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3.xml" ContentType="application/vnd.openxmlformats-officedocument.spreadsheetml.worksheet+xml"/>
  <Override PartName="/xl/chartsheets/sheet3.xml" ContentType="application/vnd.openxmlformats-officedocument.spreadsheetml.chart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style4.xml" ContentType="application/vnd.ms-office.chart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Q:\Compliance\Read-Only\AQMD\Rule 1420.1\Ambient Monitors\"/>
    </mc:Choice>
  </mc:AlternateContent>
  <xr:revisionPtr revIDLastSave="0" documentId="13_ncr:1_{A1F124D6-DD4D-4C64-82A3-078D90DAF8B9}" xr6:coauthVersionLast="47" xr6:coauthVersionMax="47" xr10:uidLastSave="{00000000-0000-0000-0000-000000000000}"/>
  <bookViews>
    <workbookView xWindow="-120" yWindow="-120" windowWidth="29040" windowHeight="15720" tabRatio="687" firstSheet="6" activeTab="8" xr2:uid="{00000000-000D-0000-FFFF-FFFF00000000}"/>
  </bookViews>
  <sheets>
    <sheet name="2018 Summary" sheetId="54" r:id="rId1"/>
    <sheet name="2019 Summary" sheetId="48" r:id="rId2"/>
    <sheet name="2020 Summary" sheetId="52" r:id="rId3"/>
    <sheet name="2021 Summary" sheetId="53" r:id="rId4"/>
    <sheet name="Average Summary" sheetId="55" r:id="rId5"/>
    <sheet name="Maximum Summary" sheetId="56" r:id="rId6"/>
    <sheet name="Lead (30-Day_Avg)" sheetId="46" r:id="rId7"/>
    <sheet name="Arsenic (Daily)" sheetId="47" r:id="rId8"/>
    <sheet name="TSP (6 day)" sheetId="57" r:id="rId9"/>
    <sheet name="Sheet1" sheetId="63" r:id="rId10"/>
    <sheet name="Summary of Monthly Averages" sheetId="62" r:id="rId11"/>
    <sheet name="As Study-2022" sheetId="61" r:id="rId12"/>
    <sheet name="Chart2" sheetId="59" r:id="rId13"/>
    <sheet name="Chart3" sheetId="60" r:id="rId14"/>
    <sheet name="Sheet2" sheetId="58" r:id="rId15"/>
    <sheet name="Chart1" sheetId="50" r:id="rId16"/>
    <sheet name="Table" sheetId="49" r:id="rId17"/>
    <sheet name="Individual Days" sheetId="51" r:id="rId18"/>
  </sheets>
  <definedNames>
    <definedName name="_xlnm._FilterDatabase" localSheetId="7" hidden="1">'Arsenic (Daily)'!$A$1:$AA$3458</definedName>
    <definedName name="_xlnm._FilterDatabase" localSheetId="11" hidden="1">'As Study-2022'!$A$3:$H$22</definedName>
    <definedName name="_xlnm._FilterDatabase" localSheetId="17" hidden="1">'Individual Days'!$L$3:$O$369</definedName>
    <definedName name="_xlnm._FilterDatabase" localSheetId="6" hidden="1">'Lead (30-Day_Avg)'!$A$1:$AF$2362</definedName>
    <definedName name="_xlnm._FilterDatabase" localSheetId="14" hidden="1">Sheet2!$A$51:$C$95</definedName>
    <definedName name="_xlnm._FilterDatabase" localSheetId="16" hidden="1">Table!$B$3:$C$75</definedName>
    <definedName name="Date_Range_Pb_2014" localSheetId="0">'Lead (30-Day_Avg)'!#REF!</definedName>
    <definedName name="Date_Range_Pb_2014" localSheetId="2">'Lead (30-Day_Avg)'!#REF!</definedName>
    <definedName name="Date_Range_Pb_2014" localSheetId="3">'Lead (30-Day_Avg)'!#REF!</definedName>
    <definedName name="Date_Range_Pb_2014" localSheetId="5">'Lead (30-Day_Avg)'!#REF!</definedName>
    <definedName name="Date_Range_Pb_2014">'Lead (30-Day_Avg)'!#REF!</definedName>
    <definedName name="Lead_Table_2014" localSheetId="0">'Lead (30-Day_Avg)'!#REF!</definedName>
    <definedName name="Lead_Table_2014" localSheetId="2">'Lead (30-Day_Avg)'!#REF!</definedName>
    <definedName name="Lead_Table_2014" localSheetId="3">'Lead (30-Day_Avg)'!#REF!</definedName>
    <definedName name="Lead_Table_2014" localSheetId="5">'Lead (30-Day_Avg)'!#REF!</definedName>
    <definedName name="Lead_Table_2014">'Lead (30-Day_Avg)'!#REF!</definedName>
    <definedName name="Month_Num_Arsenic" localSheetId="0">'Arsenic (Daily)'!#REF!</definedName>
    <definedName name="Month_Num_Arsenic" localSheetId="2">'Arsenic (Daily)'!#REF!</definedName>
    <definedName name="Month_Num_Arsenic" localSheetId="3">'Arsenic (Daily)'!#REF!</definedName>
    <definedName name="Month_Num_Arsenic" localSheetId="5">'Arsenic (Daily)'!#REF!</definedName>
    <definedName name="Month_Num_Arsenic">'Arsenic (Daily)'!#REF!</definedName>
    <definedName name="Month_Num_Lead" localSheetId="0">'Lead (30-Day_Avg)'!#REF!</definedName>
    <definedName name="Month_Num_Lead" localSheetId="2">'Lead (30-Day_Avg)'!#REF!</definedName>
    <definedName name="Month_Num_Lead" localSheetId="3">'Lead (30-Day_Avg)'!#REF!</definedName>
    <definedName name="Month_Num_Lead" localSheetId="5">'Lead (30-Day_Avg)'!#REF!</definedName>
    <definedName name="Month_Num_Lead">'Lead (30-Day_Avg)'!#REF!</definedName>
    <definedName name="_xlnm.Print_Titles" localSheetId="6">'Lead (30-Day_Avg)'!$1:$4</definedName>
    <definedName name="Reporting_Limit_Table" localSheetId="0">#REF!</definedName>
    <definedName name="Reporting_Limit_Table" localSheetId="2">#REF!</definedName>
    <definedName name="Reporting_Limit_Table" localSheetId="3">#REF!</definedName>
    <definedName name="Reporting_Limit_Table" localSheetId="5">#REF!</definedName>
    <definedName name="Reporting_Limit_Table">#REF!</definedName>
    <definedName name="Station_1_As_2014" localSheetId="0">'Arsenic (Daily)'!#REF!</definedName>
    <definedName name="Station_1_As_2014" localSheetId="2">'Arsenic (Daily)'!#REF!</definedName>
    <definedName name="Station_1_As_2014" localSheetId="3">'Arsenic (Daily)'!#REF!</definedName>
    <definedName name="Station_1_As_2014" localSheetId="5">'Arsenic (Daily)'!#REF!</definedName>
    <definedName name="Station_1_As_2014">'Arsenic (Daily)'!#REF!</definedName>
    <definedName name="Station_1_Pb_2014" localSheetId="0">'Lead (30-Day_Avg)'!#REF!</definedName>
    <definedName name="Station_1_Pb_2014" localSheetId="2">'Lead (30-Day_Avg)'!#REF!</definedName>
    <definedName name="Station_1_Pb_2014" localSheetId="3">'Lead (30-Day_Avg)'!#REF!</definedName>
    <definedName name="Station_1_Pb_2014" localSheetId="5">'Lead (30-Day_Avg)'!#REF!</definedName>
    <definedName name="Station_1_Pb_2014">'Lead (30-Day_Avg)'!#REF!</definedName>
    <definedName name="Station_2_As_2014" localSheetId="0">'Arsenic (Daily)'!#REF!</definedName>
    <definedName name="Station_2_As_2014" localSheetId="2">'Arsenic (Daily)'!#REF!</definedName>
    <definedName name="Station_2_As_2014" localSheetId="3">'Arsenic (Daily)'!#REF!</definedName>
    <definedName name="Station_2_As_2014" localSheetId="5">'Arsenic (Daily)'!#REF!</definedName>
    <definedName name="Station_2_As_2014">'Arsenic (Daily)'!#REF!</definedName>
    <definedName name="Station_2_Pb_2014" localSheetId="0">'Lead (30-Day_Avg)'!#REF!</definedName>
    <definedName name="Station_2_Pb_2014" localSheetId="2">'Lead (30-Day_Avg)'!#REF!</definedName>
    <definedName name="Station_2_Pb_2014" localSheetId="3">'Lead (30-Day_Avg)'!#REF!</definedName>
    <definedName name="Station_2_Pb_2014" localSheetId="5">'Lead (30-Day_Avg)'!#REF!</definedName>
    <definedName name="Station_2_Pb_2014">'Lead (30-Day_Avg)'!#REF!</definedName>
    <definedName name="Station_4_As_2014" localSheetId="0">'Arsenic (Daily)'!#REF!</definedName>
    <definedName name="Station_4_As_2014" localSheetId="2">'Arsenic (Daily)'!#REF!</definedName>
    <definedName name="Station_4_As_2014" localSheetId="3">'Arsenic (Daily)'!#REF!</definedName>
    <definedName name="Station_4_As_2014" localSheetId="5">'Arsenic (Daily)'!#REF!</definedName>
    <definedName name="Station_4_As_2014">'Arsenic (Daily)'!#REF!</definedName>
    <definedName name="Station_4_Pb_2014" localSheetId="0">'Lead (30-Day_Avg)'!#REF!</definedName>
    <definedName name="Station_4_Pb_2014" localSheetId="2">'Lead (30-Day_Avg)'!#REF!</definedName>
    <definedName name="Station_4_Pb_2014" localSheetId="3">'Lead (30-Day_Avg)'!#REF!</definedName>
    <definedName name="Station_4_Pb_2014" localSheetId="5">'Lead (30-Day_Avg)'!#REF!</definedName>
    <definedName name="Station_4_Pb_2014">'Lead (30-Day_Avg)'!#REF!</definedName>
    <definedName name="Station_5_As_2014" localSheetId="0">'Arsenic (Daily)'!#REF!</definedName>
    <definedName name="Station_5_As_2014" localSheetId="2">'Arsenic (Daily)'!#REF!</definedName>
    <definedName name="Station_5_As_2014" localSheetId="3">'Arsenic (Daily)'!#REF!</definedName>
    <definedName name="Station_5_As_2014" localSheetId="5">'Arsenic (Daily)'!#REF!</definedName>
    <definedName name="Station_5_As_2014">'Arsenic (Daily)'!#REF!</definedName>
    <definedName name="Station_5_Pb_2014" localSheetId="0">'Lead (30-Day_Avg)'!#REF!</definedName>
    <definedName name="Station_5_Pb_2014" localSheetId="2">'Lead (30-Day_Avg)'!#REF!</definedName>
    <definedName name="Station_5_Pb_2014" localSheetId="3">'Lead (30-Day_Avg)'!#REF!</definedName>
    <definedName name="Station_5_Pb_2014" localSheetId="5">'Lead (30-Day_Avg)'!#REF!</definedName>
    <definedName name="Station_5_Pb_2014">'Lead (30-Day_Avg)'!#REF!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6" i="57" l="1"/>
  <c r="R6" i="57"/>
  <c r="Q6" i="57"/>
  <c r="P6" i="57"/>
  <c r="O6" i="57"/>
  <c r="S5" i="57"/>
  <c r="R5" i="57"/>
  <c r="Q5" i="57"/>
  <c r="P5" i="57"/>
  <c r="O5" i="57"/>
  <c r="S4" i="57"/>
  <c r="R4" i="57"/>
  <c r="Q4" i="57"/>
  <c r="P4" i="57"/>
  <c r="O4" i="57"/>
  <c r="K308" i="57"/>
  <c r="K307" i="57"/>
  <c r="K306" i="57"/>
  <c r="K305" i="57"/>
  <c r="K304" i="57"/>
  <c r="K303" i="57"/>
  <c r="K302" i="57"/>
  <c r="G369" i="57"/>
  <c r="G368" i="57"/>
  <c r="G367" i="57"/>
  <c r="G366" i="57"/>
  <c r="G365" i="57"/>
  <c r="G364" i="57"/>
  <c r="G363" i="57"/>
  <c r="G362" i="57"/>
  <c r="G361" i="57"/>
  <c r="G360" i="57"/>
  <c r="G359" i="57"/>
  <c r="G358" i="57"/>
  <c r="G357" i="57"/>
  <c r="G356" i="57"/>
  <c r="G355" i="57"/>
  <c r="G354" i="57"/>
  <c r="G353" i="57"/>
  <c r="G352" i="57"/>
  <c r="G351" i="57"/>
  <c r="G350" i="57"/>
  <c r="G349" i="57"/>
  <c r="G348" i="57"/>
  <c r="G347" i="57"/>
  <c r="G346" i="57"/>
  <c r="G345" i="57"/>
  <c r="G344" i="57"/>
  <c r="G343" i="57"/>
  <c r="G342" i="57"/>
  <c r="G341" i="57"/>
  <c r="G340" i="57"/>
  <c r="G339" i="57"/>
  <c r="G338" i="57"/>
  <c r="G337" i="57"/>
  <c r="G336" i="57"/>
  <c r="G335" i="57"/>
  <c r="G334" i="57"/>
  <c r="G333" i="57"/>
  <c r="G332" i="57"/>
  <c r="G331" i="57"/>
  <c r="G330" i="57"/>
  <c r="G329" i="57"/>
  <c r="G328" i="57"/>
  <c r="G327" i="57"/>
  <c r="G326" i="57"/>
  <c r="G325" i="57"/>
  <c r="G324" i="57"/>
  <c r="G323" i="57"/>
  <c r="G322" i="57"/>
  <c r="G321" i="57"/>
  <c r="G320" i="57"/>
  <c r="G319" i="57"/>
  <c r="G318" i="57"/>
  <c r="G317" i="57"/>
  <c r="G316" i="57"/>
  <c r="G315" i="57"/>
  <c r="G314" i="57"/>
  <c r="G313" i="57"/>
  <c r="G312" i="57"/>
  <c r="G311" i="57"/>
  <c r="G310" i="57"/>
  <c r="G309" i="57"/>
  <c r="A376" i="57"/>
  <c r="A377" i="57" s="1"/>
  <c r="A378" i="57" s="1"/>
  <c r="A379" i="57" s="1"/>
  <c r="A380" i="57" s="1"/>
  <c r="A381" i="57" s="1"/>
  <c r="A382" i="57" s="1"/>
  <c r="A383" i="57" s="1"/>
  <c r="A384" i="57" s="1"/>
  <c r="A385" i="57" s="1"/>
  <c r="A386" i="57" s="1"/>
  <c r="A387" i="57" s="1"/>
  <c r="A388" i="57" s="1"/>
  <c r="A389" i="57" s="1"/>
  <c r="A390" i="57" s="1"/>
  <c r="A391" i="57" s="1"/>
  <c r="A392" i="57" s="1"/>
  <c r="A393" i="57" s="1"/>
  <c r="A394" i="57" s="1"/>
  <c r="A395" i="57" s="1"/>
  <c r="A396" i="57" s="1"/>
  <c r="A397" i="57" s="1"/>
  <c r="A398" i="57" s="1"/>
  <c r="A399" i="57" s="1"/>
  <c r="A400" i="57" s="1"/>
  <c r="T2989" i="46"/>
  <c r="S2989" i="46"/>
  <c r="W2989" i="46" s="1"/>
  <c r="R2989" i="46"/>
  <c r="Q2989" i="46"/>
  <c r="T2988" i="46"/>
  <c r="S2988" i="46"/>
  <c r="R2988" i="46"/>
  <c r="Q2988" i="46"/>
  <c r="W2988" i="46" s="1"/>
  <c r="P2989" i="47"/>
  <c r="O2989" i="47"/>
  <c r="N2989" i="47"/>
  <c r="M2989" i="47"/>
  <c r="R2989" i="47" s="1"/>
  <c r="S2989" i="47" s="1"/>
  <c r="T2989" i="47" s="1"/>
  <c r="P2988" i="47"/>
  <c r="O2988" i="47"/>
  <c r="N2988" i="47"/>
  <c r="M2988" i="47"/>
  <c r="R2988" i="47" s="1"/>
  <c r="S2988" i="47" s="1"/>
  <c r="T2988" i="47" s="1"/>
  <c r="T2987" i="46"/>
  <c r="S2987" i="46"/>
  <c r="R2987" i="46"/>
  <c r="Q2987" i="46"/>
  <c r="W2987" i="46" s="1"/>
  <c r="T2986" i="46"/>
  <c r="S2986" i="46"/>
  <c r="R2986" i="46"/>
  <c r="Q2986" i="46"/>
  <c r="V2986" i="46" s="1"/>
  <c r="T2985" i="46"/>
  <c r="S2985" i="46"/>
  <c r="V2985" i="46" s="1"/>
  <c r="R2985" i="46"/>
  <c r="Q2985" i="46"/>
  <c r="T2984" i="46"/>
  <c r="S2984" i="46"/>
  <c r="R2984" i="46"/>
  <c r="Q2984" i="46"/>
  <c r="W2984" i="46" s="1"/>
  <c r="P2987" i="47"/>
  <c r="O2987" i="47"/>
  <c r="N2987" i="47"/>
  <c r="M2987" i="47"/>
  <c r="R2987" i="47" s="1"/>
  <c r="S2987" i="47" s="1"/>
  <c r="T2987" i="47" s="1"/>
  <c r="P2986" i="47"/>
  <c r="O2986" i="47"/>
  <c r="N2986" i="47"/>
  <c r="M2986" i="47"/>
  <c r="R2986" i="47" s="1"/>
  <c r="S2986" i="47" s="1"/>
  <c r="T2986" i="47" s="1"/>
  <c r="R2985" i="47"/>
  <c r="S2985" i="47" s="1"/>
  <c r="T2985" i="47" s="1"/>
  <c r="P2985" i="47"/>
  <c r="O2985" i="47"/>
  <c r="N2985" i="47"/>
  <c r="M2985" i="47"/>
  <c r="P2984" i="47"/>
  <c r="O2984" i="47"/>
  <c r="N2984" i="47"/>
  <c r="M2984" i="47"/>
  <c r="R2984" i="47" s="1"/>
  <c r="S2984" i="47" s="1"/>
  <c r="T2984" i="47" s="1"/>
  <c r="P2983" i="47"/>
  <c r="O2983" i="47"/>
  <c r="N2983" i="47"/>
  <c r="M2983" i="47"/>
  <c r="R2983" i="47" s="1"/>
  <c r="S2983" i="47" s="1"/>
  <c r="P2982" i="47"/>
  <c r="O2982" i="47"/>
  <c r="N2982" i="47"/>
  <c r="M2982" i="47"/>
  <c r="R2982" i="47" s="1"/>
  <c r="S2982" i="47" s="1"/>
  <c r="T2982" i="47" s="1"/>
  <c r="T2983" i="46"/>
  <c r="S2983" i="46"/>
  <c r="R2983" i="46"/>
  <c r="Q2983" i="46"/>
  <c r="W2983" i="46" s="1"/>
  <c r="T2982" i="46"/>
  <c r="S2982" i="46"/>
  <c r="R2982" i="46"/>
  <c r="Q2982" i="46"/>
  <c r="W2982" i="46" s="1"/>
  <c r="W2981" i="46"/>
  <c r="P2981" i="47"/>
  <c r="R2981" i="47" s="1"/>
  <c r="S2981" i="47" s="1"/>
  <c r="T2981" i="47" s="1"/>
  <c r="O2981" i="47"/>
  <c r="N2981" i="47"/>
  <c r="M2981" i="47"/>
  <c r="T2981" i="46"/>
  <c r="S2981" i="46"/>
  <c r="R2981" i="46"/>
  <c r="Q2981" i="46"/>
  <c r="P2980" i="47"/>
  <c r="O2980" i="47"/>
  <c r="N2980" i="47"/>
  <c r="M2980" i="47"/>
  <c r="R2980" i="47" s="1"/>
  <c r="S2980" i="47" s="1"/>
  <c r="P2979" i="47"/>
  <c r="O2979" i="47"/>
  <c r="N2979" i="47"/>
  <c r="M2979" i="47"/>
  <c r="R2979" i="47" s="1"/>
  <c r="S2979" i="47" s="1"/>
  <c r="T2979" i="47" s="1"/>
  <c r="P2978" i="47"/>
  <c r="O2978" i="47"/>
  <c r="N2978" i="47"/>
  <c r="M2978" i="47"/>
  <c r="R2978" i="47" s="1"/>
  <c r="S2978" i="47" s="1"/>
  <c r="T2978" i="47" s="1"/>
  <c r="P2977" i="47"/>
  <c r="O2977" i="47"/>
  <c r="N2977" i="47"/>
  <c r="M2977" i="47"/>
  <c r="R2977" i="47" s="1"/>
  <c r="S2977" i="47" s="1"/>
  <c r="T2977" i="47" s="1"/>
  <c r="T2980" i="46"/>
  <c r="S2980" i="46"/>
  <c r="R2980" i="46"/>
  <c r="Q2980" i="46"/>
  <c r="W2980" i="46" s="1"/>
  <c r="T2979" i="46"/>
  <c r="S2979" i="46"/>
  <c r="R2979" i="46"/>
  <c r="Q2979" i="46"/>
  <c r="V2979" i="46" s="1"/>
  <c r="T2978" i="46"/>
  <c r="S2978" i="46"/>
  <c r="R2978" i="46"/>
  <c r="Q2978" i="46"/>
  <c r="V2978" i="46" s="1"/>
  <c r="T2977" i="46"/>
  <c r="S2977" i="46"/>
  <c r="R2977" i="46"/>
  <c r="Q2977" i="46"/>
  <c r="W2977" i="46" s="1"/>
  <c r="T2976" i="46"/>
  <c r="S2976" i="46"/>
  <c r="W2976" i="46" s="1"/>
  <c r="R2976" i="46"/>
  <c r="Q2976" i="46"/>
  <c r="T2975" i="46"/>
  <c r="S2975" i="46"/>
  <c r="R2975" i="46"/>
  <c r="Q2975" i="46"/>
  <c r="W2975" i="46" s="1"/>
  <c r="R2976" i="47"/>
  <c r="S2976" i="47" s="1"/>
  <c r="T2976" i="47" s="1"/>
  <c r="P2976" i="47"/>
  <c r="O2976" i="47"/>
  <c r="N2976" i="47"/>
  <c r="M2976" i="47"/>
  <c r="P2975" i="47"/>
  <c r="R2975" i="47" s="1"/>
  <c r="S2975" i="47" s="1"/>
  <c r="T2975" i="47" s="1"/>
  <c r="O2975" i="47"/>
  <c r="N2975" i="47"/>
  <c r="M2975" i="47"/>
  <c r="T2974" i="46"/>
  <c r="W2974" i="46" s="1"/>
  <c r="S2974" i="46"/>
  <c r="R2974" i="46"/>
  <c r="Q2974" i="46"/>
  <c r="T2973" i="46"/>
  <c r="S2973" i="46"/>
  <c r="R2973" i="46"/>
  <c r="Q2973" i="46"/>
  <c r="W2973" i="46" s="1"/>
  <c r="T2972" i="46"/>
  <c r="S2972" i="46"/>
  <c r="R2972" i="46"/>
  <c r="Q2972" i="46"/>
  <c r="V2972" i="46" s="1"/>
  <c r="T2971" i="46"/>
  <c r="S2971" i="46"/>
  <c r="V2971" i="46" s="1"/>
  <c r="R2971" i="46"/>
  <c r="Q2971" i="46"/>
  <c r="W2970" i="46"/>
  <c r="T2970" i="46"/>
  <c r="S2970" i="46"/>
  <c r="R2970" i="46"/>
  <c r="Q2970" i="46"/>
  <c r="T2969" i="46"/>
  <c r="S2969" i="46"/>
  <c r="R2969" i="46"/>
  <c r="W2969" i="46" s="1"/>
  <c r="Q2969" i="46"/>
  <c r="P2974" i="47"/>
  <c r="O2974" i="47"/>
  <c r="N2974" i="47"/>
  <c r="M2974" i="47"/>
  <c r="R2974" i="47" s="1"/>
  <c r="S2974" i="47" s="1"/>
  <c r="T2974" i="47" s="1"/>
  <c r="P2973" i="47"/>
  <c r="O2973" i="47"/>
  <c r="N2973" i="47"/>
  <c r="M2973" i="47"/>
  <c r="R2973" i="47" s="1"/>
  <c r="S2973" i="47" s="1"/>
  <c r="T2973" i="47" s="1"/>
  <c r="P2972" i="47"/>
  <c r="O2972" i="47"/>
  <c r="N2972" i="47"/>
  <c r="M2972" i="47"/>
  <c r="R2972" i="47" s="1"/>
  <c r="S2972" i="47" s="1"/>
  <c r="T2972" i="47" s="1"/>
  <c r="P2971" i="47"/>
  <c r="O2971" i="47"/>
  <c r="N2971" i="47"/>
  <c r="M2971" i="47"/>
  <c r="R2971" i="47" s="1"/>
  <c r="S2971" i="47" s="1"/>
  <c r="T2971" i="47" s="1"/>
  <c r="P2970" i="47"/>
  <c r="O2970" i="47"/>
  <c r="N2970" i="47"/>
  <c r="M2970" i="47"/>
  <c r="R2970" i="47" s="1"/>
  <c r="S2970" i="47" s="1"/>
  <c r="T2970" i="47" s="1"/>
  <c r="P2969" i="47"/>
  <c r="O2969" i="47"/>
  <c r="N2969" i="47"/>
  <c r="M2969" i="47"/>
  <c r="R2969" i="47" s="1"/>
  <c r="S2969" i="47" s="1"/>
  <c r="T2969" i="47" s="1"/>
  <c r="T2968" i="46"/>
  <c r="S2968" i="46"/>
  <c r="R2968" i="46"/>
  <c r="Q2968" i="46"/>
  <c r="W2968" i="46" s="1"/>
  <c r="T2967" i="46"/>
  <c r="S2967" i="46"/>
  <c r="R2967" i="46"/>
  <c r="Q2967" i="46"/>
  <c r="W2967" i="46" s="1"/>
  <c r="P2968" i="47"/>
  <c r="O2968" i="47"/>
  <c r="N2968" i="47"/>
  <c r="M2968" i="47"/>
  <c r="R2968" i="47" s="1"/>
  <c r="S2968" i="47" s="1"/>
  <c r="T2968" i="47" s="1"/>
  <c r="P2967" i="47"/>
  <c r="O2967" i="47"/>
  <c r="N2967" i="47"/>
  <c r="M2967" i="47"/>
  <c r="R2967" i="47" s="1"/>
  <c r="S2967" i="47" s="1"/>
  <c r="T2967" i="47" s="1"/>
  <c r="X2965" i="46"/>
  <c r="X2963" i="46"/>
  <c r="T2966" i="46"/>
  <c r="S2966" i="46"/>
  <c r="R2966" i="46"/>
  <c r="Q2966" i="46"/>
  <c r="W2966" i="46" s="1"/>
  <c r="T2965" i="46"/>
  <c r="S2965" i="46"/>
  <c r="R2965" i="46"/>
  <c r="V2965" i="46" s="1"/>
  <c r="Q2965" i="46"/>
  <c r="T2964" i="46"/>
  <c r="S2964" i="46"/>
  <c r="R2964" i="46"/>
  <c r="Q2964" i="46"/>
  <c r="V2964" i="46" s="1"/>
  <c r="T2963" i="46"/>
  <c r="S2963" i="46"/>
  <c r="R2963" i="46"/>
  <c r="Q2963" i="46"/>
  <c r="W2963" i="46" s="1"/>
  <c r="R2966" i="47"/>
  <c r="S2966" i="47" s="1"/>
  <c r="P2966" i="47"/>
  <c r="O2966" i="47"/>
  <c r="N2966" i="47"/>
  <c r="M2966" i="47"/>
  <c r="P2965" i="47"/>
  <c r="O2965" i="47"/>
  <c r="R2965" i="47" s="1"/>
  <c r="S2965" i="47" s="1"/>
  <c r="T2965" i="47" s="1"/>
  <c r="N2965" i="47"/>
  <c r="M2965" i="47"/>
  <c r="P2964" i="47"/>
  <c r="O2964" i="47"/>
  <c r="N2964" i="47"/>
  <c r="R2964" i="47" s="1"/>
  <c r="S2964" i="47" s="1"/>
  <c r="T2964" i="47" s="1"/>
  <c r="M2964" i="47"/>
  <c r="P2963" i="47"/>
  <c r="O2963" i="47"/>
  <c r="R2963" i="47" s="1"/>
  <c r="S2963" i="47" s="1"/>
  <c r="T2963" i="47" s="1"/>
  <c r="N2963" i="47"/>
  <c r="M2963" i="47"/>
  <c r="T2962" i="46"/>
  <c r="S2962" i="46"/>
  <c r="R2962" i="46"/>
  <c r="Q2962" i="46"/>
  <c r="W2962" i="46" s="1"/>
  <c r="T2961" i="46"/>
  <c r="S2961" i="46"/>
  <c r="R2961" i="46"/>
  <c r="Q2961" i="46"/>
  <c r="W2961" i="46" s="1"/>
  <c r="T2960" i="46"/>
  <c r="S2960" i="46"/>
  <c r="R2960" i="46"/>
  <c r="Q2960" i="46"/>
  <c r="W2960" i="46" s="1"/>
  <c r="T2959" i="46"/>
  <c r="S2959" i="46"/>
  <c r="R2959" i="46"/>
  <c r="Q2959" i="46"/>
  <c r="W2959" i="46" s="1"/>
  <c r="P2962" i="47"/>
  <c r="O2962" i="47"/>
  <c r="N2962" i="47"/>
  <c r="M2962" i="47"/>
  <c r="R2962" i="47" s="1"/>
  <c r="S2962" i="47" s="1"/>
  <c r="S2961" i="47"/>
  <c r="R2961" i="47"/>
  <c r="P2961" i="47"/>
  <c r="O2961" i="47"/>
  <c r="N2961" i="47"/>
  <c r="M2961" i="47"/>
  <c r="P2960" i="47"/>
  <c r="R2960" i="47" s="1"/>
  <c r="S2960" i="47" s="1"/>
  <c r="O2960" i="47"/>
  <c r="N2960" i="47"/>
  <c r="M2960" i="47"/>
  <c r="P2959" i="47"/>
  <c r="O2959" i="47"/>
  <c r="R2959" i="47" s="1"/>
  <c r="S2959" i="47" s="1"/>
  <c r="T2959" i="47" s="1"/>
  <c r="N2959" i="47"/>
  <c r="M2959" i="47"/>
  <c r="X2958" i="46"/>
  <c r="X2956" i="46"/>
  <c r="T2958" i="46"/>
  <c r="S2958" i="46"/>
  <c r="R2958" i="46"/>
  <c r="Q2958" i="46"/>
  <c r="V2958" i="46" s="1"/>
  <c r="T2957" i="46"/>
  <c r="S2957" i="46"/>
  <c r="V2957" i="46" s="1"/>
  <c r="R2957" i="46"/>
  <c r="Q2957" i="46"/>
  <c r="T2956" i="46"/>
  <c r="S2956" i="46"/>
  <c r="R2956" i="46"/>
  <c r="Q2956" i="46"/>
  <c r="W2956" i="46" s="1"/>
  <c r="P2958" i="47"/>
  <c r="O2958" i="47"/>
  <c r="N2958" i="47"/>
  <c r="M2958" i="47"/>
  <c r="R2957" i="47"/>
  <c r="S2957" i="47" s="1"/>
  <c r="P2957" i="47"/>
  <c r="O2957" i="47"/>
  <c r="N2957" i="47"/>
  <c r="M2957" i="47"/>
  <c r="P2956" i="47"/>
  <c r="O2956" i="47"/>
  <c r="R2956" i="47" s="1"/>
  <c r="S2956" i="47" s="1"/>
  <c r="T2956" i="47" s="1"/>
  <c r="N2956" i="47"/>
  <c r="M2956" i="47"/>
  <c r="T2983" i="47" l="1"/>
  <c r="T2980" i="47"/>
  <c r="T2966" i="47"/>
  <c r="T2961" i="47"/>
  <c r="T2962" i="47" s="1"/>
  <c r="T2960" i="47"/>
  <c r="R2958" i="47"/>
  <c r="S2958" i="47" s="1"/>
  <c r="T2957" i="47"/>
  <c r="P2955" i="47"/>
  <c r="O2955" i="47"/>
  <c r="N2955" i="47"/>
  <c r="M2955" i="47"/>
  <c r="R2955" i="47" s="1"/>
  <c r="S2955" i="47" s="1"/>
  <c r="P2954" i="47"/>
  <c r="O2954" i="47"/>
  <c r="N2954" i="47"/>
  <c r="M2954" i="47"/>
  <c r="R2954" i="47" s="1"/>
  <c r="S2954" i="47" s="1"/>
  <c r="T2954" i="47" s="1"/>
  <c r="P2953" i="47"/>
  <c r="O2953" i="47"/>
  <c r="N2953" i="47"/>
  <c r="M2953" i="47"/>
  <c r="R2953" i="47" s="1"/>
  <c r="S2953" i="47" s="1"/>
  <c r="T2953" i="47" s="1"/>
  <c r="T2955" i="46"/>
  <c r="S2955" i="46"/>
  <c r="W2955" i="46" s="1"/>
  <c r="R2955" i="46"/>
  <c r="Q2955" i="46"/>
  <c r="T2954" i="46"/>
  <c r="S2954" i="46"/>
  <c r="R2954" i="46"/>
  <c r="Q2954" i="46"/>
  <c r="W2954" i="46" s="1"/>
  <c r="W2953" i="46"/>
  <c r="T2953" i="46"/>
  <c r="S2953" i="46"/>
  <c r="R2953" i="46"/>
  <c r="Q2953" i="46"/>
  <c r="P2952" i="47"/>
  <c r="O2952" i="47"/>
  <c r="N2952" i="47"/>
  <c r="M2952" i="47"/>
  <c r="R2952" i="47" s="1"/>
  <c r="S2952" i="47" s="1"/>
  <c r="T2952" i="47" s="1"/>
  <c r="T2952" i="46"/>
  <c r="S2952" i="46"/>
  <c r="R2952" i="46"/>
  <c r="Q2952" i="46"/>
  <c r="W2952" i="46" s="1"/>
  <c r="X2951" i="46"/>
  <c r="X2949" i="46"/>
  <c r="T2951" i="46"/>
  <c r="S2951" i="46"/>
  <c r="R2951" i="46"/>
  <c r="Q2951" i="46"/>
  <c r="V2951" i="46" s="1"/>
  <c r="T2950" i="46"/>
  <c r="S2950" i="46"/>
  <c r="V2950" i="46" s="1"/>
  <c r="R2950" i="46"/>
  <c r="Q2950" i="46"/>
  <c r="T2949" i="46"/>
  <c r="S2949" i="46"/>
  <c r="R2949" i="46"/>
  <c r="Q2949" i="46"/>
  <c r="W2949" i="46" s="1"/>
  <c r="T2948" i="46"/>
  <c r="S2948" i="46"/>
  <c r="W2948" i="46" s="1"/>
  <c r="R2948" i="46"/>
  <c r="Q2948" i="46"/>
  <c r="T2947" i="46"/>
  <c r="S2947" i="46"/>
  <c r="R2947" i="46"/>
  <c r="Q2947" i="46"/>
  <c r="W2947" i="46" s="1"/>
  <c r="P2951" i="47"/>
  <c r="O2951" i="47"/>
  <c r="N2951" i="47"/>
  <c r="R2951" i="47" s="1"/>
  <c r="S2951" i="47" s="1"/>
  <c r="T2951" i="47" s="1"/>
  <c r="M2951" i="47"/>
  <c r="P2950" i="47"/>
  <c r="O2950" i="47"/>
  <c r="N2950" i="47"/>
  <c r="M2950" i="47"/>
  <c r="R2950" i="47" s="1"/>
  <c r="S2950" i="47" s="1"/>
  <c r="T2950" i="47" s="1"/>
  <c r="P2949" i="47"/>
  <c r="O2949" i="47"/>
  <c r="N2949" i="47"/>
  <c r="M2949" i="47"/>
  <c r="R2949" i="47" s="1"/>
  <c r="S2949" i="47" s="1"/>
  <c r="T2949" i="47" s="1"/>
  <c r="P2948" i="47"/>
  <c r="O2948" i="47"/>
  <c r="N2948" i="47"/>
  <c r="M2948" i="47"/>
  <c r="R2948" i="47" s="1"/>
  <c r="S2948" i="47" s="1"/>
  <c r="T2948" i="47" s="1"/>
  <c r="P2947" i="47"/>
  <c r="O2947" i="47"/>
  <c r="N2947" i="47"/>
  <c r="M2947" i="47"/>
  <c r="R2947" i="47" s="1"/>
  <c r="S2947" i="47" s="1"/>
  <c r="T2947" i="47" s="1"/>
  <c r="T2946" i="46"/>
  <c r="S2946" i="46"/>
  <c r="R2946" i="46"/>
  <c r="Q2946" i="46"/>
  <c r="W2946" i="46" s="1"/>
  <c r="T2945" i="46"/>
  <c r="S2945" i="46"/>
  <c r="W2945" i="46" s="1"/>
  <c r="R2945" i="46"/>
  <c r="Q2945" i="46"/>
  <c r="T2944" i="46"/>
  <c r="S2944" i="46"/>
  <c r="R2944" i="46"/>
  <c r="Q2944" i="46"/>
  <c r="V2944" i="46" s="1"/>
  <c r="T2943" i="46"/>
  <c r="V2943" i="46" s="1"/>
  <c r="S2943" i="46"/>
  <c r="R2943" i="46"/>
  <c r="Q2943" i="46"/>
  <c r="X2944" i="46" s="1"/>
  <c r="T2942" i="46"/>
  <c r="S2942" i="46"/>
  <c r="R2942" i="46"/>
  <c r="W2942" i="46" s="1"/>
  <c r="Q2942" i="46"/>
  <c r="X2942" i="46" s="1"/>
  <c r="P2946" i="47"/>
  <c r="O2946" i="47"/>
  <c r="N2946" i="47"/>
  <c r="M2946" i="47"/>
  <c r="R2946" i="47" s="1"/>
  <c r="S2946" i="47" s="1"/>
  <c r="P2945" i="47"/>
  <c r="O2945" i="47"/>
  <c r="N2945" i="47"/>
  <c r="M2945" i="47"/>
  <c r="R2945" i="47" s="1"/>
  <c r="S2945" i="47" s="1"/>
  <c r="P2944" i="47"/>
  <c r="O2944" i="47"/>
  <c r="N2944" i="47"/>
  <c r="M2944" i="47"/>
  <c r="R2944" i="47" s="1"/>
  <c r="S2944" i="47" s="1"/>
  <c r="T2944" i="47" s="1"/>
  <c r="P2943" i="47"/>
  <c r="O2943" i="47"/>
  <c r="N2943" i="47"/>
  <c r="M2943" i="47"/>
  <c r="R2943" i="47" s="1"/>
  <c r="S2943" i="47" s="1"/>
  <c r="T2943" i="47" s="1"/>
  <c r="P2942" i="47"/>
  <c r="O2942" i="47"/>
  <c r="N2942" i="47"/>
  <c r="M2942" i="47"/>
  <c r="R2942" i="47" s="1"/>
  <c r="S2942" i="47" s="1"/>
  <c r="T2942" i="47" s="1"/>
  <c r="T2958" i="47" l="1"/>
  <c r="T2955" i="47"/>
  <c r="T2945" i="47"/>
  <c r="T2946" i="47"/>
  <c r="P2941" i="47" l="1"/>
  <c r="O2941" i="47"/>
  <c r="N2941" i="47"/>
  <c r="M2941" i="47"/>
  <c r="R2941" i="47" s="1"/>
  <c r="S2941" i="47" s="1"/>
  <c r="T2941" i="47" s="1"/>
  <c r="T2941" i="46"/>
  <c r="S2941" i="46"/>
  <c r="R2941" i="46"/>
  <c r="Q2941" i="46"/>
  <c r="W2941" i="46" s="1"/>
  <c r="T2940" i="46"/>
  <c r="W2940" i="46" s="1"/>
  <c r="S2940" i="46"/>
  <c r="R2940" i="46"/>
  <c r="Q2940" i="46"/>
  <c r="T2939" i="46"/>
  <c r="S2939" i="46"/>
  <c r="R2939" i="46"/>
  <c r="Q2939" i="46"/>
  <c r="W2939" i="46" s="1"/>
  <c r="P2940" i="47"/>
  <c r="O2940" i="47"/>
  <c r="N2940" i="47"/>
  <c r="M2940" i="47"/>
  <c r="R2940" i="47" s="1"/>
  <c r="S2940" i="47" s="1"/>
  <c r="R2939" i="47"/>
  <c r="S2939" i="47" s="1"/>
  <c r="T2939" i="47" s="1"/>
  <c r="P2939" i="47"/>
  <c r="O2939" i="47"/>
  <c r="N2939" i="47"/>
  <c r="M2939" i="47"/>
  <c r="X2937" i="46"/>
  <c r="X2935" i="46"/>
  <c r="T2938" i="46"/>
  <c r="S2938" i="46"/>
  <c r="R2938" i="46"/>
  <c r="W2938" i="46" s="1"/>
  <c r="Q2938" i="46"/>
  <c r="T2937" i="46"/>
  <c r="S2937" i="46"/>
  <c r="R2937" i="46"/>
  <c r="V2937" i="46" s="1"/>
  <c r="Q2937" i="46"/>
  <c r="T2936" i="46"/>
  <c r="S2936" i="46"/>
  <c r="R2936" i="46"/>
  <c r="V2936" i="46" s="1"/>
  <c r="Q2936" i="46"/>
  <c r="T2935" i="46"/>
  <c r="S2935" i="46"/>
  <c r="R2935" i="46"/>
  <c r="Q2935" i="46"/>
  <c r="W2935" i="46" s="1"/>
  <c r="T2934" i="46"/>
  <c r="S2934" i="46"/>
  <c r="W2934" i="46" s="1"/>
  <c r="R2934" i="46"/>
  <c r="Q2934" i="46"/>
  <c r="P2937" i="47"/>
  <c r="O2937" i="47"/>
  <c r="N2937" i="47"/>
  <c r="M2937" i="47"/>
  <c r="R2937" i="47" s="1"/>
  <c r="S2937" i="47" s="1"/>
  <c r="P2936" i="47"/>
  <c r="O2936" i="47"/>
  <c r="N2936" i="47"/>
  <c r="M2936" i="47"/>
  <c r="R2936" i="47" s="1"/>
  <c r="S2936" i="47" s="1"/>
  <c r="T2936" i="47" s="1"/>
  <c r="P2938" i="47"/>
  <c r="O2938" i="47"/>
  <c r="N2938" i="47"/>
  <c r="M2938" i="47"/>
  <c r="R2938" i="47" s="1"/>
  <c r="S2938" i="47" s="1"/>
  <c r="P2935" i="47"/>
  <c r="O2935" i="47"/>
  <c r="N2935" i="47"/>
  <c r="M2935" i="47"/>
  <c r="R2935" i="47" s="1"/>
  <c r="S2935" i="47" s="1"/>
  <c r="P2934" i="47"/>
  <c r="O2934" i="47"/>
  <c r="N2934" i="47"/>
  <c r="M2934" i="47"/>
  <c r="R2934" i="47" s="1"/>
  <c r="S2934" i="47" s="1"/>
  <c r="T2934" i="47" s="1"/>
  <c r="P2933" i="47"/>
  <c r="O2933" i="47"/>
  <c r="N2933" i="47"/>
  <c r="M2933" i="47"/>
  <c r="R2933" i="47" s="1"/>
  <c r="S2933" i="47" s="1"/>
  <c r="T2933" i="47" s="1"/>
  <c r="T2933" i="46"/>
  <c r="S2933" i="46"/>
  <c r="R2933" i="46"/>
  <c r="Q2933" i="46"/>
  <c r="W2933" i="46" s="1"/>
  <c r="P2932" i="47"/>
  <c r="O2932" i="47"/>
  <c r="N2932" i="47"/>
  <c r="M2932" i="47"/>
  <c r="R2932" i="47" s="1"/>
  <c r="S2932" i="47" s="1"/>
  <c r="T2932" i="47" s="1"/>
  <c r="T2940" i="47" l="1"/>
  <c r="T2937" i="47"/>
  <c r="T2938" i="47" s="1"/>
  <c r="T2935" i="47"/>
  <c r="T2932" i="46"/>
  <c r="S2932" i="46"/>
  <c r="R2932" i="46"/>
  <c r="Q2932" i="46"/>
  <c r="W2932" i="46" s="1"/>
  <c r="T2931" i="46"/>
  <c r="S2931" i="46"/>
  <c r="W2931" i="46" s="1"/>
  <c r="R2931" i="46"/>
  <c r="Q2931" i="46"/>
  <c r="T2930" i="46"/>
  <c r="S2930" i="46"/>
  <c r="R2930" i="46"/>
  <c r="Q2930" i="46"/>
  <c r="V2930" i="46" s="1"/>
  <c r="T2929" i="46"/>
  <c r="S2929" i="46"/>
  <c r="R2929" i="46"/>
  <c r="Q2929" i="46"/>
  <c r="V2929" i="46" s="1"/>
  <c r="T2928" i="46"/>
  <c r="X2928" i="46" s="1"/>
  <c r="S2928" i="46"/>
  <c r="R2928" i="46"/>
  <c r="Q2928" i="46"/>
  <c r="P2931" i="47"/>
  <c r="O2931" i="47"/>
  <c r="N2931" i="47"/>
  <c r="M2931" i="47"/>
  <c r="R2931" i="47" s="1"/>
  <c r="S2931" i="47" s="1"/>
  <c r="T2931" i="47" s="1"/>
  <c r="P2930" i="47"/>
  <c r="O2930" i="47"/>
  <c r="N2930" i="47"/>
  <c r="M2930" i="47"/>
  <c r="R2930" i="47" s="1"/>
  <c r="S2930" i="47" s="1"/>
  <c r="T2930" i="47" s="1"/>
  <c r="P2929" i="47"/>
  <c r="O2929" i="47"/>
  <c r="N2929" i="47"/>
  <c r="M2929" i="47"/>
  <c r="R2929" i="47" s="1"/>
  <c r="S2929" i="47" s="1"/>
  <c r="T2929" i="47" s="1"/>
  <c r="P2928" i="47"/>
  <c r="O2928" i="47"/>
  <c r="N2928" i="47"/>
  <c r="M2928" i="47"/>
  <c r="R2928" i="47" s="1"/>
  <c r="S2928" i="47" s="1"/>
  <c r="T2928" i="47" s="1"/>
  <c r="T2927" i="46"/>
  <c r="S2927" i="46"/>
  <c r="R2927" i="46"/>
  <c r="W2927" i="46" s="1"/>
  <c r="Q2927" i="46"/>
  <c r="P2927" i="47"/>
  <c r="O2927" i="47"/>
  <c r="N2927" i="47"/>
  <c r="M2927" i="47"/>
  <c r="R2927" i="47" s="1"/>
  <c r="S2927" i="47" s="1"/>
  <c r="T2927" i="47" s="1"/>
  <c r="P2926" i="47"/>
  <c r="O2926" i="47"/>
  <c r="AH2926" i="47" s="1"/>
  <c r="AI2926" i="47" s="1"/>
  <c r="N2926" i="47"/>
  <c r="M2926" i="47"/>
  <c r="R2926" i="47" s="1"/>
  <c r="S2926" i="47" s="1"/>
  <c r="T2926" i="47" s="1"/>
  <c r="T2926" i="46"/>
  <c r="S2926" i="46"/>
  <c r="W2926" i="46" s="1"/>
  <c r="R2926" i="46"/>
  <c r="Q2926" i="46"/>
  <c r="X2923" i="46"/>
  <c r="X2921" i="46"/>
  <c r="T2925" i="46"/>
  <c r="S2925" i="46"/>
  <c r="R2925" i="46"/>
  <c r="Q2925" i="46"/>
  <c r="W2925" i="46" s="1"/>
  <c r="T2924" i="46"/>
  <c r="S2924" i="46"/>
  <c r="R2924" i="46"/>
  <c r="Q2924" i="46"/>
  <c r="W2924" i="46" s="1"/>
  <c r="T2923" i="46"/>
  <c r="S2923" i="46"/>
  <c r="R2923" i="46"/>
  <c r="Q2923" i="46"/>
  <c r="V2923" i="46" s="1"/>
  <c r="T2922" i="46"/>
  <c r="S2922" i="46"/>
  <c r="R2922" i="46"/>
  <c r="Q2922" i="46"/>
  <c r="V2922" i="46" s="1"/>
  <c r="T2921" i="46"/>
  <c r="S2921" i="46"/>
  <c r="R2921" i="46"/>
  <c r="Q2921" i="46"/>
  <c r="W2921" i="46" s="1"/>
  <c r="T2920" i="46"/>
  <c r="S2920" i="46"/>
  <c r="W2920" i="46" s="1"/>
  <c r="R2920" i="46"/>
  <c r="Q2920" i="46"/>
  <c r="T2919" i="46"/>
  <c r="S2919" i="46"/>
  <c r="R2919" i="46"/>
  <c r="Q2919" i="46"/>
  <c r="W2919" i="46" s="1"/>
  <c r="W2918" i="46"/>
  <c r="T2918" i="46"/>
  <c r="S2918" i="46"/>
  <c r="R2918" i="46"/>
  <c r="Q2918" i="46"/>
  <c r="P2925" i="47"/>
  <c r="O2925" i="47"/>
  <c r="N2925" i="47"/>
  <c r="M2925" i="47"/>
  <c r="R2925" i="47" s="1"/>
  <c r="S2925" i="47" s="1"/>
  <c r="P2924" i="47"/>
  <c r="O2924" i="47"/>
  <c r="N2924" i="47"/>
  <c r="M2924" i="47"/>
  <c r="R2924" i="47" s="1"/>
  <c r="S2924" i="47" s="1"/>
  <c r="T2924" i="47" s="1"/>
  <c r="P2923" i="47"/>
  <c r="O2923" i="47"/>
  <c r="N2923" i="47"/>
  <c r="M2923" i="47"/>
  <c r="AH2923" i="47" s="1"/>
  <c r="AI2923" i="47" s="1"/>
  <c r="R2922" i="47"/>
  <c r="S2922" i="47" s="1"/>
  <c r="T2922" i="47" s="1"/>
  <c r="P2922" i="47"/>
  <c r="O2922" i="47"/>
  <c r="N2922" i="47"/>
  <c r="M2922" i="47"/>
  <c r="P2921" i="47"/>
  <c r="O2921" i="47"/>
  <c r="N2921" i="47"/>
  <c r="M2921" i="47"/>
  <c r="R2921" i="47" s="1"/>
  <c r="S2921" i="47" s="1"/>
  <c r="T2921" i="47" s="1"/>
  <c r="P2920" i="47"/>
  <c r="R2920" i="47" s="1"/>
  <c r="S2920" i="47" s="1"/>
  <c r="T2920" i="47" s="1"/>
  <c r="O2920" i="47"/>
  <c r="N2920" i="47"/>
  <c r="M2920" i="47"/>
  <c r="P2919" i="47"/>
  <c r="O2919" i="47"/>
  <c r="R2919" i="47" s="1"/>
  <c r="S2919" i="47" s="1"/>
  <c r="T2919" i="47" s="1"/>
  <c r="N2919" i="47"/>
  <c r="M2919" i="47"/>
  <c r="P2918" i="47"/>
  <c r="O2918" i="47"/>
  <c r="N2918" i="47"/>
  <c r="R2918" i="47" s="1"/>
  <c r="S2918" i="47" s="1"/>
  <c r="T2918" i="47" s="1"/>
  <c r="M2918" i="47"/>
  <c r="X2916" i="46"/>
  <c r="X2914" i="46"/>
  <c r="T2916" i="46"/>
  <c r="S2916" i="46"/>
  <c r="R2916" i="46"/>
  <c r="V2916" i="46" s="1"/>
  <c r="Q2916" i="46"/>
  <c r="T2915" i="46"/>
  <c r="V2915" i="46" s="1"/>
  <c r="S2915" i="46"/>
  <c r="R2915" i="46"/>
  <c r="Q2915" i="46"/>
  <c r="T2917" i="46"/>
  <c r="S2917" i="46"/>
  <c r="W2917" i="46" s="1"/>
  <c r="R2917" i="46"/>
  <c r="Q2917" i="46"/>
  <c r="T2914" i="46"/>
  <c r="S2914" i="46"/>
  <c r="R2914" i="46"/>
  <c r="Q2914" i="46"/>
  <c r="W2914" i="46" s="1"/>
  <c r="T2913" i="46"/>
  <c r="S2913" i="46"/>
  <c r="R2913" i="46"/>
  <c r="Q2913" i="46"/>
  <c r="W2913" i="46" s="1"/>
  <c r="T2912" i="46"/>
  <c r="S2912" i="46"/>
  <c r="R2912" i="46"/>
  <c r="Q2912" i="46"/>
  <c r="W2912" i="46" s="1"/>
  <c r="P2917" i="47"/>
  <c r="O2917" i="47"/>
  <c r="N2917" i="47"/>
  <c r="M2917" i="47"/>
  <c r="R2917" i="47" s="1"/>
  <c r="S2917" i="47" s="1"/>
  <c r="P2916" i="47"/>
  <c r="O2916" i="47"/>
  <c r="N2916" i="47"/>
  <c r="M2916" i="47"/>
  <c r="R2916" i="47" s="1"/>
  <c r="S2916" i="47" s="1"/>
  <c r="T2916" i="47" s="1"/>
  <c r="P2915" i="47"/>
  <c r="AH2915" i="47" s="1"/>
  <c r="AI2915" i="47" s="1"/>
  <c r="O2915" i="47"/>
  <c r="R2915" i="47" s="1"/>
  <c r="S2915" i="47" s="1"/>
  <c r="T2915" i="47" s="1"/>
  <c r="N2915" i="47"/>
  <c r="M2915" i="47"/>
  <c r="P2914" i="47"/>
  <c r="O2914" i="47"/>
  <c r="AH2914" i="47" s="1"/>
  <c r="AI2914" i="47" s="1"/>
  <c r="N2914" i="47"/>
  <c r="R2914" i="47" s="1"/>
  <c r="S2914" i="47" s="1"/>
  <c r="M2914" i="47"/>
  <c r="P2913" i="47"/>
  <c r="O2913" i="47"/>
  <c r="N2913" i="47"/>
  <c r="R2913" i="47" s="1"/>
  <c r="S2913" i="47" s="1"/>
  <c r="M2913" i="47"/>
  <c r="P2912" i="47"/>
  <c r="O2912" i="47"/>
  <c r="N2912" i="47"/>
  <c r="M2912" i="47"/>
  <c r="R2912" i="47" s="1"/>
  <c r="S2912" i="47" s="1"/>
  <c r="T2912" i="47" s="1"/>
  <c r="T2911" i="46"/>
  <c r="S2911" i="46"/>
  <c r="R2911" i="46"/>
  <c r="Q2911" i="46"/>
  <c r="W2911" i="46" s="1"/>
  <c r="P2911" i="47"/>
  <c r="R2911" i="47" s="1"/>
  <c r="S2911" i="47" s="1"/>
  <c r="T2911" i="47" s="1"/>
  <c r="O2911" i="47"/>
  <c r="N2911" i="47"/>
  <c r="M2911" i="47"/>
  <c r="AI1850" i="47"/>
  <c r="AI1849" i="47"/>
  <c r="AI1848" i="47"/>
  <c r="AI1847" i="47"/>
  <c r="AI1846" i="47"/>
  <c r="AI1845" i="47"/>
  <c r="AI1844" i="47"/>
  <c r="AI1843" i="47"/>
  <c r="AI1842" i="47"/>
  <c r="AI1841" i="47"/>
  <c r="AI1840" i="47"/>
  <c r="AI1839" i="47"/>
  <c r="AI1838" i="47"/>
  <c r="AI1837" i="47"/>
  <c r="AI1836" i="47"/>
  <c r="AI1835" i="47"/>
  <c r="AI1834" i="47"/>
  <c r="AI1833" i="47"/>
  <c r="AI1832" i="47"/>
  <c r="AI1831" i="47"/>
  <c r="AI2910" i="47"/>
  <c r="AI2909" i="47"/>
  <c r="AI2908" i="47"/>
  <c r="AI2907" i="47"/>
  <c r="AI2906" i="47"/>
  <c r="AI2905" i="47"/>
  <c r="AI2904" i="47"/>
  <c r="AI2903" i="47"/>
  <c r="AI2902" i="47"/>
  <c r="AI2901" i="47"/>
  <c r="AI2900" i="47"/>
  <c r="AI2899" i="47"/>
  <c r="AI2898" i="47"/>
  <c r="AI2897" i="47"/>
  <c r="AI2896" i="47"/>
  <c r="AI2895" i="47"/>
  <c r="AI2894" i="47"/>
  <c r="AI2893" i="47"/>
  <c r="AI2892" i="47"/>
  <c r="AI2891" i="47"/>
  <c r="AI2890" i="47"/>
  <c r="AI2889" i="47"/>
  <c r="AI2888" i="47"/>
  <c r="AI2887" i="47"/>
  <c r="AI2886" i="47"/>
  <c r="AI2885" i="47"/>
  <c r="AI2884" i="47"/>
  <c r="AI2883" i="47"/>
  <c r="AI2882" i="47"/>
  <c r="AI2881" i="47"/>
  <c r="AI2880" i="47"/>
  <c r="AI2879" i="47"/>
  <c r="AI2878" i="47"/>
  <c r="AI2877" i="47"/>
  <c r="AI2876" i="47"/>
  <c r="AI2875" i="47"/>
  <c r="AI2874" i="47"/>
  <c r="AI2873" i="47"/>
  <c r="AI2872" i="47"/>
  <c r="AI2871" i="47"/>
  <c r="AI2870" i="47"/>
  <c r="AI2869" i="47"/>
  <c r="AI2868" i="47"/>
  <c r="AI2867" i="47"/>
  <c r="AI2866" i="47"/>
  <c r="AI2865" i="47"/>
  <c r="AI2864" i="47"/>
  <c r="AI2863" i="47"/>
  <c r="AI2862" i="47"/>
  <c r="AI2861" i="47"/>
  <c r="AI2860" i="47"/>
  <c r="AI2859" i="47"/>
  <c r="AI2858" i="47"/>
  <c r="AI2857" i="47"/>
  <c r="AI2856" i="47"/>
  <c r="AI2855" i="47"/>
  <c r="AI2854" i="47"/>
  <c r="AI2853" i="47"/>
  <c r="AI2852" i="47"/>
  <c r="AI2851" i="47"/>
  <c r="AI2850" i="47"/>
  <c r="AI2849" i="47"/>
  <c r="AI2848" i="47"/>
  <c r="AI2847" i="47"/>
  <c r="AI2846" i="47"/>
  <c r="AI2845" i="47"/>
  <c r="AI2844" i="47"/>
  <c r="AI2843" i="47"/>
  <c r="AI2842" i="47"/>
  <c r="AI2841" i="47"/>
  <c r="AI2840" i="47"/>
  <c r="AI2839" i="47"/>
  <c r="AI2838" i="47"/>
  <c r="AI2837" i="47"/>
  <c r="AI2836" i="47"/>
  <c r="AI2835" i="47"/>
  <c r="AI2834" i="47"/>
  <c r="AI2833" i="47"/>
  <c r="AI2832" i="47"/>
  <c r="AI2831" i="47"/>
  <c r="AI2830" i="47"/>
  <c r="AI2829" i="47"/>
  <c r="AI2828" i="47"/>
  <c r="AI2827" i="47"/>
  <c r="AI2826" i="47"/>
  <c r="AI2825" i="47"/>
  <c r="AI2824" i="47"/>
  <c r="AI2823" i="47"/>
  <c r="AI2822" i="47"/>
  <c r="AI2821" i="47"/>
  <c r="AI2820" i="47"/>
  <c r="AI2819" i="47"/>
  <c r="AI2818" i="47"/>
  <c r="AI2817" i="47"/>
  <c r="AI2816" i="47"/>
  <c r="AI2815" i="47"/>
  <c r="AI2814" i="47"/>
  <c r="AI2813" i="47"/>
  <c r="AI2812" i="47"/>
  <c r="AI2811" i="47"/>
  <c r="AI2810" i="47"/>
  <c r="AI2809" i="47"/>
  <c r="AI2808" i="47"/>
  <c r="AI2807" i="47"/>
  <c r="AI2806" i="47"/>
  <c r="AI2805" i="47"/>
  <c r="AI2804" i="47"/>
  <c r="AI2803" i="47"/>
  <c r="AI2802" i="47"/>
  <c r="AI2801" i="47"/>
  <c r="AI2800" i="47"/>
  <c r="AI2799" i="47"/>
  <c r="AI2798" i="47"/>
  <c r="AI2797" i="47"/>
  <c r="AI2796" i="47"/>
  <c r="AI2795" i="47"/>
  <c r="AI2794" i="47"/>
  <c r="AI2793" i="47"/>
  <c r="AI2792" i="47"/>
  <c r="AI2791" i="47"/>
  <c r="AI2790" i="47"/>
  <c r="AI2789" i="47"/>
  <c r="AI2788" i="47"/>
  <c r="AI2787" i="47"/>
  <c r="AI2786" i="47"/>
  <c r="AI2785" i="47"/>
  <c r="AI2784" i="47"/>
  <c r="AI2783" i="47"/>
  <c r="AI2782" i="47"/>
  <c r="AI2781" i="47"/>
  <c r="AI2780" i="47"/>
  <c r="AI2779" i="47"/>
  <c r="AI2778" i="47"/>
  <c r="AI2777" i="47"/>
  <c r="AI2776" i="47"/>
  <c r="AI2775" i="47"/>
  <c r="AI2774" i="47"/>
  <c r="AI2773" i="47"/>
  <c r="AI2772" i="47"/>
  <c r="AI2771" i="47"/>
  <c r="AI2770" i="47"/>
  <c r="AI2769" i="47"/>
  <c r="AI2768" i="47"/>
  <c r="AI2767" i="47"/>
  <c r="AI2766" i="47"/>
  <c r="AI2765" i="47"/>
  <c r="AI2764" i="47"/>
  <c r="AI2763" i="47"/>
  <c r="AI2762" i="47"/>
  <c r="AI2761" i="47"/>
  <c r="AI2760" i="47"/>
  <c r="AI2759" i="47"/>
  <c r="AI2758" i="47"/>
  <c r="AI2757" i="47"/>
  <c r="AI2756" i="47"/>
  <c r="AI2755" i="47"/>
  <c r="AI2754" i="47"/>
  <c r="AI2753" i="47"/>
  <c r="AI2752" i="47"/>
  <c r="AI2751" i="47"/>
  <c r="AI2750" i="47"/>
  <c r="AI2749" i="47"/>
  <c r="AI2748" i="47"/>
  <c r="AI2747" i="47"/>
  <c r="AI2746" i="47"/>
  <c r="AI2745" i="47"/>
  <c r="AI2744" i="47"/>
  <c r="AI2743" i="47"/>
  <c r="AI2742" i="47"/>
  <c r="AI2741" i="47"/>
  <c r="AI2740" i="47"/>
  <c r="AI2739" i="47"/>
  <c r="AI2738" i="47"/>
  <c r="AI2737" i="47"/>
  <c r="AI2736" i="47"/>
  <c r="AI2735" i="47"/>
  <c r="AI2734" i="47"/>
  <c r="AI2733" i="47"/>
  <c r="AI2732" i="47"/>
  <c r="AI2731" i="47"/>
  <c r="AI2730" i="47"/>
  <c r="AI2729" i="47"/>
  <c r="AI2728" i="47"/>
  <c r="AI2727" i="47"/>
  <c r="AI2726" i="47"/>
  <c r="AI2725" i="47"/>
  <c r="AI2724" i="47"/>
  <c r="AI2723" i="47"/>
  <c r="AI2722" i="47"/>
  <c r="AI2721" i="47"/>
  <c r="AI2720" i="47"/>
  <c r="AI2719" i="47"/>
  <c r="AI2718" i="47"/>
  <c r="AI2717" i="47"/>
  <c r="AI2716" i="47"/>
  <c r="AI2715" i="47"/>
  <c r="AI2714" i="47"/>
  <c r="AI2713" i="47"/>
  <c r="AI2712" i="47"/>
  <c r="AI2711" i="47"/>
  <c r="AI2710" i="47"/>
  <c r="AI2709" i="47"/>
  <c r="AI2708" i="47"/>
  <c r="AI2707" i="47"/>
  <c r="AI2706" i="47"/>
  <c r="AI2705" i="47"/>
  <c r="AI2704" i="47"/>
  <c r="AI2703" i="47"/>
  <c r="AI2702" i="47"/>
  <c r="AI2701" i="47"/>
  <c r="AI2700" i="47"/>
  <c r="AI2699" i="47"/>
  <c r="AI2698" i="47"/>
  <c r="AI2697" i="47"/>
  <c r="AI2696" i="47"/>
  <c r="AI2695" i="47"/>
  <c r="AI2694" i="47"/>
  <c r="AI2693" i="47"/>
  <c r="AI2692" i="47"/>
  <c r="AI2691" i="47"/>
  <c r="AI2690" i="47"/>
  <c r="AI2689" i="47"/>
  <c r="AI2688" i="47"/>
  <c r="AI2687" i="47"/>
  <c r="AI2686" i="47"/>
  <c r="AI2685" i="47"/>
  <c r="AI2684" i="47"/>
  <c r="AI2683" i="47"/>
  <c r="AI2682" i="47"/>
  <c r="AI2681" i="47"/>
  <c r="AI2680" i="47"/>
  <c r="AI2679" i="47"/>
  <c r="AI2678" i="47"/>
  <c r="AI2677" i="47"/>
  <c r="AI2676" i="47"/>
  <c r="AI2675" i="47"/>
  <c r="AI2674" i="47"/>
  <c r="AI2673" i="47"/>
  <c r="AI2672" i="47"/>
  <c r="AI2671" i="47"/>
  <c r="AI2670" i="47"/>
  <c r="AI2669" i="47"/>
  <c r="AI2668" i="47"/>
  <c r="AI2667" i="47"/>
  <c r="AI2666" i="47"/>
  <c r="AI2665" i="47"/>
  <c r="AI2664" i="47"/>
  <c r="AI2663" i="47"/>
  <c r="AI2662" i="47"/>
  <c r="AI2661" i="47"/>
  <c r="AI2660" i="47"/>
  <c r="AI2659" i="47"/>
  <c r="AI2658" i="47"/>
  <c r="AI2657" i="47"/>
  <c r="AI2656" i="47"/>
  <c r="AI2655" i="47"/>
  <c r="AI2654" i="47"/>
  <c r="AI2653" i="47"/>
  <c r="AI2652" i="47"/>
  <c r="AI2651" i="47"/>
  <c r="AI2650" i="47"/>
  <c r="AI2649" i="47"/>
  <c r="AI2648" i="47"/>
  <c r="AI2647" i="47"/>
  <c r="AI2646" i="47"/>
  <c r="AI2645" i="47"/>
  <c r="AI2644" i="47"/>
  <c r="AI2643" i="47"/>
  <c r="AI2642" i="47"/>
  <c r="AI2641" i="47"/>
  <c r="AI2640" i="47"/>
  <c r="AI2639" i="47"/>
  <c r="AI2638" i="47"/>
  <c r="AI2637" i="47"/>
  <c r="AI2636" i="47"/>
  <c r="AI2635" i="47"/>
  <c r="AI2634" i="47"/>
  <c r="AI2633" i="47"/>
  <c r="AI2632" i="47"/>
  <c r="AI2631" i="47"/>
  <c r="AI2630" i="47"/>
  <c r="AI2629" i="47"/>
  <c r="AI2628" i="47"/>
  <c r="AI2627" i="47"/>
  <c r="AI2626" i="47"/>
  <c r="AI2625" i="47"/>
  <c r="AI2624" i="47"/>
  <c r="AI2623" i="47"/>
  <c r="AI2622" i="47"/>
  <c r="AI2621" i="47"/>
  <c r="AI2620" i="47"/>
  <c r="AI2619" i="47"/>
  <c r="AI2618" i="47"/>
  <c r="AI2617" i="47"/>
  <c r="AI2616" i="47"/>
  <c r="AI2615" i="47"/>
  <c r="AI2614" i="47"/>
  <c r="AI2613" i="47"/>
  <c r="AI2612" i="47"/>
  <c r="AI2611" i="47"/>
  <c r="AI2610" i="47"/>
  <c r="AI2609" i="47"/>
  <c r="AI2608" i="47"/>
  <c r="AI2607" i="47"/>
  <c r="AI2606" i="47"/>
  <c r="AI2605" i="47"/>
  <c r="AI2604" i="47"/>
  <c r="AI2603" i="47"/>
  <c r="AI2602" i="47"/>
  <c r="AI2601" i="47"/>
  <c r="AI2600" i="47"/>
  <c r="AI2599" i="47"/>
  <c r="AI2598" i="47"/>
  <c r="AI2597" i="47"/>
  <c r="AI2596" i="47"/>
  <c r="AI2595" i="47"/>
  <c r="AI2594" i="47"/>
  <c r="AI2593" i="47"/>
  <c r="AI2592" i="47"/>
  <c r="AI2591" i="47"/>
  <c r="AI2590" i="47"/>
  <c r="AI2589" i="47"/>
  <c r="AI2588" i="47"/>
  <c r="AI2587" i="47"/>
  <c r="AI2586" i="47"/>
  <c r="AI2585" i="47"/>
  <c r="AI2584" i="47"/>
  <c r="AI2583" i="47"/>
  <c r="AI2582" i="47"/>
  <c r="AI2581" i="47"/>
  <c r="AI2580" i="47"/>
  <c r="AI2579" i="47"/>
  <c r="AI2578" i="47"/>
  <c r="AI2577" i="47"/>
  <c r="AI2576" i="47"/>
  <c r="AI2575" i="47"/>
  <c r="AI2574" i="47"/>
  <c r="AI2573" i="47"/>
  <c r="AI2572" i="47"/>
  <c r="AI2571" i="47"/>
  <c r="AI2570" i="47"/>
  <c r="AI2569" i="47"/>
  <c r="AI2568" i="47"/>
  <c r="AI2567" i="47"/>
  <c r="AI2566" i="47"/>
  <c r="AI2565" i="47"/>
  <c r="AI2564" i="47"/>
  <c r="AI2563" i="47"/>
  <c r="AI2562" i="47"/>
  <c r="AI2561" i="47"/>
  <c r="AI2560" i="47"/>
  <c r="AI2559" i="47"/>
  <c r="AI2558" i="47"/>
  <c r="AI2557" i="47"/>
  <c r="AI2556" i="47"/>
  <c r="AI2555" i="47"/>
  <c r="AI2554" i="47"/>
  <c r="AI2553" i="47"/>
  <c r="AI2552" i="47"/>
  <c r="AI2551" i="47"/>
  <c r="AI2550" i="47"/>
  <c r="AI2549" i="47"/>
  <c r="AI2548" i="47"/>
  <c r="AI2547" i="47"/>
  <c r="AI2546" i="47"/>
  <c r="AI2545" i="47"/>
  <c r="AI2544" i="47"/>
  <c r="AI2543" i="47"/>
  <c r="AI2542" i="47"/>
  <c r="AI2541" i="47"/>
  <c r="AI2540" i="47"/>
  <c r="AI2539" i="47"/>
  <c r="AI2538" i="47"/>
  <c r="AI2537" i="47"/>
  <c r="AI2536" i="47"/>
  <c r="AI2535" i="47"/>
  <c r="AI2534" i="47"/>
  <c r="AI2533" i="47"/>
  <c r="AI2532" i="47"/>
  <c r="AI2531" i="47"/>
  <c r="AI2530" i="47"/>
  <c r="AI2529" i="47"/>
  <c r="AI2528" i="47"/>
  <c r="AI2527" i="47"/>
  <c r="AI2526" i="47"/>
  <c r="AI2525" i="47"/>
  <c r="AI2524" i="47"/>
  <c r="AI2523" i="47"/>
  <c r="AI2522" i="47"/>
  <c r="AI2521" i="47"/>
  <c r="AI2520" i="47"/>
  <c r="AI2519" i="47"/>
  <c r="AI2518" i="47"/>
  <c r="AI2517" i="47"/>
  <c r="AI2516" i="47"/>
  <c r="AI2515" i="47"/>
  <c r="AI2514" i="47"/>
  <c r="AI2513" i="47"/>
  <c r="AI2512" i="47"/>
  <c r="AI2511" i="47"/>
  <c r="AI2510" i="47"/>
  <c r="AI2509" i="47"/>
  <c r="AI2508" i="47"/>
  <c r="AI2507" i="47"/>
  <c r="AI2506" i="47"/>
  <c r="AI2505" i="47"/>
  <c r="AI2504" i="47"/>
  <c r="AI2503" i="47"/>
  <c r="AI2502" i="47"/>
  <c r="AI2501" i="47"/>
  <c r="AI2500" i="47"/>
  <c r="AI2499" i="47"/>
  <c r="AI2498" i="47"/>
  <c r="AI2497" i="47"/>
  <c r="AI2496" i="47"/>
  <c r="AI2495" i="47"/>
  <c r="AI2494" i="47"/>
  <c r="AI2493" i="47"/>
  <c r="AI2492" i="47"/>
  <c r="AI2491" i="47"/>
  <c r="AI2490" i="47"/>
  <c r="AI2489" i="47"/>
  <c r="AI2488" i="47"/>
  <c r="AI2487" i="47"/>
  <c r="AI2486" i="47"/>
  <c r="AI2485" i="47"/>
  <c r="AI2484" i="47"/>
  <c r="AI2483" i="47"/>
  <c r="AI2482" i="47"/>
  <c r="AI2481" i="47"/>
  <c r="AI2480" i="47"/>
  <c r="AI2479" i="47"/>
  <c r="AI2478" i="47"/>
  <c r="AI2477" i="47"/>
  <c r="AI2476" i="47"/>
  <c r="AI2475" i="47"/>
  <c r="AI2474" i="47"/>
  <c r="AI2473" i="47"/>
  <c r="AI2472" i="47"/>
  <c r="AI2471" i="47"/>
  <c r="AI2470" i="47"/>
  <c r="AI2469" i="47"/>
  <c r="AI2468" i="47"/>
  <c r="AI2467" i="47"/>
  <c r="AI2466" i="47"/>
  <c r="AI2465" i="47"/>
  <c r="AI2464" i="47"/>
  <c r="AI2463" i="47"/>
  <c r="AI2462" i="47"/>
  <c r="AI2461" i="47"/>
  <c r="AI2460" i="47"/>
  <c r="AI2459" i="47"/>
  <c r="AI2458" i="47"/>
  <c r="AI2457" i="47"/>
  <c r="AI2456" i="47"/>
  <c r="AI2455" i="47"/>
  <c r="AI2454" i="47"/>
  <c r="AI2453" i="47"/>
  <c r="AI2452" i="47"/>
  <c r="AI2451" i="47"/>
  <c r="AI2450" i="47"/>
  <c r="AI2449" i="47"/>
  <c r="AI2448" i="47"/>
  <c r="AI2447" i="47"/>
  <c r="AI2446" i="47"/>
  <c r="AI2445" i="47"/>
  <c r="AI2444" i="47"/>
  <c r="AI2443" i="47"/>
  <c r="AI2442" i="47"/>
  <c r="AI2441" i="47"/>
  <c r="AI2440" i="47"/>
  <c r="AI2439" i="47"/>
  <c r="AI2438" i="47"/>
  <c r="AI2437" i="47"/>
  <c r="AI2436" i="47"/>
  <c r="AI2435" i="47"/>
  <c r="AI2434" i="47"/>
  <c r="AI2433" i="47"/>
  <c r="AI2432" i="47"/>
  <c r="AI2431" i="47"/>
  <c r="AI2430" i="47"/>
  <c r="AI2429" i="47"/>
  <c r="AI2428" i="47"/>
  <c r="AI2427" i="47"/>
  <c r="AI2426" i="47"/>
  <c r="AI2425" i="47"/>
  <c r="AI2424" i="47"/>
  <c r="AI2423" i="47"/>
  <c r="AI2422" i="47"/>
  <c r="AI2421" i="47"/>
  <c r="AI2420" i="47"/>
  <c r="AI2419" i="47"/>
  <c r="AI2418" i="47"/>
  <c r="AI2417" i="47"/>
  <c r="AI2416" i="47"/>
  <c r="AI2415" i="47"/>
  <c r="AI2414" i="47"/>
  <c r="AI2413" i="47"/>
  <c r="AI2412" i="47"/>
  <c r="AI2411" i="47"/>
  <c r="AI2410" i="47"/>
  <c r="AI2409" i="47"/>
  <c r="AI2408" i="47"/>
  <c r="AI2407" i="47"/>
  <c r="AI2406" i="47"/>
  <c r="AI2405" i="47"/>
  <c r="AI2404" i="47"/>
  <c r="AI2403" i="47"/>
  <c r="AI2402" i="47"/>
  <c r="AI2401" i="47"/>
  <c r="AI2400" i="47"/>
  <c r="AI2399" i="47"/>
  <c r="AI2398" i="47"/>
  <c r="AI2397" i="47"/>
  <c r="AI2396" i="47"/>
  <c r="AI2395" i="47"/>
  <c r="AI2394" i="47"/>
  <c r="AI2393" i="47"/>
  <c r="AI2392" i="47"/>
  <c r="AI2391" i="47"/>
  <c r="AI2390" i="47"/>
  <c r="AI2389" i="47"/>
  <c r="AI2388" i="47"/>
  <c r="AI2387" i="47"/>
  <c r="AI2386" i="47"/>
  <c r="AI2385" i="47"/>
  <c r="AI2384" i="47"/>
  <c r="AI2383" i="47"/>
  <c r="AI2382" i="47"/>
  <c r="AI2381" i="47"/>
  <c r="AI2380" i="47"/>
  <c r="AI2379" i="47"/>
  <c r="AI2378" i="47"/>
  <c r="AI2377" i="47"/>
  <c r="AI2376" i="47"/>
  <c r="AI2375" i="47"/>
  <c r="AI2374" i="47"/>
  <c r="AI2373" i="47"/>
  <c r="AI2372" i="47"/>
  <c r="AI2371" i="47"/>
  <c r="AI2370" i="47"/>
  <c r="AI2369" i="47"/>
  <c r="AI2368" i="47"/>
  <c r="AI2367" i="47"/>
  <c r="AI2366" i="47"/>
  <c r="AI2365" i="47"/>
  <c r="AI2364" i="47"/>
  <c r="AI2363" i="47"/>
  <c r="AI2362" i="47"/>
  <c r="AI2361" i="47"/>
  <c r="AI2360" i="47"/>
  <c r="AI2359" i="47"/>
  <c r="AI2358" i="47"/>
  <c r="AI2357" i="47"/>
  <c r="AI2356" i="47"/>
  <c r="AI2355" i="47"/>
  <c r="AI2354" i="47"/>
  <c r="AI2353" i="47"/>
  <c r="AI2352" i="47"/>
  <c r="AI2351" i="47"/>
  <c r="AI2350" i="47"/>
  <c r="AI2349" i="47"/>
  <c r="AI2348" i="47"/>
  <c r="AI2347" i="47"/>
  <c r="AI2346" i="47"/>
  <c r="AI2345" i="47"/>
  <c r="AI2344" i="47"/>
  <c r="AI2343" i="47"/>
  <c r="AI2342" i="47"/>
  <c r="AI2341" i="47"/>
  <c r="AI2340" i="47"/>
  <c r="AI2339" i="47"/>
  <c r="AI2338" i="47"/>
  <c r="AI2337" i="47"/>
  <c r="AI2336" i="47"/>
  <c r="AI2335" i="47"/>
  <c r="AI2334" i="47"/>
  <c r="AI2333" i="47"/>
  <c r="AI2332" i="47"/>
  <c r="AI2331" i="47"/>
  <c r="AI2330" i="47"/>
  <c r="AI2329" i="47"/>
  <c r="AI2328" i="47"/>
  <c r="AI2327" i="47"/>
  <c r="AI2326" i="47"/>
  <c r="AI2325" i="47"/>
  <c r="AI2324" i="47"/>
  <c r="AI2323" i="47"/>
  <c r="AI2322" i="47"/>
  <c r="AI2321" i="47"/>
  <c r="AI2320" i="47"/>
  <c r="AI2319" i="47"/>
  <c r="AI2318" i="47"/>
  <c r="AI2317" i="47"/>
  <c r="AI2316" i="47"/>
  <c r="AI2315" i="47"/>
  <c r="AI2314" i="47"/>
  <c r="AI2313" i="47"/>
  <c r="AI2312" i="47"/>
  <c r="AI2311" i="47"/>
  <c r="AI2310" i="47"/>
  <c r="AI2309" i="47"/>
  <c r="AI2308" i="47"/>
  <c r="AI2307" i="47"/>
  <c r="AI2306" i="47"/>
  <c r="AI2305" i="47"/>
  <c r="AI2304" i="47"/>
  <c r="AI2303" i="47"/>
  <c r="AI2302" i="47"/>
  <c r="AI2301" i="47"/>
  <c r="AI2300" i="47"/>
  <c r="AI2299" i="47"/>
  <c r="AI2298" i="47"/>
  <c r="AI2297" i="47"/>
  <c r="AI2296" i="47"/>
  <c r="AI2295" i="47"/>
  <c r="AI2294" i="47"/>
  <c r="AI2293" i="47"/>
  <c r="AI2292" i="47"/>
  <c r="AI2291" i="47"/>
  <c r="AI2290" i="47"/>
  <c r="AI2289" i="47"/>
  <c r="AI2288" i="47"/>
  <c r="AI2287" i="47"/>
  <c r="AI2286" i="47"/>
  <c r="AI2285" i="47"/>
  <c r="AI2284" i="47"/>
  <c r="AI2283" i="47"/>
  <c r="AI2282" i="47"/>
  <c r="AI2281" i="47"/>
  <c r="AI2280" i="47"/>
  <c r="AI2279" i="47"/>
  <c r="AI2278" i="47"/>
  <c r="AI2277" i="47"/>
  <c r="AI2276" i="47"/>
  <c r="AI2275" i="47"/>
  <c r="AI2274" i="47"/>
  <c r="AI2273" i="47"/>
  <c r="AI2272" i="47"/>
  <c r="AI2271" i="47"/>
  <c r="AI2270" i="47"/>
  <c r="AI2269" i="47"/>
  <c r="AI2268" i="47"/>
  <c r="AI2267" i="47"/>
  <c r="AI2266" i="47"/>
  <c r="AI2265" i="47"/>
  <c r="AI2264" i="47"/>
  <c r="AI2263" i="47"/>
  <c r="AI2262" i="47"/>
  <c r="AI2261" i="47"/>
  <c r="AI2260" i="47"/>
  <c r="AI2259" i="47"/>
  <c r="AI2258" i="47"/>
  <c r="AI2257" i="47"/>
  <c r="AI2256" i="47"/>
  <c r="AI2255" i="47"/>
  <c r="AI2254" i="47"/>
  <c r="AI2253" i="47"/>
  <c r="AI2252" i="47"/>
  <c r="AI2251" i="47"/>
  <c r="AI2250" i="47"/>
  <c r="AI2249" i="47"/>
  <c r="AI2248" i="47"/>
  <c r="AI2247" i="47"/>
  <c r="AI2246" i="47"/>
  <c r="AI2245" i="47"/>
  <c r="AI2244" i="47"/>
  <c r="AI2243" i="47"/>
  <c r="AI2242" i="47"/>
  <c r="AI2241" i="47"/>
  <c r="AI2240" i="47"/>
  <c r="AI2239" i="47"/>
  <c r="AI2238" i="47"/>
  <c r="AI2237" i="47"/>
  <c r="AI2236" i="47"/>
  <c r="AI2235" i="47"/>
  <c r="AI2234" i="47"/>
  <c r="AI2233" i="47"/>
  <c r="AI2232" i="47"/>
  <c r="AI2231" i="47"/>
  <c r="AI2230" i="47"/>
  <c r="AI2229" i="47"/>
  <c r="AI2228" i="47"/>
  <c r="AI2227" i="47"/>
  <c r="AI2226" i="47"/>
  <c r="AI2225" i="47"/>
  <c r="AI2224" i="47"/>
  <c r="AI2223" i="47"/>
  <c r="AI2222" i="47"/>
  <c r="AI2221" i="47"/>
  <c r="AI2220" i="47"/>
  <c r="AI2219" i="47"/>
  <c r="AI2218" i="47"/>
  <c r="AI2217" i="47"/>
  <c r="AI2216" i="47"/>
  <c r="AI2215" i="47"/>
  <c r="AI2214" i="47"/>
  <c r="AI2213" i="47"/>
  <c r="AI2212" i="47"/>
  <c r="AI2211" i="47"/>
  <c r="AI2210" i="47"/>
  <c r="AI2209" i="47"/>
  <c r="AI2208" i="47"/>
  <c r="AI2207" i="47"/>
  <c r="AI2206" i="47"/>
  <c r="AI2205" i="47"/>
  <c r="AI2204" i="47"/>
  <c r="AI2203" i="47"/>
  <c r="AI2202" i="47"/>
  <c r="AI2201" i="47"/>
  <c r="AI2200" i="47"/>
  <c r="AI2199" i="47"/>
  <c r="AI2198" i="47"/>
  <c r="AI2197" i="47"/>
  <c r="AI2196" i="47"/>
  <c r="AI2195" i="47"/>
  <c r="AI2194" i="47"/>
  <c r="AI2193" i="47"/>
  <c r="AI2192" i="47"/>
  <c r="AI2191" i="47"/>
  <c r="AI2190" i="47"/>
  <c r="AI2189" i="47"/>
  <c r="AI2188" i="47"/>
  <c r="AI2187" i="47"/>
  <c r="AI2186" i="47"/>
  <c r="AI2185" i="47"/>
  <c r="AI2184" i="47"/>
  <c r="AI2183" i="47"/>
  <c r="AI2182" i="47"/>
  <c r="AI2181" i="47"/>
  <c r="AI2180" i="47"/>
  <c r="AI2179" i="47"/>
  <c r="AI2178" i="47"/>
  <c r="AI2177" i="47"/>
  <c r="AI2176" i="47"/>
  <c r="AI2175" i="47"/>
  <c r="AI2174" i="47"/>
  <c r="AI2173" i="47"/>
  <c r="AI2172" i="47"/>
  <c r="AI2171" i="47"/>
  <c r="AI2170" i="47"/>
  <c r="AI2169" i="47"/>
  <c r="AI2168" i="47"/>
  <c r="AI2167" i="47"/>
  <c r="AI2166" i="47"/>
  <c r="AI2165" i="47"/>
  <c r="AI2164" i="47"/>
  <c r="AI2163" i="47"/>
  <c r="AI2162" i="47"/>
  <c r="AI2161" i="47"/>
  <c r="AI2160" i="47"/>
  <c r="AI2159" i="47"/>
  <c r="AI2158" i="47"/>
  <c r="AI2157" i="47"/>
  <c r="AI2156" i="47"/>
  <c r="AI2155" i="47"/>
  <c r="AI2154" i="47"/>
  <c r="AI2153" i="47"/>
  <c r="AI2152" i="47"/>
  <c r="AI2151" i="47"/>
  <c r="AI2150" i="47"/>
  <c r="AI2149" i="47"/>
  <c r="AI2148" i="47"/>
  <c r="AI2147" i="47"/>
  <c r="AI2146" i="47"/>
  <c r="AI2145" i="47"/>
  <c r="AI2144" i="47"/>
  <c r="AI2143" i="47"/>
  <c r="AI2142" i="47"/>
  <c r="AI2141" i="47"/>
  <c r="AI2140" i="47"/>
  <c r="AI2139" i="47"/>
  <c r="AI2138" i="47"/>
  <c r="AI2137" i="47"/>
  <c r="AI2136" i="47"/>
  <c r="AI2135" i="47"/>
  <c r="AI2134" i="47"/>
  <c r="AI2133" i="47"/>
  <c r="AI2132" i="47"/>
  <c r="AI2131" i="47"/>
  <c r="AI2130" i="47"/>
  <c r="AI2129" i="47"/>
  <c r="AI2128" i="47"/>
  <c r="AI2127" i="47"/>
  <c r="AI2126" i="47"/>
  <c r="AI2125" i="47"/>
  <c r="AI2124" i="47"/>
  <c r="AI2123" i="47"/>
  <c r="AI2122" i="47"/>
  <c r="AI2121" i="47"/>
  <c r="AI2120" i="47"/>
  <c r="AI2119" i="47"/>
  <c r="AI2118" i="47"/>
  <c r="AI2117" i="47"/>
  <c r="AI2116" i="47"/>
  <c r="AI2115" i="47"/>
  <c r="AI2114" i="47"/>
  <c r="AI2113" i="47"/>
  <c r="AI2112" i="47"/>
  <c r="AI2111" i="47"/>
  <c r="AI2110" i="47"/>
  <c r="AI2109" i="47"/>
  <c r="AI2108" i="47"/>
  <c r="AI2107" i="47"/>
  <c r="AI2106" i="47"/>
  <c r="AI2105" i="47"/>
  <c r="AI2104" i="47"/>
  <c r="AI2103" i="47"/>
  <c r="AI2102" i="47"/>
  <c r="AI2101" i="47"/>
  <c r="AI2100" i="47"/>
  <c r="AI2099" i="47"/>
  <c r="AI2098" i="47"/>
  <c r="AI2097" i="47"/>
  <c r="AI2096" i="47"/>
  <c r="AI2095" i="47"/>
  <c r="AI2094" i="47"/>
  <c r="AI2093" i="47"/>
  <c r="AI2092" i="47"/>
  <c r="AI2091" i="47"/>
  <c r="AI2090" i="47"/>
  <c r="AI2089" i="47"/>
  <c r="AI2088" i="47"/>
  <c r="AI2087" i="47"/>
  <c r="AI2086" i="47"/>
  <c r="AI2085" i="47"/>
  <c r="AI2084" i="47"/>
  <c r="AI2083" i="47"/>
  <c r="AI2082" i="47"/>
  <c r="AI2081" i="47"/>
  <c r="AI2080" i="47"/>
  <c r="AI2079" i="47"/>
  <c r="AI2078" i="47"/>
  <c r="AI2077" i="47"/>
  <c r="AI2076" i="47"/>
  <c r="AI2075" i="47"/>
  <c r="AI2074" i="47"/>
  <c r="AI2073" i="47"/>
  <c r="AI2072" i="47"/>
  <c r="AI2071" i="47"/>
  <c r="AI2070" i="47"/>
  <c r="AI2069" i="47"/>
  <c r="AI2068" i="47"/>
  <c r="AI2067" i="47"/>
  <c r="AI2066" i="47"/>
  <c r="AI2065" i="47"/>
  <c r="AI2064" i="47"/>
  <c r="AI2063" i="47"/>
  <c r="AI2062" i="47"/>
  <c r="AI2061" i="47"/>
  <c r="AI2060" i="47"/>
  <c r="AI2059" i="47"/>
  <c r="AI2058" i="47"/>
  <c r="AI2057" i="47"/>
  <c r="AI2056" i="47"/>
  <c r="AI2055" i="47"/>
  <c r="AI2054" i="47"/>
  <c r="AI2053" i="47"/>
  <c r="AI2052" i="47"/>
  <c r="AI2051" i="47"/>
  <c r="AI2050" i="47"/>
  <c r="AI2049" i="47"/>
  <c r="AI2048" i="47"/>
  <c r="AI2047" i="47"/>
  <c r="AI2046" i="47"/>
  <c r="AI2045" i="47"/>
  <c r="AI2044" i="47"/>
  <c r="AI2043" i="47"/>
  <c r="AI2042" i="47"/>
  <c r="AI2041" i="47"/>
  <c r="AI2040" i="47"/>
  <c r="AI2039" i="47"/>
  <c r="AI2038" i="47"/>
  <c r="AI2037" i="47"/>
  <c r="AI2036" i="47"/>
  <c r="AI2035" i="47"/>
  <c r="AI2034" i="47"/>
  <c r="AI2033" i="47"/>
  <c r="AI2032" i="47"/>
  <c r="AI2031" i="47"/>
  <c r="AI2030" i="47"/>
  <c r="AI2029" i="47"/>
  <c r="AI2028" i="47"/>
  <c r="AI2027" i="47"/>
  <c r="AI2026" i="47"/>
  <c r="AI2025" i="47"/>
  <c r="AI2024" i="47"/>
  <c r="AI2023" i="47"/>
  <c r="AI2022" i="47"/>
  <c r="AI2021" i="47"/>
  <c r="AI2020" i="47"/>
  <c r="AI2019" i="47"/>
  <c r="AI2018" i="47"/>
  <c r="AI2017" i="47"/>
  <c r="AI2016" i="47"/>
  <c r="AI2015" i="47"/>
  <c r="AI2014" i="47"/>
  <c r="AI2013" i="47"/>
  <c r="AI2012" i="47"/>
  <c r="AI2011" i="47"/>
  <c r="AI2010" i="47"/>
  <c r="AI2009" i="47"/>
  <c r="AI2008" i="47"/>
  <c r="AI2007" i="47"/>
  <c r="AI2006" i="47"/>
  <c r="AI2005" i="47"/>
  <c r="AI2004" i="47"/>
  <c r="AI2003" i="47"/>
  <c r="AI2002" i="47"/>
  <c r="AI2001" i="47"/>
  <c r="AI2000" i="47"/>
  <c r="AI1999" i="47"/>
  <c r="AI1998" i="47"/>
  <c r="AI1997" i="47"/>
  <c r="AI1996" i="47"/>
  <c r="AI1995" i="47"/>
  <c r="AI1994" i="47"/>
  <c r="AI1993" i="47"/>
  <c r="AI1992" i="47"/>
  <c r="AI1991" i="47"/>
  <c r="AI1990" i="47"/>
  <c r="AI1989" i="47"/>
  <c r="AI1988" i="47"/>
  <c r="AI1987" i="47"/>
  <c r="AI1986" i="47"/>
  <c r="AI1985" i="47"/>
  <c r="AI1984" i="47"/>
  <c r="AI1983" i="47"/>
  <c r="AI1982" i="47"/>
  <c r="AI1981" i="47"/>
  <c r="AI1980" i="47"/>
  <c r="AI1979" i="47"/>
  <c r="AI1978" i="47"/>
  <c r="AI1977" i="47"/>
  <c r="AI1976" i="47"/>
  <c r="AI1975" i="47"/>
  <c r="AI1974" i="47"/>
  <c r="AI1973" i="47"/>
  <c r="AI1972" i="47"/>
  <c r="AI1971" i="47"/>
  <c r="AI1970" i="47"/>
  <c r="AI1969" i="47"/>
  <c r="AI1968" i="47"/>
  <c r="AI1967" i="47"/>
  <c r="AI1966" i="47"/>
  <c r="AI1965" i="47"/>
  <c r="AI1964" i="47"/>
  <c r="AI1963" i="47"/>
  <c r="AI1962" i="47"/>
  <c r="AI1961" i="47"/>
  <c r="AI1960" i="47"/>
  <c r="AI1959" i="47"/>
  <c r="AI1958" i="47"/>
  <c r="AI1957" i="47"/>
  <c r="AI1956" i="47"/>
  <c r="AI1955" i="47"/>
  <c r="AI1954" i="47"/>
  <c r="AI1953" i="47"/>
  <c r="AI1952" i="47"/>
  <c r="AI1951" i="47"/>
  <c r="AI1950" i="47"/>
  <c r="AI1949" i="47"/>
  <c r="AI1948" i="47"/>
  <c r="AI1947" i="47"/>
  <c r="AI1946" i="47"/>
  <c r="AI1945" i="47"/>
  <c r="AI1944" i="47"/>
  <c r="AI1943" i="47"/>
  <c r="AI1942" i="47"/>
  <c r="AI1941" i="47"/>
  <c r="AI1940" i="47"/>
  <c r="AI1939" i="47"/>
  <c r="AI1938" i="47"/>
  <c r="AI1937" i="47"/>
  <c r="AI1936" i="47"/>
  <c r="AI1935" i="47"/>
  <c r="AI1934" i="47"/>
  <c r="AI1933" i="47"/>
  <c r="AI1932" i="47"/>
  <c r="AI1931" i="47"/>
  <c r="AI1930" i="47"/>
  <c r="AI1929" i="47"/>
  <c r="AI1928" i="47"/>
  <c r="AI1927" i="47"/>
  <c r="AI1926" i="47"/>
  <c r="AI1925" i="47"/>
  <c r="AI1924" i="47"/>
  <c r="AI1923" i="47"/>
  <c r="AI1922" i="47"/>
  <c r="AI1921" i="47"/>
  <c r="AI1920" i="47"/>
  <c r="AI1919" i="47"/>
  <c r="AI1918" i="47"/>
  <c r="AI1917" i="47"/>
  <c r="AI1916" i="47"/>
  <c r="AI1915" i="47"/>
  <c r="AI1914" i="47"/>
  <c r="AI1913" i="47"/>
  <c r="AI1912" i="47"/>
  <c r="AI1911" i="47"/>
  <c r="AI1910" i="47"/>
  <c r="AI1909" i="47"/>
  <c r="AI1908" i="47"/>
  <c r="AI1907" i="47"/>
  <c r="AI1906" i="47"/>
  <c r="AI1905" i="47"/>
  <c r="AI1904" i="47"/>
  <c r="AI1903" i="47"/>
  <c r="AI1902" i="47"/>
  <c r="AI1901" i="47"/>
  <c r="AI1900" i="47"/>
  <c r="AI1899" i="47"/>
  <c r="AI1898" i="47"/>
  <c r="AI1897" i="47"/>
  <c r="AI1896" i="47"/>
  <c r="AI1895" i="47"/>
  <c r="AI1894" i="47"/>
  <c r="AI1893" i="47"/>
  <c r="AI1892" i="47"/>
  <c r="AI1891" i="47"/>
  <c r="AI1890" i="47"/>
  <c r="AI1889" i="47"/>
  <c r="AI1888" i="47"/>
  <c r="AI1887" i="47"/>
  <c r="AI1886" i="47"/>
  <c r="AI1885" i="47"/>
  <c r="AI1884" i="47"/>
  <c r="AI1883" i="47"/>
  <c r="AI1882" i="47"/>
  <c r="AI1881" i="47"/>
  <c r="AI1880" i="47"/>
  <c r="AI1879" i="47"/>
  <c r="AI1878" i="47"/>
  <c r="AI1877" i="47"/>
  <c r="AI1876" i="47"/>
  <c r="AI1875" i="47"/>
  <c r="AI1874" i="47"/>
  <c r="AI1873" i="47"/>
  <c r="AI1872" i="47"/>
  <c r="AI1871" i="47"/>
  <c r="AI1870" i="47"/>
  <c r="AI1869" i="47"/>
  <c r="AI1868" i="47"/>
  <c r="AI1867" i="47"/>
  <c r="AI1866" i="47"/>
  <c r="AI1865" i="47"/>
  <c r="AI1864" i="47"/>
  <c r="AI1863" i="47"/>
  <c r="AI1862" i="47"/>
  <c r="AI1861" i="47"/>
  <c r="AI1860" i="47"/>
  <c r="AI1859" i="47"/>
  <c r="AI1858" i="47"/>
  <c r="AI1857" i="47"/>
  <c r="AI1856" i="47"/>
  <c r="AI1855" i="47"/>
  <c r="AI1854" i="47"/>
  <c r="AI1853" i="47"/>
  <c r="AI1852" i="47"/>
  <c r="AI1851" i="47"/>
  <c r="AH2924" i="47"/>
  <c r="AI2924" i="47" s="1"/>
  <c r="AH2922" i="47"/>
  <c r="AI2922" i="47" s="1"/>
  <c r="AH2918" i="47"/>
  <c r="AI2918" i="47" s="1"/>
  <c r="AH2917" i="47"/>
  <c r="AI2917" i="47" s="1"/>
  <c r="AH2916" i="47"/>
  <c r="AI2916" i="47" s="1"/>
  <c r="AH2910" i="47"/>
  <c r="AH2909" i="47"/>
  <c r="AH2908" i="47"/>
  <c r="AH2907" i="47"/>
  <c r="AH2906" i="47"/>
  <c r="AH2905" i="47"/>
  <c r="AH2904" i="47"/>
  <c r="AH2903" i="47"/>
  <c r="AH2902" i="47"/>
  <c r="AH2901" i="47"/>
  <c r="AH2900" i="47"/>
  <c r="AH2899" i="47"/>
  <c r="AH2898" i="47"/>
  <c r="AH2897" i="47"/>
  <c r="AH2896" i="47"/>
  <c r="AH2895" i="47"/>
  <c r="AH2894" i="47"/>
  <c r="AH2893" i="47"/>
  <c r="AH2892" i="47"/>
  <c r="AH2891" i="47"/>
  <c r="AH2890" i="47"/>
  <c r="AH2889" i="47"/>
  <c r="AH2888" i="47"/>
  <c r="AH2887" i="47"/>
  <c r="AH2886" i="47"/>
  <c r="AH2885" i="47"/>
  <c r="AH2884" i="47"/>
  <c r="AH2883" i="47"/>
  <c r="AH2882" i="47"/>
  <c r="AH2881" i="47"/>
  <c r="AH2880" i="47"/>
  <c r="AH2879" i="47"/>
  <c r="AH2878" i="47"/>
  <c r="AH2877" i="47"/>
  <c r="AH2876" i="47"/>
  <c r="AH2875" i="47"/>
  <c r="AH2874" i="47"/>
  <c r="AH2873" i="47"/>
  <c r="AH2872" i="47"/>
  <c r="AH2871" i="47"/>
  <c r="AH2870" i="47"/>
  <c r="AH2869" i="47"/>
  <c r="AH2868" i="47"/>
  <c r="AH2867" i="47"/>
  <c r="AH2866" i="47"/>
  <c r="AH2865" i="47"/>
  <c r="AH2864" i="47"/>
  <c r="AH2863" i="47"/>
  <c r="AH2862" i="47"/>
  <c r="AH2861" i="47"/>
  <c r="AH2860" i="47"/>
  <c r="AH2859" i="47"/>
  <c r="AH2858" i="47"/>
  <c r="AH2857" i="47"/>
  <c r="AH2856" i="47"/>
  <c r="AH2855" i="47"/>
  <c r="AH2854" i="47"/>
  <c r="AH2853" i="47"/>
  <c r="AH2852" i="47"/>
  <c r="AH2851" i="47"/>
  <c r="AH2850" i="47"/>
  <c r="AH2849" i="47"/>
  <c r="AH2848" i="47"/>
  <c r="AH2847" i="47"/>
  <c r="AH2846" i="47"/>
  <c r="AH2845" i="47"/>
  <c r="AH2844" i="47"/>
  <c r="AH2843" i="47"/>
  <c r="AH2842" i="47"/>
  <c r="AH2841" i="47"/>
  <c r="AH2840" i="47"/>
  <c r="AH2839" i="47"/>
  <c r="AH2838" i="47"/>
  <c r="AH2837" i="47"/>
  <c r="AH2836" i="47"/>
  <c r="AH2835" i="47"/>
  <c r="AH2834" i="47"/>
  <c r="AH2833" i="47"/>
  <c r="AH2832" i="47"/>
  <c r="AH2831" i="47"/>
  <c r="AH2830" i="47"/>
  <c r="AH2829" i="47"/>
  <c r="AH2828" i="47"/>
  <c r="AH2827" i="47"/>
  <c r="AH2826" i="47"/>
  <c r="AH2825" i="47"/>
  <c r="AH2824" i="47"/>
  <c r="AH2823" i="47"/>
  <c r="AH2822" i="47"/>
  <c r="AH2821" i="47"/>
  <c r="AH2820" i="47"/>
  <c r="AH2819" i="47"/>
  <c r="AH2818" i="47"/>
  <c r="AH2817" i="47"/>
  <c r="AH2816" i="47"/>
  <c r="AH2815" i="47"/>
  <c r="AH2814" i="47"/>
  <c r="AH2813" i="47"/>
  <c r="AH2812" i="47"/>
  <c r="AH2811" i="47"/>
  <c r="AH2810" i="47"/>
  <c r="AH2809" i="47"/>
  <c r="AH2808" i="47"/>
  <c r="AH2807" i="47"/>
  <c r="AH2806" i="47"/>
  <c r="AH2805" i="47"/>
  <c r="AH2804" i="47"/>
  <c r="AH2803" i="47"/>
  <c r="AH2802" i="47"/>
  <c r="AH2801" i="47"/>
  <c r="AH2800" i="47"/>
  <c r="AH2799" i="47"/>
  <c r="AH2798" i="47"/>
  <c r="AH2797" i="47"/>
  <c r="AH2796" i="47"/>
  <c r="AH2795" i="47"/>
  <c r="AH2794" i="47"/>
  <c r="AH2793" i="47"/>
  <c r="AH2792" i="47"/>
  <c r="AH2791" i="47"/>
  <c r="AH2790" i="47"/>
  <c r="AH2789" i="47"/>
  <c r="AH2788" i="47"/>
  <c r="AH2787" i="47"/>
  <c r="AH2786" i="47"/>
  <c r="AH2785" i="47"/>
  <c r="AH2784" i="47"/>
  <c r="AH2783" i="47"/>
  <c r="AH2782" i="47"/>
  <c r="AH2781" i="47"/>
  <c r="AH2780" i="47"/>
  <c r="AH2779" i="47"/>
  <c r="AH2778" i="47"/>
  <c r="AH2777" i="47"/>
  <c r="AH2776" i="47"/>
  <c r="AH2775" i="47"/>
  <c r="AH2774" i="47"/>
  <c r="AH2773" i="47"/>
  <c r="AH2772" i="47"/>
  <c r="AH2771" i="47"/>
  <c r="AH2770" i="47"/>
  <c r="AH2769" i="47"/>
  <c r="AH2768" i="47"/>
  <c r="AH2767" i="47"/>
  <c r="AH2766" i="47"/>
  <c r="AH2765" i="47"/>
  <c r="AH2764" i="47"/>
  <c r="AH2763" i="47"/>
  <c r="AH2762" i="47"/>
  <c r="AH2761" i="47"/>
  <c r="AH2760" i="47"/>
  <c r="AH2759" i="47"/>
  <c r="AH2758" i="47"/>
  <c r="AH2757" i="47"/>
  <c r="AH2756" i="47"/>
  <c r="AH2755" i="47"/>
  <c r="AH2754" i="47"/>
  <c r="AH2753" i="47"/>
  <c r="AH2752" i="47"/>
  <c r="AH2751" i="47"/>
  <c r="AH2750" i="47"/>
  <c r="AH2749" i="47"/>
  <c r="AH2748" i="47"/>
  <c r="AH2747" i="47"/>
  <c r="AH2746" i="47"/>
  <c r="AH2745" i="47"/>
  <c r="AH2744" i="47"/>
  <c r="AH2743" i="47"/>
  <c r="AH2742" i="47"/>
  <c r="AH2741" i="47"/>
  <c r="AH2740" i="47"/>
  <c r="AH2739" i="47"/>
  <c r="AH2738" i="47"/>
  <c r="AH2737" i="47"/>
  <c r="AH2736" i="47"/>
  <c r="AH2735" i="47"/>
  <c r="AH2734" i="47"/>
  <c r="AH2733" i="47"/>
  <c r="AH2732" i="47"/>
  <c r="AH2731" i="47"/>
  <c r="AH2730" i="47"/>
  <c r="AH2729" i="47"/>
  <c r="AH2728" i="47"/>
  <c r="AH2727" i="47"/>
  <c r="AH2726" i="47"/>
  <c r="AH2725" i="47"/>
  <c r="AH2724" i="47"/>
  <c r="AH2723" i="47"/>
  <c r="AH2722" i="47"/>
  <c r="AH2721" i="47"/>
  <c r="AH2720" i="47"/>
  <c r="AH2719" i="47"/>
  <c r="AH2718" i="47"/>
  <c r="AH2717" i="47"/>
  <c r="AH2716" i="47"/>
  <c r="AH2715" i="47"/>
  <c r="AH2714" i="47"/>
  <c r="AH2713" i="47"/>
  <c r="AH2712" i="47"/>
  <c r="AH2711" i="47"/>
  <c r="AH2710" i="47"/>
  <c r="AH2709" i="47"/>
  <c r="AH2708" i="47"/>
  <c r="AH2707" i="47"/>
  <c r="AH2706" i="47"/>
  <c r="AH2705" i="47"/>
  <c r="AH2704" i="47"/>
  <c r="AH2703" i="47"/>
  <c r="AH2702" i="47"/>
  <c r="AH2701" i="47"/>
  <c r="AH2700" i="47"/>
  <c r="AH2699" i="47"/>
  <c r="AH2698" i="47"/>
  <c r="AH2697" i="47"/>
  <c r="AH2696" i="47"/>
  <c r="AH2695" i="47"/>
  <c r="AH2694" i="47"/>
  <c r="AH2693" i="47"/>
  <c r="AH2692" i="47"/>
  <c r="AH2691" i="47"/>
  <c r="AH2690" i="47"/>
  <c r="AH2689" i="47"/>
  <c r="AH2688" i="47"/>
  <c r="AH2687" i="47"/>
  <c r="AH2686" i="47"/>
  <c r="AH2685" i="47"/>
  <c r="AH2684" i="47"/>
  <c r="AH2683" i="47"/>
  <c r="AH2682" i="47"/>
  <c r="AH2681" i="47"/>
  <c r="AH2680" i="47"/>
  <c r="AH2679" i="47"/>
  <c r="AH2678" i="47"/>
  <c r="AH2677" i="47"/>
  <c r="AH2676" i="47"/>
  <c r="AH2675" i="47"/>
  <c r="AH2674" i="47"/>
  <c r="AH2673" i="47"/>
  <c r="AH2672" i="47"/>
  <c r="AH2671" i="47"/>
  <c r="AH2670" i="47"/>
  <c r="AH2669" i="47"/>
  <c r="AH2668" i="47"/>
  <c r="AH2667" i="47"/>
  <c r="AH2666" i="47"/>
  <c r="AH2665" i="47"/>
  <c r="AH2664" i="47"/>
  <c r="AH2663" i="47"/>
  <c r="AH2662" i="47"/>
  <c r="AH2661" i="47"/>
  <c r="AH2660" i="47"/>
  <c r="AH2659" i="47"/>
  <c r="AH2658" i="47"/>
  <c r="AH2657" i="47"/>
  <c r="AH2656" i="47"/>
  <c r="AH2655" i="47"/>
  <c r="AH2654" i="47"/>
  <c r="AH2653" i="47"/>
  <c r="AH2652" i="47"/>
  <c r="AH2651" i="47"/>
  <c r="AH2650" i="47"/>
  <c r="AH2649" i="47"/>
  <c r="AH2648" i="47"/>
  <c r="AH2647" i="47"/>
  <c r="AH2646" i="47"/>
  <c r="AH2645" i="47"/>
  <c r="AH2644" i="47"/>
  <c r="AH2643" i="47"/>
  <c r="AH2642" i="47"/>
  <c r="AH2641" i="47"/>
  <c r="AH2640" i="47"/>
  <c r="AH2639" i="47"/>
  <c r="AH2638" i="47"/>
  <c r="AH2637" i="47"/>
  <c r="AH2636" i="47"/>
  <c r="AH2635" i="47"/>
  <c r="AH2634" i="47"/>
  <c r="AH2633" i="47"/>
  <c r="AH2632" i="47"/>
  <c r="AH2631" i="47"/>
  <c r="AH2630" i="47"/>
  <c r="AH2629" i="47"/>
  <c r="AH2628" i="47"/>
  <c r="AH2627" i="47"/>
  <c r="AH2626" i="47"/>
  <c r="AH2625" i="47"/>
  <c r="AH2624" i="47"/>
  <c r="AH2623" i="47"/>
  <c r="AH2622" i="47"/>
  <c r="AH2621" i="47"/>
  <c r="AH2620" i="47"/>
  <c r="AH2619" i="47"/>
  <c r="AH2618" i="47"/>
  <c r="AH2617" i="47"/>
  <c r="AH2616" i="47"/>
  <c r="AH2615" i="47"/>
  <c r="AH2614" i="47"/>
  <c r="AH2613" i="47"/>
  <c r="AH2612" i="47"/>
  <c r="AH2611" i="47"/>
  <c r="AH2610" i="47"/>
  <c r="AH2609" i="47"/>
  <c r="AH2608" i="47"/>
  <c r="AH2607" i="47"/>
  <c r="AH2606" i="47"/>
  <c r="AH2605" i="47"/>
  <c r="AH2604" i="47"/>
  <c r="AH2603" i="47"/>
  <c r="AH2602" i="47"/>
  <c r="AH2601" i="47"/>
  <c r="AH2600" i="47"/>
  <c r="AH2599" i="47"/>
  <c r="AH2598" i="47"/>
  <c r="AH2597" i="47"/>
  <c r="AH2596" i="47"/>
  <c r="AH2595" i="47"/>
  <c r="AH2594" i="47"/>
  <c r="AH2593" i="47"/>
  <c r="AH2592" i="47"/>
  <c r="AH2591" i="47"/>
  <c r="AH2590" i="47"/>
  <c r="AH2589" i="47"/>
  <c r="AH2588" i="47"/>
  <c r="AH2587" i="47"/>
  <c r="AH2586" i="47"/>
  <c r="AH2585" i="47"/>
  <c r="AH2584" i="47"/>
  <c r="AH2583" i="47"/>
  <c r="AH2582" i="47"/>
  <c r="AH2581" i="47"/>
  <c r="AH2580" i="47"/>
  <c r="AH2579" i="47"/>
  <c r="AH2578" i="47"/>
  <c r="AH2577" i="47"/>
  <c r="AH2576" i="47"/>
  <c r="AH2575" i="47"/>
  <c r="AH2574" i="47"/>
  <c r="AH2573" i="47"/>
  <c r="AH2572" i="47"/>
  <c r="AH2571" i="47"/>
  <c r="AH2570" i="47"/>
  <c r="AH2569" i="47"/>
  <c r="AH2568" i="47"/>
  <c r="AH2567" i="47"/>
  <c r="AH2566" i="47"/>
  <c r="AH2565" i="47"/>
  <c r="AH2564" i="47"/>
  <c r="AH2563" i="47"/>
  <c r="AH2562" i="47"/>
  <c r="AH2561" i="47"/>
  <c r="AH2560" i="47"/>
  <c r="AH2559" i="47"/>
  <c r="AH2558" i="47"/>
  <c r="AH2557" i="47"/>
  <c r="AH2556" i="47"/>
  <c r="AH2555" i="47"/>
  <c r="AH2554" i="47"/>
  <c r="AH2553" i="47"/>
  <c r="AH2552" i="47"/>
  <c r="AH2551" i="47"/>
  <c r="AH2550" i="47"/>
  <c r="AH2549" i="47"/>
  <c r="AH2548" i="47"/>
  <c r="AH2547" i="47"/>
  <c r="AH2546" i="47"/>
  <c r="AH2545" i="47"/>
  <c r="AH2544" i="47"/>
  <c r="AH2543" i="47"/>
  <c r="AH2542" i="47"/>
  <c r="AH2541" i="47"/>
  <c r="AH2540" i="47"/>
  <c r="AH2539" i="47"/>
  <c r="AH2538" i="47"/>
  <c r="AH2537" i="47"/>
  <c r="AH2536" i="47"/>
  <c r="AH2535" i="47"/>
  <c r="AH2534" i="47"/>
  <c r="AH2533" i="47"/>
  <c r="AH2532" i="47"/>
  <c r="AH2531" i="47"/>
  <c r="AH2530" i="47"/>
  <c r="AH2529" i="47"/>
  <c r="AH2528" i="47"/>
  <c r="AH2527" i="47"/>
  <c r="AH2526" i="47"/>
  <c r="AH2525" i="47"/>
  <c r="AH2524" i="47"/>
  <c r="AH2523" i="47"/>
  <c r="AH2522" i="47"/>
  <c r="AH2521" i="47"/>
  <c r="AH2520" i="47"/>
  <c r="AH2519" i="47"/>
  <c r="AH2518" i="47"/>
  <c r="AH2517" i="47"/>
  <c r="AH2516" i="47"/>
  <c r="AH2515" i="47"/>
  <c r="AH2514" i="47"/>
  <c r="AH2513" i="47"/>
  <c r="AH2512" i="47"/>
  <c r="AH2511" i="47"/>
  <c r="AH2510" i="47"/>
  <c r="AH2509" i="47"/>
  <c r="AH2508" i="47"/>
  <c r="AH2507" i="47"/>
  <c r="AH2506" i="47"/>
  <c r="AH2505" i="47"/>
  <c r="AH2504" i="47"/>
  <c r="AH2503" i="47"/>
  <c r="AH2502" i="47"/>
  <c r="AH2501" i="47"/>
  <c r="AH2500" i="47"/>
  <c r="AH2499" i="47"/>
  <c r="AH2498" i="47"/>
  <c r="AH2497" i="47"/>
  <c r="AH2496" i="47"/>
  <c r="AH2495" i="47"/>
  <c r="AH2494" i="47"/>
  <c r="AH2493" i="47"/>
  <c r="AH2492" i="47"/>
  <c r="AH2491" i="47"/>
  <c r="AH2490" i="47"/>
  <c r="AH2489" i="47"/>
  <c r="AH2488" i="47"/>
  <c r="AH2487" i="47"/>
  <c r="AH2486" i="47"/>
  <c r="AH2485" i="47"/>
  <c r="AH2484" i="47"/>
  <c r="AH2483" i="47"/>
  <c r="AH2482" i="47"/>
  <c r="AH2481" i="47"/>
  <c r="AH2480" i="47"/>
  <c r="AH2479" i="47"/>
  <c r="AH2478" i="47"/>
  <c r="AH2477" i="47"/>
  <c r="AH2476" i="47"/>
  <c r="AH2475" i="47"/>
  <c r="AH2474" i="47"/>
  <c r="AH2473" i="47"/>
  <c r="AH2472" i="47"/>
  <c r="AH2471" i="47"/>
  <c r="AH2470" i="47"/>
  <c r="AH2469" i="47"/>
  <c r="AH2468" i="47"/>
  <c r="AH2467" i="47"/>
  <c r="AH2466" i="47"/>
  <c r="AH2465" i="47"/>
  <c r="AH2464" i="47"/>
  <c r="AH2463" i="47"/>
  <c r="AH2462" i="47"/>
  <c r="AH2461" i="47"/>
  <c r="AH2460" i="47"/>
  <c r="AH2459" i="47"/>
  <c r="AH2458" i="47"/>
  <c r="AH2457" i="47"/>
  <c r="AH2456" i="47"/>
  <c r="AH2455" i="47"/>
  <c r="AH2454" i="47"/>
  <c r="AH2453" i="47"/>
  <c r="AH2452" i="47"/>
  <c r="AH2451" i="47"/>
  <c r="AH2450" i="47"/>
  <c r="AH2449" i="47"/>
  <c r="AH2448" i="47"/>
  <c r="AH2447" i="47"/>
  <c r="AH2446" i="47"/>
  <c r="AH2445" i="47"/>
  <c r="AH2444" i="47"/>
  <c r="AH2443" i="47"/>
  <c r="AH2442" i="47"/>
  <c r="AH2441" i="47"/>
  <c r="AH2440" i="47"/>
  <c r="AH2439" i="47"/>
  <c r="AH2438" i="47"/>
  <c r="AH2437" i="47"/>
  <c r="AH2436" i="47"/>
  <c r="AH2435" i="47"/>
  <c r="AH2434" i="47"/>
  <c r="AH2433" i="47"/>
  <c r="AH2432" i="47"/>
  <c r="AH2431" i="47"/>
  <c r="AH2430" i="47"/>
  <c r="AH2429" i="47"/>
  <c r="AH2428" i="47"/>
  <c r="AH2427" i="47"/>
  <c r="AH2426" i="47"/>
  <c r="AH2425" i="47"/>
  <c r="AH2424" i="47"/>
  <c r="AH2423" i="47"/>
  <c r="AH2422" i="47"/>
  <c r="AH2421" i="47"/>
  <c r="AH2420" i="47"/>
  <c r="AH2419" i="47"/>
  <c r="AH2418" i="47"/>
  <c r="AH2417" i="47"/>
  <c r="AH2416" i="47"/>
  <c r="AH2415" i="47"/>
  <c r="AH2414" i="47"/>
  <c r="AH2413" i="47"/>
  <c r="AH2412" i="47"/>
  <c r="AH2411" i="47"/>
  <c r="AH2410" i="47"/>
  <c r="AH2409" i="47"/>
  <c r="AH2408" i="47"/>
  <c r="AH2407" i="47"/>
  <c r="AH2406" i="47"/>
  <c r="AH2405" i="47"/>
  <c r="AH2404" i="47"/>
  <c r="AH2403" i="47"/>
  <c r="AH2402" i="47"/>
  <c r="AH2401" i="47"/>
  <c r="AH2400" i="47"/>
  <c r="AH2399" i="47"/>
  <c r="AH2398" i="47"/>
  <c r="AH2397" i="47"/>
  <c r="AH2396" i="47"/>
  <c r="AH2395" i="47"/>
  <c r="AH2394" i="47"/>
  <c r="AH2393" i="47"/>
  <c r="AH2392" i="47"/>
  <c r="AH2391" i="47"/>
  <c r="AH2390" i="47"/>
  <c r="AH2389" i="47"/>
  <c r="AH2388" i="47"/>
  <c r="AH2387" i="47"/>
  <c r="AH2386" i="47"/>
  <c r="AH2385" i="47"/>
  <c r="AH2384" i="47"/>
  <c r="AH2383" i="47"/>
  <c r="AH2382" i="47"/>
  <c r="AH2381" i="47"/>
  <c r="AH2380" i="47"/>
  <c r="AH2379" i="47"/>
  <c r="AH2378" i="47"/>
  <c r="AH2377" i="47"/>
  <c r="AH2376" i="47"/>
  <c r="AH2375" i="47"/>
  <c r="AH2374" i="47"/>
  <c r="AH2373" i="47"/>
  <c r="AH2372" i="47"/>
  <c r="AH2371" i="47"/>
  <c r="AH2370" i="47"/>
  <c r="AH2369" i="47"/>
  <c r="AH2368" i="47"/>
  <c r="AH2367" i="47"/>
  <c r="AH2366" i="47"/>
  <c r="AH2365" i="47"/>
  <c r="AH2364" i="47"/>
  <c r="AH2363" i="47"/>
  <c r="AH2362" i="47"/>
  <c r="AH2361" i="47"/>
  <c r="AH2360" i="47"/>
  <c r="AH2359" i="47"/>
  <c r="AH2358" i="47"/>
  <c r="AH2357" i="47"/>
  <c r="AH2356" i="47"/>
  <c r="AH2355" i="47"/>
  <c r="AH2354" i="47"/>
  <c r="AH2353" i="47"/>
  <c r="AH2352" i="47"/>
  <c r="AH2351" i="47"/>
  <c r="AH2350" i="47"/>
  <c r="AH2349" i="47"/>
  <c r="AH2348" i="47"/>
  <c r="AH2347" i="47"/>
  <c r="AH2346" i="47"/>
  <c r="AH2345" i="47"/>
  <c r="AH2344" i="47"/>
  <c r="AH2343" i="47"/>
  <c r="AH2342" i="47"/>
  <c r="AH2341" i="47"/>
  <c r="AH2340" i="47"/>
  <c r="AH2339" i="47"/>
  <c r="AH2338" i="47"/>
  <c r="AH2337" i="47"/>
  <c r="AH2336" i="47"/>
  <c r="AH2335" i="47"/>
  <c r="AH2334" i="47"/>
  <c r="AH2333" i="47"/>
  <c r="AH2332" i="47"/>
  <c r="AH2331" i="47"/>
  <c r="AH2330" i="47"/>
  <c r="AH2329" i="47"/>
  <c r="AH2328" i="47"/>
  <c r="AH2327" i="47"/>
  <c r="AH2326" i="47"/>
  <c r="AH2325" i="47"/>
  <c r="AH2324" i="47"/>
  <c r="AH2323" i="47"/>
  <c r="AH2322" i="47"/>
  <c r="AH2321" i="47"/>
  <c r="AH2320" i="47"/>
  <c r="AH2319" i="47"/>
  <c r="AH2318" i="47"/>
  <c r="AH2317" i="47"/>
  <c r="AH2316" i="47"/>
  <c r="AH2315" i="47"/>
  <c r="AH2314" i="47"/>
  <c r="AH2313" i="47"/>
  <c r="AH2312" i="47"/>
  <c r="AH2311" i="47"/>
  <c r="AH2310" i="47"/>
  <c r="AH2309" i="47"/>
  <c r="AH2308" i="47"/>
  <c r="AH2307" i="47"/>
  <c r="AH2306" i="47"/>
  <c r="AH2305" i="47"/>
  <c r="AH2304" i="47"/>
  <c r="AH2303" i="47"/>
  <c r="AH2302" i="47"/>
  <c r="AH2301" i="47"/>
  <c r="AH2300" i="47"/>
  <c r="AH2299" i="47"/>
  <c r="AH2298" i="47"/>
  <c r="AH2297" i="47"/>
  <c r="AH2296" i="47"/>
  <c r="AH2295" i="47"/>
  <c r="AH2294" i="47"/>
  <c r="AH2293" i="47"/>
  <c r="AH2292" i="47"/>
  <c r="AH2291" i="47"/>
  <c r="AH2290" i="47"/>
  <c r="AH2289" i="47"/>
  <c r="AH2288" i="47"/>
  <c r="AH2287" i="47"/>
  <c r="AH2286" i="47"/>
  <c r="AH2285" i="47"/>
  <c r="AH2284" i="47"/>
  <c r="AH2283" i="47"/>
  <c r="AH2282" i="47"/>
  <c r="AH2281" i="47"/>
  <c r="AH2280" i="47"/>
  <c r="AH2279" i="47"/>
  <c r="AH2278" i="47"/>
  <c r="AH2277" i="47"/>
  <c r="AH2276" i="47"/>
  <c r="AH2275" i="47"/>
  <c r="AH2274" i="47"/>
  <c r="AH2273" i="47"/>
  <c r="AH2272" i="47"/>
  <c r="AH2271" i="47"/>
  <c r="AH2270" i="47"/>
  <c r="AH2269" i="47"/>
  <c r="AH2268" i="47"/>
  <c r="AH2267" i="47"/>
  <c r="AH2266" i="47"/>
  <c r="AH2265" i="47"/>
  <c r="AH2264" i="47"/>
  <c r="AH2263" i="47"/>
  <c r="AH2262" i="47"/>
  <c r="AH2261" i="47"/>
  <c r="AH2260" i="47"/>
  <c r="AH2259" i="47"/>
  <c r="AH2258" i="47"/>
  <c r="AH2257" i="47"/>
  <c r="AH2256" i="47"/>
  <c r="AH2255" i="47"/>
  <c r="AH2254" i="47"/>
  <c r="AH2253" i="47"/>
  <c r="AH2252" i="47"/>
  <c r="AH2251" i="47"/>
  <c r="AH2250" i="47"/>
  <c r="AH2249" i="47"/>
  <c r="AH2248" i="47"/>
  <c r="AH2247" i="47"/>
  <c r="AH2246" i="47"/>
  <c r="AH2245" i="47"/>
  <c r="AH2244" i="47"/>
  <c r="AH2243" i="47"/>
  <c r="AH2242" i="47"/>
  <c r="AH2241" i="47"/>
  <c r="AH2240" i="47"/>
  <c r="AH2239" i="47"/>
  <c r="AH2238" i="47"/>
  <c r="AH2237" i="47"/>
  <c r="AH2236" i="47"/>
  <c r="AH2235" i="47"/>
  <c r="AH2234" i="47"/>
  <c r="AH2233" i="47"/>
  <c r="AH2232" i="47"/>
  <c r="AH2231" i="47"/>
  <c r="AH2230" i="47"/>
  <c r="AH2229" i="47"/>
  <c r="AH2228" i="47"/>
  <c r="AH2227" i="47"/>
  <c r="AH2226" i="47"/>
  <c r="AH2225" i="47"/>
  <c r="AH2224" i="47"/>
  <c r="AH2223" i="47"/>
  <c r="AH2222" i="47"/>
  <c r="AH2221" i="47"/>
  <c r="AH2220" i="47"/>
  <c r="AH2219" i="47"/>
  <c r="AH2218" i="47"/>
  <c r="AH2217" i="47"/>
  <c r="AH2216" i="47"/>
  <c r="AH2215" i="47"/>
  <c r="AH2214" i="47"/>
  <c r="AH2213" i="47"/>
  <c r="AH2212" i="47"/>
  <c r="AH2211" i="47"/>
  <c r="AH2210" i="47"/>
  <c r="AH2209" i="47"/>
  <c r="AH2208" i="47"/>
  <c r="AH2207" i="47"/>
  <c r="AH2206" i="47"/>
  <c r="AH2205" i="47"/>
  <c r="AH2204" i="47"/>
  <c r="AH2203" i="47"/>
  <c r="AH2202" i="47"/>
  <c r="AH2201" i="47"/>
  <c r="AH2200" i="47"/>
  <c r="AH2199" i="47"/>
  <c r="AH2198" i="47"/>
  <c r="AH2197" i="47"/>
  <c r="AH2196" i="47"/>
  <c r="AH2195" i="47"/>
  <c r="AH2194" i="47"/>
  <c r="AH2193" i="47"/>
  <c r="AH2192" i="47"/>
  <c r="AH2191" i="47"/>
  <c r="AH2190" i="47"/>
  <c r="AH2189" i="47"/>
  <c r="AH2188" i="47"/>
  <c r="AH2187" i="47"/>
  <c r="AH2186" i="47"/>
  <c r="AH2185" i="47"/>
  <c r="AH2184" i="47"/>
  <c r="AH2183" i="47"/>
  <c r="AH2182" i="47"/>
  <c r="AH2181" i="47"/>
  <c r="AH2180" i="47"/>
  <c r="AH2179" i="47"/>
  <c r="AH2178" i="47"/>
  <c r="AH2177" i="47"/>
  <c r="AH2176" i="47"/>
  <c r="AH2175" i="47"/>
  <c r="AH2174" i="47"/>
  <c r="AH2173" i="47"/>
  <c r="AH2172" i="47"/>
  <c r="AH2171" i="47"/>
  <c r="AH2170" i="47"/>
  <c r="AH2169" i="47"/>
  <c r="AH2168" i="47"/>
  <c r="AH2167" i="47"/>
  <c r="AH2166" i="47"/>
  <c r="AH2165" i="47"/>
  <c r="AH2164" i="47"/>
  <c r="AH2163" i="47"/>
  <c r="AH2162" i="47"/>
  <c r="AH2161" i="47"/>
  <c r="AH2160" i="47"/>
  <c r="AH2159" i="47"/>
  <c r="AH2158" i="47"/>
  <c r="AH2157" i="47"/>
  <c r="AH2156" i="47"/>
  <c r="AH2155" i="47"/>
  <c r="AH2154" i="47"/>
  <c r="AH2153" i="47"/>
  <c r="AH2152" i="47"/>
  <c r="AH2151" i="47"/>
  <c r="AH2150" i="47"/>
  <c r="AH2149" i="47"/>
  <c r="AH2148" i="47"/>
  <c r="AH2147" i="47"/>
  <c r="AH2146" i="47"/>
  <c r="AH2145" i="47"/>
  <c r="AH2144" i="47"/>
  <c r="AH2143" i="47"/>
  <c r="AH2142" i="47"/>
  <c r="AH2141" i="47"/>
  <c r="AH2140" i="47"/>
  <c r="AH2139" i="47"/>
  <c r="AH2138" i="47"/>
  <c r="AH2137" i="47"/>
  <c r="AH2136" i="47"/>
  <c r="AH2135" i="47"/>
  <c r="AH2134" i="47"/>
  <c r="AH2133" i="47"/>
  <c r="AH2132" i="47"/>
  <c r="AH2131" i="47"/>
  <c r="AH2130" i="47"/>
  <c r="AH2129" i="47"/>
  <c r="AH2128" i="47"/>
  <c r="AH2127" i="47"/>
  <c r="AH2126" i="47"/>
  <c r="AH2125" i="47"/>
  <c r="AH2124" i="47"/>
  <c r="AH2123" i="47"/>
  <c r="AH2122" i="47"/>
  <c r="AH2121" i="47"/>
  <c r="AH2120" i="47"/>
  <c r="AH2119" i="47"/>
  <c r="AH2118" i="47"/>
  <c r="AH2117" i="47"/>
  <c r="AH2116" i="47"/>
  <c r="AH2115" i="47"/>
  <c r="AH2114" i="47"/>
  <c r="AH2113" i="47"/>
  <c r="AH2112" i="47"/>
  <c r="AH2111" i="47"/>
  <c r="AH2110" i="47"/>
  <c r="AH2109" i="47"/>
  <c r="AH2108" i="47"/>
  <c r="AH2107" i="47"/>
  <c r="AH2106" i="47"/>
  <c r="AH2105" i="47"/>
  <c r="AH2104" i="47"/>
  <c r="AH2103" i="47"/>
  <c r="AH2102" i="47"/>
  <c r="AH2101" i="47"/>
  <c r="AH2100" i="47"/>
  <c r="AH2099" i="47"/>
  <c r="AH2098" i="47"/>
  <c r="AH2097" i="47"/>
  <c r="AH2096" i="47"/>
  <c r="AH2095" i="47"/>
  <c r="AH2094" i="47"/>
  <c r="AH2093" i="47"/>
  <c r="AH2092" i="47"/>
  <c r="AH2091" i="47"/>
  <c r="AH2090" i="47"/>
  <c r="AH2089" i="47"/>
  <c r="AH2088" i="47"/>
  <c r="AH2087" i="47"/>
  <c r="AH2086" i="47"/>
  <c r="AH2085" i="47"/>
  <c r="AH2084" i="47"/>
  <c r="AH2083" i="47"/>
  <c r="AH2082" i="47"/>
  <c r="AH2081" i="47"/>
  <c r="AH2080" i="47"/>
  <c r="AH2079" i="47"/>
  <c r="AH2078" i="47"/>
  <c r="AH2077" i="47"/>
  <c r="AH2076" i="47"/>
  <c r="AH2075" i="47"/>
  <c r="AH2074" i="47"/>
  <c r="AH2073" i="47"/>
  <c r="AH2072" i="47"/>
  <c r="AH2071" i="47"/>
  <c r="AH2070" i="47"/>
  <c r="AH2069" i="47"/>
  <c r="AH2068" i="47"/>
  <c r="AH2067" i="47"/>
  <c r="AH2066" i="47"/>
  <c r="AH2065" i="47"/>
  <c r="AH2064" i="47"/>
  <c r="AH2063" i="47"/>
  <c r="AH2062" i="47"/>
  <c r="AH2061" i="47"/>
  <c r="AH2060" i="47"/>
  <c r="AH2059" i="47"/>
  <c r="AH2058" i="47"/>
  <c r="AH2057" i="47"/>
  <c r="AH2056" i="47"/>
  <c r="AH2055" i="47"/>
  <c r="AH2054" i="47"/>
  <c r="AH2053" i="47"/>
  <c r="AH2052" i="47"/>
  <c r="AH2051" i="47"/>
  <c r="AH2050" i="47"/>
  <c r="AH2049" i="47"/>
  <c r="AH2048" i="47"/>
  <c r="AH2047" i="47"/>
  <c r="AH2046" i="47"/>
  <c r="AH2045" i="47"/>
  <c r="AH2044" i="47"/>
  <c r="AH2043" i="47"/>
  <c r="AH2042" i="47"/>
  <c r="AH2041" i="47"/>
  <c r="AH2040" i="47"/>
  <c r="AH2039" i="47"/>
  <c r="AH2038" i="47"/>
  <c r="AH2037" i="47"/>
  <c r="AH2036" i="47"/>
  <c r="AH2035" i="47"/>
  <c r="AH2034" i="47"/>
  <c r="AH2033" i="47"/>
  <c r="AH2032" i="47"/>
  <c r="AH2031" i="47"/>
  <c r="AH2030" i="47"/>
  <c r="AH2029" i="47"/>
  <c r="AH2028" i="47"/>
  <c r="AH2027" i="47"/>
  <c r="AH2026" i="47"/>
  <c r="AH2025" i="47"/>
  <c r="AH2024" i="47"/>
  <c r="AH2023" i="47"/>
  <c r="AH2022" i="47"/>
  <c r="AH2021" i="47"/>
  <c r="AH2020" i="47"/>
  <c r="AH2019" i="47"/>
  <c r="AH2018" i="47"/>
  <c r="AH2017" i="47"/>
  <c r="AH2016" i="47"/>
  <c r="AH2015" i="47"/>
  <c r="AH2014" i="47"/>
  <c r="AH2013" i="47"/>
  <c r="AH2012" i="47"/>
  <c r="AH2011" i="47"/>
  <c r="AH2010" i="47"/>
  <c r="AH2009" i="47"/>
  <c r="AH2008" i="47"/>
  <c r="AH2007" i="47"/>
  <c r="AH2006" i="47"/>
  <c r="AH2005" i="47"/>
  <c r="AH2004" i="47"/>
  <c r="AH2003" i="47"/>
  <c r="AH2002" i="47"/>
  <c r="AH2001" i="47"/>
  <c r="AH2000" i="47"/>
  <c r="AH1999" i="47"/>
  <c r="AH1998" i="47"/>
  <c r="AH1997" i="47"/>
  <c r="AH1996" i="47"/>
  <c r="AH1995" i="47"/>
  <c r="AH1994" i="47"/>
  <c r="AH1993" i="47"/>
  <c r="AH1992" i="47"/>
  <c r="AH1991" i="47"/>
  <c r="AH1990" i="47"/>
  <c r="AH1989" i="47"/>
  <c r="AH1988" i="47"/>
  <c r="AH1987" i="47"/>
  <c r="AH1986" i="47"/>
  <c r="AH1985" i="47"/>
  <c r="AH1984" i="47"/>
  <c r="AH1983" i="47"/>
  <c r="AH1982" i="47"/>
  <c r="AH1981" i="47"/>
  <c r="AH1980" i="47"/>
  <c r="AH1979" i="47"/>
  <c r="AH1978" i="47"/>
  <c r="AH1977" i="47"/>
  <c r="AH1976" i="47"/>
  <c r="AH1975" i="47"/>
  <c r="AH1974" i="47"/>
  <c r="AH1973" i="47"/>
  <c r="AH1972" i="47"/>
  <c r="AH1971" i="47"/>
  <c r="AH1970" i="47"/>
  <c r="AH1969" i="47"/>
  <c r="AH1968" i="47"/>
  <c r="AH1967" i="47"/>
  <c r="AH1966" i="47"/>
  <c r="AH1965" i="47"/>
  <c r="AH1964" i="47"/>
  <c r="AH1963" i="47"/>
  <c r="AH1962" i="47"/>
  <c r="AH1961" i="47"/>
  <c r="AH1960" i="47"/>
  <c r="AH1959" i="47"/>
  <c r="AH1958" i="47"/>
  <c r="AH1957" i="47"/>
  <c r="AH1956" i="47"/>
  <c r="AH1955" i="47"/>
  <c r="AH1954" i="47"/>
  <c r="AH1953" i="47"/>
  <c r="AH1952" i="47"/>
  <c r="AH1951" i="47"/>
  <c r="AH1950" i="47"/>
  <c r="AH1949" i="47"/>
  <c r="AH1948" i="47"/>
  <c r="AH1947" i="47"/>
  <c r="AH1946" i="47"/>
  <c r="AH1945" i="47"/>
  <c r="AH1944" i="47"/>
  <c r="AH1943" i="47"/>
  <c r="AH1942" i="47"/>
  <c r="AH1941" i="47"/>
  <c r="AH1940" i="47"/>
  <c r="AH1939" i="47"/>
  <c r="AH1938" i="47"/>
  <c r="AH1937" i="47"/>
  <c r="AH1936" i="47"/>
  <c r="AH1935" i="47"/>
  <c r="AH1934" i="47"/>
  <c r="AH1933" i="47"/>
  <c r="AH1932" i="47"/>
  <c r="AH1931" i="47"/>
  <c r="AH1930" i="47"/>
  <c r="AH1929" i="47"/>
  <c r="AH1928" i="47"/>
  <c r="AH1927" i="47"/>
  <c r="AH1926" i="47"/>
  <c r="AH1925" i="47"/>
  <c r="AH1924" i="47"/>
  <c r="AH1923" i="47"/>
  <c r="AH1922" i="47"/>
  <c r="AH1921" i="47"/>
  <c r="AH1920" i="47"/>
  <c r="AH1919" i="47"/>
  <c r="AH1918" i="47"/>
  <c r="AH1917" i="47"/>
  <c r="AH1916" i="47"/>
  <c r="AH1915" i="47"/>
  <c r="AH1914" i="47"/>
  <c r="AH1913" i="47"/>
  <c r="AH1912" i="47"/>
  <c r="AH1911" i="47"/>
  <c r="AH1910" i="47"/>
  <c r="AH1909" i="47"/>
  <c r="AH1908" i="47"/>
  <c r="AH1907" i="47"/>
  <c r="AH1906" i="47"/>
  <c r="AH1905" i="47"/>
  <c r="AH1904" i="47"/>
  <c r="AH1903" i="47"/>
  <c r="AH1902" i="47"/>
  <c r="AH1901" i="47"/>
  <c r="AH1900" i="47"/>
  <c r="AH1899" i="47"/>
  <c r="AH1898" i="47"/>
  <c r="AH1897" i="47"/>
  <c r="AH1896" i="47"/>
  <c r="AH1895" i="47"/>
  <c r="AH1894" i="47"/>
  <c r="AH1893" i="47"/>
  <c r="AH1892" i="47"/>
  <c r="AH1891" i="47"/>
  <c r="AH1890" i="47"/>
  <c r="AH1889" i="47"/>
  <c r="AH1888" i="47"/>
  <c r="AH1887" i="47"/>
  <c r="AH1886" i="47"/>
  <c r="AH1885" i="47"/>
  <c r="AH1884" i="47"/>
  <c r="AH1883" i="47"/>
  <c r="AH1882" i="47"/>
  <c r="AH1881" i="47"/>
  <c r="AH1880" i="47"/>
  <c r="AH1879" i="47"/>
  <c r="AH1878" i="47"/>
  <c r="AH1877" i="47"/>
  <c r="AH1876" i="47"/>
  <c r="AH1875" i="47"/>
  <c r="AH1874" i="47"/>
  <c r="AH1873" i="47"/>
  <c r="AH1872" i="47"/>
  <c r="AH1871" i="47"/>
  <c r="AH1870" i="47"/>
  <c r="AH1869" i="47"/>
  <c r="AH1868" i="47"/>
  <c r="AH1867" i="47"/>
  <c r="AH1866" i="47"/>
  <c r="AH1865" i="47"/>
  <c r="AH1864" i="47"/>
  <c r="AH1863" i="47"/>
  <c r="AH1862" i="47"/>
  <c r="AH1861" i="47"/>
  <c r="AH1860" i="47"/>
  <c r="AH1859" i="47"/>
  <c r="AH1858" i="47"/>
  <c r="AH1857" i="47"/>
  <c r="AH1856" i="47"/>
  <c r="AH1855" i="47"/>
  <c r="AH1854" i="47"/>
  <c r="AH1853" i="47"/>
  <c r="AH1852" i="47"/>
  <c r="AH1851" i="47"/>
  <c r="AH1850" i="47"/>
  <c r="AH1849" i="47"/>
  <c r="AH1848" i="47"/>
  <c r="AH1847" i="47"/>
  <c r="AH1846" i="47"/>
  <c r="AH1845" i="47"/>
  <c r="AH1844" i="47"/>
  <c r="AH1843" i="47"/>
  <c r="AH1842" i="47"/>
  <c r="AH1841" i="47"/>
  <c r="AH1840" i="47"/>
  <c r="AH1839" i="47"/>
  <c r="AH1838" i="47"/>
  <c r="AH1837" i="47"/>
  <c r="AH1836" i="47"/>
  <c r="AH1835" i="47"/>
  <c r="AH1834" i="47"/>
  <c r="AH1833" i="47"/>
  <c r="AH1832" i="47"/>
  <c r="AH1831" i="47"/>
  <c r="AF3301" i="47"/>
  <c r="AF3300" i="47"/>
  <c r="AF3299" i="47"/>
  <c r="AF3298" i="47"/>
  <c r="AF3297" i="47"/>
  <c r="AG3301" i="47"/>
  <c r="AG3300" i="47"/>
  <c r="AG3299" i="47"/>
  <c r="AG3298" i="47"/>
  <c r="AG3297" i="47"/>
  <c r="W2906" i="46"/>
  <c r="W2904" i="46"/>
  <c r="W2899" i="46"/>
  <c r="W2890" i="46"/>
  <c r="W2884" i="46"/>
  <c r="W2878" i="46"/>
  <c r="W2877" i="46"/>
  <c r="W2876" i="46"/>
  <c r="W2875" i="46"/>
  <c r="W2864" i="46"/>
  <c r="W2847" i="46"/>
  <c r="W2822" i="46"/>
  <c r="W2806" i="46"/>
  <c r="W2766" i="46"/>
  <c r="W2744" i="46"/>
  <c r="W2676" i="46"/>
  <c r="W2658" i="46"/>
  <c r="W2653" i="46"/>
  <c r="W2640" i="46"/>
  <c r="W2618" i="46"/>
  <c r="W2617" i="46"/>
  <c r="X2930" i="46" l="1"/>
  <c r="W2928" i="46"/>
  <c r="T2925" i="47"/>
  <c r="AH2925" i="47"/>
  <c r="AI2925" i="47" s="1"/>
  <c r="R2923" i="47"/>
  <c r="S2923" i="47" s="1"/>
  <c r="T2923" i="47" s="1"/>
  <c r="AH2919" i="47"/>
  <c r="AI2919" i="47" s="1"/>
  <c r="AH2920" i="47"/>
  <c r="AI2920" i="47" s="1"/>
  <c r="AH2921" i="47"/>
  <c r="AI2921" i="47" s="1"/>
  <c r="T2917" i="47"/>
  <c r="T2913" i="47"/>
  <c r="T2914" i="47" s="1"/>
  <c r="AH2912" i="47"/>
  <c r="AI2912" i="47" s="1"/>
  <c r="AH2913" i="47"/>
  <c r="AI2913" i="47" s="1"/>
  <c r="AH2911" i="47"/>
  <c r="AI2911" i="47" s="1"/>
  <c r="X2909" i="46"/>
  <c r="X2907" i="46"/>
  <c r="W2910" i="46"/>
  <c r="T2910" i="46"/>
  <c r="S2910" i="46"/>
  <c r="R2910" i="46"/>
  <c r="Q2910" i="46"/>
  <c r="T2909" i="46"/>
  <c r="S2909" i="46"/>
  <c r="R2909" i="46"/>
  <c r="Q2909" i="46"/>
  <c r="V2909" i="46" s="1"/>
  <c r="V2908" i="46"/>
  <c r="T2908" i="46"/>
  <c r="S2908" i="46"/>
  <c r="R2908" i="46"/>
  <c r="Q2908" i="46"/>
  <c r="T2907" i="46"/>
  <c r="S2907" i="46"/>
  <c r="R2907" i="46"/>
  <c r="Q2907" i="46"/>
  <c r="W2907" i="46" s="1"/>
  <c r="T2906" i="46"/>
  <c r="S2906" i="46"/>
  <c r="R2906" i="46"/>
  <c r="Q2906" i="46"/>
  <c r="P2910" i="47"/>
  <c r="O2910" i="47"/>
  <c r="N2910" i="47"/>
  <c r="M2910" i="47"/>
  <c r="R2910" i="47" s="1"/>
  <c r="S2910" i="47" s="1"/>
  <c r="R2909" i="47"/>
  <c r="S2909" i="47" s="1"/>
  <c r="P2909" i="47"/>
  <c r="O2909" i="47"/>
  <c r="N2909" i="47"/>
  <c r="M2909" i="47"/>
  <c r="P2908" i="47"/>
  <c r="O2908" i="47"/>
  <c r="N2908" i="47"/>
  <c r="M2908" i="47"/>
  <c r="R2908" i="47" s="1"/>
  <c r="S2908" i="47" s="1"/>
  <c r="R2907" i="47"/>
  <c r="S2907" i="47" s="1"/>
  <c r="P2907" i="47"/>
  <c r="O2907" i="47"/>
  <c r="N2907" i="47"/>
  <c r="M2907" i="47"/>
  <c r="P2906" i="47"/>
  <c r="O2906" i="47"/>
  <c r="N2906" i="47"/>
  <c r="R2906" i="47" s="1"/>
  <c r="S2906" i="47" s="1"/>
  <c r="T2906" i="47" s="1"/>
  <c r="M2906" i="47"/>
  <c r="T2905" i="46"/>
  <c r="S2905" i="46"/>
  <c r="R2905" i="46"/>
  <c r="Q2905" i="46"/>
  <c r="W2905" i="46" s="1"/>
  <c r="P2905" i="47"/>
  <c r="O2905" i="47"/>
  <c r="N2905" i="47"/>
  <c r="M2905" i="47"/>
  <c r="R2905" i="47" s="1"/>
  <c r="S2905" i="47" s="1"/>
  <c r="T2905" i="47" s="1"/>
  <c r="P2904" i="47"/>
  <c r="O2904" i="47"/>
  <c r="N2904" i="47"/>
  <c r="M2904" i="47"/>
  <c r="R2904" i="47" s="1"/>
  <c r="S2904" i="47" s="1"/>
  <c r="T2904" i="47" s="1"/>
  <c r="T2904" i="46"/>
  <c r="S2904" i="46"/>
  <c r="R2904" i="46"/>
  <c r="Q2904" i="46"/>
  <c r="X2902" i="46"/>
  <c r="X2900" i="46"/>
  <c r="W2903" i="46"/>
  <c r="T2903" i="46"/>
  <c r="S2903" i="46"/>
  <c r="R2903" i="46"/>
  <c r="Q2903" i="46"/>
  <c r="T2902" i="46"/>
  <c r="S2902" i="46"/>
  <c r="R2902" i="46"/>
  <c r="Q2902" i="46"/>
  <c r="V2902" i="46" s="1"/>
  <c r="T2901" i="46"/>
  <c r="S2901" i="46"/>
  <c r="R2901" i="46"/>
  <c r="Q2901" i="46"/>
  <c r="V2901" i="46" s="1"/>
  <c r="T2900" i="46"/>
  <c r="S2900" i="46"/>
  <c r="R2900" i="46"/>
  <c r="Q2900" i="46"/>
  <c r="W2900" i="46" s="1"/>
  <c r="P2903" i="47"/>
  <c r="O2903" i="47"/>
  <c r="N2903" i="47"/>
  <c r="M2903" i="47"/>
  <c r="R2903" i="47" s="1"/>
  <c r="S2903" i="47" s="1"/>
  <c r="R2902" i="47"/>
  <c r="S2902" i="47" s="1"/>
  <c r="P2902" i="47"/>
  <c r="O2902" i="47"/>
  <c r="N2902" i="47"/>
  <c r="M2902" i="47"/>
  <c r="R2901" i="47"/>
  <c r="S2901" i="47" s="1"/>
  <c r="P2901" i="47"/>
  <c r="O2901" i="47"/>
  <c r="N2901" i="47"/>
  <c r="M2901" i="47"/>
  <c r="P2900" i="47"/>
  <c r="O2900" i="47"/>
  <c r="N2900" i="47"/>
  <c r="R2900" i="47" s="1"/>
  <c r="S2900" i="47" s="1"/>
  <c r="T2900" i="47" s="1"/>
  <c r="M2900" i="47"/>
  <c r="T2899" i="46"/>
  <c r="S2899" i="46"/>
  <c r="R2899" i="46"/>
  <c r="Q2899" i="46"/>
  <c r="T2898" i="46"/>
  <c r="S2898" i="46"/>
  <c r="R2898" i="46"/>
  <c r="W2898" i="46" s="1"/>
  <c r="Q2898" i="46"/>
  <c r="P2899" i="47"/>
  <c r="O2899" i="47"/>
  <c r="N2899" i="47"/>
  <c r="M2899" i="47"/>
  <c r="R2899" i="47" s="1"/>
  <c r="S2899" i="47" s="1"/>
  <c r="P2898" i="47"/>
  <c r="O2898" i="47"/>
  <c r="N2898" i="47"/>
  <c r="M2898" i="47"/>
  <c r="R2898" i="47" s="1"/>
  <c r="S2898" i="47" s="1"/>
  <c r="T2898" i="47" s="1"/>
  <c r="X2895" i="46"/>
  <c r="X2893" i="46"/>
  <c r="T2897" i="46"/>
  <c r="S2897" i="46"/>
  <c r="R2897" i="46"/>
  <c r="Q2897" i="46"/>
  <c r="W2897" i="46" s="1"/>
  <c r="W2896" i="46"/>
  <c r="T2896" i="46"/>
  <c r="S2896" i="46"/>
  <c r="R2896" i="46"/>
  <c r="Q2896" i="46"/>
  <c r="T2895" i="46"/>
  <c r="S2895" i="46"/>
  <c r="R2895" i="46"/>
  <c r="Q2895" i="46"/>
  <c r="V2895" i="46" s="1"/>
  <c r="V2894" i="46"/>
  <c r="T2894" i="46"/>
  <c r="S2894" i="46"/>
  <c r="R2894" i="46"/>
  <c r="Q2894" i="46"/>
  <c r="T2893" i="46"/>
  <c r="S2893" i="46"/>
  <c r="R2893" i="46"/>
  <c r="Q2893" i="46"/>
  <c r="W2893" i="46" s="1"/>
  <c r="T2892" i="46"/>
  <c r="S2892" i="46"/>
  <c r="W2892" i="46" s="1"/>
  <c r="R2892" i="46"/>
  <c r="Q2892" i="46"/>
  <c r="T2891" i="46"/>
  <c r="S2891" i="46"/>
  <c r="R2891" i="46"/>
  <c r="Q2891" i="46"/>
  <c r="W2891" i="46" s="1"/>
  <c r="P2897" i="47"/>
  <c r="O2897" i="47"/>
  <c r="N2897" i="47"/>
  <c r="M2897" i="47"/>
  <c r="R2897" i="47" s="1"/>
  <c r="S2897" i="47" s="1"/>
  <c r="P2896" i="47"/>
  <c r="O2896" i="47"/>
  <c r="N2896" i="47"/>
  <c r="M2896" i="47"/>
  <c r="R2896" i="47" s="1"/>
  <c r="S2896" i="47" s="1"/>
  <c r="R2895" i="47"/>
  <c r="S2895" i="47" s="1"/>
  <c r="P2895" i="47"/>
  <c r="O2895" i="47"/>
  <c r="N2895" i="47"/>
  <c r="M2895" i="47"/>
  <c r="P2894" i="47"/>
  <c r="R2894" i="47" s="1"/>
  <c r="S2894" i="47" s="1"/>
  <c r="O2894" i="47"/>
  <c r="N2894" i="47"/>
  <c r="M2894" i="47"/>
  <c r="P2893" i="47"/>
  <c r="O2893" i="47"/>
  <c r="N2893" i="47"/>
  <c r="M2893" i="47"/>
  <c r="R2893" i="47" s="1"/>
  <c r="S2893" i="47" s="1"/>
  <c r="P2892" i="47"/>
  <c r="O2892" i="47"/>
  <c r="N2892" i="47"/>
  <c r="R2892" i="47" s="1"/>
  <c r="S2892" i="47" s="1"/>
  <c r="T2892" i="47" s="1"/>
  <c r="M2892" i="47"/>
  <c r="P2891" i="47"/>
  <c r="O2891" i="47"/>
  <c r="N2891" i="47"/>
  <c r="M2891" i="47"/>
  <c r="R2891" i="47" s="1"/>
  <c r="S2891" i="47" s="1"/>
  <c r="T2891" i="47" s="1"/>
  <c r="P2890" i="47"/>
  <c r="O2890" i="47"/>
  <c r="N2890" i="47"/>
  <c r="M2890" i="47"/>
  <c r="R2890" i="47" s="1"/>
  <c r="S2890" i="47" s="1"/>
  <c r="T2890" i="47" s="1"/>
  <c r="T2890" i="46"/>
  <c r="S2890" i="46"/>
  <c r="R2890" i="46"/>
  <c r="Q2890" i="46"/>
  <c r="X2888" i="46"/>
  <c r="X2886" i="46"/>
  <c r="T2889" i="46"/>
  <c r="S2889" i="46"/>
  <c r="R2889" i="46"/>
  <c r="Q2889" i="46"/>
  <c r="W2889" i="46" s="1"/>
  <c r="T2888" i="46"/>
  <c r="S2888" i="46"/>
  <c r="R2888" i="46"/>
  <c r="Q2888" i="46"/>
  <c r="V2888" i="46" s="1"/>
  <c r="T2887" i="46"/>
  <c r="S2887" i="46"/>
  <c r="R2887" i="46"/>
  <c r="Q2887" i="46"/>
  <c r="V2887" i="46" s="1"/>
  <c r="T2886" i="46"/>
  <c r="S2886" i="46"/>
  <c r="R2886" i="46"/>
  <c r="Q2886" i="46"/>
  <c r="W2886" i="46" s="1"/>
  <c r="T2885" i="46"/>
  <c r="S2885" i="46"/>
  <c r="R2885" i="46"/>
  <c r="Q2885" i="46"/>
  <c r="W2885" i="46" s="1"/>
  <c r="T2884" i="46"/>
  <c r="S2884" i="46"/>
  <c r="R2884" i="46"/>
  <c r="Q2884" i="46"/>
  <c r="P2889" i="47"/>
  <c r="O2889" i="47"/>
  <c r="N2889" i="47"/>
  <c r="M2889" i="47"/>
  <c r="R2889" i="47" s="1"/>
  <c r="S2889" i="47" s="1"/>
  <c r="T2889" i="47" s="1"/>
  <c r="R2888" i="47"/>
  <c r="S2888" i="47" s="1"/>
  <c r="T2888" i="47" s="1"/>
  <c r="P2888" i="47"/>
  <c r="O2888" i="47"/>
  <c r="N2888" i="47"/>
  <c r="M2888" i="47"/>
  <c r="P2887" i="47"/>
  <c r="R2887" i="47" s="1"/>
  <c r="S2887" i="47" s="1"/>
  <c r="T2887" i="47" s="1"/>
  <c r="O2887" i="47"/>
  <c r="N2887" i="47"/>
  <c r="M2887" i="47"/>
  <c r="P2886" i="47"/>
  <c r="O2886" i="47"/>
  <c r="R2886" i="47" s="1"/>
  <c r="S2886" i="47" s="1"/>
  <c r="T2886" i="47" s="1"/>
  <c r="N2886" i="47"/>
  <c r="M2886" i="47"/>
  <c r="P2885" i="47"/>
  <c r="O2885" i="47"/>
  <c r="N2885" i="47"/>
  <c r="R2885" i="47" s="1"/>
  <c r="S2885" i="47" s="1"/>
  <c r="T2885" i="47" s="1"/>
  <c r="M2885" i="47"/>
  <c r="P2884" i="47"/>
  <c r="O2884" i="47"/>
  <c r="N2884" i="47"/>
  <c r="M2884" i="47"/>
  <c r="R2884" i="47" s="1"/>
  <c r="S2884" i="47" s="1"/>
  <c r="T2884" i="47" s="1"/>
  <c r="X2881" i="46"/>
  <c r="X2879" i="46"/>
  <c r="T2883" i="46"/>
  <c r="S2883" i="46"/>
  <c r="R2883" i="46"/>
  <c r="Q2883" i="46"/>
  <c r="W2883" i="46" s="1"/>
  <c r="T2882" i="46"/>
  <c r="S2882" i="46"/>
  <c r="R2882" i="46"/>
  <c r="Q2882" i="46"/>
  <c r="W2882" i="46" s="1"/>
  <c r="T2881" i="46"/>
  <c r="S2881" i="46"/>
  <c r="R2881" i="46"/>
  <c r="Q2881" i="46"/>
  <c r="V2881" i="46" s="1"/>
  <c r="V2880" i="46"/>
  <c r="T2880" i="46"/>
  <c r="S2880" i="46"/>
  <c r="R2880" i="46"/>
  <c r="Q2880" i="46"/>
  <c r="T2879" i="46"/>
  <c r="S2879" i="46"/>
  <c r="R2879" i="46"/>
  <c r="Q2879" i="46"/>
  <c r="W2879" i="46" s="1"/>
  <c r="R2883" i="47"/>
  <c r="S2883" i="47" s="1"/>
  <c r="T2883" i="47" s="1"/>
  <c r="P2883" i="47"/>
  <c r="O2883" i="47"/>
  <c r="N2883" i="47"/>
  <c r="M2883" i="47"/>
  <c r="P2882" i="47"/>
  <c r="R2882" i="47" s="1"/>
  <c r="S2882" i="47" s="1"/>
  <c r="T2882" i="47" s="1"/>
  <c r="O2882" i="47"/>
  <c r="N2882" i="47"/>
  <c r="M2882" i="47"/>
  <c r="P2881" i="47"/>
  <c r="O2881" i="47"/>
  <c r="R2881" i="47" s="1"/>
  <c r="S2881" i="47" s="1"/>
  <c r="T2881" i="47" s="1"/>
  <c r="N2881" i="47"/>
  <c r="M2881" i="47"/>
  <c r="P2880" i="47"/>
  <c r="O2880" i="47"/>
  <c r="N2880" i="47"/>
  <c r="R2880" i="47" s="1"/>
  <c r="S2880" i="47" s="1"/>
  <c r="T2880" i="47" s="1"/>
  <c r="M2880" i="47"/>
  <c r="P2879" i="47"/>
  <c r="O2879" i="47"/>
  <c r="N2879" i="47"/>
  <c r="M2879" i="47"/>
  <c r="R2879" i="47" s="1"/>
  <c r="S2879" i="47" s="1"/>
  <c r="T2879" i="47" s="1"/>
  <c r="T2907" i="47" l="1"/>
  <c r="T2908" i="47"/>
  <c r="T2909" i="47" s="1"/>
  <c r="T2910" i="47" s="1"/>
  <c r="T2901" i="47"/>
  <c r="T2902" i="47" s="1"/>
  <c r="T2903" i="47" s="1"/>
  <c r="T2899" i="47"/>
  <c r="T2896" i="47"/>
  <c r="T2897" i="47" s="1"/>
  <c r="T2893" i="47"/>
  <c r="T2894" i="47"/>
  <c r="T2895" i="47"/>
  <c r="P2878" i="47"/>
  <c r="O2878" i="47"/>
  <c r="N2878" i="47"/>
  <c r="M2878" i="47"/>
  <c r="R2878" i="47" s="1"/>
  <c r="S2878" i="47" s="1"/>
  <c r="T2878" i="47" s="1"/>
  <c r="T2878" i="46"/>
  <c r="S2878" i="46"/>
  <c r="R2878" i="46"/>
  <c r="Q2878" i="46"/>
  <c r="P2877" i="47"/>
  <c r="O2877" i="47"/>
  <c r="N2877" i="47"/>
  <c r="M2877" i="47"/>
  <c r="R2877" i="47" s="1"/>
  <c r="S2877" i="47" s="1"/>
  <c r="P2876" i="47"/>
  <c r="R2876" i="47" s="1"/>
  <c r="S2876" i="47" s="1"/>
  <c r="T2876" i="47" s="1"/>
  <c r="O2876" i="47"/>
  <c r="N2876" i="47"/>
  <c r="M2876" i="47"/>
  <c r="T2877" i="46"/>
  <c r="S2877" i="46"/>
  <c r="R2877" i="46"/>
  <c r="Q2877" i="46"/>
  <c r="T2876" i="46"/>
  <c r="S2876" i="46"/>
  <c r="R2876" i="46"/>
  <c r="Q2876" i="46"/>
  <c r="X2874" i="46"/>
  <c r="X2872" i="46"/>
  <c r="T2875" i="46"/>
  <c r="S2875" i="46"/>
  <c r="R2875" i="46"/>
  <c r="Q2875" i="46"/>
  <c r="T2874" i="46"/>
  <c r="S2874" i="46"/>
  <c r="R2874" i="46"/>
  <c r="V2874" i="46" s="1"/>
  <c r="Q2874" i="46"/>
  <c r="T2873" i="46"/>
  <c r="S2873" i="46"/>
  <c r="R2873" i="46"/>
  <c r="Q2873" i="46"/>
  <c r="V2873" i="46" s="1"/>
  <c r="T2872" i="46"/>
  <c r="S2872" i="46"/>
  <c r="R2872" i="46"/>
  <c r="Q2872" i="46"/>
  <c r="W2872" i="46" s="1"/>
  <c r="P2875" i="47"/>
  <c r="O2875" i="47"/>
  <c r="N2875" i="47"/>
  <c r="M2875" i="47"/>
  <c r="R2875" i="47" s="1"/>
  <c r="S2875" i="47" s="1"/>
  <c r="R2874" i="47"/>
  <c r="S2874" i="47" s="1"/>
  <c r="T2874" i="47" s="1"/>
  <c r="P2874" i="47"/>
  <c r="O2874" i="47"/>
  <c r="N2874" i="47"/>
  <c r="M2874" i="47"/>
  <c r="P2873" i="47"/>
  <c r="O2873" i="47"/>
  <c r="R2873" i="47" s="1"/>
  <c r="S2873" i="47" s="1"/>
  <c r="T2873" i="47" s="1"/>
  <c r="N2873" i="47"/>
  <c r="M2873" i="47"/>
  <c r="P2872" i="47"/>
  <c r="O2872" i="47"/>
  <c r="N2872" i="47"/>
  <c r="R2872" i="47" s="1"/>
  <c r="S2872" i="47" s="1"/>
  <c r="T2872" i="47" s="1"/>
  <c r="M2872" i="47"/>
  <c r="P2871" i="47"/>
  <c r="R2871" i="47" s="1"/>
  <c r="S2871" i="47" s="1"/>
  <c r="O2871" i="47"/>
  <c r="N2871" i="47"/>
  <c r="M2871" i="47"/>
  <c r="P2870" i="47"/>
  <c r="O2870" i="47"/>
  <c r="R2870" i="47" s="1"/>
  <c r="S2870" i="47" s="1"/>
  <c r="T2870" i="47" s="1"/>
  <c r="N2870" i="47"/>
  <c r="M2870" i="47"/>
  <c r="P2869" i="47"/>
  <c r="O2869" i="47"/>
  <c r="N2869" i="47"/>
  <c r="R2869" i="47" s="1"/>
  <c r="S2869" i="47" s="1"/>
  <c r="T2869" i="47" s="1"/>
  <c r="M2869" i="47"/>
  <c r="P2868" i="47"/>
  <c r="O2868" i="47"/>
  <c r="N2868" i="47"/>
  <c r="M2868" i="47"/>
  <c r="R2868" i="47" s="1"/>
  <c r="S2868" i="47" s="1"/>
  <c r="T2868" i="47" s="1"/>
  <c r="T2871" i="46"/>
  <c r="W2871" i="46" s="1"/>
  <c r="S2871" i="46"/>
  <c r="R2871" i="46"/>
  <c r="Q2871" i="46"/>
  <c r="T2870" i="46"/>
  <c r="S2870" i="46"/>
  <c r="R2870" i="46"/>
  <c r="Q2870" i="46"/>
  <c r="W2870" i="46" s="1"/>
  <c r="T2869" i="46"/>
  <c r="S2869" i="46"/>
  <c r="R2869" i="46"/>
  <c r="W2869" i="46" s="1"/>
  <c r="Q2869" i="46"/>
  <c r="T2868" i="46"/>
  <c r="S2868" i="46"/>
  <c r="R2868" i="46"/>
  <c r="W2868" i="46" s="1"/>
  <c r="Q2868" i="46"/>
  <c r="T2867" i="46"/>
  <c r="S2867" i="46"/>
  <c r="R2867" i="46"/>
  <c r="Q2867" i="46"/>
  <c r="V2867" i="46" s="1"/>
  <c r="V2866" i="46"/>
  <c r="T2866" i="46"/>
  <c r="S2866" i="46"/>
  <c r="R2866" i="46"/>
  <c r="Q2866" i="46"/>
  <c r="X2867" i="46" s="1"/>
  <c r="T2865" i="46"/>
  <c r="S2865" i="46"/>
  <c r="R2865" i="46"/>
  <c r="Q2865" i="46"/>
  <c r="W2865" i="46" s="1"/>
  <c r="T2864" i="46"/>
  <c r="S2864" i="46"/>
  <c r="R2864" i="46"/>
  <c r="Q2864" i="46"/>
  <c r="P2867" i="47"/>
  <c r="O2867" i="47"/>
  <c r="N2867" i="47"/>
  <c r="M2867" i="47"/>
  <c r="R2867" i="47" s="1"/>
  <c r="S2867" i="47" s="1"/>
  <c r="T2867" i="47" s="1"/>
  <c r="P2866" i="47"/>
  <c r="O2866" i="47"/>
  <c r="N2866" i="47"/>
  <c r="M2866" i="47"/>
  <c r="R2866" i="47" s="1"/>
  <c r="S2866" i="47" s="1"/>
  <c r="T2866" i="47" s="1"/>
  <c r="P2865" i="47"/>
  <c r="O2865" i="47"/>
  <c r="N2865" i="47"/>
  <c r="M2865" i="47"/>
  <c r="R2865" i="47" s="1"/>
  <c r="S2865" i="47" s="1"/>
  <c r="R2864" i="47"/>
  <c r="S2864" i="47" s="1"/>
  <c r="T2864" i="47" s="1"/>
  <c r="P2864" i="47"/>
  <c r="O2864" i="47"/>
  <c r="N2864" i="47"/>
  <c r="M2864" i="47"/>
  <c r="T2877" i="47" l="1"/>
  <c r="T2875" i="47"/>
  <c r="T2871" i="47"/>
  <c r="X2865" i="46"/>
  <c r="T2865" i="47"/>
  <c r="P2863" i="47" l="1"/>
  <c r="O2863" i="47"/>
  <c r="N2863" i="47"/>
  <c r="M2863" i="47"/>
  <c r="R2863" i="47" s="1"/>
  <c r="S2863" i="47" s="1"/>
  <c r="T2863" i="47" s="1"/>
  <c r="T2863" i="46"/>
  <c r="S2863" i="46"/>
  <c r="R2863" i="46"/>
  <c r="Q2863" i="46"/>
  <c r="W2863" i="46" s="1"/>
  <c r="T2862" i="46"/>
  <c r="S2862" i="46"/>
  <c r="R2862" i="46"/>
  <c r="Q2862" i="46"/>
  <c r="W2862" i="46" s="1"/>
  <c r="T2861" i="46"/>
  <c r="S2861" i="46"/>
  <c r="R2861" i="46"/>
  <c r="Q2861" i="46"/>
  <c r="W2861" i="46" s="1"/>
  <c r="P2862" i="47"/>
  <c r="O2862" i="47"/>
  <c r="N2862" i="47"/>
  <c r="M2862" i="47"/>
  <c r="R2862" i="47" s="1"/>
  <c r="S2862" i="47" s="1"/>
  <c r="P2861" i="47"/>
  <c r="O2861" i="47"/>
  <c r="N2861" i="47"/>
  <c r="M2861" i="47"/>
  <c r="R2861" i="47" s="1"/>
  <c r="S2861" i="47" s="1"/>
  <c r="T2861" i="47" s="1"/>
  <c r="X2860" i="46"/>
  <c r="X2858" i="46"/>
  <c r="T2860" i="46"/>
  <c r="S2860" i="46"/>
  <c r="R2860" i="46"/>
  <c r="Q2860" i="46"/>
  <c r="V2860" i="46" s="1"/>
  <c r="T2859" i="46"/>
  <c r="S2859" i="46"/>
  <c r="R2859" i="46"/>
  <c r="Q2859" i="46"/>
  <c r="V2859" i="46" s="1"/>
  <c r="T2858" i="46"/>
  <c r="S2858" i="46"/>
  <c r="R2858" i="46"/>
  <c r="Q2858" i="46"/>
  <c r="W2858" i="46" s="1"/>
  <c r="P2860" i="47"/>
  <c r="O2860" i="47"/>
  <c r="N2860" i="47"/>
  <c r="M2860" i="47"/>
  <c r="R2860" i="47" s="1"/>
  <c r="S2860" i="47" s="1"/>
  <c r="R2859" i="47"/>
  <c r="S2859" i="47" s="1"/>
  <c r="P2859" i="47"/>
  <c r="O2859" i="47"/>
  <c r="N2859" i="47"/>
  <c r="M2859" i="47"/>
  <c r="P2858" i="47"/>
  <c r="R2858" i="47" s="1"/>
  <c r="S2858" i="47" s="1"/>
  <c r="T2858" i="47" s="1"/>
  <c r="O2858" i="47"/>
  <c r="N2858" i="47"/>
  <c r="M2858" i="47"/>
  <c r="T2857" i="46"/>
  <c r="S2857" i="46"/>
  <c r="R2857" i="46"/>
  <c r="Q2857" i="46"/>
  <c r="W2857" i="46" s="1"/>
  <c r="P2857" i="47"/>
  <c r="O2857" i="47"/>
  <c r="N2857" i="47"/>
  <c r="M2857" i="47"/>
  <c r="R2857" i="47" s="1"/>
  <c r="S2857" i="47" s="1"/>
  <c r="T2857" i="47" s="1"/>
  <c r="T2862" i="47" l="1"/>
  <c r="T2860" i="47"/>
  <c r="T2859" i="47"/>
  <c r="P2856" i="47"/>
  <c r="O2856" i="47"/>
  <c r="N2856" i="47"/>
  <c r="M2856" i="47"/>
  <c r="R2856" i="47" s="1"/>
  <c r="S2856" i="47" s="1"/>
  <c r="T2856" i="47" s="1"/>
  <c r="T2856" i="46"/>
  <c r="S2856" i="46"/>
  <c r="R2856" i="46"/>
  <c r="Q2856" i="46"/>
  <c r="W2856" i="46" s="1"/>
  <c r="P2855" i="47"/>
  <c r="O2855" i="47"/>
  <c r="N2855" i="47"/>
  <c r="M2855" i="47"/>
  <c r="R2855" i="47" s="1"/>
  <c r="S2855" i="47" s="1"/>
  <c r="T2855" i="47" s="1"/>
  <c r="T2855" i="46"/>
  <c r="S2855" i="46"/>
  <c r="R2855" i="46"/>
  <c r="Q2855" i="46"/>
  <c r="W2855" i="46" s="1"/>
  <c r="X2853" i="46"/>
  <c r="X2851" i="46"/>
  <c r="T2854" i="46"/>
  <c r="S2854" i="46"/>
  <c r="R2854" i="46"/>
  <c r="Q2854" i="46"/>
  <c r="W2854" i="46" s="1"/>
  <c r="T2853" i="46"/>
  <c r="S2853" i="46"/>
  <c r="R2853" i="46"/>
  <c r="Q2853" i="46"/>
  <c r="V2853" i="46" s="1"/>
  <c r="T2852" i="46"/>
  <c r="S2852" i="46"/>
  <c r="R2852" i="46"/>
  <c r="Q2852" i="46"/>
  <c r="V2852" i="46" s="1"/>
  <c r="T2851" i="46"/>
  <c r="W2851" i="46" s="1"/>
  <c r="S2851" i="46"/>
  <c r="R2851" i="46"/>
  <c r="Q2851" i="46"/>
  <c r="T2850" i="46"/>
  <c r="S2850" i="46"/>
  <c r="R2850" i="46"/>
  <c r="Q2850" i="46"/>
  <c r="W2850" i="46" s="1"/>
  <c r="P2854" i="47"/>
  <c r="O2854" i="47"/>
  <c r="N2854" i="47"/>
  <c r="M2854" i="47"/>
  <c r="R2854" i="47" s="1"/>
  <c r="S2854" i="47" s="1"/>
  <c r="T2854" i="47" s="1"/>
  <c r="P2853" i="47"/>
  <c r="O2853" i="47"/>
  <c r="N2853" i="47"/>
  <c r="M2853" i="47"/>
  <c r="R2853" i="47" s="1"/>
  <c r="S2853" i="47" s="1"/>
  <c r="T2853" i="47" s="1"/>
  <c r="P2852" i="47"/>
  <c r="O2852" i="47"/>
  <c r="N2852" i="47"/>
  <c r="M2852" i="47"/>
  <c r="R2852" i="47" s="1"/>
  <c r="S2852" i="47" s="1"/>
  <c r="T2852" i="47" s="1"/>
  <c r="P2851" i="47"/>
  <c r="O2851" i="47"/>
  <c r="N2851" i="47"/>
  <c r="M2851" i="47"/>
  <c r="R2851" i="47" s="1"/>
  <c r="S2851" i="47" s="1"/>
  <c r="P2850" i="47"/>
  <c r="O2850" i="47"/>
  <c r="N2850" i="47"/>
  <c r="R2850" i="47" s="1"/>
  <c r="S2850" i="47" s="1"/>
  <c r="T2850" i="47" s="1"/>
  <c r="M2850" i="47"/>
  <c r="T2851" i="47" l="1"/>
  <c r="W2849" i="46" l="1"/>
  <c r="T2849" i="46"/>
  <c r="S2849" i="46"/>
  <c r="R2849" i="46"/>
  <c r="Q2849" i="46"/>
  <c r="P2849" i="47"/>
  <c r="O2849" i="47"/>
  <c r="N2849" i="47"/>
  <c r="M2849" i="47"/>
  <c r="R2849" i="47" s="1"/>
  <c r="S2849" i="47" s="1"/>
  <c r="T2849" i="47" s="1"/>
  <c r="X2846" i="46"/>
  <c r="X2844" i="46"/>
  <c r="T2848" i="46"/>
  <c r="S2848" i="46"/>
  <c r="R2848" i="46"/>
  <c r="W2848" i="46" s="1"/>
  <c r="Q2848" i="46"/>
  <c r="T2847" i="46"/>
  <c r="S2847" i="46"/>
  <c r="R2847" i="46"/>
  <c r="Q2847" i="46"/>
  <c r="T2846" i="46"/>
  <c r="S2846" i="46"/>
  <c r="R2846" i="46"/>
  <c r="V2846" i="46" s="1"/>
  <c r="Q2846" i="46"/>
  <c r="T2845" i="46"/>
  <c r="S2845" i="46"/>
  <c r="V2845" i="46" s="1"/>
  <c r="R2845" i="46"/>
  <c r="Q2845" i="46"/>
  <c r="T2844" i="46"/>
  <c r="S2844" i="46"/>
  <c r="R2844" i="46"/>
  <c r="Q2844" i="46"/>
  <c r="W2844" i="46" s="1"/>
  <c r="T2843" i="46"/>
  <c r="S2843" i="46"/>
  <c r="R2843" i="46"/>
  <c r="Q2843" i="46"/>
  <c r="W2843" i="46" s="1"/>
  <c r="T2842" i="46"/>
  <c r="S2842" i="46"/>
  <c r="R2842" i="46"/>
  <c r="W2842" i="46" s="1"/>
  <c r="Q2842" i="46"/>
  <c r="W2841" i="46"/>
  <c r="T2841" i="46"/>
  <c r="S2841" i="46"/>
  <c r="R2841" i="46"/>
  <c r="Q2841" i="46"/>
  <c r="P2848" i="47"/>
  <c r="O2848" i="47"/>
  <c r="N2848" i="47"/>
  <c r="M2848" i="47"/>
  <c r="R2848" i="47" s="1"/>
  <c r="S2848" i="47" s="1"/>
  <c r="T2848" i="47" s="1"/>
  <c r="P2847" i="47"/>
  <c r="O2847" i="47"/>
  <c r="R2847" i="47" s="1"/>
  <c r="S2847" i="47" s="1"/>
  <c r="N2847" i="47"/>
  <c r="M2847" i="47"/>
  <c r="P2846" i="47"/>
  <c r="O2846" i="47"/>
  <c r="N2846" i="47"/>
  <c r="M2846" i="47"/>
  <c r="R2846" i="47" s="1"/>
  <c r="S2846" i="47" s="1"/>
  <c r="T2846" i="47" s="1"/>
  <c r="P2845" i="47"/>
  <c r="O2845" i="47"/>
  <c r="N2845" i="47"/>
  <c r="M2845" i="47"/>
  <c r="R2845" i="47" s="1"/>
  <c r="S2845" i="47" s="1"/>
  <c r="T2845" i="47" s="1"/>
  <c r="P2844" i="47"/>
  <c r="O2844" i="47"/>
  <c r="N2844" i="47"/>
  <c r="M2844" i="47"/>
  <c r="R2844" i="47" s="1"/>
  <c r="S2844" i="47" s="1"/>
  <c r="P2843" i="47"/>
  <c r="O2843" i="47"/>
  <c r="N2843" i="47"/>
  <c r="M2843" i="47"/>
  <c r="R2843" i="47" s="1"/>
  <c r="S2843" i="47" s="1"/>
  <c r="P2842" i="47"/>
  <c r="O2842" i="47"/>
  <c r="N2842" i="47"/>
  <c r="R2842" i="47" s="1"/>
  <c r="S2842" i="47" s="1"/>
  <c r="M2842" i="47"/>
  <c r="P2841" i="47"/>
  <c r="O2841" i="47"/>
  <c r="N2841" i="47"/>
  <c r="M2841" i="47"/>
  <c r="R2841" i="47" s="1"/>
  <c r="G308" i="57"/>
  <c r="G307" i="57"/>
  <c r="G306" i="57"/>
  <c r="G305" i="57"/>
  <c r="G304" i="57"/>
  <c r="G303" i="57"/>
  <c r="G302" i="57"/>
  <c r="G301" i="57"/>
  <c r="G300" i="57"/>
  <c r="G299" i="57"/>
  <c r="G298" i="57"/>
  <c r="G297" i="57"/>
  <c r="G296" i="57"/>
  <c r="G295" i="57"/>
  <c r="G294" i="57"/>
  <c r="G293" i="57"/>
  <c r="G292" i="57"/>
  <c r="G291" i="57"/>
  <c r="G290" i="57"/>
  <c r="G289" i="57"/>
  <c r="G288" i="57"/>
  <c r="G287" i="57"/>
  <c r="G286" i="57"/>
  <c r="G285" i="57"/>
  <c r="G284" i="57"/>
  <c r="G283" i="57"/>
  <c r="G282" i="57"/>
  <c r="G281" i="57"/>
  <c r="G280" i="57"/>
  <c r="G279" i="57"/>
  <c r="G278" i="57"/>
  <c r="G277" i="57"/>
  <c r="G276" i="57"/>
  <c r="G275" i="57"/>
  <c r="G274" i="57"/>
  <c r="G273" i="57"/>
  <c r="G272" i="57"/>
  <c r="G271" i="57"/>
  <c r="G270" i="57"/>
  <c r="G269" i="57"/>
  <c r="G268" i="57"/>
  <c r="G267" i="57"/>
  <c r="G266" i="57"/>
  <c r="G265" i="57"/>
  <c r="G264" i="57"/>
  <c r="G263" i="57"/>
  <c r="G262" i="57"/>
  <c r="G261" i="57"/>
  <c r="G260" i="57"/>
  <c r="G259" i="57"/>
  <c r="G258" i="57"/>
  <c r="G257" i="57"/>
  <c r="G256" i="57"/>
  <c r="G255" i="57"/>
  <c r="G254" i="57"/>
  <c r="G253" i="57"/>
  <c r="G252" i="57"/>
  <c r="G251" i="57"/>
  <c r="G250" i="57"/>
  <c r="G249" i="57"/>
  <c r="G248" i="57"/>
  <c r="A362" i="57"/>
  <c r="A363" i="57"/>
  <c r="A364" i="57" s="1"/>
  <c r="A365" i="57" s="1"/>
  <c r="A366" i="57" s="1"/>
  <c r="A367" i="57" s="1"/>
  <c r="A368" i="57" s="1"/>
  <c r="A369" i="57" s="1"/>
  <c r="A370" i="57" s="1"/>
  <c r="A371" i="57" s="1"/>
  <c r="A372" i="57" s="1"/>
  <c r="A373" i="57" s="1"/>
  <c r="A374" i="57" s="1"/>
  <c r="A375" i="57" s="1"/>
  <c r="A341" i="57"/>
  <c r="A342" i="57" s="1"/>
  <c r="A343" i="57" s="1"/>
  <c r="A344" i="57" s="1"/>
  <c r="A345" i="57" s="1"/>
  <c r="A346" i="57" s="1"/>
  <c r="A347" i="57" s="1"/>
  <c r="A348" i="57" s="1"/>
  <c r="A349" i="57" s="1"/>
  <c r="A350" i="57" s="1"/>
  <c r="A351" i="57" s="1"/>
  <c r="A352" i="57" s="1"/>
  <c r="A353" i="57" s="1"/>
  <c r="A354" i="57" s="1"/>
  <c r="A355" i="57" s="1"/>
  <c r="A356" i="57" s="1"/>
  <c r="A357" i="57" s="1"/>
  <c r="A358" i="57" s="1"/>
  <c r="A359" i="57" s="1"/>
  <c r="A360" i="57" s="1"/>
  <c r="A361" i="57" s="1"/>
  <c r="A315" i="57"/>
  <c r="A316" i="57"/>
  <c r="A317" i="57" s="1"/>
  <c r="A318" i="57" s="1"/>
  <c r="A319" i="57" s="1"/>
  <c r="A320" i="57" s="1"/>
  <c r="A321" i="57" s="1"/>
  <c r="A322" i="57" s="1"/>
  <c r="A323" i="57" s="1"/>
  <c r="A324" i="57" s="1"/>
  <c r="A325" i="57" s="1"/>
  <c r="A326" i="57" s="1"/>
  <c r="A327" i="57" s="1"/>
  <c r="A328" i="57" s="1"/>
  <c r="A329" i="57" s="1"/>
  <c r="A330" i="57" s="1"/>
  <c r="A331" i="57" s="1"/>
  <c r="A332" i="57" s="1"/>
  <c r="A333" i="57" s="1"/>
  <c r="A334" i="57" s="1"/>
  <c r="A335" i="57" s="1"/>
  <c r="A336" i="57" s="1"/>
  <c r="A337" i="57" s="1"/>
  <c r="A338" i="57" s="1"/>
  <c r="A339" i="57" s="1"/>
  <c r="A340" i="57" s="1"/>
  <c r="V3301" i="47"/>
  <c r="Y3300" i="47"/>
  <c r="X3300" i="47"/>
  <c r="W3300" i="47"/>
  <c r="V3300" i="47"/>
  <c r="Y3299" i="47"/>
  <c r="X3299" i="47"/>
  <c r="W3299" i="47"/>
  <c r="V3299" i="47"/>
  <c r="Y3298" i="47"/>
  <c r="X3298" i="47"/>
  <c r="W3298" i="47"/>
  <c r="V3298" i="47"/>
  <c r="Y3294" i="47"/>
  <c r="Y3293" i="47"/>
  <c r="X3293" i="47"/>
  <c r="X3294" i="47" s="1"/>
  <c r="W3293" i="47"/>
  <c r="V3293" i="47"/>
  <c r="Y3292" i="47"/>
  <c r="X3292" i="47"/>
  <c r="W3292" i="47"/>
  <c r="V3292" i="47"/>
  <c r="Y3291" i="47"/>
  <c r="Y3295" i="47" s="1"/>
  <c r="X3291" i="47"/>
  <c r="X3295" i="47" s="1"/>
  <c r="W3291" i="47"/>
  <c r="V3291" i="47"/>
  <c r="X3263" i="47"/>
  <c r="Y3262" i="47"/>
  <c r="X3262" i="47"/>
  <c r="W3262" i="47"/>
  <c r="V3262" i="47"/>
  <c r="Y3261" i="47"/>
  <c r="X3261" i="47"/>
  <c r="W3261" i="47"/>
  <c r="V3261" i="47"/>
  <c r="Y3260" i="47"/>
  <c r="X3260" i="47"/>
  <c r="W3260" i="47"/>
  <c r="W3295" i="47" s="1"/>
  <c r="V3260" i="47"/>
  <c r="Y3263" i="47" s="1"/>
  <c r="V3234" i="47"/>
  <c r="Y3232" i="47"/>
  <c r="X3232" i="47"/>
  <c r="W3232" i="47"/>
  <c r="V3232" i="47"/>
  <c r="X3233" i="47" s="1"/>
  <c r="Y3231" i="47"/>
  <c r="X3231" i="47"/>
  <c r="W3231" i="47"/>
  <c r="V3231" i="47"/>
  <c r="Y3230" i="47"/>
  <c r="Y3264" i="47" s="1"/>
  <c r="X3230" i="47"/>
  <c r="X3264" i="47" s="1"/>
  <c r="W3230" i="47"/>
  <c r="V3230" i="47"/>
  <c r="Y3233" i="47" s="1"/>
  <c r="Y3203" i="47"/>
  <c r="Y3202" i="47"/>
  <c r="Y3201" i="47"/>
  <c r="X3201" i="47"/>
  <c r="W3201" i="47"/>
  <c r="X3202" i="47" s="1"/>
  <c r="V3201" i="47"/>
  <c r="Y3200" i="47"/>
  <c r="X3200" i="47"/>
  <c r="W3200" i="47"/>
  <c r="V3200" i="47"/>
  <c r="Y3199" i="47"/>
  <c r="X3199" i="47"/>
  <c r="X3203" i="47" s="1"/>
  <c r="W3199" i="47"/>
  <c r="W3234" i="47" s="1"/>
  <c r="V3199" i="47"/>
  <c r="X3173" i="47"/>
  <c r="Y3171" i="47"/>
  <c r="X3171" i="47"/>
  <c r="W3171" i="47"/>
  <c r="V3171" i="47"/>
  <c r="X3172" i="47" s="1"/>
  <c r="Y3170" i="47"/>
  <c r="X3170" i="47"/>
  <c r="W3170" i="47"/>
  <c r="V3170" i="47"/>
  <c r="Y3169" i="47"/>
  <c r="X3169" i="47"/>
  <c r="W3169" i="47"/>
  <c r="W3173" i="47" s="1"/>
  <c r="V3169" i="47"/>
  <c r="Y3172" i="47" s="1"/>
  <c r="W3142" i="47"/>
  <c r="Y3140" i="47"/>
  <c r="X3140" i="47"/>
  <c r="W3140" i="47"/>
  <c r="X3141" i="47" s="1"/>
  <c r="V3140" i="47"/>
  <c r="Y3139" i="47"/>
  <c r="X3139" i="47"/>
  <c r="W3139" i="47"/>
  <c r="V3139" i="47"/>
  <c r="Y3138" i="47"/>
  <c r="Y3173" i="47" s="1"/>
  <c r="X3138" i="47"/>
  <c r="W3138" i="47"/>
  <c r="V3138" i="47"/>
  <c r="V3142" i="47" s="1"/>
  <c r="V3111" i="47"/>
  <c r="Y3110" i="47"/>
  <c r="Y3109" i="47"/>
  <c r="X3109" i="47"/>
  <c r="X3110" i="47" s="1"/>
  <c r="W3109" i="47"/>
  <c r="V3109" i="47"/>
  <c r="Y3108" i="47"/>
  <c r="X3108" i="47"/>
  <c r="W3108" i="47"/>
  <c r="V3108" i="47"/>
  <c r="Y3107" i="47"/>
  <c r="Y3111" i="47" s="1"/>
  <c r="X3107" i="47"/>
  <c r="X3142" i="47" s="1"/>
  <c r="W3107" i="47"/>
  <c r="V3107" i="47"/>
  <c r="Y3081" i="47"/>
  <c r="Y3080" i="47"/>
  <c r="Y3112" i="47" s="1"/>
  <c r="Y3079" i="47"/>
  <c r="X3079" i="47"/>
  <c r="W3079" i="47"/>
  <c r="V3079" i="47"/>
  <c r="X3080" i="47" s="1"/>
  <c r="Y3078" i="47"/>
  <c r="X3078" i="47"/>
  <c r="W3078" i="47"/>
  <c r="V3078" i="47"/>
  <c r="Y3077" i="47"/>
  <c r="X3077" i="47"/>
  <c r="X3081" i="47" s="1"/>
  <c r="W3077" i="47"/>
  <c r="W3111" i="47" s="1"/>
  <c r="V3077" i="47"/>
  <c r="X3050" i="47"/>
  <c r="Y3048" i="47"/>
  <c r="X3048" i="47"/>
  <c r="W3048" i="47"/>
  <c r="V3048" i="47"/>
  <c r="X3049" i="47" s="1"/>
  <c r="Y3047" i="47"/>
  <c r="X3047" i="47"/>
  <c r="W3047" i="47"/>
  <c r="V3047" i="47"/>
  <c r="Y3046" i="47"/>
  <c r="X3046" i="47"/>
  <c r="W3046" i="47"/>
  <c r="W3050" i="47" s="1"/>
  <c r="V3046" i="47"/>
  <c r="V3081" i="47" s="1"/>
  <c r="Y3018" i="47"/>
  <c r="X3018" i="47"/>
  <c r="W3018" i="47"/>
  <c r="V3018" i="47"/>
  <c r="X3019" i="47" s="1"/>
  <c r="Y3017" i="47"/>
  <c r="X3017" i="47"/>
  <c r="W3017" i="47"/>
  <c r="V3017" i="47"/>
  <c r="Y3016" i="47"/>
  <c r="Y3050" i="47" s="1"/>
  <c r="X3016" i="47"/>
  <c r="W3016" i="47"/>
  <c r="V3016" i="47"/>
  <c r="Y3019" i="47" s="1"/>
  <c r="Y2987" i="47"/>
  <c r="X2987" i="47"/>
  <c r="W2987" i="47"/>
  <c r="V2987" i="47"/>
  <c r="Y2986" i="47"/>
  <c r="X2986" i="47"/>
  <c r="W2986" i="47"/>
  <c r="V2986" i="47"/>
  <c r="Y2985" i="47"/>
  <c r="Y2989" i="47" s="1"/>
  <c r="X2985" i="47"/>
  <c r="X3020" i="47" s="1"/>
  <c r="W2985" i="47"/>
  <c r="W3020" i="47" s="1"/>
  <c r="V2985" i="47"/>
  <c r="Y2959" i="47"/>
  <c r="X2959" i="47"/>
  <c r="W2959" i="47"/>
  <c r="V2959" i="47"/>
  <c r="Y2958" i="47"/>
  <c r="X2958" i="47"/>
  <c r="W2958" i="47"/>
  <c r="V2958" i="47"/>
  <c r="Y2957" i="47"/>
  <c r="X2957" i="47"/>
  <c r="W2957" i="47"/>
  <c r="V2957" i="47"/>
  <c r="V2989" i="47" s="1"/>
  <c r="AD3300" i="46"/>
  <c r="AC3300" i="46"/>
  <c r="AB3300" i="46"/>
  <c r="AA3300" i="46"/>
  <c r="AD3299" i="46"/>
  <c r="AC3299" i="46"/>
  <c r="AB3299" i="46"/>
  <c r="AA3299" i="46"/>
  <c r="AD3298" i="46"/>
  <c r="AC3298" i="46"/>
  <c r="AB3298" i="46"/>
  <c r="AA3298" i="46"/>
  <c r="AD3293" i="46"/>
  <c r="AC3293" i="46"/>
  <c r="AB3293" i="46"/>
  <c r="AA3293" i="46"/>
  <c r="AC3294" i="46" s="1"/>
  <c r="AD3292" i="46"/>
  <c r="AC3292" i="46"/>
  <c r="AB3292" i="46"/>
  <c r="AA3292" i="46"/>
  <c r="AD3291" i="46"/>
  <c r="AD3295" i="46" s="1"/>
  <c r="AC3291" i="46"/>
  <c r="AC3295" i="46" s="1"/>
  <c r="AB3291" i="46"/>
  <c r="AB3295" i="46" s="1"/>
  <c r="AA3291" i="46"/>
  <c r="AA3295" i="46" s="1"/>
  <c r="AD3263" i="46"/>
  <c r="AD3262" i="46"/>
  <c r="AC3262" i="46"/>
  <c r="AB3262" i="46"/>
  <c r="AA3262" i="46"/>
  <c r="AC3263" i="46" s="1"/>
  <c r="AD3261" i="46"/>
  <c r="AC3261" i="46"/>
  <c r="AB3261" i="46"/>
  <c r="AA3261" i="46"/>
  <c r="AD3260" i="46"/>
  <c r="AD3264" i="46" s="1"/>
  <c r="AC3260" i="46"/>
  <c r="AC3264" i="46" s="1"/>
  <c r="AB3260" i="46"/>
  <c r="AB3264" i="46" s="1"/>
  <c r="AA3260" i="46"/>
  <c r="AA3264" i="46" s="1"/>
  <c r="AC3234" i="46"/>
  <c r="AB3234" i="46"/>
  <c r="AD3232" i="46"/>
  <c r="AC3232" i="46"/>
  <c r="AB3232" i="46"/>
  <c r="AA3232" i="46"/>
  <c r="AC3233" i="46" s="1"/>
  <c r="AD3231" i="46"/>
  <c r="AC3231" i="46"/>
  <c r="AB3231" i="46"/>
  <c r="AA3231" i="46"/>
  <c r="AD3230" i="46"/>
  <c r="AD3234" i="46" s="1"/>
  <c r="AC3230" i="46"/>
  <c r="AB3230" i="46"/>
  <c r="AA3230" i="46"/>
  <c r="AA3234" i="46" s="1"/>
  <c r="AB3203" i="46"/>
  <c r="AA3203" i="46"/>
  <c r="AD3201" i="46"/>
  <c r="AC3201" i="46"/>
  <c r="AB3201" i="46"/>
  <c r="AA3201" i="46"/>
  <c r="AC3202" i="46" s="1"/>
  <c r="AD3200" i="46"/>
  <c r="AC3200" i="46"/>
  <c r="AB3200" i="46"/>
  <c r="AA3200" i="46"/>
  <c r="AD3199" i="46"/>
  <c r="AD3203" i="46" s="1"/>
  <c r="AC3199" i="46"/>
  <c r="AB3199" i="46"/>
  <c r="AA3199" i="46"/>
  <c r="AD3202" i="46" s="1"/>
  <c r="AD3204" i="46" s="1"/>
  <c r="AD3173" i="46"/>
  <c r="AA3173" i="46"/>
  <c r="AD3172" i="46"/>
  <c r="AD3171" i="46"/>
  <c r="AC3171" i="46"/>
  <c r="AB3171" i="46"/>
  <c r="AC3172" i="46" s="1"/>
  <c r="AA3171" i="46"/>
  <c r="AD3170" i="46"/>
  <c r="AC3170" i="46"/>
  <c r="AB3170" i="46"/>
  <c r="AA3170" i="46"/>
  <c r="AD3169" i="46"/>
  <c r="AC3169" i="46"/>
  <c r="AC3203" i="46" s="1"/>
  <c r="AB3169" i="46"/>
  <c r="AB3173" i="46" s="1"/>
  <c r="AA3169" i="46"/>
  <c r="AD3142" i="46"/>
  <c r="AC3142" i="46"/>
  <c r="AD3141" i="46"/>
  <c r="AD3143" i="46" s="1"/>
  <c r="AD3140" i="46"/>
  <c r="AC3140" i="46"/>
  <c r="AB3140" i="46"/>
  <c r="AC3141" i="46" s="1"/>
  <c r="AA3140" i="46"/>
  <c r="AD3139" i="46"/>
  <c r="AC3139" i="46"/>
  <c r="AB3139" i="46"/>
  <c r="AA3139" i="46"/>
  <c r="AD3138" i="46"/>
  <c r="AC3138" i="46"/>
  <c r="AB3138" i="46"/>
  <c r="AB3142" i="46" s="1"/>
  <c r="AA3138" i="46"/>
  <c r="AC3111" i="46"/>
  <c r="AB3111" i="46"/>
  <c r="AD3109" i="46"/>
  <c r="AC3109" i="46"/>
  <c r="AB3109" i="46"/>
  <c r="AA3109" i="46"/>
  <c r="AC3110" i="46" s="1"/>
  <c r="AD3108" i="46"/>
  <c r="AC3108" i="46"/>
  <c r="AB3108" i="46"/>
  <c r="AA3108" i="46"/>
  <c r="AD3107" i="46"/>
  <c r="AC3107" i="46"/>
  <c r="AB3107" i="46"/>
  <c r="AA3107" i="46"/>
  <c r="AD3110" i="46" s="1"/>
  <c r="AB3081" i="46"/>
  <c r="AA3081" i="46"/>
  <c r="AD3079" i="46"/>
  <c r="AC3079" i="46"/>
  <c r="AC3080" i="46" s="1"/>
  <c r="AB3079" i="46"/>
  <c r="AA3079" i="46"/>
  <c r="AD3078" i="46"/>
  <c r="AC3078" i="46"/>
  <c r="AB3078" i="46"/>
  <c r="AA3078" i="46"/>
  <c r="AD3077" i="46"/>
  <c r="AD3111" i="46" s="1"/>
  <c r="AC3077" i="46"/>
  <c r="AC3081" i="46" s="1"/>
  <c r="AB3077" i="46"/>
  <c r="AA3077" i="46"/>
  <c r="AD3080" i="46" s="1"/>
  <c r="AD3082" i="46" s="1"/>
  <c r="AD3050" i="46"/>
  <c r="AD3049" i="46"/>
  <c r="AD3048" i="46"/>
  <c r="AC3048" i="46"/>
  <c r="AB3048" i="46"/>
  <c r="AA3048" i="46"/>
  <c r="AC3049" i="46" s="1"/>
  <c r="AD3047" i="46"/>
  <c r="AC3047" i="46"/>
  <c r="AB3047" i="46"/>
  <c r="AA3047" i="46"/>
  <c r="AD3046" i="46"/>
  <c r="AC3046" i="46"/>
  <c r="AB3046" i="46"/>
  <c r="AA3046" i="46"/>
  <c r="AD3018" i="46"/>
  <c r="AC3018" i="46"/>
  <c r="AB3018" i="46"/>
  <c r="AA3018" i="46"/>
  <c r="AD3017" i="46"/>
  <c r="AC3017" i="46"/>
  <c r="AB3017" i="46"/>
  <c r="AA3017" i="46"/>
  <c r="AD3016" i="46"/>
  <c r="AC3016" i="46"/>
  <c r="AB3016" i="46"/>
  <c r="AB3050" i="46" s="1"/>
  <c r="AA3016" i="46"/>
  <c r="AD2987" i="46"/>
  <c r="AC2987" i="46"/>
  <c r="AB2987" i="46"/>
  <c r="AA2987" i="46"/>
  <c r="AD2986" i="46"/>
  <c r="AC2986" i="46"/>
  <c r="AB2986" i="46"/>
  <c r="AA2986" i="46"/>
  <c r="AD2985" i="46"/>
  <c r="AC2985" i="46"/>
  <c r="AB2985" i="46"/>
  <c r="AA2985" i="46"/>
  <c r="AD2959" i="46"/>
  <c r="AC2959" i="46"/>
  <c r="AB2959" i="46"/>
  <c r="AA2959" i="46"/>
  <c r="AD2958" i="46"/>
  <c r="AC2958" i="46"/>
  <c r="AB2958" i="46"/>
  <c r="AA2958" i="46"/>
  <c r="AD2957" i="46"/>
  <c r="AC2957" i="46"/>
  <c r="AB2957" i="46"/>
  <c r="AA2957" i="46"/>
  <c r="V8" i="47"/>
  <c r="V7" i="47"/>
  <c r="V6" i="47"/>
  <c r="V5" i="47"/>
  <c r="C2948" i="47"/>
  <c r="C2949" i="47" s="1"/>
  <c r="C2950" i="47" s="1"/>
  <c r="C2951" i="47" s="1"/>
  <c r="C2952" i="47" s="1"/>
  <c r="C2953" i="47" s="1"/>
  <c r="C2954" i="47" s="1"/>
  <c r="C2955" i="47" s="1"/>
  <c r="C2956" i="47" s="1"/>
  <c r="C2957" i="47" s="1"/>
  <c r="C2958" i="47" s="1"/>
  <c r="C2959" i="47" s="1"/>
  <c r="C2960" i="47" s="1"/>
  <c r="C2961" i="47" s="1"/>
  <c r="C2962" i="47" s="1"/>
  <c r="C2963" i="47" s="1"/>
  <c r="C2964" i="47" s="1"/>
  <c r="C2965" i="47" s="1"/>
  <c r="C2966" i="47" s="1"/>
  <c r="C2967" i="47" s="1"/>
  <c r="C2968" i="47" s="1"/>
  <c r="C2969" i="47" s="1"/>
  <c r="C2970" i="47" s="1"/>
  <c r="C2971" i="47" s="1"/>
  <c r="C2972" i="47" s="1"/>
  <c r="C2973" i="47" s="1"/>
  <c r="C2974" i="47" s="1"/>
  <c r="C2975" i="47" s="1"/>
  <c r="C2976" i="47" s="1"/>
  <c r="C2977" i="47" s="1"/>
  <c r="C2978" i="47" s="1"/>
  <c r="C2979" i="47" s="1"/>
  <c r="C2980" i="47" s="1"/>
  <c r="C2981" i="47" s="1"/>
  <c r="C2982" i="47" s="1"/>
  <c r="C2983" i="47" s="1"/>
  <c r="C2984" i="47" s="1"/>
  <c r="C2985" i="47" s="1"/>
  <c r="C2986" i="47" s="1"/>
  <c r="C2987" i="47" s="1"/>
  <c r="C2988" i="47" s="1"/>
  <c r="C2989" i="47" s="1"/>
  <c r="C2990" i="47" s="1"/>
  <c r="C2991" i="47" s="1"/>
  <c r="C2992" i="47" s="1"/>
  <c r="C2993" i="47" s="1"/>
  <c r="C2994" i="47" s="1"/>
  <c r="C2995" i="47" s="1"/>
  <c r="C2996" i="47" s="1"/>
  <c r="C2997" i="47" s="1"/>
  <c r="C2998" i="47" s="1"/>
  <c r="C2999" i="47" s="1"/>
  <c r="C3000" i="47" s="1"/>
  <c r="C3001" i="47" s="1"/>
  <c r="C3002" i="47" s="1"/>
  <c r="C3003" i="47" s="1"/>
  <c r="C3004" i="47" s="1"/>
  <c r="C3005" i="47" s="1"/>
  <c r="C3006" i="47" s="1"/>
  <c r="C3007" i="47" s="1"/>
  <c r="C3008" i="47" s="1"/>
  <c r="C3009" i="47" s="1"/>
  <c r="C3010" i="47" s="1"/>
  <c r="C3011" i="47" s="1"/>
  <c r="C3012" i="47" s="1"/>
  <c r="C3013" i="47" s="1"/>
  <c r="C3014" i="47" s="1"/>
  <c r="C3015" i="47" s="1"/>
  <c r="C3016" i="47" s="1"/>
  <c r="C3017" i="47" s="1"/>
  <c r="C3018" i="47" s="1"/>
  <c r="C3019" i="47" s="1"/>
  <c r="C3020" i="47" s="1"/>
  <c r="C3021" i="47" s="1"/>
  <c r="C3022" i="47" s="1"/>
  <c r="C3023" i="47" s="1"/>
  <c r="C3024" i="47" s="1"/>
  <c r="C3025" i="47" s="1"/>
  <c r="C3026" i="47" s="1"/>
  <c r="C3027" i="47" s="1"/>
  <c r="C3028" i="47" s="1"/>
  <c r="C3029" i="47" s="1"/>
  <c r="C3030" i="47" s="1"/>
  <c r="C3031" i="47" s="1"/>
  <c r="C3032" i="47" s="1"/>
  <c r="C3033" i="47" s="1"/>
  <c r="C3034" i="47" s="1"/>
  <c r="C3035" i="47" s="1"/>
  <c r="C3036" i="47" s="1"/>
  <c r="C3037" i="47" s="1"/>
  <c r="C3038" i="47" s="1"/>
  <c r="C3039" i="47" s="1"/>
  <c r="C3040" i="47" s="1"/>
  <c r="C3041" i="47" s="1"/>
  <c r="C3042" i="47" s="1"/>
  <c r="C3043" i="47" s="1"/>
  <c r="C3044" i="47" s="1"/>
  <c r="C3045" i="47" s="1"/>
  <c r="C3046" i="47" s="1"/>
  <c r="C3047" i="47" s="1"/>
  <c r="C3048" i="47" s="1"/>
  <c r="C3049" i="47" s="1"/>
  <c r="C3050" i="47" s="1"/>
  <c r="C3051" i="47" s="1"/>
  <c r="C3052" i="47" s="1"/>
  <c r="C3053" i="47" s="1"/>
  <c r="C3054" i="47" s="1"/>
  <c r="C3055" i="47" s="1"/>
  <c r="C3056" i="47" s="1"/>
  <c r="C3057" i="47" s="1"/>
  <c r="C3058" i="47" s="1"/>
  <c r="C3059" i="47" s="1"/>
  <c r="C3060" i="47" s="1"/>
  <c r="C3061" i="47" s="1"/>
  <c r="C3062" i="47" s="1"/>
  <c r="C3063" i="47" s="1"/>
  <c r="C3064" i="47" s="1"/>
  <c r="C3065" i="47" s="1"/>
  <c r="C3066" i="47" s="1"/>
  <c r="C3067" i="47" s="1"/>
  <c r="C3068" i="47" s="1"/>
  <c r="C3069" i="47" s="1"/>
  <c r="C3070" i="47" s="1"/>
  <c r="C3071" i="47" s="1"/>
  <c r="C3072" i="47" s="1"/>
  <c r="C3073" i="47" s="1"/>
  <c r="C3074" i="47" s="1"/>
  <c r="C3075" i="47" s="1"/>
  <c r="C3076" i="47" s="1"/>
  <c r="C3077" i="47" s="1"/>
  <c r="C3078" i="47" s="1"/>
  <c r="C3079" i="47" s="1"/>
  <c r="C3080" i="47" s="1"/>
  <c r="C3081" i="47" s="1"/>
  <c r="C3082" i="47" s="1"/>
  <c r="C3083" i="47" s="1"/>
  <c r="C3084" i="47" s="1"/>
  <c r="C3085" i="47" s="1"/>
  <c r="C3086" i="47" s="1"/>
  <c r="C3087" i="47" s="1"/>
  <c r="C3088" i="47" s="1"/>
  <c r="C3089" i="47" s="1"/>
  <c r="C3090" i="47" s="1"/>
  <c r="C3091" i="47" s="1"/>
  <c r="C3092" i="47" s="1"/>
  <c r="C3093" i="47" s="1"/>
  <c r="C3094" i="47" s="1"/>
  <c r="C3095" i="47" s="1"/>
  <c r="C3096" i="47" s="1"/>
  <c r="C3097" i="47" s="1"/>
  <c r="C3098" i="47" s="1"/>
  <c r="C3099" i="47" s="1"/>
  <c r="C3100" i="47" s="1"/>
  <c r="C3101" i="47" s="1"/>
  <c r="C3102" i="47" s="1"/>
  <c r="C3103" i="47" s="1"/>
  <c r="C3104" i="47" s="1"/>
  <c r="C3105" i="47" s="1"/>
  <c r="C3106" i="47" s="1"/>
  <c r="C3107" i="47" s="1"/>
  <c r="C3108" i="47" s="1"/>
  <c r="C3109" i="47" s="1"/>
  <c r="C3110" i="47" s="1"/>
  <c r="C3111" i="47" s="1"/>
  <c r="C3112" i="47" s="1"/>
  <c r="C3113" i="47" s="1"/>
  <c r="C3114" i="47" s="1"/>
  <c r="C3115" i="47" s="1"/>
  <c r="C3116" i="47" s="1"/>
  <c r="C3117" i="47" s="1"/>
  <c r="C3118" i="47" s="1"/>
  <c r="C3119" i="47" s="1"/>
  <c r="C3120" i="47" s="1"/>
  <c r="C3121" i="47" s="1"/>
  <c r="C3122" i="47" s="1"/>
  <c r="C3123" i="47" s="1"/>
  <c r="C3124" i="47" s="1"/>
  <c r="C3125" i="47" s="1"/>
  <c r="C3126" i="47" s="1"/>
  <c r="C3127" i="47" s="1"/>
  <c r="C3128" i="47" s="1"/>
  <c r="C3129" i="47" s="1"/>
  <c r="C3130" i="47" s="1"/>
  <c r="C3131" i="47" s="1"/>
  <c r="C3132" i="47" s="1"/>
  <c r="C3133" i="47" s="1"/>
  <c r="C3134" i="47" s="1"/>
  <c r="C3135" i="47" s="1"/>
  <c r="C3136" i="47" s="1"/>
  <c r="C3137" i="47" s="1"/>
  <c r="C3138" i="47" s="1"/>
  <c r="C3139" i="47" s="1"/>
  <c r="C3140" i="47" s="1"/>
  <c r="C3141" i="47" s="1"/>
  <c r="C3142" i="47" s="1"/>
  <c r="C3143" i="47" s="1"/>
  <c r="C3144" i="47" s="1"/>
  <c r="C3145" i="47" s="1"/>
  <c r="C3146" i="47" s="1"/>
  <c r="C3147" i="47" s="1"/>
  <c r="C3148" i="47" s="1"/>
  <c r="C3149" i="47" s="1"/>
  <c r="C3150" i="47" s="1"/>
  <c r="C3151" i="47" s="1"/>
  <c r="C3152" i="47" s="1"/>
  <c r="C3153" i="47" s="1"/>
  <c r="C3154" i="47" s="1"/>
  <c r="C3155" i="47" s="1"/>
  <c r="C3156" i="47" s="1"/>
  <c r="C3157" i="47" s="1"/>
  <c r="C3158" i="47" s="1"/>
  <c r="C3159" i="47" s="1"/>
  <c r="C3160" i="47" s="1"/>
  <c r="C3161" i="47" s="1"/>
  <c r="C3162" i="47" s="1"/>
  <c r="C3163" i="47" s="1"/>
  <c r="C3164" i="47" s="1"/>
  <c r="C3165" i="47" s="1"/>
  <c r="C3166" i="47" s="1"/>
  <c r="C3167" i="47" s="1"/>
  <c r="C3168" i="47" s="1"/>
  <c r="C3169" i="47" s="1"/>
  <c r="C3170" i="47" s="1"/>
  <c r="C3171" i="47" s="1"/>
  <c r="C3172" i="47" s="1"/>
  <c r="C3173" i="47" s="1"/>
  <c r="C3174" i="47" s="1"/>
  <c r="C3175" i="47" s="1"/>
  <c r="C3176" i="47" s="1"/>
  <c r="C3177" i="47" s="1"/>
  <c r="C3178" i="47" s="1"/>
  <c r="C3179" i="47" s="1"/>
  <c r="C3180" i="47" s="1"/>
  <c r="C3181" i="47" s="1"/>
  <c r="C3182" i="47" s="1"/>
  <c r="C3183" i="47" s="1"/>
  <c r="C3184" i="47" s="1"/>
  <c r="C3185" i="47" s="1"/>
  <c r="C3186" i="47" s="1"/>
  <c r="C3187" i="47" s="1"/>
  <c r="C3188" i="47" s="1"/>
  <c r="C3189" i="47" s="1"/>
  <c r="C3190" i="47" s="1"/>
  <c r="C3191" i="47" s="1"/>
  <c r="C3192" i="47" s="1"/>
  <c r="C3193" i="47" s="1"/>
  <c r="C3194" i="47" s="1"/>
  <c r="C3195" i="47" s="1"/>
  <c r="C3196" i="47" s="1"/>
  <c r="C3197" i="47" s="1"/>
  <c r="C3198" i="47" s="1"/>
  <c r="C3199" i="47" s="1"/>
  <c r="C3200" i="47" s="1"/>
  <c r="C3201" i="47" s="1"/>
  <c r="C3202" i="47" s="1"/>
  <c r="C3203" i="47" s="1"/>
  <c r="C3204" i="47" s="1"/>
  <c r="C3205" i="47" s="1"/>
  <c r="C3206" i="47" s="1"/>
  <c r="C3207" i="47" s="1"/>
  <c r="C3208" i="47" s="1"/>
  <c r="C3209" i="47" s="1"/>
  <c r="C3210" i="47" s="1"/>
  <c r="C3211" i="47" s="1"/>
  <c r="C3212" i="47" s="1"/>
  <c r="C3213" i="47" s="1"/>
  <c r="C3214" i="47" s="1"/>
  <c r="C3215" i="47" s="1"/>
  <c r="C3216" i="47" s="1"/>
  <c r="C3217" i="47" s="1"/>
  <c r="C3218" i="47" s="1"/>
  <c r="C3219" i="47" s="1"/>
  <c r="C3220" i="47" s="1"/>
  <c r="C3221" i="47" s="1"/>
  <c r="C3222" i="47" s="1"/>
  <c r="C3223" i="47" s="1"/>
  <c r="C3224" i="47" s="1"/>
  <c r="C3225" i="47" s="1"/>
  <c r="C3226" i="47" s="1"/>
  <c r="C3227" i="47" s="1"/>
  <c r="C3228" i="47" s="1"/>
  <c r="C3229" i="47" s="1"/>
  <c r="C3230" i="47" s="1"/>
  <c r="C3231" i="47" s="1"/>
  <c r="C3232" i="47" s="1"/>
  <c r="C3233" i="47" s="1"/>
  <c r="C3234" i="47" s="1"/>
  <c r="C3235" i="47" s="1"/>
  <c r="C3236" i="47" s="1"/>
  <c r="C3237" i="47" s="1"/>
  <c r="C3238" i="47" s="1"/>
  <c r="C3239" i="47" s="1"/>
  <c r="C3240" i="47" s="1"/>
  <c r="C3241" i="47" s="1"/>
  <c r="C3242" i="47" s="1"/>
  <c r="C3243" i="47" s="1"/>
  <c r="C3244" i="47" s="1"/>
  <c r="C3245" i="47" s="1"/>
  <c r="C3246" i="47" s="1"/>
  <c r="C3247" i="47" s="1"/>
  <c r="C3248" i="47" s="1"/>
  <c r="C3249" i="47" s="1"/>
  <c r="C3250" i="47" s="1"/>
  <c r="C3251" i="47" s="1"/>
  <c r="C3252" i="47" s="1"/>
  <c r="C3253" i="47" s="1"/>
  <c r="C3254" i="47" s="1"/>
  <c r="C3255" i="47" s="1"/>
  <c r="C3256" i="47" s="1"/>
  <c r="C3257" i="47" s="1"/>
  <c r="C3258" i="47" s="1"/>
  <c r="C3259" i="47" s="1"/>
  <c r="C3260" i="47" s="1"/>
  <c r="C3261" i="47" s="1"/>
  <c r="C3262" i="47" s="1"/>
  <c r="C3263" i="47" s="1"/>
  <c r="C3264" i="47" s="1"/>
  <c r="C3265" i="47" s="1"/>
  <c r="C3266" i="47" s="1"/>
  <c r="C3267" i="47" s="1"/>
  <c r="C3268" i="47" s="1"/>
  <c r="C3269" i="47" s="1"/>
  <c r="C3270" i="47" s="1"/>
  <c r="C3271" i="47" s="1"/>
  <c r="C3272" i="47" s="1"/>
  <c r="C3273" i="47" s="1"/>
  <c r="C3274" i="47" s="1"/>
  <c r="C3275" i="47" s="1"/>
  <c r="C3276" i="47" s="1"/>
  <c r="C3277" i="47" s="1"/>
  <c r="C3278" i="47" s="1"/>
  <c r="C3279" i="47" s="1"/>
  <c r="C3280" i="47" s="1"/>
  <c r="C3281" i="47" s="1"/>
  <c r="C3282" i="47" s="1"/>
  <c r="C3283" i="47" s="1"/>
  <c r="C3284" i="47" s="1"/>
  <c r="C3285" i="47" s="1"/>
  <c r="C3286" i="47" s="1"/>
  <c r="C3287" i="47" s="1"/>
  <c r="C3288" i="47" s="1"/>
  <c r="C3289" i="47" s="1"/>
  <c r="C3290" i="47" s="1"/>
  <c r="C3291" i="47" s="1"/>
  <c r="C3292" i="47" s="1"/>
  <c r="C3293" i="47" s="1"/>
  <c r="C3294" i="47" s="1"/>
  <c r="C3295" i="47" s="1"/>
  <c r="C3296" i="47" s="1"/>
  <c r="C3290" i="46"/>
  <c r="C3291" i="46" s="1"/>
  <c r="C3292" i="46" s="1"/>
  <c r="C3293" i="46" s="1"/>
  <c r="C3294" i="46" s="1"/>
  <c r="C3295" i="46" s="1"/>
  <c r="C3296" i="46" s="1"/>
  <c r="C3272" i="46"/>
  <c r="C3273" i="46" s="1"/>
  <c r="C3274" i="46" s="1"/>
  <c r="C3275" i="46" s="1"/>
  <c r="C3276" i="46" s="1"/>
  <c r="C3277" i="46" s="1"/>
  <c r="C3278" i="46" s="1"/>
  <c r="C3279" i="46" s="1"/>
  <c r="C3280" i="46" s="1"/>
  <c r="C3281" i="46" s="1"/>
  <c r="C3282" i="46" s="1"/>
  <c r="C3283" i="46" s="1"/>
  <c r="C3284" i="46" s="1"/>
  <c r="C3285" i="46" s="1"/>
  <c r="C3286" i="46" s="1"/>
  <c r="C3287" i="46" s="1"/>
  <c r="C3288" i="46" s="1"/>
  <c r="C3289" i="46" s="1"/>
  <c r="C3254" i="46"/>
  <c r="C3255" i="46" s="1"/>
  <c r="C3256" i="46" s="1"/>
  <c r="C3257" i="46" s="1"/>
  <c r="C3258" i="46" s="1"/>
  <c r="C3259" i="46" s="1"/>
  <c r="C3260" i="46" s="1"/>
  <c r="C3261" i="46" s="1"/>
  <c r="C3262" i="46" s="1"/>
  <c r="C3263" i="46" s="1"/>
  <c r="C3264" i="46" s="1"/>
  <c r="C3265" i="46" s="1"/>
  <c r="C3266" i="46" s="1"/>
  <c r="C3267" i="46" s="1"/>
  <c r="C3268" i="46" s="1"/>
  <c r="C3269" i="46" s="1"/>
  <c r="C3270" i="46" s="1"/>
  <c r="C3271" i="46" s="1"/>
  <c r="C3236" i="46"/>
  <c r="C3237" i="46" s="1"/>
  <c r="C3238" i="46" s="1"/>
  <c r="C3239" i="46" s="1"/>
  <c r="C3240" i="46" s="1"/>
  <c r="C3241" i="46" s="1"/>
  <c r="C3242" i="46" s="1"/>
  <c r="C3243" i="46" s="1"/>
  <c r="C3244" i="46" s="1"/>
  <c r="C3245" i="46" s="1"/>
  <c r="C3246" i="46" s="1"/>
  <c r="C3247" i="46" s="1"/>
  <c r="C3248" i="46" s="1"/>
  <c r="C3249" i="46" s="1"/>
  <c r="C3250" i="46" s="1"/>
  <c r="C3251" i="46" s="1"/>
  <c r="C3252" i="46" s="1"/>
  <c r="C3253" i="46" s="1"/>
  <c r="T2840" i="46"/>
  <c r="S2840" i="46"/>
  <c r="W2840" i="46" s="1"/>
  <c r="R2840" i="46"/>
  <c r="Q2840" i="46"/>
  <c r="T2839" i="46"/>
  <c r="S2839" i="46"/>
  <c r="R2839" i="46"/>
  <c r="Q2839" i="46"/>
  <c r="T2838" i="46"/>
  <c r="S2838" i="46"/>
  <c r="R2838" i="46"/>
  <c r="Q2838" i="46"/>
  <c r="T2837" i="46"/>
  <c r="S2837" i="46"/>
  <c r="R2837" i="46"/>
  <c r="Q2837" i="46"/>
  <c r="P2840" i="47"/>
  <c r="O2840" i="47"/>
  <c r="N2840" i="47"/>
  <c r="M2840" i="47"/>
  <c r="R2840" i="47" s="1"/>
  <c r="S2840" i="47" s="1"/>
  <c r="P2839" i="47"/>
  <c r="O2839" i="47"/>
  <c r="N2839" i="47"/>
  <c r="M2839" i="47"/>
  <c r="R2839" i="47" s="1"/>
  <c r="S2839" i="47" s="1"/>
  <c r="T2839" i="47" s="1"/>
  <c r="P2838" i="47"/>
  <c r="O2838" i="47"/>
  <c r="N2838" i="47"/>
  <c r="M2838" i="47"/>
  <c r="R2838" i="47" s="1"/>
  <c r="S2838" i="47" s="1"/>
  <c r="T2838" i="47" s="1"/>
  <c r="R2837" i="47"/>
  <c r="S2837" i="47" s="1"/>
  <c r="T2837" i="47" s="1"/>
  <c r="P2837" i="47"/>
  <c r="O2837" i="47"/>
  <c r="N2837" i="47"/>
  <c r="M2837" i="47"/>
  <c r="T2836" i="46"/>
  <c r="S2836" i="46"/>
  <c r="R2836" i="46"/>
  <c r="Q2836" i="46"/>
  <c r="T2835" i="46"/>
  <c r="S2835" i="46"/>
  <c r="R2835" i="46"/>
  <c r="Q2835" i="46"/>
  <c r="T2834" i="46"/>
  <c r="S2834" i="46"/>
  <c r="R2834" i="46"/>
  <c r="Q2834" i="46"/>
  <c r="R2836" i="47"/>
  <c r="S2836" i="47" s="1"/>
  <c r="P2836" i="47"/>
  <c r="O2836" i="47"/>
  <c r="N2836" i="47"/>
  <c r="M2836" i="47"/>
  <c r="P2835" i="47"/>
  <c r="O2835" i="47"/>
  <c r="N2835" i="47"/>
  <c r="M2835" i="47"/>
  <c r="R2835" i="47" s="1"/>
  <c r="S2835" i="47" s="1"/>
  <c r="T2835" i="47" s="1"/>
  <c r="R2834" i="47"/>
  <c r="S2834" i="47" s="1"/>
  <c r="T2834" i="47" s="1"/>
  <c r="P2834" i="47"/>
  <c r="O2834" i="47"/>
  <c r="N2834" i="47"/>
  <c r="M2834" i="47"/>
  <c r="P2833" i="47"/>
  <c r="O2833" i="47"/>
  <c r="N2833" i="47"/>
  <c r="M2833" i="47"/>
  <c r="R2833" i="47" s="1"/>
  <c r="S2833" i="47" s="1"/>
  <c r="T2833" i="47" s="1"/>
  <c r="T2833" i="46"/>
  <c r="S2833" i="46"/>
  <c r="R2833" i="46"/>
  <c r="Q2833" i="46"/>
  <c r="T2832" i="46"/>
  <c r="S2832" i="46"/>
  <c r="R2832" i="46"/>
  <c r="Q2832" i="46"/>
  <c r="T2831" i="46"/>
  <c r="S2831" i="46"/>
  <c r="R2831" i="46"/>
  <c r="Q2831" i="46"/>
  <c r="T2830" i="46"/>
  <c r="S2830" i="46"/>
  <c r="R2830" i="46"/>
  <c r="W2830" i="46" s="1"/>
  <c r="Q2830" i="46"/>
  <c r="P2832" i="47"/>
  <c r="O2832" i="47"/>
  <c r="N2832" i="47"/>
  <c r="M2832" i="47"/>
  <c r="R2832" i="47" s="1"/>
  <c r="S2832" i="47" s="1"/>
  <c r="T2832" i="47" s="1"/>
  <c r="P2831" i="47"/>
  <c r="O2831" i="47"/>
  <c r="N2831" i="47"/>
  <c r="M2831" i="47"/>
  <c r="R2831" i="47" s="1"/>
  <c r="S2831" i="47" s="1"/>
  <c r="T2831" i="47" s="1"/>
  <c r="P2830" i="47"/>
  <c r="O2830" i="47"/>
  <c r="N2830" i="47"/>
  <c r="M2830" i="47"/>
  <c r="R2830" i="47" s="1"/>
  <c r="S2830" i="47" s="1"/>
  <c r="T2830" i="47" s="1"/>
  <c r="P2829" i="47"/>
  <c r="O2829" i="47"/>
  <c r="N2829" i="47"/>
  <c r="M2829" i="47"/>
  <c r="R2829" i="47" s="1"/>
  <c r="S2829" i="47" s="1"/>
  <c r="P2828" i="47"/>
  <c r="O2828" i="47"/>
  <c r="N2828" i="47"/>
  <c r="M2828" i="47"/>
  <c r="R2828" i="47" s="1"/>
  <c r="S2828" i="47" s="1"/>
  <c r="T2828" i="47" s="1"/>
  <c r="T2829" i="46"/>
  <c r="S2829" i="46"/>
  <c r="R2829" i="46"/>
  <c r="Q2829" i="46"/>
  <c r="T2828" i="46"/>
  <c r="S2828" i="46"/>
  <c r="R2828" i="46"/>
  <c r="Q2828" i="46"/>
  <c r="P2827" i="47"/>
  <c r="O2827" i="47"/>
  <c r="N2827" i="47"/>
  <c r="M2827" i="47"/>
  <c r="R2827" i="47" s="1"/>
  <c r="S2827" i="47" s="1"/>
  <c r="T2827" i="47" s="1"/>
  <c r="T2827" i="46"/>
  <c r="S2827" i="46"/>
  <c r="R2827" i="46"/>
  <c r="Q2827" i="46"/>
  <c r="T2826" i="46"/>
  <c r="S2826" i="46"/>
  <c r="R2826" i="46"/>
  <c r="Q2826" i="46"/>
  <c r="S2826" i="47"/>
  <c r="T2826" i="47" s="1"/>
  <c r="R2826" i="47"/>
  <c r="P2826" i="47"/>
  <c r="O2826" i="47"/>
  <c r="N2826" i="47"/>
  <c r="M2826" i="47"/>
  <c r="P2825" i="47"/>
  <c r="O2825" i="47"/>
  <c r="N2825" i="47"/>
  <c r="M2825" i="47"/>
  <c r="R2825" i="47" s="1"/>
  <c r="S2825" i="47" s="1"/>
  <c r="P2824" i="47"/>
  <c r="O2824" i="47"/>
  <c r="N2824" i="47"/>
  <c r="M2824" i="47"/>
  <c r="R2824" i="47" s="1"/>
  <c r="S2824" i="47" s="1"/>
  <c r="T2824" i="47" s="1"/>
  <c r="P2823" i="47"/>
  <c r="O2823" i="47"/>
  <c r="N2823" i="47"/>
  <c r="M2823" i="47"/>
  <c r="R2823" i="47" s="1"/>
  <c r="S2823" i="47" s="1"/>
  <c r="T2823" i="47" s="1"/>
  <c r="R2822" i="47"/>
  <c r="S2822" i="47" s="1"/>
  <c r="T2822" i="47" s="1"/>
  <c r="P2822" i="47"/>
  <c r="O2822" i="47"/>
  <c r="N2822" i="47"/>
  <c r="M2822" i="47"/>
  <c r="T2825" i="46"/>
  <c r="S2825" i="46"/>
  <c r="R2825" i="46"/>
  <c r="Q2825" i="46"/>
  <c r="T2824" i="46"/>
  <c r="S2824" i="46"/>
  <c r="R2824" i="46"/>
  <c r="Q2824" i="46"/>
  <c r="T2823" i="46"/>
  <c r="S2823" i="46"/>
  <c r="R2823" i="46"/>
  <c r="Q2823" i="46"/>
  <c r="T2822" i="46"/>
  <c r="S2822" i="46"/>
  <c r="R2822" i="46"/>
  <c r="Q2822" i="46"/>
  <c r="P2821" i="47"/>
  <c r="O2821" i="47"/>
  <c r="N2821" i="47"/>
  <c r="M2821" i="47"/>
  <c r="R2821" i="47" s="1"/>
  <c r="S2821" i="47" s="1"/>
  <c r="P2820" i="47"/>
  <c r="O2820" i="47"/>
  <c r="N2820" i="47"/>
  <c r="M2820" i="47"/>
  <c r="R2820" i="47" s="1"/>
  <c r="S2820" i="47" s="1"/>
  <c r="T2820" i="47" s="1"/>
  <c r="T2821" i="46"/>
  <c r="S2821" i="46"/>
  <c r="R2821" i="46"/>
  <c r="Q2821" i="46"/>
  <c r="T2820" i="46"/>
  <c r="S2820" i="46"/>
  <c r="R2820" i="46"/>
  <c r="Q2820" i="46"/>
  <c r="T2819" i="46"/>
  <c r="S2819" i="46"/>
  <c r="R2819" i="46"/>
  <c r="Q2819" i="46"/>
  <c r="W2819" i="46" s="1"/>
  <c r="T2818" i="46"/>
  <c r="S2818" i="46"/>
  <c r="R2818" i="46"/>
  <c r="Q2818" i="46"/>
  <c r="V2818" i="46" s="1"/>
  <c r="T2817" i="46"/>
  <c r="S2817" i="46"/>
  <c r="R2817" i="46"/>
  <c r="Q2817" i="46"/>
  <c r="V2817" i="46" s="1"/>
  <c r="T2816" i="46"/>
  <c r="S2816" i="46"/>
  <c r="R2816" i="46"/>
  <c r="Q2816" i="46"/>
  <c r="W2816" i="46" s="1"/>
  <c r="P2819" i="47"/>
  <c r="O2819" i="47"/>
  <c r="N2819" i="47"/>
  <c r="M2819" i="47"/>
  <c r="R2819" i="47" s="1"/>
  <c r="S2819" i="47" s="1"/>
  <c r="T2819" i="47" s="1"/>
  <c r="P2818" i="47"/>
  <c r="O2818" i="47"/>
  <c r="N2818" i="47"/>
  <c r="M2818" i="47"/>
  <c r="R2818" i="47" s="1"/>
  <c r="S2818" i="47" s="1"/>
  <c r="T2818" i="47" s="1"/>
  <c r="P2817" i="47"/>
  <c r="O2817" i="47"/>
  <c r="N2817" i="47"/>
  <c r="M2817" i="47"/>
  <c r="R2817" i="47" s="1"/>
  <c r="S2817" i="47" s="1"/>
  <c r="T2817" i="47" s="1"/>
  <c r="P2816" i="47"/>
  <c r="O2816" i="47"/>
  <c r="N2816" i="47"/>
  <c r="M2816" i="47"/>
  <c r="R2816" i="47" s="1"/>
  <c r="S2816" i="47" s="1"/>
  <c r="T2816" i="47" s="1"/>
  <c r="AD3019" i="46" l="1"/>
  <c r="AC3020" i="46"/>
  <c r="AC3019" i="46"/>
  <c r="AC3050" i="46"/>
  <c r="V3020" i="47"/>
  <c r="W2989" i="47"/>
  <c r="Y2988" i="47"/>
  <c r="Y3021" i="47" s="1"/>
  <c r="X2988" i="47"/>
  <c r="AA3020" i="46"/>
  <c r="AB2989" i="46"/>
  <c r="AC2989" i="46"/>
  <c r="AC2988" i="46"/>
  <c r="AD2960" i="46"/>
  <c r="AC2960" i="46"/>
  <c r="X2960" i="47"/>
  <c r="AD2989" i="46"/>
  <c r="AC3301" i="46"/>
  <c r="AA2989" i="46"/>
  <c r="Y2960" i="47"/>
  <c r="X3301" i="47"/>
  <c r="AA8" i="46"/>
  <c r="AA5" i="46"/>
  <c r="Z8" i="46"/>
  <c r="Z7" i="46"/>
  <c r="Z6" i="46"/>
  <c r="Z5" i="46"/>
  <c r="AA6" i="46"/>
  <c r="AA7" i="46"/>
  <c r="T2847" i="47"/>
  <c r="W8" i="47"/>
  <c r="S2841" i="47"/>
  <c r="T2841" i="47" s="1"/>
  <c r="W7" i="47"/>
  <c r="W6" i="47"/>
  <c r="W5" i="47"/>
  <c r="T2842" i="47"/>
  <c r="T2843" i="47" s="1"/>
  <c r="T2844" i="47" s="1"/>
  <c r="Y3204" i="47"/>
  <c r="X2989" i="47"/>
  <c r="W3081" i="47"/>
  <c r="Y3142" i="47"/>
  <c r="Y3143" i="47" s="1"/>
  <c r="V3173" i="47"/>
  <c r="X3234" i="47"/>
  <c r="V3264" i="47"/>
  <c r="Y3234" i="47"/>
  <c r="W3264" i="47"/>
  <c r="V3295" i="47"/>
  <c r="Y3049" i="47"/>
  <c r="Y3051" i="47" s="1"/>
  <c r="V3203" i="47"/>
  <c r="Y3020" i="47"/>
  <c r="V3050" i="47"/>
  <c r="X3111" i="47"/>
  <c r="Y3141" i="47"/>
  <c r="Y3174" i="47" s="1"/>
  <c r="W3203" i="47"/>
  <c r="Y3301" i="47"/>
  <c r="AD3112" i="46"/>
  <c r="AD3051" i="46"/>
  <c r="AB3020" i="46"/>
  <c r="AD3081" i="46"/>
  <c r="AA3111" i="46"/>
  <c r="AC3173" i="46"/>
  <c r="AD3294" i="46"/>
  <c r="AA3050" i="46"/>
  <c r="AA3142" i="46"/>
  <c r="AD3233" i="46"/>
  <c r="AD3235" i="46" s="1"/>
  <c r="AD3301" i="46"/>
  <c r="AD2988" i="46"/>
  <c r="AD2990" i="46" s="1"/>
  <c r="AD3020" i="46"/>
  <c r="AD3174" i="46"/>
  <c r="W2834" i="46"/>
  <c r="W2836" i="46"/>
  <c r="V2825" i="46"/>
  <c r="V2838" i="46"/>
  <c r="W2827" i="46"/>
  <c r="W2828" i="46"/>
  <c r="X2832" i="46"/>
  <c r="W2833" i="46"/>
  <c r="X2839" i="46"/>
  <c r="W2821" i="46"/>
  <c r="V2831" i="46"/>
  <c r="X2837" i="46"/>
  <c r="V2839" i="46"/>
  <c r="X2818" i="46"/>
  <c r="W2823" i="46"/>
  <c r="W2820" i="46"/>
  <c r="V2824" i="46"/>
  <c r="X2823" i="46"/>
  <c r="X2825" i="46"/>
  <c r="W2826" i="46"/>
  <c r="W2829" i="46"/>
  <c r="X2830" i="46"/>
  <c r="V2832" i="46"/>
  <c r="W2835" i="46"/>
  <c r="W2837" i="46"/>
  <c r="T2840" i="47"/>
  <c r="T2836" i="47"/>
  <c r="T2829" i="47"/>
  <c r="T2825" i="47"/>
  <c r="T2821" i="47"/>
  <c r="T2815" i="46"/>
  <c r="S2815" i="46"/>
  <c r="R2815" i="46"/>
  <c r="Q2815" i="46"/>
  <c r="T2814" i="46"/>
  <c r="S2814" i="46"/>
  <c r="R2814" i="46"/>
  <c r="Q2814" i="46"/>
  <c r="P2815" i="47"/>
  <c r="O2815" i="47"/>
  <c r="N2815" i="47"/>
  <c r="M2815" i="47"/>
  <c r="R2815" i="47" s="1"/>
  <c r="S2815" i="47" s="1"/>
  <c r="T2815" i="47" s="1"/>
  <c r="P2814" i="47"/>
  <c r="R2814" i="47" s="1"/>
  <c r="S2814" i="47" s="1"/>
  <c r="T2814" i="47" s="1"/>
  <c r="O2814" i="47"/>
  <c r="N2814" i="47"/>
  <c r="M2814" i="47"/>
  <c r="T2813" i="46"/>
  <c r="S2813" i="46"/>
  <c r="W2813" i="46" s="1"/>
  <c r="R2813" i="46"/>
  <c r="Q2813" i="46"/>
  <c r="T2812" i="46"/>
  <c r="S2812" i="46"/>
  <c r="R2812" i="46"/>
  <c r="Q2812" i="46"/>
  <c r="T2811" i="46"/>
  <c r="S2811" i="46"/>
  <c r="R2811" i="46"/>
  <c r="Q2811" i="46"/>
  <c r="T2810" i="46"/>
  <c r="S2810" i="46"/>
  <c r="R2810" i="46"/>
  <c r="Q2810" i="46"/>
  <c r="V2810" i="46" s="1"/>
  <c r="T2809" i="46"/>
  <c r="S2809" i="46"/>
  <c r="R2809" i="46"/>
  <c r="Q2809" i="46"/>
  <c r="P2813" i="47"/>
  <c r="O2813" i="47"/>
  <c r="N2813" i="47"/>
  <c r="M2813" i="47"/>
  <c r="R2813" i="47" s="1"/>
  <c r="S2813" i="47" s="1"/>
  <c r="T2813" i="47" s="1"/>
  <c r="P2812" i="47"/>
  <c r="O2812" i="47"/>
  <c r="N2812" i="47"/>
  <c r="M2812" i="47"/>
  <c r="R2812" i="47" s="1"/>
  <c r="S2812" i="47" s="1"/>
  <c r="T2812" i="47" s="1"/>
  <c r="P2811" i="47"/>
  <c r="O2811" i="47"/>
  <c r="N2811" i="47"/>
  <c r="M2811" i="47"/>
  <c r="R2811" i="47" s="1"/>
  <c r="S2811" i="47" s="1"/>
  <c r="T2811" i="47" s="1"/>
  <c r="P2810" i="47"/>
  <c r="O2810" i="47"/>
  <c r="N2810" i="47"/>
  <c r="M2810" i="47"/>
  <c r="R2810" i="47" s="1"/>
  <c r="S2810" i="47" s="1"/>
  <c r="T2810" i="47" s="1"/>
  <c r="P2809" i="47"/>
  <c r="O2809" i="47"/>
  <c r="N2809" i="47"/>
  <c r="M2809" i="47"/>
  <c r="R2809" i="47" s="1"/>
  <c r="S2809" i="47" s="1"/>
  <c r="T2809" i="47" s="1"/>
  <c r="T2808" i="46"/>
  <c r="S2808" i="46"/>
  <c r="R2808" i="46"/>
  <c r="Q2808" i="46"/>
  <c r="T2807" i="46"/>
  <c r="S2807" i="46"/>
  <c r="R2807" i="46"/>
  <c r="Q2807" i="46"/>
  <c r="W2807" i="46" s="1"/>
  <c r="P2808" i="47"/>
  <c r="O2808" i="47"/>
  <c r="N2808" i="47"/>
  <c r="M2808" i="47"/>
  <c r="R2808" i="47" s="1"/>
  <c r="S2808" i="47" s="1"/>
  <c r="P2807" i="47"/>
  <c r="O2807" i="47"/>
  <c r="N2807" i="47"/>
  <c r="M2807" i="47"/>
  <c r="R2807" i="47" s="1"/>
  <c r="S2807" i="47" s="1"/>
  <c r="T2807" i="47" s="1"/>
  <c r="Y2990" i="47" l="1"/>
  <c r="Y3082" i="47"/>
  <c r="AD3021" i="46"/>
  <c r="W2812" i="46"/>
  <c r="W2815" i="46"/>
  <c r="X2811" i="46"/>
  <c r="V2811" i="46"/>
  <c r="W2814" i="46"/>
  <c r="W2808" i="46"/>
  <c r="X2816" i="46"/>
  <c r="W2809" i="46"/>
  <c r="T2808" i="47"/>
  <c r="T2806" i="46" l="1"/>
  <c r="S2806" i="46"/>
  <c r="R2806" i="46"/>
  <c r="Q2806" i="46"/>
  <c r="T2805" i="46"/>
  <c r="S2805" i="46"/>
  <c r="R2805" i="46"/>
  <c r="Q2805" i="46"/>
  <c r="T2804" i="46"/>
  <c r="S2804" i="46"/>
  <c r="R2804" i="46"/>
  <c r="Q2804" i="46"/>
  <c r="T2803" i="46"/>
  <c r="S2803" i="46"/>
  <c r="R2803" i="46"/>
  <c r="Q2803" i="46"/>
  <c r="V2803" i="46" s="1"/>
  <c r="T2802" i="46"/>
  <c r="S2802" i="46"/>
  <c r="R2802" i="46"/>
  <c r="Q2802" i="46"/>
  <c r="R2806" i="47"/>
  <c r="S2806" i="47" s="1"/>
  <c r="T2806" i="47" s="1"/>
  <c r="P2806" i="47"/>
  <c r="O2806" i="47"/>
  <c r="N2806" i="47"/>
  <c r="M2806" i="47"/>
  <c r="P2805" i="47"/>
  <c r="R2805" i="47" s="1"/>
  <c r="S2805" i="47" s="1"/>
  <c r="T2805" i="47" s="1"/>
  <c r="O2805" i="47"/>
  <c r="N2805" i="47"/>
  <c r="M2805" i="47"/>
  <c r="P2804" i="47"/>
  <c r="O2804" i="47"/>
  <c r="R2804" i="47" s="1"/>
  <c r="S2804" i="47" s="1"/>
  <c r="N2804" i="47"/>
  <c r="M2804" i="47"/>
  <c r="R2803" i="47"/>
  <c r="S2803" i="47" s="1"/>
  <c r="P2803" i="47"/>
  <c r="O2803" i="47"/>
  <c r="N2803" i="47"/>
  <c r="M2803" i="47"/>
  <c r="P2802" i="47"/>
  <c r="O2802" i="47"/>
  <c r="N2802" i="47"/>
  <c r="M2802" i="47"/>
  <c r="R2802" i="47" s="1"/>
  <c r="S2802" i="47" s="1"/>
  <c r="T2802" i="47" s="1"/>
  <c r="T2801" i="46"/>
  <c r="S2801" i="46"/>
  <c r="R2801" i="46"/>
  <c r="W2801" i="46" s="1"/>
  <c r="Q2801" i="46"/>
  <c r="T2800" i="46"/>
  <c r="S2800" i="46"/>
  <c r="R2800" i="46"/>
  <c r="Q2800" i="46"/>
  <c r="T2799" i="46"/>
  <c r="S2799" i="46"/>
  <c r="R2799" i="46"/>
  <c r="Q2799" i="46"/>
  <c r="T2798" i="46"/>
  <c r="S2798" i="46"/>
  <c r="R2798" i="46"/>
  <c r="Q2798" i="46"/>
  <c r="W2798" i="46" s="1"/>
  <c r="P2801" i="47"/>
  <c r="O2801" i="47"/>
  <c r="N2801" i="47"/>
  <c r="M2801" i="47"/>
  <c r="R2801" i="47" s="1"/>
  <c r="S2801" i="47" s="1"/>
  <c r="P2800" i="47"/>
  <c r="O2800" i="47"/>
  <c r="N2800" i="47"/>
  <c r="M2800" i="47"/>
  <c r="R2800" i="47" s="1"/>
  <c r="S2800" i="47" s="1"/>
  <c r="R2799" i="47"/>
  <c r="S2799" i="47" s="1"/>
  <c r="T2799" i="47" s="1"/>
  <c r="P2799" i="47"/>
  <c r="O2799" i="47"/>
  <c r="N2799" i="47"/>
  <c r="M2799" i="47"/>
  <c r="P2798" i="47"/>
  <c r="R2798" i="47" s="1"/>
  <c r="S2798" i="47" s="1"/>
  <c r="T2798" i="47" s="1"/>
  <c r="O2798" i="47"/>
  <c r="N2798" i="47"/>
  <c r="M2798" i="47"/>
  <c r="T2797" i="46"/>
  <c r="S2797" i="46"/>
  <c r="R2797" i="46"/>
  <c r="Q2797" i="46"/>
  <c r="V2797" i="46" s="1"/>
  <c r="T2796" i="46"/>
  <c r="S2796" i="46"/>
  <c r="R2796" i="46"/>
  <c r="Q2796" i="46"/>
  <c r="Q2789" i="46"/>
  <c r="R2789" i="46"/>
  <c r="X2790" i="46" s="1"/>
  <c r="S2789" i="46"/>
  <c r="T2789" i="46"/>
  <c r="V2789" i="46"/>
  <c r="T2795" i="46"/>
  <c r="S2795" i="46"/>
  <c r="R2795" i="46"/>
  <c r="Q2795" i="46"/>
  <c r="T2794" i="46"/>
  <c r="S2794" i="46"/>
  <c r="R2794" i="46"/>
  <c r="Q2794" i="46"/>
  <c r="P2797" i="47"/>
  <c r="O2797" i="47"/>
  <c r="N2797" i="47"/>
  <c r="M2797" i="47"/>
  <c r="R2797" i="47" s="1"/>
  <c r="S2797" i="47" s="1"/>
  <c r="T2797" i="47" s="1"/>
  <c r="P2796" i="47"/>
  <c r="O2796" i="47"/>
  <c r="N2796" i="47"/>
  <c r="M2796" i="47"/>
  <c r="R2796" i="47" s="1"/>
  <c r="S2796" i="47" s="1"/>
  <c r="T2796" i="47" s="1"/>
  <c r="P2795" i="47"/>
  <c r="O2795" i="47"/>
  <c r="N2795" i="47"/>
  <c r="M2795" i="47"/>
  <c r="R2795" i="47" s="1"/>
  <c r="S2795" i="47" s="1"/>
  <c r="P2794" i="47"/>
  <c r="O2794" i="47"/>
  <c r="N2794" i="47"/>
  <c r="M2794" i="47"/>
  <c r="R2794" i="47" s="1"/>
  <c r="S2794" i="47" s="1"/>
  <c r="T2794" i="47" s="1"/>
  <c r="P2793" i="47"/>
  <c r="O2793" i="47"/>
  <c r="N2793" i="47"/>
  <c r="M2793" i="47"/>
  <c r="R2793" i="47" s="1"/>
  <c r="S2793" i="47" s="1"/>
  <c r="P2792" i="47"/>
  <c r="O2792" i="47"/>
  <c r="N2792" i="47"/>
  <c r="M2792" i="47"/>
  <c r="R2792" i="47" s="1"/>
  <c r="S2792" i="47" s="1"/>
  <c r="T2792" i="47" s="1"/>
  <c r="P2791" i="47"/>
  <c r="O2791" i="47"/>
  <c r="N2791" i="47"/>
  <c r="M2791" i="47"/>
  <c r="R2791" i="47" s="1"/>
  <c r="S2791" i="47" s="1"/>
  <c r="T2791" i="47" s="1"/>
  <c r="T2793" i="46"/>
  <c r="S2793" i="46"/>
  <c r="R2793" i="46"/>
  <c r="Q2793" i="46"/>
  <c r="W2793" i="46" s="1"/>
  <c r="T2792" i="46"/>
  <c r="S2792" i="46"/>
  <c r="R2792" i="46"/>
  <c r="Q2792" i="46"/>
  <c r="T2791" i="46"/>
  <c r="S2791" i="46"/>
  <c r="R2791" i="46"/>
  <c r="Q2791" i="46"/>
  <c r="W2791" i="46" s="1"/>
  <c r="T2790" i="46"/>
  <c r="S2790" i="46"/>
  <c r="R2790" i="46"/>
  <c r="Q2790" i="46"/>
  <c r="V2790" i="46" s="1"/>
  <c r="T2788" i="46"/>
  <c r="S2788" i="46"/>
  <c r="R2788" i="46"/>
  <c r="Q2788" i="46"/>
  <c r="P2790" i="47"/>
  <c r="O2790" i="47"/>
  <c r="N2790" i="47"/>
  <c r="M2790" i="47"/>
  <c r="R2790" i="47" s="1"/>
  <c r="S2790" i="47" s="1"/>
  <c r="T2790" i="47" s="1"/>
  <c r="P2789" i="47"/>
  <c r="O2789" i="47"/>
  <c r="N2789" i="47"/>
  <c r="M2789" i="47"/>
  <c r="R2789" i="47" s="1"/>
  <c r="S2789" i="47" s="1"/>
  <c r="T2789" i="47" s="1"/>
  <c r="P2788" i="47"/>
  <c r="O2788" i="47"/>
  <c r="N2788" i="47"/>
  <c r="M2788" i="47"/>
  <c r="R2788" i="47" s="1"/>
  <c r="S2788" i="47" s="1"/>
  <c r="T2788" i="47" s="1"/>
  <c r="P2787" i="47"/>
  <c r="O2787" i="47"/>
  <c r="N2787" i="47"/>
  <c r="M2787" i="47"/>
  <c r="R2787" i="47" s="1"/>
  <c r="S2787" i="47" s="1"/>
  <c r="T2787" i="47" s="1"/>
  <c r="P2786" i="47"/>
  <c r="O2786" i="47"/>
  <c r="N2786" i="47"/>
  <c r="M2786" i="47"/>
  <c r="R2786" i="47" s="1"/>
  <c r="S2786" i="47" s="1"/>
  <c r="T2786" i="47" s="1"/>
  <c r="T2787" i="46"/>
  <c r="S2787" i="46"/>
  <c r="R2787" i="46"/>
  <c r="Q2787" i="46"/>
  <c r="T2786" i="46"/>
  <c r="S2786" i="46"/>
  <c r="R2786" i="46"/>
  <c r="Q2786" i="46"/>
  <c r="P2785" i="47"/>
  <c r="O2785" i="47"/>
  <c r="N2785" i="47"/>
  <c r="M2785" i="47"/>
  <c r="R2785" i="47" s="1"/>
  <c r="S2785" i="47" s="1"/>
  <c r="T2785" i="47" s="1"/>
  <c r="T2785" i="46"/>
  <c r="S2785" i="46"/>
  <c r="R2785" i="46"/>
  <c r="Q2785" i="46"/>
  <c r="W2785" i="46" s="1"/>
  <c r="P2784" i="47"/>
  <c r="R2784" i="47" s="1"/>
  <c r="S2784" i="47" s="1"/>
  <c r="T2784" i="47" s="1"/>
  <c r="O2784" i="47"/>
  <c r="N2784" i="47"/>
  <c r="M2784" i="47"/>
  <c r="P2783" i="47"/>
  <c r="O2783" i="47"/>
  <c r="R2783" i="47" s="1"/>
  <c r="S2783" i="47" s="1"/>
  <c r="T2783" i="47" s="1"/>
  <c r="N2783" i="47"/>
  <c r="M2783" i="47"/>
  <c r="P2782" i="47"/>
  <c r="O2782" i="47"/>
  <c r="N2782" i="47"/>
  <c r="M2782" i="47"/>
  <c r="R2782" i="47" s="1"/>
  <c r="S2782" i="47" s="1"/>
  <c r="T2782" i="47" s="1"/>
  <c r="P2781" i="47"/>
  <c r="O2781" i="47"/>
  <c r="N2781" i="47"/>
  <c r="M2781" i="47"/>
  <c r="R2781" i="47" s="1"/>
  <c r="S2781" i="47" s="1"/>
  <c r="P2780" i="47"/>
  <c r="O2780" i="47"/>
  <c r="N2780" i="47"/>
  <c r="M2780" i="47"/>
  <c r="R2780" i="47" s="1"/>
  <c r="S2780" i="47" s="1"/>
  <c r="T2780" i="47" s="1"/>
  <c r="T2784" i="46"/>
  <c r="S2784" i="46"/>
  <c r="R2784" i="46"/>
  <c r="Q2784" i="46"/>
  <c r="W2784" i="46" s="1"/>
  <c r="T2783" i="46"/>
  <c r="S2783" i="46"/>
  <c r="R2783" i="46"/>
  <c r="Q2783" i="46"/>
  <c r="T2782" i="46"/>
  <c r="S2782" i="46"/>
  <c r="R2782" i="46"/>
  <c r="Q2782" i="46"/>
  <c r="V2782" i="46" s="1"/>
  <c r="T2781" i="46"/>
  <c r="S2781" i="46"/>
  <c r="R2781" i="46"/>
  <c r="Q2781" i="46"/>
  <c r="T2780" i="46"/>
  <c r="S2780" i="46"/>
  <c r="R2780" i="46"/>
  <c r="Q2780" i="46"/>
  <c r="P2779" i="47"/>
  <c r="O2779" i="47"/>
  <c r="N2779" i="47"/>
  <c r="M2779" i="47"/>
  <c r="R2779" i="47" s="1"/>
  <c r="S2779" i="47" s="1"/>
  <c r="T2779" i="47" s="1"/>
  <c r="T2779" i="46"/>
  <c r="S2779" i="46"/>
  <c r="R2779" i="46"/>
  <c r="Q2779" i="46"/>
  <c r="W2779" i="46" s="1"/>
  <c r="P2778" i="47"/>
  <c r="O2778" i="47"/>
  <c r="N2778" i="47"/>
  <c r="M2778" i="47"/>
  <c r="R2778" i="47" s="1"/>
  <c r="S2778" i="47" s="1"/>
  <c r="P2777" i="47"/>
  <c r="O2777" i="47"/>
  <c r="N2777" i="47"/>
  <c r="M2777" i="47"/>
  <c r="R2777" i="47" s="1"/>
  <c r="S2777" i="47" s="1"/>
  <c r="T2777" i="47" s="1"/>
  <c r="P2776" i="47"/>
  <c r="O2776" i="47"/>
  <c r="N2776" i="47"/>
  <c r="M2776" i="47"/>
  <c r="R2776" i="47" s="1"/>
  <c r="S2776" i="47" s="1"/>
  <c r="T2776" i="47" s="1"/>
  <c r="P2775" i="47"/>
  <c r="O2775" i="47"/>
  <c r="N2775" i="47"/>
  <c r="M2775" i="47"/>
  <c r="R2775" i="47" s="1"/>
  <c r="S2775" i="47" s="1"/>
  <c r="T2775" i="47" s="1"/>
  <c r="P2774" i="47"/>
  <c r="O2774" i="47"/>
  <c r="N2774" i="47"/>
  <c r="M2774" i="47"/>
  <c r="R2774" i="47" s="1"/>
  <c r="S2774" i="47" s="1"/>
  <c r="T2774" i="47" s="1"/>
  <c r="R2773" i="47"/>
  <c r="S2773" i="47" s="1"/>
  <c r="P2773" i="47"/>
  <c r="O2773" i="47"/>
  <c r="N2773" i="47"/>
  <c r="M2773" i="47"/>
  <c r="P2772" i="47"/>
  <c r="R2772" i="47" s="1"/>
  <c r="S2772" i="47" s="1"/>
  <c r="O2772" i="47"/>
  <c r="N2772" i="47"/>
  <c r="M2772" i="47"/>
  <c r="P2771" i="47"/>
  <c r="O2771" i="47"/>
  <c r="R2771" i="47" s="1"/>
  <c r="S2771" i="47" s="1"/>
  <c r="N2771" i="47"/>
  <c r="M2771" i="47"/>
  <c r="P2770" i="47"/>
  <c r="O2770" i="47"/>
  <c r="N2770" i="47"/>
  <c r="R2770" i="47" s="1"/>
  <c r="S2770" i="47" s="1"/>
  <c r="T2770" i="47" s="1"/>
  <c r="M2770" i="47"/>
  <c r="T2778" i="46"/>
  <c r="S2778" i="46"/>
  <c r="R2778" i="46"/>
  <c r="Q2778" i="46"/>
  <c r="T2777" i="46"/>
  <c r="S2777" i="46"/>
  <c r="R2777" i="46"/>
  <c r="Q2777" i="46"/>
  <c r="W2777" i="46" s="1"/>
  <c r="V2776" i="46"/>
  <c r="T2776" i="46"/>
  <c r="S2776" i="46"/>
  <c r="R2776" i="46"/>
  <c r="Q2776" i="46"/>
  <c r="T2775" i="46"/>
  <c r="S2775" i="46"/>
  <c r="R2775" i="46"/>
  <c r="Q2775" i="46"/>
  <c r="X2776" i="46" s="1"/>
  <c r="T2774" i="46"/>
  <c r="S2774" i="46"/>
  <c r="R2774" i="46"/>
  <c r="Q2774" i="46"/>
  <c r="T2773" i="46"/>
  <c r="S2773" i="46"/>
  <c r="R2773" i="46"/>
  <c r="Q2773" i="46"/>
  <c r="W2773" i="46" s="1"/>
  <c r="T2772" i="46"/>
  <c r="S2772" i="46"/>
  <c r="R2772" i="46"/>
  <c r="Q2772" i="46"/>
  <c r="T2771" i="46"/>
  <c r="S2771" i="46"/>
  <c r="R2771" i="46"/>
  <c r="Q2771" i="46"/>
  <c r="W2771" i="46" s="1"/>
  <c r="T2770" i="46"/>
  <c r="S2770" i="46"/>
  <c r="R2770" i="46"/>
  <c r="Q2770" i="46"/>
  <c r="P2769" i="47"/>
  <c r="O2769" i="47"/>
  <c r="N2769" i="47"/>
  <c r="M2769" i="47"/>
  <c r="R2769" i="47" s="1"/>
  <c r="S2769" i="47" s="1"/>
  <c r="T2769" i="47" s="1"/>
  <c r="P2768" i="47"/>
  <c r="O2768" i="47"/>
  <c r="N2768" i="47"/>
  <c r="M2768" i="47"/>
  <c r="R2768" i="47" s="1"/>
  <c r="S2768" i="47" s="1"/>
  <c r="T2768" i="47" s="1"/>
  <c r="P2767" i="47"/>
  <c r="O2767" i="47"/>
  <c r="N2767" i="47"/>
  <c r="M2767" i="47"/>
  <c r="R2767" i="47" s="1"/>
  <c r="S2767" i="47" s="1"/>
  <c r="T2767" i="47" s="1"/>
  <c r="T2769" i="46"/>
  <c r="S2769" i="46"/>
  <c r="R2769" i="46"/>
  <c r="Q2769" i="46"/>
  <c r="T2768" i="46"/>
  <c r="S2768" i="46"/>
  <c r="R2768" i="46"/>
  <c r="Q2768" i="46"/>
  <c r="T2767" i="46"/>
  <c r="S2767" i="46"/>
  <c r="R2767" i="46"/>
  <c r="Q2767" i="46"/>
  <c r="W2767" i="46" s="1"/>
  <c r="P2766" i="47"/>
  <c r="O2766" i="47"/>
  <c r="N2766" i="47"/>
  <c r="M2766" i="47"/>
  <c r="R2766" i="47" s="1"/>
  <c r="S2766" i="47" s="1"/>
  <c r="T2766" i="47" s="1"/>
  <c r="T2766" i="46"/>
  <c r="S2766" i="46"/>
  <c r="R2766" i="46"/>
  <c r="Q2766" i="46"/>
  <c r="V2775" i="46" l="1"/>
  <c r="W2794" i="46"/>
  <c r="W2805" i="46"/>
  <c r="X2809" i="46"/>
  <c r="X2802" i="46"/>
  <c r="W2780" i="46"/>
  <c r="X2804" i="46"/>
  <c r="V2769" i="46"/>
  <c r="W2770" i="46"/>
  <c r="W2772" i="46"/>
  <c r="W2774" i="46"/>
  <c r="W2781" i="46"/>
  <c r="V2783" i="46"/>
  <c r="X2781" i="46"/>
  <c r="W2786" i="46"/>
  <c r="W2792" i="46"/>
  <c r="W2795" i="46"/>
  <c r="W2788" i="46"/>
  <c r="X2774" i="46"/>
  <c r="W2778" i="46"/>
  <c r="X2783" i="46"/>
  <c r="V2796" i="46"/>
  <c r="X2795" i="46"/>
  <c r="V2768" i="46"/>
  <c r="W2787" i="46"/>
  <c r="X2788" i="46"/>
  <c r="X2797" i="46"/>
  <c r="W2802" i="46"/>
  <c r="V2804" i="46"/>
  <c r="X2769" i="46"/>
  <c r="W2799" i="46"/>
  <c r="W2800" i="46"/>
  <c r="T2803" i="47"/>
  <c r="T2804" i="47" s="1"/>
  <c r="T2800" i="47"/>
  <c r="T2801" i="47" s="1"/>
  <c r="T2795" i="47"/>
  <c r="T2793" i="47"/>
  <c r="T2781" i="47"/>
  <c r="T2778" i="47"/>
  <c r="T2771" i="47"/>
  <c r="T2772" i="47"/>
  <c r="T2773" i="47" s="1"/>
  <c r="P2765" i="47"/>
  <c r="O2765" i="47"/>
  <c r="N2765" i="47"/>
  <c r="M2765" i="47"/>
  <c r="R2765" i="47" s="1"/>
  <c r="S2765" i="47" s="1"/>
  <c r="T2765" i="47" s="1"/>
  <c r="T2765" i="46"/>
  <c r="S2765" i="46"/>
  <c r="R2765" i="46"/>
  <c r="Q2765" i="46"/>
  <c r="W2765" i="46" l="1"/>
  <c r="P2764" i="47"/>
  <c r="O2764" i="47"/>
  <c r="N2764" i="47"/>
  <c r="M2764" i="47"/>
  <c r="R2764" i="47" s="1"/>
  <c r="S2764" i="47" s="1"/>
  <c r="T2764" i="47" s="1"/>
  <c r="P2763" i="47"/>
  <c r="O2763" i="47"/>
  <c r="N2763" i="47"/>
  <c r="M2763" i="47"/>
  <c r="R2763" i="47" s="1"/>
  <c r="S2763" i="47" s="1"/>
  <c r="T2763" i="47" s="1"/>
  <c r="P2762" i="47"/>
  <c r="O2762" i="47"/>
  <c r="N2762" i="47"/>
  <c r="M2762" i="47"/>
  <c r="R2762" i="47" s="1"/>
  <c r="S2762" i="47" s="1"/>
  <c r="T2762" i="47" s="1"/>
  <c r="R2761" i="47"/>
  <c r="S2761" i="47" s="1"/>
  <c r="T2761" i="47" s="1"/>
  <c r="P2761" i="47"/>
  <c r="O2761" i="47"/>
  <c r="N2761" i="47"/>
  <c r="M2761" i="47"/>
  <c r="P2760" i="47"/>
  <c r="O2760" i="47"/>
  <c r="N2760" i="47"/>
  <c r="M2760" i="47"/>
  <c r="R2760" i="47" s="1"/>
  <c r="S2760" i="47" s="1"/>
  <c r="T2760" i="47" s="1"/>
  <c r="T2764" i="46"/>
  <c r="S2764" i="46"/>
  <c r="R2764" i="46"/>
  <c r="Q2764" i="46"/>
  <c r="W2764" i="46" s="1"/>
  <c r="T2763" i="46"/>
  <c r="S2763" i="46"/>
  <c r="R2763" i="46"/>
  <c r="Q2763" i="46"/>
  <c r="T2762" i="46"/>
  <c r="S2762" i="46"/>
  <c r="R2762" i="46"/>
  <c r="Q2762" i="46"/>
  <c r="V2762" i="46" s="1"/>
  <c r="T2761" i="46"/>
  <c r="S2761" i="46"/>
  <c r="R2761" i="46"/>
  <c r="X2762" i="46" s="1"/>
  <c r="Q2761" i="46"/>
  <c r="T2760" i="46"/>
  <c r="S2760" i="46"/>
  <c r="R2760" i="46"/>
  <c r="Q2760" i="46"/>
  <c r="W2760" i="46" s="1"/>
  <c r="P2759" i="47"/>
  <c r="O2759" i="47"/>
  <c r="N2759" i="47"/>
  <c r="M2759" i="47"/>
  <c r="R2759" i="47" s="1"/>
  <c r="S2759" i="47" s="1"/>
  <c r="T2759" i="47" s="1"/>
  <c r="T2759" i="46"/>
  <c r="S2759" i="46"/>
  <c r="R2759" i="46"/>
  <c r="Q2759" i="46"/>
  <c r="W2759" i="46" s="1"/>
  <c r="P2758" i="47"/>
  <c r="O2758" i="47"/>
  <c r="N2758" i="47"/>
  <c r="M2758" i="47"/>
  <c r="R2758" i="47" s="1"/>
  <c r="S2758" i="47" s="1"/>
  <c r="T2758" i="47" s="1"/>
  <c r="T2758" i="46"/>
  <c r="S2758" i="46"/>
  <c r="R2758" i="46"/>
  <c r="Q2758" i="46"/>
  <c r="W2758" i="46" s="1"/>
  <c r="P2757" i="47"/>
  <c r="O2757" i="47"/>
  <c r="N2757" i="47"/>
  <c r="M2757" i="47"/>
  <c r="R2757" i="47" s="1"/>
  <c r="S2757" i="47" s="1"/>
  <c r="T2757" i="47" s="1"/>
  <c r="P2756" i="47"/>
  <c r="O2756" i="47"/>
  <c r="N2756" i="47"/>
  <c r="M2756" i="47"/>
  <c r="R2756" i="47" s="1"/>
  <c r="S2756" i="47" s="1"/>
  <c r="T2756" i="47" s="1"/>
  <c r="T2757" i="46"/>
  <c r="S2757" i="46"/>
  <c r="R2757" i="46"/>
  <c r="Q2757" i="46"/>
  <c r="T2756" i="46"/>
  <c r="S2756" i="46"/>
  <c r="R2756" i="46"/>
  <c r="Q2756" i="46"/>
  <c r="X2760" i="46" s="1"/>
  <c r="T2755" i="46"/>
  <c r="S2755" i="46"/>
  <c r="R2755" i="46"/>
  <c r="Q2755" i="46"/>
  <c r="V2755" i="46" s="1"/>
  <c r="T2754" i="46"/>
  <c r="S2754" i="46"/>
  <c r="R2754" i="46"/>
  <c r="Q2754" i="46"/>
  <c r="X2755" i="46" s="1"/>
  <c r="T2753" i="46"/>
  <c r="S2753" i="46"/>
  <c r="R2753" i="46"/>
  <c r="Q2753" i="46"/>
  <c r="T2752" i="46"/>
  <c r="S2752" i="46"/>
  <c r="R2752" i="46"/>
  <c r="Q2752" i="46"/>
  <c r="P2755" i="47"/>
  <c r="O2755" i="47"/>
  <c r="N2755" i="47"/>
  <c r="M2755" i="47"/>
  <c r="R2755" i="47" s="1"/>
  <c r="S2755" i="47" s="1"/>
  <c r="T2755" i="47" s="1"/>
  <c r="P2754" i="47"/>
  <c r="O2754" i="47"/>
  <c r="N2754" i="47"/>
  <c r="M2754" i="47"/>
  <c r="R2754" i="47" s="1"/>
  <c r="S2754" i="47" s="1"/>
  <c r="T2754" i="47" s="1"/>
  <c r="P2753" i="47"/>
  <c r="O2753" i="47"/>
  <c r="N2753" i="47"/>
  <c r="M2753" i="47"/>
  <c r="R2753" i="47" s="1"/>
  <c r="S2753" i="47" s="1"/>
  <c r="P2752" i="47"/>
  <c r="O2752" i="47"/>
  <c r="N2752" i="47"/>
  <c r="M2752" i="47"/>
  <c r="R2752" i="47" s="1"/>
  <c r="S2752" i="47" s="1"/>
  <c r="T2752" i="47" s="1"/>
  <c r="P2751" i="47"/>
  <c r="O2751" i="47"/>
  <c r="N2751" i="47"/>
  <c r="M2751" i="47"/>
  <c r="R2751" i="47" s="1"/>
  <c r="S2751" i="47" s="1"/>
  <c r="P2750" i="47"/>
  <c r="O2750" i="47"/>
  <c r="N2750" i="47"/>
  <c r="M2750" i="47"/>
  <c r="R2750" i="47" s="1"/>
  <c r="S2750" i="47" s="1"/>
  <c r="T2750" i="47" s="1"/>
  <c r="T2751" i="46"/>
  <c r="S2751" i="46"/>
  <c r="R2751" i="46"/>
  <c r="Q2751" i="46"/>
  <c r="W2751" i="46" s="1"/>
  <c r="T2750" i="46"/>
  <c r="S2750" i="46"/>
  <c r="R2750" i="46"/>
  <c r="Q2750" i="46"/>
  <c r="P2749" i="47"/>
  <c r="O2749" i="47"/>
  <c r="N2749" i="47"/>
  <c r="M2749" i="47"/>
  <c r="P2748" i="47"/>
  <c r="O2748" i="47"/>
  <c r="N2748" i="47"/>
  <c r="M2748" i="47"/>
  <c r="R2748" i="47" s="1"/>
  <c r="S2748" i="47" s="1"/>
  <c r="T2748" i="47" s="1"/>
  <c r="R2747" i="47"/>
  <c r="S2747" i="47" s="1"/>
  <c r="T2747" i="47" s="1"/>
  <c r="P2747" i="47"/>
  <c r="O2747" i="47"/>
  <c r="N2747" i="47"/>
  <c r="M2747" i="47"/>
  <c r="P2746" i="47"/>
  <c r="R2746" i="47" s="1"/>
  <c r="S2746" i="47" s="1"/>
  <c r="T2746" i="47" s="1"/>
  <c r="O2746" i="47"/>
  <c r="N2746" i="47"/>
  <c r="M2746" i="47"/>
  <c r="P2745" i="47"/>
  <c r="O2745" i="47"/>
  <c r="N2745" i="47"/>
  <c r="M2745" i="47"/>
  <c r="R2745" i="47" s="1"/>
  <c r="S2745" i="47" s="1"/>
  <c r="T2745" i="47" s="1"/>
  <c r="T2749" i="46"/>
  <c r="S2749" i="46"/>
  <c r="R2749" i="46"/>
  <c r="Q2749" i="46"/>
  <c r="T2748" i="46"/>
  <c r="S2748" i="46"/>
  <c r="R2748" i="46"/>
  <c r="X2748" i="46" s="1"/>
  <c r="Q2748" i="46"/>
  <c r="T2747" i="46"/>
  <c r="S2747" i="46"/>
  <c r="R2747" i="46"/>
  <c r="Q2747" i="46"/>
  <c r="T2746" i="46"/>
  <c r="S2746" i="46"/>
  <c r="R2746" i="46"/>
  <c r="Q2746" i="46"/>
  <c r="T2745" i="46"/>
  <c r="S2745" i="46"/>
  <c r="R2745" i="46"/>
  <c r="Q2745" i="46"/>
  <c r="P2744" i="47"/>
  <c r="O2744" i="47"/>
  <c r="N2744" i="47"/>
  <c r="M2744" i="47"/>
  <c r="R2744" i="47" s="1"/>
  <c r="S2744" i="47" s="1"/>
  <c r="T2744" i="47" s="1"/>
  <c r="P2743" i="47"/>
  <c r="O2743" i="47"/>
  <c r="N2743" i="47"/>
  <c r="M2743" i="47"/>
  <c r="R2743" i="47" s="1"/>
  <c r="S2743" i="47" s="1"/>
  <c r="T2743" i="47" s="1"/>
  <c r="T2744" i="46"/>
  <c r="S2744" i="46"/>
  <c r="R2744" i="46"/>
  <c r="Q2744" i="46"/>
  <c r="T2743" i="46"/>
  <c r="S2743" i="46"/>
  <c r="R2743" i="46"/>
  <c r="Q2743" i="46"/>
  <c r="P2742" i="47"/>
  <c r="O2742" i="47"/>
  <c r="N2742" i="47"/>
  <c r="M2742" i="47"/>
  <c r="R2742" i="47" s="1"/>
  <c r="S2742" i="47" s="1"/>
  <c r="T2742" i="47" s="1"/>
  <c r="T2742" i="46"/>
  <c r="S2742" i="46"/>
  <c r="R2742" i="46"/>
  <c r="Q2742" i="46"/>
  <c r="X2746" i="46" s="1"/>
  <c r="P2741" i="47"/>
  <c r="O2741" i="47"/>
  <c r="N2741" i="47"/>
  <c r="M2741" i="47"/>
  <c r="R2741" i="47" s="1"/>
  <c r="S2741" i="47" s="1"/>
  <c r="T2741" i="47" s="1"/>
  <c r="P2740" i="47"/>
  <c r="O2740" i="47"/>
  <c r="N2740" i="47"/>
  <c r="M2740" i="47"/>
  <c r="R2740" i="47" s="1"/>
  <c r="S2740" i="47" s="1"/>
  <c r="T2740" i="47" s="1"/>
  <c r="P2739" i="47"/>
  <c r="O2739" i="47"/>
  <c r="N2739" i="47"/>
  <c r="M2739" i="47"/>
  <c r="R2739" i="47" s="1"/>
  <c r="S2739" i="47" s="1"/>
  <c r="R2738" i="47"/>
  <c r="S2738" i="47" s="1"/>
  <c r="T2738" i="47" s="1"/>
  <c r="P2738" i="47"/>
  <c r="O2738" i="47"/>
  <c r="N2738" i="47"/>
  <c r="M2738" i="47"/>
  <c r="T2741" i="46"/>
  <c r="S2741" i="46"/>
  <c r="R2741" i="46"/>
  <c r="Q2741" i="46"/>
  <c r="T2740" i="46"/>
  <c r="S2740" i="46"/>
  <c r="R2740" i="46"/>
  <c r="X2741" i="46" s="1"/>
  <c r="Q2740" i="46"/>
  <c r="T2739" i="46"/>
  <c r="S2739" i="46"/>
  <c r="R2739" i="46"/>
  <c r="Q2739" i="46"/>
  <c r="T2738" i="46"/>
  <c r="S2738" i="46"/>
  <c r="R2738" i="46"/>
  <c r="Q2738" i="46"/>
  <c r="T2737" i="46"/>
  <c r="S2737" i="46"/>
  <c r="R2737" i="46"/>
  <c r="Q2737" i="46"/>
  <c r="T2736" i="46"/>
  <c r="S2736" i="46"/>
  <c r="R2736" i="46"/>
  <c r="Q2736" i="46"/>
  <c r="P2737" i="47"/>
  <c r="O2737" i="47"/>
  <c r="N2737" i="47"/>
  <c r="M2737" i="47"/>
  <c r="R2737" i="47" s="1"/>
  <c r="S2737" i="47" s="1"/>
  <c r="T2737" i="47" s="1"/>
  <c r="P2736" i="47"/>
  <c r="O2736" i="47"/>
  <c r="N2736" i="47"/>
  <c r="M2736" i="47"/>
  <c r="R2736" i="47" s="1"/>
  <c r="S2736" i="47" s="1"/>
  <c r="T2736" i="47" s="1"/>
  <c r="P2735" i="47"/>
  <c r="O2735" i="47"/>
  <c r="N2735" i="47"/>
  <c r="M2735" i="47"/>
  <c r="R2735" i="47" s="1"/>
  <c r="S2735" i="47" s="1"/>
  <c r="T2735" i="47" s="1"/>
  <c r="T2735" i="46"/>
  <c r="S2735" i="46"/>
  <c r="R2735" i="46"/>
  <c r="Q2735" i="46"/>
  <c r="T2734" i="46"/>
  <c r="S2734" i="46"/>
  <c r="R2734" i="46"/>
  <c r="Q2734" i="46"/>
  <c r="T2733" i="46"/>
  <c r="S2733" i="46"/>
  <c r="V2733" i="46" s="1"/>
  <c r="R2733" i="46"/>
  <c r="Q2733" i="46"/>
  <c r="T2732" i="46"/>
  <c r="S2732" i="46"/>
  <c r="R2732" i="46"/>
  <c r="Q2732" i="46"/>
  <c r="P2734" i="47"/>
  <c r="O2734" i="47"/>
  <c r="N2734" i="47"/>
  <c r="M2734" i="47"/>
  <c r="R2734" i="47" s="1"/>
  <c r="S2734" i="47" s="1"/>
  <c r="T2734" i="47" s="1"/>
  <c r="P2733" i="47"/>
  <c r="O2733" i="47"/>
  <c r="N2733" i="47"/>
  <c r="M2733" i="47"/>
  <c r="R2733" i="47" s="1"/>
  <c r="S2733" i="47" s="1"/>
  <c r="T2733" i="47" s="1"/>
  <c r="P2732" i="47"/>
  <c r="O2732" i="47"/>
  <c r="R2732" i="47" s="1"/>
  <c r="S2732" i="47" s="1"/>
  <c r="T2732" i="47" s="1"/>
  <c r="N2732" i="47"/>
  <c r="M2732" i="47"/>
  <c r="T2731" i="46"/>
  <c r="S2731" i="46"/>
  <c r="R2731" i="46"/>
  <c r="Q2731" i="46"/>
  <c r="W2731" i="46" s="1"/>
  <c r="T2730" i="46"/>
  <c r="S2730" i="46"/>
  <c r="R2730" i="46"/>
  <c r="Q2730" i="46"/>
  <c r="T2729" i="46"/>
  <c r="S2729" i="46"/>
  <c r="R2729" i="46"/>
  <c r="Q2729" i="46"/>
  <c r="T2728" i="46"/>
  <c r="S2728" i="46"/>
  <c r="R2728" i="46"/>
  <c r="Q2728" i="46"/>
  <c r="T2727" i="46"/>
  <c r="S2727" i="46"/>
  <c r="R2727" i="46"/>
  <c r="Q2727" i="46"/>
  <c r="V2727" i="46" s="1"/>
  <c r="T2726" i="46"/>
  <c r="S2726" i="46"/>
  <c r="R2726" i="46"/>
  <c r="Q2726" i="46"/>
  <c r="T2725" i="46"/>
  <c r="S2725" i="46"/>
  <c r="R2725" i="46"/>
  <c r="Q2725" i="46"/>
  <c r="W2725" i="46" s="1"/>
  <c r="W2724" i="46"/>
  <c r="T2724" i="46"/>
  <c r="S2724" i="46"/>
  <c r="R2724" i="46"/>
  <c r="Q2724" i="46"/>
  <c r="R2731" i="47"/>
  <c r="S2731" i="47" s="1"/>
  <c r="P2731" i="47"/>
  <c r="O2731" i="47"/>
  <c r="N2731" i="47"/>
  <c r="M2731" i="47"/>
  <c r="P2730" i="47"/>
  <c r="O2730" i="47"/>
  <c r="N2730" i="47"/>
  <c r="M2730" i="47"/>
  <c r="R2730" i="47" s="1"/>
  <c r="S2730" i="47" s="1"/>
  <c r="P2729" i="47"/>
  <c r="O2729" i="47"/>
  <c r="R2729" i="47" s="1"/>
  <c r="S2729" i="47" s="1"/>
  <c r="N2729" i="47"/>
  <c r="M2729" i="47"/>
  <c r="P2728" i="47"/>
  <c r="O2728" i="47"/>
  <c r="N2728" i="47"/>
  <c r="M2728" i="47"/>
  <c r="R2728" i="47" s="1"/>
  <c r="S2728" i="47" s="1"/>
  <c r="T2728" i="47" s="1"/>
  <c r="P2727" i="47"/>
  <c r="O2727" i="47"/>
  <c r="N2727" i="47"/>
  <c r="M2727" i="47"/>
  <c r="R2727" i="47" s="1"/>
  <c r="S2727" i="47" s="1"/>
  <c r="T2727" i="47" s="1"/>
  <c r="R2726" i="47"/>
  <c r="S2726" i="47" s="1"/>
  <c r="T2726" i="47" s="1"/>
  <c r="P2726" i="47"/>
  <c r="O2726" i="47"/>
  <c r="N2726" i="47"/>
  <c r="M2726" i="47"/>
  <c r="R2725" i="47"/>
  <c r="S2725" i="47" s="1"/>
  <c r="P2725" i="47"/>
  <c r="O2725" i="47"/>
  <c r="N2725" i="47"/>
  <c r="M2725" i="47"/>
  <c r="P2724" i="47"/>
  <c r="R2724" i="47" s="1"/>
  <c r="S2724" i="47" s="1"/>
  <c r="T2724" i="47" s="1"/>
  <c r="O2724" i="47"/>
  <c r="N2724" i="47"/>
  <c r="M2724" i="47"/>
  <c r="T2723" i="46"/>
  <c r="S2723" i="46"/>
  <c r="R2723" i="46"/>
  <c r="Q2723" i="46"/>
  <c r="R2723" i="47"/>
  <c r="S2723" i="47" s="1"/>
  <c r="T2723" i="47" s="1"/>
  <c r="P2723" i="47"/>
  <c r="O2723" i="47"/>
  <c r="N2723" i="47"/>
  <c r="M2723" i="47"/>
  <c r="T2722" i="46"/>
  <c r="S2722" i="46"/>
  <c r="R2722" i="46"/>
  <c r="W2722" i="46" s="1"/>
  <c r="Q2722" i="46"/>
  <c r="T2721" i="46"/>
  <c r="S2721" i="46"/>
  <c r="R2721" i="46"/>
  <c r="Q2721" i="46"/>
  <c r="W2721" i="46" s="1"/>
  <c r="T2720" i="46"/>
  <c r="S2720" i="46"/>
  <c r="R2720" i="46"/>
  <c r="Q2720" i="46"/>
  <c r="T2719" i="46"/>
  <c r="S2719" i="46"/>
  <c r="R2719" i="46"/>
  <c r="Q2719" i="46"/>
  <c r="V2719" i="46" s="1"/>
  <c r="T2718" i="46"/>
  <c r="S2718" i="46"/>
  <c r="R2718" i="46"/>
  <c r="Q2718" i="46"/>
  <c r="P2722" i="47"/>
  <c r="O2722" i="47"/>
  <c r="N2722" i="47"/>
  <c r="M2722" i="47"/>
  <c r="R2722" i="47" s="1"/>
  <c r="S2722" i="47" s="1"/>
  <c r="T2722" i="47" s="1"/>
  <c r="P2721" i="47"/>
  <c r="O2721" i="47"/>
  <c r="N2721" i="47"/>
  <c r="M2721" i="47"/>
  <c r="R2721" i="47" s="1"/>
  <c r="S2721" i="47" s="1"/>
  <c r="T2721" i="47" s="1"/>
  <c r="R2720" i="47"/>
  <c r="S2720" i="47" s="1"/>
  <c r="T2720" i="47" s="1"/>
  <c r="P2720" i="47"/>
  <c r="O2720" i="47"/>
  <c r="N2720" i="47"/>
  <c r="M2720" i="47"/>
  <c r="P2719" i="47"/>
  <c r="R2719" i="47" s="1"/>
  <c r="S2719" i="47" s="1"/>
  <c r="T2719" i="47" s="1"/>
  <c r="O2719" i="47"/>
  <c r="N2719" i="47"/>
  <c r="M2719" i="47"/>
  <c r="P2718" i="47"/>
  <c r="O2718" i="47"/>
  <c r="N2718" i="47"/>
  <c r="M2718" i="47"/>
  <c r="R2718" i="47" s="1"/>
  <c r="S2718" i="47" s="1"/>
  <c r="T2718" i="47" s="1"/>
  <c r="T2717" i="46"/>
  <c r="S2717" i="46"/>
  <c r="R2717" i="46"/>
  <c r="Q2717" i="46"/>
  <c r="T2716" i="46"/>
  <c r="S2716" i="46"/>
  <c r="R2716" i="46"/>
  <c r="Q2716" i="46"/>
  <c r="P2717" i="47"/>
  <c r="O2717" i="47"/>
  <c r="N2717" i="47"/>
  <c r="M2717" i="47"/>
  <c r="R2717" i="47" s="1"/>
  <c r="S2717" i="47" s="1"/>
  <c r="T2717" i="47" s="1"/>
  <c r="P2716" i="47"/>
  <c r="O2716" i="47"/>
  <c r="N2716" i="47"/>
  <c r="M2716" i="47"/>
  <c r="R2716" i="47" s="1"/>
  <c r="S2716" i="47" s="1"/>
  <c r="T2716" i="47" s="1"/>
  <c r="T2715" i="46"/>
  <c r="S2715" i="46"/>
  <c r="R2715" i="46"/>
  <c r="Q2715" i="46"/>
  <c r="T2714" i="46"/>
  <c r="S2714" i="46"/>
  <c r="R2714" i="46"/>
  <c r="Q2714" i="46"/>
  <c r="P2715" i="47"/>
  <c r="O2715" i="47"/>
  <c r="N2715" i="47"/>
  <c r="M2715" i="47"/>
  <c r="R2715" i="47" s="1"/>
  <c r="S2715" i="47" s="1"/>
  <c r="T2715" i="47" s="1"/>
  <c r="P2714" i="47"/>
  <c r="O2714" i="47"/>
  <c r="N2714" i="47"/>
  <c r="M2714" i="47"/>
  <c r="R2714" i="47" s="1"/>
  <c r="S2714" i="47" s="1"/>
  <c r="T2714" i="47" s="1"/>
  <c r="T2713" i="46"/>
  <c r="S2713" i="46"/>
  <c r="R2713" i="46"/>
  <c r="Q2713" i="46"/>
  <c r="T2712" i="46"/>
  <c r="S2712" i="46"/>
  <c r="V2712" i="46" s="1"/>
  <c r="R2712" i="46"/>
  <c r="Q2712" i="46"/>
  <c r="T2711" i="46"/>
  <c r="S2711" i="46"/>
  <c r="R2711" i="46"/>
  <c r="Q2711" i="46"/>
  <c r="P2713" i="47"/>
  <c r="O2713" i="47"/>
  <c r="N2713" i="47"/>
  <c r="M2713" i="47"/>
  <c r="R2713" i="47" s="1"/>
  <c r="S2713" i="47" s="1"/>
  <c r="T2713" i="47" s="1"/>
  <c r="R2712" i="47"/>
  <c r="S2712" i="47" s="1"/>
  <c r="T2712" i="47" s="1"/>
  <c r="P2712" i="47"/>
  <c r="O2712" i="47"/>
  <c r="N2712" i="47"/>
  <c r="M2712" i="47"/>
  <c r="P2711" i="47"/>
  <c r="O2711" i="47"/>
  <c r="N2711" i="47"/>
  <c r="M2711" i="47"/>
  <c r="R2711" i="47" s="1"/>
  <c r="S2711" i="47" s="1"/>
  <c r="T2711" i="47" s="1"/>
  <c r="T2710" i="46"/>
  <c r="S2710" i="46"/>
  <c r="R2710" i="46"/>
  <c r="Q2710" i="46"/>
  <c r="W2710" i="46" s="1"/>
  <c r="R2710" i="47"/>
  <c r="S2710" i="47" s="1"/>
  <c r="T2710" i="47" s="1"/>
  <c r="P2710" i="47"/>
  <c r="O2710" i="47"/>
  <c r="N2710" i="47"/>
  <c r="M2710" i="47"/>
  <c r="T2709" i="46"/>
  <c r="S2709" i="46"/>
  <c r="R2709" i="46"/>
  <c r="Q2709" i="46"/>
  <c r="T2708" i="46"/>
  <c r="S2708" i="46"/>
  <c r="R2708" i="46"/>
  <c r="Q2708" i="46"/>
  <c r="P2709" i="47"/>
  <c r="O2709" i="47"/>
  <c r="N2709" i="47"/>
  <c r="M2709" i="47"/>
  <c r="R2709" i="47" s="1"/>
  <c r="S2709" i="47" s="1"/>
  <c r="T2709" i="47" s="1"/>
  <c r="P2708" i="47"/>
  <c r="O2708" i="47"/>
  <c r="N2708" i="47"/>
  <c r="M2708" i="47"/>
  <c r="R2708" i="47" s="1"/>
  <c r="S2708" i="47" s="1"/>
  <c r="T2708" i="47" s="1"/>
  <c r="T2707" i="46"/>
  <c r="S2707" i="46"/>
  <c r="R2707" i="46"/>
  <c r="Q2707" i="46"/>
  <c r="T2706" i="46"/>
  <c r="S2706" i="46"/>
  <c r="R2706" i="46"/>
  <c r="Q2706" i="46"/>
  <c r="T2705" i="46"/>
  <c r="S2705" i="46"/>
  <c r="R2705" i="46"/>
  <c r="Q2705" i="46"/>
  <c r="T2704" i="46"/>
  <c r="S2704" i="46"/>
  <c r="R2704" i="46"/>
  <c r="Q2704" i="46"/>
  <c r="P2707" i="47"/>
  <c r="O2707" i="47"/>
  <c r="N2707" i="47"/>
  <c r="M2707" i="47"/>
  <c r="R2707" i="47" s="1"/>
  <c r="S2707" i="47" s="1"/>
  <c r="T2707" i="47" s="1"/>
  <c r="P2706" i="47"/>
  <c r="O2706" i="47"/>
  <c r="N2706" i="47"/>
  <c r="M2706" i="47"/>
  <c r="R2706" i="47" s="1"/>
  <c r="S2706" i="47" s="1"/>
  <c r="T2706" i="47" s="1"/>
  <c r="P2705" i="47"/>
  <c r="O2705" i="47"/>
  <c r="N2705" i="47"/>
  <c r="M2705" i="47"/>
  <c r="R2705" i="47" s="1"/>
  <c r="S2705" i="47" s="1"/>
  <c r="T2705" i="47" s="1"/>
  <c r="P2704" i="47"/>
  <c r="O2704" i="47"/>
  <c r="N2704" i="47"/>
  <c r="M2704" i="47"/>
  <c r="R2704" i="47" s="1"/>
  <c r="S2704" i="47" s="1"/>
  <c r="T2704" i="47" s="1"/>
  <c r="T2703" i="46"/>
  <c r="S2703" i="46"/>
  <c r="R2703" i="46"/>
  <c r="Q2703" i="46"/>
  <c r="T2702" i="46"/>
  <c r="S2702" i="46"/>
  <c r="R2702" i="46"/>
  <c r="Q2702" i="46"/>
  <c r="W2702" i="46" s="1"/>
  <c r="R2703" i="47"/>
  <c r="S2703" i="47" s="1"/>
  <c r="P2703" i="47"/>
  <c r="O2703" i="47"/>
  <c r="N2703" i="47"/>
  <c r="M2703" i="47"/>
  <c r="R2702" i="47"/>
  <c r="S2702" i="47" s="1"/>
  <c r="T2702" i="47" s="1"/>
  <c r="P2702" i="47"/>
  <c r="O2702" i="47"/>
  <c r="N2702" i="47"/>
  <c r="M2702" i="47"/>
  <c r="T2701" i="46"/>
  <c r="S2701" i="46"/>
  <c r="R2701" i="46"/>
  <c r="Q2701" i="46"/>
  <c r="T2700" i="46"/>
  <c r="S2700" i="46"/>
  <c r="R2700" i="46"/>
  <c r="Q2700" i="46"/>
  <c r="W2700" i="46" s="1"/>
  <c r="P2701" i="47"/>
  <c r="O2701" i="47"/>
  <c r="N2701" i="47"/>
  <c r="M2701" i="47"/>
  <c r="R2701" i="47" s="1"/>
  <c r="S2701" i="47" s="1"/>
  <c r="P2700" i="47"/>
  <c r="O2700" i="47"/>
  <c r="N2700" i="47"/>
  <c r="M2700" i="47"/>
  <c r="R2700" i="47" s="1"/>
  <c r="S2700" i="47" s="1"/>
  <c r="T2700" i="47" s="1"/>
  <c r="T2699" i="46"/>
  <c r="S2699" i="46"/>
  <c r="R2699" i="46"/>
  <c r="Q2699" i="46"/>
  <c r="V2699" i="46" s="1"/>
  <c r="T2698" i="46"/>
  <c r="V2698" i="46" s="1"/>
  <c r="S2698" i="46"/>
  <c r="R2698" i="46"/>
  <c r="Q2698" i="46"/>
  <c r="X2699" i="46" s="1"/>
  <c r="T2697" i="46"/>
  <c r="S2697" i="46"/>
  <c r="R2697" i="46"/>
  <c r="Q2697" i="46"/>
  <c r="W2697" i="46" s="1"/>
  <c r="P2699" i="47"/>
  <c r="O2699" i="47"/>
  <c r="N2699" i="47"/>
  <c r="M2699" i="47"/>
  <c r="R2699" i="47" s="1"/>
  <c r="S2699" i="47" s="1"/>
  <c r="T2699" i="47" s="1"/>
  <c r="P2698" i="47"/>
  <c r="O2698" i="47"/>
  <c r="N2698" i="47"/>
  <c r="M2698" i="47"/>
  <c r="R2698" i="47" s="1"/>
  <c r="S2698" i="47" s="1"/>
  <c r="T2698" i="47" s="1"/>
  <c r="P2697" i="47"/>
  <c r="O2697" i="47"/>
  <c r="N2697" i="47"/>
  <c r="M2697" i="47"/>
  <c r="R2697" i="47" s="1"/>
  <c r="S2697" i="47" s="1"/>
  <c r="T2697" i="47" s="1"/>
  <c r="T2696" i="46"/>
  <c r="S2696" i="46"/>
  <c r="R2696" i="46"/>
  <c r="Q2696" i="46"/>
  <c r="W2696" i="46" s="1"/>
  <c r="P2696" i="47"/>
  <c r="O2696" i="47"/>
  <c r="N2696" i="47"/>
  <c r="M2696" i="47"/>
  <c r="R2696" i="47" s="1"/>
  <c r="S2696" i="47" s="1"/>
  <c r="T2696" i="47" s="1"/>
  <c r="T2695" i="46"/>
  <c r="S2695" i="46"/>
  <c r="R2695" i="46"/>
  <c r="Q2695" i="46"/>
  <c r="W2695" i="46" s="1"/>
  <c r="T2694" i="46"/>
  <c r="W2694" i="46" s="1"/>
  <c r="S2694" i="46"/>
  <c r="R2694" i="46"/>
  <c r="Q2694" i="46"/>
  <c r="P2695" i="47"/>
  <c r="O2695" i="47"/>
  <c r="N2695" i="47"/>
  <c r="M2695" i="47"/>
  <c r="R2695" i="47" s="1"/>
  <c r="S2695" i="47" s="1"/>
  <c r="T2695" i="47" s="1"/>
  <c r="P2694" i="47"/>
  <c r="O2694" i="47"/>
  <c r="N2694" i="47"/>
  <c r="R2694" i="47" s="1"/>
  <c r="S2694" i="47" s="1"/>
  <c r="T2694" i="47" s="1"/>
  <c r="M2694" i="47"/>
  <c r="X2711" i="46" l="1"/>
  <c r="W2714" i="46"/>
  <c r="V2740" i="46"/>
  <c r="V2748" i="46"/>
  <c r="X2704" i="46"/>
  <c r="W2708" i="46"/>
  <c r="V2713" i="46"/>
  <c r="V2747" i="46"/>
  <c r="W2749" i="46"/>
  <c r="W2756" i="46"/>
  <c r="W2701" i="46"/>
  <c r="X2718" i="46"/>
  <c r="W2739" i="46"/>
  <c r="V2741" i="46"/>
  <c r="W2753" i="46"/>
  <c r="W2757" i="46"/>
  <c r="X2767" i="46"/>
  <c r="W2709" i="46"/>
  <c r="W2723" i="46"/>
  <c r="X2713" i="46"/>
  <c r="W2717" i="46"/>
  <c r="X2725" i="46"/>
  <c r="V2726" i="46"/>
  <c r="W2728" i="46"/>
  <c r="W2730" i="46"/>
  <c r="X2734" i="46"/>
  <c r="V2706" i="46"/>
  <c r="W2737" i="46"/>
  <c r="W2742" i="46"/>
  <c r="W2752" i="46"/>
  <c r="X2753" i="46"/>
  <c r="V2761" i="46"/>
  <c r="W2703" i="46"/>
  <c r="V2705" i="46"/>
  <c r="W2707" i="46"/>
  <c r="W2716" i="46"/>
  <c r="V2720" i="46"/>
  <c r="X2727" i="46"/>
  <c r="W2735" i="46"/>
  <c r="W2736" i="46"/>
  <c r="W2738" i="46"/>
  <c r="X2739" i="46"/>
  <c r="W2750" i="46"/>
  <c r="W2763" i="46"/>
  <c r="V2754" i="46"/>
  <c r="W2729" i="46"/>
  <c r="X2732" i="46"/>
  <c r="W2746" i="46"/>
  <c r="W2715" i="46"/>
  <c r="V2734" i="46"/>
  <c r="W2743" i="46"/>
  <c r="W2745" i="46"/>
  <c r="T2753" i="47"/>
  <c r="T2751" i="47"/>
  <c r="R2749" i="47"/>
  <c r="S2749" i="47" s="1"/>
  <c r="T2749" i="47" s="1"/>
  <c r="T2739" i="47"/>
  <c r="W2732" i="46"/>
  <c r="T2729" i="47"/>
  <c r="T2730" i="47"/>
  <c r="T2731" i="47"/>
  <c r="T2725" i="47"/>
  <c r="X2720" i="46"/>
  <c r="W2718" i="46"/>
  <c r="W2711" i="46"/>
  <c r="X2706" i="46"/>
  <c r="W2704" i="46"/>
  <c r="T2703" i="47"/>
  <c r="T2701" i="47"/>
  <c r="T2693" i="46"/>
  <c r="S2693" i="46"/>
  <c r="R2693" i="46"/>
  <c r="Q2693" i="46"/>
  <c r="V2692" i="46"/>
  <c r="T2692" i="46"/>
  <c r="S2692" i="46"/>
  <c r="R2692" i="46"/>
  <c r="Q2692" i="46"/>
  <c r="T2691" i="46"/>
  <c r="S2691" i="46"/>
  <c r="R2691" i="46"/>
  <c r="Q2691" i="46"/>
  <c r="V2691" i="46" s="1"/>
  <c r="T2690" i="46"/>
  <c r="S2690" i="46"/>
  <c r="R2690" i="46"/>
  <c r="Q2690" i="46"/>
  <c r="P2693" i="47"/>
  <c r="O2693" i="47"/>
  <c r="N2693" i="47"/>
  <c r="M2693" i="47"/>
  <c r="R2693" i="47" s="1"/>
  <c r="S2693" i="47" s="1"/>
  <c r="T2693" i="47" s="1"/>
  <c r="P2692" i="47"/>
  <c r="O2692" i="47"/>
  <c r="N2692" i="47"/>
  <c r="M2692" i="47"/>
  <c r="R2692" i="47" s="1"/>
  <c r="S2692" i="47" s="1"/>
  <c r="T2692" i="47" s="1"/>
  <c r="P2691" i="47"/>
  <c r="O2691" i="47"/>
  <c r="N2691" i="47"/>
  <c r="M2691" i="47"/>
  <c r="R2691" i="47" s="1"/>
  <c r="S2691" i="47" s="1"/>
  <c r="T2691" i="47" s="1"/>
  <c r="P2690" i="47"/>
  <c r="O2690" i="47"/>
  <c r="N2690" i="47"/>
  <c r="M2690" i="47"/>
  <c r="R2690" i="47" s="1"/>
  <c r="S2690" i="47" s="1"/>
  <c r="T2690" i="47" s="1"/>
  <c r="P2689" i="47"/>
  <c r="O2689" i="47"/>
  <c r="N2689" i="47"/>
  <c r="M2689" i="47"/>
  <c r="R2689" i="47" s="1"/>
  <c r="S2689" i="47" s="1"/>
  <c r="P2688" i="47"/>
  <c r="O2688" i="47"/>
  <c r="N2688" i="47"/>
  <c r="M2688" i="47"/>
  <c r="R2688" i="47" s="1"/>
  <c r="S2688" i="47" s="1"/>
  <c r="T2688" i="47" s="1"/>
  <c r="T2689" i="46"/>
  <c r="S2689" i="46"/>
  <c r="R2689" i="46"/>
  <c r="W2689" i="46" s="1"/>
  <c r="Q2689" i="46"/>
  <c r="T2688" i="46"/>
  <c r="S2688" i="46"/>
  <c r="R2688" i="46"/>
  <c r="Q2688" i="46"/>
  <c r="T2687" i="46"/>
  <c r="S2687" i="46"/>
  <c r="R2687" i="46"/>
  <c r="Q2687" i="46"/>
  <c r="P2687" i="47"/>
  <c r="O2687" i="47"/>
  <c r="N2687" i="47"/>
  <c r="M2687" i="47"/>
  <c r="R2687" i="47" s="1"/>
  <c r="S2687" i="47" s="1"/>
  <c r="T2687" i="47" s="1"/>
  <c r="T2686" i="46"/>
  <c r="S2686" i="46"/>
  <c r="X2690" i="46" s="1"/>
  <c r="R2686" i="46"/>
  <c r="Q2686" i="46"/>
  <c r="T2685" i="46"/>
  <c r="S2685" i="46"/>
  <c r="R2685" i="46"/>
  <c r="Q2685" i="46"/>
  <c r="T2684" i="46"/>
  <c r="S2684" i="46"/>
  <c r="X2685" i="46" s="1"/>
  <c r="R2684" i="46"/>
  <c r="Q2684" i="46"/>
  <c r="T2683" i="46"/>
  <c r="S2683" i="46"/>
  <c r="R2683" i="46"/>
  <c r="Q2683" i="46"/>
  <c r="P2686" i="47"/>
  <c r="O2686" i="47"/>
  <c r="N2686" i="47"/>
  <c r="M2686" i="47"/>
  <c r="R2686" i="47" s="1"/>
  <c r="S2686" i="47" s="1"/>
  <c r="T2686" i="47" s="1"/>
  <c r="P2685" i="47"/>
  <c r="O2685" i="47"/>
  <c r="N2685" i="47"/>
  <c r="R2685" i="47" s="1"/>
  <c r="S2685" i="47" s="1"/>
  <c r="T2685" i="47" s="1"/>
  <c r="M2685" i="47"/>
  <c r="R2684" i="47"/>
  <c r="S2684" i="47" s="1"/>
  <c r="T2684" i="47" s="1"/>
  <c r="P2684" i="47"/>
  <c r="O2684" i="47"/>
  <c r="N2684" i="47"/>
  <c r="M2684" i="47"/>
  <c r="P2683" i="47"/>
  <c r="R2683" i="47" s="1"/>
  <c r="S2683" i="47" s="1"/>
  <c r="T2683" i="47" s="1"/>
  <c r="O2683" i="47"/>
  <c r="N2683" i="47"/>
  <c r="M2683" i="47"/>
  <c r="P2682" i="47"/>
  <c r="O2682" i="47"/>
  <c r="N2682" i="47"/>
  <c r="M2682" i="47"/>
  <c r="R2682" i="47" s="1"/>
  <c r="S2682" i="47" s="1"/>
  <c r="T2682" i="47" s="1"/>
  <c r="P2681" i="47"/>
  <c r="O2681" i="47"/>
  <c r="N2681" i="47"/>
  <c r="M2681" i="47"/>
  <c r="R2681" i="47" s="1"/>
  <c r="S2681" i="47" s="1"/>
  <c r="T2681" i="47" s="1"/>
  <c r="T2682" i="46"/>
  <c r="S2682" i="46"/>
  <c r="R2682" i="46"/>
  <c r="Q2682" i="46"/>
  <c r="T2681" i="46"/>
  <c r="S2681" i="46"/>
  <c r="R2681" i="46"/>
  <c r="Q2681" i="46"/>
  <c r="W2681" i="46" s="1"/>
  <c r="P2680" i="47"/>
  <c r="O2680" i="47"/>
  <c r="N2680" i="47"/>
  <c r="M2680" i="47"/>
  <c r="R2680" i="47" s="1"/>
  <c r="S2680" i="47" s="1"/>
  <c r="T2680" i="47" s="1"/>
  <c r="T2680" i="46"/>
  <c r="S2680" i="46"/>
  <c r="R2680" i="46"/>
  <c r="Q2680" i="46"/>
  <c r="W2680" i="46" s="1"/>
  <c r="T2679" i="46"/>
  <c r="S2679" i="46"/>
  <c r="R2679" i="46"/>
  <c r="Q2679" i="46"/>
  <c r="T2678" i="46"/>
  <c r="S2678" i="46"/>
  <c r="R2678" i="46"/>
  <c r="Q2678" i="46"/>
  <c r="T2677" i="46"/>
  <c r="S2677" i="46"/>
  <c r="R2677" i="46"/>
  <c r="Q2677" i="46"/>
  <c r="T2676" i="46"/>
  <c r="S2676" i="46"/>
  <c r="R2676" i="46"/>
  <c r="Q2676" i="46"/>
  <c r="T2675" i="46"/>
  <c r="W2675" i="46" s="1"/>
  <c r="S2675" i="46"/>
  <c r="R2675" i="46"/>
  <c r="Q2675" i="46"/>
  <c r="P2679" i="47"/>
  <c r="O2679" i="47"/>
  <c r="N2679" i="47"/>
  <c r="M2679" i="47"/>
  <c r="R2679" i="47" s="1"/>
  <c r="S2679" i="47" s="1"/>
  <c r="T2679" i="47" s="1"/>
  <c r="P2678" i="47"/>
  <c r="O2678" i="47"/>
  <c r="R2678" i="47" s="1"/>
  <c r="S2678" i="47" s="1"/>
  <c r="T2678" i="47" s="1"/>
  <c r="N2678" i="47"/>
  <c r="M2678" i="47"/>
  <c r="P2677" i="47"/>
  <c r="O2677" i="47"/>
  <c r="N2677" i="47"/>
  <c r="M2677" i="47"/>
  <c r="R2677" i="47" s="1"/>
  <c r="S2677" i="47" s="1"/>
  <c r="T2677" i="47" s="1"/>
  <c r="R2676" i="47"/>
  <c r="S2676" i="47" s="1"/>
  <c r="T2676" i="47" s="1"/>
  <c r="P2676" i="47"/>
  <c r="O2676" i="47"/>
  <c r="N2676" i="47"/>
  <c r="M2676" i="47"/>
  <c r="P2675" i="47"/>
  <c r="O2675" i="47"/>
  <c r="N2675" i="47"/>
  <c r="R2675" i="47" s="1"/>
  <c r="S2675" i="47" s="1"/>
  <c r="T2675" i="47" s="1"/>
  <c r="M2675" i="47"/>
  <c r="T2674" i="46"/>
  <c r="S2674" i="46"/>
  <c r="R2674" i="46"/>
  <c r="Q2674" i="46"/>
  <c r="W2674" i="46" s="1"/>
  <c r="T2673" i="46"/>
  <c r="S2673" i="46"/>
  <c r="W2673" i="46" s="1"/>
  <c r="R2673" i="46"/>
  <c r="Q2673" i="46"/>
  <c r="P2674" i="47"/>
  <c r="O2674" i="47"/>
  <c r="N2674" i="47"/>
  <c r="M2674" i="47"/>
  <c r="R2674" i="47" s="1"/>
  <c r="S2674" i="47" s="1"/>
  <c r="T2674" i="47" s="1"/>
  <c r="P2673" i="47"/>
  <c r="O2673" i="47"/>
  <c r="N2673" i="47"/>
  <c r="M2673" i="47"/>
  <c r="R2673" i="47" s="1"/>
  <c r="S2673" i="47" s="1"/>
  <c r="T2673" i="47" s="1"/>
  <c r="W2683" i="46" l="1"/>
  <c r="V2685" i="46"/>
  <c r="W2686" i="46"/>
  <c r="W2688" i="46"/>
  <c r="V2678" i="46"/>
  <c r="W2690" i="46"/>
  <c r="W2693" i="46"/>
  <c r="X2697" i="46"/>
  <c r="X2678" i="46"/>
  <c r="W2679" i="46"/>
  <c r="W2682" i="46"/>
  <c r="V2684" i="46"/>
  <c r="X2692" i="46"/>
  <c r="W2687" i="46"/>
  <c r="T2689" i="47"/>
  <c r="X2683" i="46"/>
  <c r="V2677" i="46"/>
  <c r="P2672" i="47"/>
  <c r="R2672" i="47" s="1"/>
  <c r="S2672" i="47" s="1"/>
  <c r="T2672" i="47" s="1"/>
  <c r="O2672" i="47"/>
  <c r="N2672" i="47"/>
  <c r="M2672" i="47"/>
  <c r="T2672" i="46"/>
  <c r="S2672" i="46"/>
  <c r="R2672" i="46"/>
  <c r="Q2672" i="46"/>
  <c r="W2672" i="46" s="1"/>
  <c r="P2671" i="47"/>
  <c r="O2671" i="47"/>
  <c r="N2671" i="47"/>
  <c r="M2671" i="47"/>
  <c r="R2671" i="47" s="1"/>
  <c r="S2671" i="47" s="1"/>
  <c r="T2671" i="47" s="1"/>
  <c r="P2670" i="47"/>
  <c r="O2670" i="47"/>
  <c r="N2670" i="47"/>
  <c r="M2670" i="47"/>
  <c r="R2670" i="47" s="1"/>
  <c r="S2670" i="47" s="1"/>
  <c r="T2670" i="47" s="1"/>
  <c r="P2669" i="47"/>
  <c r="O2669" i="47"/>
  <c r="N2669" i="47"/>
  <c r="M2669" i="47"/>
  <c r="R2669" i="47" s="1"/>
  <c r="S2669" i="47" s="1"/>
  <c r="T2669" i="47" s="1"/>
  <c r="T2671" i="46"/>
  <c r="S2671" i="46"/>
  <c r="R2671" i="46"/>
  <c r="V2671" i="46" s="1"/>
  <c r="Q2671" i="46"/>
  <c r="T2670" i="46"/>
  <c r="S2670" i="46"/>
  <c r="R2670" i="46"/>
  <c r="Q2670" i="46"/>
  <c r="V2670" i="46" s="1"/>
  <c r="T2669" i="46"/>
  <c r="S2669" i="46"/>
  <c r="R2669" i="46"/>
  <c r="Q2669" i="46"/>
  <c r="P2668" i="47"/>
  <c r="O2668" i="47"/>
  <c r="N2668" i="47"/>
  <c r="M2668" i="47"/>
  <c r="R2668" i="47" s="1"/>
  <c r="S2668" i="47" s="1"/>
  <c r="T2668" i="47" s="1"/>
  <c r="T2668" i="46"/>
  <c r="S2668" i="46"/>
  <c r="R2668" i="46"/>
  <c r="Q2668" i="46"/>
  <c r="P2667" i="47"/>
  <c r="O2667" i="47"/>
  <c r="N2667" i="47"/>
  <c r="M2667" i="47"/>
  <c r="R2667" i="47" s="1"/>
  <c r="S2667" i="47" s="1"/>
  <c r="T2667" i="47" s="1"/>
  <c r="P2666" i="47"/>
  <c r="O2666" i="47"/>
  <c r="N2666" i="47"/>
  <c r="M2666" i="47"/>
  <c r="R2666" i="47" s="1"/>
  <c r="S2666" i="47" s="1"/>
  <c r="P2665" i="47"/>
  <c r="O2665" i="47"/>
  <c r="N2665" i="47"/>
  <c r="M2665" i="47"/>
  <c r="R2665" i="47" s="1"/>
  <c r="S2665" i="47" s="1"/>
  <c r="T2665" i="47" s="1"/>
  <c r="P2664" i="47"/>
  <c r="O2664" i="47"/>
  <c r="N2664" i="47"/>
  <c r="M2664" i="47"/>
  <c r="R2664" i="47" s="1"/>
  <c r="S2664" i="47" s="1"/>
  <c r="T2664" i="47" s="1"/>
  <c r="P2663" i="47"/>
  <c r="O2663" i="47"/>
  <c r="N2663" i="47"/>
  <c r="M2663" i="47"/>
  <c r="R2663" i="47" s="1"/>
  <c r="S2663" i="47" s="1"/>
  <c r="T2663" i="47" s="1"/>
  <c r="P2662" i="47"/>
  <c r="O2662" i="47"/>
  <c r="N2662" i="47"/>
  <c r="M2662" i="47"/>
  <c r="R2662" i="47" s="1"/>
  <c r="S2662" i="47" s="1"/>
  <c r="P2661" i="47"/>
  <c r="O2661" i="47"/>
  <c r="R2661" i="47" s="1"/>
  <c r="S2661" i="47" s="1"/>
  <c r="N2661" i="47"/>
  <c r="M2661" i="47"/>
  <c r="P2660" i="47"/>
  <c r="O2660" i="47"/>
  <c r="N2660" i="47"/>
  <c r="M2660" i="47"/>
  <c r="R2660" i="47" s="1"/>
  <c r="S2660" i="47" s="1"/>
  <c r="T2660" i="47" s="1"/>
  <c r="T2667" i="46"/>
  <c r="S2667" i="46"/>
  <c r="R2667" i="46"/>
  <c r="Q2667" i="46"/>
  <c r="W2667" i="46" s="1"/>
  <c r="T2666" i="46"/>
  <c r="S2666" i="46"/>
  <c r="R2666" i="46"/>
  <c r="Q2666" i="46"/>
  <c r="W2666" i="46" s="1"/>
  <c r="T2665" i="46"/>
  <c r="S2665" i="46"/>
  <c r="R2665" i="46"/>
  <c r="Q2665" i="46"/>
  <c r="X2669" i="46" s="1"/>
  <c r="T2664" i="46"/>
  <c r="S2664" i="46"/>
  <c r="R2664" i="46"/>
  <c r="Q2664" i="46"/>
  <c r="T2663" i="46"/>
  <c r="S2663" i="46"/>
  <c r="R2663" i="46"/>
  <c r="X2664" i="46" s="1"/>
  <c r="Q2663" i="46"/>
  <c r="T2662" i="46"/>
  <c r="S2662" i="46"/>
  <c r="R2662" i="46"/>
  <c r="Q2662" i="46"/>
  <c r="T2661" i="46"/>
  <c r="S2661" i="46"/>
  <c r="R2661" i="46"/>
  <c r="Q2661" i="46"/>
  <c r="T2660" i="46"/>
  <c r="S2660" i="46"/>
  <c r="R2660" i="46"/>
  <c r="Q2660" i="46"/>
  <c r="T2659" i="46"/>
  <c r="S2659" i="46"/>
  <c r="R2659" i="46"/>
  <c r="Q2659" i="46"/>
  <c r="P2659" i="47"/>
  <c r="O2659" i="47"/>
  <c r="N2659" i="47"/>
  <c r="M2659" i="47"/>
  <c r="R2659" i="47" s="1"/>
  <c r="S2659" i="47" s="1"/>
  <c r="T2659" i="47" s="1"/>
  <c r="Y2654" i="47"/>
  <c r="P2658" i="47"/>
  <c r="O2658" i="47"/>
  <c r="N2658" i="47"/>
  <c r="M2658" i="47"/>
  <c r="R2658" i="47" s="1"/>
  <c r="S2658" i="47" s="1"/>
  <c r="T2658" i="47" s="1"/>
  <c r="M2658" i="46"/>
  <c r="N2658" i="46"/>
  <c r="O2658" i="46"/>
  <c r="P2658" i="46"/>
  <c r="Q2658" i="46"/>
  <c r="T2658" i="46"/>
  <c r="S2658" i="46"/>
  <c r="R2658" i="46"/>
  <c r="W2660" i="46" l="1"/>
  <c r="W2662" i="46"/>
  <c r="V2664" i="46"/>
  <c r="X2676" i="46"/>
  <c r="X2662" i="46"/>
  <c r="X2671" i="46"/>
  <c r="W2668" i="46"/>
  <c r="W2669" i="46"/>
  <c r="W2659" i="46"/>
  <c r="W2661" i="46"/>
  <c r="V2663" i="46"/>
  <c r="W2665" i="46"/>
  <c r="T2666" i="47"/>
  <c r="T2661" i="47"/>
  <c r="T2662" i="47"/>
  <c r="P2657" i="47"/>
  <c r="O2657" i="47"/>
  <c r="N2657" i="47"/>
  <c r="M2657" i="47"/>
  <c r="R2657" i="47" s="1"/>
  <c r="S2657" i="47" s="1"/>
  <c r="P2656" i="47"/>
  <c r="O2656" i="47"/>
  <c r="N2656" i="47"/>
  <c r="M2656" i="47"/>
  <c r="R2656" i="47" s="1"/>
  <c r="S2656" i="47" s="1"/>
  <c r="T2656" i="47" s="1"/>
  <c r="P2655" i="47"/>
  <c r="O2655" i="47"/>
  <c r="N2655" i="47"/>
  <c r="M2655" i="47"/>
  <c r="R2655" i="47" s="1"/>
  <c r="S2655" i="47" s="1"/>
  <c r="R2654" i="47"/>
  <c r="S2654" i="47" s="1"/>
  <c r="T2654" i="47" s="1"/>
  <c r="P2654" i="47"/>
  <c r="O2654" i="47"/>
  <c r="N2654" i="47"/>
  <c r="M2654" i="47"/>
  <c r="P2653" i="47"/>
  <c r="R2653" i="47" s="1"/>
  <c r="S2653" i="47" s="1"/>
  <c r="T2653" i="47" s="1"/>
  <c r="O2653" i="47"/>
  <c r="N2653" i="47"/>
  <c r="M2653" i="47"/>
  <c r="T2657" i="46"/>
  <c r="S2657" i="46"/>
  <c r="R2657" i="46"/>
  <c r="Q2657" i="46"/>
  <c r="V2657" i="46" s="1"/>
  <c r="T2656" i="46"/>
  <c r="S2656" i="46"/>
  <c r="R2656" i="46"/>
  <c r="Q2656" i="46"/>
  <c r="X2657" i="46" s="1"/>
  <c r="T2655" i="46"/>
  <c r="S2655" i="46"/>
  <c r="R2655" i="46"/>
  <c r="Q2655" i="46"/>
  <c r="W2655" i="46" s="1"/>
  <c r="T2654" i="46"/>
  <c r="S2654" i="46"/>
  <c r="R2654" i="46"/>
  <c r="Q2654" i="46"/>
  <c r="T2653" i="46"/>
  <c r="S2653" i="46"/>
  <c r="R2653" i="46"/>
  <c r="Q2653" i="46"/>
  <c r="T2652" i="46"/>
  <c r="S2652" i="46"/>
  <c r="R2652" i="46"/>
  <c r="Q2652" i="46"/>
  <c r="P2652" i="47"/>
  <c r="O2652" i="47"/>
  <c r="R2652" i="47" s="1"/>
  <c r="S2652" i="47" s="1"/>
  <c r="T2652" i="47" s="1"/>
  <c r="N2652" i="47"/>
  <c r="M2652" i="47"/>
  <c r="T2651" i="46"/>
  <c r="S2651" i="46"/>
  <c r="R2651" i="46"/>
  <c r="Q2651" i="46"/>
  <c r="R2651" i="47"/>
  <c r="S2651" i="47" s="1"/>
  <c r="T2651" i="47" s="1"/>
  <c r="P2651" i="47"/>
  <c r="O2651" i="47"/>
  <c r="N2651" i="47"/>
  <c r="M2651" i="47"/>
  <c r="T2650" i="46"/>
  <c r="S2650" i="46"/>
  <c r="R2650" i="46"/>
  <c r="Q2650" i="46"/>
  <c r="T2649" i="46"/>
  <c r="S2649" i="46"/>
  <c r="R2649" i="46"/>
  <c r="Q2649" i="46"/>
  <c r="V2649" i="46" s="1"/>
  <c r="T2648" i="46"/>
  <c r="S2648" i="46"/>
  <c r="R2648" i="46"/>
  <c r="Q2648" i="46"/>
  <c r="R2650" i="47"/>
  <c r="S2650" i="47" s="1"/>
  <c r="T2650" i="47" s="1"/>
  <c r="P2650" i="47"/>
  <c r="O2650" i="47"/>
  <c r="N2650" i="47"/>
  <c r="M2650" i="47"/>
  <c r="R2649" i="47"/>
  <c r="S2649" i="47" s="1"/>
  <c r="T2649" i="47" s="1"/>
  <c r="P2649" i="47"/>
  <c r="O2649" i="47"/>
  <c r="N2649" i="47"/>
  <c r="M2649" i="47"/>
  <c r="P2648" i="47"/>
  <c r="R2648" i="47" s="1"/>
  <c r="S2648" i="47" s="1"/>
  <c r="T2648" i="47" s="1"/>
  <c r="O2648" i="47"/>
  <c r="N2648" i="47"/>
  <c r="M2648" i="47"/>
  <c r="X2650" i="46" l="1"/>
  <c r="V2650" i="46"/>
  <c r="W2651" i="46"/>
  <c r="W2652" i="46"/>
  <c r="X2655" i="46"/>
  <c r="W2654" i="46"/>
  <c r="V2656" i="46"/>
  <c r="T2657" i="47"/>
  <c r="T2655" i="47"/>
  <c r="W2648" i="46"/>
  <c r="R2647" i="47" l="1"/>
  <c r="S2647" i="47" s="1"/>
  <c r="T2647" i="47" s="1"/>
  <c r="P2647" i="47"/>
  <c r="O2647" i="47"/>
  <c r="N2647" i="47"/>
  <c r="M2647" i="47"/>
  <c r="T2647" i="46"/>
  <c r="S2647" i="46"/>
  <c r="R2647" i="46"/>
  <c r="Q2647" i="46"/>
  <c r="T2646" i="46"/>
  <c r="S2646" i="46"/>
  <c r="R2646" i="46"/>
  <c r="Q2646" i="46"/>
  <c r="W2646" i="46" s="1"/>
  <c r="T2645" i="46"/>
  <c r="S2645" i="46"/>
  <c r="R2645" i="46"/>
  <c r="W2645" i="46" s="1"/>
  <c r="Q2645" i="46"/>
  <c r="R2646" i="47"/>
  <c r="S2646" i="47" s="1"/>
  <c r="T2646" i="47" s="1"/>
  <c r="P2646" i="47"/>
  <c r="O2646" i="47"/>
  <c r="N2646" i="47"/>
  <c r="M2646" i="47"/>
  <c r="R2645" i="47"/>
  <c r="S2645" i="47" s="1"/>
  <c r="T2645" i="47" s="1"/>
  <c r="P2645" i="47"/>
  <c r="O2645" i="47"/>
  <c r="N2645" i="47"/>
  <c r="M2645" i="47"/>
  <c r="P2644" i="47"/>
  <c r="O2644" i="47"/>
  <c r="N2644" i="47"/>
  <c r="M2644" i="47"/>
  <c r="R2644" i="47" s="1"/>
  <c r="S2644" i="47" s="1"/>
  <c r="T2644" i="47" s="1"/>
  <c r="P2643" i="47"/>
  <c r="O2643" i="47"/>
  <c r="N2643" i="47"/>
  <c r="M2643" i="47"/>
  <c r="R2643" i="47" s="1"/>
  <c r="S2643" i="47" s="1"/>
  <c r="T2643" i="47" s="1"/>
  <c r="P2642" i="47"/>
  <c r="O2642" i="47"/>
  <c r="N2642" i="47"/>
  <c r="M2642" i="47"/>
  <c r="R2642" i="47" s="1"/>
  <c r="S2642" i="47" s="1"/>
  <c r="T2642" i="47" s="1"/>
  <c r="R2641" i="47"/>
  <c r="S2641" i="47" s="1"/>
  <c r="T2641" i="47" s="1"/>
  <c r="P2641" i="47"/>
  <c r="O2641" i="47"/>
  <c r="N2641" i="47"/>
  <c r="M2641" i="47"/>
  <c r="T2644" i="46"/>
  <c r="S2644" i="46"/>
  <c r="R2644" i="46"/>
  <c r="Q2644" i="46"/>
  <c r="X2648" i="46" s="1"/>
  <c r="T2643" i="46"/>
  <c r="S2643" i="46"/>
  <c r="R2643" i="46"/>
  <c r="Q2643" i="46"/>
  <c r="V2643" i="46" s="1"/>
  <c r="T2642" i="46"/>
  <c r="S2642" i="46"/>
  <c r="R2642" i="46"/>
  <c r="Q2642" i="46"/>
  <c r="V2642" i="46" s="1"/>
  <c r="T2641" i="46"/>
  <c r="S2641" i="46"/>
  <c r="R2641" i="46"/>
  <c r="Q2641" i="46"/>
  <c r="W2641" i="46" s="1"/>
  <c r="R2639" i="47"/>
  <c r="S2639" i="47" s="1"/>
  <c r="T2639" i="47" s="1"/>
  <c r="P2639" i="47"/>
  <c r="O2639" i="47"/>
  <c r="N2639" i="47"/>
  <c r="M2639" i="47"/>
  <c r="T2639" i="46"/>
  <c r="S2639" i="46"/>
  <c r="R2639" i="46"/>
  <c r="Q2639" i="46"/>
  <c r="W2639" i="46" s="1"/>
  <c r="P2640" i="47"/>
  <c r="O2640" i="47"/>
  <c r="N2640" i="47"/>
  <c r="M2640" i="47"/>
  <c r="R2640" i="47" s="1"/>
  <c r="S2640" i="47" s="1"/>
  <c r="T2640" i="46"/>
  <c r="S2640" i="46"/>
  <c r="R2640" i="46"/>
  <c r="Q2640" i="46"/>
  <c r="T2638" i="46"/>
  <c r="S2638" i="46"/>
  <c r="R2638" i="46"/>
  <c r="Q2638" i="46"/>
  <c r="T2637" i="46"/>
  <c r="S2637" i="46"/>
  <c r="R2637" i="46"/>
  <c r="Q2637" i="46"/>
  <c r="W2637" i="46" s="1"/>
  <c r="P2638" i="47"/>
  <c r="O2638" i="47"/>
  <c r="N2638" i="47"/>
  <c r="M2638" i="47"/>
  <c r="R2638" i="47" s="1"/>
  <c r="S2638" i="47" s="1"/>
  <c r="T2638" i="47" s="1"/>
  <c r="P2637" i="47"/>
  <c r="O2637" i="47"/>
  <c r="N2637" i="47"/>
  <c r="M2637" i="47"/>
  <c r="R2637" i="47" s="1"/>
  <c r="S2637" i="47" s="1"/>
  <c r="T2637" i="47" s="1"/>
  <c r="P2636" i="47"/>
  <c r="O2636" i="47"/>
  <c r="N2636" i="47"/>
  <c r="M2636" i="47"/>
  <c r="P2635" i="47"/>
  <c r="O2635" i="47"/>
  <c r="N2635" i="47"/>
  <c r="M2635" i="47"/>
  <c r="R2635" i="47" s="1"/>
  <c r="S2635" i="47" s="1"/>
  <c r="T2635" i="47" s="1"/>
  <c r="P2634" i="47"/>
  <c r="O2634" i="47"/>
  <c r="N2634" i="47"/>
  <c r="M2634" i="47"/>
  <c r="R2634" i="47" s="1"/>
  <c r="S2634" i="47" s="1"/>
  <c r="T2634" i="47" s="1"/>
  <c r="T2636" i="46"/>
  <c r="S2636" i="46"/>
  <c r="R2636" i="46"/>
  <c r="Q2636" i="46"/>
  <c r="T2635" i="46"/>
  <c r="S2635" i="46"/>
  <c r="R2635" i="46"/>
  <c r="Q2635" i="46"/>
  <c r="T2634" i="46"/>
  <c r="S2634" i="46"/>
  <c r="R2634" i="46"/>
  <c r="Q2634" i="46"/>
  <c r="P2633" i="47"/>
  <c r="O2633" i="47"/>
  <c r="N2633" i="47"/>
  <c r="M2633" i="47"/>
  <c r="R2633" i="47" s="1"/>
  <c r="S2633" i="47" s="1"/>
  <c r="T2633" i="47" s="1"/>
  <c r="T2633" i="46"/>
  <c r="S2633" i="46"/>
  <c r="R2633" i="46"/>
  <c r="Q2633" i="46"/>
  <c r="W2633" i="46" s="1"/>
  <c r="T2632" i="46"/>
  <c r="S2632" i="46"/>
  <c r="R2632" i="46"/>
  <c r="Q2632" i="46"/>
  <c r="W2632" i="46" s="1"/>
  <c r="V2636" i="46" l="1"/>
  <c r="X2643" i="46"/>
  <c r="W2644" i="46"/>
  <c r="X2636" i="46"/>
  <c r="V2635" i="46"/>
  <c r="W2638" i="46"/>
  <c r="W2647" i="46"/>
  <c r="X2641" i="46"/>
  <c r="T2640" i="47"/>
  <c r="R2636" i="47"/>
  <c r="S2636" i="47" s="1"/>
  <c r="T2636" i="47" s="1"/>
  <c r="W2634" i="46"/>
  <c r="P2632" i="47"/>
  <c r="O2632" i="47"/>
  <c r="N2632" i="47"/>
  <c r="M2632" i="47"/>
  <c r="R2632" i="47" s="1"/>
  <c r="S2632" i="47" s="1"/>
  <c r="T2632" i="47" s="1"/>
  <c r="P2631" i="47"/>
  <c r="O2631" i="47"/>
  <c r="N2631" i="47"/>
  <c r="R2631" i="47" s="1"/>
  <c r="S2631" i="47" s="1"/>
  <c r="M2631" i="47"/>
  <c r="P2630" i="47"/>
  <c r="O2630" i="47"/>
  <c r="N2630" i="47"/>
  <c r="M2630" i="47"/>
  <c r="R2630" i="47" s="1"/>
  <c r="S2630" i="47" s="1"/>
  <c r="T2630" i="47" s="1"/>
  <c r="T2631" i="46"/>
  <c r="W2631" i="46" s="1"/>
  <c r="S2631" i="46"/>
  <c r="R2631" i="46"/>
  <c r="Q2631" i="46"/>
  <c r="T2630" i="46"/>
  <c r="S2630" i="46"/>
  <c r="R2630" i="46"/>
  <c r="Q2630" i="46"/>
  <c r="W2630" i="46" s="1"/>
  <c r="X2634" i="46" l="1"/>
  <c r="T2631" i="47"/>
  <c r="T2629" i="46" l="1"/>
  <c r="S2629" i="46"/>
  <c r="R2629" i="46"/>
  <c r="Q2629" i="46"/>
  <c r="V2629" i="46" s="1"/>
  <c r="T2628" i="46"/>
  <c r="S2628" i="46"/>
  <c r="R2628" i="46"/>
  <c r="Q2628" i="46"/>
  <c r="T2627" i="46"/>
  <c r="S2627" i="46"/>
  <c r="R2627" i="46"/>
  <c r="Q2627" i="46"/>
  <c r="W2627" i="46" s="1"/>
  <c r="P2629" i="47"/>
  <c r="O2629" i="47"/>
  <c r="N2629" i="47"/>
  <c r="M2629" i="47"/>
  <c r="R2629" i="47" s="1"/>
  <c r="S2629" i="47" s="1"/>
  <c r="P2628" i="47"/>
  <c r="O2628" i="47"/>
  <c r="N2628" i="47"/>
  <c r="M2628" i="47"/>
  <c r="R2628" i="47" s="1"/>
  <c r="S2628" i="47" s="1"/>
  <c r="T2628" i="47" s="1"/>
  <c r="P2627" i="47"/>
  <c r="O2627" i="47"/>
  <c r="N2627" i="47"/>
  <c r="M2627" i="47"/>
  <c r="R2627" i="47" s="1"/>
  <c r="S2627" i="47" s="1"/>
  <c r="T2627" i="47" s="1"/>
  <c r="A308" i="57"/>
  <c r="A309" i="57" s="1"/>
  <c r="A310" i="57" s="1"/>
  <c r="A311" i="57" s="1"/>
  <c r="A312" i="57" s="1"/>
  <c r="A313" i="57" s="1"/>
  <c r="A314" i="57" s="1"/>
  <c r="A252" i="57"/>
  <c r="A253" i="57" s="1"/>
  <c r="A254" i="57" s="1"/>
  <c r="A255" i="57" s="1"/>
  <c r="A256" i="57" s="1"/>
  <c r="A257" i="57" s="1"/>
  <c r="A258" i="57" s="1"/>
  <c r="A259" i="57" s="1"/>
  <c r="A260" i="57" s="1"/>
  <c r="A261" i="57" s="1"/>
  <c r="A262" i="57" s="1"/>
  <c r="A263" i="57" s="1"/>
  <c r="A264" i="57" s="1"/>
  <c r="A265" i="57" s="1"/>
  <c r="A266" i="57" s="1"/>
  <c r="A267" i="57" s="1"/>
  <c r="A268" i="57" s="1"/>
  <c r="A269" i="57" s="1"/>
  <c r="A270" i="57" s="1"/>
  <c r="A271" i="57" s="1"/>
  <c r="A272" i="57" s="1"/>
  <c r="A273" i="57" s="1"/>
  <c r="A274" i="57" s="1"/>
  <c r="A275" i="57" s="1"/>
  <c r="A276" i="57" s="1"/>
  <c r="A277" i="57" s="1"/>
  <c r="A278" i="57" s="1"/>
  <c r="A279" i="57" s="1"/>
  <c r="A280" i="57" s="1"/>
  <c r="A281" i="57" s="1"/>
  <c r="A282" i="57" s="1"/>
  <c r="A283" i="57" s="1"/>
  <c r="A284" i="57" s="1"/>
  <c r="A285" i="57" s="1"/>
  <c r="A286" i="57" s="1"/>
  <c r="A287" i="57" s="1"/>
  <c r="A288" i="57" s="1"/>
  <c r="A289" i="57" s="1"/>
  <c r="A290" i="57" s="1"/>
  <c r="A291" i="57" s="1"/>
  <c r="A292" i="57" s="1"/>
  <c r="A293" i="57" s="1"/>
  <c r="A294" i="57" s="1"/>
  <c r="A295" i="57" s="1"/>
  <c r="A296" i="57" s="1"/>
  <c r="A297" i="57" s="1"/>
  <c r="A298" i="57" s="1"/>
  <c r="A299" i="57" s="1"/>
  <c r="A300" i="57" s="1"/>
  <c r="A301" i="57" s="1"/>
  <c r="A302" i="57" s="1"/>
  <c r="A303" i="57" s="1"/>
  <c r="A304" i="57" s="1"/>
  <c r="A305" i="57" s="1"/>
  <c r="A306" i="57" s="1"/>
  <c r="A307" i="57" s="1"/>
  <c r="T2626" i="46"/>
  <c r="S2626" i="46"/>
  <c r="R2626" i="46"/>
  <c r="Q2626" i="46"/>
  <c r="W2626" i="46" s="1"/>
  <c r="T2625" i="46"/>
  <c r="S2625" i="46"/>
  <c r="R2625" i="46"/>
  <c r="Q2625" i="46"/>
  <c r="W2625" i="46" s="1"/>
  <c r="T2624" i="46"/>
  <c r="S2624" i="46"/>
  <c r="R2624" i="46"/>
  <c r="Q2624" i="46"/>
  <c r="R2626" i="47"/>
  <c r="S2626" i="47" s="1"/>
  <c r="T2626" i="47" s="1"/>
  <c r="P2626" i="47"/>
  <c r="O2626" i="47"/>
  <c r="N2626" i="47"/>
  <c r="M2626" i="47"/>
  <c r="P2625" i="47"/>
  <c r="R2625" i="47" s="1"/>
  <c r="S2625" i="47" s="1"/>
  <c r="T2625" i="47" s="1"/>
  <c r="O2625" i="47"/>
  <c r="N2625" i="47"/>
  <c r="M2625" i="47"/>
  <c r="P2624" i="47"/>
  <c r="O2624" i="47"/>
  <c r="R2624" i="47" s="1"/>
  <c r="S2624" i="47" s="1"/>
  <c r="T2624" i="47" s="1"/>
  <c r="N2624" i="47"/>
  <c r="M2624" i="47"/>
  <c r="P2623" i="47"/>
  <c r="O2623" i="47"/>
  <c r="N2623" i="47"/>
  <c r="M2623" i="47"/>
  <c r="R2623" i="47" s="1"/>
  <c r="S2623" i="47" s="1"/>
  <c r="T2623" i="47" s="1"/>
  <c r="T2623" i="46"/>
  <c r="S2623" i="46"/>
  <c r="R2623" i="46"/>
  <c r="Q2623" i="46"/>
  <c r="W2623" i="46" s="1"/>
  <c r="X2595" i="47"/>
  <c r="X2571" i="47"/>
  <c r="X2564" i="47"/>
  <c r="X2534" i="47"/>
  <c r="X2503" i="47"/>
  <c r="X2473" i="47"/>
  <c r="X2442" i="47"/>
  <c r="X2411" i="47"/>
  <c r="X2381" i="47"/>
  <c r="X2350" i="47"/>
  <c r="X2320" i="47"/>
  <c r="X2289" i="47"/>
  <c r="X2257" i="47"/>
  <c r="X2229" i="47"/>
  <c r="X2205" i="47"/>
  <c r="X2198" i="47"/>
  <c r="X2168" i="47"/>
  <c r="X2137" i="47"/>
  <c r="X2107" i="47"/>
  <c r="X2076" i="47"/>
  <c r="X2045" i="47"/>
  <c r="X2015" i="47"/>
  <c r="X1984" i="47"/>
  <c r="X1954" i="47"/>
  <c r="X1923" i="47"/>
  <c r="X1892" i="47"/>
  <c r="X1864" i="47"/>
  <c r="X2623" i="47"/>
  <c r="V2628" i="46" l="1"/>
  <c r="X2627" i="46"/>
  <c r="W2624" i="46"/>
  <c r="X2629" i="46"/>
  <c r="T2629" i="47"/>
  <c r="T2622" i="46"/>
  <c r="S2622" i="46"/>
  <c r="R2622" i="46"/>
  <c r="Q2622" i="46"/>
  <c r="V2622" i="46" s="1"/>
  <c r="T2621" i="46"/>
  <c r="S2621" i="46"/>
  <c r="V2621" i="46" s="1"/>
  <c r="R2621" i="46"/>
  <c r="Q2621" i="46"/>
  <c r="X2622" i="46" s="1"/>
  <c r="T2620" i="46"/>
  <c r="S2620" i="46"/>
  <c r="R2620" i="46"/>
  <c r="Q2620" i="46"/>
  <c r="W2620" i="46" s="1"/>
  <c r="T2615" i="46"/>
  <c r="S2615" i="46"/>
  <c r="R2615" i="46"/>
  <c r="Q2615" i="46"/>
  <c r="T2613" i="46"/>
  <c r="S2613" i="46"/>
  <c r="R2613" i="46"/>
  <c r="Q2613" i="46"/>
  <c r="W2613" i="46" s="1"/>
  <c r="T2619" i="46"/>
  <c r="S2619" i="46"/>
  <c r="R2619" i="46"/>
  <c r="Q2619" i="46"/>
  <c r="T2618" i="46"/>
  <c r="S2618" i="46"/>
  <c r="R2618" i="46"/>
  <c r="Q2618" i="46"/>
  <c r="P2622" i="47"/>
  <c r="O2622" i="47"/>
  <c r="R2622" i="47" s="1"/>
  <c r="S2622" i="47" s="1"/>
  <c r="T2622" i="47" s="1"/>
  <c r="N2622" i="47"/>
  <c r="M2622" i="47"/>
  <c r="P2621" i="47"/>
  <c r="O2621" i="47"/>
  <c r="N2621" i="47"/>
  <c r="R2621" i="47" s="1"/>
  <c r="S2621" i="47" s="1"/>
  <c r="T2621" i="47" s="1"/>
  <c r="M2621" i="47"/>
  <c r="P2620" i="47"/>
  <c r="R2620" i="47" s="1"/>
  <c r="S2620" i="47" s="1"/>
  <c r="O2620" i="47"/>
  <c r="N2620" i="47"/>
  <c r="M2620" i="47"/>
  <c r="P2619" i="47"/>
  <c r="O2619" i="47"/>
  <c r="R2619" i="47" s="1"/>
  <c r="S2619" i="47" s="1"/>
  <c r="T2619" i="47" s="1"/>
  <c r="N2619" i="47"/>
  <c r="M2619" i="47"/>
  <c r="P2618" i="47"/>
  <c r="O2618" i="47"/>
  <c r="N2618" i="47"/>
  <c r="R2618" i="47" s="1"/>
  <c r="S2618" i="47" s="1"/>
  <c r="T2618" i="47" s="1"/>
  <c r="M2618" i="47"/>
  <c r="P2617" i="47"/>
  <c r="O2617" i="47"/>
  <c r="N2617" i="47"/>
  <c r="M2617" i="47"/>
  <c r="R2617" i="47" s="1"/>
  <c r="S2617" i="47" s="1"/>
  <c r="T2617" i="47" s="1"/>
  <c r="T2617" i="46"/>
  <c r="S2617" i="46"/>
  <c r="R2617" i="46"/>
  <c r="Q2617" i="46"/>
  <c r="R2612" i="47"/>
  <c r="S2612" i="47" s="1"/>
  <c r="T2612" i="47" s="1"/>
  <c r="P2612" i="47"/>
  <c r="O2612" i="47"/>
  <c r="N2612" i="47"/>
  <c r="M2612" i="47"/>
  <c r="T2612" i="46"/>
  <c r="W2612" i="46" s="1"/>
  <c r="S2612" i="46"/>
  <c r="R2612" i="46"/>
  <c r="Q2612" i="46"/>
  <c r="T2616" i="46"/>
  <c r="S2616" i="46"/>
  <c r="R2616" i="46"/>
  <c r="Q2616" i="46"/>
  <c r="X2620" i="46" s="1"/>
  <c r="T2614" i="46"/>
  <c r="S2614" i="46"/>
  <c r="R2614" i="46"/>
  <c r="Q2614" i="46"/>
  <c r="V2614" i="46" s="1"/>
  <c r="T2611" i="46"/>
  <c r="S2611" i="46"/>
  <c r="R2611" i="46"/>
  <c r="Q2611" i="46"/>
  <c r="T2610" i="46"/>
  <c r="S2610" i="46"/>
  <c r="R2610" i="46"/>
  <c r="Q2610" i="46"/>
  <c r="T2609" i="46"/>
  <c r="W2609" i="46" s="1"/>
  <c r="S2609" i="46"/>
  <c r="R2609" i="46"/>
  <c r="Q2609" i="46"/>
  <c r="X2613" i="46" s="1"/>
  <c r="T2608" i="46"/>
  <c r="S2608" i="46"/>
  <c r="R2608" i="46"/>
  <c r="Q2608" i="46"/>
  <c r="V2608" i="46" s="1"/>
  <c r="T2607" i="46"/>
  <c r="S2607" i="46"/>
  <c r="R2607" i="46"/>
  <c r="Q2607" i="46"/>
  <c r="V2607" i="46" s="1"/>
  <c r="T2606" i="46"/>
  <c r="S2606" i="46"/>
  <c r="R2606" i="46"/>
  <c r="W2606" i="46" s="1"/>
  <c r="Q2606" i="46"/>
  <c r="S2616" i="47"/>
  <c r="R2616" i="47"/>
  <c r="P2616" i="47"/>
  <c r="O2616" i="47"/>
  <c r="N2616" i="47"/>
  <c r="M2616" i="47"/>
  <c r="P2615" i="47"/>
  <c r="O2615" i="47"/>
  <c r="N2615" i="47"/>
  <c r="M2615" i="47"/>
  <c r="R2615" i="47" s="1"/>
  <c r="S2615" i="47" s="1"/>
  <c r="P2614" i="47"/>
  <c r="O2614" i="47"/>
  <c r="N2614" i="47"/>
  <c r="M2614" i="47"/>
  <c r="R2614" i="47" s="1"/>
  <c r="S2614" i="47" s="1"/>
  <c r="P2613" i="47"/>
  <c r="O2613" i="47"/>
  <c r="N2613" i="47"/>
  <c r="M2613" i="47"/>
  <c r="R2613" i="47" s="1"/>
  <c r="S2613" i="47" s="1"/>
  <c r="P2611" i="47"/>
  <c r="O2611" i="47"/>
  <c r="N2611" i="47"/>
  <c r="R2611" i="47" s="1"/>
  <c r="S2611" i="47" s="1"/>
  <c r="M2611" i="47"/>
  <c r="P2610" i="47"/>
  <c r="O2610" i="47"/>
  <c r="N2610" i="47"/>
  <c r="M2610" i="47"/>
  <c r="R2610" i="47" s="1"/>
  <c r="S2610" i="47" s="1"/>
  <c r="T2610" i="47" s="1"/>
  <c r="P2609" i="47"/>
  <c r="O2609" i="47"/>
  <c r="N2609" i="47"/>
  <c r="M2609" i="47"/>
  <c r="R2609" i="47" s="1"/>
  <c r="S2609" i="47" s="1"/>
  <c r="T2609" i="47" s="1"/>
  <c r="P2608" i="47"/>
  <c r="O2608" i="47"/>
  <c r="N2608" i="47"/>
  <c r="R2608" i="47" s="1"/>
  <c r="S2608" i="47" s="1"/>
  <c r="T2608" i="47" s="1"/>
  <c r="M2608" i="47"/>
  <c r="P2607" i="47"/>
  <c r="O2607" i="47"/>
  <c r="N2607" i="47"/>
  <c r="M2607" i="47"/>
  <c r="R2607" i="47" s="1"/>
  <c r="S2607" i="47" s="1"/>
  <c r="T2607" i="47" s="1"/>
  <c r="P2606" i="47"/>
  <c r="O2606" i="47"/>
  <c r="N2606" i="47"/>
  <c r="M2606" i="47"/>
  <c r="R2606" i="47" s="1"/>
  <c r="S2606" i="47" s="1"/>
  <c r="T2606" i="47" s="1"/>
  <c r="T2605" i="46"/>
  <c r="S2605" i="46"/>
  <c r="R2605" i="46"/>
  <c r="Q2605" i="46"/>
  <c r="W2605" i="46" s="1"/>
  <c r="P2605" i="47"/>
  <c r="O2605" i="47"/>
  <c r="N2605" i="47"/>
  <c r="M2605" i="47"/>
  <c r="R2605" i="47" s="1"/>
  <c r="S2605" i="47" s="1"/>
  <c r="T2605" i="47" s="1"/>
  <c r="P2604" i="47"/>
  <c r="O2604" i="47"/>
  <c r="N2604" i="47"/>
  <c r="M2604" i="47"/>
  <c r="R2604" i="47" s="1"/>
  <c r="S2604" i="47" s="1"/>
  <c r="T2604" i="47" s="1"/>
  <c r="T2604" i="46"/>
  <c r="S2604" i="46"/>
  <c r="R2604" i="46"/>
  <c r="Q2604" i="46"/>
  <c r="T2603" i="46"/>
  <c r="S2603" i="46"/>
  <c r="R2603" i="46"/>
  <c r="Q2603" i="46"/>
  <c r="W2603" i="46" s="1"/>
  <c r="P2603" i="47"/>
  <c r="O2603" i="47"/>
  <c r="N2603" i="47"/>
  <c r="M2603" i="47"/>
  <c r="R2603" i="47" s="1"/>
  <c r="S2603" i="47" s="1"/>
  <c r="T2603" i="47" s="1"/>
  <c r="P2602" i="47"/>
  <c r="O2602" i="47"/>
  <c r="N2602" i="47"/>
  <c r="M2602" i="47"/>
  <c r="R2602" i="47" s="1"/>
  <c r="S2602" i="47" s="1"/>
  <c r="T2602" i="47" s="1"/>
  <c r="P2601" i="47"/>
  <c r="O2601" i="47"/>
  <c r="N2601" i="47"/>
  <c r="M2601" i="47"/>
  <c r="R2601" i="47" s="1"/>
  <c r="S2601" i="47" s="1"/>
  <c r="T2601" i="47" s="1"/>
  <c r="P2600" i="47"/>
  <c r="O2600" i="47"/>
  <c r="N2600" i="47"/>
  <c r="M2600" i="47"/>
  <c r="R2600" i="47" s="1"/>
  <c r="S2600" i="47" s="1"/>
  <c r="T2600" i="47" s="1"/>
  <c r="P2599" i="47"/>
  <c r="O2599" i="47"/>
  <c r="N2599" i="47"/>
  <c r="M2599" i="47"/>
  <c r="R2599" i="47" s="1"/>
  <c r="S2599" i="47" s="1"/>
  <c r="T2599" i="47" s="1"/>
  <c r="T2602" i="46"/>
  <c r="S2602" i="46"/>
  <c r="R2602" i="46"/>
  <c r="Q2602" i="46"/>
  <c r="X2606" i="46" s="1"/>
  <c r="T2601" i="46"/>
  <c r="S2601" i="46"/>
  <c r="R2601" i="46"/>
  <c r="Q2601" i="46"/>
  <c r="V2601" i="46" s="1"/>
  <c r="T2600" i="46"/>
  <c r="S2600" i="46"/>
  <c r="R2600" i="46"/>
  <c r="Q2600" i="46"/>
  <c r="X2601" i="46" s="1"/>
  <c r="T2599" i="46"/>
  <c r="S2599" i="46"/>
  <c r="R2599" i="46"/>
  <c r="Q2599" i="46"/>
  <c r="T2598" i="46"/>
  <c r="S2598" i="46"/>
  <c r="R2598" i="46"/>
  <c r="Q2598" i="46"/>
  <c r="P2598" i="47"/>
  <c r="O2598" i="47"/>
  <c r="N2598" i="47"/>
  <c r="M2598" i="47"/>
  <c r="R2598" i="47" s="1"/>
  <c r="S2598" i="47" s="1"/>
  <c r="T2598" i="47" s="1"/>
  <c r="T2597" i="46"/>
  <c r="S2597" i="46"/>
  <c r="R2597" i="46"/>
  <c r="Q2597" i="46"/>
  <c r="W2597" i="46" s="1"/>
  <c r="T2596" i="46"/>
  <c r="S2596" i="46"/>
  <c r="R2596" i="46"/>
  <c r="Q2596" i="46"/>
  <c r="P2597" i="47"/>
  <c r="O2597" i="47"/>
  <c r="N2597" i="47"/>
  <c r="M2597" i="47"/>
  <c r="R2597" i="47" s="1"/>
  <c r="S2597" i="47" s="1"/>
  <c r="T2597" i="47" s="1"/>
  <c r="P2596" i="47"/>
  <c r="O2596" i="47"/>
  <c r="N2596" i="47"/>
  <c r="M2596" i="47"/>
  <c r="R2596" i="47" s="1"/>
  <c r="S2596" i="47" s="1"/>
  <c r="T2596" i="47" s="1"/>
  <c r="W2616" i="46" l="1"/>
  <c r="X2615" i="46"/>
  <c r="W2610" i="46"/>
  <c r="W2599" i="46"/>
  <c r="V2600" i="46"/>
  <c r="V2615" i="46"/>
  <c r="X2608" i="46"/>
  <c r="W2596" i="46"/>
  <c r="W2604" i="46"/>
  <c r="W2611" i="46"/>
  <c r="W2598" i="46"/>
  <c r="W2602" i="46"/>
  <c r="W2619" i="46"/>
  <c r="T2620" i="47"/>
  <c r="T2614" i="47"/>
  <c r="T2615" i="47" s="1"/>
  <c r="T2616" i="47" s="1"/>
  <c r="T2611" i="47"/>
  <c r="T2613" i="47"/>
  <c r="P2595" i="47"/>
  <c r="O2595" i="47"/>
  <c r="N2595" i="47"/>
  <c r="M2595" i="47"/>
  <c r="R2595" i="47" s="1"/>
  <c r="S2595" i="47" s="1"/>
  <c r="T2595" i="47" s="1"/>
  <c r="T2595" i="46"/>
  <c r="S2595" i="46"/>
  <c r="R2595" i="46"/>
  <c r="Q2595" i="46"/>
  <c r="T2594" i="46"/>
  <c r="S2594" i="46"/>
  <c r="R2594" i="46"/>
  <c r="Q2594" i="46"/>
  <c r="V2594" i="46" s="1"/>
  <c r="T2593" i="46"/>
  <c r="S2593" i="46"/>
  <c r="R2593" i="46"/>
  <c r="Q2593" i="46"/>
  <c r="T2592" i="46"/>
  <c r="S2592" i="46"/>
  <c r="R2592" i="46"/>
  <c r="Q2592" i="46"/>
  <c r="R2594" i="47"/>
  <c r="S2594" i="47" s="1"/>
  <c r="P2594" i="47"/>
  <c r="O2594" i="47"/>
  <c r="N2594" i="47"/>
  <c r="M2594" i="47"/>
  <c r="P2593" i="47"/>
  <c r="R2593" i="47" s="1"/>
  <c r="S2593" i="47" s="1"/>
  <c r="T2593" i="47" s="1"/>
  <c r="O2593" i="47"/>
  <c r="N2593" i="47"/>
  <c r="M2593" i="47"/>
  <c r="P2592" i="47"/>
  <c r="O2592" i="47"/>
  <c r="R2592" i="47" s="1"/>
  <c r="S2592" i="47" s="1"/>
  <c r="T2592" i="47" s="1"/>
  <c r="N2592" i="47"/>
  <c r="M2592" i="47"/>
  <c r="T2591" i="46"/>
  <c r="S2591" i="46"/>
  <c r="R2591" i="46"/>
  <c r="Q2591" i="46"/>
  <c r="P2591" i="47"/>
  <c r="O2591" i="47"/>
  <c r="N2591" i="47"/>
  <c r="R2591" i="47" s="1"/>
  <c r="S2591" i="47" s="1"/>
  <c r="T2591" i="47" s="1"/>
  <c r="M2591" i="47"/>
  <c r="P2590" i="47"/>
  <c r="O2590" i="47"/>
  <c r="N2590" i="47"/>
  <c r="M2590" i="47"/>
  <c r="R2590" i="47" s="1"/>
  <c r="S2590" i="47" s="1"/>
  <c r="T2590" i="47" s="1"/>
  <c r="T2590" i="46"/>
  <c r="S2590" i="46"/>
  <c r="R2590" i="46"/>
  <c r="Q2590" i="46"/>
  <c r="P2589" i="47"/>
  <c r="O2589" i="47"/>
  <c r="N2589" i="47"/>
  <c r="M2589" i="47"/>
  <c r="R2589" i="47" s="1"/>
  <c r="S2589" i="47" s="1"/>
  <c r="T2589" i="47" s="1"/>
  <c r="P2588" i="47"/>
  <c r="O2588" i="47"/>
  <c r="N2588" i="47"/>
  <c r="M2588" i="47"/>
  <c r="R2588" i="47" s="1"/>
  <c r="S2588" i="47" s="1"/>
  <c r="T2588" i="47" s="1"/>
  <c r="P2587" i="47"/>
  <c r="O2587" i="47"/>
  <c r="N2587" i="47"/>
  <c r="M2587" i="47"/>
  <c r="R2587" i="47" s="1"/>
  <c r="S2587" i="47" s="1"/>
  <c r="T2587" i="47" s="1"/>
  <c r="P2586" i="47"/>
  <c r="O2586" i="47"/>
  <c r="N2586" i="47"/>
  <c r="M2586" i="47"/>
  <c r="R2586" i="47" s="1"/>
  <c r="S2586" i="47" s="1"/>
  <c r="T2586" i="47" s="1"/>
  <c r="T2589" i="46"/>
  <c r="S2589" i="46"/>
  <c r="R2589" i="46"/>
  <c r="Q2589" i="46"/>
  <c r="W2589" i="46" s="1"/>
  <c r="T2588" i="46"/>
  <c r="S2588" i="46"/>
  <c r="R2588" i="46"/>
  <c r="Q2588" i="46"/>
  <c r="W2588" i="46" s="1"/>
  <c r="R2585" i="47"/>
  <c r="S2585" i="47" s="1"/>
  <c r="T2585" i="47" s="1"/>
  <c r="P2585" i="47"/>
  <c r="O2585" i="47"/>
  <c r="N2585" i="47"/>
  <c r="M2585" i="47"/>
  <c r="T2587" i="46"/>
  <c r="S2587" i="46"/>
  <c r="R2587" i="46"/>
  <c r="Q2587" i="46"/>
  <c r="V2587" i="46" s="1"/>
  <c r="T2586" i="46"/>
  <c r="S2586" i="46"/>
  <c r="R2586" i="46"/>
  <c r="Q2586" i="46"/>
  <c r="X2587" i="46" s="1"/>
  <c r="T2585" i="46"/>
  <c r="S2585" i="46"/>
  <c r="R2585" i="46"/>
  <c r="Q2585" i="46"/>
  <c r="W2585" i="46" s="1"/>
  <c r="P2584" i="47"/>
  <c r="O2584" i="47"/>
  <c r="N2584" i="47"/>
  <c r="M2584" i="47"/>
  <c r="R2584" i="47" s="1"/>
  <c r="S2584" i="47" s="1"/>
  <c r="T2584" i="47" s="1"/>
  <c r="T2584" i="46"/>
  <c r="S2584" i="46"/>
  <c r="R2584" i="46"/>
  <c r="Q2584" i="46"/>
  <c r="W2584" i="46" s="1"/>
  <c r="T2583" i="46"/>
  <c r="S2583" i="46"/>
  <c r="R2583" i="46"/>
  <c r="Q2583" i="46"/>
  <c r="T2582" i="46"/>
  <c r="S2582" i="46"/>
  <c r="R2582" i="46"/>
  <c r="Q2582" i="46"/>
  <c r="W2582" i="46" s="1"/>
  <c r="P2583" i="47"/>
  <c r="O2583" i="47"/>
  <c r="N2583" i="47"/>
  <c r="M2583" i="47"/>
  <c r="R2583" i="47" s="1"/>
  <c r="S2583" i="47" s="1"/>
  <c r="P2582" i="47"/>
  <c r="O2582" i="47"/>
  <c r="N2582" i="47"/>
  <c r="M2582" i="47"/>
  <c r="R2582" i="47" s="1"/>
  <c r="S2582" i="47" s="1"/>
  <c r="T2582" i="47" s="1"/>
  <c r="R2581" i="47"/>
  <c r="S2581" i="47" s="1"/>
  <c r="T2581" i="47" s="1"/>
  <c r="P2581" i="47"/>
  <c r="O2581" i="47"/>
  <c r="N2581" i="47"/>
  <c r="M2581" i="47"/>
  <c r="T2581" i="46"/>
  <c r="S2581" i="46"/>
  <c r="R2581" i="46"/>
  <c r="Q2581" i="46"/>
  <c r="X2585" i="46" s="1"/>
  <c r="T2580" i="46"/>
  <c r="S2580" i="46"/>
  <c r="R2580" i="46"/>
  <c r="Q2580" i="46"/>
  <c r="T2579" i="46"/>
  <c r="S2579" i="46"/>
  <c r="R2579" i="46"/>
  <c r="Q2579" i="46"/>
  <c r="T2578" i="46"/>
  <c r="S2578" i="46"/>
  <c r="R2578" i="46"/>
  <c r="Q2578" i="46"/>
  <c r="W2578" i="46" s="1"/>
  <c r="P2580" i="47"/>
  <c r="O2580" i="47"/>
  <c r="N2580" i="47"/>
  <c r="R2580" i="47" s="1"/>
  <c r="S2580" i="47" s="1"/>
  <c r="T2580" i="47" s="1"/>
  <c r="M2580" i="47"/>
  <c r="P2579" i="47"/>
  <c r="O2579" i="47"/>
  <c r="N2579" i="47"/>
  <c r="M2579" i="47"/>
  <c r="R2579" i="47" s="1"/>
  <c r="S2579" i="47" s="1"/>
  <c r="T2579" i="47" s="1"/>
  <c r="P2578" i="47"/>
  <c r="O2578" i="47"/>
  <c r="N2578" i="47"/>
  <c r="M2578" i="47"/>
  <c r="R2578" i="47" s="1"/>
  <c r="S2578" i="47" s="1"/>
  <c r="T2578" i="47" s="1"/>
  <c r="W2591" i="46" l="1"/>
  <c r="X2592" i="46"/>
  <c r="W2592" i="46"/>
  <c r="V2580" i="46"/>
  <c r="W2583" i="46"/>
  <c r="W2590" i="46"/>
  <c r="V2579" i="46"/>
  <c r="X2594" i="46"/>
  <c r="W2595" i="46"/>
  <c r="X2599" i="46"/>
  <c r="X2580" i="46"/>
  <c r="V2586" i="46"/>
  <c r="V2593" i="46"/>
  <c r="T2594" i="47"/>
  <c r="W2581" i="46"/>
  <c r="T2583" i="47"/>
  <c r="P2577" i="47"/>
  <c r="O2577" i="47"/>
  <c r="N2577" i="47"/>
  <c r="M2577" i="47"/>
  <c r="R2577" i="47" s="1"/>
  <c r="S2577" i="47" s="1"/>
  <c r="T2577" i="47" s="1"/>
  <c r="R2576" i="47"/>
  <c r="S2576" i="47" s="1"/>
  <c r="T2576" i="47" s="1"/>
  <c r="P2576" i="47"/>
  <c r="O2576" i="47"/>
  <c r="N2576" i="47"/>
  <c r="M2576" i="47"/>
  <c r="T2577" i="46"/>
  <c r="S2577" i="46"/>
  <c r="R2577" i="46"/>
  <c r="Q2577" i="46"/>
  <c r="W2577" i="46" s="1"/>
  <c r="T2576" i="46"/>
  <c r="S2576" i="46"/>
  <c r="R2576" i="46"/>
  <c r="Q2576" i="46"/>
  <c r="W2576" i="46" s="1"/>
  <c r="P2930" i="46"/>
  <c r="O2930" i="46"/>
  <c r="N2930" i="46"/>
  <c r="M2930" i="46"/>
  <c r="P2929" i="46"/>
  <c r="O2929" i="46"/>
  <c r="N2929" i="46"/>
  <c r="M2929" i="46"/>
  <c r="P2928" i="46"/>
  <c r="O2928" i="46"/>
  <c r="N2928" i="46"/>
  <c r="M2928" i="46"/>
  <c r="P2927" i="46"/>
  <c r="O2927" i="46"/>
  <c r="N2927" i="46"/>
  <c r="M2927" i="46"/>
  <c r="P2926" i="46"/>
  <c r="O2926" i="46"/>
  <c r="N2926" i="46"/>
  <c r="M2926" i="46"/>
  <c r="P2925" i="46"/>
  <c r="O2925" i="46"/>
  <c r="N2925" i="46"/>
  <c r="M2925" i="46"/>
  <c r="P2924" i="46"/>
  <c r="O2924" i="46"/>
  <c r="N2924" i="46"/>
  <c r="M2924" i="46"/>
  <c r="P2923" i="46"/>
  <c r="O2923" i="46"/>
  <c r="N2923" i="46"/>
  <c r="M2923" i="46"/>
  <c r="P2922" i="46"/>
  <c r="O2922" i="46"/>
  <c r="N2922" i="46"/>
  <c r="M2922" i="46"/>
  <c r="P2921" i="46"/>
  <c r="O2921" i="46"/>
  <c r="N2921" i="46"/>
  <c r="M2921" i="46"/>
  <c r="P2920" i="46"/>
  <c r="O2920" i="46"/>
  <c r="N2920" i="46"/>
  <c r="M2920" i="46"/>
  <c r="P2919" i="46"/>
  <c r="O2919" i="46"/>
  <c r="N2919" i="46"/>
  <c r="M2919" i="46"/>
  <c r="P2918" i="46"/>
  <c r="O2918" i="46"/>
  <c r="N2918" i="46"/>
  <c r="M2918" i="46"/>
  <c r="P2917" i="46"/>
  <c r="O2917" i="46"/>
  <c r="N2917" i="46"/>
  <c r="M2917" i="46"/>
  <c r="P2916" i="46"/>
  <c r="O2916" i="46"/>
  <c r="N2916" i="46"/>
  <c r="M2916" i="46"/>
  <c r="P2915" i="46"/>
  <c r="O2915" i="46"/>
  <c r="N2915" i="46"/>
  <c r="M2915" i="46"/>
  <c r="P2914" i="46"/>
  <c r="O2914" i="46"/>
  <c r="N2914" i="46"/>
  <c r="M2914" i="46"/>
  <c r="P2913" i="46"/>
  <c r="O2913" i="46"/>
  <c r="N2913" i="46"/>
  <c r="M2913" i="46"/>
  <c r="P2912" i="46"/>
  <c r="O2912" i="46"/>
  <c r="N2912" i="46"/>
  <c r="M2912" i="46"/>
  <c r="P2911" i="46"/>
  <c r="O2911" i="46"/>
  <c r="N2911" i="46"/>
  <c r="M2911" i="46"/>
  <c r="P2910" i="46"/>
  <c r="O2910" i="46"/>
  <c r="N2910" i="46"/>
  <c r="M2910" i="46"/>
  <c r="P2909" i="46"/>
  <c r="O2909" i="46"/>
  <c r="N2909" i="46"/>
  <c r="M2909" i="46"/>
  <c r="P2908" i="46"/>
  <c r="O2908" i="46"/>
  <c r="N2908" i="46"/>
  <c r="M2908" i="46"/>
  <c r="P2907" i="46"/>
  <c r="O2907" i="46"/>
  <c r="N2907" i="46"/>
  <c r="M2907" i="46"/>
  <c r="P2906" i="46"/>
  <c r="O2906" i="46"/>
  <c r="N2906" i="46"/>
  <c r="M2906" i="46"/>
  <c r="P2905" i="46"/>
  <c r="O2905" i="46"/>
  <c r="N2905" i="46"/>
  <c r="M2905" i="46"/>
  <c r="P2904" i="46"/>
  <c r="O2904" i="46"/>
  <c r="N2904" i="46"/>
  <c r="M2904" i="46"/>
  <c r="P2903" i="46"/>
  <c r="O2903" i="46"/>
  <c r="N2903" i="46"/>
  <c r="M2903" i="46"/>
  <c r="P2902" i="46"/>
  <c r="O2902" i="46"/>
  <c r="N2902" i="46"/>
  <c r="M2902" i="46"/>
  <c r="P2901" i="46"/>
  <c r="O2901" i="46"/>
  <c r="N2901" i="46"/>
  <c r="M2901" i="46"/>
  <c r="P2900" i="46"/>
  <c r="O2900" i="46"/>
  <c r="N2900" i="46"/>
  <c r="M2900" i="46"/>
  <c r="P2899" i="46"/>
  <c r="O2899" i="46"/>
  <c r="N2899" i="46"/>
  <c r="M2899" i="46"/>
  <c r="P2898" i="46"/>
  <c r="O2898" i="46"/>
  <c r="N2898" i="46"/>
  <c r="M2898" i="46"/>
  <c r="P2897" i="46"/>
  <c r="O2897" i="46"/>
  <c r="N2897" i="46"/>
  <c r="M2897" i="46"/>
  <c r="P2896" i="46"/>
  <c r="O2896" i="46"/>
  <c r="N2896" i="46"/>
  <c r="M2896" i="46"/>
  <c r="P2895" i="46"/>
  <c r="O2895" i="46"/>
  <c r="N2895" i="46"/>
  <c r="M2895" i="46"/>
  <c r="P2894" i="46"/>
  <c r="O2894" i="46"/>
  <c r="N2894" i="46"/>
  <c r="M2894" i="46"/>
  <c r="P2893" i="46"/>
  <c r="O2893" i="46"/>
  <c r="N2893" i="46"/>
  <c r="M2893" i="46"/>
  <c r="P2892" i="46"/>
  <c r="O2892" i="46"/>
  <c r="N2892" i="46"/>
  <c r="M2892" i="46"/>
  <c r="P2891" i="46"/>
  <c r="O2891" i="46"/>
  <c r="N2891" i="46"/>
  <c r="M2891" i="46"/>
  <c r="P2890" i="46"/>
  <c r="O2890" i="46"/>
  <c r="N2890" i="46"/>
  <c r="M2890" i="46"/>
  <c r="P2889" i="46"/>
  <c r="O2889" i="46"/>
  <c r="N2889" i="46"/>
  <c r="M2889" i="46"/>
  <c r="P2888" i="46"/>
  <c r="O2888" i="46"/>
  <c r="N2888" i="46"/>
  <c r="M2888" i="46"/>
  <c r="P2887" i="46"/>
  <c r="O2887" i="46"/>
  <c r="N2887" i="46"/>
  <c r="M2887" i="46"/>
  <c r="P2886" i="46"/>
  <c r="O2886" i="46"/>
  <c r="N2886" i="46"/>
  <c r="M2886" i="46"/>
  <c r="P2885" i="46"/>
  <c r="O2885" i="46"/>
  <c r="N2885" i="46"/>
  <c r="M2885" i="46"/>
  <c r="P2884" i="46"/>
  <c r="O2884" i="46"/>
  <c r="N2884" i="46"/>
  <c r="M2884" i="46"/>
  <c r="P2883" i="46"/>
  <c r="O2883" i="46"/>
  <c r="N2883" i="46"/>
  <c r="M2883" i="46"/>
  <c r="P2882" i="46"/>
  <c r="O2882" i="46"/>
  <c r="N2882" i="46"/>
  <c r="M2882" i="46"/>
  <c r="P2881" i="46"/>
  <c r="O2881" i="46"/>
  <c r="N2881" i="46"/>
  <c r="M2881" i="46"/>
  <c r="P2880" i="46"/>
  <c r="O2880" i="46"/>
  <c r="N2880" i="46"/>
  <c r="M2880" i="46"/>
  <c r="P2879" i="46"/>
  <c r="O2879" i="46"/>
  <c r="N2879" i="46"/>
  <c r="M2879" i="46"/>
  <c r="P2878" i="46"/>
  <c r="O2878" i="46"/>
  <c r="N2878" i="46"/>
  <c r="M2878" i="46"/>
  <c r="P2877" i="46"/>
  <c r="O2877" i="46"/>
  <c r="N2877" i="46"/>
  <c r="M2877" i="46"/>
  <c r="P2876" i="46"/>
  <c r="O2876" i="46"/>
  <c r="N2876" i="46"/>
  <c r="M2876" i="46"/>
  <c r="P2875" i="46"/>
  <c r="O2875" i="46"/>
  <c r="N2875" i="46"/>
  <c r="M2875" i="46"/>
  <c r="P2874" i="46"/>
  <c r="O2874" i="46"/>
  <c r="N2874" i="46"/>
  <c r="M2874" i="46"/>
  <c r="P2873" i="46"/>
  <c r="O2873" i="46"/>
  <c r="N2873" i="46"/>
  <c r="M2873" i="46"/>
  <c r="P2872" i="46"/>
  <c r="O2872" i="46"/>
  <c r="N2872" i="46"/>
  <c r="M2872" i="46"/>
  <c r="P2871" i="46"/>
  <c r="O2871" i="46"/>
  <c r="N2871" i="46"/>
  <c r="M2871" i="46"/>
  <c r="P2870" i="46"/>
  <c r="O2870" i="46"/>
  <c r="N2870" i="46"/>
  <c r="M2870" i="46"/>
  <c r="P2869" i="46"/>
  <c r="O2869" i="46"/>
  <c r="N2869" i="46"/>
  <c r="M2869" i="46"/>
  <c r="P2868" i="46"/>
  <c r="O2868" i="46"/>
  <c r="N2868" i="46"/>
  <c r="M2868" i="46"/>
  <c r="P2867" i="46"/>
  <c r="O2867" i="46"/>
  <c r="N2867" i="46"/>
  <c r="M2867" i="46"/>
  <c r="P2866" i="46"/>
  <c r="O2866" i="46"/>
  <c r="N2866" i="46"/>
  <c r="M2866" i="46"/>
  <c r="P2865" i="46"/>
  <c r="O2865" i="46"/>
  <c r="N2865" i="46"/>
  <c r="M2865" i="46"/>
  <c r="P2864" i="46"/>
  <c r="O2864" i="46"/>
  <c r="N2864" i="46"/>
  <c r="M2864" i="46"/>
  <c r="P2863" i="46"/>
  <c r="O2863" i="46"/>
  <c r="N2863" i="46"/>
  <c r="M2863" i="46"/>
  <c r="P2862" i="46"/>
  <c r="O2862" i="46"/>
  <c r="N2862" i="46"/>
  <c r="M2862" i="46"/>
  <c r="P2861" i="46"/>
  <c r="O2861" i="46"/>
  <c r="N2861" i="46"/>
  <c r="M2861" i="46"/>
  <c r="P2860" i="46"/>
  <c r="O2860" i="46"/>
  <c r="N2860" i="46"/>
  <c r="M2860" i="46"/>
  <c r="P2859" i="46"/>
  <c r="O2859" i="46"/>
  <c r="N2859" i="46"/>
  <c r="M2859" i="46"/>
  <c r="P2858" i="46"/>
  <c r="O2858" i="46"/>
  <c r="N2858" i="46"/>
  <c r="M2858" i="46"/>
  <c r="P2857" i="46"/>
  <c r="O2857" i="46"/>
  <c r="N2857" i="46"/>
  <c r="M2857" i="46"/>
  <c r="P2856" i="46"/>
  <c r="O2856" i="46"/>
  <c r="N2856" i="46"/>
  <c r="M2856" i="46"/>
  <c r="P2855" i="46"/>
  <c r="O2855" i="46"/>
  <c r="N2855" i="46"/>
  <c r="M2855" i="46"/>
  <c r="P2854" i="46"/>
  <c r="O2854" i="46"/>
  <c r="N2854" i="46"/>
  <c r="M2854" i="46"/>
  <c r="P2853" i="46"/>
  <c r="O2853" i="46"/>
  <c r="N2853" i="46"/>
  <c r="M2853" i="46"/>
  <c r="P2852" i="46"/>
  <c r="O2852" i="46"/>
  <c r="N2852" i="46"/>
  <c r="M2852" i="46"/>
  <c r="P2851" i="46"/>
  <c r="O2851" i="46"/>
  <c r="N2851" i="46"/>
  <c r="M2851" i="46"/>
  <c r="P2850" i="46"/>
  <c r="O2850" i="46"/>
  <c r="N2850" i="46"/>
  <c r="M2850" i="46"/>
  <c r="P2849" i="46"/>
  <c r="O2849" i="46"/>
  <c r="N2849" i="46"/>
  <c r="M2849" i="46"/>
  <c r="P2848" i="46"/>
  <c r="O2848" i="46"/>
  <c r="N2848" i="46"/>
  <c r="M2848" i="46"/>
  <c r="P2847" i="46"/>
  <c r="O2847" i="46"/>
  <c r="N2847" i="46"/>
  <c r="M2847" i="46"/>
  <c r="P2846" i="46"/>
  <c r="O2846" i="46"/>
  <c r="N2846" i="46"/>
  <c r="M2846" i="46"/>
  <c r="P2845" i="46"/>
  <c r="O2845" i="46"/>
  <c r="N2845" i="46"/>
  <c r="M2845" i="46"/>
  <c r="P2844" i="46"/>
  <c r="O2844" i="46"/>
  <c r="N2844" i="46"/>
  <c r="M2844" i="46"/>
  <c r="P2843" i="46"/>
  <c r="O2843" i="46"/>
  <c r="N2843" i="46"/>
  <c r="M2843" i="46"/>
  <c r="P2842" i="46"/>
  <c r="O2842" i="46"/>
  <c r="N2842" i="46"/>
  <c r="M2842" i="46"/>
  <c r="P2841" i="46"/>
  <c r="O2841" i="46"/>
  <c r="N2841" i="46"/>
  <c r="M2841" i="46"/>
  <c r="P2840" i="46"/>
  <c r="O2840" i="46"/>
  <c r="N2840" i="46"/>
  <c r="M2840" i="46"/>
  <c r="P2839" i="46"/>
  <c r="O2839" i="46"/>
  <c r="N2839" i="46"/>
  <c r="M2839" i="46"/>
  <c r="P2838" i="46"/>
  <c r="O2838" i="46"/>
  <c r="N2838" i="46"/>
  <c r="M2838" i="46"/>
  <c r="P2837" i="46"/>
  <c r="O2837" i="46"/>
  <c r="N2837" i="46"/>
  <c r="M2837" i="46"/>
  <c r="P2836" i="46"/>
  <c r="O2836" i="46"/>
  <c r="N2836" i="46"/>
  <c r="M2836" i="46"/>
  <c r="P2835" i="46"/>
  <c r="O2835" i="46"/>
  <c r="N2835" i="46"/>
  <c r="M2835" i="46"/>
  <c r="P2834" i="46"/>
  <c r="O2834" i="46"/>
  <c r="N2834" i="46"/>
  <c r="M2834" i="46"/>
  <c r="P2833" i="46"/>
  <c r="O2833" i="46"/>
  <c r="N2833" i="46"/>
  <c r="M2833" i="46"/>
  <c r="P2832" i="46"/>
  <c r="O2832" i="46"/>
  <c r="N2832" i="46"/>
  <c r="M2832" i="46"/>
  <c r="P2831" i="46"/>
  <c r="O2831" i="46"/>
  <c r="N2831" i="46"/>
  <c r="M2831" i="46"/>
  <c r="P2830" i="46"/>
  <c r="O2830" i="46"/>
  <c r="N2830" i="46"/>
  <c r="M2830" i="46"/>
  <c r="P2829" i="46"/>
  <c r="O2829" i="46"/>
  <c r="N2829" i="46"/>
  <c r="M2829" i="46"/>
  <c r="P2828" i="46"/>
  <c r="O2828" i="46"/>
  <c r="N2828" i="46"/>
  <c r="M2828" i="46"/>
  <c r="P2827" i="46"/>
  <c r="O2827" i="46"/>
  <c r="N2827" i="46"/>
  <c r="M2827" i="46"/>
  <c r="P2826" i="46"/>
  <c r="O2826" i="46"/>
  <c r="N2826" i="46"/>
  <c r="M2826" i="46"/>
  <c r="P2825" i="46"/>
  <c r="O2825" i="46"/>
  <c r="N2825" i="46"/>
  <c r="M2825" i="46"/>
  <c r="P2824" i="46"/>
  <c r="O2824" i="46"/>
  <c r="N2824" i="46"/>
  <c r="M2824" i="46"/>
  <c r="P2823" i="46"/>
  <c r="O2823" i="46"/>
  <c r="N2823" i="46"/>
  <c r="M2823" i="46"/>
  <c r="P2822" i="46"/>
  <c r="O2822" i="46"/>
  <c r="N2822" i="46"/>
  <c r="M2822" i="46"/>
  <c r="P2821" i="46"/>
  <c r="O2821" i="46"/>
  <c r="N2821" i="46"/>
  <c r="M2821" i="46"/>
  <c r="P2820" i="46"/>
  <c r="O2820" i="46"/>
  <c r="N2820" i="46"/>
  <c r="M2820" i="46"/>
  <c r="P2819" i="46"/>
  <c r="O2819" i="46"/>
  <c r="N2819" i="46"/>
  <c r="M2819" i="46"/>
  <c r="P2818" i="46"/>
  <c r="O2818" i="46"/>
  <c r="N2818" i="46"/>
  <c r="M2818" i="46"/>
  <c r="P2817" i="46"/>
  <c r="O2817" i="46"/>
  <c r="N2817" i="46"/>
  <c r="M2817" i="46"/>
  <c r="P2816" i="46"/>
  <c r="O2816" i="46"/>
  <c r="N2816" i="46"/>
  <c r="M2816" i="46"/>
  <c r="P2815" i="46"/>
  <c r="O2815" i="46"/>
  <c r="N2815" i="46"/>
  <c r="M2815" i="46"/>
  <c r="P2814" i="46"/>
  <c r="O2814" i="46"/>
  <c r="N2814" i="46"/>
  <c r="M2814" i="46"/>
  <c r="P2813" i="46"/>
  <c r="O2813" i="46"/>
  <c r="N2813" i="46"/>
  <c r="M2813" i="46"/>
  <c r="P2812" i="46"/>
  <c r="O2812" i="46"/>
  <c r="N2812" i="46"/>
  <c r="M2812" i="46"/>
  <c r="P2811" i="46"/>
  <c r="O2811" i="46"/>
  <c r="N2811" i="46"/>
  <c r="M2811" i="46"/>
  <c r="P2810" i="46"/>
  <c r="O2810" i="46"/>
  <c r="N2810" i="46"/>
  <c r="M2810" i="46"/>
  <c r="P2809" i="46"/>
  <c r="O2809" i="46"/>
  <c r="N2809" i="46"/>
  <c r="M2809" i="46"/>
  <c r="P2808" i="46"/>
  <c r="O2808" i="46"/>
  <c r="N2808" i="46"/>
  <c r="M2808" i="46"/>
  <c r="P2807" i="46"/>
  <c r="O2807" i="46"/>
  <c r="N2807" i="46"/>
  <c r="M2807" i="46"/>
  <c r="P2806" i="46"/>
  <c r="O2806" i="46"/>
  <c r="N2806" i="46"/>
  <c r="M2806" i="46"/>
  <c r="P2805" i="46"/>
  <c r="O2805" i="46"/>
  <c r="N2805" i="46"/>
  <c r="M2805" i="46"/>
  <c r="P2804" i="46"/>
  <c r="O2804" i="46"/>
  <c r="N2804" i="46"/>
  <c r="M2804" i="46"/>
  <c r="P2803" i="46"/>
  <c r="O2803" i="46"/>
  <c r="N2803" i="46"/>
  <c r="M2803" i="46"/>
  <c r="P2802" i="46"/>
  <c r="O2802" i="46"/>
  <c r="N2802" i="46"/>
  <c r="M2802" i="46"/>
  <c r="P2801" i="46"/>
  <c r="O2801" i="46"/>
  <c r="N2801" i="46"/>
  <c r="M2801" i="46"/>
  <c r="P2800" i="46"/>
  <c r="O2800" i="46"/>
  <c r="N2800" i="46"/>
  <c r="M2800" i="46"/>
  <c r="P2799" i="46"/>
  <c r="O2799" i="46"/>
  <c r="N2799" i="46"/>
  <c r="M2799" i="46"/>
  <c r="P2798" i="46"/>
  <c r="O2798" i="46"/>
  <c r="N2798" i="46"/>
  <c r="M2798" i="46"/>
  <c r="P2797" i="46"/>
  <c r="O2797" i="46"/>
  <c r="N2797" i="46"/>
  <c r="M2797" i="46"/>
  <c r="P2796" i="46"/>
  <c r="O2796" i="46"/>
  <c r="N2796" i="46"/>
  <c r="M2796" i="46"/>
  <c r="P2795" i="46"/>
  <c r="O2795" i="46"/>
  <c r="N2795" i="46"/>
  <c r="M2795" i="46"/>
  <c r="P2794" i="46"/>
  <c r="O2794" i="46"/>
  <c r="N2794" i="46"/>
  <c r="M2794" i="46"/>
  <c r="P2793" i="46"/>
  <c r="O2793" i="46"/>
  <c r="N2793" i="46"/>
  <c r="M2793" i="46"/>
  <c r="P2792" i="46"/>
  <c r="O2792" i="46"/>
  <c r="N2792" i="46"/>
  <c r="M2792" i="46"/>
  <c r="P2791" i="46"/>
  <c r="O2791" i="46"/>
  <c r="N2791" i="46"/>
  <c r="M2791" i="46"/>
  <c r="P2790" i="46"/>
  <c r="O2790" i="46"/>
  <c r="N2790" i="46"/>
  <c r="M2790" i="46"/>
  <c r="P2789" i="46"/>
  <c r="O2789" i="46"/>
  <c r="N2789" i="46"/>
  <c r="M2789" i="46"/>
  <c r="P2788" i="46"/>
  <c r="O2788" i="46"/>
  <c r="N2788" i="46"/>
  <c r="M2788" i="46"/>
  <c r="P2787" i="46"/>
  <c r="O2787" i="46"/>
  <c r="N2787" i="46"/>
  <c r="M2787" i="46"/>
  <c r="P2786" i="46"/>
  <c r="O2786" i="46"/>
  <c r="N2786" i="46"/>
  <c r="M2786" i="46"/>
  <c r="P2785" i="46"/>
  <c r="O2785" i="46"/>
  <c r="N2785" i="46"/>
  <c r="M2785" i="46"/>
  <c r="P2784" i="46"/>
  <c r="O2784" i="46"/>
  <c r="N2784" i="46"/>
  <c r="M2784" i="46"/>
  <c r="P2783" i="46"/>
  <c r="O2783" i="46"/>
  <c r="N2783" i="46"/>
  <c r="M2783" i="46"/>
  <c r="P2782" i="46"/>
  <c r="O2782" i="46"/>
  <c r="N2782" i="46"/>
  <c r="M2782" i="46"/>
  <c r="P2781" i="46"/>
  <c r="O2781" i="46"/>
  <c r="N2781" i="46"/>
  <c r="M2781" i="46"/>
  <c r="P2780" i="46"/>
  <c r="O2780" i="46"/>
  <c r="N2780" i="46"/>
  <c r="M2780" i="46"/>
  <c r="P2779" i="46"/>
  <c r="O2779" i="46"/>
  <c r="N2779" i="46"/>
  <c r="M2779" i="46"/>
  <c r="P2778" i="46"/>
  <c r="O2778" i="46"/>
  <c r="N2778" i="46"/>
  <c r="M2778" i="46"/>
  <c r="P2777" i="46"/>
  <c r="O2777" i="46"/>
  <c r="N2777" i="46"/>
  <c r="M2777" i="46"/>
  <c r="P2776" i="46"/>
  <c r="O2776" i="46"/>
  <c r="N2776" i="46"/>
  <c r="M2776" i="46"/>
  <c r="P2775" i="46"/>
  <c r="O2775" i="46"/>
  <c r="N2775" i="46"/>
  <c r="M2775" i="46"/>
  <c r="P2774" i="46"/>
  <c r="O2774" i="46"/>
  <c r="N2774" i="46"/>
  <c r="M2774" i="46"/>
  <c r="P2773" i="46"/>
  <c r="O2773" i="46"/>
  <c r="N2773" i="46"/>
  <c r="M2773" i="46"/>
  <c r="P2772" i="46"/>
  <c r="O2772" i="46"/>
  <c r="N2772" i="46"/>
  <c r="M2772" i="46"/>
  <c r="P2771" i="46"/>
  <c r="O2771" i="46"/>
  <c r="N2771" i="46"/>
  <c r="M2771" i="46"/>
  <c r="P2770" i="46"/>
  <c r="O2770" i="46"/>
  <c r="N2770" i="46"/>
  <c r="M2770" i="46"/>
  <c r="P2769" i="46"/>
  <c r="O2769" i="46"/>
  <c r="N2769" i="46"/>
  <c r="M2769" i="46"/>
  <c r="P2768" i="46"/>
  <c r="O2768" i="46"/>
  <c r="N2768" i="46"/>
  <c r="M2768" i="46"/>
  <c r="P2767" i="46"/>
  <c r="O2767" i="46"/>
  <c r="N2767" i="46"/>
  <c r="M2767" i="46"/>
  <c r="P2766" i="46"/>
  <c r="O2766" i="46"/>
  <c r="N2766" i="46"/>
  <c r="M2766" i="46"/>
  <c r="P2765" i="46"/>
  <c r="O2765" i="46"/>
  <c r="N2765" i="46"/>
  <c r="M2765" i="46"/>
  <c r="P2764" i="46"/>
  <c r="O2764" i="46"/>
  <c r="N2764" i="46"/>
  <c r="M2764" i="46"/>
  <c r="P2763" i="46"/>
  <c r="O2763" i="46"/>
  <c r="N2763" i="46"/>
  <c r="M2763" i="46"/>
  <c r="P2762" i="46"/>
  <c r="O2762" i="46"/>
  <c r="N2762" i="46"/>
  <c r="M2762" i="46"/>
  <c r="P2761" i="46"/>
  <c r="O2761" i="46"/>
  <c r="N2761" i="46"/>
  <c r="M2761" i="46"/>
  <c r="P2760" i="46"/>
  <c r="O2760" i="46"/>
  <c r="N2760" i="46"/>
  <c r="M2760" i="46"/>
  <c r="P2759" i="46"/>
  <c r="O2759" i="46"/>
  <c r="N2759" i="46"/>
  <c r="M2759" i="46"/>
  <c r="P2758" i="46"/>
  <c r="O2758" i="46"/>
  <c r="N2758" i="46"/>
  <c r="M2758" i="46"/>
  <c r="P2757" i="46"/>
  <c r="O2757" i="46"/>
  <c r="N2757" i="46"/>
  <c r="M2757" i="46"/>
  <c r="P2756" i="46"/>
  <c r="O2756" i="46"/>
  <c r="N2756" i="46"/>
  <c r="M2756" i="46"/>
  <c r="P2755" i="46"/>
  <c r="O2755" i="46"/>
  <c r="N2755" i="46"/>
  <c r="M2755" i="46"/>
  <c r="P2754" i="46"/>
  <c r="O2754" i="46"/>
  <c r="N2754" i="46"/>
  <c r="M2754" i="46"/>
  <c r="P2753" i="46"/>
  <c r="O2753" i="46"/>
  <c r="N2753" i="46"/>
  <c r="M2753" i="46"/>
  <c r="P2752" i="46"/>
  <c r="O2752" i="46"/>
  <c r="N2752" i="46"/>
  <c r="M2752" i="46"/>
  <c r="P2751" i="46"/>
  <c r="O2751" i="46"/>
  <c r="N2751" i="46"/>
  <c r="M2751" i="46"/>
  <c r="P2750" i="46"/>
  <c r="O2750" i="46"/>
  <c r="N2750" i="46"/>
  <c r="M2750" i="46"/>
  <c r="P2749" i="46"/>
  <c r="O2749" i="46"/>
  <c r="N2749" i="46"/>
  <c r="M2749" i="46"/>
  <c r="P2748" i="46"/>
  <c r="O2748" i="46"/>
  <c r="N2748" i="46"/>
  <c r="M2748" i="46"/>
  <c r="P2747" i="46"/>
  <c r="O2747" i="46"/>
  <c r="N2747" i="46"/>
  <c r="M2747" i="46"/>
  <c r="P2746" i="46"/>
  <c r="O2746" i="46"/>
  <c r="N2746" i="46"/>
  <c r="M2746" i="46"/>
  <c r="P2745" i="46"/>
  <c r="O2745" i="46"/>
  <c r="N2745" i="46"/>
  <c r="M2745" i="46"/>
  <c r="P2744" i="46"/>
  <c r="O2744" i="46"/>
  <c r="N2744" i="46"/>
  <c r="M2744" i="46"/>
  <c r="P2743" i="46"/>
  <c r="O2743" i="46"/>
  <c r="N2743" i="46"/>
  <c r="M2743" i="46"/>
  <c r="P2742" i="46"/>
  <c r="O2742" i="46"/>
  <c r="N2742" i="46"/>
  <c r="M2742" i="46"/>
  <c r="P2741" i="46"/>
  <c r="O2741" i="46"/>
  <c r="N2741" i="46"/>
  <c r="M2741" i="46"/>
  <c r="P2740" i="46"/>
  <c r="O2740" i="46"/>
  <c r="N2740" i="46"/>
  <c r="M2740" i="46"/>
  <c r="P2739" i="46"/>
  <c r="O2739" i="46"/>
  <c r="N2739" i="46"/>
  <c r="M2739" i="46"/>
  <c r="P2738" i="46"/>
  <c r="O2738" i="46"/>
  <c r="N2738" i="46"/>
  <c r="M2738" i="46"/>
  <c r="P2737" i="46"/>
  <c r="O2737" i="46"/>
  <c r="N2737" i="46"/>
  <c r="M2737" i="46"/>
  <c r="P2736" i="46"/>
  <c r="O2736" i="46"/>
  <c r="N2736" i="46"/>
  <c r="M2736" i="46"/>
  <c r="P2735" i="46"/>
  <c r="O2735" i="46"/>
  <c r="N2735" i="46"/>
  <c r="M2735" i="46"/>
  <c r="P2734" i="46"/>
  <c r="O2734" i="46"/>
  <c r="N2734" i="46"/>
  <c r="M2734" i="46"/>
  <c r="P2733" i="46"/>
  <c r="O2733" i="46"/>
  <c r="N2733" i="46"/>
  <c r="M2733" i="46"/>
  <c r="P2732" i="46"/>
  <c r="O2732" i="46"/>
  <c r="N2732" i="46"/>
  <c r="M2732" i="46"/>
  <c r="P2731" i="46"/>
  <c r="O2731" i="46"/>
  <c r="N2731" i="46"/>
  <c r="M2731" i="46"/>
  <c r="P2730" i="46"/>
  <c r="O2730" i="46"/>
  <c r="N2730" i="46"/>
  <c r="M2730" i="46"/>
  <c r="P2729" i="46"/>
  <c r="O2729" i="46"/>
  <c r="N2729" i="46"/>
  <c r="M2729" i="46"/>
  <c r="P2728" i="46"/>
  <c r="O2728" i="46"/>
  <c r="N2728" i="46"/>
  <c r="M2728" i="46"/>
  <c r="P2727" i="46"/>
  <c r="O2727" i="46"/>
  <c r="N2727" i="46"/>
  <c r="M2727" i="46"/>
  <c r="P2726" i="46"/>
  <c r="O2726" i="46"/>
  <c r="N2726" i="46"/>
  <c r="M2726" i="46"/>
  <c r="P2725" i="46"/>
  <c r="O2725" i="46"/>
  <c r="N2725" i="46"/>
  <c r="M2725" i="46"/>
  <c r="P2724" i="46"/>
  <c r="O2724" i="46"/>
  <c r="N2724" i="46"/>
  <c r="M2724" i="46"/>
  <c r="P2723" i="46"/>
  <c r="O2723" i="46"/>
  <c r="N2723" i="46"/>
  <c r="M2723" i="46"/>
  <c r="P2722" i="46"/>
  <c r="O2722" i="46"/>
  <c r="N2722" i="46"/>
  <c r="M2722" i="46"/>
  <c r="P2721" i="46"/>
  <c r="O2721" i="46"/>
  <c r="N2721" i="46"/>
  <c r="M2721" i="46"/>
  <c r="P2720" i="46"/>
  <c r="O2720" i="46"/>
  <c r="N2720" i="46"/>
  <c r="M2720" i="46"/>
  <c r="P2719" i="46"/>
  <c r="O2719" i="46"/>
  <c r="N2719" i="46"/>
  <c r="M2719" i="46"/>
  <c r="P2718" i="46"/>
  <c r="O2718" i="46"/>
  <c r="N2718" i="46"/>
  <c r="M2718" i="46"/>
  <c r="P2717" i="46"/>
  <c r="O2717" i="46"/>
  <c r="N2717" i="46"/>
  <c r="M2717" i="46"/>
  <c r="P2716" i="46"/>
  <c r="O2716" i="46"/>
  <c r="N2716" i="46"/>
  <c r="M2716" i="46"/>
  <c r="P2715" i="46"/>
  <c r="O2715" i="46"/>
  <c r="N2715" i="46"/>
  <c r="M2715" i="46"/>
  <c r="P2714" i="46"/>
  <c r="O2714" i="46"/>
  <c r="N2714" i="46"/>
  <c r="M2714" i="46"/>
  <c r="P2713" i="46"/>
  <c r="O2713" i="46"/>
  <c r="N2713" i="46"/>
  <c r="M2713" i="46"/>
  <c r="P2712" i="46"/>
  <c r="O2712" i="46"/>
  <c r="N2712" i="46"/>
  <c r="M2712" i="46"/>
  <c r="P2711" i="46"/>
  <c r="O2711" i="46"/>
  <c r="N2711" i="46"/>
  <c r="M2711" i="46"/>
  <c r="P2710" i="46"/>
  <c r="O2710" i="46"/>
  <c r="N2710" i="46"/>
  <c r="M2710" i="46"/>
  <c r="P2709" i="46"/>
  <c r="O2709" i="46"/>
  <c r="N2709" i="46"/>
  <c r="M2709" i="46"/>
  <c r="P2708" i="46"/>
  <c r="O2708" i="46"/>
  <c r="N2708" i="46"/>
  <c r="M2708" i="46"/>
  <c r="P2707" i="46"/>
  <c r="O2707" i="46"/>
  <c r="N2707" i="46"/>
  <c r="M2707" i="46"/>
  <c r="P2706" i="46"/>
  <c r="O2706" i="46"/>
  <c r="N2706" i="46"/>
  <c r="M2706" i="46"/>
  <c r="P2705" i="46"/>
  <c r="O2705" i="46"/>
  <c r="N2705" i="46"/>
  <c r="M2705" i="46"/>
  <c r="P2704" i="46"/>
  <c r="O2704" i="46"/>
  <c r="N2704" i="46"/>
  <c r="M2704" i="46"/>
  <c r="P2703" i="46"/>
  <c r="O2703" i="46"/>
  <c r="N2703" i="46"/>
  <c r="M2703" i="46"/>
  <c r="P2702" i="46"/>
  <c r="O2702" i="46"/>
  <c r="N2702" i="46"/>
  <c r="M2702" i="46"/>
  <c r="P2701" i="46"/>
  <c r="O2701" i="46"/>
  <c r="N2701" i="46"/>
  <c r="M2701" i="46"/>
  <c r="P2700" i="46"/>
  <c r="O2700" i="46"/>
  <c r="N2700" i="46"/>
  <c r="M2700" i="46"/>
  <c r="P2699" i="46"/>
  <c r="O2699" i="46"/>
  <c r="N2699" i="46"/>
  <c r="M2699" i="46"/>
  <c r="P2698" i="46"/>
  <c r="O2698" i="46"/>
  <c r="N2698" i="46"/>
  <c r="M2698" i="46"/>
  <c r="P2697" i="46"/>
  <c r="O2697" i="46"/>
  <c r="N2697" i="46"/>
  <c r="M2697" i="46"/>
  <c r="P2696" i="46"/>
  <c r="O2696" i="46"/>
  <c r="N2696" i="46"/>
  <c r="M2696" i="46"/>
  <c r="P2695" i="46"/>
  <c r="O2695" i="46"/>
  <c r="N2695" i="46"/>
  <c r="M2695" i="46"/>
  <c r="P2694" i="46"/>
  <c r="O2694" i="46"/>
  <c r="N2694" i="46"/>
  <c r="M2694" i="46"/>
  <c r="P2693" i="46"/>
  <c r="O2693" i="46"/>
  <c r="N2693" i="46"/>
  <c r="M2693" i="46"/>
  <c r="P2692" i="46"/>
  <c r="O2692" i="46"/>
  <c r="N2692" i="46"/>
  <c r="M2692" i="46"/>
  <c r="P2691" i="46"/>
  <c r="O2691" i="46"/>
  <c r="N2691" i="46"/>
  <c r="M2691" i="46"/>
  <c r="P2690" i="46"/>
  <c r="O2690" i="46"/>
  <c r="N2690" i="46"/>
  <c r="M2690" i="46"/>
  <c r="P2689" i="46"/>
  <c r="O2689" i="46"/>
  <c r="N2689" i="46"/>
  <c r="M2689" i="46"/>
  <c r="P2688" i="46"/>
  <c r="O2688" i="46"/>
  <c r="N2688" i="46"/>
  <c r="M2688" i="46"/>
  <c r="P2687" i="46"/>
  <c r="O2687" i="46"/>
  <c r="N2687" i="46"/>
  <c r="M2687" i="46"/>
  <c r="P2686" i="46"/>
  <c r="O2686" i="46"/>
  <c r="N2686" i="46"/>
  <c r="M2686" i="46"/>
  <c r="P2685" i="46"/>
  <c r="O2685" i="46"/>
  <c r="N2685" i="46"/>
  <c r="M2685" i="46"/>
  <c r="P2684" i="46"/>
  <c r="O2684" i="46"/>
  <c r="N2684" i="46"/>
  <c r="M2684" i="46"/>
  <c r="P2683" i="46"/>
  <c r="O2683" i="46"/>
  <c r="N2683" i="46"/>
  <c r="M2683" i="46"/>
  <c r="P2682" i="46"/>
  <c r="O2682" i="46"/>
  <c r="N2682" i="46"/>
  <c r="M2682" i="46"/>
  <c r="P2681" i="46"/>
  <c r="O2681" i="46"/>
  <c r="N2681" i="46"/>
  <c r="M2681" i="46"/>
  <c r="P2680" i="46"/>
  <c r="O2680" i="46"/>
  <c r="N2680" i="46"/>
  <c r="M2680" i="46"/>
  <c r="P2679" i="46"/>
  <c r="O2679" i="46"/>
  <c r="N2679" i="46"/>
  <c r="M2679" i="46"/>
  <c r="P2678" i="46"/>
  <c r="O2678" i="46"/>
  <c r="N2678" i="46"/>
  <c r="M2678" i="46"/>
  <c r="P2677" i="46"/>
  <c r="O2677" i="46"/>
  <c r="N2677" i="46"/>
  <c r="M2677" i="46"/>
  <c r="P2676" i="46"/>
  <c r="O2676" i="46"/>
  <c r="N2676" i="46"/>
  <c r="M2676" i="46"/>
  <c r="P2675" i="46"/>
  <c r="O2675" i="46"/>
  <c r="N2675" i="46"/>
  <c r="M2675" i="46"/>
  <c r="P2674" i="46"/>
  <c r="O2674" i="46"/>
  <c r="N2674" i="46"/>
  <c r="M2674" i="46"/>
  <c r="P2673" i="46"/>
  <c r="O2673" i="46"/>
  <c r="N2673" i="46"/>
  <c r="M2673" i="46"/>
  <c r="P2672" i="46"/>
  <c r="O2672" i="46"/>
  <c r="N2672" i="46"/>
  <c r="M2672" i="46"/>
  <c r="P2671" i="46"/>
  <c r="O2671" i="46"/>
  <c r="N2671" i="46"/>
  <c r="M2671" i="46"/>
  <c r="P2670" i="46"/>
  <c r="O2670" i="46"/>
  <c r="N2670" i="46"/>
  <c r="M2670" i="46"/>
  <c r="P2669" i="46"/>
  <c r="O2669" i="46"/>
  <c r="N2669" i="46"/>
  <c r="M2669" i="46"/>
  <c r="P2668" i="46"/>
  <c r="O2668" i="46"/>
  <c r="N2668" i="46"/>
  <c r="M2668" i="46"/>
  <c r="P2667" i="46"/>
  <c r="O2667" i="46"/>
  <c r="N2667" i="46"/>
  <c r="M2667" i="46"/>
  <c r="P2666" i="46"/>
  <c r="O2666" i="46"/>
  <c r="N2666" i="46"/>
  <c r="M2666" i="46"/>
  <c r="P2665" i="46"/>
  <c r="O2665" i="46"/>
  <c r="N2665" i="46"/>
  <c r="M2665" i="46"/>
  <c r="P2664" i="46"/>
  <c r="O2664" i="46"/>
  <c r="N2664" i="46"/>
  <c r="M2664" i="46"/>
  <c r="P2663" i="46"/>
  <c r="O2663" i="46"/>
  <c r="N2663" i="46"/>
  <c r="M2663" i="46"/>
  <c r="P2662" i="46"/>
  <c r="O2662" i="46"/>
  <c r="N2662" i="46"/>
  <c r="M2662" i="46"/>
  <c r="P2661" i="46"/>
  <c r="O2661" i="46"/>
  <c r="N2661" i="46"/>
  <c r="M2661" i="46"/>
  <c r="P2660" i="46"/>
  <c r="O2660" i="46"/>
  <c r="N2660" i="46"/>
  <c r="M2660" i="46"/>
  <c r="P2659" i="46"/>
  <c r="O2659" i="46"/>
  <c r="N2659" i="46"/>
  <c r="M2659" i="46"/>
  <c r="P2657" i="46"/>
  <c r="O2657" i="46"/>
  <c r="N2657" i="46"/>
  <c r="M2657" i="46"/>
  <c r="P2656" i="46"/>
  <c r="O2656" i="46"/>
  <c r="N2656" i="46"/>
  <c r="M2656" i="46"/>
  <c r="P2655" i="46"/>
  <c r="O2655" i="46"/>
  <c r="N2655" i="46"/>
  <c r="M2655" i="46"/>
  <c r="P2654" i="46"/>
  <c r="O2654" i="46"/>
  <c r="N2654" i="46"/>
  <c r="M2654" i="46"/>
  <c r="P2653" i="46"/>
  <c r="O2653" i="46"/>
  <c r="N2653" i="46"/>
  <c r="M2653" i="46"/>
  <c r="P2652" i="46"/>
  <c r="O2652" i="46"/>
  <c r="N2652" i="46"/>
  <c r="M2652" i="46"/>
  <c r="P2651" i="46"/>
  <c r="O2651" i="46"/>
  <c r="N2651" i="46"/>
  <c r="M2651" i="46"/>
  <c r="P2650" i="46"/>
  <c r="O2650" i="46"/>
  <c r="N2650" i="46"/>
  <c r="M2650" i="46"/>
  <c r="P2649" i="46"/>
  <c r="O2649" i="46"/>
  <c r="N2649" i="46"/>
  <c r="M2649" i="46"/>
  <c r="P2648" i="46"/>
  <c r="O2648" i="46"/>
  <c r="N2648" i="46"/>
  <c r="M2648" i="46"/>
  <c r="P2647" i="46"/>
  <c r="O2647" i="46"/>
  <c r="N2647" i="46"/>
  <c r="M2647" i="46"/>
  <c r="P2646" i="46"/>
  <c r="O2646" i="46"/>
  <c r="N2646" i="46"/>
  <c r="M2646" i="46"/>
  <c r="P2645" i="46"/>
  <c r="O2645" i="46"/>
  <c r="N2645" i="46"/>
  <c r="M2645" i="46"/>
  <c r="P2644" i="46"/>
  <c r="O2644" i="46"/>
  <c r="N2644" i="46"/>
  <c r="M2644" i="46"/>
  <c r="P2643" i="46"/>
  <c r="O2643" i="46"/>
  <c r="N2643" i="46"/>
  <c r="M2643" i="46"/>
  <c r="P2642" i="46"/>
  <c r="O2642" i="46"/>
  <c r="N2642" i="46"/>
  <c r="M2642" i="46"/>
  <c r="P2641" i="46"/>
  <c r="O2641" i="46"/>
  <c r="N2641" i="46"/>
  <c r="M2641" i="46"/>
  <c r="P2640" i="46"/>
  <c r="O2640" i="46"/>
  <c r="N2640" i="46"/>
  <c r="M2640" i="46"/>
  <c r="P2639" i="46"/>
  <c r="O2639" i="46"/>
  <c r="N2639" i="46"/>
  <c r="M2639" i="46"/>
  <c r="P2638" i="46"/>
  <c r="O2638" i="46"/>
  <c r="N2638" i="46"/>
  <c r="M2638" i="46"/>
  <c r="P2637" i="46"/>
  <c r="O2637" i="46"/>
  <c r="N2637" i="46"/>
  <c r="M2637" i="46"/>
  <c r="P2636" i="46"/>
  <c r="O2636" i="46"/>
  <c r="N2636" i="46"/>
  <c r="M2636" i="46"/>
  <c r="P2635" i="46"/>
  <c r="O2635" i="46"/>
  <c r="N2635" i="46"/>
  <c r="M2635" i="46"/>
  <c r="P2634" i="46"/>
  <c r="O2634" i="46"/>
  <c r="N2634" i="46"/>
  <c r="M2634" i="46"/>
  <c r="P2633" i="46"/>
  <c r="O2633" i="46"/>
  <c r="N2633" i="46"/>
  <c r="M2633" i="46"/>
  <c r="P2632" i="46"/>
  <c r="O2632" i="46"/>
  <c r="N2632" i="46"/>
  <c r="M2632" i="46"/>
  <c r="P2631" i="46"/>
  <c r="O2631" i="46"/>
  <c r="N2631" i="46"/>
  <c r="M2631" i="46"/>
  <c r="P2630" i="46"/>
  <c r="O2630" i="46"/>
  <c r="N2630" i="46"/>
  <c r="M2630" i="46"/>
  <c r="P2629" i="46"/>
  <c r="O2629" i="46"/>
  <c r="N2629" i="46"/>
  <c r="M2629" i="46"/>
  <c r="P2628" i="46"/>
  <c r="O2628" i="46"/>
  <c r="N2628" i="46"/>
  <c r="M2628" i="46"/>
  <c r="P2627" i="46"/>
  <c r="O2627" i="46"/>
  <c r="N2627" i="46"/>
  <c r="M2627" i="46"/>
  <c r="P2626" i="46"/>
  <c r="O2626" i="46"/>
  <c r="N2626" i="46"/>
  <c r="M2626" i="46"/>
  <c r="P2625" i="46"/>
  <c r="O2625" i="46"/>
  <c r="N2625" i="46"/>
  <c r="M2625" i="46"/>
  <c r="P2624" i="46"/>
  <c r="O2624" i="46"/>
  <c r="N2624" i="46"/>
  <c r="M2624" i="46"/>
  <c r="P2623" i="46"/>
  <c r="O2623" i="46"/>
  <c r="N2623" i="46"/>
  <c r="M2623" i="46"/>
  <c r="P2622" i="46"/>
  <c r="O2622" i="46"/>
  <c r="N2622" i="46"/>
  <c r="M2622" i="46"/>
  <c r="P2621" i="46"/>
  <c r="O2621" i="46"/>
  <c r="N2621" i="46"/>
  <c r="M2621" i="46"/>
  <c r="P2620" i="46"/>
  <c r="O2620" i="46"/>
  <c r="N2620" i="46"/>
  <c r="M2620" i="46"/>
  <c r="P2619" i="46"/>
  <c r="O2619" i="46"/>
  <c r="N2619" i="46"/>
  <c r="M2619" i="46"/>
  <c r="P2618" i="46"/>
  <c r="O2618" i="46"/>
  <c r="N2618" i="46"/>
  <c r="M2618" i="46"/>
  <c r="P2617" i="46"/>
  <c r="O2617" i="46"/>
  <c r="N2617" i="46"/>
  <c r="M2617" i="46"/>
  <c r="P2616" i="46"/>
  <c r="O2616" i="46"/>
  <c r="N2616" i="46"/>
  <c r="M2616" i="46"/>
  <c r="P2615" i="46"/>
  <c r="O2615" i="46"/>
  <c r="N2615" i="46"/>
  <c r="M2615" i="46"/>
  <c r="P2614" i="46"/>
  <c r="O2614" i="46"/>
  <c r="N2614" i="46"/>
  <c r="M2614" i="46"/>
  <c r="P2613" i="46"/>
  <c r="O2613" i="46"/>
  <c r="N2613" i="46"/>
  <c r="M2613" i="46"/>
  <c r="P2612" i="46"/>
  <c r="O2612" i="46"/>
  <c r="N2612" i="46"/>
  <c r="M2612" i="46"/>
  <c r="P2611" i="46"/>
  <c r="O2611" i="46"/>
  <c r="N2611" i="46"/>
  <c r="M2611" i="46"/>
  <c r="P2610" i="46"/>
  <c r="O2610" i="46"/>
  <c r="N2610" i="46"/>
  <c r="M2610" i="46"/>
  <c r="P2609" i="46"/>
  <c r="O2609" i="46"/>
  <c r="N2609" i="46"/>
  <c r="M2609" i="46"/>
  <c r="P2608" i="46"/>
  <c r="O2608" i="46"/>
  <c r="N2608" i="46"/>
  <c r="M2608" i="46"/>
  <c r="P2607" i="46"/>
  <c r="O2607" i="46"/>
  <c r="N2607" i="46"/>
  <c r="M2607" i="46"/>
  <c r="P2606" i="46"/>
  <c r="O2606" i="46"/>
  <c r="N2606" i="46"/>
  <c r="M2606" i="46"/>
  <c r="P2605" i="46"/>
  <c r="O2605" i="46"/>
  <c r="N2605" i="46"/>
  <c r="M2605" i="46"/>
  <c r="P2604" i="46"/>
  <c r="O2604" i="46"/>
  <c r="N2604" i="46"/>
  <c r="M2604" i="46"/>
  <c r="P2603" i="46"/>
  <c r="O2603" i="46"/>
  <c r="N2603" i="46"/>
  <c r="M2603" i="46"/>
  <c r="P2602" i="46"/>
  <c r="O2602" i="46"/>
  <c r="N2602" i="46"/>
  <c r="M2602" i="46"/>
  <c r="P2601" i="46"/>
  <c r="O2601" i="46"/>
  <c r="N2601" i="46"/>
  <c r="M2601" i="46"/>
  <c r="P2600" i="46"/>
  <c r="O2600" i="46"/>
  <c r="N2600" i="46"/>
  <c r="M2600" i="46"/>
  <c r="P2599" i="46"/>
  <c r="O2599" i="46"/>
  <c r="N2599" i="46"/>
  <c r="M2599" i="46"/>
  <c r="P2598" i="46"/>
  <c r="O2598" i="46"/>
  <c r="N2598" i="46"/>
  <c r="M2598" i="46"/>
  <c r="P2597" i="46"/>
  <c r="O2597" i="46"/>
  <c r="N2597" i="46"/>
  <c r="M2597" i="46"/>
  <c r="P2596" i="46"/>
  <c r="O2596" i="46"/>
  <c r="N2596" i="46"/>
  <c r="M2596" i="46"/>
  <c r="P2595" i="46"/>
  <c r="O2595" i="46"/>
  <c r="N2595" i="46"/>
  <c r="M2595" i="46"/>
  <c r="P2594" i="46"/>
  <c r="O2594" i="46"/>
  <c r="N2594" i="46"/>
  <c r="M2594" i="46"/>
  <c r="P2593" i="46"/>
  <c r="O2593" i="46"/>
  <c r="N2593" i="46"/>
  <c r="M2593" i="46"/>
  <c r="P2592" i="46"/>
  <c r="O2592" i="46"/>
  <c r="N2592" i="46"/>
  <c r="M2592" i="46"/>
  <c r="P2591" i="46"/>
  <c r="O2591" i="46"/>
  <c r="N2591" i="46"/>
  <c r="M2591" i="46"/>
  <c r="P2590" i="46"/>
  <c r="O2590" i="46"/>
  <c r="N2590" i="46"/>
  <c r="M2590" i="46"/>
  <c r="P2589" i="46"/>
  <c r="O2589" i="46"/>
  <c r="N2589" i="46"/>
  <c r="M2589" i="46"/>
  <c r="P2588" i="46"/>
  <c r="O2588" i="46"/>
  <c r="N2588" i="46"/>
  <c r="M2588" i="46"/>
  <c r="P2587" i="46"/>
  <c r="O2587" i="46"/>
  <c r="N2587" i="46"/>
  <c r="M2587" i="46"/>
  <c r="P2586" i="46"/>
  <c r="O2586" i="46"/>
  <c r="N2586" i="46"/>
  <c r="M2586" i="46"/>
  <c r="P2585" i="46"/>
  <c r="O2585" i="46"/>
  <c r="N2585" i="46"/>
  <c r="M2585" i="46"/>
  <c r="P2584" i="46"/>
  <c r="O2584" i="46"/>
  <c r="N2584" i="46"/>
  <c r="M2584" i="46"/>
  <c r="P2583" i="46"/>
  <c r="O2583" i="46"/>
  <c r="N2583" i="46"/>
  <c r="M2583" i="46"/>
  <c r="P2582" i="46"/>
  <c r="O2582" i="46"/>
  <c r="N2582" i="46"/>
  <c r="M2582" i="46"/>
  <c r="P2581" i="46"/>
  <c r="O2581" i="46"/>
  <c r="N2581" i="46"/>
  <c r="M2581" i="46"/>
  <c r="P2580" i="46"/>
  <c r="O2580" i="46"/>
  <c r="N2580" i="46"/>
  <c r="M2580" i="46"/>
  <c r="P2579" i="46"/>
  <c r="O2579" i="46"/>
  <c r="N2579" i="46"/>
  <c r="M2579" i="46"/>
  <c r="P2578" i="46"/>
  <c r="O2578" i="46"/>
  <c r="N2578" i="46"/>
  <c r="M2578" i="46"/>
  <c r="P2577" i="46"/>
  <c r="O2577" i="46"/>
  <c r="N2577" i="46"/>
  <c r="M2577" i="46"/>
  <c r="P2576" i="46"/>
  <c r="O2576" i="46"/>
  <c r="N2576" i="46"/>
  <c r="M2576" i="46"/>
  <c r="P2575" i="46"/>
  <c r="O2575" i="46"/>
  <c r="N2575" i="46"/>
  <c r="M2575" i="46"/>
  <c r="P2574" i="46"/>
  <c r="O2574" i="46"/>
  <c r="N2574" i="46"/>
  <c r="M2574" i="46"/>
  <c r="P2573" i="46"/>
  <c r="O2573" i="46"/>
  <c r="N2573" i="46"/>
  <c r="M2573" i="46"/>
  <c r="P2572" i="46"/>
  <c r="O2572" i="46"/>
  <c r="N2572" i="46"/>
  <c r="M2572" i="46"/>
  <c r="P2571" i="46"/>
  <c r="O2571" i="46"/>
  <c r="N2571" i="46"/>
  <c r="M2571" i="46"/>
  <c r="P2570" i="46"/>
  <c r="O2570" i="46"/>
  <c r="N2570" i="46"/>
  <c r="M2570" i="46"/>
  <c r="P2569" i="46"/>
  <c r="O2569" i="46"/>
  <c r="N2569" i="46"/>
  <c r="M2569" i="46"/>
  <c r="P2568" i="46"/>
  <c r="O2568" i="46"/>
  <c r="N2568" i="46"/>
  <c r="M2568" i="46"/>
  <c r="P2567" i="46"/>
  <c r="O2567" i="46"/>
  <c r="N2567" i="46"/>
  <c r="M2567" i="46"/>
  <c r="P2566" i="46"/>
  <c r="O2566" i="46"/>
  <c r="N2566" i="46"/>
  <c r="M2566" i="46"/>
  <c r="P2565" i="46"/>
  <c r="O2565" i="46"/>
  <c r="N2565" i="46"/>
  <c r="M2565" i="46"/>
  <c r="P2564" i="46"/>
  <c r="O2564" i="46"/>
  <c r="N2564" i="46"/>
  <c r="M2564" i="46"/>
  <c r="P2563" i="46"/>
  <c r="O2563" i="46"/>
  <c r="N2563" i="46"/>
  <c r="M2563" i="46"/>
  <c r="P2562" i="46"/>
  <c r="O2562" i="46"/>
  <c r="N2562" i="46"/>
  <c r="M2562" i="46"/>
  <c r="P2561" i="46"/>
  <c r="O2561" i="46"/>
  <c r="N2561" i="46"/>
  <c r="M2561" i="46"/>
  <c r="P2560" i="46"/>
  <c r="O2560" i="46"/>
  <c r="N2560" i="46"/>
  <c r="M2560" i="46"/>
  <c r="P2559" i="46"/>
  <c r="O2559" i="46"/>
  <c r="N2559" i="46"/>
  <c r="M2559" i="46"/>
  <c r="P2558" i="46"/>
  <c r="O2558" i="46"/>
  <c r="N2558" i="46"/>
  <c r="M2558" i="46"/>
  <c r="P2557" i="46"/>
  <c r="O2557" i="46"/>
  <c r="N2557" i="46"/>
  <c r="M2557" i="46"/>
  <c r="P2556" i="46"/>
  <c r="O2556" i="46"/>
  <c r="N2556" i="46"/>
  <c r="M2556" i="46"/>
  <c r="P2555" i="46"/>
  <c r="O2555" i="46"/>
  <c r="N2555" i="46"/>
  <c r="M2555" i="46"/>
  <c r="P2554" i="46"/>
  <c r="O2554" i="46"/>
  <c r="N2554" i="46"/>
  <c r="M2554" i="46"/>
  <c r="P2553" i="46"/>
  <c r="O2553" i="46"/>
  <c r="N2553" i="46"/>
  <c r="M2553" i="46"/>
  <c r="P2552" i="46"/>
  <c r="O2552" i="46"/>
  <c r="N2552" i="46"/>
  <c r="M2552" i="46"/>
  <c r="P2551" i="46"/>
  <c r="O2551" i="46"/>
  <c r="N2551" i="46"/>
  <c r="M2551" i="46"/>
  <c r="P2550" i="46"/>
  <c r="O2550" i="46"/>
  <c r="N2550" i="46"/>
  <c r="M2550" i="46"/>
  <c r="P2549" i="46"/>
  <c r="O2549" i="46"/>
  <c r="N2549" i="46"/>
  <c r="M2549" i="46"/>
  <c r="P2548" i="46"/>
  <c r="O2548" i="46"/>
  <c r="N2548" i="46"/>
  <c r="M2548" i="46"/>
  <c r="P2547" i="46"/>
  <c r="O2547" i="46"/>
  <c r="N2547" i="46"/>
  <c r="M2547" i="46"/>
  <c r="P2546" i="46"/>
  <c r="O2546" i="46"/>
  <c r="N2546" i="46"/>
  <c r="M2546" i="46"/>
  <c r="P2545" i="46"/>
  <c r="O2545" i="46"/>
  <c r="N2545" i="46"/>
  <c r="M2545" i="46"/>
  <c r="P2544" i="46"/>
  <c r="O2544" i="46"/>
  <c r="N2544" i="46"/>
  <c r="M2544" i="46"/>
  <c r="P2543" i="46"/>
  <c r="O2543" i="46"/>
  <c r="N2543" i="46"/>
  <c r="M2543" i="46"/>
  <c r="P2542" i="46"/>
  <c r="O2542" i="46"/>
  <c r="N2542" i="46"/>
  <c r="M2542" i="46"/>
  <c r="P2541" i="46"/>
  <c r="O2541" i="46"/>
  <c r="N2541" i="46"/>
  <c r="M2541" i="46"/>
  <c r="P2540" i="46"/>
  <c r="O2540" i="46"/>
  <c r="N2540" i="46"/>
  <c r="M2540" i="46"/>
  <c r="P2539" i="46"/>
  <c r="O2539" i="46"/>
  <c r="N2539" i="46"/>
  <c r="M2539" i="46"/>
  <c r="P2538" i="46"/>
  <c r="O2538" i="46"/>
  <c r="N2538" i="46"/>
  <c r="M2538" i="46"/>
  <c r="P2537" i="46"/>
  <c r="O2537" i="46"/>
  <c r="N2537" i="46"/>
  <c r="M2537" i="46"/>
  <c r="P2536" i="46"/>
  <c r="O2536" i="46"/>
  <c r="N2536" i="46"/>
  <c r="M2536" i="46"/>
  <c r="P2535" i="46"/>
  <c r="O2535" i="46"/>
  <c r="N2535" i="46"/>
  <c r="M2535" i="46"/>
  <c r="P2534" i="46"/>
  <c r="O2534" i="46"/>
  <c r="N2534" i="46"/>
  <c r="M2534" i="46"/>
  <c r="P2533" i="46"/>
  <c r="O2533" i="46"/>
  <c r="N2533" i="46"/>
  <c r="M2533" i="46"/>
  <c r="P2532" i="46"/>
  <c r="O2532" i="46"/>
  <c r="N2532" i="46"/>
  <c r="M2532" i="46"/>
  <c r="P2531" i="46"/>
  <c r="O2531" i="46"/>
  <c r="N2531" i="46"/>
  <c r="M2531" i="46"/>
  <c r="P2530" i="46"/>
  <c r="O2530" i="46"/>
  <c r="N2530" i="46"/>
  <c r="M2530" i="46"/>
  <c r="P2529" i="46"/>
  <c r="O2529" i="46"/>
  <c r="N2529" i="46"/>
  <c r="M2529" i="46"/>
  <c r="P2528" i="46"/>
  <c r="O2528" i="46"/>
  <c r="N2528" i="46"/>
  <c r="M2528" i="46"/>
  <c r="P2527" i="46"/>
  <c r="O2527" i="46"/>
  <c r="N2527" i="46"/>
  <c r="M2527" i="46"/>
  <c r="P2526" i="46"/>
  <c r="O2526" i="46"/>
  <c r="N2526" i="46"/>
  <c r="M2526" i="46"/>
  <c r="P2525" i="46"/>
  <c r="O2525" i="46"/>
  <c r="N2525" i="46"/>
  <c r="M2525" i="46"/>
  <c r="P2524" i="46"/>
  <c r="O2524" i="46"/>
  <c r="N2524" i="46"/>
  <c r="M2524" i="46"/>
  <c r="P2523" i="46"/>
  <c r="O2523" i="46"/>
  <c r="N2523" i="46"/>
  <c r="M2523" i="46"/>
  <c r="P2522" i="46"/>
  <c r="O2522" i="46"/>
  <c r="N2522" i="46"/>
  <c r="M2522" i="46"/>
  <c r="P2521" i="46"/>
  <c r="O2521" i="46"/>
  <c r="N2521" i="46"/>
  <c r="M2521" i="46"/>
  <c r="P2520" i="46"/>
  <c r="O2520" i="46"/>
  <c r="N2520" i="46"/>
  <c r="M2520" i="46"/>
  <c r="P2519" i="46"/>
  <c r="O2519" i="46"/>
  <c r="N2519" i="46"/>
  <c r="M2519" i="46"/>
  <c r="P2518" i="46"/>
  <c r="O2518" i="46"/>
  <c r="N2518" i="46"/>
  <c r="M2518" i="46"/>
  <c r="P2517" i="46"/>
  <c r="O2517" i="46"/>
  <c r="N2517" i="46"/>
  <c r="M2517" i="46"/>
  <c r="P2516" i="46"/>
  <c r="O2516" i="46"/>
  <c r="N2516" i="46"/>
  <c r="M2516" i="46"/>
  <c r="P2515" i="46"/>
  <c r="O2515" i="46"/>
  <c r="N2515" i="46"/>
  <c r="M2515" i="46"/>
  <c r="P2514" i="46"/>
  <c r="O2514" i="46"/>
  <c r="N2514" i="46"/>
  <c r="M2514" i="46"/>
  <c r="P2513" i="46"/>
  <c r="O2513" i="46"/>
  <c r="N2513" i="46"/>
  <c r="M2513" i="46"/>
  <c r="P2512" i="46"/>
  <c r="O2512" i="46"/>
  <c r="N2512" i="46"/>
  <c r="M2512" i="46"/>
  <c r="P2511" i="46"/>
  <c r="O2511" i="46"/>
  <c r="N2511" i="46"/>
  <c r="M2511" i="46"/>
  <c r="P2510" i="46"/>
  <c r="O2510" i="46"/>
  <c r="N2510" i="46"/>
  <c r="M2510" i="46"/>
  <c r="P2509" i="46"/>
  <c r="O2509" i="46"/>
  <c r="N2509" i="46"/>
  <c r="M2509" i="46"/>
  <c r="P2508" i="46"/>
  <c r="O2508" i="46"/>
  <c r="N2508" i="46"/>
  <c r="M2508" i="46"/>
  <c r="P2507" i="46"/>
  <c r="O2507" i="46"/>
  <c r="N2507" i="46"/>
  <c r="M2507" i="46"/>
  <c r="P2506" i="46"/>
  <c r="O2506" i="46"/>
  <c r="N2506" i="46"/>
  <c r="M2506" i="46"/>
  <c r="P2505" i="46"/>
  <c r="O2505" i="46"/>
  <c r="N2505" i="46"/>
  <c r="M2505" i="46"/>
  <c r="P2504" i="46"/>
  <c r="O2504" i="46"/>
  <c r="N2504" i="46"/>
  <c r="M2504" i="46"/>
  <c r="P2503" i="46"/>
  <c r="O2503" i="46"/>
  <c r="N2503" i="46"/>
  <c r="M2503" i="46"/>
  <c r="P2502" i="46"/>
  <c r="O2502" i="46"/>
  <c r="N2502" i="46"/>
  <c r="M2502" i="46"/>
  <c r="P2501" i="46"/>
  <c r="O2501" i="46"/>
  <c r="N2501" i="46"/>
  <c r="M2501" i="46"/>
  <c r="P2500" i="46"/>
  <c r="O2500" i="46"/>
  <c r="N2500" i="46"/>
  <c r="M2500" i="46"/>
  <c r="P2499" i="46"/>
  <c r="O2499" i="46"/>
  <c r="N2499" i="46"/>
  <c r="M2499" i="46"/>
  <c r="P2498" i="46"/>
  <c r="O2498" i="46"/>
  <c r="N2498" i="46"/>
  <c r="M2498" i="46"/>
  <c r="P2497" i="46"/>
  <c r="O2497" i="46"/>
  <c r="N2497" i="46"/>
  <c r="M2497" i="46"/>
  <c r="P2496" i="46"/>
  <c r="O2496" i="46"/>
  <c r="N2496" i="46"/>
  <c r="M2496" i="46"/>
  <c r="P2495" i="46"/>
  <c r="O2495" i="46"/>
  <c r="N2495" i="46"/>
  <c r="M2495" i="46"/>
  <c r="P2494" i="46"/>
  <c r="O2494" i="46"/>
  <c r="N2494" i="46"/>
  <c r="M2494" i="46"/>
  <c r="P2493" i="46"/>
  <c r="O2493" i="46"/>
  <c r="N2493" i="46"/>
  <c r="M2493" i="46"/>
  <c r="P2492" i="46"/>
  <c r="O2492" i="46"/>
  <c r="N2492" i="46"/>
  <c r="M2492" i="46"/>
  <c r="P2491" i="46"/>
  <c r="O2491" i="46"/>
  <c r="N2491" i="46"/>
  <c r="M2491" i="46"/>
  <c r="P2490" i="46"/>
  <c r="O2490" i="46"/>
  <c r="N2490" i="46"/>
  <c r="M2490" i="46"/>
  <c r="P2489" i="46"/>
  <c r="O2489" i="46"/>
  <c r="N2489" i="46"/>
  <c r="M2489" i="46"/>
  <c r="P2488" i="46"/>
  <c r="O2488" i="46"/>
  <c r="N2488" i="46"/>
  <c r="M2488" i="46"/>
  <c r="P2487" i="46"/>
  <c r="O2487" i="46"/>
  <c r="N2487" i="46"/>
  <c r="M2487" i="46"/>
  <c r="P2486" i="46"/>
  <c r="O2486" i="46"/>
  <c r="N2486" i="46"/>
  <c r="M2486" i="46"/>
  <c r="P2485" i="46"/>
  <c r="O2485" i="46"/>
  <c r="N2485" i="46"/>
  <c r="M2485" i="46"/>
  <c r="P2484" i="46"/>
  <c r="O2484" i="46"/>
  <c r="N2484" i="46"/>
  <c r="M2484" i="46"/>
  <c r="P2483" i="46"/>
  <c r="O2483" i="46"/>
  <c r="N2483" i="46"/>
  <c r="M2483" i="46"/>
  <c r="P2482" i="46"/>
  <c r="O2482" i="46"/>
  <c r="N2482" i="46"/>
  <c r="M2482" i="46"/>
  <c r="P2481" i="46"/>
  <c r="O2481" i="46"/>
  <c r="N2481" i="46"/>
  <c r="M2481" i="46"/>
  <c r="P2480" i="46"/>
  <c r="O2480" i="46"/>
  <c r="N2480" i="46"/>
  <c r="M2480" i="46"/>
  <c r="P2479" i="46"/>
  <c r="O2479" i="46"/>
  <c r="N2479" i="46"/>
  <c r="M2479" i="46"/>
  <c r="P2478" i="46"/>
  <c r="O2478" i="46"/>
  <c r="N2478" i="46"/>
  <c r="M2478" i="46"/>
  <c r="P2477" i="46"/>
  <c r="O2477" i="46"/>
  <c r="N2477" i="46"/>
  <c r="M2477" i="46"/>
  <c r="P2476" i="46"/>
  <c r="O2476" i="46"/>
  <c r="N2476" i="46"/>
  <c r="M2476" i="46"/>
  <c r="P2475" i="46"/>
  <c r="O2475" i="46"/>
  <c r="N2475" i="46"/>
  <c r="M2475" i="46"/>
  <c r="P2474" i="46"/>
  <c r="O2474" i="46"/>
  <c r="N2474" i="46"/>
  <c r="M2474" i="46"/>
  <c r="P2473" i="46"/>
  <c r="O2473" i="46"/>
  <c r="N2473" i="46"/>
  <c r="M2473" i="46"/>
  <c r="P2472" i="46"/>
  <c r="O2472" i="46"/>
  <c r="N2472" i="46"/>
  <c r="M2472" i="46"/>
  <c r="P2471" i="46"/>
  <c r="O2471" i="46"/>
  <c r="N2471" i="46"/>
  <c r="M2471" i="46"/>
  <c r="P2470" i="46"/>
  <c r="O2470" i="46"/>
  <c r="N2470" i="46"/>
  <c r="M2470" i="46"/>
  <c r="P2469" i="46"/>
  <c r="O2469" i="46"/>
  <c r="N2469" i="46"/>
  <c r="M2469" i="46"/>
  <c r="P2468" i="46"/>
  <c r="O2468" i="46"/>
  <c r="N2468" i="46"/>
  <c r="M2468" i="46"/>
  <c r="P2467" i="46"/>
  <c r="O2467" i="46"/>
  <c r="N2467" i="46"/>
  <c r="M2467" i="46"/>
  <c r="P2466" i="46"/>
  <c r="O2466" i="46"/>
  <c r="N2466" i="46"/>
  <c r="M2466" i="46"/>
  <c r="P2465" i="46"/>
  <c r="O2465" i="46"/>
  <c r="N2465" i="46"/>
  <c r="M2465" i="46"/>
  <c r="P2464" i="46"/>
  <c r="O2464" i="46"/>
  <c r="N2464" i="46"/>
  <c r="M2464" i="46"/>
  <c r="P2463" i="46"/>
  <c r="O2463" i="46"/>
  <c r="N2463" i="46"/>
  <c r="M2463" i="46"/>
  <c r="P2462" i="46"/>
  <c r="O2462" i="46"/>
  <c r="N2462" i="46"/>
  <c r="M2462" i="46"/>
  <c r="P2461" i="46"/>
  <c r="O2461" i="46"/>
  <c r="N2461" i="46"/>
  <c r="M2461" i="46"/>
  <c r="P2460" i="46"/>
  <c r="O2460" i="46"/>
  <c r="N2460" i="46"/>
  <c r="M2460" i="46"/>
  <c r="P2459" i="46"/>
  <c r="O2459" i="46"/>
  <c r="N2459" i="46"/>
  <c r="M2459" i="46"/>
  <c r="P2458" i="46"/>
  <c r="O2458" i="46"/>
  <c r="N2458" i="46"/>
  <c r="M2458" i="46"/>
  <c r="P2457" i="46"/>
  <c r="O2457" i="46"/>
  <c r="N2457" i="46"/>
  <c r="M2457" i="46"/>
  <c r="P2456" i="46"/>
  <c r="O2456" i="46"/>
  <c r="N2456" i="46"/>
  <c r="M2456" i="46"/>
  <c r="P2455" i="46"/>
  <c r="O2455" i="46"/>
  <c r="N2455" i="46"/>
  <c r="M2455" i="46"/>
  <c r="P2454" i="46"/>
  <c r="O2454" i="46"/>
  <c r="N2454" i="46"/>
  <c r="M2454" i="46"/>
  <c r="P2453" i="46"/>
  <c r="O2453" i="46"/>
  <c r="N2453" i="46"/>
  <c r="M2453" i="46"/>
  <c r="P2452" i="46"/>
  <c r="O2452" i="46"/>
  <c r="N2452" i="46"/>
  <c r="M2452" i="46"/>
  <c r="P2451" i="46"/>
  <c r="O2451" i="46"/>
  <c r="N2451" i="46"/>
  <c r="M2451" i="46"/>
  <c r="P2450" i="46"/>
  <c r="O2450" i="46"/>
  <c r="N2450" i="46"/>
  <c r="M2450" i="46"/>
  <c r="P2449" i="46"/>
  <c r="O2449" i="46"/>
  <c r="N2449" i="46"/>
  <c r="M2449" i="46"/>
  <c r="P2448" i="46"/>
  <c r="O2448" i="46"/>
  <c r="N2448" i="46"/>
  <c r="M2448" i="46"/>
  <c r="P2447" i="46"/>
  <c r="O2447" i="46"/>
  <c r="N2447" i="46"/>
  <c r="M2447" i="46"/>
  <c r="P2446" i="46"/>
  <c r="O2446" i="46"/>
  <c r="N2446" i="46"/>
  <c r="M2446" i="46"/>
  <c r="P2445" i="46"/>
  <c r="O2445" i="46"/>
  <c r="N2445" i="46"/>
  <c r="M2445" i="46"/>
  <c r="P2444" i="46"/>
  <c r="O2444" i="46"/>
  <c r="N2444" i="46"/>
  <c r="M2444" i="46"/>
  <c r="P2443" i="46"/>
  <c r="O2443" i="46"/>
  <c r="N2443" i="46"/>
  <c r="M2443" i="46"/>
  <c r="P2442" i="46"/>
  <c r="O2442" i="46"/>
  <c r="N2442" i="46"/>
  <c r="M2442" i="46"/>
  <c r="P2441" i="46"/>
  <c r="O2441" i="46"/>
  <c r="N2441" i="46"/>
  <c r="M2441" i="46"/>
  <c r="P2440" i="46"/>
  <c r="O2440" i="46"/>
  <c r="N2440" i="46"/>
  <c r="M2440" i="46"/>
  <c r="P2439" i="46"/>
  <c r="O2439" i="46"/>
  <c r="N2439" i="46"/>
  <c r="M2439" i="46"/>
  <c r="P2438" i="46"/>
  <c r="O2438" i="46"/>
  <c r="N2438" i="46"/>
  <c r="M2438" i="46"/>
  <c r="P2437" i="46"/>
  <c r="O2437" i="46"/>
  <c r="N2437" i="46"/>
  <c r="M2437" i="46"/>
  <c r="P2436" i="46"/>
  <c r="O2436" i="46"/>
  <c r="N2436" i="46"/>
  <c r="M2436" i="46"/>
  <c r="P2435" i="46"/>
  <c r="O2435" i="46"/>
  <c r="N2435" i="46"/>
  <c r="M2435" i="46"/>
  <c r="P2434" i="46"/>
  <c r="O2434" i="46"/>
  <c r="N2434" i="46"/>
  <c r="M2434" i="46"/>
  <c r="P2433" i="46"/>
  <c r="O2433" i="46"/>
  <c r="N2433" i="46"/>
  <c r="M2433" i="46"/>
  <c r="P2432" i="46"/>
  <c r="O2432" i="46"/>
  <c r="N2432" i="46"/>
  <c r="M2432" i="46"/>
  <c r="P2431" i="46"/>
  <c r="O2431" i="46"/>
  <c r="N2431" i="46"/>
  <c r="M2431" i="46"/>
  <c r="P2430" i="46"/>
  <c r="O2430" i="46"/>
  <c r="N2430" i="46"/>
  <c r="M2430" i="46"/>
  <c r="P2429" i="46"/>
  <c r="O2429" i="46"/>
  <c r="N2429" i="46"/>
  <c r="M2429" i="46"/>
  <c r="P2428" i="46"/>
  <c r="O2428" i="46"/>
  <c r="N2428" i="46"/>
  <c r="M2428" i="46"/>
  <c r="P2427" i="46"/>
  <c r="O2427" i="46"/>
  <c r="N2427" i="46"/>
  <c r="M2427" i="46"/>
  <c r="P2426" i="46"/>
  <c r="O2426" i="46"/>
  <c r="N2426" i="46"/>
  <c r="M2426" i="46"/>
  <c r="P2425" i="46"/>
  <c r="O2425" i="46"/>
  <c r="N2425" i="46"/>
  <c r="M2425" i="46"/>
  <c r="P2424" i="46"/>
  <c r="O2424" i="46"/>
  <c r="N2424" i="46"/>
  <c r="M2424" i="46"/>
  <c r="P2423" i="46"/>
  <c r="O2423" i="46"/>
  <c r="N2423" i="46"/>
  <c r="M2423" i="46"/>
  <c r="P2422" i="46"/>
  <c r="O2422" i="46"/>
  <c r="N2422" i="46"/>
  <c r="M2422" i="46"/>
  <c r="P2421" i="46"/>
  <c r="O2421" i="46"/>
  <c r="N2421" i="46"/>
  <c r="M2421" i="46"/>
  <c r="P2420" i="46"/>
  <c r="O2420" i="46"/>
  <c r="N2420" i="46"/>
  <c r="M2420" i="46"/>
  <c r="P2419" i="46"/>
  <c r="O2419" i="46"/>
  <c r="N2419" i="46"/>
  <c r="M2419" i="46"/>
  <c r="P2418" i="46"/>
  <c r="O2418" i="46"/>
  <c r="N2418" i="46"/>
  <c r="M2418" i="46"/>
  <c r="P2417" i="46"/>
  <c r="O2417" i="46"/>
  <c r="N2417" i="46"/>
  <c r="M2417" i="46"/>
  <c r="P2416" i="46"/>
  <c r="O2416" i="46"/>
  <c r="N2416" i="46"/>
  <c r="M2416" i="46"/>
  <c r="P2415" i="46"/>
  <c r="O2415" i="46"/>
  <c r="N2415" i="46"/>
  <c r="M2415" i="46"/>
  <c r="P2414" i="46"/>
  <c r="O2414" i="46"/>
  <c r="N2414" i="46"/>
  <c r="M2414" i="46"/>
  <c r="P2413" i="46"/>
  <c r="O2413" i="46"/>
  <c r="N2413" i="46"/>
  <c r="M2413" i="46"/>
  <c r="P2412" i="46"/>
  <c r="O2412" i="46"/>
  <c r="N2412" i="46"/>
  <c r="M2412" i="46"/>
  <c r="P2411" i="46"/>
  <c r="O2411" i="46"/>
  <c r="N2411" i="46"/>
  <c r="M2411" i="46"/>
  <c r="P2410" i="46"/>
  <c r="O2410" i="46"/>
  <c r="N2410" i="46"/>
  <c r="M2410" i="46"/>
  <c r="P2409" i="46"/>
  <c r="O2409" i="46"/>
  <c r="N2409" i="46"/>
  <c r="M2409" i="46"/>
  <c r="P2408" i="46"/>
  <c r="O2408" i="46"/>
  <c r="N2408" i="46"/>
  <c r="M2408" i="46"/>
  <c r="P2407" i="46"/>
  <c r="O2407" i="46"/>
  <c r="N2407" i="46"/>
  <c r="M2407" i="46"/>
  <c r="P2406" i="46"/>
  <c r="O2406" i="46"/>
  <c r="N2406" i="46"/>
  <c r="M2406" i="46"/>
  <c r="P2405" i="46"/>
  <c r="O2405" i="46"/>
  <c r="N2405" i="46"/>
  <c r="M2405" i="46"/>
  <c r="P2404" i="46"/>
  <c r="O2404" i="46"/>
  <c r="N2404" i="46"/>
  <c r="M2404" i="46"/>
  <c r="P2403" i="46"/>
  <c r="O2403" i="46"/>
  <c r="N2403" i="46"/>
  <c r="M2403" i="46"/>
  <c r="P2402" i="46"/>
  <c r="O2402" i="46"/>
  <c r="N2402" i="46"/>
  <c r="M2402" i="46"/>
  <c r="P2401" i="46"/>
  <c r="O2401" i="46"/>
  <c r="N2401" i="46"/>
  <c r="M2401" i="46"/>
  <c r="P2400" i="46"/>
  <c r="O2400" i="46"/>
  <c r="N2400" i="46"/>
  <c r="M2400" i="46"/>
  <c r="P2399" i="46"/>
  <c r="O2399" i="46"/>
  <c r="N2399" i="46"/>
  <c r="M2399" i="46"/>
  <c r="P2398" i="46"/>
  <c r="O2398" i="46"/>
  <c r="N2398" i="46"/>
  <c r="M2398" i="46"/>
  <c r="P2397" i="46"/>
  <c r="O2397" i="46"/>
  <c r="N2397" i="46"/>
  <c r="M2397" i="46"/>
  <c r="P2396" i="46"/>
  <c r="O2396" i="46"/>
  <c r="N2396" i="46"/>
  <c r="M2396" i="46"/>
  <c r="P2395" i="46"/>
  <c r="O2395" i="46"/>
  <c r="N2395" i="46"/>
  <c r="M2395" i="46"/>
  <c r="P2394" i="46"/>
  <c r="O2394" i="46"/>
  <c r="N2394" i="46"/>
  <c r="M2394" i="46"/>
  <c r="P2393" i="46"/>
  <c r="O2393" i="46"/>
  <c r="N2393" i="46"/>
  <c r="M2393" i="46"/>
  <c r="P2392" i="46"/>
  <c r="O2392" i="46"/>
  <c r="N2392" i="46"/>
  <c r="M2392" i="46"/>
  <c r="P2391" i="46"/>
  <c r="O2391" i="46"/>
  <c r="N2391" i="46"/>
  <c r="M2391" i="46"/>
  <c r="P2390" i="46"/>
  <c r="O2390" i="46"/>
  <c r="N2390" i="46"/>
  <c r="M2390" i="46"/>
  <c r="P2389" i="46"/>
  <c r="O2389" i="46"/>
  <c r="N2389" i="46"/>
  <c r="M2389" i="46"/>
  <c r="P2388" i="46"/>
  <c r="O2388" i="46"/>
  <c r="N2388" i="46"/>
  <c r="M2388" i="46"/>
  <c r="P2387" i="46"/>
  <c r="O2387" i="46"/>
  <c r="N2387" i="46"/>
  <c r="M2387" i="46"/>
  <c r="P2386" i="46"/>
  <c r="O2386" i="46"/>
  <c r="N2386" i="46"/>
  <c r="M2386" i="46"/>
  <c r="P2385" i="46"/>
  <c r="O2385" i="46"/>
  <c r="N2385" i="46"/>
  <c r="M2385" i="46"/>
  <c r="P2384" i="46"/>
  <c r="O2384" i="46"/>
  <c r="N2384" i="46"/>
  <c r="M2384" i="46"/>
  <c r="P2383" i="46"/>
  <c r="O2383" i="46"/>
  <c r="N2383" i="46"/>
  <c r="M2383" i="46"/>
  <c r="P2382" i="46"/>
  <c r="O2382" i="46"/>
  <c r="N2382" i="46"/>
  <c r="M2382" i="46"/>
  <c r="P2381" i="46"/>
  <c r="O2381" i="46"/>
  <c r="N2381" i="46"/>
  <c r="M2381" i="46"/>
  <c r="P2380" i="46"/>
  <c r="O2380" i="46"/>
  <c r="N2380" i="46"/>
  <c r="M2380" i="46"/>
  <c r="P2379" i="46"/>
  <c r="O2379" i="46"/>
  <c r="N2379" i="46"/>
  <c r="M2379" i="46"/>
  <c r="P2378" i="46"/>
  <c r="O2378" i="46"/>
  <c r="N2378" i="46"/>
  <c r="M2378" i="46"/>
  <c r="P2377" i="46"/>
  <c r="O2377" i="46"/>
  <c r="N2377" i="46"/>
  <c r="M2377" i="46"/>
  <c r="P2376" i="46"/>
  <c r="O2376" i="46"/>
  <c r="N2376" i="46"/>
  <c r="M2376" i="46"/>
  <c r="P2375" i="46"/>
  <c r="O2375" i="46"/>
  <c r="N2375" i="46"/>
  <c r="M2375" i="46"/>
  <c r="P2374" i="46"/>
  <c r="O2374" i="46"/>
  <c r="N2374" i="46"/>
  <c r="M2374" i="46"/>
  <c r="P2373" i="46"/>
  <c r="O2373" i="46"/>
  <c r="N2373" i="46"/>
  <c r="M2373" i="46"/>
  <c r="P2372" i="46"/>
  <c r="O2372" i="46"/>
  <c r="N2372" i="46"/>
  <c r="M2372" i="46"/>
  <c r="P2371" i="46"/>
  <c r="O2371" i="46"/>
  <c r="N2371" i="46"/>
  <c r="M2371" i="46"/>
  <c r="M2364" i="46"/>
  <c r="N2364" i="46"/>
  <c r="O2364" i="46"/>
  <c r="P2364" i="46"/>
  <c r="M2365" i="46"/>
  <c r="N2365" i="46"/>
  <c r="O2365" i="46"/>
  <c r="P2365" i="46"/>
  <c r="M2366" i="46"/>
  <c r="N2366" i="46"/>
  <c r="O2366" i="46"/>
  <c r="P2366" i="46"/>
  <c r="M2367" i="46"/>
  <c r="N2367" i="46"/>
  <c r="O2367" i="46"/>
  <c r="P2367" i="46"/>
  <c r="M2368" i="46"/>
  <c r="N2368" i="46"/>
  <c r="O2368" i="46"/>
  <c r="P2368" i="46"/>
  <c r="M2369" i="46"/>
  <c r="N2369" i="46"/>
  <c r="O2369" i="46"/>
  <c r="P2369" i="46"/>
  <c r="M2370" i="46"/>
  <c r="N2370" i="46"/>
  <c r="O2370" i="46"/>
  <c r="P2370" i="46"/>
  <c r="T2575" i="46"/>
  <c r="S2575" i="46"/>
  <c r="R2575" i="46"/>
  <c r="Q2575" i="46"/>
  <c r="P2575" i="47"/>
  <c r="O2575" i="47"/>
  <c r="N2575" i="47"/>
  <c r="M2575" i="47"/>
  <c r="R2575" i="47" s="1"/>
  <c r="S2575" i="47" s="1"/>
  <c r="T2575" i="47" s="1"/>
  <c r="P2574" i="47"/>
  <c r="O2574" i="47"/>
  <c r="N2574" i="47"/>
  <c r="M2574" i="47"/>
  <c r="R2574" i="47" s="1"/>
  <c r="S2574" i="47" s="1"/>
  <c r="T2574" i="47" s="1"/>
  <c r="T2574" i="46"/>
  <c r="S2574" i="46"/>
  <c r="R2574" i="46"/>
  <c r="Q2574" i="46"/>
  <c r="P2573" i="47"/>
  <c r="O2573" i="47"/>
  <c r="N2573" i="47"/>
  <c r="M2573" i="47"/>
  <c r="R2573" i="47" s="1"/>
  <c r="S2573" i="47" s="1"/>
  <c r="P2572" i="47"/>
  <c r="O2572" i="47"/>
  <c r="N2572" i="47"/>
  <c r="M2572" i="47"/>
  <c r="R2572" i="47" s="1"/>
  <c r="S2572" i="47" s="1"/>
  <c r="T2572" i="47" s="1"/>
  <c r="P2571" i="47"/>
  <c r="O2571" i="47"/>
  <c r="N2571" i="47"/>
  <c r="M2571" i="47"/>
  <c r="R2571" i="47" s="1"/>
  <c r="S2571" i="47" s="1"/>
  <c r="P2570" i="47"/>
  <c r="O2570" i="47"/>
  <c r="N2570" i="47"/>
  <c r="M2570" i="47"/>
  <c r="R2570" i="47" s="1"/>
  <c r="S2570" i="47" s="1"/>
  <c r="T2570" i="47" s="1"/>
  <c r="T2573" i="46"/>
  <c r="S2573" i="46"/>
  <c r="R2573" i="46"/>
  <c r="Q2573" i="46"/>
  <c r="T2572" i="46"/>
  <c r="S2572" i="46"/>
  <c r="R2572" i="46"/>
  <c r="Q2572" i="46"/>
  <c r="T2571" i="46"/>
  <c r="S2571" i="46"/>
  <c r="R2571" i="46"/>
  <c r="Q2571" i="46"/>
  <c r="T2570" i="46"/>
  <c r="S2570" i="46"/>
  <c r="R2570" i="46"/>
  <c r="Q2570" i="46"/>
  <c r="P2569" i="47"/>
  <c r="O2569" i="47"/>
  <c r="N2569" i="47"/>
  <c r="M2569" i="47"/>
  <c r="R2569" i="47" s="1"/>
  <c r="S2569" i="47" s="1"/>
  <c r="T2569" i="47" s="1"/>
  <c r="T2569" i="46"/>
  <c r="S2569" i="46"/>
  <c r="R2569" i="46"/>
  <c r="Q2569" i="46"/>
  <c r="P2568" i="47"/>
  <c r="O2568" i="47"/>
  <c r="N2568" i="47"/>
  <c r="M2568" i="47"/>
  <c r="R2568" i="47" s="1"/>
  <c r="S2568" i="47" s="1"/>
  <c r="T2568" i="47" s="1"/>
  <c r="T2568" i="46"/>
  <c r="S2568" i="46"/>
  <c r="R2568" i="46"/>
  <c r="Q2568" i="46"/>
  <c r="P2567" i="47"/>
  <c r="O2567" i="47"/>
  <c r="N2567" i="47"/>
  <c r="M2567" i="47"/>
  <c r="R2567" i="47" s="1"/>
  <c r="S2567" i="47" s="1"/>
  <c r="T2567" i="47" s="1"/>
  <c r="T2567" i="46"/>
  <c r="S2567" i="46"/>
  <c r="R2567" i="46"/>
  <c r="Q2567" i="46"/>
  <c r="AA3301" i="46" l="1"/>
  <c r="W2571" i="46"/>
  <c r="V2573" i="46"/>
  <c r="W2575" i="46"/>
  <c r="W2567" i="46"/>
  <c r="W2568" i="46"/>
  <c r="W2569" i="46"/>
  <c r="W2570" i="46"/>
  <c r="X2573" i="46"/>
  <c r="W2574" i="46"/>
  <c r="X2578" i="46"/>
  <c r="T2573" i="47"/>
  <c r="T2571" i="47"/>
  <c r="V2572" i="46"/>
  <c r="X2571" i="46"/>
  <c r="P2566" i="47"/>
  <c r="O2566" i="47"/>
  <c r="N2566" i="47"/>
  <c r="M2566" i="47"/>
  <c r="R2566" i="47" s="1"/>
  <c r="S2566" i="47" s="1"/>
  <c r="P2565" i="47"/>
  <c r="O2565" i="47"/>
  <c r="N2565" i="47"/>
  <c r="M2565" i="47"/>
  <c r="R2565" i="47" s="1"/>
  <c r="S2565" i="47" s="1"/>
  <c r="T2565" i="47" s="1"/>
  <c r="P2564" i="47"/>
  <c r="O2564" i="47"/>
  <c r="N2564" i="47"/>
  <c r="M2564" i="47"/>
  <c r="R2564" i="47" s="1"/>
  <c r="S2564" i="47" s="1"/>
  <c r="T2564" i="47" s="1"/>
  <c r="T2566" i="46"/>
  <c r="S2566" i="46"/>
  <c r="R2566" i="46"/>
  <c r="Q2566" i="46"/>
  <c r="V2566" i="46" s="1"/>
  <c r="T2565" i="46"/>
  <c r="V2565" i="46" s="1"/>
  <c r="S2565" i="46"/>
  <c r="R2565" i="46"/>
  <c r="Q2565" i="46"/>
  <c r="T2564" i="46"/>
  <c r="S2564" i="46"/>
  <c r="R2564" i="46"/>
  <c r="Q2564" i="46"/>
  <c r="P2563" i="47"/>
  <c r="O2563" i="47"/>
  <c r="N2563" i="47"/>
  <c r="M2563" i="47"/>
  <c r="R2563" i="47" s="1"/>
  <c r="S2563" i="47" s="1"/>
  <c r="T2563" i="47" s="1"/>
  <c r="T2563" i="46"/>
  <c r="S2563" i="46"/>
  <c r="R2563" i="46"/>
  <c r="Q2563" i="46"/>
  <c r="W2563" i="46" s="1"/>
  <c r="T2562" i="46"/>
  <c r="S2562" i="46"/>
  <c r="R2562" i="46"/>
  <c r="Q2562" i="46"/>
  <c r="R2562" i="47"/>
  <c r="S2562" i="47" s="1"/>
  <c r="T2562" i="47" s="1"/>
  <c r="P2562" i="47"/>
  <c r="O2562" i="47"/>
  <c r="N2562" i="47"/>
  <c r="M2562" i="47"/>
  <c r="P2561" i="47"/>
  <c r="O2561" i="47"/>
  <c r="N2561" i="47"/>
  <c r="M2561" i="47"/>
  <c r="R2561" i="47" s="1"/>
  <c r="S2561" i="47" s="1"/>
  <c r="T2561" i="47" s="1"/>
  <c r="T2561" i="46"/>
  <c r="S2561" i="46"/>
  <c r="R2561" i="46"/>
  <c r="Q2561" i="46"/>
  <c r="T2560" i="46"/>
  <c r="S2560" i="46"/>
  <c r="R2560" i="46"/>
  <c r="Q2560" i="46"/>
  <c r="T2559" i="46"/>
  <c r="S2559" i="46"/>
  <c r="R2559" i="46"/>
  <c r="Q2559" i="46"/>
  <c r="T2558" i="46"/>
  <c r="S2558" i="46"/>
  <c r="R2558" i="46"/>
  <c r="Q2558" i="46"/>
  <c r="V2558" i="46" s="1"/>
  <c r="T2557" i="46"/>
  <c r="S2557" i="46"/>
  <c r="R2557" i="46"/>
  <c r="Q2557" i="46"/>
  <c r="R2560" i="47"/>
  <c r="S2560" i="47" s="1"/>
  <c r="T2560" i="47" s="1"/>
  <c r="P2560" i="47"/>
  <c r="O2560" i="47"/>
  <c r="N2560" i="47"/>
  <c r="M2560" i="47"/>
  <c r="P2559" i="47"/>
  <c r="O2559" i="47"/>
  <c r="N2559" i="47"/>
  <c r="M2559" i="47"/>
  <c r="R2559" i="47" s="1"/>
  <c r="S2559" i="47" s="1"/>
  <c r="P2558" i="47"/>
  <c r="O2558" i="47"/>
  <c r="N2558" i="47"/>
  <c r="M2558" i="47"/>
  <c r="R2558" i="47" s="1"/>
  <c r="S2558" i="47" s="1"/>
  <c r="T2558" i="47" s="1"/>
  <c r="P2557" i="47"/>
  <c r="O2557" i="47"/>
  <c r="N2557" i="47"/>
  <c r="M2557" i="47"/>
  <c r="R2557" i="47" s="1"/>
  <c r="S2557" i="47" s="1"/>
  <c r="T2557" i="47" s="1"/>
  <c r="W2561" i="46" l="1"/>
  <c r="X2564" i="46"/>
  <c r="W2564" i="46"/>
  <c r="W2560" i="46"/>
  <c r="V2559" i="46"/>
  <c r="X2566" i="46"/>
  <c r="W2562" i="46"/>
  <c r="W2557" i="46"/>
  <c r="T2566" i="47"/>
  <c r="X2559" i="46"/>
  <c r="T2559" i="47"/>
  <c r="T2556" i="46" l="1"/>
  <c r="S2556" i="46"/>
  <c r="R2556" i="46"/>
  <c r="Q2556" i="46"/>
  <c r="W2556" i="46" s="1"/>
  <c r="T2555" i="46"/>
  <c r="W2555" i="46" s="1"/>
  <c r="S2555" i="46"/>
  <c r="R2555" i="46"/>
  <c r="Q2555" i="46"/>
  <c r="T2554" i="46"/>
  <c r="S2554" i="46"/>
  <c r="R2554" i="46"/>
  <c r="Q2554" i="46"/>
  <c r="W2554" i="46" s="1"/>
  <c r="W2553" i="46"/>
  <c r="T2553" i="46"/>
  <c r="S2553" i="46"/>
  <c r="R2553" i="46"/>
  <c r="Q2553" i="46"/>
  <c r="T2552" i="46"/>
  <c r="S2552" i="46"/>
  <c r="R2552" i="46"/>
  <c r="Q2552" i="46"/>
  <c r="T2551" i="46"/>
  <c r="S2551" i="46"/>
  <c r="R2551" i="46"/>
  <c r="Q2551" i="46"/>
  <c r="X2552" i="46" s="1"/>
  <c r="T2550" i="46"/>
  <c r="S2550" i="46"/>
  <c r="R2550" i="46"/>
  <c r="Q2550" i="46"/>
  <c r="T2549" i="46"/>
  <c r="S2549" i="46"/>
  <c r="R2549" i="46"/>
  <c r="Q2549" i="46"/>
  <c r="W2549" i="46" s="1"/>
  <c r="P2556" i="47"/>
  <c r="O2556" i="47"/>
  <c r="N2556" i="47"/>
  <c r="R2556" i="47" s="1"/>
  <c r="S2556" i="47" s="1"/>
  <c r="M2556" i="47"/>
  <c r="P2555" i="47"/>
  <c r="O2555" i="47"/>
  <c r="N2555" i="47"/>
  <c r="M2555" i="47"/>
  <c r="R2555" i="47" s="1"/>
  <c r="S2555" i="47" s="1"/>
  <c r="T2555" i="47" s="1"/>
  <c r="P2554" i="47"/>
  <c r="O2554" i="47"/>
  <c r="R2554" i="47" s="1"/>
  <c r="S2554" i="47" s="1"/>
  <c r="T2554" i="47" s="1"/>
  <c r="N2554" i="47"/>
  <c r="M2554" i="47"/>
  <c r="P2553" i="47"/>
  <c r="O2553" i="47"/>
  <c r="N2553" i="47"/>
  <c r="R2553" i="47" s="1"/>
  <c r="S2553" i="47" s="1"/>
  <c r="M2553" i="47"/>
  <c r="P2552" i="47"/>
  <c r="O2552" i="47"/>
  <c r="N2552" i="47"/>
  <c r="M2552" i="47"/>
  <c r="R2552" i="47" s="1"/>
  <c r="S2552" i="47" s="1"/>
  <c r="P2551" i="47"/>
  <c r="O2551" i="47"/>
  <c r="N2551" i="47"/>
  <c r="M2551" i="47"/>
  <c r="R2551" i="47" s="1"/>
  <c r="S2551" i="47" s="1"/>
  <c r="P2550" i="47"/>
  <c r="O2550" i="47"/>
  <c r="N2550" i="47"/>
  <c r="M2550" i="47"/>
  <c r="R2550" i="47" s="1"/>
  <c r="S2550" i="47" s="1"/>
  <c r="P2549" i="47"/>
  <c r="O2549" i="47"/>
  <c r="N2549" i="47"/>
  <c r="M2549" i="47"/>
  <c r="R2549" i="47" s="1"/>
  <c r="S2549" i="47" s="1"/>
  <c r="T2549" i="47" s="1"/>
  <c r="T2548" i="46"/>
  <c r="S2548" i="46"/>
  <c r="R2548" i="46"/>
  <c r="Q2548" i="46"/>
  <c r="P2548" i="47"/>
  <c r="O2548" i="47"/>
  <c r="N2548" i="47"/>
  <c r="M2548" i="47"/>
  <c r="R2548" i="47" s="1"/>
  <c r="S2548" i="47" s="1"/>
  <c r="T2548" i="47" s="1"/>
  <c r="P2546" i="47"/>
  <c r="P2547" i="47"/>
  <c r="O2547" i="47"/>
  <c r="N2547" i="47"/>
  <c r="M2547" i="47"/>
  <c r="R2547" i="47" s="1"/>
  <c r="S2547" i="47" s="1"/>
  <c r="O2546" i="47"/>
  <c r="N2546" i="47"/>
  <c r="M2546" i="47"/>
  <c r="T2547" i="46"/>
  <c r="S2547" i="46"/>
  <c r="R2547" i="46"/>
  <c r="Q2547" i="46"/>
  <c r="T2546" i="46"/>
  <c r="S2546" i="46"/>
  <c r="R2546" i="46"/>
  <c r="Q2546" i="46"/>
  <c r="X2550" i="46" s="1"/>
  <c r="T2545" i="46"/>
  <c r="S2545" i="46"/>
  <c r="R2545" i="46"/>
  <c r="Q2545" i="46"/>
  <c r="V2545" i="46" s="1"/>
  <c r="T2544" i="46"/>
  <c r="S2544" i="46"/>
  <c r="R2544" i="46"/>
  <c r="Q2544" i="46"/>
  <c r="X2545" i="46" s="1"/>
  <c r="T2543" i="46"/>
  <c r="S2543" i="46"/>
  <c r="R2543" i="46"/>
  <c r="Q2543" i="46"/>
  <c r="W2543" i="46" s="1"/>
  <c r="P2545" i="47"/>
  <c r="O2545" i="47"/>
  <c r="N2545" i="47"/>
  <c r="M2545" i="47"/>
  <c r="R2545" i="47" s="1"/>
  <c r="S2545" i="47" s="1"/>
  <c r="T2545" i="47" s="1"/>
  <c r="P2544" i="47"/>
  <c r="O2544" i="47"/>
  <c r="N2544" i="47"/>
  <c r="M2544" i="47"/>
  <c r="R2544" i="47" s="1"/>
  <c r="S2544" i="47" s="1"/>
  <c r="T2544" i="47" s="1"/>
  <c r="P2543" i="47"/>
  <c r="O2543" i="47"/>
  <c r="N2543" i="47"/>
  <c r="M2543" i="47"/>
  <c r="R2543" i="47" s="1"/>
  <c r="S2543" i="47" s="1"/>
  <c r="T2543" i="47" s="1"/>
  <c r="V2552" i="46" l="1"/>
  <c r="W2548" i="46"/>
  <c r="W2546" i="46"/>
  <c r="X2557" i="46"/>
  <c r="W2547" i="46"/>
  <c r="V2544" i="46"/>
  <c r="W2550" i="46"/>
  <c r="V2551" i="46"/>
  <c r="T2550" i="47"/>
  <c r="T2551" i="47"/>
  <c r="T2552" i="47" s="1"/>
  <c r="T2553" i="47" s="1"/>
  <c r="T2556" i="47"/>
  <c r="R2546" i="47"/>
  <c r="S2546" i="47" s="1"/>
  <c r="T2546" i="47" s="1"/>
  <c r="T2547" i="47" s="1"/>
  <c r="P2542" i="47"/>
  <c r="O2542" i="47"/>
  <c r="N2542" i="47"/>
  <c r="M2542" i="47"/>
  <c r="R2542" i="47" s="1"/>
  <c r="S2542" i="47" s="1"/>
  <c r="T2542" i="47" s="1"/>
  <c r="T2542" i="46"/>
  <c r="S2542" i="46"/>
  <c r="R2542" i="46"/>
  <c r="Q2542" i="46"/>
  <c r="W2542" i="46" s="1"/>
  <c r="T2541" i="46"/>
  <c r="S2541" i="46"/>
  <c r="R2541" i="46"/>
  <c r="Q2541" i="46"/>
  <c r="T2540" i="46"/>
  <c r="S2540" i="46"/>
  <c r="R2540" i="46"/>
  <c r="Q2540" i="46"/>
  <c r="W2540" i="46" s="1"/>
  <c r="P2541" i="47"/>
  <c r="O2541" i="47"/>
  <c r="N2541" i="47"/>
  <c r="M2541" i="47"/>
  <c r="R2541" i="47" s="1"/>
  <c r="S2541" i="47" s="1"/>
  <c r="P2540" i="47"/>
  <c r="O2540" i="47"/>
  <c r="N2540" i="47"/>
  <c r="M2540" i="47"/>
  <c r="R2540" i="47" s="1"/>
  <c r="S2540" i="47" s="1"/>
  <c r="T2540" i="47" s="1"/>
  <c r="T2539" i="46"/>
  <c r="S2539" i="46"/>
  <c r="R2539" i="46"/>
  <c r="Q2539" i="46"/>
  <c r="T2538" i="46"/>
  <c r="S2538" i="46"/>
  <c r="R2538" i="46"/>
  <c r="Q2538" i="46"/>
  <c r="V2538" i="46" s="1"/>
  <c r="T2537" i="46"/>
  <c r="S2537" i="46"/>
  <c r="R2537" i="46"/>
  <c r="Q2537" i="46"/>
  <c r="X2538" i="46" s="1"/>
  <c r="T2536" i="46"/>
  <c r="S2536" i="46"/>
  <c r="R2536" i="46"/>
  <c r="Q2536" i="46"/>
  <c r="W2536" i="46" s="1"/>
  <c r="P2539" i="47"/>
  <c r="O2539" i="47"/>
  <c r="N2539" i="47"/>
  <c r="M2539" i="47"/>
  <c r="R2539" i="47" s="1"/>
  <c r="S2539" i="47" s="1"/>
  <c r="P2538" i="47"/>
  <c r="O2538" i="47"/>
  <c r="N2538" i="47"/>
  <c r="M2538" i="47"/>
  <c r="R2538" i="47" s="1"/>
  <c r="S2538" i="47" s="1"/>
  <c r="P2537" i="47"/>
  <c r="O2537" i="47"/>
  <c r="N2537" i="47"/>
  <c r="M2537" i="47"/>
  <c r="R2537" i="47" s="1"/>
  <c r="S2537" i="47" s="1"/>
  <c r="P2536" i="47"/>
  <c r="R2536" i="47" s="1"/>
  <c r="S2536" i="47" s="1"/>
  <c r="T2536" i="47" s="1"/>
  <c r="O2536" i="47"/>
  <c r="N2536" i="47"/>
  <c r="M2536" i="47"/>
  <c r="T2535" i="46"/>
  <c r="S2535" i="46"/>
  <c r="R2535" i="46"/>
  <c r="Q2535" i="46"/>
  <c r="T2534" i="46"/>
  <c r="S2534" i="46"/>
  <c r="R2534" i="46"/>
  <c r="Q2534" i="46"/>
  <c r="W2534" i="46" s="1"/>
  <c r="P2535" i="47"/>
  <c r="O2535" i="47"/>
  <c r="N2535" i="47"/>
  <c r="M2535" i="47"/>
  <c r="R2535" i="47" s="1"/>
  <c r="S2535" i="47" s="1"/>
  <c r="T2535" i="47" s="1"/>
  <c r="S2534" i="47"/>
  <c r="T2534" i="47" s="1"/>
  <c r="R2534" i="47"/>
  <c r="P2534" i="47"/>
  <c r="O2534" i="47"/>
  <c r="N2534" i="47"/>
  <c r="M2534" i="47"/>
  <c r="P2533" i="47"/>
  <c r="O2533" i="47"/>
  <c r="N2533" i="47"/>
  <c r="M2533" i="47"/>
  <c r="R2533" i="47" s="1"/>
  <c r="S2533" i="47" s="1"/>
  <c r="T2533" i="47" s="1"/>
  <c r="T2533" i="46"/>
  <c r="S2533" i="46"/>
  <c r="R2533" i="46"/>
  <c r="Q2533" i="46"/>
  <c r="P2532" i="47"/>
  <c r="O2532" i="47"/>
  <c r="N2532" i="47"/>
  <c r="M2532" i="47"/>
  <c r="R2532" i="47" s="1"/>
  <c r="S2532" i="47" s="1"/>
  <c r="T2532" i="47" s="1"/>
  <c r="P2528" i="47"/>
  <c r="O2528" i="47"/>
  <c r="N2528" i="47"/>
  <c r="M2528" i="47"/>
  <c r="R2528" i="47" s="1"/>
  <c r="S2528" i="47" s="1"/>
  <c r="T2528" i="47" s="1"/>
  <c r="T2532" i="46"/>
  <c r="S2532" i="46"/>
  <c r="R2532" i="46"/>
  <c r="Q2532" i="46"/>
  <c r="W2532" i="46" s="1"/>
  <c r="T2528" i="46"/>
  <c r="S2528" i="46"/>
  <c r="R2528" i="46"/>
  <c r="Q2528" i="46"/>
  <c r="T2531" i="46"/>
  <c r="S2531" i="46"/>
  <c r="R2531" i="46"/>
  <c r="Q2531" i="46"/>
  <c r="V2531" i="46" s="1"/>
  <c r="T2530" i="46"/>
  <c r="S2530" i="46"/>
  <c r="R2530" i="46"/>
  <c r="Q2530" i="46"/>
  <c r="X2531" i="46" s="1"/>
  <c r="T2529" i="46"/>
  <c r="S2529" i="46"/>
  <c r="R2529" i="46"/>
  <c r="Q2529" i="46"/>
  <c r="W2529" i="46" s="1"/>
  <c r="T2527" i="46"/>
  <c r="S2527" i="46"/>
  <c r="R2527" i="46"/>
  <c r="Q2527" i="46"/>
  <c r="P2531" i="47"/>
  <c r="O2531" i="47"/>
  <c r="N2531" i="47"/>
  <c r="M2531" i="47"/>
  <c r="R2531" i="47" s="1"/>
  <c r="S2531" i="47" s="1"/>
  <c r="T2531" i="47" s="1"/>
  <c r="P2530" i="47"/>
  <c r="O2530" i="47"/>
  <c r="N2530" i="47"/>
  <c r="M2530" i="47"/>
  <c r="R2530" i="47" s="1"/>
  <c r="S2530" i="47" s="1"/>
  <c r="T2530" i="47" s="1"/>
  <c r="P2529" i="47"/>
  <c r="O2529" i="47"/>
  <c r="N2529" i="47"/>
  <c r="M2529" i="47"/>
  <c r="R2529" i="47" s="1"/>
  <c r="S2529" i="47" s="1"/>
  <c r="P2527" i="47"/>
  <c r="O2527" i="47"/>
  <c r="N2527" i="47"/>
  <c r="M2527" i="47"/>
  <c r="R2527" i="47" s="1"/>
  <c r="S2527" i="47" s="1"/>
  <c r="T2527" i="47" s="1"/>
  <c r="X2536" i="46" l="1"/>
  <c r="W2541" i="46"/>
  <c r="W2528" i="46"/>
  <c r="W2535" i="46"/>
  <c r="W2527" i="46"/>
  <c r="V2537" i="46"/>
  <c r="W2539" i="46"/>
  <c r="X2543" i="46"/>
  <c r="V2530" i="46"/>
  <c r="W2533" i="46"/>
  <c r="T2541" i="47"/>
  <c r="T2537" i="47"/>
  <c r="T2538" i="47" s="1"/>
  <c r="T2539" i="47" s="1"/>
  <c r="T2529" i="47"/>
  <c r="W2526" i="46"/>
  <c r="T2526" i="46"/>
  <c r="S2526" i="46"/>
  <c r="R2526" i="46"/>
  <c r="Q2526" i="46"/>
  <c r="T2525" i="46"/>
  <c r="S2525" i="46"/>
  <c r="R2525" i="46"/>
  <c r="Q2525" i="46"/>
  <c r="T2524" i="46"/>
  <c r="S2524" i="46"/>
  <c r="R2524" i="46"/>
  <c r="Q2524" i="46"/>
  <c r="V2524" i="46" s="1"/>
  <c r="T2523" i="46"/>
  <c r="S2523" i="46"/>
  <c r="R2523" i="46"/>
  <c r="Q2523" i="46"/>
  <c r="V2523" i="46" s="1"/>
  <c r="T2522" i="46"/>
  <c r="S2522" i="46"/>
  <c r="R2522" i="46"/>
  <c r="Q2522" i="46"/>
  <c r="W2522" i="46" s="1"/>
  <c r="T2521" i="46"/>
  <c r="S2521" i="46"/>
  <c r="R2521" i="46"/>
  <c r="W2521" i="46" s="1"/>
  <c r="Q2521" i="46"/>
  <c r="R2526" i="47"/>
  <c r="S2526" i="47" s="1"/>
  <c r="P2526" i="47"/>
  <c r="O2526" i="47"/>
  <c r="N2526" i="47"/>
  <c r="M2526" i="47"/>
  <c r="P2525" i="47"/>
  <c r="R2525" i="47" s="1"/>
  <c r="S2525" i="47" s="1"/>
  <c r="T2525" i="47" s="1"/>
  <c r="O2525" i="47"/>
  <c r="N2525" i="47"/>
  <c r="M2525" i="47"/>
  <c r="P2524" i="47"/>
  <c r="O2524" i="47"/>
  <c r="N2524" i="47"/>
  <c r="M2524" i="47"/>
  <c r="R2524" i="47" s="1"/>
  <c r="S2524" i="47" s="1"/>
  <c r="T2524" i="47" s="1"/>
  <c r="P2523" i="47"/>
  <c r="O2523" i="47"/>
  <c r="N2523" i="47"/>
  <c r="M2523" i="47"/>
  <c r="R2523" i="47" s="1"/>
  <c r="S2523" i="47" s="1"/>
  <c r="T2523" i="47" s="1"/>
  <c r="P2522" i="47"/>
  <c r="O2522" i="47"/>
  <c r="N2522" i="47"/>
  <c r="M2522" i="47"/>
  <c r="R2522" i="47" s="1"/>
  <c r="S2522" i="47" s="1"/>
  <c r="P2521" i="47"/>
  <c r="O2521" i="47"/>
  <c r="N2521" i="47"/>
  <c r="M2521" i="47"/>
  <c r="R2521" i="47" s="1"/>
  <c r="S2521" i="47" s="1"/>
  <c r="T2521" i="47" s="1"/>
  <c r="P2520" i="47"/>
  <c r="O2520" i="47"/>
  <c r="N2520" i="47"/>
  <c r="M2520" i="47"/>
  <c r="R2520" i="47" s="1"/>
  <c r="S2520" i="47" s="1"/>
  <c r="T2520" i="47" s="1"/>
  <c r="T2520" i="46"/>
  <c r="S2520" i="46"/>
  <c r="R2520" i="46"/>
  <c r="Q2520" i="46"/>
  <c r="P2519" i="47"/>
  <c r="O2519" i="47"/>
  <c r="N2519" i="47"/>
  <c r="M2519" i="47"/>
  <c r="R2519" i="47" s="1"/>
  <c r="S2519" i="47" s="1"/>
  <c r="T2519" i="47" s="1"/>
  <c r="S2518" i="47"/>
  <c r="T2518" i="47" s="1"/>
  <c r="R2518" i="47"/>
  <c r="P2518" i="47"/>
  <c r="O2518" i="47"/>
  <c r="N2518" i="47"/>
  <c r="M2518" i="47"/>
  <c r="T2519" i="46"/>
  <c r="S2519" i="46"/>
  <c r="R2519" i="46"/>
  <c r="Q2519" i="46"/>
  <c r="W2519" i="46" s="1"/>
  <c r="T2518" i="46"/>
  <c r="S2518" i="46"/>
  <c r="R2518" i="46"/>
  <c r="Q2518" i="46"/>
  <c r="P2517" i="47"/>
  <c r="O2517" i="47"/>
  <c r="N2517" i="47"/>
  <c r="M2517" i="47"/>
  <c r="R2517" i="47" s="1"/>
  <c r="S2517" i="47" s="1"/>
  <c r="T2517" i="47" s="1"/>
  <c r="P2516" i="47"/>
  <c r="O2516" i="47"/>
  <c r="N2516" i="47"/>
  <c r="M2516" i="47"/>
  <c r="R2516" i="47" s="1"/>
  <c r="S2516" i="47" s="1"/>
  <c r="T2516" i="47" s="1"/>
  <c r="P2515" i="47"/>
  <c r="O2515" i="47"/>
  <c r="N2515" i="47"/>
  <c r="M2515" i="47"/>
  <c r="R2515" i="47" s="1"/>
  <c r="S2515" i="47" s="1"/>
  <c r="T2515" i="47" s="1"/>
  <c r="T2517" i="46"/>
  <c r="S2517" i="46"/>
  <c r="R2517" i="46"/>
  <c r="Q2517" i="46"/>
  <c r="T2516" i="46"/>
  <c r="S2516" i="46"/>
  <c r="R2516" i="46"/>
  <c r="Q2516" i="46"/>
  <c r="T2515" i="46"/>
  <c r="S2515" i="46"/>
  <c r="R2515" i="46"/>
  <c r="Q2515" i="46"/>
  <c r="W2515" i="46" s="1"/>
  <c r="R2514" i="47"/>
  <c r="S2514" i="47" s="1"/>
  <c r="P2514" i="47"/>
  <c r="O2514" i="47"/>
  <c r="N2514" i="47"/>
  <c r="M2514" i="47"/>
  <c r="P2513" i="47"/>
  <c r="O2513" i="47"/>
  <c r="N2513" i="47"/>
  <c r="M2513" i="47"/>
  <c r="R2513" i="47" s="1"/>
  <c r="S2513" i="47" s="1"/>
  <c r="T2513" i="47" s="1"/>
  <c r="T2514" i="46"/>
  <c r="S2514" i="46"/>
  <c r="R2514" i="46"/>
  <c r="Q2514" i="46"/>
  <c r="T2513" i="46"/>
  <c r="S2513" i="46"/>
  <c r="R2513" i="46"/>
  <c r="Q2513" i="46"/>
  <c r="W2513" i="46" s="1"/>
  <c r="W2525" i="46" l="1"/>
  <c r="X2529" i="46"/>
  <c r="X2522" i="46"/>
  <c r="X2524" i="46"/>
  <c r="W2514" i="46"/>
  <c r="V2517" i="46"/>
  <c r="V2516" i="46"/>
  <c r="W2518" i="46"/>
  <c r="W2520" i="46"/>
  <c r="X2517" i="46"/>
  <c r="T2526" i="47"/>
  <c r="T2522" i="47"/>
  <c r="T2514" i="47"/>
  <c r="T2512" i="46" l="1"/>
  <c r="S2512" i="46"/>
  <c r="R2512" i="46"/>
  <c r="Q2512" i="46"/>
  <c r="W2512" i="46" s="1"/>
  <c r="P2512" i="47" l="1"/>
  <c r="O2512" i="47"/>
  <c r="N2512" i="47"/>
  <c r="M2512" i="47"/>
  <c r="R2512" i="47" s="1"/>
  <c r="S2512" i="47" s="1"/>
  <c r="T2512" i="47" s="1"/>
  <c r="T2510" i="46"/>
  <c r="S2510" i="46"/>
  <c r="R2510" i="46"/>
  <c r="Q2510" i="46"/>
  <c r="T2509" i="46"/>
  <c r="S2509" i="46"/>
  <c r="R2509" i="46"/>
  <c r="Q2509" i="46"/>
  <c r="V2509" i="46" s="1"/>
  <c r="T2511" i="46"/>
  <c r="S2511" i="46"/>
  <c r="R2511" i="46"/>
  <c r="Q2511" i="46"/>
  <c r="T2508" i="46"/>
  <c r="S2508" i="46"/>
  <c r="R2508" i="46"/>
  <c r="Q2508" i="46"/>
  <c r="W2508" i="46" s="1"/>
  <c r="P2510" i="47"/>
  <c r="O2510" i="47"/>
  <c r="N2510" i="47"/>
  <c r="M2510" i="47"/>
  <c r="R2510" i="47" s="1"/>
  <c r="S2510" i="47" s="1"/>
  <c r="P2509" i="47"/>
  <c r="O2509" i="47"/>
  <c r="N2509" i="47"/>
  <c r="M2509" i="47"/>
  <c r="R2509" i="47" s="1"/>
  <c r="S2509" i="47" s="1"/>
  <c r="T2509" i="47" s="1"/>
  <c r="P2511" i="47"/>
  <c r="O2511" i="47"/>
  <c r="N2511" i="47"/>
  <c r="M2511" i="47"/>
  <c r="R2511" i="47" s="1"/>
  <c r="S2511" i="47" s="1"/>
  <c r="P2508" i="47"/>
  <c r="O2508" i="47"/>
  <c r="N2508" i="47"/>
  <c r="M2508" i="47"/>
  <c r="R2508" i="47" s="1"/>
  <c r="S2508" i="47" s="1"/>
  <c r="T2508" i="47" s="1"/>
  <c r="AN8" i="46"/>
  <c r="AM8" i="46"/>
  <c r="AL8" i="46"/>
  <c r="AK8" i="46"/>
  <c r="AJ8" i="46"/>
  <c r="AN7" i="46"/>
  <c r="AM7" i="46"/>
  <c r="AL7" i="46"/>
  <c r="AK7" i="46"/>
  <c r="AJ7" i="46"/>
  <c r="AN6" i="46"/>
  <c r="AM6" i="46"/>
  <c r="AL6" i="46"/>
  <c r="AK6" i="46"/>
  <c r="AJ6" i="46"/>
  <c r="AN5" i="46"/>
  <c r="AM5" i="46"/>
  <c r="AL5" i="46"/>
  <c r="AK5" i="46"/>
  <c r="AJ5" i="46"/>
  <c r="AJ2927" i="46"/>
  <c r="AJ2926" i="46"/>
  <c r="AJ2925" i="46"/>
  <c r="AJ2924" i="46"/>
  <c r="AK2927" i="46"/>
  <c r="AK2926" i="46"/>
  <c r="AK2925" i="46"/>
  <c r="AK2924" i="46"/>
  <c r="AJ8" i="47"/>
  <c r="AI8" i="47"/>
  <c r="AH8" i="47"/>
  <c r="AG8" i="47"/>
  <c r="AF8" i="47"/>
  <c r="AJ7" i="47"/>
  <c r="AI7" i="47"/>
  <c r="AH7" i="47"/>
  <c r="AG7" i="47"/>
  <c r="AF7" i="47"/>
  <c r="AJ6" i="47"/>
  <c r="AI6" i="47"/>
  <c r="AH6" i="47"/>
  <c r="AG6" i="47"/>
  <c r="AF6" i="47"/>
  <c r="AJ5" i="47"/>
  <c r="AI5" i="47"/>
  <c r="AH5" i="47"/>
  <c r="AG5" i="47"/>
  <c r="AF5" i="47"/>
  <c r="AF2936" i="47"/>
  <c r="AF2935" i="47"/>
  <c r="AF2934" i="47"/>
  <c r="AF2933" i="47"/>
  <c r="AF2932" i="47"/>
  <c r="AG2936" i="47"/>
  <c r="AG2935" i="47"/>
  <c r="AG2934" i="47"/>
  <c r="AG2933" i="47"/>
  <c r="AG2932" i="47"/>
  <c r="V2936" i="47"/>
  <c r="Y2935" i="47"/>
  <c r="X2935" i="47"/>
  <c r="W2935" i="47"/>
  <c r="V2935" i="47"/>
  <c r="Y2934" i="47"/>
  <c r="X2934" i="47"/>
  <c r="W2934" i="47"/>
  <c r="V2934" i="47"/>
  <c r="Y2933" i="47"/>
  <c r="Y3302" i="47" s="1"/>
  <c r="X2933" i="47"/>
  <c r="X3302" i="47" s="1"/>
  <c r="W2933" i="47"/>
  <c r="W3302" i="47" s="1"/>
  <c r="V2933" i="47"/>
  <c r="V3302" i="47" s="1"/>
  <c r="Y2928" i="47"/>
  <c r="X2928" i="47"/>
  <c r="W2928" i="47"/>
  <c r="V2928" i="47"/>
  <c r="Y2927" i="47"/>
  <c r="X2927" i="47"/>
  <c r="W2927" i="47"/>
  <c r="V2927" i="47"/>
  <c r="Y2926" i="47"/>
  <c r="Y2961" i="47" s="1"/>
  <c r="X2926" i="47"/>
  <c r="X2961" i="47" s="1"/>
  <c r="W2926" i="47"/>
  <c r="W2961" i="47" s="1"/>
  <c r="V2926" i="47"/>
  <c r="V2961" i="47" s="1"/>
  <c r="Y2897" i="47"/>
  <c r="X2897" i="47"/>
  <c r="W2897" i="47"/>
  <c r="V2897" i="47"/>
  <c r="Y2896" i="47"/>
  <c r="X2896" i="47"/>
  <c r="W2896" i="47"/>
  <c r="V2896" i="47"/>
  <c r="Y2895" i="47"/>
  <c r="X2895" i="47"/>
  <c r="W2895" i="47"/>
  <c r="V2895" i="47"/>
  <c r="Y2867" i="47"/>
  <c r="X2867" i="47"/>
  <c r="W2867" i="47"/>
  <c r="V2867" i="47"/>
  <c r="Y2866" i="47"/>
  <c r="X2866" i="47"/>
  <c r="W2866" i="47"/>
  <c r="V2866" i="47"/>
  <c r="Y2865" i="47"/>
  <c r="X2865" i="47"/>
  <c r="W2865" i="47"/>
  <c r="V2865" i="47"/>
  <c r="Y2836" i="47"/>
  <c r="X2836" i="47"/>
  <c r="W2836" i="47"/>
  <c r="V2836" i="47"/>
  <c r="X2837" i="47" s="1"/>
  <c r="Y2835" i="47"/>
  <c r="X2835" i="47"/>
  <c r="W2835" i="47"/>
  <c r="V2835" i="47"/>
  <c r="Y2834" i="47"/>
  <c r="X2834" i="47"/>
  <c r="W2834" i="47"/>
  <c r="V2834" i="47"/>
  <c r="Y2806" i="47"/>
  <c r="X2806" i="47"/>
  <c r="W2806" i="47"/>
  <c r="V2806" i="47"/>
  <c r="Y2805" i="47"/>
  <c r="X2805" i="47"/>
  <c r="W2805" i="47"/>
  <c r="V2805" i="47"/>
  <c r="Y2804" i="47"/>
  <c r="X2804" i="47"/>
  <c r="W2804" i="47"/>
  <c r="V2804" i="47"/>
  <c r="Y2775" i="47"/>
  <c r="X2775" i="47"/>
  <c r="W2775" i="47"/>
  <c r="V2775" i="47"/>
  <c r="Y2774" i="47"/>
  <c r="X2774" i="47"/>
  <c r="W2774" i="47"/>
  <c r="V2774" i="47"/>
  <c r="Y2773" i="47"/>
  <c r="X2773" i="47"/>
  <c r="W2773" i="47"/>
  <c r="V2773" i="47"/>
  <c r="Y2744" i="47"/>
  <c r="X2744" i="47"/>
  <c r="W2744" i="47"/>
  <c r="V2744" i="47"/>
  <c r="Y2743" i="47"/>
  <c r="X2743" i="47"/>
  <c r="W2743" i="47"/>
  <c r="V2743" i="47"/>
  <c r="Y2742" i="47"/>
  <c r="X2742" i="47"/>
  <c r="W2742" i="47"/>
  <c r="V2742" i="47"/>
  <c r="Y2714" i="47"/>
  <c r="X2714" i="47"/>
  <c r="W2714" i="47"/>
  <c r="V2714" i="47"/>
  <c r="X2715" i="47" s="1"/>
  <c r="Y2713" i="47"/>
  <c r="X2713" i="47"/>
  <c r="W2713" i="47"/>
  <c r="V2713" i="47"/>
  <c r="Y2712" i="47"/>
  <c r="X2712" i="47"/>
  <c r="W2712" i="47"/>
  <c r="V2712" i="47"/>
  <c r="Y2683" i="47"/>
  <c r="X2683" i="47"/>
  <c r="W2683" i="47"/>
  <c r="V2683" i="47"/>
  <c r="Y2682" i="47"/>
  <c r="X2682" i="47"/>
  <c r="W2682" i="47"/>
  <c r="V2682" i="47"/>
  <c r="Y2681" i="47"/>
  <c r="X2681" i="47"/>
  <c r="W2681" i="47"/>
  <c r="V2681" i="47"/>
  <c r="Y2653" i="47"/>
  <c r="X2653" i="47"/>
  <c r="W2653" i="47"/>
  <c r="V2653" i="47"/>
  <c r="X2654" i="47" s="1"/>
  <c r="Y2652" i="47"/>
  <c r="X2652" i="47"/>
  <c r="W2652" i="47"/>
  <c r="V2652" i="47"/>
  <c r="Y2651" i="47"/>
  <c r="X2651" i="47"/>
  <c r="W2651" i="47"/>
  <c r="V2651" i="47"/>
  <c r="Y2622" i="47"/>
  <c r="X2622" i="47"/>
  <c r="W2622" i="47"/>
  <c r="V2622" i="47"/>
  <c r="Y2621" i="47"/>
  <c r="X2621" i="47"/>
  <c r="W2621" i="47"/>
  <c r="V2621" i="47"/>
  <c r="Y2620" i="47"/>
  <c r="X2620" i="47"/>
  <c r="W2620" i="47"/>
  <c r="V2620" i="47"/>
  <c r="Y2594" i="47"/>
  <c r="X2594" i="47"/>
  <c r="W2594" i="47"/>
  <c r="V2594" i="47"/>
  <c r="Y2593" i="47"/>
  <c r="X2593" i="47"/>
  <c r="W2593" i="47"/>
  <c r="V2593" i="47"/>
  <c r="Y2592" i="47"/>
  <c r="X2592" i="47"/>
  <c r="W2592" i="47"/>
  <c r="V2592" i="47"/>
  <c r="AA2936" i="46"/>
  <c r="AD2935" i="46"/>
  <c r="AC2935" i="46"/>
  <c r="AB2935" i="46"/>
  <c r="AA2935" i="46"/>
  <c r="AD2934" i="46"/>
  <c r="AC2934" i="46"/>
  <c r="AB2934" i="46"/>
  <c r="AA2934" i="46"/>
  <c r="AD2933" i="46"/>
  <c r="AD3302" i="46" s="1"/>
  <c r="AC2933" i="46"/>
  <c r="AC3302" i="46" s="1"/>
  <c r="AB2933" i="46"/>
  <c r="AB3302" i="46" s="1"/>
  <c r="AA2933" i="46"/>
  <c r="AA3302" i="46" s="1"/>
  <c r="AD2928" i="46"/>
  <c r="AC2928" i="46"/>
  <c r="AB2928" i="46"/>
  <c r="AA2928" i="46"/>
  <c r="AD2927" i="46"/>
  <c r="AC2927" i="46"/>
  <c r="AB2927" i="46"/>
  <c r="AA2927" i="46"/>
  <c r="AD2926" i="46"/>
  <c r="AD2961" i="46" s="1"/>
  <c r="AC2926" i="46"/>
  <c r="AC2961" i="46" s="1"/>
  <c r="AB2926" i="46"/>
  <c r="AB2961" i="46" s="1"/>
  <c r="AA2926" i="46"/>
  <c r="AD2897" i="46"/>
  <c r="AC2897" i="46"/>
  <c r="AB2897" i="46"/>
  <c r="AA2897" i="46"/>
  <c r="AD2896" i="46"/>
  <c r="AC2896" i="46"/>
  <c r="AB2896" i="46"/>
  <c r="AA2896" i="46"/>
  <c r="AD2895" i="46"/>
  <c r="AC2895" i="46"/>
  <c r="AB2895" i="46"/>
  <c r="AA2895" i="46"/>
  <c r="AD2867" i="46"/>
  <c r="AC2867" i="46"/>
  <c r="AB2867" i="46"/>
  <c r="AA2867" i="46"/>
  <c r="AD2866" i="46"/>
  <c r="AC2866" i="46"/>
  <c r="AB2866" i="46"/>
  <c r="AA2866" i="46"/>
  <c r="AD2865" i="46"/>
  <c r="AC2865" i="46"/>
  <c r="AB2865" i="46"/>
  <c r="AA2865" i="46"/>
  <c r="AD2836" i="46"/>
  <c r="AC2836" i="46"/>
  <c r="AB2836" i="46"/>
  <c r="AA2836" i="46"/>
  <c r="AD2835" i="46"/>
  <c r="AC2835" i="46"/>
  <c r="AB2835" i="46"/>
  <c r="AA2835" i="46"/>
  <c r="AD2834" i="46"/>
  <c r="AC2834" i="46"/>
  <c r="AB2834" i="46"/>
  <c r="AA2834" i="46"/>
  <c r="AD2806" i="46"/>
  <c r="AC2806" i="46"/>
  <c r="AB2806" i="46"/>
  <c r="AA2806" i="46"/>
  <c r="AD2805" i="46"/>
  <c r="AC2805" i="46"/>
  <c r="AB2805" i="46"/>
  <c r="AA2805" i="46"/>
  <c r="AD2804" i="46"/>
  <c r="AC2804" i="46"/>
  <c r="AB2804" i="46"/>
  <c r="AA2804" i="46"/>
  <c r="AD2775" i="46"/>
  <c r="AC2775" i="46"/>
  <c r="AB2775" i="46"/>
  <c r="AA2775" i="46"/>
  <c r="AD2774" i="46"/>
  <c r="AC2774" i="46"/>
  <c r="AB2774" i="46"/>
  <c r="AA2774" i="46"/>
  <c r="AD2773" i="46"/>
  <c r="AC2773" i="46"/>
  <c r="AB2773" i="46"/>
  <c r="AA2773" i="46"/>
  <c r="AD2744" i="46"/>
  <c r="AC2744" i="46"/>
  <c r="AB2744" i="46"/>
  <c r="AA2744" i="46"/>
  <c r="AD2743" i="46"/>
  <c r="AC2743" i="46"/>
  <c r="AB2743" i="46"/>
  <c r="AA2743" i="46"/>
  <c r="AD2742" i="46"/>
  <c r="AC2742" i="46"/>
  <c r="AB2742" i="46"/>
  <c r="AA2742" i="46"/>
  <c r="AD2714" i="46"/>
  <c r="AC2714" i="46"/>
  <c r="AB2714" i="46"/>
  <c r="AA2714" i="46"/>
  <c r="AD2713" i="46"/>
  <c r="AC2713" i="46"/>
  <c r="AB2713" i="46"/>
  <c r="AA2713" i="46"/>
  <c r="AD2712" i="46"/>
  <c r="AC2712" i="46"/>
  <c r="AB2712" i="46"/>
  <c r="AA2712" i="46"/>
  <c r="AD2683" i="46"/>
  <c r="AC2683" i="46"/>
  <c r="AB2683" i="46"/>
  <c r="AA2683" i="46"/>
  <c r="AD2682" i="46"/>
  <c r="AC2682" i="46"/>
  <c r="AB2682" i="46"/>
  <c r="AA2682" i="46"/>
  <c r="AD2681" i="46"/>
  <c r="AC2681" i="46"/>
  <c r="AB2681" i="46"/>
  <c r="AA2681" i="46"/>
  <c r="AD2653" i="46"/>
  <c r="AC2653" i="46"/>
  <c r="AB2653" i="46"/>
  <c r="AA2653" i="46"/>
  <c r="AD2652" i="46"/>
  <c r="AC2652" i="46"/>
  <c r="AB2652" i="46"/>
  <c r="AA2652" i="46"/>
  <c r="AD2651" i="46"/>
  <c r="AD2655" i="46" s="1"/>
  <c r="AC2651" i="46"/>
  <c r="AB2651" i="46"/>
  <c r="AA2651" i="46"/>
  <c r="AD2622" i="46"/>
  <c r="AC2622" i="46"/>
  <c r="AB2622" i="46"/>
  <c r="AA2622" i="46"/>
  <c r="AD2621" i="46"/>
  <c r="AC2621" i="46"/>
  <c r="AB2621" i="46"/>
  <c r="AA2621" i="46"/>
  <c r="AD2620" i="46"/>
  <c r="AC2620" i="46"/>
  <c r="AB2620" i="46"/>
  <c r="AA2620" i="46"/>
  <c r="AD2594" i="46"/>
  <c r="AC2594" i="46"/>
  <c r="AB2594" i="46"/>
  <c r="AA2594" i="46"/>
  <c r="AC2595" i="46" s="1"/>
  <c r="AD2593" i="46"/>
  <c r="AC2593" i="46"/>
  <c r="AB2593" i="46"/>
  <c r="AA2593" i="46"/>
  <c r="AD2592" i="46"/>
  <c r="AC2592" i="46"/>
  <c r="AB2592" i="46"/>
  <c r="AA2592" i="46"/>
  <c r="T2507" i="46"/>
  <c r="S2507" i="46"/>
  <c r="R2507" i="46"/>
  <c r="Q2507" i="46"/>
  <c r="P2507" i="47"/>
  <c r="O2507" i="47"/>
  <c r="N2507" i="47"/>
  <c r="M2507" i="47"/>
  <c r="X2929" i="47" l="1"/>
  <c r="AD2929" i="46"/>
  <c r="AD2962" i="46" s="1"/>
  <c r="AA2961" i="46"/>
  <c r="X2898" i="47"/>
  <c r="AC2898" i="46"/>
  <c r="Y2868" i="47"/>
  <c r="AA2624" i="46"/>
  <c r="AC2623" i="46"/>
  <c r="AC2929" i="46"/>
  <c r="X2510" i="46"/>
  <c r="W2511" i="46"/>
  <c r="X2515" i="46"/>
  <c r="V2510" i="46"/>
  <c r="X2868" i="47"/>
  <c r="AC2868" i="46"/>
  <c r="AD2837" i="46"/>
  <c r="AC2837" i="46"/>
  <c r="AA2869" i="46"/>
  <c r="X2807" i="47"/>
  <c r="AC2807" i="46"/>
  <c r="X2776" i="47"/>
  <c r="AC2776" i="46"/>
  <c r="AA2746" i="46"/>
  <c r="Y2745" i="47"/>
  <c r="X2745" i="47"/>
  <c r="AC2745" i="46"/>
  <c r="AC2715" i="46"/>
  <c r="X2684" i="47"/>
  <c r="AC2684" i="46"/>
  <c r="X2936" i="47"/>
  <c r="AC2654" i="46"/>
  <c r="AC2936" i="46"/>
  <c r="AB2655" i="46"/>
  <c r="AD2936" i="46"/>
  <c r="T2510" i="47"/>
  <c r="T2511" i="47" s="1"/>
  <c r="X2655" i="47"/>
  <c r="V2624" i="47"/>
  <c r="W2624" i="47"/>
  <c r="V2655" i="47"/>
  <c r="Y2624" i="47"/>
  <c r="W2655" i="47"/>
  <c r="W2746" i="47"/>
  <c r="W2808" i="47"/>
  <c r="W2869" i="47"/>
  <c r="Y2655" i="47"/>
  <c r="W2685" i="47"/>
  <c r="Y2746" i="47"/>
  <c r="V2777" i="47"/>
  <c r="Y2595" i="47"/>
  <c r="V2746" i="47"/>
  <c r="X2808" i="47"/>
  <c r="V2930" i="47"/>
  <c r="Y2838" i="47"/>
  <c r="Y2869" i="47"/>
  <c r="W2930" i="47"/>
  <c r="V2869" i="47"/>
  <c r="X2930" i="47"/>
  <c r="R2507" i="47"/>
  <c r="S2507" i="47" s="1"/>
  <c r="W2777" i="47"/>
  <c r="Y2930" i="47"/>
  <c r="V2899" i="47"/>
  <c r="W2899" i="47"/>
  <c r="X2685" i="47"/>
  <c r="Y2685" i="47"/>
  <c r="Y2716" i="47"/>
  <c r="X2624" i="47"/>
  <c r="Y2808" i="47"/>
  <c r="V2716" i="47"/>
  <c r="X2777" i="47"/>
  <c r="V2838" i="47"/>
  <c r="X2899" i="47"/>
  <c r="Y2929" i="47"/>
  <c r="Y2962" i="47" s="1"/>
  <c r="W2838" i="47"/>
  <c r="X2838" i="47"/>
  <c r="X2746" i="47"/>
  <c r="Y2777" i="47"/>
  <c r="X2869" i="47"/>
  <c r="Y2899" i="47"/>
  <c r="W2716" i="47"/>
  <c r="X2716" i="47"/>
  <c r="Y2776" i="47"/>
  <c r="Y2898" i="47"/>
  <c r="V2685" i="47"/>
  <c r="V2808" i="47"/>
  <c r="Y2623" i="47"/>
  <c r="Y2684" i="47"/>
  <c r="Y2807" i="47"/>
  <c r="Y2936" i="47"/>
  <c r="Y2715" i="47"/>
  <c r="Y2837" i="47"/>
  <c r="AA2899" i="46"/>
  <c r="AC2899" i="46"/>
  <c r="AD2899" i="46"/>
  <c r="AA2808" i="46"/>
  <c r="AC2808" i="46"/>
  <c r="AC2746" i="46"/>
  <c r="AA2685" i="46"/>
  <c r="AB2685" i="46"/>
  <c r="AD2777" i="46"/>
  <c r="AB2716" i="46"/>
  <c r="AD2745" i="46"/>
  <c r="AC2716" i="46"/>
  <c r="AD2868" i="46"/>
  <c r="AC2930" i="46"/>
  <c r="AB2624" i="46"/>
  <c r="AA2716" i="46"/>
  <c r="AC2838" i="46"/>
  <c r="AD2930" i="46"/>
  <c r="AC2624" i="46"/>
  <c r="AD2715" i="46"/>
  <c r="AD2808" i="46"/>
  <c r="AB2899" i="46"/>
  <c r="W2507" i="46"/>
  <c r="AA2655" i="46"/>
  <c r="AD2685" i="46"/>
  <c r="AA2777" i="46"/>
  <c r="AB2808" i="46"/>
  <c r="AD2624" i="46"/>
  <c r="AC2655" i="46"/>
  <c r="AC2685" i="46"/>
  <c r="AC2777" i="46"/>
  <c r="AB2838" i="46"/>
  <c r="AC2869" i="46"/>
  <c r="AA2838" i="46"/>
  <c r="AD2869" i="46"/>
  <c r="AB2930" i="46"/>
  <c r="AD2595" i="46"/>
  <c r="AD2654" i="46"/>
  <c r="AD2716" i="46"/>
  <c r="AB2746" i="46"/>
  <c r="AD2776" i="46"/>
  <c r="AD2838" i="46"/>
  <c r="AB2869" i="46"/>
  <c r="AD2898" i="46"/>
  <c r="AD2623" i="46"/>
  <c r="AD2684" i="46"/>
  <c r="AD2746" i="46"/>
  <c r="AB2777" i="46"/>
  <c r="AD2807" i="46"/>
  <c r="AA2930" i="46"/>
  <c r="P2506" i="47"/>
  <c r="O2506" i="47"/>
  <c r="N2506" i="47"/>
  <c r="M2506" i="47"/>
  <c r="T2506" i="46"/>
  <c r="S2506" i="46"/>
  <c r="R2506" i="46"/>
  <c r="Q2506" i="46"/>
  <c r="P2505" i="47"/>
  <c r="O2505" i="47"/>
  <c r="N2505" i="47"/>
  <c r="M2505" i="47"/>
  <c r="P2504" i="47"/>
  <c r="O2504" i="47"/>
  <c r="N2504" i="47"/>
  <c r="M2504" i="47"/>
  <c r="T2505" i="46"/>
  <c r="S2505" i="46"/>
  <c r="R2505" i="46"/>
  <c r="Q2505" i="46"/>
  <c r="T2504" i="46"/>
  <c r="S2504" i="46"/>
  <c r="R2504" i="46"/>
  <c r="Q2504" i="46"/>
  <c r="X2508" i="46" s="1"/>
  <c r="T2503" i="46"/>
  <c r="S2503" i="46"/>
  <c r="R2503" i="46"/>
  <c r="Q2503" i="46"/>
  <c r="T2502" i="46"/>
  <c r="S2502" i="46"/>
  <c r="R2502" i="46"/>
  <c r="Q2502" i="46"/>
  <c r="T2501" i="46"/>
  <c r="S2501" i="46"/>
  <c r="R2501" i="46"/>
  <c r="Q2501" i="46"/>
  <c r="T2500" i="46"/>
  <c r="S2500" i="46"/>
  <c r="R2500" i="46"/>
  <c r="Q2500" i="46"/>
  <c r="P2503" i="47"/>
  <c r="O2503" i="47"/>
  <c r="N2503" i="47"/>
  <c r="M2503" i="47"/>
  <c r="P2502" i="47"/>
  <c r="O2502" i="47"/>
  <c r="N2502" i="47"/>
  <c r="M2502" i="47"/>
  <c r="P2501" i="47"/>
  <c r="O2501" i="47"/>
  <c r="N2501" i="47"/>
  <c r="M2501" i="47"/>
  <c r="P2500" i="47"/>
  <c r="O2500" i="47"/>
  <c r="N2500" i="47"/>
  <c r="M2500" i="47"/>
  <c r="T2499" i="46"/>
  <c r="S2499" i="46"/>
  <c r="R2499" i="46"/>
  <c r="Q2499" i="46"/>
  <c r="T2498" i="46"/>
  <c r="S2498" i="46"/>
  <c r="R2498" i="46"/>
  <c r="Q2498" i="46"/>
  <c r="T2497" i="46"/>
  <c r="S2497" i="46"/>
  <c r="R2497" i="46"/>
  <c r="Q2497" i="46"/>
  <c r="P2499" i="47"/>
  <c r="O2499" i="47"/>
  <c r="N2499" i="47"/>
  <c r="M2499" i="47"/>
  <c r="P2498" i="47"/>
  <c r="O2498" i="47"/>
  <c r="N2498" i="47"/>
  <c r="M2498" i="47"/>
  <c r="P2497" i="47"/>
  <c r="O2497" i="47"/>
  <c r="N2497" i="47"/>
  <c r="M2497" i="47"/>
  <c r="P2496" i="47"/>
  <c r="O2496" i="47"/>
  <c r="N2496" i="47"/>
  <c r="M2496" i="47"/>
  <c r="P2495" i="47"/>
  <c r="O2495" i="47"/>
  <c r="N2495" i="47"/>
  <c r="M2495" i="47"/>
  <c r="P2494" i="47"/>
  <c r="O2494" i="47"/>
  <c r="N2494" i="47"/>
  <c r="M2494" i="47"/>
  <c r="P2492" i="47"/>
  <c r="O2492" i="47"/>
  <c r="N2492" i="47"/>
  <c r="M2492" i="47"/>
  <c r="T2496" i="46"/>
  <c r="S2496" i="46"/>
  <c r="R2496" i="46"/>
  <c r="Q2496" i="46"/>
  <c r="T2495" i="46"/>
  <c r="S2495" i="46"/>
  <c r="R2495" i="46"/>
  <c r="Q2495" i="46"/>
  <c r="T2494" i="46"/>
  <c r="S2494" i="46"/>
  <c r="R2494" i="46"/>
  <c r="Q2494" i="46"/>
  <c r="T2492" i="46"/>
  <c r="S2492" i="46"/>
  <c r="R2492" i="46"/>
  <c r="Q2492" i="46"/>
  <c r="T2493" i="46"/>
  <c r="S2493" i="46"/>
  <c r="R2493" i="46"/>
  <c r="Q2493" i="46"/>
  <c r="T2491" i="46"/>
  <c r="S2491" i="46"/>
  <c r="R2491" i="46"/>
  <c r="Q2491" i="46"/>
  <c r="P2493" i="47"/>
  <c r="O2493" i="47"/>
  <c r="N2493" i="47"/>
  <c r="M2493" i="47"/>
  <c r="P2491" i="47"/>
  <c r="O2491" i="47"/>
  <c r="N2491" i="47"/>
  <c r="M2491" i="47"/>
  <c r="T2490" i="46"/>
  <c r="S2490" i="46"/>
  <c r="R2490" i="46"/>
  <c r="Q2490" i="46"/>
  <c r="P2490" i="47"/>
  <c r="O2490" i="47"/>
  <c r="N2490" i="47"/>
  <c r="M2490" i="47"/>
  <c r="P2489" i="47"/>
  <c r="O2489" i="47"/>
  <c r="N2489" i="47"/>
  <c r="M2489" i="47"/>
  <c r="P2488" i="47"/>
  <c r="O2488" i="47"/>
  <c r="N2488" i="47"/>
  <c r="M2488" i="47"/>
  <c r="P2487" i="47"/>
  <c r="O2487" i="47"/>
  <c r="N2487" i="47"/>
  <c r="M2487" i="47"/>
  <c r="P2486" i="47"/>
  <c r="O2486" i="47"/>
  <c r="N2486" i="47"/>
  <c r="M2486" i="47"/>
  <c r="T2489" i="46"/>
  <c r="S2489" i="46"/>
  <c r="R2489" i="46"/>
  <c r="Q2489" i="46"/>
  <c r="T2488" i="46"/>
  <c r="S2488" i="46"/>
  <c r="R2488" i="46"/>
  <c r="Q2488" i="46"/>
  <c r="T2487" i="46"/>
  <c r="S2487" i="46"/>
  <c r="R2487" i="46"/>
  <c r="Q2487" i="46"/>
  <c r="T2486" i="46"/>
  <c r="S2486" i="46"/>
  <c r="R2486" i="46"/>
  <c r="Q2486" i="46"/>
  <c r="T2485" i="46"/>
  <c r="S2485" i="46"/>
  <c r="R2485" i="46"/>
  <c r="Q2485" i="46"/>
  <c r="T2484" i="46"/>
  <c r="S2484" i="46"/>
  <c r="R2484" i="46"/>
  <c r="Q2484" i="46"/>
  <c r="P2485" i="47"/>
  <c r="O2485" i="47"/>
  <c r="N2485" i="47"/>
  <c r="M2485" i="47"/>
  <c r="P2484" i="47"/>
  <c r="O2484" i="47"/>
  <c r="N2484" i="47"/>
  <c r="M2484" i="47"/>
  <c r="P2483" i="47"/>
  <c r="O2483" i="47"/>
  <c r="N2483" i="47"/>
  <c r="M2483" i="47"/>
  <c r="P2480" i="47"/>
  <c r="O2480" i="47"/>
  <c r="N2480" i="47"/>
  <c r="M2480" i="47"/>
  <c r="T2483" i="46"/>
  <c r="S2483" i="46"/>
  <c r="R2483" i="46"/>
  <c r="Q2483" i="46"/>
  <c r="T2480" i="46"/>
  <c r="S2480" i="46"/>
  <c r="R2480" i="46"/>
  <c r="Q2480" i="46"/>
  <c r="P2482" i="47"/>
  <c r="O2482" i="47"/>
  <c r="N2482" i="47"/>
  <c r="M2482" i="47"/>
  <c r="P2481" i="47"/>
  <c r="O2481" i="47"/>
  <c r="N2481" i="47"/>
  <c r="M2481" i="47"/>
  <c r="T2482" i="46"/>
  <c r="S2482" i="46"/>
  <c r="R2482" i="46"/>
  <c r="Q2482" i="46"/>
  <c r="T2481" i="46"/>
  <c r="S2481" i="46"/>
  <c r="R2481" i="46"/>
  <c r="Q2481" i="46"/>
  <c r="W2499" i="46" l="1"/>
  <c r="W2501" i="46"/>
  <c r="V2503" i="46"/>
  <c r="AD2870" i="46"/>
  <c r="Y2778" i="47"/>
  <c r="AD2625" i="46"/>
  <c r="V2496" i="46"/>
  <c r="W2484" i="46"/>
  <c r="W2486" i="46"/>
  <c r="V2488" i="46"/>
  <c r="W2491" i="46"/>
  <c r="W2498" i="46"/>
  <c r="R2485" i="47"/>
  <c r="S2485" i="47" s="1"/>
  <c r="T2485" i="47" s="1"/>
  <c r="R2482" i="47"/>
  <c r="S2482" i="47" s="1"/>
  <c r="T2482" i="47" s="1"/>
  <c r="R2483" i="47"/>
  <c r="S2483" i="47" s="1"/>
  <c r="T2483" i="47" s="1"/>
  <c r="Y2809" i="47"/>
  <c r="Y2625" i="47"/>
  <c r="R2481" i="47"/>
  <c r="S2481" i="47" s="1"/>
  <c r="R2480" i="47"/>
  <c r="S2480" i="47" s="1"/>
  <c r="R2486" i="47"/>
  <c r="S2486" i="47" s="1"/>
  <c r="T2486" i="47" s="1"/>
  <c r="R2488" i="47"/>
  <c r="S2488" i="47" s="1"/>
  <c r="R2504" i="47"/>
  <c r="S2504" i="47" s="1"/>
  <c r="Y2656" i="47"/>
  <c r="R2489" i="47"/>
  <c r="S2489" i="47" s="1"/>
  <c r="R2493" i="47"/>
  <c r="S2493" i="47" s="1"/>
  <c r="R2494" i="47"/>
  <c r="S2494" i="47" s="1"/>
  <c r="R2496" i="47"/>
  <c r="S2496" i="47" s="1"/>
  <c r="T2496" i="47" s="1"/>
  <c r="R2498" i="47"/>
  <c r="S2498" i="47" s="1"/>
  <c r="R2501" i="47"/>
  <c r="S2501" i="47" s="1"/>
  <c r="R2503" i="47"/>
  <c r="S2503" i="47" s="1"/>
  <c r="T2503" i="47" s="1"/>
  <c r="T2504" i="47" s="1"/>
  <c r="Y2717" i="47"/>
  <c r="R2505" i="47"/>
  <c r="S2505" i="47" s="1"/>
  <c r="R2506" i="47"/>
  <c r="S2506" i="47" s="1"/>
  <c r="Y2686" i="47"/>
  <c r="R2484" i="47"/>
  <c r="S2484" i="47" s="1"/>
  <c r="R2491" i="47"/>
  <c r="S2491" i="47" s="1"/>
  <c r="R2492" i="47"/>
  <c r="S2492" i="47" s="1"/>
  <c r="R2495" i="47"/>
  <c r="S2495" i="47" s="1"/>
  <c r="R2497" i="47"/>
  <c r="S2497" i="47" s="1"/>
  <c r="T2497" i="47" s="1"/>
  <c r="R2499" i="47"/>
  <c r="S2499" i="47" s="1"/>
  <c r="R2500" i="47"/>
  <c r="S2500" i="47" s="1"/>
  <c r="R2502" i="47"/>
  <c r="S2502" i="47" s="1"/>
  <c r="T2502" i="47" s="1"/>
  <c r="R2490" i="47"/>
  <c r="S2490" i="47" s="1"/>
  <c r="Y2747" i="47"/>
  <c r="R2487" i="47"/>
  <c r="S2487" i="47" s="1"/>
  <c r="Y2839" i="47"/>
  <c r="AD2809" i="46"/>
  <c r="AD2686" i="46"/>
  <c r="AD2747" i="46"/>
  <c r="W2492" i="46"/>
  <c r="V2495" i="46"/>
  <c r="W2497" i="46"/>
  <c r="V2502" i="46"/>
  <c r="V2489" i="46"/>
  <c r="W2506" i="46"/>
  <c r="W2487" i="46"/>
  <c r="X2487" i="46"/>
  <c r="AD2778" i="46"/>
  <c r="W2485" i="46"/>
  <c r="W2490" i="46"/>
  <c r="W2493" i="46"/>
  <c r="W2494" i="46"/>
  <c r="AD2656" i="46"/>
  <c r="X2496" i="46"/>
  <c r="X2494" i="46"/>
  <c r="W2480" i="46"/>
  <c r="X2489" i="46"/>
  <c r="X2503" i="46"/>
  <c r="X2501" i="46"/>
  <c r="X2482" i="46"/>
  <c r="W2500" i="46"/>
  <c r="W2505" i="46"/>
  <c r="V2482" i="46"/>
  <c r="W2483" i="46"/>
  <c r="W2504" i="46"/>
  <c r="AD2717" i="46"/>
  <c r="AD2839" i="46"/>
  <c r="V2481" i="46"/>
  <c r="P2479" i="47"/>
  <c r="O2479" i="47"/>
  <c r="N2479" i="47"/>
  <c r="M2479" i="47"/>
  <c r="T2479" i="46"/>
  <c r="S2479" i="46"/>
  <c r="R2479" i="46"/>
  <c r="Q2479" i="46"/>
  <c r="P2478" i="47"/>
  <c r="O2478" i="47"/>
  <c r="N2478" i="47"/>
  <c r="M2478" i="47"/>
  <c r="T2484" i="47" l="1"/>
  <c r="T2487" i="47"/>
  <c r="T2488" i="47" s="1"/>
  <c r="T2489" i="47" s="1"/>
  <c r="T2490" i="47" s="1"/>
  <c r="T2491" i="47" s="1"/>
  <c r="T2492" i="47" s="1"/>
  <c r="T2493" i="47" s="1"/>
  <c r="T2494" i="47" s="1"/>
  <c r="T2495" i="47" s="1"/>
  <c r="R2479" i="47"/>
  <c r="S2479" i="47" s="1"/>
  <c r="R2478" i="47"/>
  <c r="S2478" i="47" s="1"/>
  <c r="T2505" i="47"/>
  <c r="T2506" i="47" s="1"/>
  <c r="T2507" i="47" s="1"/>
  <c r="T2498" i="47"/>
  <c r="T2499" i="47" s="1"/>
  <c r="T2500" i="47" s="1"/>
  <c r="T2501" i="47" s="1"/>
  <c r="W2479" i="46"/>
  <c r="T2478" i="46"/>
  <c r="S2478" i="46"/>
  <c r="R2478" i="46"/>
  <c r="Q2478" i="46"/>
  <c r="P2477" i="47"/>
  <c r="O2477" i="47"/>
  <c r="N2477" i="47"/>
  <c r="M2477" i="47"/>
  <c r="T2477" i="46"/>
  <c r="S2477" i="46"/>
  <c r="R2477" i="46"/>
  <c r="Q2477" i="46"/>
  <c r="P2476" i="47"/>
  <c r="O2476" i="47"/>
  <c r="N2476" i="47"/>
  <c r="M2476" i="47"/>
  <c r="P2474" i="47"/>
  <c r="O2474" i="47"/>
  <c r="N2474" i="47"/>
  <c r="M2474" i="47"/>
  <c r="T2476" i="46"/>
  <c r="S2476" i="46"/>
  <c r="R2476" i="46"/>
  <c r="Q2476" i="46"/>
  <c r="T2474" i="46"/>
  <c r="S2474" i="46"/>
  <c r="R2474" i="46"/>
  <c r="Q2474" i="46"/>
  <c r="P2475" i="47"/>
  <c r="O2475" i="47"/>
  <c r="N2475" i="47"/>
  <c r="M2475" i="47"/>
  <c r="P2473" i="47"/>
  <c r="O2473" i="47"/>
  <c r="N2473" i="47"/>
  <c r="M2473" i="47"/>
  <c r="P2472" i="47"/>
  <c r="O2472" i="47"/>
  <c r="N2472" i="47"/>
  <c r="M2472" i="47"/>
  <c r="T2475" i="46"/>
  <c r="S2475" i="46"/>
  <c r="R2475" i="46"/>
  <c r="Q2475" i="46"/>
  <c r="T2473" i="46"/>
  <c r="S2473" i="46"/>
  <c r="R2473" i="46"/>
  <c r="Q2473" i="46"/>
  <c r="T2472" i="46"/>
  <c r="S2472" i="46"/>
  <c r="R2472" i="46"/>
  <c r="Q2472" i="46"/>
  <c r="P2471" i="47"/>
  <c r="O2471" i="47"/>
  <c r="N2471" i="47"/>
  <c r="M2471" i="47"/>
  <c r="T2471" i="46"/>
  <c r="S2471" i="46"/>
  <c r="R2471" i="46"/>
  <c r="Q2471" i="46"/>
  <c r="T2470" i="46"/>
  <c r="S2470" i="46"/>
  <c r="R2470" i="46"/>
  <c r="Q2470" i="46"/>
  <c r="T2469" i="46"/>
  <c r="S2469" i="46"/>
  <c r="R2469" i="46"/>
  <c r="Q2469" i="46"/>
  <c r="T2468" i="46"/>
  <c r="S2468" i="46"/>
  <c r="R2468" i="46"/>
  <c r="Q2468" i="46"/>
  <c r="T2467" i="46"/>
  <c r="S2467" i="46"/>
  <c r="R2467" i="46"/>
  <c r="Q2467" i="46"/>
  <c r="T2466" i="46"/>
  <c r="S2466" i="46"/>
  <c r="R2466" i="46"/>
  <c r="Q2466" i="46"/>
  <c r="P2470" i="47"/>
  <c r="O2470" i="47"/>
  <c r="N2470" i="47"/>
  <c r="M2470" i="47"/>
  <c r="P2469" i="47"/>
  <c r="O2469" i="47"/>
  <c r="N2469" i="47"/>
  <c r="M2469" i="47"/>
  <c r="P2468" i="47"/>
  <c r="O2468" i="47"/>
  <c r="N2468" i="47"/>
  <c r="M2468" i="47"/>
  <c r="P2467" i="47"/>
  <c r="O2467" i="47"/>
  <c r="N2467" i="47"/>
  <c r="M2467" i="47"/>
  <c r="P2466" i="47"/>
  <c r="O2466" i="47"/>
  <c r="N2466" i="47"/>
  <c r="M2466" i="47"/>
  <c r="P2465" i="47"/>
  <c r="O2465" i="47"/>
  <c r="N2465" i="47"/>
  <c r="M2465" i="47"/>
  <c r="T2465" i="46"/>
  <c r="S2465" i="46"/>
  <c r="R2465" i="46"/>
  <c r="Q2465" i="46"/>
  <c r="T2464" i="46"/>
  <c r="S2464" i="46"/>
  <c r="R2464" i="46"/>
  <c r="Q2464" i="46"/>
  <c r="P2464" i="47"/>
  <c r="O2464" i="47"/>
  <c r="N2464" i="47"/>
  <c r="M2464" i="47"/>
  <c r="T2463" i="46"/>
  <c r="S2463" i="46"/>
  <c r="R2463" i="46"/>
  <c r="Q2463" i="46"/>
  <c r="T2462" i="46"/>
  <c r="S2462" i="46"/>
  <c r="R2462" i="46"/>
  <c r="Q2462" i="46"/>
  <c r="P2463" i="47"/>
  <c r="O2463" i="47"/>
  <c r="N2463" i="47"/>
  <c r="M2463" i="47"/>
  <c r="P2462" i="47"/>
  <c r="O2462" i="47"/>
  <c r="N2462" i="47"/>
  <c r="M2462" i="47"/>
  <c r="W2477" i="46" l="1"/>
  <c r="W2478" i="46"/>
  <c r="R2467" i="47"/>
  <c r="S2467" i="47" s="1"/>
  <c r="R2462" i="47"/>
  <c r="S2462" i="47" s="1"/>
  <c r="R2464" i="47"/>
  <c r="S2464" i="47" s="1"/>
  <c r="T2464" i="47" s="1"/>
  <c r="R2466" i="47"/>
  <c r="S2466" i="47" s="1"/>
  <c r="R2468" i="47"/>
  <c r="S2468" i="47" s="1"/>
  <c r="T2468" i="47" s="1"/>
  <c r="R2470" i="47"/>
  <c r="S2470" i="47" s="1"/>
  <c r="R2473" i="47"/>
  <c r="S2473" i="47" s="1"/>
  <c r="R2474" i="47"/>
  <c r="S2474" i="47" s="1"/>
  <c r="R2463" i="47"/>
  <c r="S2463" i="47" s="1"/>
  <c r="R2465" i="47"/>
  <c r="S2465" i="47" s="1"/>
  <c r="R2469" i="47"/>
  <c r="S2469" i="47" s="1"/>
  <c r="R2471" i="47"/>
  <c r="S2471" i="47" s="1"/>
  <c r="R2472" i="47"/>
  <c r="S2472" i="47" s="1"/>
  <c r="R2475" i="47"/>
  <c r="S2475" i="47" s="1"/>
  <c r="T2475" i="47" s="1"/>
  <c r="R2476" i="47"/>
  <c r="S2476" i="47" s="1"/>
  <c r="R2477" i="47"/>
  <c r="S2477" i="47" s="1"/>
  <c r="X2473" i="46"/>
  <c r="W2462" i="46"/>
  <c r="V2467" i="46"/>
  <c r="W2471" i="46"/>
  <c r="W2472" i="46"/>
  <c r="V2475" i="46"/>
  <c r="V2474" i="46"/>
  <c r="W2465" i="46"/>
  <c r="W2469" i="46"/>
  <c r="X2475" i="46"/>
  <c r="W2463" i="46"/>
  <c r="V2468" i="46"/>
  <c r="W2470" i="46"/>
  <c r="W2473" i="46"/>
  <c r="W2476" i="46"/>
  <c r="X2480" i="46"/>
  <c r="W2464" i="46"/>
  <c r="W2466" i="46"/>
  <c r="X2466" i="46"/>
  <c r="X2468" i="46"/>
  <c r="T2476" i="47" l="1"/>
  <c r="T2477" i="47" s="1"/>
  <c r="T2478" i="47" s="1"/>
  <c r="T2479" i="47" s="1"/>
  <c r="T2480" i="47" s="1"/>
  <c r="T2481" i="47" s="1"/>
  <c r="T2469" i="47"/>
  <c r="T2470" i="47" s="1"/>
  <c r="T2471" i="47" s="1"/>
  <c r="T2472" i="47" s="1"/>
  <c r="T2473" i="47" s="1"/>
  <c r="T2474" i="47" s="1"/>
  <c r="T2465" i="47"/>
  <c r="T2466" i="47" s="1"/>
  <c r="T2467" i="47" s="1"/>
  <c r="P2461" i="47"/>
  <c r="O2461" i="47"/>
  <c r="N2461" i="47"/>
  <c r="M2461" i="47"/>
  <c r="P2460" i="47"/>
  <c r="O2460" i="47"/>
  <c r="N2460" i="47"/>
  <c r="M2460" i="47"/>
  <c r="P2459" i="47"/>
  <c r="O2459" i="47"/>
  <c r="N2459" i="47"/>
  <c r="M2459" i="47"/>
  <c r="P2458" i="47"/>
  <c r="O2458" i="47"/>
  <c r="N2458" i="47"/>
  <c r="M2458" i="47"/>
  <c r="T2461" i="46"/>
  <c r="S2461" i="46"/>
  <c r="R2461" i="46"/>
  <c r="Q2461" i="46"/>
  <c r="T2460" i="46"/>
  <c r="S2460" i="46"/>
  <c r="R2460" i="46"/>
  <c r="Q2460" i="46"/>
  <c r="T2459" i="46"/>
  <c r="S2459" i="46"/>
  <c r="R2459" i="46"/>
  <c r="Q2459" i="46"/>
  <c r="T2458" i="46"/>
  <c r="S2458" i="46"/>
  <c r="R2458" i="46"/>
  <c r="Q2458" i="46"/>
  <c r="P2457" i="47"/>
  <c r="O2457" i="47"/>
  <c r="N2457" i="47"/>
  <c r="M2457" i="47"/>
  <c r="P2456" i="47"/>
  <c r="O2456" i="47"/>
  <c r="N2456" i="47"/>
  <c r="M2456" i="47"/>
  <c r="T2457" i="46"/>
  <c r="S2457" i="46"/>
  <c r="R2457" i="46"/>
  <c r="Q2457" i="46"/>
  <c r="T2456" i="46"/>
  <c r="S2456" i="46"/>
  <c r="R2456" i="46"/>
  <c r="Q2456" i="46"/>
  <c r="T2455" i="46"/>
  <c r="S2455" i="46"/>
  <c r="R2455" i="46"/>
  <c r="Q2455" i="46"/>
  <c r="P2455" i="47"/>
  <c r="O2455" i="47"/>
  <c r="N2455" i="47"/>
  <c r="M2455" i="47"/>
  <c r="P2454" i="47"/>
  <c r="O2454" i="47"/>
  <c r="N2454" i="47"/>
  <c r="M2454" i="47"/>
  <c r="P2453" i="47"/>
  <c r="O2453" i="47"/>
  <c r="N2453" i="47"/>
  <c r="M2453" i="47"/>
  <c r="P2452" i="47"/>
  <c r="O2452" i="47"/>
  <c r="N2452" i="47"/>
  <c r="M2452" i="47"/>
  <c r="T2454" i="46"/>
  <c r="S2454" i="46"/>
  <c r="R2454" i="46"/>
  <c r="Q2454" i="46"/>
  <c r="T2453" i="46"/>
  <c r="S2453" i="46"/>
  <c r="R2453" i="46"/>
  <c r="Q2453" i="46"/>
  <c r="T2452" i="46"/>
  <c r="S2452" i="46"/>
  <c r="R2452" i="46"/>
  <c r="Q2452" i="46"/>
  <c r="V2453" i="46" l="1"/>
  <c r="V2454" i="46"/>
  <c r="R2452" i="47"/>
  <c r="S2452" i="47" s="1"/>
  <c r="T2452" i="47" s="1"/>
  <c r="R2454" i="47"/>
  <c r="S2454" i="47" s="1"/>
  <c r="T2454" i="47" s="1"/>
  <c r="R2457" i="47"/>
  <c r="S2457" i="47" s="1"/>
  <c r="T2457" i="47" s="1"/>
  <c r="R2461" i="47"/>
  <c r="S2461" i="47" s="1"/>
  <c r="T2461" i="47" s="1"/>
  <c r="T2462" i="47" s="1"/>
  <c r="T2463" i="47" s="1"/>
  <c r="R2459" i="47"/>
  <c r="S2459" i="47" s="1"/>
  <c r="T2459" i="47" s="1"/>
  <c r="R2453" i="47"/>
  <c r="S2453" i="47" s="1"/>
  <c r="T2453" i="47" s="1"/>
  <c r="R2455" i="47"/>
  <c r="S2455" i="47" s="1"/>
  <c r="T2455" i="47" s="1"/>
  <c r="R2456" i="47"/>
  <c r="S2456" i="47" s="1"/>
  <c r="T2456" i="47" s="1"/>
  <c r="R2458" i="47"/>
  <c r="S2458" i="47" s="1"/>
  <c r="T2458" i="47" s="1"/>
  <c r="R2460" i="47"/>
  <c r="S2460" i="47" s="1"/>
  <c r="T2460" i="47" s="1"/>
  <c r="W2452" i="46"/>
  <c r="W2457" i="46"/>
  <c r="W2455" i="46"/>
  <c r="X2454" i="46"/>
  <c r="W2459" i="46"/>
  <c r="V2461" i="46"/>
  <c r="V2460" i="46"/>
  <c r="X2459" i="46"/>
  <c r="W2456" i="46"/>
  <c r="W2458" i="46"/>
  <c r="X2461" i="46"/>
  <c r="P2451" i="47"/>
  <c r="O2451" i="47"/>
  <c r="N2451" i="47"/>
  <c r="M2451" i="47"/>
  <c r="P2450" i="47"/>
  <c r="O2450" i="47"/>
  <c r="N2450" i="47"/>
  <c r="M2450" i="47"/>
  <c r="T2451" i="46"/>
  <c r="S2451" i="46"/>
  <c r="R2451" i="46"/>
  <c r="Q2451" i="46"/>
  <c r="T2450" i="46"/>
  <c r="S2450" i="46"/>
  <c r="R2450" i="46"/>
  <c r="Q2450" i="46"/>
  <c r="P2449" i="47"/>
  <c r="O2449" i="47"/>
  <c r="N2449" i="47"/>
  <c r="M2449" i="47"/>
  <c r="T2449" i="46"/>
  <c r="S2449" i="46"/>
  <c r="R2449" i="46"/>
  <c r="Q2449" i="46"/>
  <c r="P2448" i="47"/>
  <c r="O2448" i="47"/>
  <c r="N2448" i="47"/>
  <c r="M2448" i="47"/>
  <c r="T2448" i="46"/>
  <c r="S2448" i="46"/>
  <c r="R2448" i="46"/>
  <c r="Q2448" i="46"/>
  <c r="T2447" i="46"/>
  <c r="S2447" i="46"/>
  <c r="R2447" i="46"/>
  <c r="Q2447" i="46"/>
  <c r="T2446" i="46"/>
  <c r="S2446" i="46"/>
  <c r="R2446" i="46"/>
  <c r="Q2446" i="46"/>
  <c r="T2445" i="46"/>
  <c r="S2445" i="46"/>
  <c r="R2445" i="46"/>
  <c r="Q2445" i="46"/>
  <c r="T2444" i="46"/>
  <c r="S2444" i="46"/>
  <c r="R2444" i="46"/>
  <c r="Q2444" i="46"/>
  <c r="P2447" i="47"/>
  <c r="O2447" i="47"/>
  <c r="N2447" i="47"/>
  <c r="M2447" i="47"/>
  <c r="P2446" i="47"/>
  <c r="O2446" i="47"/>
  <c r="N2446" i="47"/>
  <c r="M2446" i="47"/>
  <c r="P2445" i="47"/>
  <c r="O2445" i="47"/>
  <c r="N2445" i="47"/>
  <c r="M2445" i="47"/>
  <c r="P2444" i="47"/>
  <c r="O2444" i="47"/>
  <c r="N2444" i="47"/>
  <c r="M2444" i="47"/>
  <c r="P2443" i="47"/>
  <c r="O2443" i="47"/>
  <c r="N2443" i="47"/>
  <c r="M2443" i="47"/>
  <c r="A241" i="57"/>
  <c r="A242" i="57" s="1"/>
  <c r="A243" i="57" s="1"/>
  <c r="A244" i="57" s="1"/>
  <c r="A245" i="57" s="1"/>
  <c r="A246" i="57" s="1"/>
  <c r="A247" i="57" s="1"/>
  <c r="A248" i="57" s="1"/>
  <c r="A249" i="57" s="1"/>
  <c r="A250" i="57" s="1"/>
  <c r="A251" i="57" s="1"/>
  <c r="T2443" i="46"/>
  <c r="S2443" i="46"/>
  <c r="R2443" i="46"/>
  <c r="Q2443" i="46"/>
  <c r="P2442" i="47"/>
  <c r="O2442" i="47"/>
  <c r="N2442" i="47"/>
  <c r="M2442" i="47"/>
  <c r="P2438" i="47"/>
  <c r="O2438" i="47"/>
  <c r="N2438" i="47"/>
  <c r="M2438" i="47"/>
  <c r="T2442" i="46"/>
  <c r="S2442" i="46"/>
  <c r="R2442" i="46"/>
  <c r="Q2442" i="46"/>
  <c r="T2438" i="46"/>
  <c r="S2438" i="46"/>
  <c r="R2438" i="46"/>
  <c r="Q2438" i="46"/>
  <c r="T2441" i="46"/>
  <c r="S2441" i="46"/>
  <c r="R2441" i="46"/>
  <c r="Q2441" i="46"/>
  <c r="T2440" i="46"/>
  <c r="S2440" i="46"/>
  <c r="R2440" i="46"/>
  <c r="Q2440" i="46"/>
  <c r="T2439" i="46"/>
  <c r="S2439" i="46"/>
  <c r="R2439" i="46"/>
  <c r="Q2439" i="46"/>
  <c r="T2437" i="46"/>
  <c r="S2437" i="46"/>
  <c r="R2437" i="46"/>
  <c r="Q2437" i="46"/>
  <c r="T2436" i="46"/>
  <c r="S2436" i="46"/>
  <c r="R2436" i="46"/>
  <c r="Q2436" i="46"/>
  <c r="W2436" i="46" s="1"/>
  <c r="P2441" i="47"/>
  <c r="O2441" i="47"/>
  <c r="N2441" i="47"/>
  <c r="M2441" i="47"/>
  <c r="P2440" i="47"/>
  <c r="O2440" i="47"/>
  <c r="N2440" i="47"/>
  <c r="M2440" i="47"/>
  <c r="P2439" i="47"/>
  <c r="O2439" i="47"/>
  <c r="N2439" i="47"/>
  <c r="M2439" i="47"/>
  <c r="P2437" i="47"/>
  <c r="O2437" i="47"/>
  <c r="N2437" i="47"/>
  <c r="M2437" i="47"/>
  <c r="P2436" i="47"/>
  <c r="O2436" i="47"/>
  <c r="N2436" i="47"/>
  <c r="M2436" i="47"/>
  <c r="W2437" i="46" l="1"/>
  <c r="V2440" i="46"/>
  <c r="W2438" i="46"/>
  <c r="W2444" i="46"/>
  <c r="W2450" i="46"/>
  <c r="W2451" i="46"/>
  <c r="R2439" i="47"/>
  <c r="S2439" i="47" s="1"/>
  <c r="R2441" i="47"/>
  <c r="S2441" i="47" s="1"/>
  <c r="T2441" i="47" s="1"/>
  <c r="R2436" i="47"/>
  <c r="S2436" i="47" s="1"/>
  <c r="R2444" i="47"/>
  <c r="S2444" i="47" s="1"/>
  <c r="R2440" i="47"/>
  <c r="S2440" i="47" s="1"/>
  <c r="T2440" i="47" s="1"/>
  <c r="R2442" i="47"/>
  <c r="S2442" i="47" s="1"/>
  <c r="R2443" i="47"/>
  <c r="S2443" i="47" s="1"/>
  <c r="R2451" i="47"/>
  <c r="S2451" i="47" s="1"/>
  <c r="T2451" i="47" s="1"/>
  <c r="R2437" i="47"/>
  <c r="S2437" i="47" s="1"/>
  <c r="R2450" i="47"/>
  <c r="S2450" i="47" s="1"/>
  <c r="T2450" i="47" s="1"/>
  <c r="R2445" i="47"/>
  <c r="S2445" i="47" s="1"/>
  <c r="R2447" i="47"/>
  <c r="S2447" i="47" s="1"/>
  <c r="R2448" i="47"/>
  <c r="S2448" i="47" s="1"/>
  <c r="R2449" i="47"/>
  <c r="S2449" i="47" s="1"/>
  <c r="R2438" i="47"/>
  <c r="S2438" i="47" s="1"/>
  <c r="T2438" i="47" s="1"/>
  <c r="R2446" i="47"/>
  <c r="S2446" i="47" s="1"/>
  <c r="V2439" i="46"/>
  <c r="X2445" i="46"/>
  <c r="X2447" i="46"/>
  <c r="W2445" i="46"/>
  <c r="V2447" i="46"/>
  <c r="W2443" i="46"/>
  <c r="X2440" i="46"/>
  <c r="W2441" i="46"/>
  <c r="W2448" i="46"/>
  <c r="X2452" i="46"/>
  <c r="W2442" i="46"/>
  <c r="V2446" i="46"/>
  <c r="W2449" i="46"/>
  <c r="P2435" i="47"/>
  <c r="O2435" i="47"/>
  <c r="N2435" i="47"/>
  <c r="M2435" i="47"/>
  <c r="T2435" i="46"/>
  <c r="S2435" i="46"/>
  <c r="R2435" i="46"/>
  <c r="Q2435" i="46"/>
  <c r="P2434" i="47"/>
  <c r="O2434" i="47"/>
  <c r="N2434" i="47"/>
  <c r="M2434" i="47"/>
  <c r="P2432" i="47"/>
  <c r="O2432" i="47"/>
  <c r="N2432" i="47"/>
  <c r="M2432" i="47"/>
  <c r="T2434" i="46"/>
  <c r="S2434" i="46"/>
  <c r="R2434" i="46"/>
  <c r="Q2434" i="46"/>
  <c r="T2432" i="46"/>
  <c r="S2432" i="46"/>
  <c r="R2432" i="46"/>
  <c r="Q2432" i="46"/>
  <c r="P2433" i="47"/>
  <c r="O2433" i="47"/>
  <c r="N2433" i="47"/>
  <c r="M2433" i="47"/>
  <c r="P2431" i="47"/>
  <c r="O2431" i="47"/>
  <c r="N2431" i="47"/>
  <c r="M2431" i="47"/>
  <c r="T2433" i="46"/>
  <c r="S2433" i="46"/>
  <c r="R2433" i="46"/>
  <c r="Q2433" i="46"/>
  <c r="T2431" i="46"/>
  <c r="S2431" i="46"/>
  <c r="R2431" i="46"/>
  <c r="Q2431" i="46"/>
  <c r="T2439" i="47" l="1"/>
  <c r="T2442" i="47"/>
  <c r="T2443" i="47" s="1"/>
  <c r="T2444" i="47" s="1"/>
  <c r="T2445" i="47" s="1"/>
  <c r="T2446" i="47" s="1"/>
  <c r="T2447" i="47" s="1"/>
  <c r="T2448" i="47" s="1"/>
  <c r="T2449" i="47" s="1"/>
  <c r="R2432" i="47"/>
  <c r="S2432" i="47" s="1"/>
  <c r="T2432" i="47" s="1"/>
  <c r="R2433" i="47"/>
  <c r="S2433" i="47" s="1"/>
  <c r="T2433" i="47" s="1"/>
  <c r="R2434" i="47"/>
  <c r="S2434" i="47" s="1"/>
  <c r="R2435" i="47"/>
  <c r="S2435" i="47" s="1"/>
  <c r="R2431" i="47"/>
  <c r="S2431" i="47" s="1"/>
  <c r="T2431" i="47" s="1"/>
  <c r="W2431" i="46"/>
  <c r="V2432" i="46"/>
  <c r="W2435" i="46"/>
  <c r="X2433" i="46"/>
  <c r="W2434" i="46"/>
  <c r="X2438" i="46"/>
  <c r="V2433" i="46"/>
  <c r="P2430" i="47"/>
  <c r="O2430" i="47"/>
  <c r="N2430" i="47"/>
  <c r="M2430" i="47"/>
  <c r="P2429" i="47"/>
  <c r="O2429" i="47"/>
  <c r="N2429" i="47"/>
  <c r="M2429" i="47"/>
  <c r="T2430" i="46"/>
  <c r="S2430" i="46"/>
  <c r="R2430" i="46"/>
  <c r="Q2430" i="46"/>
  <c r="T2429" i="46"/>
  <c r="S2429" i="46"/>
  <c r="R2429" i="46"/>
  <c r="Q2429" i="46"/>
  <c r="W2429" i="46" s="1"/>
  <c r="T2428" i="46"/>
  <c r="S2428" i="46"/>
  <c r="R2428" i="46"/>
  <c r="Q2428" i="46"/>
  <c r="P2428" i="47"/>
  <c r="O2428" i="47"/>
  <c r="N2428" i="47"/>
  <c r="M2428" i="47"/>
  <c r="R2428" i="47" l="1"/>
  <c r="S2428" i="47" s="1"/>
  <c r="R2429" i="47"/>
  <c r="S2429" i="47" s="1"/>
  <c r="T2434" i="47"/>
  <c r="T2435" i="47" s="1"/>
  <c r="T2436" i="47" s="1"/>
  <c r="T2437" i="47" s="1"/>
  <c r="R2430" i="47"/>
  <c r="S2430" i="47" s="1"/>
  <c r="T2430" i="47" s="1"/>
  <c r="W2430" i="46"/>
  <c r="W2428" i="46"/>
  <c r="R2427" i="46"/>
  <c r="P2427" i="47"/>
  <c r="O2427" i="47"/>
  <c r="N2427" i="47"/>
  <c r="M2427" i="47"/>
  <c r="P2426" i="47"/>
  <c r="O2426" i="47"/>
  <c r="N2426" i="47"/>
  <c r="M2426" i="47"/>
  <c r="T2426" i="46"/>
  <c r="S2426" i="46"/>
  <c r="R2426" i="46"/>
  <c r="Q2426" i="46"/>
  <c r="T2427" i="46"/>
  <c r="S2427" i="46"/>
  <c r="Q2427" i="46"/>
  <c r="P2425" i="47"/>
  <c r="O2425" i="47"/>
  <c r="N2425" i="47"/>
  <c r="M2425" i="47"/>
  <c r="P2424" i="47"/>
  <c r="O2424" i="47"/>
  <c r="N2424" i="47"/>
  <c r="M2424" i="47"/>
  <c r="T2425" i="46"/>
  <c r="S2425" i="46"/>
  <c r="R2425" i="46"/>
  <c r="Q2425" i="46"/>
  <c r="T2424" i="46"/>
  <c r="S2424" i="46"/>
  <c r="R2424" i="46"/>
  <c r="Q2424" i="46"/>
  <c r="P2423" i="47"/>
  <c r="O2423" i="47"/>
  <c r="N2423" i="47"/>
  <c r="M2423" i="47"/>
  <c r="T2423" i="46"/>
  <c r="S2423" i="46"/>
  <c r="R2423" i="46"/>
  <c r="Q2423" i="46"/>
  <c r="T2422" i="46"/>
  <c r="S2422" i="46"/>
  <c r="R2422" i="46"/>
  <c r="Q2422" i="46"/>
  <c r="P2422" i="47"/>
  <c r="O2422" i="47"/>
  <c r="N2422" i="47"/>
  <c r="M2422" i="47"/>
  <c r="P2421" i="47"/>
  <c r="O2421" i="47"/>
  <c r="N2421" i="47"/>
  <c r="M2421" i="47"/>
  <c r="P2420" i="47"/>
  <c r="O2420" i="47"/>
  <c r="N2420" i="47"/>
  <c r="M2420" i="47"/>
  <c r="T2421" i="46"/>
  <c r="S2421" i="46"/>
  <c r="R2421" i="46"/>
  <c r="Q2421" i="46"/>
  <c r="T2420" i="46"/>
  <c r="S2420" i="46"/>
  <c r="R2420" i="46"/>
  <c r="Q2420" i="46"/>
  <c r="T2419" i="46"/>
  <c r="S2419" i="46"/>
  <c r="R2419" i="46"/>
  <c r="Q2419" i="46"/>
  <c r="T2418" i="46"/>
  <c r="S2418" i="46"/>
  <c r="R2418" i="46"/>
  <c r="Q2418" i="46"/>
  <c r="T2417" i="46"/>
  <c r="S2417" i="46"/>
  <c r="R2417" i="46"/>
  <c r="Q2417" i="46"/>
  <c r="P2419" i="47"/>
  <c r="O2419" i="47"/>
  <c r="N2419" i="47"/>
  <c r="M2419" i="47"/>
  <c r="P2418" i="47"/>
  <c r="O2418" i="47"/>
  <c r="N2418" i="47"/>
  <c r="M2418" i="47"/>
  <c r="P2417" i="47"/>
  <c r="O2417" i="47"/>
  <c r="N2417" i="47"/>
  <c r="M2417" i="47"/>
  <c r="P2416" i="47"/>
  <c r="O2416" i="47"/>
  <c r="N2416" i="47"/>
  <c r="M2416" i="47"/>
  <c r="T2416" i="46"/>
  <c r="S2416" i="46"/>
  <c r="R2416" i="46"/>
  <c r="Q2416" i="46"/>
  <c r="P2412" i="47"/>
  <c r="O2412" i="47"/>
  <c r="N2412" i="47"/>
  <c r="M2412" i="47"/>
  <c r="P2411" i="47"/>
  <c r="O2411" i="47"/>
  <c r="N2411" i="47"/>
  <c r="M2411" i="47"/>
  <c r="P2415" i="47"/>
  <c r="O2415" i="47"/>
  <c r="N2415" i="47"/>
  <c r="M2415" i="47"/>
  <c r="P2414" i="47"/>
  <c r="O2414" i="47"/>
  <c r="N2414" i="47"/>
  <c r="M2414" i="47"/>
  <c r="P2413" i="47"/>
  <c r="O2413" i="47"/>
  <c r="N2413" i="47"/>
  <c r="M2413" i="47"/>
  <c r="P2410" i="47"/>
  <c r="O2410" i="47"/>
  <c r="N2410" i="47"/>
  <c r="M2410" i="47"/>
  <c r="T2415" i="46"/>
  <c r="S2415" i="46"/>
  <c r="R2415" i="46"/>
  <c r="Q2415" i="46"/>
  <c r="T2414" i="46"/>
  <c r="S2414" i="46"/>
  <c r="R2414" i="46"/>
  <c r="Q2414" i="46"/>
  <c r="T2413" i="46"/>
  <c r="S2413" i="46"/>
  <c r="R2413" i="46"/>
  <c r="Q2413" i="46"/>
  <c r="T2412" i="46"/>
  <c r="S2412" i="46"/>
  <c r="R2412" i="46"/>
  <c r="Q2412" i="46"/>
  <c r="T2411" i="46"/>
  <c r="S2411" i="46"/>
  <c r="R2411" i="46"/>
  <c r="Q2411" i="46"/>
  <c r="T2410" i="46"/>
  <c r="S2410" i="46"/>
  <c r="R2410" i="46"/>
  <c r="Q2410" i="46"/>
  <c r="P2409" i="47"/>
  <c r="O2409" i="47"/>
  <c r="N2409" i="47"/>
  <c r="M2409" i="47"/>
  <c r="P2408" i="47"/>
  <c r="O2408" i="47"/>
  <c r="N2408" i="47"/>
  <c r="M2408" i="47"/>
  <c r="T2409" i="46"/>
  <c r="S2409" i="46"/>
  <c r="R2409" i="46"/>
  <c r="Q2409" i="46"/>
  <c r="T2408" i="46"/>
  <c r="S2408" i="46"/>
  <c r="R2408" i="46"/>
  <c r="Q2408" i="46"/>
  <c r="P2407" i="47"/>
  <c r="O2407" i="47"/>
  <c r="N2407" i="47"/>
  <c r="M2407" i="47"/>
  <c r="T2407" i="46"/>
  <c r="S2407" i="46"/>
  <c r="R2407" i="46"/>
  <c r="Q2407" i="46"/>
  <c r="P2406" i="47"/>
  <c r="O2406" i="47"/>
  <c r="N2406" i="47"/>
  <c r="M2406" i="47"/>
  <c r="T2406" i="46"/>
  <c r="S2406" i="46"/>
  <c r="R2406" i="46"/>
  <c r="Q2406" i="46"/>
  <c r="T2405" i="46"/>
  <c r="S2405" i="46"/>
  <c r="R2405" i="46"/>
  <c r="Q2405" i="46"/>
  <c r="T2404" i="46"/>
  <c r="S2404" i="46"/>
  <c r="R2404" i="46"/>
  <c r="Q2404" i="46"/>
  <c r="T2403" i="46"/>
  <c r="S2403" i="46"/>
  <c r="R2403" i="46"/>
  <c r="Q2403" i="46"/>
  <c r="T2402" i="46"/>
  <c r="S2402" i="46"/>
  <c r="R2402" i="46"/>
  <c r="Q2402" i="46"/>
  <c r="P2405" i="47"/>
  <c r="O2405" i="47"/>
  <c r="N2405" i="47"/>
  <c r="M2405" i="47"/>
  <c r="P2404" i="47"/>
  <c r="O2404" i="47"/>
  <c r="N2404" i="47"/>
  <c r="M2404" i="47"/>
  <c r="P2403" i="47"/>
  <c r="O2403" i="47"/>
  <c r="N2403" i="47"/>
  <c r="M2403" i="47"/>
  <c r="P2402" i="47"/>
  <c r="O2402" i="47"/>
  <c r="N2402" i="47"/>
  <c r="M2402" i="47"/>
  <c r="W2414" i="46" l="1"/>
  <c r="X2417" i="46"/>
  <c r="X2412" i="46"/>
  <c r="W2415" i="46"/>
  <c r="W2417" i="46"/>
  <c r="W2409" i="46"/>
  <c r="R2410" i="47"/>
  <c r="S2410" i="47" s="1"/>
  <c r="R2414" i="47"/>
  <c r="S2414" i="47" s="1"/>
  <c r="R2420" i="47"/>
  <c r="S2420" i="47" s="1"/>
  <c r="R2422" i="47"/>
  <c r="S2422" i="47" s="1"/>
  <c r="R2413" i="47"/>
  <c r="S2413" i="47" s="1"/>
  <c r="R2426" i="47"/>
  <c r="S2426" i="47" s="1"/>
  <c r="T2426" i="47" s="1"/>
  <c r="R2415" i="47"/>
  <c r="S2415" i="47" s="1"/>
  <c r="R2412" i="47"/>
  <c r="S2412" i="47" s="1"/>
  <c r="T2412" i="47" s="1"/>
  <c r="T2413" i="47" s="1"/>
  <c r="R2424" i="47"/>
  <c r="S2424" i="47" s="1"/>
  <c r="R2403" i="47"/>
  <c r="S2403" i="47" s="1"/>
  <c r="R2405" i="47"/>
  <c r="S2405" i="47" s="1"/>
  <c r="T2405" i="47" s="1"/>
  <c r="R2409" i="47"/>
  <c r="S2409" i="47" s="1"/>
  <c r="R2404" i="47"/>
  <c r="S2404" i="47" s="1"/>
  <c r="T2404" i="47" s="1"/>
  <c r="R2408" i="47"/>
  <c r="S2408" i="47" s="1"/>
  <c r="R2402" i="47"/>
  <c r="S2402" i="47" s="1"/>
  <c r="R2411" i="47"/>
  <c r="S2411" i="47" s="1"/>
  <c r="R2417" i="47"/>
  <c r="S2417" i="47" s="1"/>
  <c r="R2419" i="47"/>
  <c r="S2419" i="47" s="1"/>
  <c r="T2419" i="47" s="1"/>
  <c r="R2406" i="47"/>
  <c r="S2406" i="47" s="1"/>
  <c r="T2406" i="47" s="1"/>
  <c r="R2407" i="47"/>
  <c r="S2407" i="47" s="1"/>
  <c r="R2416" i="47"/>
  <c r="S2416" i="47" s="1"/>
  <c r="R2418" i="47"/>
  <c r="S2418" i="47" s="1"/>
  <c r="T2418" i="47" s="1"/>
  <c r="R2427" i="47"/>
  <c r="S2427" i="47" s="1"/>
  <c r="R2421" i="47"/>
  <c r="S2421" i="47" s="1"/>
  <c r="R2423" i="47"/>
  <c r="S2423" i="47" s="1"/>
  <c r="R2425" i="47"/>
  <c r="S2425" i="47" s="1"/>
  <c r="T2425" i="47" s="1"/>
  <c r="W2406" i="46"/>
  <c r="W2407" i="46"/>
  <c r="W2422" i="46"/>
  <c r="V2425" i="46"/>
  <c r="W2416" i="46"/>
  <c r="V2418" i="46"/>
  <c r="W2403" i="46"/>
  <c r="W2410" i="46"/>
  <c r="W2424" i="46"/>
  <c r="X2431" i="46"/>
  <c r="W2408" i="46"/>
  <c r="W2420" i="46"/>
  <c r="V2426" i="46"/>
  <c r="V2411" i="46"/>
  <c r="X2424" i="46"/>
  <c r="V2412" i="46"/>
  <c r="X2426" i="46"/>
  <c r="W2413" i="46"/>
  <c r="X2419" i="46"/>
  <c r="V2405" i="46"/>
  <c r="X2410" i="46"/>
  <c r="V2404" i="46"/>
  <c r="V2419" i="46"/>
  <c r="W2423" i="46"/>
  <c r="W2421" i="46"/>
  <c r="W2402" i="46"/>
  <c r="X2405" i="46"/>
  <c r="W2427" i="46"/>
  <c r="T2414" i="47" l="1"/>
  <c r="T2415" i="47" s="1"/>
  <c r="T2416" i="47" s="1"/>
  <c r="T2417" i="47" s="1"/>
  <c r="T2420" i="47"/>
  <c r="T2421" i="47" s="1"/>
  <c r="T2422" i="47" s="1"/>
  <c r="T2423" i="47" s="1"/>
  <c r="T2424" i="47" s="1"/>
  <c r="T2427" i="47"/>
  <c r="T2428" i="47" s="1"/>
  <c r="T2429" i="47" s="1"/>
  <c r="T2407" i="47"/>
  <c r="T2408" i="47" s="1"/>
  <c r="T2409" i="47" s="1"/>
  <c r="T2410" i="47" s="1"/>
  <c r="T2411" i="47" s="1"/>
  <c r="P2401" i="47"/>
  <c r="O2401" i="47"/>
  <c r="N2401" i="47"/>
  <c r="M2401" i="47"/>
  <c r="T2401" i="46"/>
  <c r="S2401" i="46"/>
  <c r="R2401" i="46"/>
  <c r="Q2401" i="46"/>
  <c r="P2400" i="47"/>
  <c r="O2400" i="47"/>
  <c r="N2400" i="47"/>
  <c r="M2400" i="47"/>
  <c r="T2400" i="46"/>
  <c r="S2400" i="46"/>
  <c r="R2400" i="46"/>
  <c r="Q2400" i="46"/>
  <c r="P2399" i="47"/>
  <c r="O2399" i="47"/>
  <c r="N2399" i="47"/>
  <c r="M2399" i="47"/>
  <c r="P2396" i="47"/>
  <c r="O2396" i="47"/>
  <c r="N2396" i="47"/>
  <c r="M2396" i="47"/>
  <c r="T2399" i="46"/>
  <c r="S2399" i="46"/>
  <c r="R2399" i="46"/>
  <c r="Q2399" i="46"/>
  <c r="T2396" i="46"/>
  <c r="S2396" i="46"/>
  <c r="R2396" i="46"/>
  <c r="Q2396" i="46"/>
  <c r="T2398" i="46"/>
  <c r="S2398" i="46"/>
  <c r="R2398" i="46"/>
  <c r="Q2398" i="46"/>
  <c r="V2398" i="46" s="1"/>
  <c r="T2397" i="46"/>
  <c r="S2397" i="46"/>
  <c r="R2397" i="46"/>
  <c r="Q2397" i="46"/>
  <c r="P2398" i="47"/>
  <c r="O2398" i="47"/>
  <c r="N2398" i="47"/>
  <c r="M2398" i="47"/>
  <c r="P2397" i="47"/>
  <c r="O2397" i="47"/>
  <c r="N2397" i="47"/>
  <c r="M2397" i="47"/>
  <c r="P2395" i="47"/>
  <c r="O2395" i="47"/>
  <c r="N2395" i="47"/>
  <c r="M2395" i="47"/>
  <c r="T2395" i="46"/>
  <c r="S2395" i="46"/>
  <c r="R2395" i="46"/>
  <c r="Q2395" i="46"/>
  <c r="T2394" i="46"/>
  <c r="S2394" i="46"/>
  <c r="R2394" i="46"/>
  <c r="Q2394" i="46"/>
  <c r="W2394" i="46" s="1"/>
  <c r="P2394" i="47"/>
  <c r="O2394" i="47"/>
  <c r="N2394" i="47"/>
  <c r="M2394" i="47"/>
  <c r="P2393" i="47"/>
  <c r="O2393" i="47"/>
  <c r="N2393" i="47"/>
  <c r="M2393" i="47"/>
  <c r="T2393" i="46"/>
  <c r="S2393" i="46"/>
  <c r="R2393" i="46"/>
  <c r="Q2393" i="46"/>
  <c r="R2394" i="47" l="1"/>
  <c r="S2394" i="47" s="1"/>
  <c r="T2394" i="47" s="1"/>
  <c r="R2397" i="47"/>
  <c r="S2397" i="47" s="1"/>
  <c r="R2400" i="47"/>
  <c r="S2400" i="47" s="1"/>
  <c r="R2401" i="47"/>
  <c r="S2401" i="47" s="1"/>
  <c r="R2396" i="47"/>
  <c r="S2396" i="47" s="1"/>
  <c r="R2393" i="47"/>
  <c r="S2393" i="47" s="1"/>
  <c r="T2393" i="47" s="1"/>
  <c r="R2395" i="47"/>
  <c r="S2395" i="47" s="1"/>
  <c r="R2398" i="47"/>
  <c r="S2398" i="47" s="1"/>
  <c r="T2398" i="47" s="1"/>
  <c r="R2399" i="47"/>
  <c r="S2399" i="47" s="1"/>
  <c r="W2395" i="46"/>
  <c r="V2397" i="46"/>
  <c r="W2396" i="46"/>
  <c r="W2393" i="46"/>
  <c r="X2398" i="46"/>
  <c r="W2399" i="46"/>
  <c r="X2403" i="46"/>
  <c r="W2400" i="46"/>
  <c r="W2401" i="46"/>
  <c r="P2392" i="47"/>
  <c r="O2392" i="47"/>
  <c r="N2392" i="47"/>
  <c r="M2392" i="47"/>
  <c r="P2390" i="47"/>
  <c r="O2390" i="47"/>
  <c r="N2390" i="47"/>
  <c r="M2390" i="47"/>
  <c r="T2392" i="46"/>
  <c r="S2392" i="46"/>
  <c r="R2392" i="46"/>
  <c r="Q2392" i="46"/>
  <c r="T2390" i="46"/>
  <c r="S2390" i="46"/>
  <c r="R2390" i="46"/>
  <c r="Q2390" i="46"/>
  <c r="T2391" i="46"/>
  <c r="S2391" i="46"/>
  <c r="R2391" i="46"/>
  <c r="Q2391" i="46"/>
  <c r="T2389" i="46"/>
  <c r="S2389" i="46"/>
  <c r="R2389" i="46"/>
  <c r="Q2389" i="46"/>
  <c r="T2388" i="46"/>
  <c r="S2388" i="46"/>
  <c r="R2388" i="46"/>
  <c r="Q2388" i="46"/>
  <c r="P2391" i="47"/>
  <c r="O2391" i="47"/>
  <c r="N2391" i="47"/>
  <c r="M2391" i="47"/>
  <c r="P2389" i="47"/>
  <c r="O2389" i="47"/>
  <c r="N2389" i="47"/>
  <c r="M2389" i="47"/>
  <c r="P2388" i="47"/>
  <c r="O2388" i="47"/>
  <c r="N2388" i="47"/>
  <c r="M2388" i="47"/>
  <c r="P2387" i="47"/>
  <c r="O2387" i="47"/>
  <c r="N2387" i="47"/>
  <c r="M2387" i="47"/>
  <c r="T2387" i="46"/>
  <c r="S2387" i="46"/>
  <c r="R2387" i="46"/>
  <c r="Q2387" i="46"/>
  <c r="T2386" i="46"/>
  <c r="S2386" i="46"/>
  <c r="R2386" i="46"/>
  <c r="Q2386" i="46"/>
  <c r="W2386" i="46" s="1"/>
  <c r="P2386" i="47"/>
  <c r="O2386" i="47"/>
  <c r="N2386" i="47"/>
  <c r="M2386" i="47"/>
  <c r="P2385" i="47"/>
  <c r="O2385" i="47"/>
  <c r="N2385" i="47"/>
  <c r="M2385" i="47"/>
  <c r="P2384" i="47"/>
  <c r="O2384" i="47"/>
  <c r="N2384" i="47"/>
  <c r="M2384" i="47"/>
  <c r="T2385" i="46"/>
  <c r="S2385" i="46"/>
  <c r="R2385" i="46"/>
  <c r="Q2385" i="46"/>
  <c r="T2384" i="46"/>
  <c r="S2384" i="46"/>
  <c r="R2384" i="46"/>
  <c r="Q2384" i="46"/>
  <c r="T2395" i="47" l="1"/>
  <c r="T2396" i="47" s="1"/>
  <c r="T2397" i="47" s="1"/>
  <c r="R2386" i="47"/>
  <c r="S2386" i="47" s="1"/>
  <c r="T2399" i="47"/>
  <c r="T2400" i="47" s="1"/>
  <c r="T2401" i="47" s="1"/>
  <c r="T2402" i="47" s="1"/>
  <c r="T2403" i="47" s="1"/>
  <c r="R2385" i="47"/>
  <c r="S2385" i="47" s="1"/>
  <c r="R2387" i="47"/>
  <c r="S2387" i="47" s="1"/>
  <c r="R2389" i="47"/>
  <c r="S2389" i="47" s="1"/>
  <c r="R2392" i="47"/>
  <c r="S2392" i="47" s="1"/>
  <c r="T2392" i="47" s="1"/>
  <c r="R2384" i="47"/>
  <c r="S2384" i="47" s="1"/>
  <c r="T2384" i="47" s="1"/>
  <c r="T2385" i="47" s="1"/>
  <c r="R2388" i="47"/>
  <c r="S2388" i="47" s="1"/>
  <c r="R2391" i="47"/>
  <c r="S2391" i="47" s="1"/>
  <c r="T2391" i="47" s="1"/>
  <c r="R2390" i="47"/>
  <c r="S2390" i="47" s="1"/>
  <c r="T2390" i="47" s="1"/>
  <c r="X2389" i="46"/>
  <c r="W2389" i="46"/>
  <c r="W2388" i="46"/>
  <c r="V2391" i="46"/>
  <c r="W2392" i="46"/>
  <c r="X2396" i="46"/>
  <c r="V2384" i="46"/>
  <c r="W2387" i="46"/>
  <c r="V2390" i="46"/>
  <c r="W2385" i="46"/>
  <c r="X2391" i="46"/>
  <c r="T2383" i="46"/>
  <c r="S2383" i="46"/>
  <c r="R2383" i="46"/>
  <c r="Q2383" i="46"/>
  <c r="T2382" i="46"/>
  <c r="S2382" i="46"/>
  <c r="R2382" i="46"/>
  <c r="Q2382" i="46"/>
  <c r="T2381" i="46"/>
  <c r="S2381" i="46"/>
  <c r="R2381" i="46"/>
  <c r="Q2381" i="46"/>
  <c r="T2380" i="46"/>
  <c r="S2380" i="46"/>
  <c r="R2380" i="46"/>
  <c r="Q2380" i="46"/>
  <c r="W2380" i="46" s="1"/>
  <c r="P2383" i="47"/>
  <c r="O2383" i="47"/>
  <c r="N2383" i="47"/>
  <c r="M2383" i="47"/>
  <c r="P2382" i="47"/>
  <c r="O2382" i="47"/>
  <c r="N2382" i="47"/>
  <c r="M2382" i="47"/>
  <c r="P2381" i="47"/>
  <c r="O2381" i="47"/>
  <c r="N2381" i="47"/>
  <c r="M2381" i="47"/>
  <c r="P2380" i="47"/>
  <c r="O2380" i="47"/>
  <c r="N2380" i="47"/>
  <c r="M2380" i="47"/>
  <c r="T2379" i="46"/>
  <c r="S2379" i="46"/>
  <c r="R2379" i="46"/>
  <c r="Q2379" i="46"/>
  <c r="T2378" i="46"/>
  <c r="S2378" i="46"/>
  <c r="R2378" i="46"/>
  <c r="Q2378" i="46"/>
  <c r="P2379" i="47"/>
  <c r="O2379" i="47"/>
  <c r="N2379" i="47"/>
  <c r="M2379" i="47"/>
  <c r="P2378" i="47"/>
  <c r="O2378" i="47"/>
  <c r="N2378" i="47"/>
  <c r="M2378" i="47"/>
  <c r="T2377" i="46"/>
  <c r="S2377" i="46"/>
  <c r="R2377" i="46"/>
  <c r="Q2377" i="46"/>
  <c r="T2376" i="46"/>
  <c r="S2376" i="46"/>
  <c r="R2376" i="46"/>
  <c r="Q2376" i="46"/>
  <c r="V2376" i="46" s="1"/>
  <c r="T2375" i="46"/>
  <c r="S2375" i="46"/>
  <c r="R2375" i="46"/>
  <c r="Q2375" i="46"/>
  <c r="T2374" i="46"/>
  <c r="S2374" i="46"/>
  <c r="R2374" i="46"/>
  <c r="Q2374" i="46"/>
  <c r="T2373" i="46"/>
  <c r="S2373" i="46"/>
  <c r="R2373" i="46"/>
  <c r="Q2373" i="46"/>
  <c r="T2372" i="46"/>
  <c r="S2372" i="46"/>
  <c r="R2372" i="46"/>
  <c r="Q2372" i="46"/>
  <c r="P2377" i="47"/>
  <c r="O2377" i="47"/>
  <c r="N2377" i="47"/>
  <c r="M2377" i="47"/>
  <c r="P2376" i="47"/>
  <c r="O2376" i="47"/>
  <c r="N2376" i="47"/>
  <c r="M2376" i="47"/>
  <c r="P2375" i="47"/>
  <c r="O2375" i="47"/>
  <c r="N2375" i="47"/>
  <c r="M2375" i="47"/>
  <c r="P2374" i="47"/>
  <c r="O2374" i="47"/>
  <c r="N2374" i="47"/>
  <c r="M2374" i="47"/>
  <c r="P2373" i="47"/>
  <c r="O2373" i="47"/>
  <c r="N2373" i="47"/>
  <c r="M2373" i="47"/>
  <c r="P2372" i="47"/>
  <c r="O2372" i="47"/>
  <c r="N2372" i="47"/>
  <c r="M2372" i="47"/>
  <c r="T2371" i="46"/>
  <c r="S2371" i="46"/>
  <c r="R2371" i="46"/>
  <c r="Q2371" i="46"/>
  <c r="P2371" i="47"/>
  <c r="O2371" i="47"/>
  <c r="N2371" i="47"/>
  <c r="M2371" i="47"/>
  <c r="P2370" i="47"/>
  <c r="O2370" i="47"/>
  <c r="N2370" i="47"/>
  <c r="M2370" i="47"/>
  <c r="P2369" i="47"/>
  <c r="O2369" i="47"/>
  <c r="N2369" i="47"/>
  <c r="M2369" i="47"/>
  <c r="P2368" i="47"/>
  <c r="O2368" i="47"/>
  <c r="N2368" i="47"/>
  <c r="M2368" i="47"/>
  <c r="P2367" i="47"/>
  <c r="O2367" i="47"/>
  <c r="N2367" i="47"/>
  <c r="M2367" i="47"/>
  <c r="P2366" i="47"/>
  <c r="O2366" i="47"/>
  <c r="N2366" i="47"/>
  <c r="M2366" i="47"/>
  <c r="T2370" i="46"/>
  <c r="S2370" i="46"/>
  <c r="R2370" i="46"/>
  <c r="Q2370" i="46"/>
  <c r="T2369" i="46"/>
  <c r="S2369" i="46"/>
  <c r="R2369" i="46"/>
  <c r="Q2369" i="46"/>
  <c r="T2368" i="46"/>
  <c r="S2368" i="46"/>
  <c r="R2368" i="46"/>
  <c r="Q2368" i="46"/>
  <c r="T2367" i="46"/>
  <c r="S2367" i="46"/>
  <c r="R2367" i="46"/>
  <c r="Q2367" i="46"/>
  <c r="T2366" i="46"/>
  <c r="S2366" i="46"/>
  <c r="R2366" i="46"/>
  <c r="Q2366" i="46"/>
  <c r="P2365" i="47"/>
  <c r="O2365" i="47"/>
  <c r="N2365" i="47"/>
  <c r="M2365" i="47"/>
  <c r="T2365" i="46"/>
  <c r="S2365" i="46"/>
  <c r="R2365" i="46"/>
  <c r="Q2365" i="46"/>
  <c r="P2364" i="47"/>
  <c r="O2364" i="47"/>
  <c r="N2364" i="47"/>
  <c r="M2364" i="47"/>
  <c r="T2364" i="46"/>
  <c r="S2364" i="46"/>
  <c r="R2364" i="46"/>
  <c r="Q2364" i="46"/>
  <c r="T2363" i="46"/>
  <c r="S2363" i="46"/>
  <c r="R2363" i="46"/>
  <c r="Q2363" i="46"/>
  <c r="P2363" i="46"/>
  <c r="O2363" i="46"/>
  <c r="N2363" i="46"/>
  <c r="M2363" i="46"/>
  <c r="T2362" i="46"/>
  <c r="S2362" i="46"/>
  <c r="R2362" i="46"/>
  <c r="Q2362" i="46"/>
  <c r="P2362" i="46"/>
  <c r="O2362" i="46"/>
  <c r="N2362" i="46"/>
  <c r="M2362" i="46"/>
  <c r="T2361" i="46"/>
  <c r="S2361" i="46"/>
  <c r="R2361" i="46"/>
  <c r="Q2361" i="46"/>
  <c r="P2361" i="46"/>
  <c r="O2361" i="46"/>
  <c r="N2361" i="46"/>
  <c r="M2361" i="46"/>
  <c r="T2360" i="46"/>
  <c r="S2360" i="46"/>
  <c r="R2360" i="46"/>
  <c r="Q2360" i="46"/>
  <c r="P2360" i="46"/>
  <c r="O2360" i="46"/>
  <c r="N2360" i="46"/>
  <c r="M2360" i="46"/>
  <c r="P2363" i="47"/>
  <c r="O2363" i="47"/>
  <c r="N2363" i="47"/>
  <c r="M2363" i="47"/>
  <c r="P2362" i="47"/>
  <c r="O2362" i="47"/>
  <c r="N2362" i="47"/>
  <c r="M2362" i="47"/>
  <c r="P2361" i="47"/>
  <c r="O2361" i="47"/>
  <c r="N2361" i="47"/>
  <c r="M2361" i="47"/>
  <c r="P2360" i="47"/>
  <c r="O2360" i="47"/>
  <c r="N2360" i="47"/>
  <c r="M2360" i="47"/>
  <c r="P2359" i="46"/>
  <c r="O2359" i="46"/>
  <c r="N2359" i="46"/>
  <c r="M2359" i="46"/>
  <c r="P2358" i="46"/>
  <c r="O2358" i="46"/>
  <c r="N2358" i="46"/>
  <c r="M2358" i="46"/>
  <c r="P2357" i="46"/>
  <c r="O2357" i="46"/>
  <c r="N2357" i="46"/>
  <c r="M2357" i="46"/>
  <c r="P2356" i="46"/>
  <c r="O2356" i="46"/>
  <c r="N2356" i="46"/>
  <c r="M2356" i="46"/>
  <c r="P2355" i="46"/>
  <c r="O2355" i="46"/>
  <c r="N2355" i="46"/>
  <c r="M2355" i="46"/>
  <c r="P2354" i="46"/>
  <c r="O2354" i="46"/>
  <c r="N2354" i="46"/>
  <c r="M2354" i="46"/>
  <c r="P2353" i="46"/>
  <c r="O2353" i="46"/>
  <c r="N2353" i="46"/>
  <c r="M2353" i="46"/>
  <c r="P2352" i="46"/>
  <c r="O2352" i="46"/>
  <c r="N2352" i="46"/>
  <c r="M2352" i="46"/>
  <c r="P2351" i="46"/>
  <c r="O2351" i="46"/>
  <c r="N2351" i="46"/>
  <c r="M2351" i="46"/>
  <c r="P2350" i="46"/>
  <c r="O2350" i="46"/>
  <c r="N2350" i="46"/>
  <c r="M2350" i="46"/>
  <c r="P2349" i="46"/>
  <c r="O2349" i="46"/>
  <c r="N2349" i="46"/>
  <c r="M2349" i="46"/>
  <c r="P2348" i="46"/>
  <c r="O2348" i="46"/>
  <c r="N2348" i="46"/>
  <c r="M2348" i="46"/>
  <c r="P2347" i="46"/>
  <c r="O2347" i="46"/>
  <c r="N2347" i="46"/>
  <c r="M2347" i="46"/>
  <c r="P2346" i="46"/>
  <c r="O2346" i="46"/>
  <c r="N2346" i="46"/>
  <c r="M2346" i="46"/>
  <c r="P2345" i="46"/>
  <c r="O2345" i="46"/>
  <c r="N2345" i="46"/>
  <c r="M2345" i="46"/>
  <c r="P2344" i="46"/>
  <c r="O2344" i="46"/>
  <c r="N2344" i="46"/>
  <c r="M2344" i="46"/>
  <c r="P2343" i="46"/>
  <c r="O2343" i="46"/>
  <c r="N2343" i="46"/>
  <c r="M2343" i="46"/>
  <c r="P2342" i="46"/>
  <c r="O2342" i="46"/>
  <c r="N2342" i="46"/>
  <c r="M2342" i="46"/>
  <c r="P2341" i="46"/>
  <c r="O2341" i="46"/>
  <c r="N2341" i="46"/>
  <c r="M2341" i="46"/>
  <c r="P2340" i="46"/>
  <c r="O2340" i="46"/>
  <c r="N2340" i="46"/>
  <c r="M2340" i="46"/>
  <c r="P2339" i="46"/>
  <c r="O2339" i="46"/>
  <c r="N2339" i="46"/>
  <c r="M2339" i="46"/>
  <c r="P2338" i="46"/>
  <c r="O2338" i="46"/>
  <c r="N2338" i="46"/>
  <c r="M2338" i="46"/>
  <c r="P2337" i="46"/>
  <c r="O2337" i="46"/>
  <c r="N2337" i="46"/>
  <c r="M2337" i="46"/>
  <c r="P2336" i="46"/>
  <c r="O2336" i="46"/>
  <c r="N2336" i="46"/>
  <c r="M2336" i="46"/>
  <c r="P2335" i="46"/>
  <c r="O2335" i="46"/>
  <c r="N2335" i="46"/>
  <c r="M2335" i="46"/>
  <c r="P2334" i="46"/>
  <c r="O2334" i="46"/>
  <c r="N2334" i="46"/>
  <c r="M2334" i="46"/>
  <c r="P2333" i="46"/>
  <c r="O2333" i="46"/>
  <c r="N2333" i="46"/>
  <c r="M2333" i="46"/>
  <c r="P2332" i="46"/>
  <c r="O2332" i="46"/>
  <c r="N2332" i="46"/>
  <c r="M2332" i="46"/>
  <c r="P2331" i="46"/>
  <c r="O2331" i="46"/>
  <c r="N2331" i="46"/>
  <c r="M2331" i="46"/>
  <c r="P2330" i="46"/>
  <c r="O2330" i="46"/>
  <c r="N2330" i="46"/>
  <c r="M2330" i="46"/>
  <c r="P2329" i="46"/>
  <c r="O2329" i="46"/>
  <c r="N2329" i="46"/>
  <c r="M2329" i="46"/>
  <c r="P2328" i="46"/>
  <c r="O2328" i="46"/>
  <c r="N2328" i="46"/>
  <c r="M2328" i="46"/>
  <c r="P2327" i="46"/>
  <c r="O2327" i="46"/>
  <c r="N2327" i="46"/>
  <c r="M2327" i="46"/>
  <c r="P2326" i="46"/>
  <c r="O2326" i="46"/>
  <c r="N2326" i="46"/>
  <c r="M2326" i="46"/>
  <c r="P2325" i="46"/>
  <c r="O2325" i="46"/>
  <c r="N2325" i="46"/>
  <c r="M2325" i="46"/>
  <c r="P2324" i="46"/>
  <c r="O2324" i="46"/>
  <c r="N2324" i="46"/>
  <c r="M2324" i="46"/>
  <c r="P2323" i="46"/>
  <c r="O2323" i="46"/>
  <c r="N2323" i="46"/>
  <c r="M2323" i="46"/>
  <c r="P2322" i="46"/>
  <c r="O2322" i="46"/>
  <c r="N2322" i="46"/>
  <c r="M2322" i="46"/>
  <c r="P2321" i="46"/>
  <c r="O2321" i="46"/>
  <c r="N2321" i="46"/>
  <c r="M2321" i="46"/>
  <c r="P2320" i="46"/>
  <c r="O2320" i="46"/>
  <c r="N2320" i="46"/>
  <c r="M2320" i="46"/>
  <c r="P2319" i="46"/>
  <c r="O2319" i="46"/>
  <c r="N2319" i="46"/>
  <c r="M2319" i="46"/>
  <c r="P2318" i="46"/>
  <c r="O2318" i="46"/>
  <c r="N2318" i="46"/>
  <c r="M2318" i="46"/>
  <c r="P2317" i="46"/>
  <c r="O2317" i="46"/>
  <c r="N2317" i="46"/>
  <c r="M2317" i="46"/>
  <c r="P2316" i="46"/>
  <c r="O2316" i="46"/>
  <c r="N2316" i="46"/>
  <c r="M2316" i="46"/>
  <c r="P2315" i="46"/>
  <c r="O2315" i="46"/>
  <c r="N2315" i="46"/>
  <c r="M2315" i="46"/>
  <c r="P2314" i="46"/>
  <c r="O2314" i="46"/>
  <c r="N2314" i="46"/>
  <c r="M2314" i="46"/>
  <c r="P2313" i="46"/>
  <c r="O2313" i="46"/>
  <c r="N2313" i="46"/>
  <c r="M2313" i="46"/>
  <c r="P2312" i="46"/>
  <c r="O2312" i="46"/>
  <c r="N2312" i="46"/>
  <c r="M2312" i="46"/>
  <c r="P2311" i="46"/>
  <c r="O2311" i="46"/>
  <c r="N2311" i="46"/>
  <c r="M2311" i="46"/>
  <c r="P2310" i="46"/>
  <c r="O2310" i="46"/>
  <c r="N2310" i="46"/>
  <c r="M2310" i="46"/>
  <c r="P2309" i="46"/>
  <c r="O2309" i="46"/>
  <c r="N2309" i="46"/>
  <c r="M2309" i="46"/>
  <c r="P2308" i="46"/>
  <c r="O2308" i="46"/>
  <c r="N2308" i="46"/>
  <c r="M2308" i="46"/>
  <c r="P2307" i="46"/>
  <c r="O2307" i="46"/>
  <c r="N2307" i="46"/>
  <c r="M2307" i="46"/>
  <c r="P2306" i="46"/>
  <c r="O2306" i="46"/>
  <c r="N2306" i="46"/>
  <c r="M2306" i="46"/>
  <c r="P2305" i="46"/>
  <c r="O2305" i="46"/>
  <c r="N2305" i="46"/>
  <c r="M2305" i="46"/>
  <c r="P2304" i="46"/>
  <c r="O2304" i="46"/>
  <c r="N2304" i="46"/>
  <c r="M2304" i="46"/>
  <c r="P2303" i="46"/>
  <c r="O2303" i="46"/>
  <c r="N2303" i="46"/>
  <c r="M2303" i="46"/>
  <c r="P2302" i="46"/>
  <c r="O2302" i="46"/>
  <c r="N2302" i="46"/>
  <c r="M2302" i="46"/>
  <c r="P2301" i="46"/>
  <c r="O2301" i="46"/>
  <c r="N2301" i="46"/>
  <c r="M2301" i="46"/>
  <c r="P2300" i="46"/>
  <c r="O2300" i="46"/>
  <c r="N2300" i="46"/>
  <c r="M2300" i="46"/>
  <c r="P2299" i="46"/>
  <c r="O2299" i="46"/>
  <c r="N2299" i="46"/>
  <c r="M2299" i="46"/>
  <c r="P2298" i="46"/>
  <c r="O2298" i="46"/>
  <c r="N2298" i="46"/>
  <c r="M2298" i="46"/>
  <c r="P2297" i="46"/>
  <c r="O2297" i="46"/>
  <c r="N2297" i="46"/>
  <c r="M2297" i="46"/>
  <c r="P2296" i="46"/>
  <c r="O2296" i="46"/>
  <c r="N2296" i="46"/>
  <c r="M2296" i="46"/>
  <c r="P2295" i="46"/>
  <c r="O2295" i="46"/>
  <c r="N2295" i="46"/>
  <c r="M2295" i="46"/>
  <c r="P2294" i="46"/>
  <c r="O2294" i="46"/>
  <c r="N2294" i="46"/>
  <c r="M2294" i="46"/>
  <c r="P2293" i="46"/>
  <c r="O2293" i="46"/>
  <c r="N2293" i="46"/>
  <c r="M2293" i="46"/>
  <c r="P2292" i="46"/>
  <c r="O2292" i="46"/>
  <c r="N2292" i="46"/>
  <c r="M2292" i="46"/>
  <c r="P2291" i="46"/>
  <c r="O2291" i="46"/>
  <c r="N2291" i="46"/>
  <c r="M2291" i="46"/>
  <c r="P2290" i="46"/>
  <c r="O2290" i="46"/>
  <c r="N2290" i="46"/>
  <c r="M2290" i="46"/>
  <c r="P2289" i="46"/>
  <c r="O2289" i="46"/>
  <c r="N2289" i="46"/>
  <c r="M2289" i="46"/>
  <c r="P2288" i="46"/>
  <c r="O2288" i="46"/>
  <c r="N2288" i="46"/>
  <c r="M2288" i="46"/>
  <c r="P2287" i="46"/>
  <c r="O2287" i="46"/>
  <c r="N2287" i="46"/>
  <c r="M2287" i="46"/>
  <c r="P2286" i="46"/>
  <c r="O2286" i="46"/>
  <c r="N2286" i="46"/>
  <c r="M2286" i="46"/>
  <c r="P2285" i="46"/>
  <c r="O2285" i="46"/>
  <c r="N2285" i="46"/>
  <c r="M2285" i="46"/>
  <c r="P2284" i="46"/>
  <c r="O2284" i="46"/>
  <c r="N2284" i="46"/>
  <c r="M2284" i="46"/>
  <c r="P2283" i="46"/>
  <c r="O2283" i="46"/>
  <c r="N2283" i="46"/>
  <c r="M2283" i="46"/>
  <c r="P2282" i="46"/>
  <c r="O2282" i="46"/>
  <c r="N2282" i="46"/>
  <c r="M2282" i="46"/>
  <c r="P2281" i="46"/>
  <c r="O2281" i="46"/>
  <c r="N2281" i="46"/>
  <c r="M2281" i="46"/>
  <c r="P2280" i="46"/>
  <c r="O2280" i="46"/>
  <c r="N2280" i="46"/>
  <c r="M2280" i="46"/>
  <c r="P2279" i="46"/>
  <c r="O2279" i="46"/>
  <c r="N2279" i="46"/>
  <c r="M2279" i="46"/>
  <c r="P2278" i="46"/>
  <c r="O2278" i="46"/>
  <c r="N2278" i="46"/>
  <c r="M2278" i="46"/>
  <c r="P2277" i="46"/>
  <c r="O2277" i="46"/>
  <c r="N2277" i="46"/>
  <c r="M2277" i="46"/>
  <c r="P2276" i="46"/>
  <c r="O2276" i="46"/>
  <c r="N2276" i="46"/>
  <c r="M2276" i="46"/>
  <c r="P2275" i="46"/>
  <c r="O2275" i="46"/>
  <c r="N2275" i="46"/>
  <c r="M2275" i="46"/>
  <c r="P2274" i="46"/>
  <c r="O2274" i="46"/>
  <c r="N2274" i="46"/>
  <c r="M2274" i="46"/>
  <c r="P2273" i="46"/>
  <c r="O2273" i="46"/>
  <c r="N2273" i="46"/>
  <c r="M2273" i="46"/>
  <c r="P2272" i="46"/>
  <c r="O2272" i="46"/>
  <c r="N2272" i="46"/>
  <c r="M2272" i="46"/>
  <c r="P2271" i="46"/>
  <c r="O2271" i="46"/>
  <c r="N2271" i="46"/>
  <c r="M2271" i="46"/>
  <c r="P2270" i="46"/>
  <c r="O2270" i="46"/>
  <c r="N2270" i="46"/>
  <c r="M2270" i="46"/>
  <c r="P2269" i="46"/>
  <c r="O2269" i="46"/>
  <c r="N2269" i="46"/>
  <c r="M2269" i="46"/>
  <c r="P2268" i="46"/>
  <c r="O2268" i="46"/>
  <c r="N2268" i="46"/>
  <c r="M2268" i="46"/>
  <c r="P2267" i="46"/>
  <c r="O2267" i="46"/>
  <c r="N2267" i="46"/>
  <c r="M2267" i="46"/>
  <c r="P2266" i="46"/>
  <c r="O2266" i="46"/>
  <c r="N2266" i="46"/>
  <c r="M2266" i="46"/>
  <c r="P2265" i="46"/>
  <c r="O2265" i="46"/>
  <c r="N2265" i="46"/>
  <c r="M2265" i="46"/>
  <c r="P2264" i="46"/>
  <c r="O2264" i="46"/>
  <c r="N2264" i="46"/>
  <c r="M2264" i="46"/>
  <c r="P2263" i="46"/>
  <c r="O2263" i="46"/>
  <c r="N2263" i="46"/>
  <c r="M2263" i="46"/>
  <c r="P2262" i="46"/>
  <c r="O2262" i="46"/>
  <c r="N2262" i="46"/>
  <c r="M2262" i="46"/>
  <c r="P2261" i="46"/>
  <c r="O2261" i="46"/>
  <c r="N2261" i="46"/>
  <c r="M2261" i="46"/>
  <c r="P2260" i="46"/>
  <c r="O2260" i="46"/>
  <c r="N2260" i="46"/>
  <c r="M2260" i="46"/>
  <c r="P2259" i="46"/>
  <c r="O2259" i="46"/>
  <c r="N2259" i="46"/>
  <c r="M2259" i="46"/>
  <c r="P2258" i="46"/>
  <c r="O2258" i="46"/>
  <c r="N2258" i="46"/>
  <c r="M2258" i="46"/>
  <c r="P2257" i="46"/>
  <c r="O2257" i="46"/>
  <c r="N2257" i="46"/>
  <c r="M2257" i="46"/>
  <c r="P2256" i="46"/>
  <c r="O2256" i="46"/>
  <c r="N2256" i="46"/>
  <c r="M2256" i="46"/>
  <c r="P2255" i="46"/>
  <c r="O2255" i="46"/>
  <c r="N2255" i="46"/>
  <c r="M2255" i="46"/>
  <c r="P2254" i="46"/>
  <c r="O2254" i="46"/>
  <c r="N2254" i="46"/>
  <c r="M2254" i="46"/>
  <c r="P2253" i="46"/>
  <c r="O2253" i="46"/>
  <c r="N2253" i="46"/>
  <c r="M2253" i="46"/>
  <c r="P2252" i="46"/>
  <c r="O2252" i="46"/>
  <c r="N2252" i="46"/>
  <c r="M2252" i="46"/>
  <c r="P2251" i="46"/>
  <c r="O2251" i="46"/>
  <c r="N2251" i="46"/>
  <c r="M2251" i="46"/>
  <c r="P2250" i="46"/>
  <c r="O2250" i="46"/>
  <c r="N2250" i="46"/>
  <c r="M2250" i="46"/>
  <c r="P2249" i="46"/>
  <c r="O2249" i="46"/>
  <c r="N2249" i="46"/>
  <c r="M2249" i="46"/>
  <c r="P2248" i="46"/>
  <c r="O2248" i="46"/>
  <c r="N2248" i="46"/>
  <c r="M2248" i="46"/>
  <c r="P2247" i="46"/>
  <c r="O2247" i="46"/>
  <c r="N2247" i="46"/>
  <c r="M2247" i="46"/>
  <c r="P2246" i="46"/>
  <c r="O2246" i="46"/>
  <c r="N2246" i="46"/>
  <c r="M2246" i="46"/>
  <c r="P2245" i="46"/>
  <c r="O2245" i="46"/>
  <c r="N2245" i="46"/>
  <c r="M2245" i="46"/>
  <c r="T2359" i="46"/>
  <c r="S2359" i="46"/>
  <c r="R2359" i="46"/>
  <c r="Q2359" i="46"/>
  <c r="P2359" i="47"/>
  <c r="O2359" i="47"/>
  <c r="N2359" i="47"/>
  <c r="M2359" i="47"/>
  <c r="T2358" i="46"/>
  <c r="S2358" i="46"/>
  <c r="R2358" i="46"/>
  <c r="Q2358" i="46"/>
  <c r="T2357" i="46"/>
  <c r="S2357" i="46"/>
  <c r="R2357" i="46"/>
  <c r="Q2357" i="46"/>
  <c r="T2354" i="46"/>
  <c r="S2354" i="46"/>
  <c r="R2354" i="46"/>
  <c r="Q2354" i="46"/>
  <c r="P2358" i="47"/>
  <c r="O2358" i="47"/>
  <c r="N2358" i="47"/>
  <c r="M2358" i="47"/>
  <c r="P2357" i="47"/>
  <c r="O2357" i="47"/>
  <c r="N2357" i="47"/>
  <c r="M2357" i="47"/>
  <c r="P2354" i="47"/>
  <c r="O2354" i="47"/>
  <c r="N2354" i="47"/>
  <c r="M2354" i="47"/>
  <c r="P2356" i="47"/>
  <c r="O2356" i="47"/>
  <c r="N2356" i="47"/>
  <c r="M2356" i="47"/>
  <c r="P2355" i="47"/>
  <c r="O2355" i="47"/>
  <c r="N2355" i="47"/>
  <c r="M2355" i="47"/>
  <c r="T2356" i="46"/>
  <c r="S2356" i="46"/>
  <c r="R2356" i="46"/>
  <c r="Q2356" i="46"/>
  <c r="T2355" i="46"/>
  <c r="S2355" i="46"/>
  <c r="R2355" i="46"/>
  <c r="Q2355" i="46"/>
  <c r="T2353" i="46"/>
  <c r="S2353" i="46"/>
  <c r="R2353" i="46"/>
  <c r="Q2353" i="46"/>
  <c r="P2353" i="47"/>
  <c r="O2353" i="47"/>
  <c r="N2353" i="47"/>
  <c r="M2353" i="47"/>
  <c r="V2356" i="46" l="1"/>
  <c r="W2353" i="46"/>
  <c r="V2355" i="46"/>
  <c r="W2357" i="46"/>
  <c r="R2356" i="47"/>
  <c r="S2356" i="47" s="1"/>
  <c r="T2356" i="47" s="1"/>
  <c r="R2357" i="47"/>
  <c r="S2357" i="47" s="1"/>
  <c r="T2357" i="47" s="1"/>
  <c r="R2360" i="47"/>
  <c r="S2360" i="47" s="1"/>
  <c r="T2360" i="47" s="1"/>
  <c r="R2362" i="47"/>
  <c r="S2362" i="47" s="1"/>
  <c r="R2371" i="47"/>
  <c r="S2371" i="47" s="1"/>
  <c r="T2371" i="47" s="1"/>
  <c r="T2386" i="47"/>
  <c r="T2387" i="47" s="1"/>
  <c r="T2388" i="47" s="1"/>
  <c r="T2389" i="47" s="1"/>
  <c r="R2370" i="47"/>
  <c r="S2370" i="47" s="1"/>
  <c r="T2370" i="47" s="1"/>
  <c r="R2374" i="47"/>
  <c r="S2374" i="47" s="1"/>
  <c r="R2367" i="47"/>
  <c r="S2367" i="47" s="1"/>
  <c r="R2353" i="47"/>
  <c r="S2353" i="47" s="1"/>
  <c r="R2354" i="47"/>
  <c r="S2354" i="47" s="1"/>
  <c r="T2354" i="47" s="1"/>
  <c r="R2358" i="47"/>
  <c r="S2358" i="47" s="1"/>
  <c r="T2358" i="47" s="1"/>
  <c r="R2359" i="47"/>
  <c r="S2359" i="47" s="1"/>
  <c r="T2359" i="47" s="1"/>
  <c r="R2377" i="47"/>
  <c r="S2377" i="47" s="1"/>
  <c r="T2377" i="47" s="1"/>
  <c r="R2379" i="47"/>
  <c r="S2379" i="47" s="1"/>
  <c r="R2383" i="47"/>
  <c r="S2383" i="47" s="1"/>
  <c r="R2373" i="47"/>
  <c r="S2373" i="47" s="1"/>
  <c r="R2381" i="47"/>
  <c r="S2381" i="47" s="1"/>
  <c r="R2375" i="47"/>
  <c r="S2375" i="47" s="1"/>
  <c r="R2369" i="47"/>
  <c r="S2369" i="47" s="1"/>
  <c r="R2355" i="47"/>
  <c r="S2355" i="47" s="1"/>
  <c r="T2355" i="47" s="1"/>
  <c r="R2372" i="47"/>
  <c r="S2372" i="47" s="1"/>
  <c r="R2378" i="47"/>
  <c r="S2378" i="47" s="1"/>
  <c r="R2380" i="47"/>
  <c r="S2380" i="47" s="1"/>
  <c r="R2382" i="47"/>
  <c r="S2382" i="47" s="1"/>
  <c r="R2361" i="47"/>
  <c r="S2361" i="47" s="1"/>
  <c r="R2363" i="47"/>
  <c r="S2363" i="47" s="1"/>
  <c r="T2363" i="47" s="1"/>
  <c r="R2364" i="47"/>
  <c r="S2364" i="47" s="1"/>
  <c r="R2365" i="47"/>
  <c r="S2365" i="47" s="1"/>
  <c r="R2366" i="47"/>
  <c r="S2366" i="47" s="1"/>
  <c r="R2368" i="47"/>
  <c r="S2368" i="47" s="1"/>
  <c r="R2376" i="47"/>
  <c r="S2376" i="47" s="1"/>
  <c r="T2376" i="47" s="1"/>
  <c r="V2377" i="46"/>
  <c r="W2381" i="46"/>
  <c r="X2384" i="46"/>
  <c r="X2368" i="46"/>
  <c r="X2363" i="46"/>
  <c r="W2367" i="46"/>
  <c r="X2370" i="46"/>
  <c r="W2375" i="46"/>
  <c r="W2359" i="46"/>
  <c r="X2361" i="46"/>
  <c r="W2374" i="46"/>
  <c r="X2382" i="46"/>
  <c r="X2356" i="46"/>
  <c r="V2369" i="46"/>
  <c r="V2383" i="46"/>
  <c r="W2364" i="46"/>
  <c r="W2365" i="46"/>
  <c r="W2371" i="46"/>
  <c r="X2375" i="46"/>
  <c r="W2378" i="46"/>
  <c r="W2382" i="46"/>
  <c r="W2366" i="46"/>
  <c r="W2368" i="46"/>
  <c r="V2370" i="46"/>
  <c r="W2373" i="46"/>
  <c r="W2354" i="46"/>
  <c r="W2358" i="46"/>
  <c r="W2360" i="46"/>
  <c r="W2361" i="46"/>
  <c r="V2362" i="46"/>
  <c r="V2363" i="46"/>
  <c r="W2379" i="46"/>
  <c r="X2377" i="46"/>
  <c r="W2372" i="46"/>
  <c r="P2352" i="47"/>
  <c r="O2352" i="47"/>
  <c r="N2352" i="47"/>
  <c r="M2352" i="47"/>
  <c r="T2352" i="46"/>
  <c r="S2352" i="46"/>
  <c r="R2352" i="46"/>
  <c r="Q2352" i="46"/>
  <c r="P2351" i="47"/>
  <c r="O2351" i="47"/>
  <c r="N2351" i="47"/>
  <c r="M2351" i="47"/>
  <c r="T2351" i="46"/>
  <c r="S2351" i="46"/>
  <c r="R2351" i="46"/>
  <c r="Q2351" i="46"/>
  <c r="T2350" i="46"/>
  <c r="S2350" i="46"/>
  <c r="R2350" i="46"/>
  <c r="Q2350" i="46"/>
  <c r="T2348" i="46"/>
  <c r="S2348" i="46"/>
  <c r="R2348" i="46"/>
  <c r="Q2348" i="46"/>
  <c r="T2349" i="46"/>
  <c r="S2349" i="46"/>
  <c r="R2349" i="46"/>
  <c r="Q2349" i="46"/>
  <c r="P2350" i="47"/>
  <c r="O2350" i="47"/>
  <c r="N2350" i="47"/>
  <c r="M2350" i="47"/>
  <c r="P2348" i="47"/>
  <c r="O2348" i="47"/>
  <c r="N2348" i="47"/>
  <c r="M2348" i="47"/>
  <c r="P2349" i="47"/>
  <c r="O2349" i="47"/>
  <c r="N2349" i="47"/>
  <c r="M2349" i="47"/>
  <c r="P2347" i="47"/>
  <c r="O2347" i="47"/>
  <c r="N2347" i="47"/>
  <c r="M2347" i="47"/>
  <c r="T2347" i="46"/>
  <c r="S2347" i="46"/>
  <c r="R2347" i="46"/>
  <c r="Q2347" i="46"/>
  <c r="V2349" i="46" l="1"/>
  <c r="T2361" i="47"/>
  <c r="T2362" i="47" s="1"/>
  <c r="T2372" i="47"/>
  <c r="T2373" i="47" s="1"/>
  <c r="T2374" i="47" s="1"/>
  <c r="T2375" i="47" s="1"/>
  <c r="R2349" i="47"/>
  <c r="S2349" i="47" s="1"/>
  <c r="T2349" i="47" s="1"/>
  <c r="R2350" i="47"/>
  <c r="S2350" i="47" s="1"/>
  <c r="T2350" i="47" s="1"/>
  <c r="T2378" i="47"/>
  <c r="T2379" i="47"/>
  <c r="T2380" i="47" s="1"/>
  <c r="T2381" i="47" s="1"/>
  <c r="T2382" i="47" s="1"/>
  <c r="T2383" i="47" s="1"/>
  <c r="R2348" i="47"/>
  <c r="S2348" i="47" s="1"/>
  <c r="T2348" i="47" s="1"/>
  <c r="R2351" i="47"/>
  <c r="S2351" i="47" s="1"/>
  <c r="T2351" i="47" s="1"/>
  <c r="R2352" i="47"/>
  <c r="S2352" i="47" s="1"/>
  <c r="R2347" i="47"/>
  <c r="S2347" i="47" s="1"/>
  <c r="T2347" i="47" s="1"/>
  <c r="T2364" i="47"/>
  <c r="T2365" i="47" s="1"/>
  <c r="T2366" i="47" s="1"/>
  <c r="T2367" i="47" s="1"/>
  <c r="T2368" i="47" s="1"/>
  <c r="T2369" i="47" s="1"/>
  <c r="W2350" i="46"/>
  <c r="X2354" i="46"/>
  <c r="W2347" i="46"/>
  <c r="V2348" i="46"/>
  <c r="X2349" i="46"/>
  <c r="W2351" i="46"/>
  <c r="W2352" i="46"/>
  <c r="T2346" i="46"/>
  <c r="S2346" i="46"/>
  <c r="R2346" i="46"/>
  <c r="Q2346" i="46"/>
  <c r="P2346" i="47"/>
  <c r="O2346" i="47"/>
  <c r="N2346" i="47"/>
  <c r="M2346" i="47"/>
  <c r="P2345" i="47"/>
  <c r="O2345" i="47"/>
  <c r="N2345" i="47"/>
  <c r="M2345" i="47"/>
  <c r="T2345" i="46"/>
  <c r="S2345" i="46"/>
  <c r="R2345" i="46"/>
  <c r="Q2345" i="46"/>
  <c r="T2352" i="47" l="1"/>
  <c r="T2353" i="47" s="1"/>
  <c r="R2345" i="47"/>
  <c r="S2345" i="47" s="1"/>
  <c r="T2345" i="47" s="1"/>
  <c r="R2346" i="47"/>
  <c r="S2346" i="47" s="1"/>
  <c r="T2346" i="47" s="1"/>
  <c r="W2346" i="46"/>
  <c r="W2345" i="46"/>
  <c r="T2344" i="46"/>
  <c r="S2344" i="46"/>
  <c r="R2344" i="46"/>
  <c r="Q2344" i="46"/>
  <c r="T2342" i="46"/>
  <c r="S2342" i="46"/>
  <c r="R2342" i="46"/>
  <c r="Q2342" i="46"/>
  <c r="P2344" i="47"/>
  <c r="O2344" i="47"/>
  <c r="N2344" i="47"/>
  <c r="M2344" i="47"/>
  <c r="P2342" i="47"/>
  <c r="O2342" i="47"/>
  <c r="N2342" i="47"/>
  <c r="M2342" i="47"/>
  <c r="T2343" i="46"/>
  <c r="S2343" i="46"/>
  <c r="R2343" i="46"/>
  <c r="Q2343" i="46"/>
  <c r="T2341" i="46"/>
  <c r="S2341" i="46"/>
  <c r="R2341" i="46"/>
  <c r="Q2341" i="46"/>
  <c r="T2340" i="46"/>
  <c r="S2340" i="46"/>
  <c r="R2340" i="46"/>
  <c r="Q2340" i="46"/>
  <c r="T2339" i="46"/>
  <c r="S2339" i="46"/>
  <c r="R2339" i="46"/>
  <c r="Q2339" i="46"/>
  <c r="T2338" i="46"/>
  <c r="S2338" i="46"/>
  <c r="R2338" i="46"/>
  <c r="Q2338" i="46"/>
  <c r="T2337" i="46"/>
  <c r="S2337" i="46"/>
  <c r="R2337" i="46"/>
  <c r="Q2337" i="46"/>
  <c r="T2336" i="46"/>
  <c r="S2336" i="46"/>
  <c r="R2336" i="46"/>
  <c r="Q2336" i="46"/>
  <c r="P2343" i="47"/>
  <c r="O2343" i="47"/>
  <c r="N2343" i="47"/>
  <c r="M2343" i="47"/>
  <c r="P2341" i="47"/>
  <c r="O2341" i="47"/>
  <c r="N2341" i="47"/>
  <c r="M2341" i="47"/>
  <c r="P2340" i="47"/>
  <c r="O2340" i="47"/>
  <c r="N2340" i="47"/>
  <c r="M2340" i="47"/>
  <c r="P2339" i="47"/>
  <c r="O2339" i="47"/>
  <c r="N2339" i="47"/>
  <c r="M2339" i="47"/>
  <c r="P2338" i="47"/>
  <c r="O2338" i="47"/>
  <c r="N2338" i="47"/>
  <c r="M2338" i="47"/>
  <c r="P2337" i="47"/>
  <c r="O2337" i="47"/>
  <c r="N2337" i="47"/>
  <c r="M2337" i="47"/>
  <c r="P2336" i="47"/>
  <c r="O2336" i="47"/>
  <c r="N2336" i="47"/>
  <c r="M2336" i="47"/>
  <c r="W2339" i="46" l="1"/>
  <c r="W2338" i="46"/>
  <c r="W2340" i="46"/>
  <c r="W2344" i="46"/>
  <c r="R2338" i="47"/>
  <c r="S2338" i="47" s="1"/>
  <c r="R2339" i="47"/>
  <c r="S2339" i="47" s="1"/>
  <c r="T2339" i="47" s="1"/>
  <c r="R2341" i="47"/>
  <c r="S2341" i="47" s="1"/>
  <c r="R2344" i="47"/>
  <c r="S2344" i="47" s="1"/>
  <c r="T2344" i="47" s="1"/>
  <c r="R2337" i="47"/>
  <c r="S2337" i="47" s="1"/>
  <c r="T2337" i="47" s="1"/>
  <c r="R2340" i="47"/>
  <c r="S2340" i="47" s="1"/>
  <c r="T2340" i="47" s="1"/>
  <c r="R2343" i="47"/>
  <c r="S2343" i="47" s="1"/>
  <c r="T2343" i="47" s="1"/>
  <c r="R2342" i="47"/>
  <c r="S2342" i="47" s="1"/>
  <c r="T2342" i="47" s="1"/>
  <c r="R2336" i="47"/>
  <c r="S2336" i="47" s="1"/>
  <c r="T2336" i="47" s="1"/>
  <c r="X2340" i="46"/>
  <c r="W2336" i="46"/>
  <c r="W2343" i="46"/>
  <c r="X2347" i="46"/>
  <c r="W2337" i="46"/>
  <c r="V2341" i="46"/>
  <c r="V2342" i="46"/>
  <c r="X2342" i="46"/>
  <c r="T2335" i="46"/>
  <c r="S2335" i="46"/>
  <c r="R2335" i="46"/>
  <c r="Q2335" i="46"/>
  <c r="T2334" i="46"/>
  <c r="S2334" i="46"/>
  <c r="R2334" i="46"/>
  <c r="Q2334" i="46"/>
  <c r="T2333" i="46"/>
  <c r="S2333" i="46"/>
  <c r="R2333" i="46"/>
  <c r="Q2333" i="46"/>
  <c r="P2335" i="47"/>
  <c r="O2335" i="47"/>
  <c r="N2335" i="47"/>
  <c r="M2335" i="47"/>
  <c r="P2334" i="47"/>
  <c r="O2334" i="47"/>
  <c r="N2334" i="47"/>
  <c r="M2334" i="47"/>
  <c r="P2333" i="47"/>
  <c r="O2333" i="47"/>
  <c r="N2333" i="47"/>
  <c r="M2333" i="47"/>
  <c r="T2332" i="46"/>
  <c r="S2332" i="46"/>
  <c r="R2332" i="46"/>
  <c r="Q2332" i="46"/>
  <c r="T2331" i="46"/>
  <c r="S2331" i="46"/>
  <c r="R2331" i="46"/>
  <c r="Q2331" i="46"/>
  <c r="T2330" i="46"/>
  <c r="S2330" i="46"/>
  <c r="R2330" i="46"/>
  <c r="Q2330" i="46"/>
  <c r="P2332" i="47"/>
  <c r="O2332" i="47"/>
  <c r="N2332" i="47"/>
  <c r="M2332" i="47"/>
  <c r="P2331" i="47"/>
  <c r="O2331" i="47"/>
  <c r="N2331" i="47"/>
  <c r="M2331" i="47"/>
  <c r="P2330" i="47"/>
  <c r="O2330" i="47"/>
  <c r="N2330" i="47"/>
  <c r="M2330" i="47"/>
  <c r="P2329" i="47"/>
  <c r="O2329" i="47"/>
  <c r="N2329" i="47"/>
  <c r="M2329" i="47"/>
  <c r="T2329" i="46"/>
  <c r="S2329" i="46"/>
  <c r="R2329" i="46"/>
  <c r="Q2329" i="46"/>
  <c r="T2328" i="46"/>
  <c r="S2328" i="46"/>
  <c r="R2328" i="46"/>
  <c r="Q2328" i="46"/>
  <c r="T2327" i="46"/>
  <c r="S2327" i="46"/>
  <c r="R2327" i="46"/>
  <c r="Q2327" i="46"/>
  <c r="T2326" i="46"/>
  <c r="S2326" i="46"/>
  <c r="R2326" i="46"/>
  <c r="Q2326" i="46"/>
  <c r="P2328" i="47"/>
  <c r="O2328" i="47"/>
  <c r="N2328" i="47"/>
  <c r="M2328" i="47"/>
  <c r="P2327" i="47"/>
  <c r="O2327" i="47"/>
  <c r="N2327" i="47"/>
  <c r="M2327" i="47"/>
  <c r="P2326" i="47"/>
  <c r="O2326" i="47"/>
  <c r="N2326" i="47"/>
  <c r="M2326" i="47"/>
  <c r="T2325" i="46"/>
  <c r="S2325" i="46"/>
  <c r="R2325" i="46"/>
  <c r="Q2325" i="46"/>
  <c r="T2324" i="46"/>
  <c r="S2324" i="46"/>
  <c r="R2324" i="46"/>
  <c r="Q2324" i="46"/>
  <c r="P2325" i="47"/>
  <c r="O2325" i="47"/>
  <c r="N2325" i="47"/>
  <c r="M2325" i="47"/>
  <c r="P2324" i="47"/>
  <c r="O2324" i="47"/>
  <c r="N2324" i="47"/>
  <c r="M2324" i="47"/>
  <c r="T2323" i="46"/>
  <c r="S2323" i="46"/>
  <c r="R2323" i="46"/>
  <c r="Q2323" i="46"/>
  <c r="P2323" i="47"/>
  <c r="O2323" i="47"/>
  <c r="N2323" i="47"/>
  <c r="M2323" i="47"/>
  <c r="T2318" i="46"/>
  <c r="T2322" i="46"/>
  <c r="S2322" i="46"/>
  <c r="R2322" i="46"/>
  <c r="Q2322" i="46"/>
  <c r="T2321" i="46"/>
  <c r="S2321" i="46"/>
  <c r="R2321" i="46"/>
  <c r="Q2321" i="46"/>
  <c r="T2320" i="46"/>
  <c r="S2320" i="46"/>
  <c r="R2320" i="46"/>
  <c r="Q2320" i="46"/>
  <c r="T2319" i="46"/>
  <c r="S2319" i="46"/>
  <c r="R2319" i="46"/>
  <c r="Q2319" i="46"/>
  <c r="S2318" i="46"/>
  <c r="R2318" i="46"/>
  <c r="Q2318" i="46"/>
  <c r="P2322" i="47"/>
  <c r="O2322" i="47"/>
  <c r="N2322" i="47"/>
  <c r="M2322" i="47"/>
  <c r="P2321" i="47"/>
  <c r="O2321" i="47"/>
  <c r="N2321" i="47"/>
  <c r="M2321" i="47"/>
  <c r="P2320" i="47"/>
  <c r="O2320" i="47"/>
  <c r="N2320" i="47"/>
  <c r="M2320" i="47"/>
  <c r="P2319" i="47"/>
  <c r="O2319" i="47"/>
  <c r="N2319" i="47"/>
  <c r="M2319" i="47"/>
  <c r="P2318" i="47"/>
  <c r="O2318" i="47"/>
  <c r="N2318" i="47"/>
  <c r="M2318" i="47"/>
  <c r="P2317" i="47"/>
  <c r="O2317" i="47"/>
  <c r="N2317" i="47"/>
  <c r="M2317" i="47"/>
  <c r="P2316" i="47"/>
  <c r="O2316" i="47"/>
  <c r="N2316" i="47"/>
  <c r="M2316" i="47"/>
  <c r="T2317" i="46"/>
  <c r="S2317" i="46"/>
  <c r="R2317" i="46"/>
  <c r="Q2317" i="46"/>
  <c r="T2316" i="46"/>
  <c r="S2316" i="46"/>
  <c r="R2316" i="46"/>
  <c r="Q2316" i="46"/>
  <c r="W2316" i="46" s="1"/>
  <c r="P2315" i="47"/>
  <c r="O2315" i="47"/>
  <c r="N2315" i="47"/>
  <c r="M2315" i="47"/>
  <c r="P2312" i="47"/>
  <c r="O2312" i="47"/>
  <c r="N2312" i="47"/>
  <c r="M2312" i="47"/>
  <c r="T2315" i="46"/>
  <c r="S2315" i="46"/>
  <c r="R2315" i="46"/>
  <c r="Q2315" i="46"/>
  <c r="T2312" i="46"/>
  <c r="S2312" i="46"/>
  <c r="R2312" i="46"/>
  <c r="Q2312" i="46"/>
  <c r="P2314" i="47"/>
  <c r="O2314" i="47"/>
  <c r="N2314" i="47"/>
  <c r="M2314" i="47"/>
  <c r="P2313" i="47"/>
  <c r="O2313" i="47"/>
  <c r="N2313" i="47"/>
  <c r="M2313" i="47"/>
  <c r="T2314" i="46"/>
  <c r="S2314" i="46"/>
  <c r="R2314" i="46"/>
  <c r="Q2314" i="46"/>
  <c r="T2313" i="46"/>
  <c r="S2313" i="46"/>
  <c r="R2313" i="46"/>
  <c r="Q2313" i="46"/>
  <c r="P2311" i="47"/>
  <c r="O2311" i="47"/>
  <c r="N2311" i="47"/>
  <c r="M2311" i="47"/>
  <c r="P2310" i="47"/>
  <c r="O2310" i="47"/>
  <c r="N2310" i="47"/>
  <c r="M2310" i="47"/>
  <c r="P2309" i="47"/>
  <c r="O2309" i="47"/>
  <c r="N2309" i="47"/>
  <c r="M2309" i="47"/>
  <c r="P2308" i="47"/>
  <c r="O2308" i="47"/>
  <c r="N2308" i="47"/>
  <c r="M2308" i="47"/>
  <c r="T2311" i="46"/>
  <c r="S2311" i="46"/>
  <c r="R2311" i="46"/>
  <c r="Q2311" i="46"/>
  <c r="T2310" i="46"/>
  <c r="S2310" i="46"/>
  <c r="R2310" i="46"/>
  <c r="Q2310" i="46"/>
  <c r="T2309" i="46"/>
  <c r="S2309" i="46"/>
  <c r="R2309" i="46"/>
  <c r="Q2309" i="46"/>
  <c r="T2308" i="46"/>
  <c r="S2308" i="46"/>
  <c r="R2308" i="46"/>
  <c r="Q2308" i="46"/>
  <c r="T2307" i="46"/>
  <c r="S2307" i="46"/>
  <c r="R2307" i="46"/>
  <c r="Q2307" i="46"/>
  <c r="T2306" i="46"/>
  <c r="S2306" i="46"/>
  <c r="R2306" i="46"/>
  <c r="Q2306" i="46"/>
  <c r="T2305" i="46"/>
  <c r="S2305" i="46"/>
  <c r="R2305" i="46"/>
  <c r="Q2305" i="46"/>
  <c r="P2307" i="47"/>
  <c r="O2307" i="47"/>
  <c r="N2307" i="47"/>
  <c r="M2307" i="47"/>
  <c r="P2306" i="47"/>
  <c r="O2306" i="47"/>
  <c r="N2306" i="47"/>
  <c r="M2306" i="47"/>
  <c r="P2305" i="47"/>
  <c r="O2305" i="47"/>
  <c r="N2305" i="47"/>
  <c r="M2305" i="47"/>
  <c r="P2304" i="47"/>
  <c r="O2304" i="47"/>
  <c r="N2304" i="47"/>
  <c r="M2304" i="47"/>
  <c r="P2303" i="47"/>
  <c r="O2303" i="47"/>
  <c r="N2303" i="47"/>
  <c r="M2303" i="47"/>
  <c r="P2302" i="47"/>
  <c r="O2302" i="47"/>
  <c r="N2302" i="47"/>
  <c r="M2302" i="47"/>
  <c r="T2304" i="46"/>
  <c r="S2304" i="46"/>
  <c r="R2304" i="46"/>
  <c r="Q2304" i="46"/>
  <c r="T2303" i="46"/>
  <c r="S2303" i="46"/>
  <c r="R2303" i="46"/>
  <c r="Q2303" i="46"/>
  <c r="T2302" i="46"/>
  <c r="S2302" i="46"/>
  <c r="R2302" i="46"/>
  <c r="Q2302" i="46"/>
  <c r="T2301" i="46"/>
  <c r="S2301" i="46"/>
  <c r="R2301" i="46"/>
  <c r="Q2301" i="46"/>
  <c r="T2300" i="46"/>
  <c r="S2300" i="46"/>
  <c r="R2300" i="46"/>
  <c r="Q2300" i="46"/>
  <c r="P2301" i="47"/>
  <c r="O2301" i="47"/>
  <c r="N2301" i="47"/>
  <c r="M2301" i="47"/>
  <c r="P2300" i="47"/>
  <c r="O2300" i="47"/>
  <c r="N2300" i="47"/>
  <c r="M2300" i="47"/>
  <c r="P2299" i="47"/>
  <c r="O2299" i="47"/>
  <c r="N2299" i="47"/>
  <c r="M2299" i="47"/>
  <c r="P2298" i="47"/>
  <c r="O2298" i="47"/>
  <c r="N2298" i="47"/>
  <c r="M2298" i="47"/>
  <c r="T2299" i="46"/>
  <c r="S2299" i="46"/>
  <c r="R2299" i="46"/>
  <c r="Q2299" i="46"/>
  <c r="T2298" i="46"/>
  <c r="S2298" i="46"/>
  <c r="R2298" i="46"/>
  <c r="Q2298" i="46"/>
  <c r="P2297" i="47"/>
  <c r="O2297" i="47"/>
  <c r="N2297" i="47"/>
  <c r="M2297" i="47"/>
  <c r="T2297" i="46"/>
  <c r="S2297" i="46"/>
  <c r="R2297" i="46"/>
  <c r="Q2297" i="46"/>
  <c r="K28" i="63"/>
  <c r="K27" i="63"/>
  <c r="K26" i="63"/>
  <c r="K25" i="63"/>
  <c r="K24" i="63"/>
  <c r="K23" i="63"/>
  <c r="K22" i="63"/>
  <c r="K21" i="63"/>
  <c r="F21" i="63"/>
  <c r="F22" i="63"/>
  <c r="F23" i="63"/>
  <c r="F24" i="63"/>
  <c r="F25" i="63"/>
  <c r="F26" i="63"/>
  <c r="F27" i="63"/>
  <c r="F28" i="63"/>
  <c r="W2315" i="46" l="1"/>
  <c r="T2338" i="47"/>
  <c r="T2341" i="47"/>
  <c r="R2298" i="47"/>
  <c r="S2298" i="47" s="1"/>
  <c r="T2298" i="47" s="1"/>
  <c r="R2307" i="47"/>
  <c r="S2307" i="47" s="1"/>
  <c r="T2307" i="47" s="1"/>
  <c r="R2332" i="47"/>
  <c r="S2332" i="47" s="1"/>
  <c r="T2332" i="47" s="1"/>
  <c r="R2333" i="47"/>
  <c r="S2333" i="47" s="1"/>
  <c r="T2333" i="47" s="1"/>
  <c r="R2335" i="47"/>
  <c r="S2335" i="47" s="1"/>
  <c r="T2335" i="47" s="1"/>
  <c r="R2330" i="47"/>
  <c r="S2330" i="47" s="1"/>
  <c r="T2330" i="47" s="1"/>
  <c r="R2308" i="47"/>
  <c r="S2308" i="47" s="1"/>
  <c r="T2308" i="47" s="1"/>
  <c r="R2328" i="47"/>
  <c r="S2328" i="47" s="1"/>
  <c r="T2328" i="47" s="1"/>
  <c r="R2297" i="47"/>
  <c r="S2297" i="47" s="1"/>
  <c r="R2320" i="47"/>
  <c r="S2320" i="47" s="1"/>
  <c r="T2320" i="47" s="1"/>
  <c r="R2309" i="47"/>
  <c r="S2309" i="47" s="1"/>
  <c r="T2309" i="47" s="1"/>
  <c r="R2311" i="47"/>
  <c r="S2311" i="47" s="1"/>
  <c r="R2314" i="47"/>
  <c r="S2314" i="47" s="1"/>
  <c r="T2314" i="47" s="1"/>
  <c r="R2315" i="47"/>
  <c r="S2315" i="47" s="1"/>
  <c r="T2315" i="47" s="1"/>
  <c r="R2317" i="47"/>
  <c r="S2317" i="47" s="1"/>
  <c r="T2317" i="47" s="1"/>
  <c r="R2321" i="47"/>
  <c r="S2321" i="47" s="1"/>
  <c r="T2321" i="47" s="1"/>
  <c r="R2325" i="47"/>
  <c r="S2325" i="47" s="1"/>
  <c r="R2331" i="47"/>
  <c r="S2331" i="47" s="1"/>
  <c r="T2331" i="47" s="1"/>
  <c r="R2299" i="47"/>
  <c r="S2299" i="47" s="1"/>
  <c r="T2299" i="47" s="1"/>
  <c r="R2301" i="47"/>
  <c r="S2301" i="47" s="1"/>
  <c r="T2301" i="47" s="1"/>
  <c r="R2302" i="47"/>
  <c r="S2302" i="47" s="1"/>
  <c r="R2304" i="47"/>
  <c r="S2304" i="47" s="1"/>
  <c r="T2304" i="47" s="1"/>
  <c r="R2310" i="47"/>
  <c r="S2310" i="47" s="1"/>
  <c r="R2306" i="47"/>
  <c r="S2306" i="47" s="1"/>
  <c r="T2306" i="47" s="1"/>
  <c r="R2329" i="47"/>
  <c r="S2329" i="47" s="1"/>
  <c r="T2329" i="47" s="1"/>
  <c r="R2300" i="47"/>
  <c r="S2300" i="47" s="1"/>
  <c r="T2300" i="47" s="1"/>
  <c r="R2303" i="47"/>
  <c r="S2303" i="47" s="1"/>
  <c r="R2305" i="47"/>
  <c r="S2305" i="47" s="1"/>
  <c r="T2305" i="47" s="1"/>
  <c r="R2319" i="47"/>
  <c r="S2319" i="47" s="1"/>
  <c r="T2319" i="47" s="1"/>
  <c r="R2334" i="47"/>
  <c r="S2334" i="47" s="1"/>
  <c r="T2334" i="47" s="1"/>
  <c r="R2313" i="47"/>
  <c r="S2313" i="47" s="1"/>
  <c r="T2313" i="47" s="1"/>
  <c r="R2312" i="47"/>
  <c r="S2312" i="47" s="1"/>
  <c r="T2312" i="47" s="1"/>
  <c r="R2316" i="47"/>
  <c r="S2316" i="47" s="1"/>
  <c r="T2316" i="47" s="1"/>
  <c r="R2327" i="47"/>
  <c r="S2327" i="47" s="1"/>
  <c r="T2327" i="47" s="1"/>
  <c r="R2318" i="47"/>
  <c r="S2318" i="47" s="1"/>
  <c r="T2318" i="47" s="1"/>
  <c r="R2322" i="47"/>
  <c r="S2322" i="47" s="1"/>
  <c r="R2323" i="47"/>
  <c r="S2323" i="47" s="1"/>
  <c r="R2324" i="47"/>
  <c r="S2324" i="47" s="1"/>
  <c r="R2326" i="47"/>
  <c r="S2326" i="47" s="1"/>
  <c r="T2326" i="47" s="1"/>
  <c r="W2298" i="46"/>
  <c r="W2331" i="46"/>
  <c r="X2326" i="46"/>
  <c r="V2334" i="46"/>
  <c r="X2312" i="46"/>
  <c r="W2310" i="46"/>
  <c r="W2317" i="46"/>
  <c r="V2299" i="46"/>
  <c r="X2328" i="46"/>
  <c r="W2329" i="46"/>
  <c r="V2307" i="46"/>
  <c r="W2309" i="46"/>
  <c r="W2311" i="46"/>
  <c r="V2327" i="46"/>
  <c r="X2335" i="46"/>
  <c r="V2321" i="46"/>
  <c r="X2300" i="46"/>
  <c r="W2324" i="46"/>
  <c r="W2330" i="46"/>
  <c r="W2332" i="46"/>
  <c r="W2333" i="46"/>
  <c r="V2335" i="46"/>
  <c r="X2305" i="46"/>
  <c r="W2303" i="46"/>
  <c r="V2314" i="46"/>
  <c r="W2319" i="46"/>
  <c r="V2300" i="46"/>
  <c r="W2302" i="46"/>
  <c r="W2304" i="46"/>
  <c r="V2313" i="46"/>
  <c r="W2312" i="46"/>
  <c r="V2320" i="46"/>
  <c r="W2322" i="46"/>
  <c r="W2301" i="46"/>
  <c r="X2307" i="46"/>
  <c r="W2308" i="46"/>
  <c r="W2323" i="46"/>
  <c r="W2325" i="46"/>
  <c r="W2326" i="46"/>
  <c r="V2328" i="46"/>
  <c r="X2333" i="46"/>
  <c r="V2306" i="46"/>
  <c r="X2314" i="46"/>
  <c r="W2318" i="46"/>
  <c r="X2319" i="46"/>
  <c r="X2321" i="46"/>
  <c r="W2305" i="46"/>
  <c r="W2297" i="46"/>
  <c r="P2296" i="47"/>
  <c r="O2296" i="47"/>
  <c r="N2296" i="47"/>
  <c r="M2296" i="47"/>
  <c r="P2295" i="47"/>
  <c r="O2295" i="47"/>
  <c r="N2295" i="47"/>
  <c r="M2295" i="47"/>
  <c r="P2294" i="47"/>
  <c r="O2294" i="47"/>
  <c r="N2294" i="47"/>
  <c r="M2294" i="47"/>
  <c r="P2293" i="47"/>
  <c r="O2293" i="47"/>
  <c r="N2293" i="47"/>
  <c r="M2293" i="47"/>
  <c r="P2292" i="47"/>
  <c r="O2292" i="47"/>
  <c r="N2292" i="47"/>
  <c r="M2292" i="47"/>
  <c r="P2291" i="47"/>
  <c r="O2291" i="47"/>
  <c r="N2291" i="47"/>
  <c r="M2291" i="47"/>
  <c r="P2290" i="47"/>
  <c r="O2290" i="47"/>
  <c r="N2290" i="47"/>
  <c r="M2290" i="47"/>
  <c r="T2296" i="46"/>
  <c r="S2296" i="46"/>
  <c r="R2296" i="46"/>
  <c r="Q2296" i="46"/>
  <c r="T2295" i="46"/>
  <c r="S2295" i="46"/>
  <c r="R2295" i="46"/>
  <c r="Q2295" i="46"/>
  <c r="T2294" i="46"/>
  <c r="S2294" i="46"/>
  <c r="R2294" i="46"/>
  <c r="Q2294" i="46"/>
  <c r="T2293" i="46"/>
  <c r="S2293" i="46"/>
  <c r="R2293" i="46"/>
  <c r="Q2293" i="46"/>
  <c r="T2292" i="46"/>
  <c r="S2292" i="46"/>
  <c r="R2292" i="46"/>
  <c r="Q2292" i="46"/>
  <c r="T2291" i="46"/>
  <c r="S2291" i="46"/>
  <c r="R2291" i="46"/>
  <c r="Q2291" i="46"/>
  <c r="T2290" i="46"/>
  <c r="S2290" i="46"/>
  <c r="R2290" i="46"/>
  <c r="Q2290" i="46"/>
  <c r="P2289" i="47"/>
  <c r="O2289" i="47"/>
  <c r="N2289" i="47"/>
  <c r="M2289" i="47"/>
  <c r="P2288" i="47"/>
  <c r="O2288" i="47"/>
  <c r="N2288" i="47"/>
  <c r="M2288" i="47"/>
  <c r="P2287" i="47"/>
  <c r="O2287" i="47"/>
  <c r="N2287" i="47"/>
  <c r="M2287" i="47"/>
  <c r="T2289" i="46"/>
  <c r="S2289" i="46"/>
  <c r="R2289" i="46"/>
  <c r="Q2289" i="46"/>
  <c r="T2288" i="46"/>
  <c r="S2288" i="46"/>
  <c r="R2288" i="46"/>
  <c r="Q2288" i="46"/>
  <c r="T2287" i="46"/>
  <c r="S2287" i="46"/>
  <c r="R2287" i="46"/>
  <c r="C20" i="63" s="1"/>
  <c r="Q2287" i="46"/>
  <c r="P2286" i="47"/>
  <c r="O2286" i="47"/>
  <c r="N2286" i="47"/>
  <c r="M2286" i="47"/>
  <c r="P2285" i="47"/>
  <c r="O2285" i="47"/>
  <c r="N2285" i="47"/>
  <c r="M2285" i="47"/>
  <c r="P2284" i="47"/>
  <c r="O2284" i="47"/>
  <c r="N2284" i="47"/>
  <c r="M2284" i="47"/>
  <c r="P2283" i="47"/>
  <c r="O2283" i="47"/>
  <c r="N2283" i="47"/>
  <c r="M2283" i="47"/>
  <c r="P2282" i="47"/>
  <c r="O2282" i="47"/>
  <c r="N2282" i="47"/>
  <c r="M2282" i="47"/>
  <c r="P2281" i="47"/>
  <c r="O2281" i="47"/>
  <c r="N2281" i="47"/>
  <c r="M2281" i="47"/>
  <c r="P2280" i="47"/>
  <c r="O2280" i="47"/>
  <c r="N2280" i="47"/>
  <c r="M2280" i="47"/>
  <c r="P2276" i="47"/>
  <c r="O2276" i="47"/>
  <c r="N2276" i="47"/>
  <c r="M2276" i="47"/>
  <c r="Q2286" i="46"/>
  <c r="T2286" i="46"/>
  <c r="S2286" i="46"/>
  <c r="R2286" i="46"/>
  <c r="T2285" i="46"/>
  <c r="S2285" i="46"/>
  <c r="R2285" i="46"/>
  <c r="Q2285" i="46"/>
  <c r="T2284" i="46"/>
  <c r="S2284" i="46"/>
  <c r="R2284" i="46"/>
  <c r="Q2284" i="46"/>
  <c r="T2283" i="46"/>
  <c r="S2283" i="46"/>
  <c r="R2283" i="46"/>
  <c r="Q2283" i="46"/>
  <c r="T2282" i="46"/>
  <c r="S2282" i="46"/>
  <c r="R2282" i="46"/>
  <c r="Q2282" i="46"/>
  <c r="T2281" i="46"/>
  <c r="S2281" i="46"/>
  <c r="R2281" i="46"/>
  <c r="Q2281" i="46"/>
  <c r="T2280" i="46"/>
  <c r="S2280" i="46"/>
  <c r="R2280" i="46"/>
  <c r="Q2280" i="46"/>
  <c r="T2276" i="46"/>
  <c r="S2276" i="46"/>
  <c r="R2276" i="46"/>
  <c r="Q2276" i="46"/>
  <c r="P2279" i="47"/>
  <c r="O2279" i="47"/>
  <c r="N2279" i="47"/>
  <c r="M2279" i="47"/>
  <c r="P2278" i="47"/>
  <c r="O2278" i="47"/>
  <c r="N2278" i="47"/>
  <c r="M2278" i="47"/>
  <c r="P2277" i="47"/>
  <c r="O2277" i="47"/>
  <c r="N2277" i="47"/>
  <c r="M2277" i="47"/>
  <c r="T2279" i="46"/>
  <c r="S2279" i="46"/>
  <c r="R2279" i="46"/>
  <c r="Q2279" i="46"/>
  <c r="T2278" i="46"/>
  <c r="S2278" i="46"/>
  <c r="R2278" i="46"/>
  <c r="Q2278" i="46"/>
  <c r="T2277" i="46"/>
  <c r="S2277" i="46"/>
  <c r="R2277" i="46"/>
  <c r="Q2277" i="46"/>
  <c r="P2275" i="47"/>
  <c r="O2275" i="47"/>
  <c r="N2275" i="47"/>
  <c r="M2275" i="47"/>
  <c r="T2275" i="46"/>
  <c r="S2275" i="46"/>
  <c r="R2275" i="46"/>
  <c r="Q2275" i="46"/>
  <c r="P2274" i="47"/>
  <c r="O2274" i="47"/>
  <c r="N2274" i="47"/>
  <c r="M2274" i="47"/>
  <c r="P2273" i="47"/>
  <c r="O2273" i="47"/>
  <c r="N2273" i="47"/>
  <c r="M2273" i="47"/>
  <c r="P2270" i="47"/>
  <c r="O2270" i="47"/>
  <c r="N2270" i="47"/>
  <c r="M2270" i="47"/>
  <c r="T2274" i="46"/>
  <c r="S2274" i="46"/>
  <c r="R2274" i="46"/>
  <c r="Q2274" i="46"/>
  <c r="T2273" i="46"/>
  <c r="S2273" i="46"/>
  <c r="R2273" i="46"/>
  <c r="Q2273" i="46"/>
  <c r="T2270" i="46"/>
  <c r="S2270" i="46"/>
  <c r="R2270" i="46"/>
  <c r="Q2270" i="46"/>
  <c r="T2272" i="46"/>
  <c r="S2272" i="46"/>
  <c r="R2272" i="46"/>
  <c r="Q2272" i="46"/>
  <c r="T2271" i="46"/>
  <c r="S2271" i="46"/>
  <c r="R2271" i="46"/>
  <c r="Q2271" i="46"/>
  <c r="P2272" i="47"/>
  <c r="O2272" i="47"/>
  <c r="N2272" i="47"/>
  <c r="M2272" i="47"/>
  <c r="P2271" i="47"/>
  <c r="O2271" i="47"/>
  <c r="N2271" i="47"/>
  <c r="M2271" i="47"/>
  <c r="P2269" i="47"/>
  <c r="O2269" i="47"/>
  <c r="N2269" i="47"/>
  <c r="M2269" i="47"/>
  <c r="T2269" i="46"/>
  <c r="S2269" i="46"/>
  <c r="R2269" i="46"/>
  <c r="Q2269" i="46"/>
  <c r="P2268" i="47"/>
  <c r="O2268" i="47"/>
  <c r="N2268" i="47"/>
  <c r="M2268" i="47"/>
  <c r="T2268" i="46"/>
  <c r="S2268" i="46"/>
  <c r="R2268" i="46"/>
  <c r="Q2268" i="46"/>
  <c r="T2267" i="46"/>
  <c r="S2267" i="46"/>
  <c r="R2267" i="46"/>
  <c r="Q2267" i="46"/>
  <c r="T2266" i="46"/>
  <c r="S2266" i="46"/>
  <c r="R2266" i="46"/>
  <c r="Q2266" i="46"/>
  <c r="T2265" i="46"/>
  <c r="S2265" i="46"/>
  <c r="R2265" i="46"/>
  <c r="Q2265" i="46"/>
  <c r="T2264" i="46"/>
  <c r="S2264" i="46"/>
  <c r="R2264" i="46"/>
  <c r="Q2264" i="46"/>
  <c r="T2263" i="46"/>
  <c r="S2263" i="46"/>
  <c r="R2263" i="46"/>
  <c r="Q2263" i="46"/>
  <c r="P2267" i="47"/>
  <c r="O2267" i="47"/>
  <c r="N2267" i="47"/>
  <c r="M2267" i="47"/>
  <c r="P2266" i="47"/>
  <c r="O2266" i="47"/>
  <c r="N2266" i="47"/>
  <c r="M2266" i="47"/>
  <c r="P2265" i="47"/>
  <c r="O2265" i="47"/>
  <c r="N2265" i="47"/>
  <c r="M2265" i="47"/>
  <c r="P2264" i="47"/>
  <c r="O2264" i="47"/>
  <c r="N2264" i="47"/>
  <c r="M2264" i="47"/>
  <c r="P2263" i="47"/>
  <c r="O2263" i="47"/>
  <c r="N2263" i="47"/>
  <c r="M2263" i="47"/>
  <c r="T2262" i="46"/>
  <c r="S2262" i="46"/>
  <c r="R2262" i="46"/>
  <c r="Q2262" i="46"/>
  <c r="P2262" i="47"/>
  <c r="O2262" i="47"/>
  <c r="N2262" i="47"/>
  <c r="M2262" i="47"/>
  <c r="P2261" i="47"/>
  <c r="O2261" i="47"/>
  <c r="N2261" i="47"/>
  <c r="M2261" i="47"/>
  <c r="P2260" i="47"/>
  <c r="O2260" i="47"/>
  <c r="N2260" i="47"/>
  <c r="M2260" i="47"/>
  <c r="P2259" i="47"/>
  <c r="O2259" i="47"/>
  <c r="N2259" i="47"/>
  <c r="M2259" i="47"/>
  <c r="P2258" i="47"/>
  <c r="O2258" i="47"/>
  <c r="N2258" i="47"/>
  <c r="M2258" i="47"/>
  <c r="P2257" i="47"/>
  <c r="O2257" i="47"/>
  <c r="N2257" i="47"/>
  <c r="M2257" i="47"/>
  <c r="P2256" i="47"/>
  <c r="O2256" i="47"/>
  <c r="N2256" i="47"/>
  <c r="M2256" i="47"/>
  <c r="T2261" i="46"/>
  <c r="S2261" i="46"/>
  <c r="R2261" i="46"/>
  <c r="Q2261" i="46"/>
  <c r="T2260" i="46"/>
  <c r="S2260" i="46"/>
  <c r="R2260" i="46"/>
  <c r="Q2260" i="46"/>
  <c r="T2259" i="46"/>
  <c r="S2259" i="46"/>
  <c r="R2259" i="46"/>
  <c r="Q2259" i="46"/>
  <c r="T2258" i="46"/>
  <c r="S2258" i="46"/>
  <c r="R2258" i="46"/>
  <c r="Q2258" i="46"/>
  <c r="T2257" i="46"/>
  <c r="S2257" i="46"/>
  <c r="R2257" i="46"/>
  <c r="Q2257" i="46"/>
  <c r="T2256" i="46"/>
  <c r="S2256" i="46"/>
  <c r="R2256" i="46"/>
  <c r="Q2256" i="46"/>
  <c r="V2271" i="46" l="1"/>
  <c r="W2270" i="46"/>
  <c r="W2274" i="46"/>
  <c r="W2287" i="46"/>
  <c r="X2293" i="46"/>
  <c r="W2296" i="46"/>
  <c r="T2322" i="47"/>
  <c r="R2293" i="47"/>
  <c r="S2293" i="47" s="1"/>
  <c r="T2293" i="47" s="1"/>
  <c r="R2266" i="47"/>
  <c r="S2266" i="47" s="1"/>
  <c r="T2266" i="47" s="1"/>
  <c r="G20" i="63"/>
  <c r="R2261" i="47"/>
  <c r="S2261" i="47" s="1"/>
  <c r="T2261" i="47" s="1"/>
  <c r="R2269" i="47"/>
  <c r="S2269" i="47" s="1"/>
  <c r="R2275" i="47"/>
  <c r="S2275" i="47" s="1"/>
  <c r="R2259" i="47"/>
  <c r="S2259" i="47" s="1"/>
  <c r="T2259" i="47" s="1"/>
  <c r="R2268" i="47"/>
  <c r="S2268" i="47" s="1"/>
  <c r="T2268" i="47" s="1"/>
  <c r="R2274" i="47"/>
  <c r="S2274" i="47" s="1"/>
  <c r="J20" i="63"/>
  <c r="R2270" i="47"/>
  <c r="S2270" i="47" s="1"/>
  <c r="T2270" i="47" s="1"/>
  <c r="G19" i="63"/>
  <c r="R2258" i="47"/>
  <c r="S2258" i="47" s="1"/>
  <c r="T2258" i="47" s="1"/>
  <c r="R2278" i="47"/>
  <c r="S2278" i="47" s="1"/>
  <c r="T2278" i="47" s="1"/>
  <c r="I20" i="63"/>
  <c r="T2310" i="47"/>
  <c r="T2311" i="47" s="1"/>
  <c r="R2265" i="47"/>
  <c r="S2265" i="47" s="1"/>
  <c r="T2265" i="47" s="1"/>
  <c r="R2276" i="47"/>
  <c r="S2276" i="47" s="1"/>
  <c r="T2276" i="47" s="1"/>
  <c r="R2283" i="47"/>
  <c r="S2283" i="47" s="1"/>
  <c r="T2323" i="47"/>
  <c r="T2324" i="47" s="1"/>
  <c r="T2325" i="47" s="1"/>
  <c r="R2277" i="47"/>
  <c r="S2277" i="47" s="1"/>
  <c r="T2277" i="47" s="1"/>
  <c r="R2280" i="47"/>
  <c r="S2280" i="47" s="1"/>
  <c r="T2280" i="47" s="1"/>
  <c r="R2284" i="47"/>
  <c r="S2284" i="47" s="1"/>
  <c r="T2284" i="47" s="1"/>
  <c r="R2286" i="47"/>
  <c r="S2286" i="47" s="1"/>
  <c r="T2286" i="47" s="1"/>
  <c r="T2302" i="47"/>
  <c r="T2303" i="47" s="1"/>
  <c r="R2273" i="47"/>
  <c r="S2273" i="47" s="1"/>
  <c r="R2288" i="47"/>
  <c r="S2288" i="47" s="1"/>
  <c r="R2290" i="47"/>
  <c r="S2290" i="47" s="1"/>
  <c r="T2290" i="47" s="1"/>
  <c r="H19" i="63"/>
  <c r="R2264" i="47"/>
  <c r="S2264" i="47" s="1"/>
  <c r="R2272" i="47"/>
  <c r="S2272" i="47" s="1"/>
  <c r="T2272" i="47" s="1"/>
  <c r="R2282" i="47"/>
  <c r="S2282" i="47" s="1"/>
  <c r="R2287" i="47"/>
  <c r="S2287" i="47" s="1"/>
  <c r="R2294" i="47"/>
  <c r="S2294" i="47" s="1"/>
  <c r="R2296" i="47"/>
  <c r="S2296" i="47" s="1"/>
  <c r="T2296" i="47" s="1"/>
  <c r="T2297" i="47" s="1"/>
  <c r="H20" i="63"/>
  <c r="R2256" i="47"/>
  <c r="S2256" i="47" s="1"/>
  <c r="T2256" i="47" s="1"/>
  <c r="I19" i="63"/>
  <c r="R2260" i="47"/>
  <c r="S2260" i="47" s="1"/>
  <c r="R2262" i="47"/>
  <c r="S2262" i="47" s="1"/>
  <c r="T2262" i="47" s="1"/>
  <c r="R2267" i="47"/>
  <c r="S2267" i="47" s="1"/>
  <c r="T2267" i="47" s="1"/>
  <c r="R2279" i="47"/>
  <c r="S2279" i="47" s="1"/>
  <c r="T2279" i="47" s="1"/>
  <c r="R2289" i="47"/>
  <c r="S2289" i="47" s="1"/>
  <c r="R2292" i="47"/>
  <c r="S2292" i="47" s="1"/>
  <c r="T2292" i="47" s="1"/>
  <c r="J19" i="63"/>
  <c r="R2263" i="47"/>
  <c r="S2263" i="47" s="1"/>
  <c r="R2281" i="47"/>
  <c r="S2281" i="47" s="1"/>
  <c r="T2281" i="47" s="1"/>
  <c r="R2285" i="47"/>
  <c r="S2285" i="47" s="1"/>
  <c r="T2285" i="47" s="1"/>
  <c r="R2291" i="47"/>
  <c r="S2291" i="47" s="1"/>
  <c r="T2291" i="47" s="1"/>
  <c r="R2257" i="47"/>
  <c r="S2257" i="47" s="1"/>
  <c r="T2257" i="47" s="1"/>
  <c r="R2271" i="47"/>
  <c r="S2271" i="47" s="1"/>
  <c r="T2271" i="47" s="1"/>
  <c r="R2295" i="47"/>
  <c r="S2295" i="47" s="1"/>
  <c r="T2295" i="47" s="1"/>
  <c r="V2264" i="46"/>
  <c r="W2266" i="46"/>
  <c r="X2279" i="46"/>
  <c r="W2276" i="46"/>
  <c r="W2281" i="46"/>
  <c r="W2283" i="46"/>
  <c r="X2286" i="46"/>
  <c r="D20" i="63"/>
  <c r="E20" i="63"/>
  <c r="X2263" i="46"/>
  <c r="X2258" i="46"/>
  <c r="W2263" i="46"/>
  <c r="V2279" i="46"/>
  <c r="W2291" i="46"/>
  <c r="V2293" i="46"/>
  <c r="W2295" i="46"/>
  <c r="W2262" i="46"/>
  <c r="X2270" i="46"/>
  <c r="V2272" i="46"/>
  <c r="W2273" i="46"/>
  <c r="W2294" i="46"/>
  <c r="X2298" i="46"/>
  <c r="V2257" i="46"/>
  <c r="W2268" i="46"/>
  <c r="W2269" i="46"/>
  <c r="V2286" i="46"/>
  <c r="W2290" i="46"/>
  <c r="V2292" i="46"/>
  <c r="W2256" i="46"/>
  <c r="B19" i="63"/>
  <c r="C19" i="63"/>
  <c r="V2258" i="46"/>
  <c r="W2260" i="46"/>
  <c r="V2278" i="46"/>
  <c r="X2277" i="46"/>
  <c r="X2272" i="46"/>
  <c r="E19" i="63"/>
  <c r="V2265" i="46"/>
  <c r="W2280" i="46"/>
  <c r="W2282" i="46"/>
  <c r="X2284" i="46"/>
  <c r="W2267" i="46"/>
  <c r="W2284" i="46"/>
  <c r="V2285" i="46"/>
  <c r="W2288" i="46"/>
  <c r="W2259" i="46"/>
  <c r="D19" i="63"/>
  <c r="W2261" i="46"/>
  <c r="W2275" i="46"/>
  <c r="W2277" i="46"/>
  <c r="W2289" i="46"/>
  <c r="B20" i="63"/>
  <c r="X2291" i="46"/>
  <c r="T2294" i="47"/>
  <c r="X2265" i="46"/>
  <c r="P2255" i="47"/>
  <c r="O2255" i="47"/>
  <c r="N2255" i="47"/>
  <c r="M2255" i="47"/>
  <c r="P2254" i="47"/>
  <c r="O2254" i="47"/>
  <c r="N2254" i="47"/>
  <c r="M2254" i="47"/>
  <c r="T2255" i="46"/>
  <c r="S2255" i="46"/>
  <c r="R2255" i="46"/>
  <c r="Q2255" i="46"/>
  <c r="T2254" i="46"/>
  <c r="S2254" i="46"/>
  <c r="R2254" i="46"/>
  <c r="Q2254" i="46"/>
  <c r="P2253" i="47"/>
  <c r="O2253" i="47"/>
  <c r="N2253" i="47"/>
  <c r="M2253" i="47"/>
  <c r="P2252" i="47"/>
  <c r="O2252" i="47"/>
  <c r="N2252" i="47"/>
  <c r="M2252" i="47"/>
  <c r="T2253" i="46"/>
  <c r="S2253" i="46"/>
  <c r="R2253" i="46"/>
  <c r="Q2253" i="46"/>
  <c r="T2252" i="46"/>
  <c r="S2252" i="46"/>
  <c r="R2252" i="46"/>
  <c r="Q2252" i="46"/>
  <c r="P2251" i="47"/>
  <c r="O2251" i="47"/>
  <c r="N2251" i="47"/>
  <c r="M2251" i="47"/>
  <c r="P2250" i="47"/>
  <c r="O2250" i="47"/>
  <c r="N2250" i="47"/>
  <c r="M2250" i="47"/>
  <c r="P2249" i="47"/>
  <c r="O2249" i="47"/>
  <c r="N2249" i="47"/>
  <c r="M2249" i="47"/>
  <c r="W2253" i="46" l="1"/>
  <c r="T2263" i="47"/>
  <c r="T2264" i="47" s="1"/>
  <c r="T2282" i="47"/>
  <c r="T2283" i="47" s="1"/>
  <c r="R2250" i="47"/>
  <c r="S2250" i="47" s="1"/>
  <c r="T2250" i="47" s="1"/>
  <c r="T2269" i="47"/>
  <c r="T2260" i="47"/>
  <c r="K20" i="63"/>
  <c r="K19" i="63"/>
  <c r="R2251" i="47"/>
  <c r="S2251" i="47" s="1"/>
  <c r="T2251" i="47" s="1"/>
  <c r="R2253" i="47"/>
  <c r="S2253" i="47" s="1"/>
  <c r="T2287" i="47"/>
  <c r="T2288" i="47" s="1"/>
  <c r="T2289" i="47" s="1"/>
  <c r="T2273" i="47"/>
  <c r="T2274" i="47" s="1"/>
  <c r="T2275" i="47" s="1"/>
  <c r="R2255" i="47"/>
  <c r="S2255" i="47" s="1"/>
  <c r="T2255" i="47" s="1"/>
  <c r="R2249" i="47"/>
  <c r="S2249" i="47" s="1"/>
  <c r="R2252" i="47"/>
  <c r="S2252" i="47" s="1"/>
  <c r="R2254" i="47"/>
  <c r="S2254" i="47" s="1"/>
  <c r="F20" i="63"/>
  <c r="W2252" i="46"/>
  <c r="X2256" i="46"/>
  <c r="W2254" i="46"/>
  <c r="W2255" i="46"/>
  <c r="F19" i="63"/>
  <c r="T2252" i="47" l="1"/>
  <c r="T2253" i="47" s="1"/>
  <c r="T2254" i="47" s="1"/>
  <c r="T2251" i="46"/>
  <c r="S2251" i="46"/>
  <c r="R2251" i="46"/>
  <c r="Q2251" i="46"/>
  <c r="T2250" i="46"/>
  <c r="S2250" i="46"/>
  <c r="R2250" i="46"/>
  <c r="Q2250" i="46"/>
  <c r="T2249" i="46"/>
  <c r="S2249" i="46"/>
  <c r="R2249" i="46"/>
  <c r="Q2249" i="46"/>
  <c r="T2248" i="46"/>
  <c r="S2248" i="46"/>
  <c r="R2248" i="46"/>
  <c r="Q2248" i="46"/>
  <c r="T2247" i="46"/>
  <c r="S2247" i="46"/>
  <c r="R2247" i="46"/>
  <c r="Q2247" i="46"/>
  <c r="T2246" i="46"/>
  <c r="S2246" i="46"/>
  <c r="R2246" i="46"/>
  <c r="Q2246" i="46"/>
  <c r="P2248" i="47"/>
  <c r="O2248" i="47"/>
  <c r="N2248" i="47"/>
  <c r="M2248" i="47"/>
  <c r="P2247" i="47"/>
  <c r="O2247" i="47"/>
  <c r="N2247" i="47"/>
  <c r="M2247" i="47"/>
  <c r="P2246" i="47"/>
  <c r="O2246" i="47"/>
  <c r="N2246" i="47"/>
  <c r="M2246" i="47"/>
  <c r="AD5" i="46"/>
  <c r="Y6" i="47"/>
  <c r="AD6" i="46"/>
  <c r="P2244" i="46"/>
  <c r="O2244" i="46"/>
  <c r="N2244" i="46"/>
  <c r="M2244" i="46"/>
  <c r="P2243" i="46"/>
  <c r="O2243" i="46"/>
  <c r="N2243" i="46"/>
  <c r="M2243" i="46"/>
  <c r="P2242" i="46"/>
  <c r="O2242" i="46"/>
  <c r="N2242" i="46"/>
  <c r="M2242" i="46"/>
  <c r="P2241" i="46"/>
  <c r="O2241" i="46"/>
  <c r="N2241" i="46"/>
  <c r="M2241" i="46"/>
  <c r="P2240" i="46"/>
  <c r="O2240" i="46"/>
  <c r="N2240" i="46"/>
  <c r="M2240" i="46"/>
  <c r="P2239" i="46"/>
  <c r="O2239" i="46"/>
  <c r="N2239" i="46"/>
  <c r="M2239" i="46"/>
  <c r="P2238" i="46"/>
  <c r="O2238" i="46"/>
  <c r="N2238" i="46"/>
  <c r="M2238" i="46"/>
  <c r="P2237" i="46"/>
  <c r="O2237" i="46"/>
  <c r="N2237" i="46"/>
  <c r="M2237" i="46"/>
  <c r="P2236" i="46"/>
  <c r="O2236" i="46"/>
  <c r="N2236" i="46"/>
  <c r="M2236" i="46"/>
  <c r="P2235" i="46"/>
  <c r="O2235" i="46"/>
  <c r="N2235" i="46"/>
  <c r="M2235" i="46"/>
  <c r="P2234" i="46"/>
  <c r="O2234" i="46"/>
  <c r="N2234" i="46"/>
  <c r="M2234" i="46"/>
  <c r="P2233" i="46"/>
  <c r="O2233" i="46"/>
  <c r="N2233" i="46"/>
  <c r="M2233" i="46"/>
  <c r="P2232" i="46"/>
  <c r="O2232" i="46"/>
  <c r="N2232" i="46"/>
  <c r="M2232" i="46"/>
  <c r="P2231" i="46"/>
  <c r="O2231" i="46"/>
  <c r="N2231" i="46"/>
  <c r="M2231" i="46"/>
  <c r="P2230" i="46"/>
  <c r="O2230" i="46"/>
  <c r="N2230" i="46"/>
  <c r="M2230" i="46"/>
  <c r="P2229" i="46"/>
  <c r="O2229" i="46"/>
  <c r="N2229" i="46"/>
  <c r="M2229" i="46"/>
  <c r="P2228" i="46"/>
  <c r="O2228" i="46"/>
  <c r="N2228" i="46"/>
  <c r="M2228" i="46"/>
  <c r="P2227" i="46"/>
  <c r="O2227" i="46"/>
  <c r="N2227" i="46"/>
  <c r="M2227" i="46"/>
  <c r="P2226" i="46"/>
  <c r="O2226" i="46"/>
  <c r="N2226" i="46"/>
  <c r="M2226" i="46"/>
  <c r="P2225" i="46"/>
  <c r="O2225" i="46"/>
  <c r="N2225" i="46"/>
  <c r="M2225" i="46"/>
  <c r="P2224" i="46"/>
  <c r="O2224" i="46"/>
  <c r="N2224" i="46"/>
  <c r="M2224" i="46"/>
  <c r="P2223" i="46"/>
  <c r="O2223" i="46"/>
  <c r="N2223" i="46"/>
  <c r="M2223" i="46"/>
  <c r="P2222" i="46"/>
  <c r="O2222" i="46"/>
  <c r="N2222" i="46"/>
  <c r="M2222" i="46"/>
  <c r="P2221" i="46"/>
  <c r="O2221" i="46"/>
  <c r="N2221" i="46"/>
  <c r="M2221" i="46"/>
  <c r="P2220" i="46"/>
  <c r="O2220" i="46"/>
  <c r="N2220" i="46"/>
  <c r="M2220" i="46"/>
  <c r="P2219" i="46"/>
  <c r="O2219" i="46"/>
  <c r="N2219" i="46"/>
  <c r="M2219" i="46"/>
  <c r="P2218" i="46"/>
  <c r="O2218" i="46"/>
  <c r="N2218" i="46"/>
  <c r="M2218" i="46"/>
  <c r="P2217" i="46"/>
  <c r="O2217" i="46"/>
  <c r="N2217" i="46"/>
  <c r="M2217" i="46"/>
  <c r="P2216" i="46"/>
  <c r="O2216" i="46"/>
  <c r="N2216" i="46"/>
  <c r="M2216" i="46"/>
  <c r="P2215" i="46"/>
  <c r="O2215" i="46"/>
  <c r="N2215" i="46"/>
  <c r="M2215" i="46"/>
  <c r="P2214" i="46"/>
  <c r="O2214" i="46"/>
  <c r="N2214" i="46"/>
  <c r="M2214" i="46"/>
  <c r="P2213" i="46"/>
  <c r="O2213" i="46"/>
  <c r="N2213" i="46"/>
  <c r="M2213" i="46"/>
  <c r="P2212" i="46"/>
  <c r="O2212" i="46"/>
  <c r="N2212" i="46"/>
  <c r="M2212" i="46"/>
  <c r="P2211" i="46"/>
  <c r="O2211" i="46"/>
  <c r="N2211" i="46"/>
  <c r="M2211" i="46"/>
  <c r="P2210" i="46"/>
  <c r="O2210" i="46"/>
  <c r="N2210" i="46"/>
  <c r="M2210" i="46"/>
  <c r="P2209" i="46"/>
  <c r="O2209" i="46"/>
  <c r="N2209" i="46"/>
  <c r="M2209" i="46"/>
  <c r="P2208" i="46"/>
  <c r="O2208" i="46"/>
  <c r="N2208" i="46"/>
  <c r="M2208" i="46"/>
  <c r="P2207" i="46"/>
  <c r="O2207" i="46"/>
  <c r="N2207" i="46"/>
  <c r="M2207" i="46"/>
  <c r="P2206" i="46"/>
  <c r="O2206" i="46"/>
  <c r="N2206" i="46"/>
  <c r="M2206" i="46"/>
  <c r="P2205" i="46"/>
  <c r="O2205" i="46"/>
  <c r="N2205" i="46"/>
  <c r="M2205" i="46"/>
  <c r="P2204" i="46"/>
  <c r="O2204" i="46"/>
  <c r="N2204" i="46"/>
  <c r="M2204" i="46"/>
  <c r="P2203" i="46"/>
  <c r="O2203" i="46"/>
  <c r="N2203" i="46"/>
  <c r="M2203" i="46"/>
  <c r="P2202" i="46"/>
  <c r="O2202" i="46"/>
  <c r="N2202" i="46"/>
  <c r="M2202" i="46"/>
  <c r="P2201" i="46"/>
  <c r="O2201" i="46"/>
  <c r="N2201" i="46"/>
  <c r="M2201" i="46"/>
  <c r="P2200" i="46"/>
  <c r="O2200" i="46"/>
  <c r="N2200" i="46"/>
  <c r="M2200" i="46"/>
  <c r="P2199" i="46"/>
  <c r="O2199" i="46"/>
  <c r="N2199" i="46"/>
  <c r="M2199" i="46"/>
  <c r="P2198" i="46"/>
  <c r="O2198" i="46"/>
  <c r="N2198" i="46"/>
  <c r="M2198" i="46"/>
  <c r="P2197" i="46"/>
  <c r="O2197" i="46"/>
  <c r="N2197" i="46"/>
  <c r="M2197" i="46"/>
  <c r="P2196" i="46"/>
  <c r="O2196" i="46"/>
  <c r="N2196" i="46"/>
  <c r="M2196" i="46"/>
  <c r="P2195" i="46"/>
  <c r="O2195" i="46"/>
  <c r="N2195" i="46"/>
  <c r="M2195" i="46"/>
  <c r="P2194" i="46"/>
  <c r="O2194" i="46"/>
  <c r="N2194" i="46"/>
  <c r="M2194" i="46"/>
  <c r="P2193" i="46"/>
  <c r="O2193" i="46"/>
  <c r="N2193" i="46"/>
  <c r="M2193" i="46"/>
  <c r="P2192" i="46"/>
  <c r="O2192" i="46"/>
  <c r="N2192" i="46"/>
  <c r="M2192" i="46"/>
  <c r="P2191" i="46"/>
  <c r="O2191" i="46"/>
  <c r="N2191" i="46"/>
  <c r="M2191" i="46"/>
  <c r="P2190" i="46"/>
  <c r="O2190" i="46"/>
  <c r="N2190" i="46"/>
  <c r="M2190" i="46"/>
  <c r="P2189" i="46"/>
  <c r="O2189" i="46"/>
  <c r="N2189" i="46"/>
  <c r="M2189" i="46"/>
  <c r="P2188" i="46"/>
  <c r="O2188" i="46"/>
  <c r="N2188" i="46"/>
  <c r="M2188" i="46"/>
  <c r="P2187" i="46"/>
  <c r="O2187" i="46"/>
  <c r="N2187" i="46"/>
  <c r="M2187" i="46"/>
  <c r="P2186" i="46"/>
  <c r="O2186" i="46"/>
  <c r="N2186" i="46"/>
  <c r="M2186" i="46"/>
  <c r="P2185" i="46"/>
  <c r="O2185" i="46"/>
  <c r="N2185" i="46"/>
  <c r="M2185" i="46"/>
  <c r="P2184" i="46"/>
  <c r="O2184" i="46"/>
  <c r="N2184" i="46"/>
  <c r="M2184" i="46"/>
  <c r="P2183" i="46"/>
  <c r="O2183" i="46"/>
  <c r="N2183" i="46"/>
  <c r="M2183" i="46"/>
  <c r="P2182" i="46"/>
  <c r="O2182" i="46"/>
  <c r="N2182" i="46"/>
  <c r="M2182" i="46"/>
  <c r="P2181" i="46"/>
  <c r="O2181" i="46"/>
  <c r="N2181" i="46"/>
  <c r="M2181" i="46"/>
  <c r="P2180" i="46"/>
  <c r="O2180" i="46"/>
  <c r="N2180" i="46"/>
  <c r="M2180" i="46"/>
  <c r="P2179" i="46"/>
  <c r="O2179" i="46"/>
  <c r="N2179" i="46"/>
  <c r="M2179" i="46"/>
  <c r="P2178" i="46"/>
  <c r="O2178" i="46"/>
  <c r="N2178" i="46"/>
  <c r="M2178" i="46"/>
  <c r="P2177" i="46"/>
  <c r="O2177" i="46"/>
  <c r="N2177" i="46"/>
  <c r="M2177" i="46"/>
  <c r="P2176" i="46"/>
  <c r="O2176" i="46"/>
  <c r="N2176" i="46"/>
  <c r="M2176" i="46"/>
  <c r="P2175" i="46"/>
  <c r="O2175" i="46"/>
  <c r="N2175" i="46"/>
  <c r="M2175" i="46"/>
  <c r="P2174" i="46"/>
  <c r="O2174" i="46"/>
  <c r="N2174" i="46"/>
  <c r="M2174" i="46"/>
  <c r="P2173" i="46"/>
  <c r="O2173" i="46"/>
  <c r="N2173" i="46"/>
  <c r="M2173" i="46"/>
  <c r="P2172" i="46"/>
  <c r="O2172" i="46"/>
  <c r="N2172" i="46"/>
  <c r="M2172" i="46"/>
  <c r="P2171" i="46"/>
  <c r="O2171" i="46"/>
  <c r="N2171" i="46"/>
  <c r="M2171" i="46"/>
  <c r="P2170" i="46"/>
  <c r="O2170" i="46"/>
  <c r="N2170" i="46"/>
  <c r="M2170" i="46"/>
  <c r="P2169" i="46"/>
  <c r="O2169" i="46"/>
  <c r="N2169" i="46"/>
  <c r="M2169" i="46"/>
  <c r="P2168" i="46"/>
  <c r="O2168" i="46"/>
  <c r="N2168" i="46"/>
  <c r="M2168" i="46"/>
  <c r="P2167" i="46"/>
  <c r="O2167" i="46"/>
  <c r="N2167" i="46"/>
  <c r="M2167" i="46"/>
  <c r="P2166" i="46"/>
  <c r="O2166" i="46"/>
  <c r="N2166" i="46"/>
  <c r="M2166" i="46"/>
  <c r="P2165" i="46"/>
  <c r="O2165" i="46"/>
  <c r="N2165" i="46"/>
  <c r="M2165" i="46"/>
  <c r="P2164" i="46"/>
  <c r="O2164" i="46"/>
  <c r="N2164" i="46"/>
  <c r="M2164" i="46"/>
  <c r="P2163" i="46"/>
  <c r="O2163" i="46"/>
  <c r="N2163" i="46"/>
  <c r="M2163" i="46"/>
  <c r="P2162" i="46"/>
  <c r="O2162" i="46"/>
  <c r="N2162" i="46"/>
  <c r="M2162" i="46"/>
  <c r="P2161" i="46"/>
  <c r="O2161" i="46"/>
  <c r="N2161" i="46"/>
  <c r="M2161" i="46"/>
  <c r="P2160" i="46"/>
  <c r="O2160" i="46"/>
  <c r="N2160" i="46"/>
  <c r="M2160" i="46"/>
  <c r="P2159" i="46"/>
  <c r="O2159" i="46"/>
  <c r="N2159" i="46"/>
  <c r="M2159" i="46"/>
  <c r="P2158" i="46"/>
  <c r="O2158" i="46"/>
  <c r="N2158" i="46"/>
  <c r="M2158" i="46"/>
  <c r="P2157" i="46"/>
  <c r="O2157" i="46"/>
  <c r="N2157" i="46"/>
  <c r="M2157" i="46"/>
  <c r="P2156" i="46"/>
  <c r="O2156" i="46"/>
  <c r="N2156" i="46"/>
  <c r="M2156" i="46"/>
  <c r="P2155" i="46"/>
  <c r="O2155" i="46"/>
  <c r="N2155" i="46"/>
  <c r="M2155" i="46"/>
  <c r="P2154" i="46"/>
  <c r="O2154" i="46"/>
  <c r="N2154" i="46"/>
  <c r="M2154" i="46"/>
  <c r="P2153" i="46"/>
  <c r="O2153" i="46"/>
  <c r="N2153" i="46"/>
  <c r="M2153" i="46"/>
  <c r="P2152" i="46"/>
  <c r="O2152" i="46"/>
  <c r="N2152" i="46"/>
  <c r="M2152" i="46"/>
  <c r="P2151" i="46"/>
  <c r="O2151" i="46"/>
  <c r="N2151" i="46"/>
  <c r="M2151" i="46"/>
  <c r="P2150" i="46"/>
  <c r="O2150" i="46"/>
  <c r="N2150" i="46"/>
  <c r="M2150" i="46"/>
  <c r="P2149" i="46"/>
  <c r="O2149" i="46"/>
  <c r="N2149" i="46"/>
  <c r="M2149" i="46"/>
  <c r="P2148" i="46"/>
  <c r="O2148" i="46"/>
  <c r="N2148" i="46"/>
  <c r="M2148" i="46"/>
  <c r="P2147" i="46"/>
  <c r="O2147" i="46"/>
  <c r="N2147" i="46"/>
  <c r="M2147" i="46"/>
  <c r="P2146" i="46"/>
  <c r="O2146" i="46"/>
  <c r="N2146" i="46"/>
  <c r="M2146" i="46"/>
  <c r="P2145" i="46"/>
  <c r="O2145" i="46"/>
  <c r="N2145" i="46"/>
  <c r="M2145" i="46"/>
  <c r="P2144" i="46"/>
  <c r="O2144" i="46"/>
  <c r="N2144" i="46"/>
  <c r="M2144" i="46"/>
  <c r="P2143" i="46"/>
  <c r="O2143" i="46"/>
  <c r="N2143" i="46"/>
  <c r="M2143" i="46"/>
  <c r="P2142" i="46"/>
  <c r="O2142" i="46"/>
  <c r="N2142" i="46"/>
  <c r="M2142" i="46"/>
  <c r="P2141" i="46"/>
  <c r="O2141" i="46"/>
  <c r="N2141" i="46"/>
  <c r="M2141" i="46"/>
  <c r="P2140" i="46"/>
  <c r="O2140" i="46"/>
  <c r="N2140" i="46"/>
  <c r="M2140" i="46"/>
  <c r="P2139" i="46"/>
  <c r="O2139" i="46"/>
  <c r="N2139" i="46"/>
  <c r="M2139" i="46"/>
  <c r="P2138" i="46"/>
  <c r="O2138" i="46"/>
  <c r="N2138" i="46"/>
  <c r="M2138" i="46"/>
  <c r="P2137" i="46"/>
  <c r="O2137" i="46"/>
  <c r="N2137" i="46"/>
  <c r="M2137" i="46"/>
  <c r="P2136" i="46"/>
  <c r="O2136" i="46"/>
  <c r="N2136" i="46"/>
  <c r="M2136" i="46"/>
  <c r="P2135" i="46"/>
  <c r="O2135" i="46"/>
  <c r="N2135" i="46"/>
  <c r="M2135" i="46"/>
  <c r="P2134" i="46"/>
  <c r="O2134" i="46"/>
  <c r="N2134" i="46"/>
  <c r="M2134" i="46"/>
  <c r="P2133" i="46"/>
  <c r="O2133" i="46"/>
  <c r="N2133" i="46"/>
  <c r="M2133" i="46"/>
  <c r="P2132" i="46"/>
  <c r="O2132" i="46"/>
  <c r="N2132" i="46"/>
  <c r="M2132" i="46"/>
  <c r="P2131" i="46"/>
  <c r="O2131" i="46"/>
  <c r="N2131" i="46"/>
  <c r="M2131" i="46"/>
  <c r="P2130" i="46"/>
  <c r="O2130" i="46"/>
  <c r="N2130" i="46"/>
  <c r="M2130" i="46"/>
  <c r="P2129" i="46"/>
  <c r="O2129" i="46"/>
  <c r="N2129" i="46"/>
  <c r="M2129" i="46"/>
  <c r="P2128" i="46"/>
  <c r="O2128" i="46"/>
  <c r="N2128" i="46"/>
  <c r="M2128" i="46"/>
  <c r="P2127" i="46"/>
  <c r="O2127" i="46"/>
  <c r="N2127" i="46"/>
  <c r="M2127" i="46"/>
  <c r="P2126" i="46"/>
  <c r="O2126" i="46"/>
  <c r="N2126" i="46"/>
  <c r="M2126" i="46"/>
  <c r="P2125" i="46"/>
  <c r="O2125" i="46"/>
  <c r="N2125" i="46"/>
  <c r="M2125" i="46"/>
  <c r="P2124" i="46"/>
  <c r="O2124" i="46"/>
  <c r="N2124" i="46"/>
  <c r="M2124" i="46"/>
  <c r="P2123" i="46"/>
  <c r="O2123" i="46"/>
  <c r="N2123" i="46"/>
  <c r="M2123" i="46"/>
  <c r="P2122" i="46"/>
  <c r="O2122" i="46"/>
  <c r="N2122" i="46"/>
  <c r="M2122" i="46"/>
  <c r="P2121" i="46"/>
  <c r="O2121" i="46"/>
  <c r="N2121" i="46"/>
  <c r="M2121" i="46"/>
  <c r="P2120" i="46"/>
  <c r="O2120" i="46"/>
  <c r="N2120" i="46"/>
  <c r="M2120" i="46"/>
  <c r="P2119" i="46"/>
  <c r="O2119" i="46"/>
  <c r="N2119" i="46"/>
  <c r="M2119" i="46"/>
  <c r="P2118" i="46"/>
  <c r="O2118" i="46"/>
  <c r="N2118" i="46"/>
  <c r="M2118" i="46"/>
  <c r="P2117" i="46"/>
  <c r="O2117" i="46"/>
  <c r="N2117" i="46"/>
  <c r="M2117" i="46"/>
  <c r="P2116" i="46"/>
  <c r="O2116" i="46"/>
  <c r="N2116" i="46"/>
  <c r="M2116" i="46"/>
  <c r="P2115" i="46"/>
  <c r="O2115" i="46"/>
  <c r="N2115" i="46"/>
  <c r="M2115" i="46"/>
  <c r="P2114" i="46"/>
  <c r="O2114" i="46"/>
  <c r="N2114" i="46"/>
  <c r="M2114" i="46"/>
  <c r="P2113" i="46"/>
  <c r="O2113" i="46"/>
  <c r="N2113" i="46"/>
  <c r="M2113" i="46"/>
  <c r="P2112" i="46"/>
  <c r="O2112" i="46"/>
  <c r="N2112" i="46"/>
  <c r="M2112" i="46"/>
  <c r="P2111" i="46"/>
  <c r="O2111" i="46"/>
  <c r="N2111" i="46"/>
  <c r="M2111" i="46"/>
  <c r="P2110" i="46"/>
  <c r="O2110" i="46"/>
  <c r="N2110" i="46"/>
  <c r="M2110" i="46"/>
  <c r="P2109" i="46"/>
  <c r="O2109" i="46"/>
  <c r="N2109" i="46"/>
  <c r="M2109" i="46"/>
  <c r="P2108" i="46"/>
  <c r="O2108" i="46"/>
  <c r="N2108" i="46"/>
  <c r="M2108" i="46"/>
  <c r="P2107" i="46"/>
  <c r="O2107" i="46"/>
  <c r="N2107" i="46"/>
  <c r="M2107" i="46"/>
  <c r="P2106" i="46"/>
  <c r="O2106" i="46"/>
  <c r="N2106" i="46"/>
  <c r="M2106" i="46"/>
  <c r="P2105" i="46"/>
  <c r="O2105" i="46"/>
  <c r="N2105" i="46"/>
  <c r="M2105" i="46"/>
  <c r="P2104" i="46"/>
  <c r="O2104" i="46"/>
  <c r="N2104" i="46"/>
  <c r="M2104" i="46"/>
  <c r="P2103" i="46"/>
  <c r="O2103" i="46"/>
  <c r="N2103" i="46"/>
  <c r="M2103" i="46"/>
  <c r="P2102" i="46"/>
  <c r="O2102" i="46"/>
  <c r="N2102" i="46"/>
  <c r="M2102" i="46"/>
  <c r="P2101" i="46"/>
  <c r="O2101" i="46"/>
  <c r="N2101" i="46"/>
  <c r="M2101" i="46"/>
  <c r="P2100" i="46"/>
  <c r="O2100" i="46"/>
  <c r="N2100" i="46"/>
  <c r="M2100" i="46"/>
  <c r="P2099" i="46"/>
  <c r="O2099" i="46"/>
  <c r="N2099" i="46"/>
  <c r="M2099" i="46"/>
  <c r="P2098" i="46"/>
  <c r="O2098" i="46"/>
  <c r="N2098" i="46"/>
  <c r="M2098" i="46"/>
  <c r="P2097" i="46"/>
  <c r="O2097" i="46"/>
  <c r="N2097" i="46"/>
  <c r="M2097" i="46"/>
  <c r="P2096" i="46"/>
  <c r="O2096" i="46"/>
  <c r="N2096" i="46"/>
  <c r="M2096" i="46"/>
  <c r="P2095" i="46"/>
  <c r="O2095" i="46"/>
  <c r="N2095" i="46"/>
  <c r="M2095" i="46"/>
  <c r="P2094" i="46"/>
  <c r="O2094" i="46"/>
  <c r="N2094" i="46"/>
  <c r="M2094" i="46"/>
  <c r="P2093" i="46"/>
  <c r="O2093" i="46"/>
  <c r="N2093" i="46"/>
  <c r="M2093" i="46"/>
  <c r="P2092" i="46"/>
  <c r="O2092" i="46"/>
  <c r="N2092" i="46"/>
  <c r="M2092" i="46"/>
  <c r="P2091" i="46"/>
  <c r="O2091" i="46"/>
  <c r="N2091" i="46"/>
  <c r="M2091" i="46"/>
  <c r="P2090" i="46"/>
  <c r="O2090" i="46"/>
  <c r="N2090" i="46"/>
  <c r="M2090" i="46"/>
  <c r="P2089" i="46"/>
  <c r="O2089" i="46"/>
  <c r="N2089" i="46"/>
  <c r="M2089" i="46"/>
  <c r="P2088" i="46"/>
  <c r="O2088" i="46"/>
  <c r="N2088" i="46"/>
  <c r="M2088" i="46"/>
  <c r="P2087" i="46"/>
  <c r="O2087" i="46"/>
  <c r="N2087" i="46"/>
  <c r="M2087" i="46"/>
  <c r="P2086" i="46"/>
  <c r="O2086" i="46"/>
  <c r="N2086" i="46"/>
  <c r="M2086" i="46"/>
  <c r="P2085" i="46"/>
  <c r="O2085" i="46"/>
  <c r="N2085" i="46"/>
  <c r="M2085" i="46"/>
  <c r="P2084" i="46"/>
  <c r="O2084" i="46"/>
  <c r="N2084" i="46"/>
  <c r="M2084" i="46"/>
  <c r="P2083" i="46"/>
  <c r="O2083" i="46"/>
  <c r="N2083" i="46"/>
  <c r="M2083" i="46"/>
  <c r="P2082" i="46"/>
  <c r="O2082" i="46"/>
  <c r="N2082" i="46"/>
  <c r="M2082" i="46"/>
  <c r="P2081" i="46"/>
  <c r="O2081" i="46"/>
  <c r="N2081" i="46"/>
  <c r="M2081" i="46"/>
  <c r="P2080" i="46"/>
  <c r="O2080" i="46"/>
  <c r="N2080" i="46"/>
  <c r="M2080" i="46"/>
  <c r="P2079" i="46"/>
  <c r="O2079" i="46"/>
  <c r="N2079" i="46"/>
  <c r="M2079" i="46"/>
  <c r="P2078" i="46"/>
  <c r="O2078" i="46"/>
  <c r="N2078" i="46"/>
  <c r="M2078" i="46"/>
  <c r="P2077" i="46"/>
  <c r="O2077" i="46"/>
  <c r="N2077" i="46"/>
  <c r="M2077" i="46"/>
  <c r="P2076" i="46"/>
  <c r="O2076" i="46"/>
  <c r="N2076" i="46"/>
  <c r="M2076" i="46"/>
  <c r="P2075" i="46"/>
  <c r="O2075" i="46"/>
  <c r="N2075" i="46"/>
  <c r="M2075" i="46"/>
  <c r="P2074" i="46"/>
  <c r="O2074" i="46"/>
  <c r="N2074" i="46"/>
  <c r="M2074" i="46"/>
  <c r="P2073" i="46"/>
  <c r="O2073" i="46"/>
  <c r="N2073" i="46"/>
  <c r="M2073" i="46"/>
  <c r="P2072" i="46"/>
  <c r="O2072" i="46"/>
  <c r="N2072" i="46"/>
  <c r="M2072" i="46"/>
  <c r="P2071" i="46"/>
  <c r="O2071" i="46"/>
  <c r="N2071" i="46"/>
  <c r="M2071" i="46"/>
  <c r="P2070" i="46"/>
  <c r="O2070" i="46"/>
  <c r="N2070" i="46"/>
  <c r="M2070" i="46"/>
  <c r="P2069" i="46"/>
  <c r="O2069" i="46"/>
  <c r="N2069" i="46"/>
  <c r="M2069" i="46"/>
  <c r="P2068" i="46"/>
  <c r="O2068" i="46"/>
  <c r="N2068" i="46"/>
  <c r="M2068" i="46"/>
  <c r="P2067" i="46"/>
  <c r="O2067" i="46"/>
  <c r="N2067" i="46"/>
  <c r="M2067" i="46"/>
  <c r="P2066" i="46"/>
  <c r="O2066" i="46"/>
  <c r="N2066" i="46"/>
  <c r="M2066" i="46"/>
  <c r="P2065" i="46"/>
  <c r="O2065" i="46"/>
  <c r="N2065" i="46"/>
  <c r="M2065" i="46"/>
  <c r="P2064" i="46"/>
  <c r="O2064" i="46"/>
  <c r="N2064" i="46"/>
  <c r="M2064" i="46"/>
  <c r="P2063" i="46"/>
  <c r="O2063" i="46"/>
  <c r="N2063" i="46"/>
  <c r="M2063" i="46"/>
  <c r="P2062" i="46"/>
  <c r="O2062" i="46"/>
  <c r="N2062" i="46"/>
  <c r="M2062" i="46"/>
  <c r="P2061" i="46"/>
  <c r="O2061" i="46"/>
  <c r="N2061" i="46"/>
  <c r="M2061" i="46"/>
  <c r="P2060" i="46"/>
  <c r="O2060" i="46"/>
  <c r="N2060" i="46"/>
  <c r="M2060" i="46"/>
  <c r="P2059" i="46"/>
  <c r="O2059" i="46"/>
  <c r="N2059" i="46"/>
  <c r="M2059" i="46"/>
  <c r="P2058" i="46"/>
  <c r="O2058" i="46"/>
  <c r="N2058" i="46"/>
  <c r="M2058" i="46"/>
  <c r="P2057" i="46"/>
  <c r="O2057" i="46"/>
  <c r="N2057" i="46"/>
  <c r="M2057" i="46"/>
  <c r="P2056" i="46"/>
  <c r="O2056" i="46"/>
  <c r="N2056" i="46"/>
  <c r="M2056" i="46"/>
  <c r="P2055" i="46"/>
  <c r="O2055" i="46"/>
  <c r="N2055" i="46"/>
  <c r="M2055" i="46"/>
  <c r="P2054" i="46"/>
  <c r="O2054" i="46"/>
  <c r="N2054" i="46"/>
  <c r="M2054" i="46"/>
  <c r="P2053" i="46"/>
  <c r="O2053" i="46"/>
  <c r="N2053" i="46"/>
  <c r="M2053" i="46"/>
  <c r="P2052" i="46"/>
  <c r="O2052" i="46"/>
  <c r="N2052" i="46"/>
  <c r="M2052" i="46"/>
  <c r="P2051" i="46"/>
  <c r="O2051" i="46"/>
  <c r="N2051" i="46"/>
  <c r="M2051" i="46"/>
  <c r="P2050" i="46"/>
  <c r="O2050" i="46"/>
  <c r="N2050" i="46"/>
  <c r="M2050" i="46"/>
  <c r="P2049" i="46"/>
  <c r="O2049" i="46"/>
  <c r="N2049" i="46"/>
  <c r="M2049" i="46"/>
  <c r="P2048" i="46"/>
  <c r="O2048" i="46"/>
  <c r="N2048" i="46"/>
  <c r="M2048" i="46"/>
  <c r="P2047" i="46"/>
  <c r="O2047" i="46"/>
  <c r="N2047" i="46"/>
  <c r="M2047" i="46"/>
  <c r="P2046" i="46"/>
  <c r="O2046" i="46"/>
  <c r="N2046" i="46"/>
  <c r="M2046" i="46"/>
  <c r="P2045" i="46"/>
  <c r="O2045" i="46"/>
  <c r="N2045" i="46"/>
  <c r="M2045" i="46"/>
  <c r="P2044" i="46"/>
  <c r="O2044" i="46"/>
  <c r="N2044" i="46"/>
  <c r="M2044" i="46"/>
  <c r="P2043" i="46"/>
  <c r="O2043" i="46"/>
  <c r="N2043" i="46"/>
  <c r="M2043" i="46"/>
  <c r="P2042" i="46"/>
  <c r="O2042" i="46"/>
  <c r="N2042" i="46"/>
  <c r="M2042" i="46"/>
  <c r="P2041" i="46"/>
  <c r="O2041" i="46"/>
  <c r="N2041" i="46"/>
  <c r="M2041" i="46"/>
  <c r="P2040" i="46"/>
  <c r="O2040" i="46"/>
  <c r="N2040" i="46"/>
  <c r="M2040" i="46"/>
  <c r="P2039" i="46"/>
  <c r="O2039" i="46"/>
  <c r="N2039" i="46"/>
  <c r="M2039" i="46"/>
  <c r="P2038" i="46"/>
  <c r="O2038" i="46"/>
  <c r="N2038" i="46"/>
  <c r="M2038" i="46"/>
  <c r="P2037" i="46"/>
  <c r="O2037" i="46"/>
  <c r="N2037" i="46"/>
  <c r="M2037" i="46"/>
  <c r="P2036" i="46"/>
  <c r="O2036" i="46"/>
  <c r="N2036" i="46"/>
  <c r="M2036" i="46"/>
  <c r="P2035" i="46"/>
  <c r="O2035" i="46"/>
  <c r="N2035" i="46"/>
  <c r="M2035" i="46"/>
  <c r="P2034" i="46"/>
  <c r="O2034" i="46"/>
  <c r="N2034" i="46"/>
  <c r="M2034" i="46"/>
  <c r="P2033" i="46"/>
  <c r="O2033" i="46"/>
  <c r="N2033" i="46"/>
  <c r="M2033" i="46"/>
  <c r="P2032" i="46"/>
  <c r="O2032" i="46"/>
  <c r="N2032" i="46"/>
  <c r="M2032" i="46"/>
  <c r="P2031" i="46"/>
  <c r="O2031" i="46"/>
  <c r="N2031" i="46"/>
  <c r="M2031" i="46"/>
  <c r="P2030" i="46"/>
  <c r="O2030" i="46"/>
  <c r="N2030" i="46"/>
  <c r="M2030" i="46"/>
  <c r="P2029" i="46"/>
  <c r="O2029" i="46"/>
  <c r="N2029" i="46"/>
  <c r="M2029" i="46"/>
  <c r="P2028" i="46"/>
  <c r="O2028" i="46"/>
  <c r="N2028" i="46"/>
  <c r="M2028" i="46"/>
  <c r="P2027" i="46"/>
  <c r="O2027" i="46"/>
  <c r="N2027" i="46"/>
  <c r="M2027" i="46"/>
  <c r="P2026" i="46"/>
  <c r="O2026" i="46"/>
  <c r="N2026" i="46"/>
  <c r="M2026" i="46"/>
  <c r="P2025" i="46"/>
  <c r="O2025" i="46"/>
  <c r="N2025" i="46"/>
  <c r="M2025" i="46"/>
  <c r="P2024" i="46"/>
  <c r="O2024" i="46"/>
  <c r="N2024" i="46"/>
  <c r="M2024" i="46"/>
  <c r="P2023" i="46"/>
  <c r="O2023" i="46"/>
  <c r="N2023" i="46"/>
  <c r="M2023" i="46"/>
  <c r="P2022" i="46"/>
  <c r="O2022" i="46"/>
  <c r="N2022" i="46"/>
  <c r="M2022" i="46"/>
  <c r="P2021" i="46"/>
  <c r="O2021" i="46"/>
  <c r="N2021" i="46"/>
  <c r="M2021" i="46"/>
  <c r="P2020" i="46"/>
  <c r="O2020" i="46"/>
  <c r="N2020" i="46"/>
  <c r="M2020" i="46"/>
  <c r="P2019" i="46"/>
  <c r="O2019" i="46"/>
  <c r="N2019" i="46"/>
  <c r="M2019" i="46"/>
  <c r="P2018" i="46"/>
  <c r="O2018" i="46"/>
  <c r="N2018" i="46"/>
  <c r="M2018" i="46"/>
  <c r="P2017" i="46"/>
  <c r="O2017" i="46"/>
  <c r="N2017" i="46"/>
  <c r="M2017" i="46"/>
  <c r="P2016" i="46"/>
  <c r="O2016" i="46"/>
  <c r="N2016" i="46"/>
  <c r="M2016" i="46"/>
  <c r="P2015" i="46"/>
  <c r="O2015" i="46"/>
  <c r="N2015" i="46"/>
  <c r="M2015" i="46"/>
  <c r="P2014" i="46"/>
  <c r="O2014" i="46"/>
  <c r="N2014" i="46"/>
  <c r="M2014" i="46"/>
  <c r="P2013" i="46"/>
  <c r="O2013" i="46"/>
  <c r="N2013" i="46"/>
  <c r="M2013" i="46"/>
  <c r="P2012" i="46"/>
  <c r="O2012" i="46"/>
  <c r="N2012" i="46"/>
  <c r="M2012" i="46"/>
  <c r="P2011" i="46"/>
  <c r="O2011" i="46"/>
  <c r="N2011" i="46"/>
  <c r="M2011" i="46"/>
  <c r="P2010" i="46"/>
  <c r="O2010" i="46"/>
  <c r="N2010" i="46"/>
  <c r="M2010" i="46"/>
  <c r="P2009" i="46"/>
  <c r="O2009" i="46"/>
  <c r="N2009" i="46"/>
  <c r="M2009" i="46"/>
  <c r="P2008" i="46"/>
  <c r="O2008" i="46"/>
  <c r="N2008" i="46"/>
  <c r="M2008" i="46"/>
  <c r="P2007" i="46"/>
  <c r="O2007" i="46"/>
  <c r="N2007" i="46"/>
  <c r="M2007" i="46"/>
  <c r="P2006" i="46"/>
  <c r="O2006" i="46"/>
  <c r="N2006" i="46"/>
  <c r="M2006" i="46"/>
  <c r="P2005" i="46"/>
  <c r="O2005" i="46"/>
  <c r="N2005" i="46"/>
  <c r="M2005" i="46"/>
  <c r="P2004" i="46"/>
  <c r="O2004" i="46"/>
  <c r="N2004" i="46"/>
  <c r="M2004" i="46"/>
  <c r="P2003" i="46"/>
  <c r="O2003" i="46"/>
  <c r="N2003" i="46"/>
  <c r="M2003" i="46"/>
  <c r="P2002" i="46"/>
  <c r="O2002" i="46"/>
  <c r="N2002" i="46"/>
  <c r="M2002" i="46"/>
  <c r="P2001" i="46"/>
  <c r="O2001" i="46"/>
  <c r="N2001" i="46"/>
  <c r="M2001" i="46"/>
  <c r="P2000" i="46"/>
  <c r="O2000" i="46"/>
  <c r="N2000" i="46"/>
  <c r="M2000" i="46"/>
  <c r="P1999" i="46"/>
  <c r="O1999" i="46"/>
  <c r="N1999" i="46"/>
  <c r="M1999" i="46"/>
  <c r="P1998" i="46"/>
  <c r="O1998" i="46"/>
  <c r="N1998" i="46"/>
  <c r="M1998" i="46"/>
  <c r="P1997" i="46"/>
  <c r="O1997" i="46"/>
  <c r="N1997" i="46"/>
  <c r="M1997" i="46"/>
  <c r="P1996" i="46"/>
  <c r="O1996" i="46"/>
  <c r="N1996" i="46"/>
  <c r="M1996" i="46"/>
  <c r="P1995" i="46"/>
  <c r="O1995" i="46"/>
  <c r="N1995" i="46"/>
  <c r="M1995" i="46"/>
  <c r="P1994" i="46"/>
  <c r="O1994" i="46"/>
  <c r="N1994" i="46"/>
  <c r="M1994" i="46"/>
  <c r="P1993" i="46"/>
  <c r="O1993" i="46"/>
  <c r="N1993" i="46"/>
  <c r="M1993" i="46"/>
  <c r="P1992" i="46"/>
  <c r="O1992" i="46"/>
  <c r="N1992" i="46"/>
  <c r="M1992" i="46"/>
  <c r="P1991" i="46"/>
  <c r="O1991" i="46"/>
  <c r="N1991" i="46"/>
  <c r="M1991" i="46"/>
  <c r="P1990" i="46"/>
  <c r="O1990" i="46"/>
  <c r="N1990" i="46"/>
  <c r="M1990" i="46"/>
  <c r="P1989" i="46"/>
  <c r="O1989" i="46"/>
  <c r="N1989" i="46"/>
  <c r="M1989" i="46"/>
  <c r="P1988" i="46"/>
  <c r="O1988" i="46"/>
  <c r="N1988" i="46"/>
  <c r="M1988" i="46"/>
  <c r="P1987" i="46"/>
  <c r="O1987" i="46"/>
  <c r="N1987" i="46"/>
  <c r="M1987" i="46"/>
  <c r="P1986" i="46"/>
  <c r="O1986" i="46"/>
  <c r="N1986" i="46"/>
  <c r="M1986" i="46"/>
  <c r="P1985" i="46"/>
  <c r="O1985" i="46"/>
  <c r="N1985" i="46"/>
  <c r="M1985" i="46"/>
  <c r="P1984" i="46"/>
  <c r="O1984" i="46"/>
  <c r="N1984" i="46"/>
  <c r="M1984" i="46"/>
  <c r="P1983" i="46"/>
  <c r="O1983" i="46"/>
  <c r="N1983" i="46"/>
  <c r="M1983" i="46"/>
  <c r="P1982" i="46"/>
  <c r="O1982" i="46"/>
  <c r="N1982" i="46"/>
  <c r="M1982" i="46"/>
  <c r="P1981" i="46"/>
  <c r="O1981" i="46"/>
  <c r="N1981" i="46"/>
  <c r="M1981" i="46"/>
  <c r="P1980" i="46"/>
  <c r="O1980" i="46"/>
  <c r="N1980" i="46"/>
  <c r="M1980" i="46"/>
  <c r="P1979" i="46"/>
  <c r="O1979" i="46"/>
  <c r="N1979" i="46"/>
  <c r="M1979" i="46"/>
  <c r="P1978" i="46"/>
  <c r="O1978" i="46"/>
  <c r="N1978" i="46"/>
  <c r="M1978" i="46"/>
  <c r="P1977" i="46"/>
  <c r="O1977" i="46"/>
  <c r="N1977" i="46"/>
  <c r="M1977" i="46"/>
  <c r="P1976" i="46"/>
  <c r="O1976" i="46"/>
  <c r="N1976" i="46"/>
  <c r="M1976" i="46"/>
  <c r="P1975" i="46"/>
  <c r="O1975" i="46"/>
  <c r="N1975" i="46"/>
  <c r="M1975" i="46"/>
  <c r="P1974" i="46"/>
  <c r="O1974" i="46"/>
  <c r="N1974" i="46"/>
  <c r="M1974" i="46"/>
  <c r="P1973" i="46"/>
  <c r="O1973" i="46"/>
  <c r="N1973" i="46"/>
  <c r="M1973" i="46"/>
  <c r="P1972" i="46"/>
  <c r="O1972" i="46"/>
  <c r="N1972" i="46"/>
  <c r="M1972" i="46"/>
  <c r="P1971" i="46"/>
  <c r="O1971" i="46"/>
  <c r="N1971" i="46"/>
  <c r="M1971" i="46"/>
  <c r="P1970" i="46"/>
  <c r="O1970" i="46"/>
  <c r="N1970" i="46"/>
  <c r="M1970" i="46"/>
  <c r="P1969" i="46"/>
  <c r="O1969" i="46"/>
  <c r="N1969" i="46"/>
  <c r="M1969" i="46"/>
  <c r="P1968" i="46"/>
  <c r="O1968" i="46"/>
  <c r="N1968" i="46"/>
  <c r="M1968" i="46"/>
  <c r="P1967" i="46"/>
  <c r="O1967" i="46"/>
  <c r="N1967" i="46"/>
  <c r="M1967" i="46"/>
  <c r="P1966" i="46"/>
  <c r="O1966" i="46"/>
  <c r="N1966" i="46"/>
  <c r="M1966" i="46"/>
  <c r="P1965" i="46"/>
  <c r="O1965" i="46"/>
  <c r="N1965" i="46"/>
  <c r="M1965" i="46"/>
  <c r="P1964" i="46"/>
  <c r="O1964" i="46"/>
  <c r="N1964" i="46"/>
  <c r="M1964" i="46"/>
  <c r="P1963" i="46"/>
  <c r="O1963" i="46"/>
  <c r="N1963" i="46"/>
  <c r="M1963" i="46"/>
  <c r="P1962" i="46"/>
  <c r="O1962" i="46"/>
  <c r="N1962" i="46"/>
  <c r="M1962" i="46"/>
  <c r="P1961" i="46"/>
  <c r="O1961" i="46"/>
  <c r="N1961" i="46"/>
  <c r="M1961" i="46"/>
  <c r="P1960" i="46"/>
  <c r="O1960" i="46"/>
  <c r="N1960" i="46"/>
  <c r="M1960" i="46"/>
  <c r="P1959" i="46"/>
  <c r="O1959" i="46"/>
  <c r="N1959" i="46"/>
  <c r="M1959" i="46"/>
  <c r="P1958" i="46"/>
  <c r="O1958" i="46"/>
  <c r="N1958" i="46"/>
  <c r="M1958" i="46"/>
  <c r="P1957" i="46"/>
  <c r="O1957" i="46"/>
  <c r="N1957" i="46"/>
  <c r="M1957" i="46"/>
  <c r="P1956" i="46"/>
  <c r="O1956" i="46"/>
  <c r="N1956" i="46"/>
  <c r="M1956" i="46"/>
  <c r="P1955" i="46"/>
  <c r="O1955" i="46"/>
  <c r="N1955" i="46"/>
  <c r="M1955" i="46"/>
  <c r="P1954" i="46"/>
  <c r="O1954" i="46"/>
  <c r="N1954" i="46"/>
  <c r="M1954" i="46"/>
  <c r="P1953" i="46"/>
  <c r="O1953" i="46"/>
  <c r="N1953" i="46"/>
  <c r="M1953" i="46"/>
  <c r="P1952" i="46"/>
  <c r="O1952" i="46"/>
  <c r="N1952" i="46"/>
  <c r="M1952" i="46"/>
  <c r="P1951" i="46"/>
  <c r="O1951" i="46"/>
  <c r="N1951" i="46"/>
  <c r="M1951" i="46"/>
  <c r="P1950" i="46"/>
  <c r="O1950" i="46"/>
  <c r="N1950" i="46"/>
  <c r="M1950" i="46"/>
  <c r="P1949" i="46"/>
  <c r="O1949" i="46"/>
  <c r="N1949" i="46"/>
  <c r="M1949" i="46"/>
  <c r="P1948" i="46"/>
  <c r="O1948" i="46"/>
  <c r="N1948" i="46"/>
  <c r="M1948" i="46"/>
  <c r="P1947" i="46"/>
  <c r="O1947" i="46"/>
  <c r="N1947" i="46"/>
  <c r="M1947" i="46"/>
  <c r="P1946" i="46"/>
  <c r="O1946" i="46"/>
  <c r="N1946" i="46"/>
  <c r="M1946" i="46"/>
  <c r="P1945" i="46"/>
  <c r="O1945" i="46"/>
  <c r="N1945" i="46"/>
  <c r="M1945" i="46"/>
  <c r="P1944" i="46"/>
  <c r="O1944" i="46"/>
  <c r="N1944" i="46"/>
  <c r="M1944" i="46"/>
  <c r="P1943" i="46"/>
  <c r="O1943" i="46"/>
  <c r="N1943" i="46"/>
  <c r="M1943" i="46"/>
  <c r="P1942" i="46"/>
  <c r="O1942" i="46"/>
  <c r="N1942" i="46"/>
  <c r="M1942" i="46"/>
  <c r="P1941" i="46"/>
  <c r="O1941" i="46"/>
  <c r="N1941" i="46"/>
  <c r="M1941" i="46"/>
  <c r="P1940" i="46"/>
  <c r="O1940" i="46"/>
  <c r="N1940" i="46"/>
  <c r="M1940" i="46"/>
  <c r="P1939" i="46"/>
  <c r="O1939" i="46"/>
  <c r="N1939" i="46"/>
  <c r="M1939" i="46"/>
  <c r="P1938" i="46"/>
  <c r="O1938" i="46"/>
  <c r="N1938" i="46"/>
  <c r="M1938" i="46"/>
  <c r="P1937" i="46"/>
  <c r="O1937" i="46"/>
  <c r="N1937" i="46"/>
  <c r="M1937" i="46"/>
  <c r="P1936" i="46"/>
  <c r="O1936" i="46"/>
  <c r="N1936" i="46"/>
  <c r="M1936" i="46"/>
  <c r="P1935" i="46"/>
  <c r="O1935" i="46"/>
  <c r="N1935" i="46"/>
  <c r="M1935" i="46"/>
  <c r="P1934" i="46"/>
  <c r="O1934" i="46"/>
  <c r="N1934" i="46"/>
  <c r="M1934" i="46"/>
  <c r="P1933" i="46"/>
  <c r="O1933" i="46"/>
  <c r="N1933" i="46"/>
  <c r="M1933" i="46"/>
  <c r="P1932" i="46"/>
  <c r="O1932" i="46"/>
  <c r="N1932" i="46"/>
  <c r="M1932" i="46"/>
  <c r="P1931" i="46"/>
  <c r="O1931" i="46"/>
  <c r="N1931" i="46"/>
  <c r="M1931" i="46"/>
  <c r="P1930" i="46"/>
  <c r="O1930" i="46"/>
  <c r="N1930" i="46"/>
  <c r="M1930" i="46"/>
  <c r="P1929" i="46"/>
  <c r="O1929" i="46"/>
  <c r="N1929" i="46"/>
  <c r="M1929" i="46"/>
  <c r="P1928" i="46"/>
  <c r="O1928" i="46"/>
  <c r="N1928" i="46"/>
  <c r="M1928" i="46"/>
  <c r="P1927" i="46"/>
  <c r="O1927" i="46"/>
  <c r="N1927" i="46"/>
  <c r="M1927" i="46"/>
  <c r="P1926" i="46"/>
  <c r="O1926" i="46"/>
  <c r="N1926" i="46"/>
  <c r="M1926" i="46"/>
  <c r="P1925" i="46"/>
  <c r="O1925" i="46"/>
  <c r="N1925" i="46"/>
  <c r="M1925" i="46"/>
  <c r="P1924" i="46"/>
  <c r="O1924" i="46"/>
  <c r="N1924" i="46"/>
  <c r="M1924" i="46"/>
  <c r="P1923" i="46"/>
  <c r="O1923" i="46"/>
  <c r="N1923" i="46"/>
  <c r="M1923" i="46"/>
  <c r="P1922" i="46"/>
  <c r="O1922" i="46"/>
  <c r="N1922" i="46"/>
  <c r="M1922" i="46"/>
  <c r="P1921" i="46"/>
  <c r="O1921" i="46"/>
  <c r="N1921" i="46"/>
  <c r="M1921" i="46"/>
  <c r="P1920" i="46"/>
  <c r="O1920" i="46"/>
  <c r="N1920" i="46"/>
  <c r="M1920" i="46"/>
  <c r="P1919" i="46"/>
  <c r="O1919" i="46"/>
  <c r="N1919" i="46"/>
  <c r="M1919" i="46"/>
  <c r="P1918" i="46"/>
  <c r="O1918" i="46"/>
  <c r="N1918" i="46"/>
  <c r="M1918" i="46"/>
  <c r="P1917" i="46"/>
  <c r="O1917" i="46"/>
  <c r="N1917" i="46"/>
  <c r="M1917" i="46"/>
  <c r="P1916" i="46"/>
  <c r="O1916" i="46"/>
  <c r="N1916" i="46"/>
  <c r="M1916" i="46"/>
  <c r="P1915" i="46"/>
  <c r="O1915" i="46"/>
  <c r="N1915" i="46"/>
  <c r="M1915" i="46"/>
  <c r="P1914" i="46"/>
  <c r="O1914" i="46"/>
  <c r="N1914" i="46"/>
  <c r="M1914" i="46"/>
  <c r="P1913" i="46"/>
  <c r="O1913" i="46"/>
  <c r="N1913" i="46"/>
  <c r="M1913" i="46"/>
  <c r="P1912" i="46"/>
  <c r="O1912" i="46"/>
  <c r="N1912" i="46"/>
  <c r="M1912" i="46"/>
  <c r="P1911" i="46"/>
  <c r="O1911" i="46"/>
  <c r="N1911" i="46"/>
  <c r="M1911" i="46"/>
  <c r="P1910" i="46"/>
  <c r="O1910" i="46"/>
  <c r="N1910" i="46"/>
  <c r="M1910" i="46"/>
  <c r="P1909" i="46"/>
  <c r="O1909" i="46"/>
  <c r="N1909" i="46"/>
  <c r="M1909" i="46"/>
  <c r="P1908" i="46"/>
  <c r="O1908" i="46"/>
  <c r="N1908" i="46"/>
  <c r="M1908" i="46"/>
  <c r="P1907" i="46"/>
  <c r="O1907" i="46"/>
  <c r="N1907" i="46"/>
  <c r="M1907" i="46"/>
  <c r="P1906" i="46"/>
  <c r="O1906" i="46"/>
  <c r="N1906" i="46"/>
  <c r="M1906" i="46"/>
  <c r="P1905" i="46"/>
  <c r="O1905" i="46"/>
  <c r="N1905" i="46"/>
  <c r="M1905" i="46"/>
  <c r="P1904" i="46"/>
  <c r="O1904" i="46"/>
  <c r="N1904" i="46"/>
  <c r="M1904" i="46"/>
  <c r="P1903" i="46"/>
  <c r="O1903" i="46"/>
  <c r="N1903" i="46"/>
  <c r="M1903" i="46"/>
  <c r="P1902" i="46"/>
  <c r="O1902" i="46"/>
  <c r="N1902" i="46"/>
  <c r="M1902" i="46"/>
  <c r="P1901" i="46"/>
  <c r="O1901" i="46"/>
  <c r="N1901" i="46"/>
  <c r="M1901" i="46"/>
  <c r="P1900" i="46"/>
  <c r="O1900" i="46"/>
  <c r="N1900" i="46"/>
  <c r="M1900" i="46"/>
  <c r="P1899" i="46"/>
  <c r="O1899" i="46"/>
  <c r="N1899" i="46"/>
  <c r="M1899" i="46"/>
  <c r="P1898" i="46"/>
  <c r="O1898" i="46"/>
  <c r="N1898" i="46"/>
  <c r="M1898" i="46"/>
  <c r="P1897" i="46"/>
  <c r="O1897" i="46"/>
  <c r="N1897" i="46"/>
  <c r="M1897" i="46"/>
  <c r="P1896" i="46"/>
  <c r="O1896" i="46"/>
  <c r="N1896" i="46"/>
  <c r="M1896" i="46"/>
  <c r="P1895" i="46"/>
  <c r="O1895" i="46"/>
  <c r="N1895" i="46"/>
  <c r="M1895" i="46"/>
  <c r="P1894" i="46"/>
  <c r="O1894" i="46"/>
  <c r="N1894" i="46"/>
  <c r="M1894" i="46"/>
  <c r="P1893" i="46"/>
  <c r="O1893" i="46"/>
  <c r="N1893" i="46"/>
  <c r="M1893" i="46"/>
  <c r="P1892" i="46"/>
  <c r="O1892" i="46"/>
  <c r="N1892" i="46"/>
  <c r="M1892" i="46"/>
  <c r="P1891" i="46"/>
  <c r="O1891" i="46"/>
  <c r="N1891" i="46"/>
  <c r="M1891" i="46"/>
  <c r="P1890" i="46"/>
  <c r="O1890" i="46"/>
  <c r="N1890" i="46"/>
  <c r="M1890" i="46"/>
  <c r="P1889" i="46"/>
  <c r="O1889" i="46"/>
  <c r="N1889" i="46"/>
  <c r="M1889" i="46"/>
  <c r="P1888" i="46"/>
  <c r="O1888" i="46"/>
  <c r="N1888" i="46"/>
  <c r="M1888" i="46"/>
  <c r="P1887" i="46"/>
  <c r="O1887" i="46"/>
  <c r="N1887" i="46"/>
  <c r="M1887" i="46"/>
  <c r="P1886" i="46"/>
  <c r="O1886" i="46"/>
  <c r="N1886" i="46"/>
  <c r="M1886" i="46"/>
  <c r="P1885" i="46"/>
  <c r="O1885" i="46"/>
  <c r="N1885" i="46"/>
  <c r="M1885" i="46"/>
  <c r="P1884" i="46"/>
  <c r="O1884" i="46"/>
  <c r="N1884" i="46"/>
  <c r="M1884" i="46"/>
  <c r="P1883" i="46"/>
  <c r="O1883" i="46"/>
  <c r="N1883" i="46"/>
  <c r="M1883" i="46"/>
  <c r="P1882" i="46"/>
  <c r="O1882" i="46"/>
  <c r="N1882" i="46"/>
  <c r="M1882" i="46"/>
  <c r="P1881" i="46"/>
  <c r="O1881" i="46"/>
  <c r="N1881" i="46"/>
  <c r="M1881" i="46"/>
  <c r="P1880" i="46"/>
  <c r="O1880" i="46"/>
  <c r="N1880" i="46"/>
  <c r="M1880" i="46"/>
  <c r="P1879" i="46"/>
  <c r="O1879" i="46"/>
  <c r="N1879" i="46"/>
  <c r="M1879" i="46"/>
  <c r="P1878" i="46"/>
  <c r="O1878" i="46"/>
  <c r="N1878" i="46"/>
  <c r="M1878" i="46"/>
  <c r="P1877" i="46"/>
  <c r="O1877" i="46"/>
  <c r="N1877" i="46"/>
  <c r="M1877" i="46"/>
  <c r="P1876" i="46"/>
  <c r="O1876" i="46"/>
  <c r="N1876" i="46"/>
  <c r="M1876" i="46"/>
  <c r="P1875" i="46"/>
  <c r="O1875" i="46"/>
  <c r="N1875" i="46"/>
  <c r="M1875" i="46"/>
  <c r="P1874" i="46"/>
  <c r="O1874" i="46"/>
  <c r="N1874" i="46"/>
  <c r="M1874" i="46"/>
  <c r="P1873" i="46"/>
  <c r="O1873" i="46"/>
  <c r="N1873" i="46"/>
  <c r="M1873" i="46"/>
  <c r="P1872" i="46"/>
  <c r="O1872" i="46"/>
  <c r="N1872" i="46"/>
  <c r="M1872" i="46"/>
  <c r="P1871" i="46"/>
  <c r="O1871" i="46"/>
  <c r="N1871" i="46"/>
  <c r="M1871" i="46"/>
  <c r="P1870" i="46"/>
  <c r="O1870" i="46"/>
  <c r="N1870" i="46"/>
  <c r="M1870" i="46"/>
  <c r="P1869" i="46"/>
  <c r="O1869" i="46"/>
  <c r="N1869" i="46"/>
  <c r="M1869" i="46"/>
  <c r="P1868" i="46"/>
  <c r="O1868" i="46"/>
  <c r="N1868" i="46"/>
  <c r="M1868" i="46"/>
  <c r="P1867" i="46"/>
  <c r="O1867" i="46"/>
  <c r="N1867" i="46"/>
  <c r="M1867" i="46"/>
  <c r="P1866" i="46"/>
  <c r="O1866" i="46"/>
  <c r="N1866" i="46"/>
  <c r="M1866" i="46"/>
  <c r="P1865" i="46"/>
  <c r="O1865" i="46"/>
  <c r="N1865" i="46"/>
  <c r="M1865" i="46"/>
  <c r="P1864" i="46"/>
  <c r="O1864" i="46"/>
  <c r="N1864" i="46"/>
  <c r="M1864" i="46"/>
  <c r="P1863" i="46"/>
  <c r="O1863" i="46"/>
  <c r="N1863" i="46"/>
  <c r="M1863" i="46"/>
  <c r="P1862" i="46"/>
  <c r="O1862" i="46"/>
  <c r="N1862" i="46"/>
  <c r="M1862" i="46"/>
  <c r="P1861" i="46"/>
  <c r="O1861" i="46"/>
  <c r="N1861" i="46"/>
  <c r="M1861" i="46"/>
  <c r="P1860" i="46"/>
  <c r="O1860" i="46"/>
  <c r="N1860" i="46"/>
  <c r="M1860" i="46"/>
  <c r="P1859" i="46"/>
  <c r="O1859" i="46"/>
  <c r="N1859" i="46"/>
  <c r="M1859" i="46"/>
  <c r="P1858" i="46"/>
  <c r="O1858" i="46"/>
  <c r="N1858" i="46"/>
  <c r="M1858" i="46"/>
  <c r="P1857" i="46"/>
  <c r="O1857" i="46"/>
  <c r="N1857" i="46"/>
  <c r="M1857" i="46"/>
  <c r="P1856" i="46"/>
  <c r="O1856" i="46"/>
  <c r="N1856" i="46"/>
  <c r="M1856" i="46"/>
  <c r="P1855" i="46"/>
  <c r="O1855" i="46"/>
  <c r="N1855" i="46"/>
  <c r="M1855" i="46"/>
  <c r="P1854" i="46"/>
  <c r="O1854" i="46"/>
  <c r="N1854" i="46"/>
  <c r="M1854" i="46"/>
  <c r="P1853" i="46"/>
  <c r="O1853" i="46"/>
  <c r="N1853" i="46"/>
  <c r="M1853" i="46"/>
  <c r="P1852" i="46"/>
  <c r="O1852" i="46"/>
  <c r="N1852" i="46"/>
  <c r="M1852" i="46"/>
  <c r="P1851" i="46"/>
  <c r="O1851" i="46"/>
  <c r="N1851" i="46"/>
  <c r="M1851" i="46"/>
  <c r="P1850" i="46"/>
  <c r="O1850" i="46"/>
  <c r="N1850" i="46"/>
  <c r="M1850" i="46"/>
  <c r="P1849" i="46"/>
  <c r="O1849" i="46"/>
  <c r="N1849" i="46"/>
  <c r="M1849" i="46"/>
  <c r="P1848" i="46"/>
  <c r="O1848" i="46"/>
  <c r="N1848" i="46"/>
  <c r="M1848" i="46"/>
  <c r="P1847" i="46"/>
  <c r="O1847" i="46"/>
  <c r="N1847" i="46"/>
  <c r="M1847" i="46"/>
  <c r="P1846" i="46"/>
  <c r="O1846" i="46"/>
  <c r="N1846" i="46"/>
  <c r="M1846" i="46"/>
  <c r="P1845" i="46"/>
  <c r="O1845" i="46"/>
  <c r="N1845" i="46"/>
  <c r="M1845" i="46"/>
  <c r="P1844" i="46"/>
  <c r="O1844" i="46"/>
  <c r="N1844" i="46"/>
  <c r="M1844" i="46"/>
  <c r="P1843" i="46"/>
  <c r="O1843" i="46"/>
  <c r="N1843" i="46"/>
  <c r="M1843" i="46"/>
  <c r="P1842" i="46"/>
  <c r="O1842" i="46"/>
  <c r="N1842" i="46"/>
  <c r="M1842" i="46"/>
  <c r="P1841" i="46"/>
  <c r="O1841" i="46"/>
  <c r="N1841" i="46"/>
  <c r="M1841" i="46"/>
  <c r="P1840" i="46"/>
  <c r="O1840" i="46"/>
  <c r="N1840" i="46"/>
  <c r="M1840" i="46"/>
  <c r="P1839" i="46"/>
  <c r="O1839" i="46"/>
  <c r="N1839" i="46"/>
  <c r="M1839" i="46"/>
  <c r="P1838" i="46"/>
  <c r="O1838" i="46"/>
  <c r="N1838" i="46"/>
  <c r="M1838" i="46"/>
  <c r="P1837" i="46"/>
  <c r="O1837" i="46"/>
  <c r="N1837" i="46"/>
  <c r="M1837" i="46"/>
  <c r="P1836" i="46"/>
  <c r="O1836" i="46"/>
  <c r="N1836" i="46"/>
  <c r="M1836" i="46"/>
  <c r="P1835" i="46"/>
  <c r="O1835" i="46"/>
  <c r="N1835" i="46"/>
  <c r="M1835" i="46"/>
  <c r="P1834" i="46"/>
  <c r="O1834" i="46"/>
  <c r="N1834" i="46"/>
  <c r="M1834" i="46"/>
  <c r="P1833" i="46"/>
  <c r="O1833" i="46"/>
  <c r="N1833" i="46"/>
  <c r="M1833" i="46"/>
  <c r="P1832" i="46"/>
  <c r="O1832" i="46"/>
  <c r="N1832" i="46"/>
  <c r="M1832" i="46"/>
  <c r="P1831" i="46"/>
  <c r="O1831" i="46"/>
  <c r="N1831" i="46"/>
  <c r="M1831" i="46"/>
  <c r="P1830" i="46"/>
  <c r="O1830" i="46"/>
  <c r="N1830" i="46"/>
  <c r="M1830" i="46"/>
  <c r="P1829" i="46"/>
  <c r="O1829" i="46"/>
  <c r="N1829" i="46"/>
  <c r="M1829" i="46"/>
  <c r="P1828" i="46"/>
  <c r="O1828" i="46"/>
  <c r="N1828" i="46"/>
  <c r="M1828" i="46"/>
  <c r="P1827" i="46"/>
  <c r="O1827" i="46"/>
  <c r="N1827" i="46"/>
  <c r="M1827" i="46"/>
  <c r="P1826" i="46"/>
  <c r="O1826" i="46"/>
  <c r="N1826" i="46"/>
  <c r="M1826" i="46"/>
  <c r="P1825" i="46"/>
  <c r="O1825" i="46"/>
  <c r="N1825" i="46"/>
  <c r="M1825" i="46"/>
  <c r="P1824" i="46"/>
  <c r="O1824" i="46"/>
  <c r="N1824" i="46"/>
  <c r="M1824" i="46"/>
  <c r="P1823" i="46"/>
  <c r="O1823" i="46"/>
  <c r="N1823" i="46"/>
  <c r="M1823" i="46"/>
  <c r="P1822" i="46"/>
  <c r="O1822" i="46"/>
  <c r="N1822" i="46"/>
  <c r="M1822" i="46"/>
  <c r="P1821" i="46"/>
  <c r="O1821" i="46"/>
  <c r="N1821" i="46"/>
  <c r="M1821" i="46"/>
  <c r="P1820" i="46"/>
  <c r="O1820" i="46"/>
  <c r="N1820" i="46"/>
  <c r="M1820" i="46"/>
  <c r="P1819" i="46"/>
  <c r="O1819" i="46"/>
  <c r="N1819" i="46"/>
  <c r="M1819" i="46"/>
  <c r="P1818" i="46"/>
  <c r="O1818" i="46"/>
  <c r="N1818" i="46"/>
  <c r="M1818" i="46"/>
  <c r="P1817" i="46"/>
  <c r="O1817" i="46"/>
  <c r="N1817" i="46"/>
  <c r="M1817" i="46"/>
  <c r="P1816" i="46"/>
  <c r="O1816" i="46"/>
  <c r="N1816" i="46"/>
  <c r="M1816" i="46"/>
  <c r="P1815" i="46"/>
  <c r="O1815" i="46"/>
  <c r="N1815" i="46"/>
  <c r="M1815" i="46"/>
  <c r="P1814" i="46"/>
  <c r="O1814" i="46"/>
  <c r="N1814" i="46"/>
  <c r="M1814" i="46"/>
  <c r="P1813" i="46"/>
  <c r="O1813" i="46"/>
  <c r="N1813" i="46"/>
  <c r="M1813" i="46"/>
  <c r="P1812" i="46"/>
  <c r="O1812" i="46"/>
  <c r="N1812" i="46"/>
  <c r="M1812" i="46"/>
  <c r="P1811" i="46"/>
  <c r="O1811" i="46"/>
  <c r="N1811" i="46"/>
  <c r="M1811" i="46"/>
  <c r="P1810" i="46"/>
  <c r="O1810" i="46"/>
  <c r="N1810" i="46"/>
  <c r="M1810" i="46"/>
  <c r="P1809" i="46"/>
  <c r="O1809" i="46"/>
  <c r="N1809" i="46"/>
  <c r="M1809" i="46"/>
  <c r="P1808" i="46"/>
  <c r="O1808" i="46"/>
  <c r="N1808" i="46"/>
  <c r="M1808" i="46"/>
  <c r="P1807" i="46"/>
  <c r="O1807" i="46"/>
  <c r="N1807" i="46"/>
  <c r="M1807" i="46"/>
  <c r="P1806" i="46"/>
  <c r="O1806" i="46"/>
  <c r="N1806" i="46"/>
  <c r="M1806" i="46"/>
  <c r="P1805" i="46"/>
  <c r="O1805" i="46"/>
  <c r="N1805" i="46"/>
  <c r="M1805" i="46"/>
  <c r="P1804" i="46"/>
  <c r="O1804" i="46"/>
  <c r="N1804" i="46"/>
  <c r="M1804" i="46"/>
  <c r="P1803" i="46"/>
  <c r="O1803" i="46"/>
  <c r="N1803" i="46"/>
  <c r="M1803" i="46"/>
  <c r="P1802" i="46"/>
  <c r="O1802" i="46"/>
  <c r="N1802" i="46"/>
  <c r="M1802" i="46"/>
  <c r="P1801" i="46"/>
  <c r="O1801" i="46"/>
  <c r="N1801" i="46"/>
  <c r="M1801" i="46"/>
  <c r="P1800" i="46"/>
  <c r="O1800" i="46"/>
  <c r="N1800" i="46"/>
  <c r="M1800" i="46"/>
  <c r="P1799" i="46"/>
  <c r="O1799" i="46"/>
  <c r="N1799" i="46"/>
  <c r="M1799" i="46"/>
  <c r="P1798" i="46"/>
  <c r="O1798" i="46"/>
  <c r="N1798" i="46"/>
  <c r="M1798" i="46"/>
  <c r="P1797" i="46"/>
  <c r="O1797" i="46"/>
  <c r="N1797" i="46"/>
  <c r="M1797" i="46"/>
  <c r="P1796" i="46"/>
  <c r="O1796" i="46"/>
  <c r="N1796" i="46"/>
  <c r="M1796" i="46"/>
  <c r="P1795" i="46"/>
  <c r="O1795" i="46"/>
  <c r="N1795" i="46"/>
  <c r="M1795" i="46"/>
  <c r="P1794" i="46"/>
  <c r="O1794" i="46"/>
  <c r="N1794" i="46"/>
  <c r="M1794" i="46"/>
  <c r="P1793" i="46"/>
  <c r="O1793" i="46"/>
  <c r="N1793" i="46"/>
  <c r="M1793" i="46"/>
  <c r="P1792" i="46"/>
  <c r="O1792" i="46"/>
  <c r="N1792" i="46"/>
  <c r="M1792" i="46"/>
  <c r="P1791" i="46"/>
  <c r="O1791" i="46"/>
  <c r="N1791" i="46"/>
  <c r="M1791" i="46"/>
  <c r="P1790" i="46"/>
  <c r="O1790" i="46"/>
  <c r="N1790" i="46"/>
  <c r="M1790" i="46"/>
  <c r="P1789" i="46"/>
  <c r="O1789" i="46"/>
  <c r="N1789" i="46"/>
  <c r="M1789" i="46"/>
  <c r="P1788" i="46"/>
  <c r="O1788" i="46"/>
  <c r="N1788" i="46"/>
  <c r="M1788" i="46"/>
  <c r="P1787" i="46"/>
  <c r="O1787" i="46"/>
  <c r="N1787" i="46"/>
  <c r="M1787" i="46"/>
  <c r="P1786" i="46"/>
  <c r="O1786" i="46"/>
  <c r="N1786" i="46"/>
  <c r="M1786" i="46"/>
  <c r="P1785" i="46"/>
  <c r="O1785" i="46"/>
  <c r="N1785" i="46"/>
  <c r="M1785" i="46"/>
  <c r="P1784" i="46"/>
  <c r="O1784" i="46"/>
  <c r="N1784" i="46"/>
  <c r="M1784" i="46"/>
  <c r="P1783" i="46"/>
  <c r="O1783" i="46"/>
  <c r="N1783" i="46"/>
  <c r="M1783" i="46"/>
  <c r="P1782" i="46"/>
  <c r="O1782" i="46"/>
  <c r="N1782" i="46"/>
  <c r="M1782" i="46"/>
  <c r="P1781" i="46"/>
  <c r="O1781" i="46"/>
  <c r="N1781" i="46"/>
  <c r="M1781" i="46"/>
  <c r="P1780" i="46"/>
  <c r="O1780" i="46"/>
  <c r="N1780" i="46"/>
  <c r="M1780" i="46"/>
  <c r="P1779" i="46"/>
  <c r="O1779" i="46"/>
  <c r="N1779" i="46"/>
  <c r="M1779" i="46"/>
  <c r="P1778" i="46"/>
  <c r="O1778" i="46"/>
  <c r="N1778" i="46"/>
  <c r="M1778" i="46"/>
  <c r="P1777" i="46"/>
  <c r="O1777" i="46"/>
  <c r="N1777" i="46"/>
  <c r="M1777" i="46"/>
  <c r="P1776" i="46"/>
  <c r="O1776" i="46"/>
  <c r="N1776" i="46"/>
  <c r="M1776" i="46"/>
  <c r="P1775" i="46"/>
  <c r="O1775" i="46"/>
  <c r="N1775" i="46"/>
  <c r="M1775" i="46"/>
  <c r="P1774" i="46"/>
  <c r="O1774" i="46"/>
  <c r="N1774" i="46"/>
  <c r="M1774" i="46"/>
  <c r="P1773" i="46"/>
  <c r="O1773" i="46"/>
  <c r="N1773" i="46"/>
  <c r="M1773" i="46"/>
  <c r="P1772" i="46"/>
  <c r="O1772" i="46"/>
  <c r="N1772" i="46"/>
  <c r="M1772" i="46"/>
  <c r="P1771" i="46"/>
  <c r="O1771" i="46"/>
  <c r="N1771" i="46"/>
  <c r="M1771" i="46"/>
  <c r="P1770" i="46"/>
  <c r="O1770" i="46"/>
  <c r="N1770" i="46"/>
  <c r="M1770" i="46"/>
  <c r="P1769" i="46"/>
  <c r="O1769" i="46"/>
  <c r="N1769" i="46"/>
  <c r="M1769" i="46"/>
  <c r="P1768" i="46"/>
  <c r="O1768" i="46"/>
  <c r="N1768" i="46"/>
  <c r="M1768" i="46"/>
  <c r="P1767" i="46"/>
  <c r="O1767" i="46"/>
  <c r="N1767" i="46"/>
  <c r="M1767" i="46"/>
  <c r="P1766" i="46"/>
  <c r="O1766" i="46"/>
  <c r="N1766" i="46"/>
  <c r="M1766" i="46"/>
  <c r="P1765" i="46"/>
  <c r="O1765" i="46"/>
  <c r="N1765" i="46"/>
  <c r="M1765" i="46"/>
  <c r="P1764" i="46"/>
  <c r="O1764" i="46"/>
  <c r="N1764" i="46"/>
  <c r="M1764" i="46"/>
  <c r="P1763" i="46"/>
  <c r="O1763" i="46"/>
  <c r="N1763" i="46"/>
  <c r="M1763" i="46"/>
  <c r="P1762" i="46"/>
  <c r="O1762" i="46"/>
  <c r="N1762" i="46"/>
  <c r="M1762" i="46"/>
  <c r="P1761" i="46"/>
  <c r="O1761" i="46"/>
  <c r="N1761" i="46"/>
  <c r="M1761" i="46"/>
  <c r="P1760" i="46"/>
  <c r="O1760" i="46"/>
  <c r="N1760" i="46"/>
  <c r="M1760" i="46"/>
  <c r="P1759" i="46"/>
  <c r="O1759" i="46"/>
  <c r="N1759" i="46"/>
  <c r="M1759" i="46"/>
  <c r="P1758" i="46"/>
  <c r="O1758" i="46"/>
  <c r="N1758" i="46"/>
  <c r="M1758" i="46"/>
  <c r="P1757" i="46"/>
  <c r="O1757" i="46"/>
  <c r="N1757" i="46"/>
  <c r="M1757" i="46"/>
  <c r="P1756" i="46"/>
  <c r="O1756" i="46"/>
  <c r="N1756" i="46"/>
  <c r="M1756" i="46"/>
  <c r="P1755" i="46"/>
  <c r="O1755" i="46"/>
  <c r="N1755" i="46"/>
  <c r="M1755" i="46"/>
  <c r="P1754" i="46"/>
  <c r="O1754" i="46"/>
  <c r="N1754" i="46"/>
  <c r="M1754" i="46"/>
  <c r="P1753" i="46"/>
  <c r="O1753" i="46"/>
  <c r="N1753" i="46"/>
  <c r="M1753" i="46"/>
  <c r="P1752" i="46"/>
  <c r="O1752" i="46"/>
  <c r="N1752" i="46"/>
  <c r="M1752" i="46"/>
  <c r="P1751" i="46"/>
  <c r="O1751" i="46"/>
  <c r="N1751" i="46"/>
  <c r="M1751" i="46"/>
  <c r="P1750" i="46"/>
  <c r="O1750" i="46"/>
  <c r="N1750" i="46"/>
  <c r="M1750" i="46"/>
  <c r="P1749" i="46"/>
  <c r="O1749" i="46"/>
  <c r="N1749" i="46"/>
  <c r="M1749" i="46"/>
  <c r="P1748" i="46"/>
  <c r="O1748" i="46"/>
  <c r="N1748" i="46"/>
  <c r="M1748" i="46"/>
  <c r="P1747" i="46"/>
  <c r="O1747" i="46"/>
  <c r="N1747" i="46"/>
  <c r="M1747" i="46"/>
  <c r="P1746" i="46"/>
  <c r="O1746" i="46"/>
  <c r="N1746" i="46"/>
  <c r="M1746" i="46"/>
  <c r="P1745" i="46"/>
  <c r="O1745" i="46"/>
  <c r="N1745" i="46"/>
  <c r="M1745" i="46"/>
  <c r="P1744" i="46"/>
  <c r="O1744" i="46"/>
  <c r="N1744" i="46"/>
  <c r="M1744" i="46"/>
  <c r="P1743" i="46"/>
  <c r="O1743" i="46"/>
  <c r="N1743" i="46"/>
  <c r="M1743" i="46"/>
  <c r="P1742" i="46"/>
  <c r="O1742" i="46"/>
  <c r="N1742" i="46"/>
  <c r="M1742" i="46"/>
  <c r="P1741" i="46"/>
  <c r="O1741" i="46"/>
  <c r="N1741" i="46"/>
  <c r="M1741" i="46"/>
  <c r="P1740" i="46"/>
  <c r="O1740" i="46"/>
  <c r="N1740" i="46"/>
  <c r="M1740" i="46"/>
  <c r="P1739" i="46"/>
  <c r="O1739" i="46"/>
  <c r="N1739" i="46"/>
  <c r="M1739" i="46"/>
  <c r="P1738" i="46"/>
  <c r="O1738" i="46"/>
  <c r="N1738" i="46"/>
  <c r="M1738" i="46"/>
  <c r="P1737" i="46"/>
  <c r="O1737" i="46"/>
  <c r="N1737" i="46"/>
  <c r="M1737" i="46"/>
  <c r="P1736" i="46"/>
  <c r="O1736" i="46"/>
  <c r="N1736" i="46"/>
  <c r="M1736" i="46"/>
  <c r="P1735" i="46"/>
  <c r="O1735" i="46"/>
  <c r="N1735" i="46"/>
  <c r="M1735" i="46"/>
  <c r="P1734" i="46"/>
  <c r="O1734" i="46"/>
  <c r="N1734" i="46"/>
  <c r="M1734" i="46"/>
  <c r="P1733" i="46"/>
  <c r="O1733" i="46"/>
  <c r="N1733" i="46"/>
  <c r="M1733" i="46"/>
  <c r="P1732" i="46"/>
  <c r="O1732" i="46"/>
  <c r="N1732" i="46"/>
  <c r="M1732" i="46"/>
  <c r="P1731" i="46"/>
  <c r="O1731" i="46"/>
  <c r="N1731" i="46"/>
  <c r="M1731" i="46"/>
  <c r="P1730" i="46"/>
  <c r="O1730" i="46"/>
  <c r="N1730" i="46"/>
  <c r="M1730" i="46"/>
  <c r="P1729" i="46"/>
  <c r="O1729" i="46"/>
  <c r="N1729" i="46"/>
  <c r="M1729" i="46"/>
  <c r="T2245" i="46"/>
  <c r="S2245" i="46"/>
  <c r="R2245" i="46"/>
  <c r="Q2245" i="46"/>
  <c r="T2244" i="46"/>
  <c r="S2244" i="46"/>
  <c r="R2244" i="46"/>
  <c r="Q2244" i="46"/>
  <c r="T2243" i="46"/>
  <c r="S2243" i="46"/>
  <c r="R2243" i="46"/>
  <c r="Q2243" i="46"/>
  <c r="T2242" i="46"/>
  <c r="S2242" i="46"/>
  <c r="R2242" i="46"/>
  <c r="Q2242" i="46"/>
  <c r="T2241" i="46"/>
  <c r="S2241" i="46"/>
  <c r="R2241" i="46"/>
  <c r="Q2241" i="46"/>
  <c r="T2240" i="46"/>
  <c r="S2240" i="46"/>
  <c r="R2240" i="46"/>
  <c r="Q2240" i="46"/>
  <c r="P2245" i="47"/>
  <c r="O2245" i="47"/>
  <c r="N2245" i="47"/>
  <c r="M2245" i="47"/>
  <c r="P2244" i="47"/>
  <c r="O2244" i="47"/>
  <c r="N2244" i="47"/>
  <c r="M2244" i="47"/>
  <c r="P2243" i="47"/>
  <c r="O2243" i="47"/>
  <c r="N2243" i="47"/>
  <c r="M2243" i="47"/>
  <c r="P2242" i="47"/>
  <c r="O2242" i="47"/>
  <c r="N2242" i="47"/>
  <c r="M2242" i="47"/>
  <c r="P2241" i="47"/>
  <c r="O2241" i="47"/>
  <c r="N2241" i="47"/>
  <c r="M2241" i="47"/>
  <c r="P2240" i="47"/>
  <c r="O2240" i="47"/>
  <c r="N2240" i="47"/>
  <c r="M2240" i="47"/>
  <c r="T2239" i="46"/>
  <c r="S2239" i="46"/>
  <c r="R2239" i="46"/>
  <c r="Q2239" i="46"/>
  <c r="P2239" i="47"/>
  <c r="O2239" i="47"/>
  <c r="N2239" i="47"/>
  <c r="M2239" i="47"/>
  <c r="W2239" i="46" l="1"/>
  <c r="R2245" i="47"/>
  <c r="S2245" i="47" s="1"/>
  <c r="T2245" i="47" s="1"/>
  <c r="R2243" i="47"/>
  <c r="S2243" i="47" s="1"/>
  <c r="T2243" i="47" s="1"/>
  <c r="R2247" i="47"/>
  <c r="S2247" i="47" s="1"/>
  <c r="T2247" i="47" s="1"/>
  <c r="R2242" i="47"/>
  <c r="S2242" i="47" s="1"/>
  <c r="R2241" i="47"/>
  <c r="S2241" i="47" s="1"/>
  <c r="R2246" i="47"/>
  <c r="S2246" i="47" s="1"/>
  <c r="T2246" i="47" s="1"/>
  <c r="R2248" i="47"/>
  <c r="S2248" i="47" s="1"/>
  <c r="T2248" i="47" s="1"/>
  <c r="T2249" i="47" s="1"/>
  <c r="R2239" i="47"/>
  <c r="S2239" i="47" s="1"/>
  <c r="R2240" i="47"/>
  <c r="S2240" i="47" s="1"/>
  <c r="R2244" i="47"/>
  <c r="S2244" i="47" s="1"/>
  <c r="T2244" i="47" s="1"/>
  <c r="X2251" i="46"/>
  <c r="V2244" i="46"/>
  <c r="W2241" i="46"/>
  <c r="V2243" i="46"/>
  <c r="V2251" i="46"/>
  <c r="W2245" i="46"/>
  <c r="X2249" i="46"/>
  <c r="W2240" i="46"/>
  <c r="W2242" i="46"/>
  <c r="W2247" i="46"/>
  <c r="X2244" i="46"/>
  <c r="W2246" i="46"/>
  <c r="W2248" i="46"/>
  <c r="V2250" i="46"/>
  <c r="W2249" i="46"/>
  <c r="T2238" i="46"/>
  <c r="S2238" i="46"/>
  <c r="R2238" i="46"/>
  <c r="Q2238" i="46"/>
  <c r="P2238" i="47"/>
  <c r="O2238" i="47"/>
  <c r="N2238" i="47"/>
  <c r="M2238" i="47"/>
  <c r="X2242" i="46" l="1"/>
  <c r="R2238" i="47"/>
  <c r="S2238" i="47" s="1"/>
  <c r="W2238" i="46"/>
  <c r="T2237" i="46"/>
  <c r="S2237" i="46"/>
  <c r="R2237" i="46"/>
  <c r="Q2237" i="46"/>
  <c r="T2236" i="46"/>
  <c r="S2236" i="46"/>
  <c r="R2236" i="46"/>
  <c r="Q2236" i="46"/>
  <c r="T2235" i="46"/>
  <c r="S2235" i="46"/>
  <c r="R2235" i="46"/>
  <c r="Q2235" i="46"/>
  <c r="T2234" i="46"/>
  <c r="S2234" i="46"/>
  <c r="R2234" i="46"/>
  <c r="Q2234" i="46"/>
  <c r="P2237" i="47"/>
  <c r="O2237" i="47"/>
  <c r="N2237" i="47"/>
  <c r="M2237" i="47"/>
  <c r="P2236" i="47"/>
  <c r="O2236" i="47"/>
  <c r="N2236" i="47"/>
  <c r="M2236" i="47"/>
  <c r="P2235" i="47"/>
  <c r="O2235" i="47"/>
  <c r="N2235" i="47"/>
  <c r="M2235" i="47"/>
  <c r="P2234" i="47"/>
  <c r="O2234" i="47"/>
  <c r="N2234" i="47"/>
  <c r="M2234" i="47"/>
  <c r="P2233" i="47"/>
  <c r="O2233" i="47"/>
  <c r="N2233" i="47"/>
  <c r="M2233" i="47"/>
  <c r="P2232" i="47"/>
  <c r="O2232" i="47"/>
  <c r="N2232" i="47"/>
  <c r="M2232" i="47"/>
  <c r="P2231" i="47"/>
  <c r="O2231" i="47"/>
  <c r="N2231" i="47"/>
  <c r="M2231" i="47"/>
  <c r="P2228" i="47"/>
  <c r="O2228" i="47"/>
  <c r="N2228" i="47"/>
  <c r="M2228" i="47"/>
  <c r="T2233" i="46"/>
  <c r="S2233" i="46"/>
  <c r="R2233" i="46"/>
  <c r="Q2233" i="46"/>
  <c r="T2232" i="46"/>
  <c r="S2232" i="46"/>
  <c r="R2232" i="46"/>
  <c r="Q2232" i="46"/>
  <c r="T2231" i="46"/>
  <c r="S2231" i="46"/>
  <c r="R2231" i="46"/>
  <c r="Q2231" i="46"/>
  <c r="T2228" i="46"/>
  <c r="S2228" i="46"/>
  <c r="R2228" i="46"/>
  <c r="Q2228" i="46"/>
  <c r="T2230" i="46"/>
  <c r="S2230" i="46"/>
  <c r="R2230" i="46"/>
  <c r="Q2230" i="46"/>
  <c r="T2229" i="46"/>
  <c r="S2229" i="46"/>
  <c r="R2229" i="46"/>
  <c r="Q2229" i="46"/>
  <c r="T2227" i="46"/>
  <c r="S2227" i="46"/>
  <c r="R2227" i="46"/>
  <c r="Q2227" i="46"/>
  <c r="P2230" i="47"/>
  <c r="O2230" i="47"/>
  <c r="N2230" i="47"/>
  <c r="M2230" i="47"/>
  <c r="P2229" i="47"/>
  <c r="O2229" i="47"/>
  <c r="N2229" i="47"/>
  <c r="M2229" i="47"/>
  <c r="P2227" i="47"/>
  <c r="O2227" i="47"/>
  <c r="N2227" i="47"/>
  <c r="M2227" i="47"/>
  <c r="T2226" i="46"/>
  <c r="S2226" i="46"/>
  <c r="R2226" i="46"/>
  <c r="Q2226" i="46"/>
  <c r="P2226" i="47"/>
  <c r="O2226" i="47"/>
  <c r="N2226" i="47"/>
  <c r="M2226" i="47"/>
  <c r="P2225" i="47"/>
  <c r="O2225" i="47"/>
  <c r="N2225" i="47"/>
  <c r="M2225" i="47"/>
  <c r="P2224" i="47"/>
  <c r="O2224" i="47"/>
  <c r="N2224" i="47"/>
  <c r="M2224" i="47"/>
  <c r="P2223" i="47"/>
  <c r="O2223" i="47"/>
  <c r="N2223" i="47"/>
  <c r="M2223" i="47"/>
  <c r="P2222" i="47"/>
  <c r="O2222" i="47"/>
  <c r="N2222" i="47"/>
  <c r="M2222" i="47"/>
  <c r="P2221" i="47"/>
  <c r="O2221" i="47"/>
  <c r="N2221" i="47"/>
  <c r="M2221" i="47"/>
  <c r="T2225" i="46"/>
  <c r="S2225" i="46"/>
  <c r="R2225" i="46"/>
  <c r="Q2225" i="46"/>
  <c r="T2224" i="46"/>
  <c r="S2224" i="46"/>
  <c r="R2224" i="46"/>
  <c r="Q2224" i="46"/>
  <c r="W2224" i="46" s="1"/>
  <c r="T2223" i="46"/>
  <c r="S2223" i="46"/>
  <c r="R2223" i="46"/>
  <c r="Q2223" i="46"/>
  <c r="T2222" i="46"/>
  <c r="S2222" i="46"/>
  <c r="R2222" i="46"/>
  <c r="Q2222" i="46"/>
  <c r="V2222" i="46" s="1"/>
  <c r="T2221" i="46"/>
  <c r="S2221" i="46"/>
  <c r="R2221" i="46"/>
  <c r="Q2221" i="46"/>
  <c r="T2220" i="46"/>
  <c r="S2220" i="46"/>
  <c r="R2220" i="46"/>
  <c r="Q2220" i="46"/>
  <c r="W2220" i="46" s="1"/>
  <c r="T2219" i="46"/>
  <c r="S2219" i="46"/>
  <c r="R2219" i="46"/>
  <c r="Q2219" i="46"/>
  <c r="T2218" i="46"/>
  <c r="S2218" i="46"/>
  <c r="R2218" i="46"/>
  <c r="Q2218" i="46"/>
  <c r="W2218" i="46" s="1"/>
  <c r="T2217" i="46"/>
  <c r="S2217" i="46"/>
  <c r="R2217" i="46"/>
  <c r="Q2217" i="46"/>
  <c r="P2220" i="47"/>
  <c r="O2220" i="47"/>
  <c r="N2220" i="47"/>
  <c r="M2220" i="47"/>
  <c r="P2219" i="47"/>
  <c r="O2219" i="47"/>
  <c r="N2219" i="47"/>
  <c r="M2219" i="47"/>
  <c r="P2218" i="47"/>
  <c r="O2218" i="47"/>
  <c r="N2218" i="47"/>
  <c r="M2218" i="47"/>
  <c r="P2217" i="47"/>
  <c r="O2217" i="47"/>
  <c r="N2217" i="47"/>
  <c r="M2217" i="47"/>
  <c r="T2216" i="46"/>
  <c r="S2216" i="46"/>
  <c r="R2216" i="46"/>
  <c r="Q2216" i="46"/>
  <c r="T2215" i="46"/>
  <c r="S2215" i="46"/>
  <c r="R2215" i="46"/>
  <c r="Q2215" i="46"/>
  <c r="T2214" i="46"/>
  <c r="S2214" i="46"/>
  <c r="R2214" i="46"/>
  <c r="Q2214" i="46"/>
  <c r="P2216" i="47"/>
  <c r="O2216" i="47"/>
  <c r="N2216" i="47"/>
  <c r="M2216" i="47"/>
  <c r="P2215" i="47"/>
  <c r="O2215" i="47"/>
  <c r="N2215" i="47"/>
  <c r="M2215" i="47"/>
  <c r="P2214" i="47"/>
  <c r="O2214" i="47"/>
  <c r="N2214" i="47"/>
  <c r="M2214" i="47"/>
  <c r="T2213" i="46"/>
  <c r="S2213" i="46"/>
  <c r="R2213" i="46"/>
  <c r="Q2213" i="46"/>
  <c r="P2213" i="47"/>
  <c r="O2213" i="47"/>
  <c r="N2213" i="47"/>
  <c r="M2213" i="47"/>
  <c r="V2215" i="46" l="1"/>
  <c r="R2235" i="47"/>
  <c r="S2235" i="47" s="1"/>
  <c r="T2235" i="47" s="1"/>
  <c r="R2225" i="47"/>
  <c r="S2225" i="47" s="1"/>
  <c r="R2226" i="47"/>
  <c r="S2226" i="47" s="1"/>
  <c r="R2230" i="47"/>
  <c r="S2230" i="47" s="1"/>
  <c r="T2230" i="47" s="1"/>
  <c r="R2228" i="47"/>
  <c r="S2228" i="47" s="1"/>
  <c r="T2228" i="47" s="1"/>
  <c r="R2232" i="47"/>
  <c r="S2232" i="47" s="1"/>
  <c r="T2232" i="47" s="1"/>
  <c r="R2236" i="47"/>
  <c r="S2236" i="47" s="1"/>
  <c r="T2236" i="47" s="1"/>
  <c r="R2213" i="47"/>
  <c r="S2213" i="47" s="1"/>
  <c r="R2216" i="47"/>
  <c r="S2216" i="47" s="1"/>
  <c r="T2216" i="47" s="1"/>
  <c r="R2224" i="47"/>
  <c r="S2224" i="47" s="1"/>
  <c r="R2237" i="47"/>
  <c r="S2237" i="47" s="1"/>
  <c r="T2237" i="47" s="1"/>
  <c r="R2219" i="47"/>
  <c r="S2219" i="47" s="1"/>
  <c r="T2219" i="47" s="1"/>
  <c r="R2222" i="47"/>
  <c r="S2222" i="47" s="1"/>
  <c r="T2222" i="47" s="1"/>
  <c r="G18" i="63"/>
  <c r="V2260" i="47"/>
  <c r="R2217" i="47"/>
  <c r="S2217" i="47" s="1"/>
  <c r="T2217" i="47" s="1"/>
  <c r="R2227" i="47"/>
  <c r="S2227" i="47" s="1"/>
  <c r="T2227" i="47" s="1"/>
  <c r="H18" i="63"/>
  <c r="W2260" i="47"/>
  <c r="R2214" i="47"/>
  <c r="S2214" i="47" s="1"/>
  <c r="I18" i="63"/>
  <c r="X2260" i="47"/>
  <c r="R2220" i="47"/>
  <c r="S2220" i="47" s="1"/>
  <c r="T2220" i="47" s="1"/>
  <c r="R2221" i="47"/>
  <c r="S2221" i="47" s="1"/>
  <c r="T2221" i="47" s="1"/>
  <c r="R2223" i="47"/>
  <c r="S2223" i="47" s="1"/>
  <c r="T2223" i="47" s="1"/>
  <c r="T2224" i="47" s="1"/>
  <c r="T2225" i="47" s="1"/>
  <c r="T2226" i="47" s="1"/>
  <c r="J18" i="63"/>
  <c r="Y2260" i="47"/>
  <c r="R2234" i="47"/>
  <c r="S2234" i="47" s="1"/>
  <c r="T2234" i="47" s="1"/>
  <c r="T2238" i="47"/>
  <c r="T2239" i="47" s="1"/>
  <c r="T2240" i="47" s="1"/>
  <c r="T2241" i="47" s="1"/>
  <c r="T2242" i="47" s="1"/>
  <c r="R2215" i="47"/>
  <c r="S2215" i="47" s="1"/>
  <c r="T2215" i="47" s="1"/>
  <c r="R2229" i="47"/>
  <c r="S2229" i="47" s="1"/>
  <c r="T2229" i="47" s="1"/>
  <c r="R2231" i="47"/>
  <c r="S2231" i="47" s="1"/>
  <c r="T2231" i="47" s="1"/>
  <c r="R2233" i="47"/>
  <c r="S2233" i="47" s="1"/>
  <c r="T2233" i="47" s="1"/>
  <c r="R2218" i="47"/>
  <c r="S2218" i="47" s="1"/>
  <c r="T2218" i="47" s="1"/>
  <c r="X2235" i="46"/>
  <c r="W2226" i="46"/>
  <c r="W2233" i="46"/>
  <c r="V2237" i="46"/>
  <c r="V2229" i="46"/>
  <c r="W2228" i="46"/>
  <c r="W2232" i="46"/>
  <c r="W2225" i="46"/>
  <c r="X2237" i="46"/>
  <c r="X2221" i="46"/>
  <c r="X2230" i="46"/>
  <c r="X2223" i="46"/>
  <c r="X2216" i="46"/>
  <c r="W2219" i="46"/>
  <c r="W2221" i="46"/>
  <c r="C18" i="63"/>
  <c r="AB2261" i="46"/>
  <c r="V2230" i="46"/>
  <c r="W2234" i="46"/>
  <c r="W2235" i="46"/>
  <c r="W2214" i="46"/>
  <c r="V2216" i="46"/>
  <c r="D18" i="63"/>
  <c r="AC2261" i="46"/>
  <c r="W2231" i="46"/>
  <c r="W2227" i="46"/>
  <c r="B18" i="63"/>
  <c r="AA2261" i="46"/>
  <c r="W2213" i="46"/>
  <c r="W2217" i="46"/>
  <c r="V2223" i="46"/>
  <c r="E18" i="63"/>
  <c r="AD2261" i="46"/>
  <c r="V2236" i="46"/>
  <c r="X2228" i="46"/>
  <c r="T2212" i="46"/>
  <c r="S2212" i="46"/>
  <c r="R2212" i="46"/>
  <c r="Q2212" i="46"/>
  <c r="P2212" i="47"/>
  <c r="O2212" i="47"/>
  <c r="N2212" i="47"/>
  <c r="M2212" i="47"/>
  <c r="T2211" i="46"/>
  <c r="S2211" i="46"/>
  <c r="R2211" i="46"/>
  <c r="Q2211" i="46"/>
  <c r="T2210" i="46"/>
  <c r="S2210" i="46"/>
  <c r="R2210" i="46"/>
  <c r="Q2210" i="46"/>
  <c r="P2211" i="47"/>
  <c r="O2211" i="47"/>
  <c r="N2211" i="47"/>
  <c r="M2211" i="47"/>
  <c r="P2210" i="47"/>
  <c r="O2210" i="47"/>
  <c r="N2210" i="47"/>
  <c r="M2210" i="47"/>
  <c r="T2209" i="46"/>
  <c r="S2209" i="46"/>
  <c r="R2209" i="46"/>
  <c r="Q2209" i="46"/>
  <c r="T2208" i="46"/>
  <c r="S2208" i="46"/>
  <c r="R2208" i="46"/>
  <c r="Q2208" i="46"/>
  <c r="T2207" i="46"/>
  <c r="S2207" i="46"/>
  <c r="R2207" i="46"/>
  <c r="Q2207" i="46"/>
  <c r="P2209" i="47"/>
  <c r="O2209" i="47"/>
  <c r="N2209" i="47"/>
  <c r="M2209" i="47"/>
  <c r="P2208" i="47"/>
  <c r="O2208" i="47"/>
  <c r="N2208" i="47"/>
  <c r="M2208" i="47"/>
  <c r="P2207" i="47"/>
  <c r="O2207" i="47"/>
  <c r="N2207" i="47"/>
  <c r="M2207" i="47"/>
  <c r="T2206" i="46"/>
  <c r="S2206" i="46"/>
  <c r="R2206" i="46"/>
  <c r="Q2206" i="46"/>
  <c r="P2206" i="47"/>
  <c r="O2206" i="47"/>
  <c r="N2206" i="47"/>
  <c r="M2206" i="47"/>
  <c r="T2205" i="46"/>
  <c r="S2205" i="46"/>
  <c r="R2205" i="46"/>
  <c r="Q2205" i="46"/>
  <c r="T2204" i="46"/>
  <c r="S2204" i="46"/>
  <c r="R2204" i="46"/>
  <c r="Q2204" i="46"/>
  <c r="T2203" i="46"/>
  <c r="S2203" i="46"/>
  <c r="R2203" i="46"/>
  <c r="Q2203" i="46"/>
  <c r="P2205" i="47"/>
  <c r="O2205" i="47"/>
  <c r="N2205" i="47"/>
  <c r="M2205" i="47"/>
  <c r="P2204" i="47"/>
  <c r="O2204" i="47"/>
  <c r="N2204" i="47"/>
  <c r="M2204" i="47"/>
  <c r="P2203" i="47"/>
  <c r="O2203" i="47"/>
  <c r="N2203" i="47"/>
  <c r="M2203" i="47"/>
  <c r="T2202" i="46"/>
  <c r="S2202" i="46"/>
  <c r="R2202" i="46"/>
  <c r="Q2202" i="46"/>
  <c r="T2201" i="46"/>
  <c r="S2201" i="46"/>
  <c r="R2201" i="46"/>
  <c r="Q2201" i="46"/>
  <c r="T2200" i="46"/>
  <c r="S2200" i="46"/>
  <c r="R2200" i="46"/>
  <c r="Q2200" i="46"/>
  <c r="P2202" i="47"/>
  <c r="O2202" i="47"/>
  <c r="N2202" i="47"/>
  <c r="M2202" i="47"/>
  <c r="P2201" i="47"/>
  <c r="O2201" i="47"/>
  <c r="N2201" i="47"/>
  <c r="M2201" i="47"/>
  <c r="P2200" i="47"/>
  <c r="O2200" i="47"/>
  <c r="N2200" i="47"/>
  <c r="M2200" i="47"/>
  <c r="P2199" i="47"/>
  <c r="O2199" i="47"/>
  <c r="N2199" i="47"/>
  <c r="M2199" i="47"/>
  <c r="P2198" i="47"/>
  <c r="O2198" i="47"/>
  <c r="N2198" i="47"/>
  <c r="M2198" i="47"/>
  <c r="T2199" i="46"/>
  <c r="S2199" i="46"/>
  <c r="R2199" i="46"/>
  <c r="Q2199" i="46"/>
  <c r="T2198" i="46"/>
  <c r="S2198" i="46"/>
  <c r="R2198" i="46"/>
  <c r="Q2198" i="46"/>
  <c r="T2197" i="46"/>
  <c r="S2197" i="46"/>
  <c r="R2197" i="46"/>
  <c r="Q2197" i="46"/>
  <c r="P2197" i="47"/>
  <c r="O2197" i="47"/>
  <c r="N2197" i="47"/>
  <c r="M2197" i="47"/>
  <c r="AQ8" i="47"/>
  <c r="AP8" i="47"/>
  <c r="AO8" i="47"/>
  <c r="AN8" i="47"/>
  <c r="AM8" i="47"/>
  <c r="AQ7" i="47"/>
  <c r="AP7" i="47"/>
  <c r="AO7" i="47"/>
  <c r="AN7" i="47"/>
  <c r="AM7" i="47"/>
  <c r="AQ6" i="47"/>
  <c r="AP6" i="47"/>
  <c r="AO6" i="47"/>
  <c r="AN6" i="47"/>
  <c r="AM6" i="47"/>
  <c r="AQ5" i="47"/>
  <c r="AP5" i="47"/>
  <c r="AO5" i="47"/>
  <c r="AN5" i="47"/>
  <c r="AM5" i="47"/>
  <c r="AF2571" i="47"/>
  <c r="AF2570" i="47"/>
  <c r="AF2569" i="47"/>
  <c r="AF2568" i="47"/>
  <c r="AF2567" i="47"/>
  <c r="AG2571" i="47"/>
  <c r="AG2570" i="47"/>
  <c r="AG2569" i="47"/>
  <c r="AG2568" i="47"/>
  <c r="AG2567" i="47"/>
  <c r="AU8" i="46"/>
  <c r="AT8" i="46"/>
  <c r="AS8" i="46"/>
  <c r="AR8" i="46"/>
  <c r="AQ8" i="46"/>
  <c r="AU7" i="46"/>
  <c r="AT7" i="46"/>
  <c r="AS7" i="46"/>
  <c r="AR7" i="46"/>
  <c r="AQ7" i="46"/>
  <c r="AU6" i="46"/>
  <c r="AT6" i="46"/>
  <c r="AS6" i="46"/>
  <c r="AR6" i="46"/>
  <c r="AQ6" i="46"/>
  <c r="AU5" i="46"/>
  <c r="AT5" i="46"/>
  <c r="AS5" i="46"/>
  <c r="AR5" i="46"/>
  <c r="AQ5" i="46"/>
  <c r="AJ2562" i="46"/>
  <c r="AJ2561" i="46"/>
  <c r="AJ2560" i="46"/>
  <c r="AJ2559" i="46"/>
  <c r="AK2562" i="46"/>
  <c r="AK2561" i="46"/>
  <c r="AK2560" i="46"/>
  <c r="AK2559" i="46"/>
  <c r="AD2570" i="46"/>
  <c r="AC2570" i="46"/>
  <c r="AB2570" i="46"/>
  <c r="AA2570" i="46"/>
  <c r="AD2569" i="46"/>
  <c r="AC2569" i="46"/>
  <c r="AB2569" i="46"/>
  <c r="AA2569" i="46"/>
  <c r="AD2568" i="46"/>
  <c r="AD2937" i="46" s="1"/>
  <c r="AC2568" i="46"/>
  <c r="AC2937" i="46" s="1"/>
  <c r="AB2568" i="46"/>
  <c r="AB2937" i="46" s="1"/>
  <c r="AA2568" i="46"/>
  <c r="AA2937" i="46" s="1"/>
  <c r="AD2563" i="46"/>
  <c r="AC2563" i="46"/>
  <c r="AB2563" i="46"/>
  <c r="AA2563" i="46"/>
  <c r="AD2562" i="46"/>
  <c r="AC2562" i="46"/>
  <c r="AB2562" i="46"/>
  <c r="AA2562" i="46"/>
  <c r="AD2561" i="46"/>
  <c r="AD2596" i="46" s="1"/>
  <c r="AC2561" i="46"/>
  <c r="AC2596" i="46" s="1"/>
  <c r="AB2561" i="46"/>
  <c r="AB2596" i="46" s="1"/>
  <c r="AA2561" i="46"/>
  <c r="AA2596" i="46" s="1"/>
  <c r="AD2532" i="46"/>
  <c r="AC2532" i="46"/>
  <c r="AB2532" i="46"/>
  <c r="AA2532" i="46"/>
  <c r="AD2531" i="46"/>
  <c r="AC2531" i="46"/>
  <c r="AB2531" i="46"/>
  <c r="AA2531" i="46"/>
  <c r="AD2530" i="46"/>
  <c r="AC2530" i="46"/>
  <c r="AB2530" i="46"/>
  <c r="AA2530" i="46"/>
  <c r="AD2502" i="46"/>
  <c r="AC2502" i="46"/>
  <c r="AB2502" i="46"/>
  <c r="AA2502" i="46"/>
  <c r="AD2501" i="46"/>
  <c r="AC2501" i="46"/>
  <c r="AB2501" i="46"/>
  <c r="AA2501" i="46"/>
  <c r="AD2500" i="46"/>
  <c r="AC2500" i="46"/>
  <c r="AB2500" i="46"/>
  <c r="AA2500" i="46"/>
  <c r="AD2471" i="46"/>
  <c r="AC2471" i="46"/>
  <c r="AB2471" i="46"/>
  <c r="AA2471" i="46"/>
  <c r="AD2470" i="46"/>
  <c r="AC2470" i="46"/>
  <c r="AB2470" i="46"/>
  <c r="AA2470" i="46"/>
  <c r="AD2469" i="46"/>
  <c r="AC2469" i="46"/>
  <c r="AB2469" i="46"/>
  <c r="AA2469" i="46"/>
  <c r="AD2441" i="46"/>
  <c r="AC2441" i="46"/>
  <c r="AB2441" i="46"/>
  <c r="AA2441" i="46"/>
  <c r="AD2440" i="46"/>
  <c r="AC2440" i="46"/>
  <c r="AB2440" i="46"/>
  <c r="AA2440" i="46"/>
  <c r="AD2439" i="46"/>
  <c r="AC2439" i="46"/>
  <c r="AB2439" i="46"/>
  <c r="AA2439" i="46"/>
  <c r="AD2410" i="46"/>
  <c r="AC2410" i="46"/>
  <c r="AB2410" i="46"/>
  <c r="AA2410" i="46"/>
  <c r="AD2409" i="46"/>
  <c r="AC2409" i="46"/>
  <c r="AB2409" i="46"/>
  <c r="AA2409" i="46"/>
  <c r="AD2408" i="46"/>
  <c r="AC2408" i="46"/>
  <c r="AB2408" i="46"/>
  <c r="AA2408" i="46"/>
  <c r="AD2379" i="46"/>
  <c r="AC2379" i="46"/>
  <c r="AB2379" i="46"/>
  <c r="AA2379" i="46"/>
  <c r="AD2378" i="46"/>
  <c r="AC2378" i="46"/>
  <c r="AB2378" i="46"/>
  <c r="AA2378" i="46"/>
  <c r="AD2377" i="46"/>
  <c r="AC2377" i="46"/>
  <c r="AB2377" i="46"/>
  <c r="AA2377" i="46"/>
  <c r="AD2349" i="46"/>
  <c r="AC2349" i="46"/>
  <c r="AB2349" i="46"/>
  <c r="AA2349" i="46"/>
  <c r="AD2348" i="46"/>
  <c r="AC2348" i="46"/>
  <c r="AB2348" i="46"/>
  <c r="AA2348" i="46"/>
  <c r="AD2347" i="46"/>
  <c r="AC2347" i="46"/>
  <c r="AB2347" i="46"/>
  <c r="AA2347" i="46"/>
  <c r="AD2318" i="46"/>
  <c r="AC2318" i="46"/>
  <c r="AB2318" i="46"/>
  <c r="AA2318" i="46"/>
  <c r="AD2317" i="46"/>
  <c r="AC2317" i="46"/>
  <c r="AB2317" i="46"/>
  <c r="AA2317" i="46"/>
  <c r="AD2316" i="46"/>
  <c r="AC2316" i="46"/>
  <c r="AB2316" i="46"/>
  <c r="AA2316" i="46"/>
  <c r="AD2288" i="46"/>
  <c r="AC2288" i="46"/>
  <c r="AB2288" i="46"/>
  <c r="AA2288" i="46"/>
  <c r="AD2287" i="46"/>
  <c r="AC2287" i="46"/>
  <c r="AB2287" i="46"/>
  <c r="AA2287" i="46"/>
  <c r="AD2286" i="46"/>
  <c r="AC2286" i="46"/>
  <c r="AB2286" i="46"/>
  <c r="AA2286" i="46"/>
  <c r="AD2257" i="46"/>
  <c r="AC2257" i="46"/>
  <c r="AB2257" i="46"/>
  <c r="AA2257" i="46"/>
  <c r="AD2256" i="46"/>
  <c r="AC2256" i="46"/>
  <c r="AB2256" i="46"/>
  <c r="AA2256" i="46"/>
  <c r="AD2255" i="46"/>
  <c r="AC2255" i="46"/>
  <c r="AB2255" i="46"/>
  <c r="AA2255" i="46"/>
  <c r="AD2228" i="46"/>
  <c r="AC2228" i="46"/>
  <c r="AB2228" i="46"/>
  <c r="AA2228" i="46"/>
  <c r="AD2227" i="46"/>
  <c r="AC2227" i="46"/>
  <c r="AB2227" i="46"/>
  <c r="AA2227" i="46"/>
  <c r="AD2226" i="46"/>
  <c r="AC2226" i="46"/>
  <c r="AB2226" i="46"/>
  <c r="AA2226" i="46"/>
  <c r="Y2570" i="47"/>
  <c r="X2570" i="47"/>
  <c r="W2570" i="47"/>
  <c r="V2570" i="47"/>
  <c r="Y2569" i="47"/>
  <c r="X2569" i="47"/>
  <c r="W2569" i="47"/>
  <c r="V2569" i="47"/>
  <c r="Y2568" i="47"/>
  <c r="Y2937" i="47" s="1"/>
  <c r="X2568" i="47"/>
  <c r="X2937" i="47" s="1"/>
  <c r="W2568" i="47"/>
  <c r="W2937" i="47" s="1"/>
  <c r="V2568" i="47"/>
  <c r="V2937" i="47" s="1"/>
  <c r="V2571" i="47"/>
  <c r="Y2563" i="47"/>
  <c r="X2563" i="47"/>
  <c r="W2563" i="47"/>
  <c r="V2563" i="47"/>
  <c r="Y2562" i="47"/>
  <c r="X2562" i="47"/>
  <c r="W2562" i="47"/>
  <c r="V2562" i="47"/>
  <c r="Y2561" i="47"/>
  <c r="Y2596" i="47" s="1"/>
  <c r="X2561" i="47"/>
  <c r="X2596" i="47" s="1"/>
  <c r="W2561" i="47"/>
  <c r="W2596" i="47" s="1"/>
  <c r="V2561" i="47"/>
  <c r="Y2533" i="47"/>
  <c r="X2533" i="47"/>
  <c r="W2533" i="47"/>
  <c r="V2533" i="47"/>
  <c r="Y2532" i="47"/>
  <c r="X2532" i="47"/>
  <c r="W2532" i="47"/>
  <c r="V2532" i="47"/>
  <c r="Y2531" i="47"/>
  <c r="X2531" i="47"/>
  <c r="W2531" i="47"/>
  <c r="V2531" i="47"/>
  <c r="Y2534" i="47" s="1"/>
  <c r="Y2502" i="47"/>
  <c r="X2502" i="47"/>
  <c r="W2502" i="47"/>
  <c r="V2502" i="47"/>
  <c r="Y2501" i="47"/>
  <c r="X2501" i="47"/>
  <c r="W2501" i="47"/>
  <c r="V2501" i="47"/>
  <c r="Y2500" i="47"/>
  <c r="X2500" i="47"/>
  <c r="W2500" i="47"/>
  <c r="V2500" i="47"/>
  <c r="Y2472" i="47"/>
  <c r="X2472" i="47"/>
  <c r="W2472" i="47"/>
  <c r="V2472" i="47"/>
  <c r="Y2471" i="47"/>
  <c r="X2471" i="47"/>
  <c r="W2471" i="47"/>
  <c r="V2471" i="47"/>
  <c r="Y2470" i="47"/>
  <c r="X2470" i="47"/>
  <c r="W2470" i="47"/>
  <c r="V2470" i="47"/>
  <c r="Y2441" i="47"/>
  <c r="X2441" i="47"/>
  <c r="W2441" i="47"/>
  <c r="V2441" i="47"/>
  <c r="Y2440" i="47"/>
  <c r="X2440" i="47"/>
  <c r="W2440" i="47"/>
  <c r="V2440" i="47"/>
  <c r="Y2439" i="47"/>
  <c r="X2439" i="47"/>
  <c r="W2439" i="47"/>
  <c r="V2439" i="47"/>
  <c r="Y2410" i="47"/>
  <c r="X2410" i="47"/>
  <c r="W2410" i="47"/>
  <c r="V2410" i="47"/>
  <c r="Y2409" i="47"/>
  <c r="X2409" i="47"/>
  <c r="W2409" i="47"/>
  <c r="V2409" i="47"/>
  <c r="Y2408" i="47"/>
  <c r="X2408" i="47"/>
  <c r="W2408" i="47"/>
  <c r="V2408" i="47"/>
  <c r="Y2380" i="47"/>
  <c r="X2380" i="47"/>
  <c r="W2380" i="47"/>
  <c r="V2380" i="47"/>
  <c r="Y2379" i="47"/>
  <c r="X2379" i="47"/>
  <c r="W2379" i="47"/>
  <c r="V2379" i="47"/>
  <c r="Y2378" i="47"/>
  <c r="X2378" i="47"/>
  <c r="W2378" i="47"/>
  <c r="V2378" i="47"/>
  <c r="Y2349" i="47"/>
  <c r="X2349" i="47"/>
  <c r="W2349" i="47"/>
  <c r="V2349" i="47"/>
  <c r="Y2348" i="47"/>
  <c r="X2348" i="47"/>
  <c r="W2348" i="47"/>
  <c r="V2348" i="47"/>
  <c r="Y2347" i="47"/>
  <c r="X2347" i="47"/>
  <c r="W2347" i="47"/>
  <c r="V2347" i="47"/>
  <c r="Y2319" i="47"/>
  <c r="X2319" i="47"/>
  <c r="W2319" i="47"/>
  <c r="V2319" i="47"/>
  <c r="Y2318" i="47"/>
  <c r="X2318" i="47"/>
  <c r="W2318" i="47"/>
  <c r="V2318" i="47"/>
  <c r="Y2317" i="47"/>
  <c r="X2317" i="47"/>
  <c r="W2317" i="47"/>
  <c r="V2317" i="47"/>
  <c r="Y2288" i="47"/>
  <c r="X2288" i="47"/>
  <c r="W2288" i="47"/>
  <c r="V2288" i="47"/>
  <c r="Y2287" i="47"/>
  <c r="X2287" i="47"/>
  <c r="W2287" i="47"/>
  <c r="V2287" i="47"/>
  <c r="Y2286" i="47"/>
  <c r="X2286" i="47"/>
  <c r="W2286" i="47"/>
  <c r="V2286" i="47"/>
  <c r="Y2256" i="47"/>
  <c r="X2256" i="47"/>
  <c r="W2256" i="47"/>
  <c r="V2256" i="47"/>
  <c r="Y2255" i="47"/>
  <c r="X2255" i="47"/>
  <c r="W2255" i="47"/>
  <c r="V2255" i="47"/>
  <c r="Y2254" i="47"/>
  <c r="Y2258" i="47" s="1"/>
  <c r="X2254" i="47"/>
  <c r="X2290" i="47" s="1"/>
  <c r="W2254" i="47"/>
  <c r="V2254" i="47"/>
  <c r="Y2228" i="47"/>
  <c r="X2228" i="47"/>
  <c r="W2228" i="47"/>
  <c r="V2228" i="47"/>
  <c r="Y2227" i="47"/>
  <c r="X2227" i="47"/>
  <c r="W2227" i="47"/>
  <c r="V2227" i="47"/>
  <c r="Y2226" i="47"/>
  <c r="X2226" i="47"/>
  <c r="W2226" i="47"/>
  <c r="V2226" i="47"/>
  <c r="P2196" i="47"/>
  <c r="J17" i="63" s="1"/>
  <c r="O2196" i="47"/>
  <c r="I17" i="63" s="1"/>
  <c r="N2196" i="47"/>
  <c r="M2196" i="47"/>
  <c r="P2195" i="47"/>
  <c r="O2195" i="47"/>
  <c r="N2195" i="47"/>
  <c r="M2195" i="47"/>
  <c r="P2194" i="47"/>
  <c r="O2194" i="47"/>
  <c r="N2194" i="47"/>
  <c r="M2194" i="47"/>
  <c r="P2193" i="47"/>
  <c r="O2193" i="47"/>
  <c r="N2193" i="47"/>
  <c r="M2193" i="47"/>
  <c r="P2192" i="47"/>
  <c r="O2192" i="47"/>
  <c r="N2192" i="47"/>
  <c r="M2192" i="47"/>
  <c r="T2196" i="46"/>
  <c r="E17" i="63" s="1"/>
  <c r="S2196" i="46"/>
  <c r="R2196" i="46"/>
  <c r="C17" i="63" s="1"/>
  <c r="Q2196" i="46"/>
  <c r="T2195" i="46"/>
  <c r="S2195" i="46"/>
  <c r="R2195" i="46"/>
  <c r="Q2195" i="46"/>
  <c r="T2194" i="46"/>
  <c r="S2194" i="46"/>
  <c r="R2194" i="46"/>
  <c r="Q2194" i="46"/>
  <c r="T2193" i="46"/>
  <c r="S2193" i="46"/>
  <c r="R2193" i="46"/>
  <c r="Q2193" i="46"/>
  <c r="T2192" i="46"/>
  <c r="S2192" i="46"/>
  <c r="R2192" i="46"/>
  <c r="Q2192" i="46"/>
  <c r="T2191" i="46"/>
  <c r="S2191" i="46"/>
  <c r="R2191" i="46"/>
  <c r="Q2191" i="46"/>
  <c r="T2190" i="46"/>
  <c r="S2190" i="46"/>
  <c r="R2190" i="46"/>
  <c r="Q2190" i="46"/>
  <c r="T2189" i="46"/>
  <c r="S2189" i="46"/>
  <c r="R2189" i="46"/>
  <c r="Q2189" i="46"/>
  <c r="T2188" i="46"/>
  <c r="S2188" i="46"/>
  <c r="R2188" i="46"/>
  <c r="Q2188" i="46"/>
  <c r="T2187" i="46"/>
  <c r="S2187" i="46"/>
  <c r="R2187" i="46"/>
  <c r="Q2187" i="46"/>
  <c r="T2186" i="46"/>
  <c r="S2186" i="46"/>
  <c r="R2186" i="46"/>
  <c r="Q2186" i="46"/>
  <c r="T2185" i="46"/>
  <c r="S2185" i="46"/>
  <c r="R2185" i="46"/>
  <c r="Q2185" i="46"/>
  <c r="T2184" i="46"/>
  <c r="S2184" i="46"/>
  <c r="R2184" i="46"/>
  <c r="Q2184" i="46"/>
  <c r="P2191" i="47"/>
  <c r="O2191" i="47"/>
  <c r="N2191" i="47"/>
  <c r="M2191" i="47"/>
  <c r="P2190" i="47"/>
  <c r="O2190" i="47"/>
  <c r="N2190" i="47"/>
  <c r="M2190" i="47"/>
  <c r="R2190" i="47" s="1"/>
  <c r="S2190" i="47" s="1"/>
  <c r="P2189" i="47"/>
  <c r="O2189" i="47"/>
  <c r="N2189" i="47"/>
  <c r="M2189" i="47"/>
  <c r="P2188" i="47"/>
  <c r="O2188" i="47"/>
  <c r="N2188" i="47"/>
  <c r="M2188" i="47"/>
  <c r="R2188" i="47" s="1"/>
  <c r="S2188" i="47" s="1"/>
  <c r="T2188" i="47" s="1"/>
  <c r="P2187" i="47"/>
  <c r="O2187" i="47"/>
  <c r="N2187" i="47"/>
  <c r="M2187" i="47"/>
  <c r="P2186" i="47"/>
  <c r="O2186" i="47"/>
  <c r="N2186" i="47"/>
  <c r="M2186" i="47"/>
  <c r="P2185" i="47"/>
  <c r="O2185" i="47"/>
  <c r="N2185" i="47"/>
  <c r="M2185" i="47"/>
  <c r="P2184" i="47"/>
  <c r="O2184" i="47"/>
  <c r="N2184" i="47"/>
  <c r="M2184" i="47"/>
  <c r="P2183" i="47"/>
  <c r="O2183" i="47"/>
  <c r="N2183" i="47"/>
  <c r="M2183" i="47"/>
  <c r="T2183" i="46"/>
  <c r="S2183" i="46"/>
  <c r="R2183" i="46"/>
  <c r="Q2183" i="46"/>
  <c r="P2182" i="47"/>
  <c r="O2182" i="47"/>
  <c r="N2182" i="47"/>
  <c r="M2182" i="47"/>
  <c r="P2180" i="47"/>
  <c r="O2180" i="47"/>
  <c r="N2180" i="47"/>
  <c r="M2180" i="47"/>
  <c r="R2180" i="47" s="1"/>
  <c r="S2180" i="47" s="1"/>
  <c r="T2182" i="46"/>
  <c r="S2182" i="46"/>
  <c r="R2182" i="46"/>
  <c r="Q2182" i="46"/>
  <c r="T2180" i="46"/>
  <c r="S2180" i="46"/>
  <c r="R2180" i="46"/>
  <c r="Q2180" i="46"/>
  <c r="T2181" i="46"/>
  <c r="S2181" i="46"/>
  <c r="R2181" i="46"/>
  <c r="Q2181" i="46"/>
  <c r="T2179" i="46"/>
  <c r="S2179" i="46"/>
  <c r="R2179" i="46"/>
  <c r="Q2179" i="46"/>
  <c r="T2178" i="46"/>
  <c r="S2178" i="46"/>
  <c r="R2178" i="46"/>
  <c r="Q2178" i="46"/>
  <c r="P2181" i="47"/>
  <c r="O2181" i="47"/>
  <c r="N2181" i="47"/>
  <c r="M2181" i="47"/>
  <c r="R2181" i="47" s="1"/>
  <c r="S2181" i="47" s="1"/>
  <c r="P2179" i="47"/>
  <c r="O2179" i="47"/>
  <c r="N2179" i="47"/>
  <c r="M2179" i="47"/>
  <c r="P2178" i="47"/>
  <c r="O2178" i="47"/>
  <c r="N2178" i="47"/>
  <c r="M2178" i="47"/>
  <c r="R2178" i="47" s="1"/>
  <c r="S2178" i="47" s="1"/>
  <c r="T2177" i="46"/>
  <c r="S2177" i="46"/>
  <c r="R2177" i="46"/>
  <c r="Q2177" i="46"/>
  <c r="P2177" i="47"/>
  <c r="O2177" i="47"/>
  <c r="N2177" i="47"/>
  <c r="M2177" i="47"/>
  <c r="R2177" i="47" s="1"/>
  <c r="S2177" i="47" s="1"/>
  <c r="P2176" i="47"/>
  <c r="O2176" i="47"/>
  <c r="N2176" i="47"/>
  <c r="M2176" i="47"/>
  <c r="T2176" i="46"/>
  <c r="S2176" i="46"/>
  <c r="R2176" i="46"/>
  <c r="Q2176" i="46"/>
  <c r="P2175" i="47"/>
  <c r="O2175" i="47"/>
  <c r="N2175" i="47"/>
  <c r="M2175" i="47"/>
  <c r="P2174" i="47"/>
  <c r="O2174" i="47"/>
  <c r="N2174" i="47"/>
  <c r="M2174" i="47"/>
  <c r="R2174" i="47" s="1"/>
  <c r="S2174" i="47" s="1"/>
  <c r="T2174" i="47" s="1"/>
  <c r="T2175" i="46"/>
  <c r="S2175" i="46"/>
  <c r="R2175" i="46"/>
  <c r="Q2175" i="46"/>
  <c r="T2174" i="46"/>
  <c r="S2174" i="46"/>
  <c r="R2174" i="46"/>
  <c r="Q2174" i="46"/>
  <c r="T2173" i="46"/>
  <c r="S2173" i="46"/>
  <c r="R2173" i="46"/>
  <c r="Q2173" i="46"/>
  <c r="T2172" i="46"/>
  <c r="S2172" i="46"/>
  <c r="R2172" i="46"/>
  <c r="Q2172" i="46"/>
  <c r="T2171" i="46"/>
  <c r="S2171" i="46"/>
  <c r="R2171" i="46"/>
  <c r="Q2171" i="46"/>
  <c r="P2173" i="47"/>
  <c r="O2173" i="47"/>
  <c r="N2173" i="47"/>
  <c r="M2173" i="47"/>
  <c r="R2173" i="47" s="1"/>
  <c r="S2173" i="47" s="1"/>
  <c r="P2172" i="47"/>
  <c r="O2172" i="47"/>
  <c r="N2172" i="47"/>
  <c r="M2172" i="47"/>
  <c r="P2171" i="47"/>
  <c r="O2171" i="47"/>
  <c r="N2171" i="47"/>
  <c r="M2171" i="47"/>
  <c r="T2170" i="46"/>
  <c r="S2170" i="46"/>
  <c r="R2170" i="46"/>
  <c r="Q2170" i="46"/>
  <c r="P2170" i="47"/>
  <c r="O2170" i="47"/>
  <c r="N2170" i="47"/>
  <c r="M2170" i="47"/>
  <c r="P2169" i="47"/>
  <c r="O2169" i="47"/>
  <c r="N2169" i="47"/>
  <c r="M2169" i="47"/>
  <c r="P2168" i="47"/>
  <c r="O2168" i="47"/>
  <c r="N2168" i="47"/>
  <c r="M2168" i="47"/>
  <c r="T2169" i="46"/>
  <c r="S2169" i="46"/>
  <c r="R2169" i="46"/>
  <c r="Q2169" i="46"/>
  <c r="T2168" i="46"/>
  <c r="S2168" i="46"/>
  <c r="R2168" i="46"/>
  <c r="Q2168" i="46"/>
  <c r="T2167" i="46"/>
  <c r="S2167" i="46"/>
  <c r="R2167" i="46"/>
  <c r="Q2167" i="46"/>
  <c r="T2166" i="46"/>
  <c r="S2166" i="46"/>
  <c r="R2166" i="46"/>
  <c r="Q2166" i="46"/>
  <c r="T2165" i="46"/>
  <c r="S2165" i="46"/>
  <c r="R2165" i="46"/>
  <c r="Q2165" i="46"/>
  <c r="P2167" i="47"/>
  <c r="O2167" i="47"/>
  <c r="N2167" i="47"/>
  <c r="M2167" i="47"/>
  <c r="P2166" i="47"/>
  <c r="O2166" i="47"/>
  <c r="N2166" i="47"/>
  <c r="M2166" i="47"/>
  <c r="P2165" i="47"/>
  <c r="O2165" i="47"/>
  <c r="N2165" i="47"/>
  <c r="M2165" i="47"/>
  <c r="G16" i="63" s="1"/>
  <c r="T2164" i="46"/>
  <c r="S2164" i="46"/>
  <c r="R2164" i="46"/>
  <c r="Q2164" i="46"/>
  <c r="P2164" i="47"/>
  <c r="O2164" i="47"/>
  <c r="N2164" i="47"/>
  <c r="M2164" i="47"/>
  <c r="P2163" i="47"/>
  <c r="O2163" i="47"/>
  <c r="N2163" i="47"/>
  <c r="M2163" i="47"/>
  <c r="P2162" i="47"/>
  <c r="O2162" i="47"/>
  <c r="N2162" i="47"/>
  <c r="M2162" i="47"/>
  <c r="T2163" i="46"/>
  <c r="S2163" i="46"/>
  <c r="R2163" i="46"/>
  <c r="Q2163" i="46"/>
  <c r="T2162" i="46"/>
  <c r="S2162" i="46"/>
  <c r="R2162" i="46"/>
  <c r="Q2162" i="46"/>
  <c r="T2161" i="46"/>
  <c r="S2161" i="46"/>
  <c r="R2161" i="46"/>
  <c r="Q2161" i="46"/>
  <c r="T2156" i="46"/>
  <c r="S2156" i="46"/>
  <c r="R2156" i="46"/>
  <c r="Q2156" i="46"/>
  <c r="P2161" i="47"/>
  <c r="O2161" i="47"/>
  <c r="N2161" i="47"/>
  <c r="M2161" i="47"/>
  <c r="P2156" i="47"/>
  <c r="O2156" i="47"/>
  <c r="N2156" i="47"/>
  <c r="M2156" i="47"/>
  <c r="AC2258" i="46" l="1"/>
  <c r="AC2319" i="46"/>
  <c r="AC2380" i="46"/>
  <c r="AC2442" i="46"/>
  <c r="AC2503" i="46"/>
  <c r="AC2564" i="46"/>
  <c r="AC2229" i="46"/>
  <c r="AC2289" i="46"/>
  <c r="AC2350" i="46"/>
  <c r="AC2411" i="46"/>
  <c r="AC2472" i="46"/>
  <c r="AC2533" i="46"/>
  <c r="AC2571" i="46"/>
  <c r="W2161" i="46"/>
  <c r="B16" i="63"/>
  <c r="W2171" i="46"/>
  <c r="W2175" i="46"/>
  <c r="W2177" i="46"/>
  <c r="W2185" i="46"/>
  <c r="V2187" i="46"/>
  <c r="W2189" i="46"/>
  <c r="W2191" i="46"/>
  <c r="AD2259" i="46"/>
  <c r="G17" i="63"/>
  <c r="R2207" i="47"/>
  <c r="S2207" i="47" s="1"/>
  <c r="R2210" i="47"/>
  <c r="S2210" i="47" s="1"/>
  <c r="R2198" i="47"/>
  <c r="S2198" i="47" s="1"/>
  <c r="T2198" i="47" s="1"/>
  <c r="H17" i="63"/>
  <c r="R2203" i="47"/>
  <c r="S2203" i="47" s="1"/>
  <c r="T2203" i="47" s="1"/>
  <c r="R2199" i="47"/>
  <c r="S2199" i="47" s="1"/>
  <c r="R2201" i="47"/>
  <c r="S2201" i="47" s="1"/>
  <c r="T2201" i="47" s="1"/>
  <c r="R2204" i="47"/>
  <c r="S2204" i="47" s="1"/>
  <c r="R2208" i="47"/>
  <c r="S2208" i="47" s="1"/>
  <c r="T2208" i="47" s="1"/>
  <c r="R2205" i="47"/>
  <c r="S2205" i="47" s="1"/>
  <c r="T2205" i="47" s="1"/>
  <c r="R2206" i="47"/>
  <c r="S2206" i="47" s="1"/>
  <c r="T2206" i="47" s="1"/>
  <c r="R2212" i="47"/>
  <c r="S2212" i="47" s="1"/>
  <c r="R2209" i="47"/>
  <c r="S2209" i="47" s="1"/>
  <c r="T2209" i="47" s="1"/>
  <c r="K18" i="63"/>
  <c r="R2185" i="47"/>
  <c r="S2185" i="47" s="1"/>
  <c r="T2185" i="47" s="1"/>
  <c r="H16" i="63"/>
  <c r="I16" i="63"/>
  <c r="R2211" i="47"/>
  <c r="S2211" i="47" s="1"/>
  <c r="R2171" i="47"/>
  <c r="S2171" i="47" s="1"/>
  <c r="J16" i="63"/>
  <c r="Y2535" i="47"/>
  <c r="R2197" i="47"/>
  <c r="S2197" i="47" s="1"/>
  <c r="T2197" i="47" s="1"/>
  <c r="R2163" i="47"/>
  <c r="S2163" i="47" s="1"/>
  <c r="R2166" i="47"/>
  <c r="S2166" i="47" s="1"/>
  <c r="T2166" i="47" s="1"/>
  <c r="R2169" i="47"/>
  <c r="S2169" i="47" s="1"/>
  <c r="R2172" i="47"/>
  <c r="S2172" i="47" s="1"/>
  <c r="R2192" i="47"/>
  <c r="S2192" i="47" s="1"/>
  <c r="Y2257" i="47"/>
  <c r="Y2442" i="47"/>
  <c r="Y2564" i="47"/>
  <c r="Y2597" i="47" s="1"/>
  <c r="V2596" i="47"/>
  <c r="R2200" i="47"/>
  <c r="S2200" i="47" s="1"/>
  <c r="R2202" i="47"/>
  <c r="S2202" i="47" s="1"/>
  <c r="T2202" i="47" s="1"/>
  <c r="X2202" i="46"/>
  <c r="AB2565" i="46"/>
  <c r="D16" i="63"/>
  <c r="V2208" i="46"/>
  <c r="X2214" i="46"/>
  <c r="X2188" i="46"/>
  <c r="W2200" i="46"/>
  <c r="V2202" i="46"/>
  <c r="V2209" i="46"/>
  <c r="W2210" i="46"/>
  <c r="W2184" i="46"/>
  <c r="X2174" i="46"/>
  <c r="X2186" i="46"/>
  <c r="C16" i="63"/>
  <c r="X2207" i="46"/>
  <c r="W2182" i="46"/>
  <c r="W2211" i="46"/>
  <c r="W2212" i="46"/>
  <c r="E16" i="63"/>
  <c r="W2193" i="46"/>
  <c r="X2200" i="46"/>
  <c r="V2201" i="46"/>
  <c r="W2205" i="46"/>
  <c r="W2162" i="46"/>
  <c r="V2166" i="46"/>
  <c r="W2168" i="46"/>
  <c r="X2181" i="46"/>
  <c r="W2183" i="46"/>
  <c r="W2192" i="46"/>
  <c r="V2194" i="46"/>
  <c r="B17" i="63"/>
  <c r="W2197" i="46"/>
  <c r="W2199" i="46"/>
  <c r="W2204" i="46"/>
  <c r="W2156" i="46"/>
  <c r="W2186" i="46"/>
  <c r="D17" i="63"/>
  <c r="X2209" i="46"/>
  <c r="F18" i="63"/>
  <c r="W2198" i="46"/>
  <c r="W2203" i="46"/>
  <c r="W2206" i="46"/>
  <c r="W2565" i="47"/>
  <c r="X2565" i="47"/>
  <c r="AC2534" i="46"/>
  <c r="AD2565" i="46"/>
  <c r="AA2565" i="46"/>
  <c r="AA2534" i="46"/>
  <c r="Y2503" i="47"/>
  <c r="AD2503" i="46"/>
  <c r="V2504" i="47"/>
  <c r="AD2534" i="46"/>
  <c r="AB2534" i="46"/>
  <c r="AA2473" i="46"/>
  <c r="AA2504" i="46"/>
  <c r="W2504" i="47"/>
  <c r="AD2472" i="46"/>
  <c r="AB2473" i="46"/>
  <c r="AC2473" i="46"/>
  <c r="AD2473" i="46"/>
  <c r="V2443" i="47"/>
  <c r="W2474" i="47"/>
  <c r="X2474" i="47"/>
  <c r="V2412" i="47"/>
  <c r="Y2411" i="47"/>
  <c r="AB2412" i="46"/>
  <c r="AB2443" i="46"/>
  <c r="AD2443" i="46"/>
  <c r="AD2411" i="46"/>
  <c r="Y2381" i="47"/>
  <c r="AD2380" i="46"/>
  <c r="AA2412" i="46"/>
  <c r="AA2381" i="46"/>
  <c r="AB2381" i="46"/>
  <c r="X2382" i="47"/>
  <c r="AA2351" i="46"/>
  <c r="Y2382" i="47"/>
  <c r="AD2350" i="46"/>
  <c r="X2351" i="47"/>
  <c r="AC2351" i="46"/>
  <c r="AD2351" i="46"/>
  <c r="V2351" i="47"/>
  <c r="AB2320" i="46"/>
  <c r="AC2290" i="46"/>
  <c r="Y2289" i="47"/>
  <c r="AD2289" i="46"/>
  <c r="AA2259" i="46"/>
  <c r="AD2571" i="46"/>
  <c r="V2258" i="47"/>
  <c r="W2290" i="47"/>
  <c r="AD2290" i="46"/>
  <c r="W2207" i="46"/>
  <c r="AA2571" i="46"/>
  <c r="W2258" i="47"/>
  <c r="AD2229" i="46"/>
  <c r="AB2259" i="46"/>
  <c r="AC2259" i="46"/>
  <c r="R2175" i="47"/>
  <c r="S2175" i="47" s="1"/>
  <c r="T2175" i="47" s="1"/>
  <c r="R2176" i="47"/>
  <c r="S2176" i="47" s="1"/>
  <c r="R2179" i="47"/>
  <c r="S2179" i="47" s="1"/>
  <c r="R2193" i="47"/>
  <c r="S2193" i="47" s="1"/>
  <c r="R2195" i="47"/>
  <c r="S2195" i="47" s="1"/>
  <c r="T2195" i="47" s="1"/>
  <c r="Y2229" i="47"/>
  <c r="X2258" i="47"/>
  <c r="V2321" i="47"/>
  <c r="W2443" i="47"/>
  <c r="Y2473" i="47"/>
  <c r="Y2565" i="47"/>
  <c r="R2189" i="47"/>
  <c r="S2189" i="47" s="1"/>
  <c r="T2189" i="47" s="1"/>
  <c r="T2190" i="47" s="1"/>
  <c r="R2196" i="47"/>
  <c r="S2196" i="47" s="1"/>
  <c r="T2196" i="47" s="1"/>
  <c r="V2290" i="47"/>
  <c r="Y2321" i="47"/>
  <c r="R2184" i="47"/>
  <c r="S2184" i="47" s="1"/>
  <c r="Y2351" i="47"/>
  <c r="Y2504" i="47"/>
  <c r="R2162" i="47"/>
  <c r="S2162" i="47" s="1"/>
  <c r="R2164" i="47"/>
  <c r="S2164" i="47" s="1"/>
  <c r="R2165" i="47"/>
  <c r="S2165" i="47" s="1"/>
  <c r="T2165" i="47" s="1"/>
  <c r="R2168" i="47"/>
  <c r="S2168" i="47" s="1"/>
  <c r="R2186" i="47"/>
  <c r="S2186" i="47" s="1"/>
  <c r="T2186" i="47" s="1"/>
  <c r="W2351" i="47"/>
  <c r="W2412" i="47"/>
  <c r="X2443" i="47"/>
  <c r="X2535" i="47"/>
  <c r="R2194" i="47"/>
  <c r="S2194" i="47" s="1"/>
  <c r="T2194" i="47" s="1"/>
  <c r="V2382" i="47"/>
  <c r="X2412" i="47"/>
  <c r="X2504" i="47"/>
  <c r="R2161" i="47"/>
  <c r="S2161" i="47" s="1"/>
  <c r="V2565" i="47"/>
  <c r="R2156" i="47"/>
  <c r="S2156" i="47" s="1"/>
  <c r="R2167" i="47"/>
  <c r="S2167" i="47" s="1"/>
  <c r="R2170" i="47"/>
  <c r="S2170" i="47" s="1"/>
  <c r="R2182" i="47"/>
  <c r="S2182" i="47" s="1"/>
  <c r="R2187" i="47"/>
  <c r="S2187" i="47" s="1"/>
  <c r="T2187" i="47" s="1"/>
  <c r="X2321" i="47"/>
  <c r="W2382" i="47"/>
  <c r="Y2443" i="47"/>
  <c r="Y2290" i="47"/>
  <c r="R2183" i="47"/>
  <c r="S2183" i="47" s="1"/>
  <c r="R2191" i="47"/>
  <c r="S2191" i="47" s="1"/>
  <c r="Y2412" i="47"/>
  <c r="X2167" i="46"/>
  <c r="AB2351" i="46"/>
  <c r="AC2381" i="46"/>
  <c r="AB2290" i="46"/>
  <c r="W2163" i="46"/>
  <c r="W2164" i="46"/>
  <c r="X2165" i="46"/>
  <c r="V2167" i="46"/>
  <c r="V2173" i="46"/>
  <c r="W2178" i="46"/>
  <c r="V2181" i="46"/>
  <c r="X2179" i="46"/>
  <c r="W2196" i="46"/>
  <c r="AC2565" i="46"/>
  <c r="W2169" i="46"/>
  <c r="X2172" i="46"/>
  <c r="V2195" i="46"/>
  <c r="X2193" i="46"/>
  <c r="AD2320" i="46"/>
  <c r="AB2504" i="46"/>
  <c r="W2170" i="46"/>
  <c r="W2172" i="46"/>
  <c r="X2195" i="46"/>
  <c r="AC2443" i="46"/>
  <c r="AD2564" i="46"/>
  <c r="AD2597" i="46" s="1"/>
  <c r="AC2504" i="46"/>
  <c r="W2179" i="46"/>
  <c r="V2188" i="46"/>
  <c r="AD2504" i="46"/>
  <c r="V2180" i="46"/>
  <c r="AD2381" i="46"/>
  <c r="V2174" i="46"/>
  <c r="W2176" i="46"/>
  <c r="W2190" i="46"/>
  <c r="AC2320" i="46"/>
  <c r="AD2412" i="46"/>
  <c r="AD2533" i="46"/>
  <c r="AA2290" i="46"/>
  <c r="AD2442" i="46"/>
  <c r="AD2319" i="46"/>
  <c r="AA2320" i="46"/>
  <c r="AA2443" i="46"/>
  <c r="AC2412" i="46"/>
  <c r="AD2258" i="46"/>
  <c r="Y2571" i="47"/>
  <c r="V2535" i="47"/>
  <c r="V2474" i="47"/>
  <c r="W2535" i="47"/>
  <c r="Y2320" i="47"/>
  <c r="W2321" i="47"/>
  <c r="Y2350" i="47"/>
  <c r="Y2474" i="47"/>
  <c r="W2165" i="46"/>
  <c r="T2160" i="46"/>
  <c r="S2160" i="46"/>
  <c r="R2160" i="46"/>
  <c r="Q2160" i="46"/>
  <c r="T2159" i="46"/>
  <c r="S2159" i="46"/>
  <c r="R2159" i="46"/>
  <c r="Q2159" i="46"/>
  <c r="T2158" i="46"/>
  <c r="S2158" i="46"/>
  <c r="R2158" i="46"/>
  <c r="Q2158" i="46"/>
  <c r="T2157" i="46"/>
  <c r="S2157" i="46"/>
  <c r="R2157" i="46"/>
  <c r="Q2157" i="46"/>
  <c r="P2160" i="47"/>
  <c r="O2160" i="47"/>
  <c r="N2160" i="47"/>
  <c r="M2160" i="47"/>
  <c r="P2159" i="47"/>
  <c r="O2159" i="47"/>
  <c r="N2159" i="47"/>
  <c r="M2159" i="47"/>
  <c r="P2158" i="47"/>
  <c r="O2158" i="47"/>
  <c r="N2158" i="47"/>
  <c r="M2158" i="47"/>
  <c r="P2157" i="47"/>
  <c r="O2157" i="47"/>
  <c r="N2157" i="47"/>
  <c r="M2157" i="47"/>
  <c r="T2155" i="46"/>
  <c r="S2155" i="46"/>
  <c r="R2155" i="46"/>
  <c r="Q2155" i="46"/>
  <c r="T2154" i="46"/>
  <c r="S2154" i="46"/>
  <c r="R2154" i="46"/>
  <c r="Q2154" i="46"/>
  <c r="T2153" i="46"/>
  <c r="S2153" i="46"/>
  <c r="R2153" i="46"/>
  <c r="Q2153" i="46"/>
  <c r="T2152" i="46"/>
  <c r="S2152" i="46"/>
  <c r="R2152" i="46"/>
  <c r="Q2152" i="46"/>
  <c r="T2151" i="46"/>
  <c r="S2151" i="46"/>
  <c r="R2151" i="46"/>
  <c r="Q2151" i="46"/>
  <c r="T2150" i="46"/>
  <c r="S2150" i="46"/>
  <c r="R2150" i="46"/>
  <c r="Q2150" i="46"/>
  <c r="P2155" i="47"/>
  <c r="O2155" i="47"/>
  <c r="N2155" i="47"/>
  <c r="M2155" i="47"/>
  <c r="P2154" i="47"/>
  <c r="O2154" i="47"/>
  <c r="N2154" i="47"/>
  <c r="M2154" i="47"/>
  <c r="P2153" i="47"/>
  <c r="O2153" i="47"/>
  <c r="N2153" i="47"/>
  <c r="M2153" i="47"/>
  <c r="P2152" i="47"/>
  <c r="O2152" i="47"/>
  <c r="N2152" i="47"/>
  <c r="M2152" i="47"/>
  <c r="P2151" i="47"/>
  <c r="O2151" i="47"/>
  <c r="N2151" i="47"/>
  <c r="M2151" i="47"/>
  <c r="P2150" i="47"/>
  <c r="O2150" i="47"/>
  <c r="N2150" i="47"/>
  <c r="M2150" i="47"/>
  <c r="T2149" i="46"/>
  <c r="S2149" i="46"/>
  <c r="R2149" i="46"/>
  <c r="Q2149" i="46"/>
  <c r="F16" i="63" l="1"/>
  <c r="T2199" i="47"/>
  <c r="T2200" i="47" s="1"/>
  <c r="Y2475" i="47"/>
  <c r="T2210" i="47"/>
  <c r="T2207" i="47"/>
  <c r="T2167" i="47"/>
  <c r="T2168" i="47" s="1"/>
  <c r="T2169" i="47" s="1"/>
  <c r="T2170" i="47" s="1"/>
  <c r="T2171" i="47" s="1"/>
  <c r="T2172" i="47" s="1"/>
  <c r="T2173" i="47" s="1"/>
  <c r="K17" i="63"/>
  <c r="T2211" i="47"/>
  <c r="T2212" i="47" s="1"/>
  <c r="T2213" i="47" s="1"/>
  <c r="T2214" i="47" s="1"/>
  <c r="T2204" i="47"/>
  <c r="Y2291" i="47"/>
  <c r="T2176" i="47"/>
  <c r="T2177" i="47" s="1"/>
  <c r="T2178" i="47" s="1"/>
  <c r="T2179" i="47" s="1"/>
  <c r="T2180" i="47" s="1"/>
  <c r="T2181" i="47" s="1"/>
  <c r="T2182" i="47" s="1"/>
  <c r="T2183" i="47" s="1"/>
  <c r="T2184" i="47" s="1"/>
  <c r="Y2444" i="47"/>
  <c r="K16" i="63"/>
  <c r="T2191" i="47"/>
  <c r="T2192" i="47" s="1"/>
  <c r="T2193" i="47" s="1"/>
  <c r="F17" i="63"/>
  <c r="X2153" i="46"/>
  <c r="W2149" i="46"/>
  <c r="W2151" i="46"/>
  <c r="V2153" i="46"/>
  <c r="AD2505" i="46"/>
  <c r="AD2474" i="46"/>
  <c r="AD2413" i="46"/>
  <c r="AD2444" i="46"/>
  <c r="Y2413" i="47"/>
  <c r="AD2382" i="46"/>
  <c r="Y2322" i="47"/>
  <c r="AD2321" i="46"/>
  <c r="R2150" i="47"/>
  <c r="S2150" i="47" s="1"/>
  <c r="R2152" i="47"/>
  <c r="S2152" i="47" s="1"/>
  <c r="T2152" i="47" s="1"/>
  <c r="R2154" i="47"/>
  <c r="S2154" i="47" s="1"/>
  <c r="R2157" i="47"/>
  <c r="S2157" i="47" s="1"/>
  <c r="R2159" i="47"/>
  <c r="S2159" i="47" s="1"/>
  <c r="T2159" i="47" s="1"/>
  <c r="R2153" i="47"/>
  <c r="S2153" i="47" s="1"/>
  <c r="T2153" i="47" s="1"/>
  <c r="R2158" i="47"/>
  <c r="S2158" i="47" s="1"/>
  <c r="T2158" i="47" s="1"/>
  <c r="R2160" i="47"/>
  <c r="S2160" i="47" s="1"/>
  <c r="T2160" i="47" s="1"/>
  <c r="T2161" i="47" s="1"/>
  <c r="T2162" i="47" s="1"/>
  <c r="T2163" i="47" s="1"/>
  <c r="T2164" i="47" s="1"/>
  <c r="R2151" i="47"/>
  <c r="S2151" i="47" s="1"/>
  <c r="T2151" i="47" s="1"/>
  <c r="Y2259" i="47"/>
  <c r="R2155" i="47"/>
  <c r="S2155" i="47" s="1"/>
  <c r="AD2260" i="46"/>
  <c r="AD2291" i="46"/>
  <c r="W2155" i="46"/>
  <c r="W2158" i="46"/>
  <c r="V2160" i="46"/>
  <c r="W2150" i="46"/>
  <c r="V2152" i="46"/>
  <c r="W2154" i="46"/>
  <c r="X2158" i="46"/>
  <c r="W2157" i="46"/>
  <c r="V2159" i="46"/>
  <c r="X2160" i="46"/>
  <c r="AD2352" i="46"/>
  <c r="Y2383" i="47"/>
  <c r="Y2352" i="47"/>
  <c r="P2149" i="47"/>
  <c r="O2149" i="47"/>
  <c r="N2149" i="47"/>
  <c r="M2149" i="47"/>
  <c r="P2148" i="47"/>
  <c r="O2148" i="47"/>
  <c r="N2148" i="47"/>
  <c r="M2148" i="47"/>
  <c r="T2148" i="46"/>
  <c r="S2148" i="46"/>
  <c r="R2148" i="46"/>
  <c r="Q2148" i="46"/>
  <c r="P2147" i="47"/>
  <c r="O2147" i="47"/>
  <c r="N2147" i="47"/>
  <c r="M2147" i="47"/>
  <c r="P2144" i="47"/>
  <c r="O2144" i="47"/>
  <c r="N2144" i="47"/>
  <c r="M2144" i="47"/>
  <c r="T2147" i="46"/>
  <c r="S2147" i="46"/>
  <c r="R2147" i="46"/>
  <c r="Q2147" i="46"/>
  <c r="T2144" i="46"/>
  <c r="S2144" i="46"/>
  <c r="R2144" i="46"/>
  <c r="Q2144" i="46"/>
  <c r="T2146" i="46"/>
  <c r="S2146" i="46"/>
  <c r="R2146" i="46"/>
  <c r="Q2146" i="46"/>
  <c r="T2145" i="46"/>
  <c r="S2145" i="46"/>
  <c r="R2145" i="46"/>
  <c r="Q2145" i="46"/>
  <c r="P2146" i="47"/>
  <c r="O2146" i="47"/>
  <c r="N2146" i="47"/>
  <c r="M2146" i="47"/>
  <c r="P2145" i="47"/>
  <c r="O2145" i="47"/>
  <c r="N2145" i="47"/>
  <c r="M2145" i="47"/>
  <c r="T2143" i="46"/>
  <c r="S2143" i="46"/>
  <c r="R2143" i="46"/>
  <c r="Q2143" i="46"/>
  <c r="W2143" i="46" s="1"/>
  <c r="P2143" i="47"/>
  <c r="O2143" i="47"/>
  <c r="N2143" i="47"/>
  <c r="M2143" i="47"/>
  <c r="P2142" i="47"/>
  <c r="O2142" i="47"/>
  <c r="N2142" i="47"/>
  <c r="M2142" i="47"/>
  <c r="T2142" i="46"/>
  <c r="S2142" i="46"/>
  <c r="R2142" i="46"/>
  <c r="Q2142" i="46"/>
  <c r="T2141" i="46"/>
  <c r="S2141" i="46"/>
  <c r="R2141" i="46"/>
  <c r="Q2141" i="46"/>
  <c r="P2141" i="47"/>
  <c r="O2141" i="47"/>
  <c r="N2141" i="47"/>
  <c r="M2141" i="47"/>
  <c r="M2140" i="47"/>
  <c r="P2140" i="47"/>
  <c r="O2140" i="47"/>
  <c r="N2140" i="47"/>
  <c r="P2139" i="47"/>
  <c r="O2139" i="47"/>
  <c r="N2139" i="47"/>
  <c r="M2139" i="47"/>
  <c r="P2138" i="47"/>
  <c r="O2138" i="47"/>
  <c r="N2138" i="47"/>
  <c r="M2138" i="47"/>
  <c r="T2140" i="46"/>
  <c r="S2140" i="46"/>
  <c r="R2140" i="46"/>
  <c r="Q2140" i="46"/>
  <c r="T2139" i="46"/>
  <c r="S2139" i="46"/>
  <c r="R2139" i="46"/>
  <c r="Q2139" i="46"/>
  <c r="T2138" i="46"/>
  <c r="S2138" i="46"/>
  <c r="R2138" i="46"/>
  <c r="Q2138" i="46"/>
  <c r="T2137" i="46"/>
  <c r="S2137" i="46"/>
  <c r="R2137" i="46"/>
  <c r="Q2137" i="46"/>
  <c r="Y2144" i="47"/>
  <c r="X2144" i="47"/>
  <c r="W2144" i="47"/>
  <c r="V2144" i="47"/>
  <c r="Y2143" i="47"/>
  <c r="X2143" i="47"/>
  <c r="W2143" i="47"/>
  <c r="V2143" i="47"/>
  <c r="Y2142" i="47"/>
  <c r="X2142" i="47"/>
  <c r="W2142" i="47"/>
  <c r="V2142" i="47"/>
  <c r="Y2097" i="47"/>
  <c r="Y2096" i="47"/>
  <c r="Y2095" i="47"/>
  <c r="X2097" i="47"/>
  <c r="X2096" i="47"/>
  <c r="X2095" i="47"/>
  <c r="W2097" i="47"/>
  <c r="W2096" i="47"/>
  <c r="W2095" i="47"/>
  <c r="V2097" i="47"/>
  <c r="V2096" i="47"/>
  <c r="V2095" i="47"/>
  <c r="P2137" i="47"/>
  <c r="O2137" i="47"/>
  <c r="N2137" i="47"/>
  <c r="M2137" i="47"/>
  <c r="P2136" i="47"/>
  <c r="O2136" i="47"/>
  <c r="N2136" i="47"/>
  <c r="M2136" i="47"/>
  <c r="P2135" i="47"/>
  <c r="O2135" i="47"/>
  <c r="N2135" i="47"/>
  <c r="M2135" i="47"/>
  <c r="T2136" i="46"/>
  <c r="S2136" i="46"/>
  <c r="R2136" i="46"/>
  <c r="Q2136" i="46"/>
  <c r="T2135" i="46"/>
  <c r="E15" i="63" s="1"/>
  <c r="S2135" i="46"/>
  <c r="R2135" i="46"/>
  <c r="Q2135" i="46"/>
  <c r="P2134" i="47"/>
  <c r="O2134" i="47"/>
  <c r="N2134" i="47"/>
  <c r="M2134" i="47"/>
  <c r="T2134" i="46"/>
  <c r="S2134" i="46"/>
  <c r="R2134" i="46"/>
  <c r="Q2134" i="46"/>
  <c r="T2133" i="46"/>
  <c r="S2133" i="46"/>
  <c r="R2133" i="46"/>
  <c r="Q2133" i="46"/>
  <c r="T2132" i="46"/>
  <c r="S2132" i="46"/>
  <c r="R2132" i="46"/>
  <c r="Q2132" i="46"/>
  <c r="T2131" i="46"/>
  <c r="S2131" i="46"/>
  <c r="R2131" i="46"/>
  <c r="Q2131" i="46"/>
  <c r="T2130" i="46"/>
  <c r="S2130" i="46"/>
  <c r="R2130" i="46"/>
  <c r="Q2130" i="46"/>
  <c r="P2133" i="47"/>
  <c r="O2133" i="47"/>
  <c r="N2133" i="47"/>
  <c r="M2133" i="47"/>
  <c r="P2132" i="47"/>
  <c r="O2132" i="47"/>
  <c r="N2132" i="47"/>
  <c r="M2132" i="47"/>
  <c r="P2131" i="47"/>
  <c r="O2131" i="47"/>
  <c r="N2131" i="47"/>
  <c r="M2131" i="47"/>
  <c r="P2130" i="47"/>
  <c r="O2130" i="47"/>
  <c r="N2130" i="47"/>
  <c r="M2130" i="47"/>
  <c r="T2129" i="46"/>
  <c r="S2129" i="46"/>
  <c r="R2129" i="46"/>
  <c r="Q2129" i="46"/>
  <c r="P2129" i="47"/>
  <c r="O2129" i="47"/>
  <c r="N2129" i="47"/>
  <c r="M2129" i="47"/>
  <c r="T2128" i="46"/>
  <c r="S2128" i="46"/>
  <c r="R2128" i="46"/>
  <c r="Q2128" i="46"/>
  <c r="T2127" i="46"/>
  <c r="S2127" i="46"/>
  <c r="R2127" i="46"/>
  <c r="Q2127" i="46"/>
  <c r="T2126" i="46"/>
  <c r="S2126" i="46"/>
  <c r="R2126" i="46"/>
  <c r="Q2126" i="46"/>
  <c r="P2128" i="47"/>
  <c r="O2128" i="47"/>
  <c r="N2128" i="47"/>
  <c r="M2128" i="47"/>
  <c r="P2127" i="47"/>
  <c r="O2127" i="47"/>
  <c r="N2127" i="47"/>
  <c r="M2127" i="47"/>
  <c r="P2126" i="47"/>
  <c r="O2126" i="47"/>
  <c r="N2126" i="47"/>
  <c r="M2126" i="47"/>
  <c r="P2125" i="47"/>
  <c r="O2125" i="47"/>
  <c r="N2125" i="47"/>
  <c r="M2125" i="47"/>
  <c r="P2124" i="47"/>
  <c r="O2124" i="47"/>
  <c r="N2124" i="47"/>
  <c r="M2124" i="47"/>
  <c r="P2123" i="47"/>
  <c r="O2123" i="47"/>
  <c r="N2123" i="47"/>
  <c r="M2123" i="47"/>
  <c r="T2125" i="46"/>
  <c r="S2125" i="46"/>
  <c r="R2125" i="46"/>
  <c r="Q2125" i="46"/>
  <c r="T2124" i="46"/>
  <c r="S2124" i="46"/>
  <c r="R2124" i="46"/>
  <c r="Q2124" i="46"/>
  <c r="T2123" i="46"/>
  <c r="S2123" i="46"/>
  <c r="R2123" i="46"/>
  <c r="Q2123" i="46"/>
  <c r="P2122" i="47"/>
  <c r="O2122" i="47"/>
  <c r="N2122" i="47"/>
  <c r="M2122" i="47"/>
  <c r="P2121" i="47"/>
  <c r="O2121" i="47"/>
  <c r="N2121" i="47"/>
  <c r="M2121" i="47"/>
  <c r="P2120" i="47"/>
  <c r="O2120" i="47"/>
  <c r="N2120" i="47"/>
  <c r="M2120" i="47"/>
  <c r="T2122" i="46"/>
  <c r="S2122" i="46"/>
  <c r="R2122" i="46"/>
  <c r="Q2122" i="46"/>
  <c r="T2121" i="46"/>
  <c r="S2121" i="46"/>
  <c r="R2121" i="46"/>
  <c r="Q2121" i="46"/>
  <c r="T2120" i="46"/>
  <c r="S2120" i="46"/>
  <c r="R2120" i="46"/>
  <c r="Q2120" i="46"/>
  <c r="T2119" i="46"/>
  <c r="S2119" i="46"/>
  <c r="R2119" i="46"/>
  <c r="Q2119" i="46"/>
  <c r="T2118" i="46"/>
  <c r="S2118" i="46"/>
  <c r="R2118" i="46"/>
  <c r="Q2118" i="46"/>
  <c r="T2117" i="46"/>
  <c r="S2117" i="46"/>
  <c r="R2117" i="46"/>
  <c r="Q2117" i="46"/>
  <c r="T2116" i="46"/>
  <c r="S2116" i="46"/>
  <c r="R2116" i="46"/>
  <c r="Q2116" i="46"/>
  <c r="T2115" i="46"/>
  <c r="S2115" i="46"/>
  <c r="R2115" i="46"/>
  <c r="Q2115" i="46"/>
  <c r="T2114" i="46"/>
  <c r="S2114" i="46"/>
  <c r="R2114" i="46"/>
  <c r="Q2114" i="46"/>
  <c r="T2113" i="46"/>
  <c r="S2113" i="46"/>
  <c r="R2113" i="46"/>
  <c r="Q2113" i="46"/>
  <c r="T2112" i="46"/>
  <c r="S2112" i="46"/>
  <c r="R2112" i="46"/>
  <c r="Q2112" i="46"/>
  <c r="P2119" i="47"/>
  <c r="O2119" i="47"/>
  <c r="N2119" i="47"/>
  <c r="M2119" i="47"/>
  <c r="P2118" i="47"/>
  <c r="O2118" i="47"/>
  <c r="N2118" i="47"/>
  <c r="M2118" i="47"/>
  <c r="P2117" i="47"/>
  <c r="O2117" i="47"/>
  <c r="N2117" i="47"/>
  <c r="M2117" i="47"/>
  <c r="P2116" i="47"/>
  <c r="O2116" i="47"/>
  <c r="N2116" i="47"/>
  <c r="M2116" i="47"/>
  <c r="P2115" i="47"/>
  <c r="O2115" i="47"/>
  <c r="N2115" i="47"/>
  <c r="M2115" i="47"/>
  <c r="P2114" i="47"/>
  <c r="O2114" i="47"/>
  <c r="N2114" i="47"/>
  <c r="M2114" i="47"/>
  <c r="P2113" i="47"/>
  <c r="O2113" i="47"/>
  <c r="N2113" i="47"/>
  <c r="M2113" i="47"/>
  <c r="P2112" i="47"/>
  <c r="O2112" i="47"/>
  <c r="N2112" i="47"/>
  <c r="M2112" i="47"/>
  <c r="T2111" i="46"/>
  <c r="S2111" i="46"/>
  <c r="R2111" i="46"/>
  <c r="Q2111" i="46"/>
  <c r="T2110" i="46"/>
  <c r="S2110" i="46"/>
  <c r="R2110" i="46"/>
  <c r="Q2110" i="46"/>
  <c r="T2109" i="46"/>
  <c r="S2109" i="46"/>
  <c r="R2109" i="46"/>
  <c r="Q2109" i="46"/>
  <c r="T2108" i="46"/>
  <c r="S2108" i="46"/>
  <c r="R2108" i="46"/>
  <c r="Q2108" i="46"/>
  <c r="P2111" i="47"/>
  <c r="O2111" i="47"/>
  <c r="N2111" i="47"/>
  <c r="M2111" i="47"/>
  <c r="P2110" i="47"/>
  <c r="O2110" i="47"/>
  <c r="N2110" i="47"/>
  <c r="M2110" i="47"/>
  <c r="P2109" i="47"/>
  <c r="O2109" i="47"/>
  <c r="N2109" i="47"/>
  <c r="M2109" i="47"/>
  <c r="P2108" i="47"/>
  <c r="O2108" i="47"/>
  <c r="N2108" i="47"/>
  <c r="M2108" i="47"/>
  <c r="T2107" i="46"/>
  <c r="S2107" i="46"/>
  <c r="R2107" i="46"/>
  <c r="Q2107" i="46"/>
  <c r="P2107" i="47"/>
  <c r="O2107" i="47"/>
  <c r="N2107" i="47"/>
  <c r="M2107" i="47"/>
  <c r="W2108" i="46" l="1"/>
  <c r="W2120" i="46"/>
  <c r="I15" i="63"/>
  <c r="J15" i="63"/>
  <c r="R2129" i="47"/>
  <c r="S2129" i="47" s="1"/>
  <c r="R2111" i="47"/>
  <c r="S2111" i="47" s="1"/>
  <c r="R2113" i="47"/>
  <c r="S2113" i="47" s="1"/>
  <c r="R2115" i="47"/>
  <c r="S2115" i="47" s="1"/>
  <c r="R2127" i="47"/>
  <c r="S2127" i="47" s="1"/>
  <c r="R2138" i="47"/>
  <c r="S2138" i="47" s="1"/>
  <c r="R2132" i="47"/>
  <c r="S2132" i="47" s="1"/>
  <c r="H15" i="63"/>
  <c r="R2107" i="47"/>
  <c r="S2107" i="47" s="1"/>
  <c r="R2118" i="47"/>
  <c r="S2118" i="47" s="1"/>
  <c r="R2124" i="47"/>
  <c r="S2124" i="47" s="1"/>
  <c r="R2126" i="47"/>
  <c r="S2126" i="47" s="1"/>
  <c r="R2128" i="47"/>
  <c r="S2128" i="47" s="1"/>
  <c r="R2112" i="47"/>
  <c r="S2112" i="47" s="1"/>
  <c r="R2116" i="47"/>
  <c r="S2116" i="47" s="1"/>
  <c r="R2108" i="47"/>
  <c r="S2108" i="47" s="1"/>
  <c r="R2135" i="47"/>
  <c r="S2135" i="47" s="1"/>
  <c r="G15" i="63"/>
  <c r="R2137" i="47"/>
  <c r="S2137" i="47" s="1"/>
  <c r="R2145" i="47"/>
  <c r="S2145" i="47" s="1"/>
  <c r="T2145" i="47" s="1"/>
  <c r="R2131" i="47"/>
  <c r="S2131" i="47" s="1"/>
  <c r="R2133" i="47"/>
  <c r="S2133" i="47" s="1"/>
  <c r="R2134" i="47"/>
  <c r="S2134" i="47" s="1"/>
  <c r="R2136" i="47"/>
  <c r="S2136" i="47" s="1"/>
  <c r="R2147" i="47"/>
  <c r="S2147" i="47" s="1"/>
  <c r="R2130" i="47"/>
  <c r="S2130" i="47" s="1"/>
  <c r="R2120" i="47"/>
  <c r="S2120" i="47" s="1"/>
  <c r="R2142" i="47"/>
  <c r="S2142" i="47" s="1"/>
  <c r="T2154" i="47"/>
  <c r="T2155" i="47" s="1"/>
  <c r="T2156" i="47" s="1"/>
  <c r="T2157" i="47" s="1"/>
  <c r="X2137" i="46"/>
  <c r="W2121" i="46"/>
  <c r="V2110" i="46"/>
  <c r="W2142" i="46"/>
  <c r="V2145" i="46"/>
  <c r="W2144" i="46"/>
  <c r="W2122" i="46"/>
  <c r="B15" i="63"/>
  <c r="X2139" i="46"/>
  <c r="X2144" i="46"/>
  <c r="W2147" i="46"/>
  <c r="V2125" i="46"/>
  <c r="W2135" i="46"/>
  <c r="C15" i="63"/>
  <c r="W2107" i="46"/>
  <c r="W2113" i="46"/>
  <c r="W2115" i="46"/>
  <c r="X2118" i="46"/>
  <c r="D15" i="63"/>
  <c r="X2116" i="46"/>
  <c r="W2119" i="46"/>
  <c r="W2129" i="46"/>
  <c r="W2136" i="46"/>
  <c r="W2141" i="46"/>
  <c r="R2123" i="47"/>
  <c r="S2123" i="47" s="1"/>
  <c r="R2139" i="47"/>
  <c r="S2139" i="47" s="1"/>
  <c r="R2141" i="47"/>
  <c r="S2141" i="47" s="1"/>
  <c r="R2146" i="47"/>
  <c r="S2146" i="47" s="1"/>
  <c r="T2146" i="47" s="1"/>
  <c r="T2147" i="47" s="1"/>
  <c r="R2114" i="47"/>
  <c r="S2114" i="47" s="1"/>
  <c r="R2125" i="47"/>
  <c r="S2125" i="47" s="1"/>
  <c r="T2125" i="47" s="1"/>
  <c r="R2110" i="47"/>
  <c r="S2110" i="47" s="1"/>
  <c r="R2121" i="47"/>
  <c r="S2121" i="47" s="1"/>
  <c r="R2148" i="47"/>
  <c r="S2148" i="47" s="1"/>
  <c r="R2109" i="47"/>
  <c r="S2109" i="47" s="1"/>
  <c r="R2143" i="47"/>
  <c r="S2143" i="47" s="1"/>
  <c r="R2140" i="47"/>
  <c r="S2140" i="47" s="1"/>
  <c r="R2144" i="47"/>
  <c r="S2144" i="47" s="1"/>
  <c r="R2119" i="47"/>
  <c r="S2119" i="47" s="1"/>
  <c r="R2117" i="47"/>
  <c r="S2117" i="47" s="1"/>
  <c r="R2122" i="47"/>
  <c r="S2122" i="47" s="1"/>
  <c r="R2149" i="47"/>
  <c r="S2149" i="47" s="1"/>
  <c r="X2123" i="46"/>
  <c r="X2130" i="46"/>
  <c r="X2111" i="46"/>
  <c r="W2127" i="46"/>
  <c r="V2131" i="46"/>
  <c r="V2138" i="46"/>
  <c r="W2140" i="46"/>
  <c r="X2146" i="46"/>
  <c r="W2148" i="46"/>
  <c r="W2109" i="46"/>
  <c r="W2114" i="46"/>
  <c r="V2117" i="46"/>
  <c r="W2133" i="46"/>
  <c r="W2137" i="46"/>
  <c r="V2111" i="46"/>
  <c r="V2118" i="46"/>
  <c r="X2125" i="46"/>
  <c r="W2112" i="46"/>
  <c r="W2116" i="46"/>
  <c r="V2139" i="46"/>
  <c r="X2151" i="46"/>
  <c r="V2124" i="46"/>
  <c r="W2126" i="46"/>
  <c r="W2128" i="46"/>
  <c r="V2132" i="46"/>
  <c r="W2134" i="46"/>
  <c r="V2146" i="46"/>
  <c r="W2130" i="46"/>
  <c r="X2132" i="46"/>
  <c r="W2123" i="46"/>
  <c r="P2106" i="47"/>
  <c r="O2106" i="47"/>
  <c r="N2106" i="47"/>
  <c r="M2106" i="47"/>
  <c r="T2106" i="46"/>
  <c r="S2106" i="46"/>
  <c r="R2106" i="46"/>
  <c r="Q2106" i="46"/>
  <c r="T2105" i="46"/>
  <c r="S2105" i="46"/>
  <c r="R2105" i="46"/>
  <c r="Q2105" i="46"/>
  <c r="T2104" i="46"/>
  <c r="S2104" i="46"/>
  <c r="D14" i="63" s="1"/>
  <c r="R2104" i="46"/>
  <c r="Q2104" i="46"/>
  <c r="B14" i="63" s="1"/>
  <c r="T2103" i="46"/>
  <c r="S2103" i="46"/>
  <c r="R2103" i="46"/>
  <c r="Q2103" i="46"/>
  <c r="T2102" i="46"/>
  <c r="S2102" i="46"/>
  <c r="R2102" i="46"/>
  <c r="Q2102" i="46"/>
  <c r="P2105" i="47"/>
  <c r="O2105" i="47"/>
  <c r="N2105" i="47"/>
  <c r="M2105" i="47"/>
  <c r="P2104" i="47"/>
  <c r="O2104" i="47"/>
  <c r="N2104" i="47"/>
  <c r="M2104" i="47"/>
  <c r="P2103" i="47"/>
  <c r="O2103" i="47"/>
  <c r="N2103" i="47"/>
  <c r="M2103" i="47"/>
  <c r="P2102" i="47"/>
  <c r="O2102" i="47"/>
  <c r="N2102" i="47"/>
  <c r="M2102" i="47"/>
  <c r="P2101" i="47"/>
  <c r="O2101" i="47"/>
  <c r="N2101" i="47"/>
  <c r="M2101" i="47"/>
  <c r="T2101" i="46"/>
  <c r="S2101" i="46"/>
  <c r="R2101" i="46"/>
  <c r="Q2101" i="46"/>
  <c r="P2100" i="47"/>
  <c r="O2100" i="47"/>
  <c r="N2100" i="47"/>
  <c r="M2100" i="47"/>
  <c r="T2100" i="46"/>
  <c r="S2100" i="46"/>
  <c r="R2100" i="46"/>
  <c r="Q2100" i="46"/>
  <c r="T2099" i="46"/>
  <c r="S2099" i="46"/>
  <c r="R2099" i="46"/>
  <c r="Q2099" i="46"/>
  <c r="T2098" i="46"/>
  <c r="S2098" i="46"/>
  <c r="R2098" i="46"/>
  <c r="Q2098" i="46"/>
  <c r="T2097" i="46"/>
  <c r="S2097" i="46"/>
  <c r="R2097" i="46"/>
  <c r="Q2097" i="46"/>
  <c r="T2096" i="46"/>
  <c r="S2096" i="46"/>
  <c r="R2096" i="46"/>
  <c r="Q2096" i="46"/>
  <c r="T2095" i="46"/>
  <c r="S2095" i="46"/>
  <c r="R2095" i="46"/>
  <c r="Q2095" i="46"/>
  <c r="T2094" i="46"/>
  <c r="S2094" i="46"/>
  <c r="R2094" i="46"/>
  <c r="Q2094" i="46"/>
  <c r="P2099" i="47"/>
  <c r="O2099" i="47"/>
  <c r="N2099" i="47"/>
  <c r="M2099" i="47"/>
  <c r="P2098" i="47"/>
  <c r="O2098" i="47"/>
  <c r="N2098" i="47"/>
  <c r="M2098" i="47"/>
  <c r="P2097" i="47"/>
  <c r="O2097" i="47"/>
  <c r="N2097" i="47"/>
  <c r="M2097" i="47"/>
  <c r="P2096" i="47"/>
  <c r="O2096" i="47"/>
  <c r="N2096" i="47"/>
  <c r="M2096" i="47"/>
  <c r="P2095" i="47"/>
  <c r="O2095" i="47"/>
  <c r="N2095" i="47"/>
  <c r="M2095" i="47"/>
  <c r="P2094" i="47"/>
  <c r="O2094" i="47"/>
  <c r="N2094" i="47"/>
  <c r="M2094" i="47"/>
  <c r="T2093" i="46"/>
  <c r="S2093" i="46"/>
  <c r="R2093" i="46"/>
  <c r="Q2093" i="46"/>
  <c r="T2092" i="46"/>
  <c r="S2092" i="46"/>
  <c r="R2092" i="46"/>
  <c r="Q2092" i="46"/>
  <c r="P2093" i="47"/>
  <c r="O2093" i="47"/>
  <c r="N2093" i="47"/>
  <c r="M2093" i="47"/>
  <c r="P2092" i="47"/>
  <c r="O2092" i="47"/>
  <c r="N2092" i="47"/>
  <c r="M2092" i="47"/>
  <c r="T2091" i="46"/>
  <c r="S2091" i="46"/>
  <c r="R2091" i="46"/>
  <c r="Q2091" i="46"/>
  <c r="W2091" i="46" s="1"/>
  <c r="T2090" i="46"/>
  <c r="S2090" i="46"/>
  <c r="R2090" i="46"/>
  <c r="Q2090" i="46"/>
  <c r="P2091" i="47"/>
  <c r="O2091" i="47"/>
  <c r="N2091" i="47"/>
  <c r="M2091" i="47"/>
  <c r="P2090" i="47"/>
  <c r="O2090" i="47"/>
  <c r="N2090" i="47"/>
  <c r="M2090" i="47"/>
  <c r="T2089" i="46"/>
  <c r="S2089" i="46"/>
  <c r="R2089" i="46"/>
  <c r="Q2089" i="46"/>
  <c r="V2089" i="46" s="1"/>
  <c r="T2088" i="46"/>
  <c r="S2088" i="46"/>
  <c r="R2088" i="46"/>
  <c r="Q2088" i="46"/>
  <c r="T2087" i="46"/>
  <c r="S2087" i="46"/>
  <c r="R2087" i="46"/>
  <c r="Q2087" i="46"/>
  <c r="T2086" i="46"/>
  <c r="S2086" i="46"/>
  <c r="R2086" i="46"/>
  <c r="Q2086" i="46"/>
  <c r="P2089" i="47"/>
  <c r="O2089" i="47"/>
  <c r="N2089" i="47"/>
  <c r="M2089" i="47"/>
  <c r="P2088" i="47"/>
  <c r="O2088" i="47"/>
  <c r="N2088" i="47"/>
  <c r="M2088" i="47"/>
  <c r="P2087" i="47"/>
  <c r="O2087" i="47"/>
  <c r="N2087" i="47"/>
  <c r="M2087" i="47"/>
  <c r="P2086" i="47"/>
  <c r="O2086" i="47"/>
  <c r="N2086" i="47"/>
  <c r="M2086" i="47"/>
  <c r="P2085" i="47"/>
  <c r="O2085" i="47"/>
  <c r="N2085" i="47"/>
  <c r="M2085" i="47"/>
  <c r="P2084" i="47"/>
  <c r="O2084" i="47"/>
  <c r="N2084" i="47"/>
  <c r="M2084" i="47"/>
  <c r="T2085" i="46"/>
  <c r="S2085" i="46"/>
  <c r="R2085" i="46"/>
  <c r="Q2085" i="46"/>
  <c r="T2084" i="46"/>
  <c r="S2084" i="46"/>
  <c r="R2084" i="46"/>
  <c r="Q2084" i="46"/>
  <c r="P2083" i="47"/>
  <c r="O2083" i="47"/>
  <c r="N2083" i="47"/>
  <c r="M2083" i="47"/>
  <c r="P2082" i="47"/>
  <c r="O2082" i="47"/>
  <c r="N2082" i="47"/>
  <c r="M2082" i="47"/>
  <c r="P2081" i="47"/>
  <c r="O2081" i="47"/>
  <c r="N2081" i="47"/>
  <c r="M2081" i="47"/>
  <c r="T2083" i="46"/>
  <c r="S2083" i="46"/>
  <c r="R2083" i="46"/>
  <c r="Q2083" i="46"/>
  <c r="T2082" i="46"/>
  <c r="S2082" i="46"/>
  <c r="R2082" i="46"/>
  <c r="Q2082" i="46"/>
  <c r="V2082" i="46" s="1"/>
  <c r="T2081" i="46"/>
  <c r="S2081" i="46"/>
  <c r="R2081" i="46"/>
  <c r="Q2081" i="46"/>
  <c r="P2080" i="47"/>
  <c r="O2080" i="47"/>
  <c r="N2080" i="47"/>
  <c r="M2080" i="47"/>
  <c r="T2080" i="46"/>
  <c r="S2080" i="46"/>
  <c r="R2080" i="46"/>
  <c r="Q2080" i="46"/>
  <c r="P2079" i="47"/>
  <c r="O2079" i="47"/>
  <c r="N2079" i="47"/>
  <c r="M2079" i="47"/>
  <c r="P2078" i="47"/>
  <c r="O2078" i="47"/>
  <c r="N2078" i="47"/>
  <c r="M2078" i="47"/>
  <c r="T2079" i="46"/>
  <c r="S2079" i="46"/>
  <c r="R2079" i="46"/>
  <c r="Q2079" i="46"/>
  <c r="W2079" i="46" s="1"/>
  <c r="T2078" i="46"/>
  <c r="S2078" i="46"/>
  <c r="R2078" i="46"/>
  <c r="Q2078" i="46"/>
  <c r="T2077" i="46"/>
  <c r="S2077" i="46"/>
  <c r="R2077" i="46"/>
  <c r="Q2077" i="46"/>
  <c r="T2076" i="46"/>
  <c r="S2076" i="46"/>
  <c r="R2076" i="46"/>
  <c r="Q2076" i="46"/>
  <c r="T2075" i="46"/>
  <c r="S2075" i="46"/>
  <c r="R2075" i="46"/>
  <c r="Q2075" i="46"/>
  <c r="T2074" i="46"/>
  <c r="S2074" i="46"/>
  <c r="R2074" i="46"/>
  <c r="Q2074" i="46"/>
  <c r="T2073" i="46"/>
  <c r="S2073" i="46"/>
  <c r="R2073" i="46"/>
  <c r="Q2073" i="46"/>
  <c r="T2072" i="46"/>
  <c r="S2072" i="46"/>
  <c r="R2072" i="46"/>
  <c r="Q2072" i="46"/>
  <c r="P2077" i="47"/>
  <c r="O2077" i="47"/>
  <c r="N2077" i="47"/>
  <c r="M2077" i="47"/>
  <c r="P2076" i="47"/>
  <c r="O2076" i="47"/>
  <c r="N2076" i="47"/>
  <c r="M2076" i="47"/>
  <c r="P2075" i="47"/>
  <c r="O2075" i="47"/>
  <c r="N2075" i="47"/>
  <c r="M2075" i="47"/>
  <c r="P2073" i="47"/>
  <c r="O2073" i="47"/>
  <c r="N2073" i="47"/>
  <c r="M2073" i="47"/>
  <c r="P2074" i="47"/>
  <c r="O2074" i="47"/>
  <c r="N2074" i="47"/>
  <c r="M2074" i="47"/>
  <c r="P2072" i="47"/>
  <c r="O2072" i="47"/>
  <c r="N2072" i="47"/>
  <c r="M2072" i="47"/>
  <c r="T2071" i="46"/>
  <c r="S2071" i="46"/>
  <c r="R2071" i="46"/>
  <c r="Q2071" i="46"/>
  <c r="P2071" i="47"/>
  <c r="O2071" i="47"/>
  <c r="N2071" i="47"/>
  <c r="M2071" i="47"/>
  <c r="P2070" i="47"/>
  <c r="O2070" i="47"/>
  <c r="N2070" i="47"/>
  <c r="M2070" i="47"/>
  <c r="P2068" i="47"/>
  <c r="O2068" i="47"/>
  <c r="N2068" i="47"/>
  <c r="M2068" i="47"/>
  <c r="T2070" i="46"/>
  <c r="S2070" i="46"/>
  <c r="R2070" i="46"/>
  <c r="Q2070" i="46"/>
  <c r="T2068" i="46"/>
  <c r="S2068" i="46"/>
  <c r="R2068" i="46"/>
  <c r="Q2068" i="46"/>
  <c r="T2069" i="46"/>
  <c r="S2069" i="46"/>
  <c r="R2069" i="46"/>
  <c r="Q2069" i="46"/>
  <c r="T2067" i="46"/>
  <c r="S2067" i="46"/>
  <c r="R2067" i="46"/>
  <c r="Q2067" i="46"/>
  <c r="P2069" i="47"/>
  <c r="O2069" i="47"/>
  <c r="N2069" i="47"/>
  <c r="M2069" i="47"/>
  <c r="P2067" i="47"/>
  <c r="O2067" i="47"/>
  <c r="N2067" i="47"/>
  <c r="M2067" i="47"/>
  <c r="P2066" i="47"/>
  <c r="O2066" i="47"/>
  <c r="N2066" i="47"/>
  <c r="M2066" i="47"/>
  <c r="T2066" i="46"/>
  <c r="S2066" i="46"/>
  <c r="R2066" i="46"/>
  <c r="Q2066" i="46"/>
  <c r="P2065" i="47"/>
  <c r="O2065" i="47"/>
  <c r="N2065" i="47"/>
  <c r="M2065" i="47"/>
  <c r="T2065" i="46"/>
  <c r="S2065" i="46"/>
  <c r="R2065" i="46"/>
  <c r="Q2065" i="46"/>
  <c r="T2064" i="46"/>
  <c r="S2064" i="46"/>
  <c r="R2064" i="46"/>
  <c r="Q2064" i="46"/>
  <c r="W2064" i="46" s="1"/>
  <c r="T2063" i="46"/>
  <c r="S2063" i="46"/>
  <c r="R2063" i="46"/>
  <c r="Q2063" i="46"/>
  <c r="T2062" i="46"/>
  <c r="S2062" i="46"/>
  <c r="R2062" i="46"/>
  <c r="Q2062" i="46"/>
  <c r="T2061" i="46"/>
  <c r="S2061" i="46"/>
  <c r="R2061" i="46"/>
  <c r="Q2061" i="46"/>
  <c r="T2060" i="46"/>
  <c r="S2060" i="46"/>
  <c r="R2060" i="46"/>
  <c r="Q2060" i="46"/>
  <c r="P2064" i="47"/>
  <c r="O2064" i="47"/>
  <c r="N2064" i="47"/>
  <c r="M2064" i="47"/>
  <c r="P2063" i="47"/>
  <c r="O2063" i="47"/>
  <c r="N2063" i="47"/>
  <c r="M2063" i="47"/>
  <c r="P2062" i="47"/>
  <c r="O2062" i="47"/>
  <c r="N2062" i="47"/>
  <c r="M2062" i="47"/>
  <c r="P2061" i="47"/>
  <c r="O2061" i="47"/>
  <c r="N2061" i="47"/>
  <c r="M2061" i="47"/>
  <c r="P2060" i="47"/>
  <c r="O2060" i="47"/>
  <c r="N2060" i="47"/>
  <c r="M2060" i="47"/>
  <c r="P2059" i="47"/>
  <c r="O2059" i="47"/>
  <c r="N2059" i="47"/>
  <c r="M2059" i="47"/>
  <c r="T2059" i="46"/>
  <c r="S2059" i="46"/>
  <c r="R2059" i="46"/>
  <c r="Q2059" i="46"/>
  <c r="AK2196" i="46"/>
  <c r="AK2195" i="46"/>
  <c r="AK2194" i="46"/>
  <c r="AK2193" i="46"/>
  <c r="AJ2196" i="46"/>
  <c r="AJ2195" i="46"/>
  <c r="AJ2194" i="46"/>
  <c r="AJ2193" i="46"/>
  <c r="AG2202" i="47"/>
  <c r="AF2202" i="47"/>
  <c r="AG2205" i="47"/>
  <c r="AG2204" i="47"/>
  <c r="AG2203" i="47"/>
  <c r="AG2201" i="47"/>
  <c r="AF2205" i="47"/>
  <c r="AF2204" i="47"/>
  <c r="AF2203" i="47"/>
  <c r="AF2201" i="47"/>
  <c r="P2058" i="47"/>
  <c r="O2058" i="47"/>
  <c r="N2058" i="47"/>
  <c r="M2058" i="47"/>
  <c r="T2058" i="46"/>
  <c r="S2058" i="46"/>
  <c r="R2058" i="46"/>
  <c r="Q2058" i="46"/>
  <c r="P2057" i="47"/>
  <c r="O2057" i="47"/>
  <c r="N2057" i="47"/>
  <c r="M2057" i="47"/>
  <c r="P2056" i="47"/>
  <c r="O2056" i="47"/>
  <c r="N2056" i="47"/>
  <c r="M2056" i="47"/>
  <c r="P2054" i="47"/>
  <c r="O2054" i="47"/>
  <c r="N2054" i="47"/>
  <c r="M2054" i="47"/>
  <c r="T2057" i="46"/>
  <c r="S2057" i="46"/>
  <c r="R2057" i="46"/>
  <c r="Q2057" i="46"/>
  <c r="T2056" i="46"/>
  <c r="S2056" i="46"/>
  <c r="R2056" i="46"/>
  <c r="Q2056" i="46"/>
  <c r="T2054" i="46"/>
  <c r="S2054" i="46"/>
  <c r="R2054" i="46"/>
  <c r="Q2054" i="46"/>
  <c r="T2055" i="46"/>
  <c r="S2055" i="46"/>
  <c r="R2055" i="46"/>
  <c r="Q2055" i="46"/>
  <c r="T2053" i="46"/>
  <c r="S2053" i="46"/>
  <c r="R2053" i="46"/>
  <c r="Q2053" i="46"/>
  <c r="T2052" i="46"/>
  <c r="S2052" i="46"/>
  <c r="R2052" i="46"/>
  <c r="Q2052" i="46"/>
  <c r="P2055" i="47"/>
  <c r="O2055" i="47"/>
  <c r="N2055" i="47"/>
  <c r="M2055" i="47"/>
  <c r="P2053" i="47"/>
  <c r="O2053" i="47"/>
  <c r="N2053" i="47"/>
  <c r="M2053" i="47"/>
  <c r="P2052" i="47"/>
  <c r="O2052" i="47"/>
  <c r="N2052" i="47"/>
  <c r="M2052" i="47"/>
  <c r="T2051" i="46"/>
  <c r="S2051" i="46"/>
  <c r="R2051" i="46"/>
  <c r="Q2051" i="46"/>
  <c r="T2050" i="46"/>
  <c r="S2050" i="46"/>
  <c r="R2050" i="46"/>
  <c r="Q2050" i="46"/>
  <c r="P2051" i="47"/>
  <c r="O2051" i="47"/>
  <c r="N2051" i="47"/>
  <c r="M2051" i="47"/>
  <c r="P2050" i="47"/>
  <c r="O2050" i="47"/>
  <c r="N2050" i="47"/>
  <c r="M2050" i="47"/>
  <c r="P2049" i="47"/>
  <c r="O2049" i="47"/>
  <c r="N2049" i="47"/>
  <c r="M2049" i="47"/>
  <c r="P2048" i="47"/>
  <c r="O2048" i="47"/>
  <c r="N2048" i="47"/>
  <c r="M2048" i="47"/>
  <c r="P2047" i="47"/>
  <c r="O2047" i="47"/>
  <c r="N2047" i="47"/>
  <c r="M2047" i="47"/>
  <c r="T2049" i="46"/>
  <c r="S2049" i="46"/>
  <c r="R2049" i="46"/>
  <c r="Q2049" i="46"/>
  <c r="T2048" i="46"/>
  <c r="S2048" i="46"/>
  <c r="R2048" i="46"/>
  <c r="Q2048" i="46"/>
  <c r="P2046" i="47"/>
  <c r="O2046" i="47"/>
  <c r="N2046" i="47"/>
  <c r="M2046" i="47"/>
  <c r="P2045" i="47"/>
  <c r="O2045" i="47"/>
  <c r="N2045" i="47"/>
  <c r="M2045" i="47"/>
  <c r="P2044" i="47"/>
  <c r="O2044" i="47"/>
  <c r="N2044" i="47"/>
  <c r="M2044" i="47"/>
  <c r="T2047" i="46"/>
  <c r="S2047" i="46"/>
  <c r="R2047" i="46"/>
  <c r="Q2047" i="46"/>
  <c r="T2046" i="46"/>
  <c r="S2046" i="46"/>
  <c r="R2046" i="46"/>
  <c r="Q2046" i="46"/>
  <c r="T2045" i="46"/>
  <c r="S2045" i="46"/>
  <c r="R2045" i="46"/>
  <c r="Q2045" i="46"/>
  <c r="T2044" i="46"/>
  <c r="S2044" i="46"/>
  <c r="R2044" i="46"/>
  <c r="Q2044" i="46"/>
  <c r="P2043" i="47"/>
  <c r="O2043" i="47"/>
  <c r="N2043" i="47"/>
  <c r="M2043" i="47"/>
  <c r="P2042" i="47"/>
  <c r="O2042" i="47"/>
  <c r="N2042" i="47"/>
  <c r="M2042" i="47"/>
  <c r="T2043" i="46"/>
  <c r="S2043" i="46"/>
  <c r="R2043" i="46"/>
  <c r="Q2043" i="46"/>
  <c r="T2042" i="46"/>
  <c r="S2042" i="46"/>
  <c r="R2042" i="46"/>
  <c r="Q2042" i="46"/>
  <c r="P2041" i="47"/>
  <c r="O2041" i="47"/>
  <c r="N2041" i="47"/>
  <c r="M2041" i="47"/>
  <c r="P2040" i="47"/>
  <c r="O2040" i="47"/>
  <c r="N2040" i="47"/>
  <c r="M2040" i="47"/>
  <c r="P2039" i="47"/>
  <c r="O2039" i="47"/>
  <c r="N2039" i="47"/>
  <c r="M2039" i="47"/>
  <c r="T2041" i="46"/>
  <c r="S2041" i="46"/>
  <c r="R2041" i="46"/>
  <c r="Q2041" i="46"/>
  <c r="T2040" i="46"/>
  <c r="S2040" i="46"/>
  <c r="R2040" i="46"/>
  <c r="Q2040" i="46"/>
  <c r="T2039" i="46"/>
  <c r="S2039" i="46"/>
  <c r="R2039" i="46"/>
  <c r="Q2039" i="46"/>
  <c r="P2038" i="47"/>
  <c r="O2038" i="47"/>
  <c r="N2038" i="47"/>
  <c r="M2038" i="47"/>
  <c r="P2037" i="47"/>
  <c r="O2037" i="47"/>
  <c r="N2037" i="47"/>
  <c r="M2037" i="47"/>
  <c r="P2036" i="47"/>
  <c r="O2036" i="47"/>
  <c r="N2036" i="47"/>
  <c r="M2036" i="47"/>
  <c r="T2038" i="46"/>
  <c r="S2038" i="46"/>
  <c r="R2038" i="46"/>
  <c r="Q2038" i="46"/>
  <c r="T2037" i="46"/>
  <c r="S2037" i="46"/>
  <c r="R2037" i="46"/>
  <c r="Q2037" i="46"/>
  <c r="T2036" i="46"/>
  <c r="S2036" i="46"/>
  <c r="R2036" i="46"/>
  <c r="Q2036" i="46"/>
  <c r="T2035" i="46"/>
  <c r="S2035" i="46"/>
  <c r="R2035" i="46"/>
  <c r="Q2035" i="46"/>
  <c r="P2035" i="47"/>
  <c r="O2035" i="47"/>
  <c r="N2035" i="47"/>
  <c r="M2035" i="47"/>
  <c r="P2034" i="47"/>
  <c r="O2034" i="47"/>
  <c r="N2034" i="47"/>
  <c r="M2034" i="47"/>
  <c r="P2033" i="47"/>
  <c r="O2033" i="47"/>
  <c r="N2033" i="47"/>
  <c r="M2033" i="47"/>
  <c r="P2032" i="47"/>
  <c r="O2032" i="47"/>
  <c r="N2032" i="47"/>
  <c r="M2032" i="47"/>
  <c r="T2034" i="46"/>
  <c r="S2034" i="46"/>
  <c r="R2034" i="46"/>
  <c r="Q2034" i="46"/>
  <c r="T2033" i="46"/>
  <c r="S2033" i="46"/>
  <c r="R2033" i="46"/>
  <c r="Q2033" i="46"/>
  <c r="T2032" i="46"/>
  <c r="S2032" i="46"/>
  <c r="R2032" i="46"/>
  <c r="Q2032" i="46"/>
  <c r="P2031" i="47"/>
  <c r="O2031" i="47"/>
  <c r="N2031" i="47"/>
  <c r="M2031" i="47"/>
  <c r="P2030" i="47"/>
  <c r="O2030" i="47"/>
  <c r="N2030" i="47"/>
  <c r="M2030" i="47"/>
  <c r="T2031" i="46"/>
  <c r="S2031" i="46"/>
  <c r="R2031" i="46"/>
  <c r="Q2031" i="46"/>
  <c r="T2030" i="46"/>
  <c r="S2030" i="46"/>
  <c r="R2030" i="46"/>
  <c r="Q2030" i="46"/>
  <c r="P2029" i="47"/>
  <c r="O2029" i="47"/>
  <c r="N2029" i="47"/>
  <c r="M2029" i="47"/>
  <c r="T2029" i="46"/>
  <c r="S2029" i="46"/>
  <c r="R2029" i="46"/>
  <c r="Q2029" i="46"/>
  <c r="P2028" i="47"/>
  <c r="O2028" i="47"/>
  <c r="N2028" i="47"/>
  <c r="M2028" i="47"/>
  <c r="T2028" i="46"/>
  <c r="S2028" i="46"/>
  <c r="R2028" i="46"/>
  <c r="Q2028" i="46"/>
  <c r="P2027" i="47"/>
  <c r="O2027" i="47"/>
  <c r="N2027" i="47"/>
  <c r="M2027" i="47"/>
  <c r="P2026" i="47"/>
  <c r="O2026" i="47"/>
  <c r="N2026" i="47"/>
  <c r="M2026" i="47"/>
  <c r="P2025" i="47"/>
  <c r="O2025" i="47"/>
  <c r="N2025" i="47"/>
  <c r="M2025" i="47"/>
  <c r="P2024" i="47"/>
  <c r="O2024" i="47"/>
  <c r="N2024" i="47"/>
  <c r="M2024" i="47"/>
  <c r="T2027" i="46"/>
  <c r="S2027" i="46"/>
  <c r="R2027" i="46"/>
  <c r="Q2027" i="46"/>
  <c r="T2026" i="46"/>
  <c r="S2026" i="46"/>
  <c r="R2026" i="46"/>
  <c r="Q2026" i="46"/>
  <c r="T2025" i="46"/>
  <c r="S2025" i="46"/>
  <c r="R2025" i="46"/>
  <c r="Q2025" i="46"/>
  <c r="T2024" i="46"/>
  <c r="S2024" i="46"/>
  <c r="R2024" i="46"/>
  <c r="Q2024" i="46"/>
  <c r="P2023" i="47"/>
  <c r="O2023" i="47"/>
  <c r="N2023" i="47"/>
  <c r="M2023" i="47"/>
  <c r="T2023" i="46"/>
  <c r="S2023" i="46"/>
  <c r="R2023" i="46"/>
  <c r="Q2023" i="46"/>
  <c r="P2022" i="47"/>
  <c r="O2022" i="47"/>
  <c r="N2022" i="47"/>
  <c r="M2022" i="47"/>
  <c r="T2022" i="46"/>
  <c r="S2022" i="46"/>
  <c r="R2022" i="46"/>
  <c r="Q2022" i="46"/>
  <c r="P2021" i="47"/>
  <c r="O2021" i="47"/>
  <c r="N2021" i="47"/>
  <c r="M2021" i="47"/>
  <c r="P2018" i="47"/>
  <c r="O2018" i="47"/>
  <c r="N2018" i="47"/>
  <c r="M2018" i="47"/>
  <c r="T2021" i="46"/>
  <c r="S2021" i="46"/>
  <c r="R2021" i="46"/>
  <c r="Q2021" i="46"/>
  <c r="T2018" i="46"/>
  <c r="S2018" i="46"/>
  <c r="R2018" i="46"/>
  <c r="Q2018" i="46"/>
  <c r="T2020" i="46"/>
  <c r="S2020" i="46"/>
  <c r="R2020" i="46"/>
  <c r="Q2020" i="46"/>
  <c r="T2019" i="46"/>
  <c r="S2019" i="46"/>
  <c r="R2019" i="46"/>
  <c r="Q2019" i="46"/>
  <c r="T2017" i="46"/>
  <c r="S2017" i="46"/>
  <c r="R2017" i="46"/>
  <c r="Q2017" i="46"/>
  <c r="P2020" i="47"/>
  <c r="O2020" i="47"/>
  <c r="N2020" i="47"/>
  <c r="M2020" i="47"/>
  <c r="P2019" i="47"/>
  <c r="O2019" i="47"/>
  <c r="N2019" i="47"/>
  <c r="M2019" i="47"/>
  <c r="P2017" i="47"/>
  <c r="O2017" i="47"/>
  <c r="N2017" i="47"/>
  <c r="M2017" i="47"/>
  <c r="AE1924" i="46"/>
  <c r="AF1924" i="46"/>
  <c r="P2016" i="47"/>
  <c r="O2016" i="47"/>
  <c r="N2016" i="47"/>
  <c r="M2016" i="47"/>
  <c r="P2015" i="47"/>
  <c r="O2015" i="47"/>
  <c r="N2015" i="47"/>
  <c r="M2015" i="47"/>
  <c r="P2014" i="47"/>
  <c r="O2014" i="47"/>
  <c r="N2014" i="47"/>
  <c r="M2014" i="47"/>
  <c r="P2012" i="47"/>
  <c r="O2012" i="47"/>
  <c r="N2012" i="47"/>
  <c r="M2012" i="47"/>
  <c r="T2016" i="46"/>
  <c r="S2016" i="46"/>
  <c r="R2016" i="46"/>
  <c r="Q2016" i="46"/>
  <c r="T2015" i="46"/>
  <c r="S2015" i="46"/>
  <c r="R2015" i="46"/>
  <c r="Q2015" i="46"/>
  <c r="T2014" i="46"/>
  <c r="S2014" i="46"/>
  <c r="R2014" i="46"/>
  <c r="Q2014" i="46"/>
  <c r="T2012" i="46"/>
  <c r="S2012" i="46"/>
  <c r="R2012" i="46"/>
  <c r="Q2012" i="46"/>
  <c r="T2013" i="46"/>
  <c r="S2013" i="46"/>
  <c r="R2013" i="46"/>
  <c r="Q2013" i="46"/>
  <c r="T2011" i="46"/>
  <c r="S2011" i="46"/>
  <c r="R2011" i="46"/>
  <c r="Q2011" i="46"/>
  <c r="T2010" i="46"/>
  <c r="S2010" i="46"/>
  <c r="R2010" i="46"/>
  <c r="Q2010" i="46"/>
  <c r="T2009" i="46"/>
  <c r="S2009" i="46"/>
  <c r="R2009" i="46"/>
  <c r="Q2009" i="46"/>
  <c r="P2013" i="47"/>
  <c r="O2013" i="47"/>
  <c r="N2013" i="47"/>
  <c r="M2013" i="47"/>
  <c r="P2011" i="47"/>
  <c r="O2011" i="47"/>
  <c r="N2011" i="47"/>
  <c r="M2011" i="47"/>
  <c r="P2010" i="47"/>
  <c r="O2010" i="47"/>
  <c r="N2010" i="47"/>
  <c r="M2010" i="47"/>
  <c r="P2009" i="47"/>
  <c r="O2009" i="47"/>
  <c r="N2009" i="47"/>
  <c r="M2009" i="47"/>
  <c r="T2008" i="46"/>
  <c r="S2008" i="46"/>
  <c r="R2008" i="46"/>
  <c r="Q2008" i="46"/>
  <c r="P2008" i="47"/>
  <c r="O2008" i="47"/>
  <c r="N2008" i="47"/>
  <c r="M2008" i="47"/>
  <c r="P2007" i="47"/>
  <c r="O2007" i="47"/>
  <c r="N2007" i="47"/>
  <c r="M2007" i="47"/>
  <c r="P2006" i="47"/>
  <c r="O2006" i="47"/>
  <c r="N2006" i="47"/>
  <c r="M2006" i="47"/>
  <c r="T2007" i="46"/>
  <c r="S2007" i="46"/>
  <c r="R2007" i="46"/>
  <c r="Q2007" i="46"/>
  <c r="T2006" i="46"/>
  <c r="S2006" i="46"/>
  <c r="R2006" i="46"/>
  <c r="Q2006" i="46"/>
  <c r="P2005" i="47"/>
  <c r="O2005" i="47"/>
  <c r="N2005" i="47"/>
  <c r="M2005" i="47"/>
  <c r="P2004" i="47"/>
  <c r="O2004" i="47"/>
  <c r="N2004" i="47"/>
  <c r="M2004" i="47"/>
  <c r="P2003" i="47"/>
  <c r="O2003" i="47"/>
  <c r="N2003" i="47"/>
  <c r="M2003" i="47"/>
  <c r="T2005" i="46"/>
  <c r="S2005" i="46"/>
  <c r="R2005" i="46"/>
  <c r="Q2005" i="46"/>
  <c r="P2000" i="47"/>
  <c r="O2000" i="47"/>
  <c r="N2000" i="47"/>
  <c r="M2000" i="47"/>
  <c r="T2004" i="46"/>
  <c r="S2004" i="46"/>
  <c r="R2004" i="46"/>
  <c r="Q2004" i="46"/>
  <c r="T2003" i="46"/>
  <c r="S2003" i="46"/>
  <c r="R2003" i="46"/>
  <c r="Q2003" i="46"/>
  <c r="T2000" i="46"/>
  <c r="S2000" i="46"/>
  <c r="R2000" i="46"/>
  <c r="Q2000" i="46"/>
  <c r="T2002" i="46"/>
  <c r="S2002" i="46"/>
  <c r="R2002" i="46"/>
  <c r="Q2002" i="46"/>
  <c r="T2001" i="46"/>
  <c r="S2001" i="46"/>
  <c r="R2001" i="46"/>
  <c r="Q2001" i="46"/>
  <c r="P2002" i="47"/>
  <c r="O2002" i="47"/>
  <c r="N2002" i="47"/>
  <c r="M2002" i="47"/>
  <c r="P2001" i="47"/>
  <c r="O2001" i="47"/>
  <c r="N2001" i="47"/>
  <c r="M2001" i="47"/>
  <c r="T1999" i="46"/>
  <c r="S1999" i="46"/>
  <c r="R1999" i="46"/>
  <c r="Q1999" i="46"/>
  <c r="T1998" i="46"/>
  <c r="S1998" i="46"/>
  <c r="R1998" i="46"/>
  <c r="Q1998" i="46"/>
  <c r="T1997" i="46"/>
  <c r="S1997" i="46"/>
  <c r="R1997" i="46"/>
  <c r="Q1997" i="46"/>
  <c r="T1996" i="46"/>
  <c r="S1996" i="46"/>
  <c r="R1996" i="46"/>
  <c r="Q1996" i="46"/>
  <c r="P1999" i="47"/>
  <c r="O1999" i="47"/>
  <c r="N1999" i="47"/>
  <c r="M1999" i="47"/>
  <c r="P1998" i="47"/>
  <c r="O1998" i="47"/>
  <c r="N1998" i="47"/>
  <c r="M1998" i="47"/>
  <c r="P1997" i="47"/>
  <c r="O1997" i="47"/>
  <c r="N1997" i="47"/>
  <c r="M1997" i="47"/>
  <c r="P1996" i="47"/>
  <c r="O1996" i="47"/>
  <c r="N1996" i="47"/>
  <c r="M1996" i="47"/>
  <c r="T1995" i="46"/>
  <c r="S1995" i="46"/>
  <c r="R1995" i="46"/>
  <c r="Q1995" i="46"/>
  <c r="T1994" i="46"/>
  <c r="S1994" i="46"/>
  <c r="R1994" i="46"/>
  <c r="Q1994" i="46"/>
  <c r="P1995" i="47"/>
  <c r="O1995" i="47"/>
  <c r="N1995" i="47"/>
  <c r="M1995" i="47"/>
  <c r="P1994" i="47"/>
  <c r="O1994" i="47"/>
  <c r="N1994" i="47"/>
  <c r="M1994" i="47"/>
  <c r="T1993" i="46"/>
  <c r="S1993" i="46"/>
  <c r="R1993" i="46"/>
  <c r="Q1993" i="46"/>
  <c r="P1993" i="47"/>
  <c r="O1993" i="47"/>
  <c r="N1993" i="47"/>
  <c r="M1993" i="47"/>
  <c r="T1992" i="46"/>
  <c r="S1992" i="46"/>
  <c r="R1992" i="46"/>
  <c r="Q1992" i="46"/>
  <c r="T1991" i="46"/>
  <c r="S1991" i="46"/>
  <c r="R1991" i="46"/>
  <c r="Q1991" i="46"/>
  <c r="T1990" i="46"/>
  <c r="S1990" i="46"/>
  <c r="R1990" i="46"/>
  <c r="Q1990" i="46"/>
  <c r="T1989" i="46"/>
  <c r="S1989" i="46"/>
  <c r="R1989" i="46"/>
  <c r="Q1989" i="46"/>
  <c r="T1988" i="46"/>
  <c r="S1988" i="46"/>
  <c r="R1988" i="46"/>
  <c r="Q1988" i="46"/>
  <c r="T1987" i="46"/>
  <c r="S1987" i="46"/>
  <c r="R1987" i="46"/>
  <c r="Q1987" i="46"/>
  <c r="P1992" i="47"/>
  <c r="O1992" i="47"/>
  <c r="N1992" i="47"/>
  <c r="M1992" i="47"/>
  <c r="P1991" i="47"/>
  <c r="O1991" i="47"/>
  <c r="N1991" i="47"/>
  <c r="M1991" i="47"/>
  <c r="P1990" i="47"/>
  <c r="O1990" i="47"/>
  <c r="N1990" i="47"/>
  <c r="M1990" i="47"/>
  <c r="P1989" i="47"/>
  <c r="O1989" i="47"/>
  <c r="N1989" i="47"/>
  <c r="M1989" i="47"/>
  <c r="P1988" i="47"/>
  <c r="O1988" i="47"/>
  <c r="N1988" i="47"/>
  <c r="M1988" i="47"/>
  <c r="P1987" i="47"/>
  <c r="O1987" i="47"/>
  <c r="N1987" i="47"/>
  <c r="M1987" i="47"/>
  <c r="A128" i="57"/>
  <c r="A129" i="57" s="1"/>
  <c r="A130" i="57" s="1"/>
  <c r="A131" i="57" s="1"/>
  <c r="A132" i="57" s="1"/>
  <c r="A133" i="57" s="1"/>
  <c r="A134" i="57" s="1"/>
  <c r="A135" i="57" s="1"/>
  <c r="A136" i="57" s="1"/>
  <c r="A137" i="57" s="1"/>
  <c r="A138" i="57" s="1"/>
  <c r="A139" i="57" s="1"/>
  <c r="A140" i="57" s="1"/>
  <c r="A141" i="57" s="1"/>
  <c r="A142" i="57" s="1"/>
  <c r="A143" i="57" s="1"/>
  <c r="A144" i="57" s="1"/>
  <c r="A145" i="57" s="1"/>
  <c r="A146" i="57" s="1"/>
  <c r="A147" i="57" s="1"/>
  <c r="A148" i="57" s="1"/>
  <c r="A149" i="57" s="1"/>
  <c r="A150" i="57" s="1"/>
  <c r="A151" i="57" s="1"/>
  <c r="A152" i="57" s="1"/>
  <c r="A153" i="57" s="1"/>
  <c r="A154" i="57" s="1"/>
  <c r="A155" i="57" s="1"/>
  <c r="A156" i="57" s="1"/>
  <c r="A157" i="57" s="1"/>
  <c r="A158" i="57" s="1"/>
  <c r="A159" i="57" s="1"/>
  <c r="A160" i="57" s="1"/>
  <c r="A161" i="57" s="1"/>
  <c r="A162" i="57" s="1"/>
  <c r="A163" i="57" s="1"/>
  <c r="A164" i="57" s="1"/>
  <c r="A165" i="57" s="1"/>
  <c r="A166" i="57" s="1"/>
  <c r="A167" i="57" s="1"/>
  <c r="A168" i="57" s="1"/>
  <c r="A169" i="57" s="1"/>
  <c r="A170" i="57" s="1"/>
  <c r="A171" i="57" s="1"/>
  <c r="A172" i="57" s="1"/>
  <c r="A173" i="57" s="1"/>
  <c r="A174" i="57" s="1"/>
  <c r="A175" i="57" s="1"/>
  <c r="A176" i="57" s="1"/>
  <c r="A177" i="57" s="1"/>
  <c r="A178" i="57" s="1"/>
  <c r="A179" i="57" s="1"/>
  <c r="A180" i="57" s="1"/>
  <c r="A181" i="57" s="1"/>
  <c r="A182" i="57" s="1"/>
  <c r="A183" i="57" s="1"/>
  <c r="A184" i="57" s="1"/>
  <c r="A185" i="57" s="1"/>
  <c r="A186" i="57" s="1"/>
  <c r="A187" i="57" s="1"/>
  <c r="A188" i="57" s="1"/>
  <c r="A189" i="57" s="1"/>
  <c r="A190" i="57" s="1"/>
  <c r="A191" i="57" s="1"/>
  <c r="A192" i="57" s="1"/>
  <c r="A193" i="57" s="1"/>
  <c r="A194" i="57" s="1"/>
  <c r="A195" i="57" s="1"/>
  <c r="A196" i="57" s="1"/>
  <c r="A197" i="57" s="1"/>
  <c r="A198" i="57" s="1"/>
  <c r="A199" i="57" s="1"/>
  <c r="A200" i="57" s="1"/>
  <c r="A201" i="57" s="1"/>
  <c r="A202" i="57" s="1"/>
  <c r="A203" i="57" s="1"/>
  <c r="A204" i="57" s="1"/>
  <c r="A205" i="57" s="1"/>
  <c r="A206" i="57" s="1"/>
  <c r="A207" i="57" s="1"/>
  <c r="A208" i="57" s="1"/>
  <c r="A209" i="57" s="1"/>
  <c r="A210" i="57" s="1"/>
  <c r="A211" i="57" s="1"/>
  <c r="A212" i="57" s="1"/>
  <c r="A213" i="57" s="1"/>
  <c r="A214" i="57" s="1"/>
  <c r="A215" i="57" s="1"/>
  <c r="A216" i="57" s="1"/>
  <c r="A217" i="57" s="1"/>
  <c r="A218" i="57" s="1"/>
  <c r="A219" i="57" s="1"/>
  <c r="A220" i="57" s="1"/>
  <c r="A221" i="57" s="1"/>
  <c r="A222" i="57" s="1"/>
  <c r="A223" i="57" s="1"/>
  <c r="A224" i="57" s="1"/>
  <c r="A225" i="57" s="1"/>
  <c r="A226" i="57" s="1"/>
  <c r="A227" i="57" s="1"/>
  <c r="A228" i="57" s="1"/>
  <c r="A229" i="57" s="1"/>
  <c r="A230" i="57" s="1"/>
  <c r="A231" i="57" s="1"/>
  <c r="A232" i="57" s="1"/>
  <c r="A233" i="57" s="1"/>
  <c r="A234" i="57" s="1"/>
  <c r="A235" i="57" s="1"/>
  <c r="A236" i="57" s="1"/>
  <c r="A237" i="57" s="1"/>
  <c r="A238" i="57" s="1"/>
  <c r="A239" i="57" s="1"/>
  <c r="A240" i="57" s="1"/>
  <c r="A127" i="57"/>
  <c r="A126" i="57"/>
  <c r="P1986" i="47"/>
  <c r="O1986" i="47"/>
  <c r="N1986" i="47"/>
  <c r="M1986" i="47"/>
  <c r="T1986" i="46"/>
  <c r="S1986" i="46"/>
  <c r="R1986" i="46"/>
  <c r="Q1986" i="46"/>
  <c r="T1985" i="46"/>
  <c r="S1985" i="46"/>
  <c r="R1985" i="46"/>
  <c r="Q1985" i="46"/>
  <c r="T1984" i="46"/>
  <c r="S1984" i="46"/>
  <c r="R1984" i="46"/>
  <c r="Q1984" i="46"/>
  <c r="T1983" i="46"/>
  <c r="S1983" i="46"/>
  <c r="R1983" i="46"/>
  <c r="Q1983" i="46"/>
  <c r="T1982" i="46"/>
  <c r="S1982" i="46"/>
  <c r="R1982" i="46"/>
  <c r="Q1982" i="46"/>
  <c r="P1985" i="47"/>
  <c r="O1985" i="47"/>
  <c r="N1985" i="47"/>
  <c r="M1985" i="47"/>
  <c r="P1984" i="47"/>
  <c r="O1984" i="47"/>
  <c r="N1984" i="47"/>
  <c r="M1984" i="47"/>
  <c r="P1983" i="47"/>
  <c r="O1983" i="47"/>
  <c r="N1983" i="47"/>
  <c r="M1983" i="47"/>
  <c r="P1982" i="47"/>
  <c r="O1982" i="47"/>
  <c r="N1982" i="47"/>
  <c r="M1982" i="47"/>
  <c r="T1981" i="46"/>
  <c r="S1981" i="46"/>
  <c r="R1981" i="46"/>
  <c r="Q1981" i="46"/>
  <c r="P1981" i="47"/>
  <c r="O1981" i="47"/>
  <c r="N1981" i="47"/>
  <c r="M1981" i="47"/>
  <c r="P1980" i="47"/>
  <c r="O1980" i="47"/>
  <c r="N1980" i="47"/>
  <c r="M1980" i="47"/>
  <c r="P1976" i="47"/>
  <c r="O1976" i="47"/>
  <c r="N1976" i="47"/>
  <c r="M1976" i="47"/>
  <c r="T1980" i="46"/>
  <c r="S1980" i="46"/>
  <c r="R1980" i="46"/>
  <c r="Q1980" i="46"/>
  <c r="T1976" i="46"/>
  <c r="S1976" i="46"/>
  <c r="R1976" i="46"/>
  <c r="Q1976" i="46"/>
  <c r="T1979" i="46"/>
  <c r="S1979" i="46"/>
  <c r="R1979" i="46"/>
  <c r="Q1979" i="46"/>
  <c r="T1978" i="46"/>
  <c r="S1978" i="46"/>
  <c r="R1978" i="46"/>
  <c r="Q1978" i="46"/>
  <c r="T1977" i="46"/>
  <c r="S1977" i="46"/>
  <c r="R1977" i="46"/>
  <c r="Q1977" i="46"/>
  <c r="P1979" i="47"/>
  <c r="O1979" i="47"/>
  <c r="N1979" i="47"/>
  <c r="M1979" i="47"/>
  <c r="P1978" i="47"/>
  <c r="O1978" i="47"/>
  <c r="N1978" i="47"/>
  <c r="M1978" i="47"/>
  <c r="P1977" i="47"/>
  <c r="O1977" i="47"/>
  <c r="N1977" i="47"/>
  <c r="M1977" i="47"/>
  <c r="T1975" i="46"/>
  <c r="S1975" i="46"/>
  <c r="R1975" i="46"/>
  <c r="Q1975" i="46"/>
  <c r="T1974" i="46"/>
  <c r="S1974" i="46"/>
  <c r="R1974" i="46"/>
  <c r="Q1974" i="46"/>
  <c r="P1975" i="47"/>
  <c r="O1975" i="47"/>
  <c r="N1975" i="47"/>
  <c r="M1975" i="47"/>
  <c r="P1974" i="47"/>
  <c r="O1974" i="47"/>
  <c r="N1974" i="47"/>
  <c r="M1974" i="47"/>
  <c r="T1973" i="46"/>
  <c r="S1973" i="46"/>
  <c r="R1973" i="46"/>
  <c r="Q1973" i="46"/>
  <c r="P1973" i="47"/>
  <c r="O1973" i="47"/>
  <c r="N1973" i="47"/>
  <c r="M1973" i="47"/>
  <c r="T1972" i="46"/>
  <c r="S1972" i="46"/>
  <c r="R1972" i="46"/>
  <c r="Q1972" i="46"/>
  <c r="T1970" i="46"/>
  <c r="S1970" i="46"/>
  <c r="R1970" i="46"/>
  <c r="Q1970" i="46"/>
  <c r="P1972" i="47"/>
  <c r="O1972" i="47"/>
  <c r="N1972" i="47"/>
  <c r="M1972" i="47"/>
  <c r="P1970" i="47"/>
  <c r="O1970" i="47"/>
  <c r="N1970" i="47"/>
  <c r="M1970" i="47"/>
  <c r="T1971" i="46"/>
  <c r="S1971" i="46"/>
  <c r="R1971" i="46"/>
  <c r="Q1971" i="46"/>
  <c r="T1969" i="46"/>
  <c r="S1969" i="46"/>
  <c r="R1969" i="46"/>
  <c r="Q1969" i="46"/>
  <c r="T1968" i="46"/>
  <c r="S1968" i="46"/>
  <c r="R1968" i="46"/>
  <c r="Q1968" i="46"/>
  <c r="P1971" i="47"/>
  <c r="O1971" i="47"/>
  <c r="N1971" i="47"/>
  <c r="M1971" i="47"/>
  <c r="P1969" i="47"/>
  <c r="O1969" i="47"/>
  <c r="N1969" i="47"/>
  <c r="M1969" i="47"/>
  <c r="P1968" i="47"/>
  <c r="O1968" i="47"/>
  <c r="N1968" i="47"/>
  <c r="M1968" i="47"/>
  <c r="BB8" i="46"/>
  <c r="BA8" i="46"/>
  <c r="AZ8" i="46"/>
  <c r="AY8" i="46"/>
  <c r="AX8" i="46"/>
  <c r="BB7" i="46"/>
  <c r="BA7" i="46"/>
  <c r="AZ7" i="46"/>
  <c r="AY7" i="46"/>
  <c r="AX7" i="46"/>
  <c r="BB6" i="46"/>
  <c r="BA6" i="46"/>
  <c r="AZ6" i="46"/>
  <c r="AY6" i="46"/>
  <c r="AX6" i="46"/>
  <c r="BB5" i="46"/>
  <c r="BA5" i="46"/>
  <c r="AZ5" i="46"/>
  <c r="AY5" i="46"/>
  <c r="AX5" i="46"/>
  <c r="BI8" i="46"/>
  <c r="BH8" i="46"/>
  <c r="BG8" i="46"/>
  <c r="BF8" i="46"/>
  <c r="BE8" i="46"/>
  <c r="BI7" i="46"/>
  <c r="BH7" i="46"/>
  <c r="BG7" i="46"/>
  <c r="BF7" i="46"/>
  <c r="BE7" i="46"/>
  <c r="BI6" i="46"/>
  <c r="BH6" i="46"/>
  <c r="BG6" i="46"/>
  <c r="BF6" i="46"/>
  <c r="BE6" i="46"/>
  <c r="BI5" i="46"/>
  <c r="BH5" i="46"/>
  <c r="BG5" i="46"/>
  <c r="BF5" i="46"/>
  <c r="BE5" i="46"/>
  <c r="AX8" i="47"/>
  <c r="AW8" i="47"/>
  <c r="AV8" i="47"/>
  <c r="AU8" i="47"/>
  <c r="AT8" i="47"/>
  <c r="AX7" i="47"/>
  <c r="AW7" i="47"/>
  <c r="AV7" i="47"/>
  <c r="AU7" i="47"/>
  <c r="AT7" i="47"/>
  <c r="AX6" i="47"/>
  <c r="AW6" i="47"/>
  <c r="AV6" i="47"/>
  <c r="AU6" i="47"/>
  <c r="AT6" i="47"/>
  <c r="AX5" i="47"/>
  <c r="AW5" i="47"/>
  <c r="AV5" i="47"/>
  <c r="AU5" i="47"/>
  <c r="AT5" i="47"/>
  <c r="BE8" i="47"/>
  <c r="BD8" i="47"/>
  <c r="BC8" i="47"/>
  <c r="BB8" i="47"/>
  <c r="BA8" i="47"/>
  <c r="BE7" i="47"/>
  <c r="BD7" i="47"/>
  <c r="BC7" i="47"/>
  <c r="BB7" i="47"/>
  <c r="BA7" i="47"/>
  <c r="BE6" i="47"/>
  <c r="BD6" i="47"/>
  <c r="BC6" i="47"/>
  <c r="BB6" i="47"/>
  <c r="BA6" i="47"/>
  <c r="BE5" i="47"/>
  <c r="BD5" i="47"/>
  <c r="BC5" i="47"/>
  <c r="BB5" i="47"/>
  <c r="BA5" i="47"/>
  <c r="W2017" i="46" l="1"/>
  <c r="V2020" i="46"/>
  <c r="W1987" i="46"/>
  <c r="X2027" i="46"/>
  <c r="E11" i="63"/>
  <c r="E14" i="63"/>
  <c r="R2102" i="47"/>
  <c r="S2102" i="47" s="1"/>
  <c r="T2102" i="47" s="1"/>
  <c r="G14" i="63"/>
  <c r="J14" i="63"/>
  <c r="H14" i="63"/>
  <c r="R1990" i="47"/>
  <c r="S1990" i="47" s="1"/>
  <c r="T1990" i="47" s="1"/>
  <c r="R1992" i="47"/>
  <c r="S1992" i="47" s="1"/>
  <c r="T1992" i="47" s="1"/>
  <c r="R1995" i="47"/>
  <c r="S1995" i="47" s="1"/>
  <c r="R2002" i="47"/>
  <c r="S2002" i="47" s="1"/>
  <c r="R2003" i="47"/>
  <c r="S2003" i="47" s="1"/>
  <c r="K15" i="63"/>
  <c r="R2093" i="47"/>
  <c r="S2093" i="47" s="1"/>
  <c r="T2093" i="47" s="1"/>
  <c r="R2094" i="47"/>
  <c r="S2094" i="47" s="1"/>
  <c r="T2094" i="47" s="1"/>
  <c r="G13" i="63"/>
  <c r="T2126" i="47"/>
  <c r="T2127" i="47" s="1"/>
  <c r="T2128" i="47" s="1"/>
  <c r="T2129" i="47" s="1"/>
  <c r="T2130" i="47" s="1"/>
  <c r="T2131" i="47" s="1"/>
  <c r="T2132" i="47" s="1"/>
  <c r="T2133" i="47" s="1"/>
  <c r="T2134" i="47" s="1"/>
  <c r="T2135" i="47" s="1"/>
  <c r="T2136" i="47" s="1"/>
  <c r="T2137" i="47" s="1"/>
  <c r="T2138" i="47" s="1"/>
  <c r="T2139" i="47" s="1"/>
  <c r="T2140" i="47" s="1"/>
  <c r="T2141" i="47" s="1"/>
  <c r="T2142" i="47" s="1"/>
  <c r="T2143" i="47" s="1"/>
  <c r="T2144" i="47" s="1"/>
  <c r="J10" i="63"/>
  <c r="R2015" i="47"/>
  <c r="S2015" i="47" s="1"/>
  <c r="T2015" i="47" s="1"/>
  <c r="I12" i="63"/>
  <c r="R2049" i="47"/>
  <c r="S2049" i="47" s="1"/>
  <c r="H11" i="63"/>
  <c r="R2030" i="47"/>
  <c r="S2030" i="47" s="1"/>
  <c r="R2033" i="47"/>
  <c r="S2033" i="47" s="1"/>
  <c r="R2035" i="47"/>
  <c r="S2035" i="47" s="1"/>
  <c r="R2037" i="47"/>
  <c r="S2037" i="47" s="1"/>
  <c r="R2046" i="47"/>
  <c r="S2046" i="47" s="1"/>
  <c r="R2048" i="47"/>
  <c r="S2048" i="47" s="1"/>
  <c r="T2048" i="47" s="1"/>
  <c r="I13" i="63"/>
  <c r="J13" i="63"/>
  <c r="I11" i="63"/>
  <c r="R2057" i="47"/>
  <c r="S2057" i="47" s="1"/>
  <c r="J11" i="63"/>
  <c r="R2039" i="47"/>
  <c r="S2039" i="47" s="1"/>
  <c r="R2042" i="47"/>
  <c r="S2042" i="47" s="1"/>
  <c r="R1970" i="47"/>
  <c r="S1970" i="47" s="1"/>
  <c r="T1970" i="47" s="1"/>
  <c r="R1973" i="47"/>
  <c r="S1973" i="47" s="1"/>
  <c r="T1973" i="47" s="1"/>
  <c r="R1979" i="47"/>
  <c r="S1979" i="47" s="1"/>
  <c r="T1979" i="47" s="1"/>
  <c r="R1976" i="47"/>
  <c r="S1976" i="47" s="1"/>
  <c r="T1976" i="47" s="1"/>
  <c r="R1981" i="47"/>
  <c r="S1981" i="47" s="1"/>
  <c r="T1981" i="47" s="1"/>
  <c r="G10" i="63"/>
  <c r="R2000" i="47"/>
  <c r="S2000" i="47" s="1"/>
  <c r="T2000" i="47" s="1"/>
  <c r="R1987" i="47"/>
  <c r="S1987" i="47" s="1"/>
  <c r="T1987" i="47" s="1"/>
  <c r="J12" i="63"/>
  <c r="R2006" i="47"/>
  <c r="S2006" i="47" s="1"/>
  <c r="T2006" i="47" s="1"/>
  <c r="H10" i="63"/>
  <c r="R2027" i="47"/>
  <c r="S2027" i="47" s="1"/>
  <c r="T2027" i="47" s="1"/>
  <c r="R2028" i="47"/>
  <c r="S2028" i="47" s="1"/>
  <c r="T2028" i="47" s="1"/>
  <c r="R2029" i="47"/>
  <c r="S2029" i="47" s="1"/>
  <c r="T2029" i="47" s="1"/>
  <c r="R2032" i="47"/>
  <c r="S2032" i="47" s="1"/>
  <c r="R2034" i="47"/>
  <c r="S2034" i="47" s="1"/>
  <c r="T2034" i="47" s="1"/>
  <c r="R2036" i="47"/>
  <c r="S2036" i="47" s="1"/>
  <c r="R2038" i="47"/>
  <c r="S2038" i="47" s="1"/>
  <c r="G12" i="63"/>
  <c r="R2047" i="47"/>
  <c r="S2047" i="47" s="1"/>
  <c r="R2050" i="47"/>
  <c r="S2050" i="47" s="1"/>
  <c r="R2056" i="47"/>
  <c r="S2056" i="47" s="1"/>
  <c r="T2056" i="47" s="1"/>
  <c r="T2057" i="47" s="1"/>
  <c r="R2012" i="47"/>
  <c r="S2012" i="47" s="1"/>
  <c r="T2012" i="47" s="1"/>
  <c r="G11" i="63"/>
  <c r="R1985" i="47"/>
  <c r="S1985" i="47" s="1"/>
  <c r="T1985" i="47" s="1"/>
  <c r="I10" i="63"/>
  <c r="H12" i="63"/>
  <c r="R2045" i="47"/>
  <c r="S2045" i="47" s="1"/>
  <c r="R2053" i="47"/>
  <c r="S2053" i="47" s="1"/>
  <c r="T2053" i="47" s="1"/>
  <c r="R2058" i="47"/>
  <c r="S2058" i="47" s="1"/>
  <c r="R2090" i="47"/>
  <c r="S2090" i="47" s="1"/>
  <c r="T2090" i="47" s="1"/>
  <c r="R2092" i="47"/>
  <c r="S2092" i="47" s="1"/>
  <c r="T2092" i="47" s="1"/>
  <c r="I14" i="63"/>
  <c r="R2096" i="47"/>
  <c r="S2096" i="47" s="1"/>
  <c r="H13" i="63"/>
  <c r="R2085" i="47"/>
  <c r="S2085" i="47" s="1"/>
  <c r="R2091" i="47"/>
  <c r="S2091" i="47" s="1"/>
  <c r="T2091" i="47" s="1"/>
  <c r="C14" i="63"/>
  <c r="V2040" i="46"/>
  <c r="X2041" i="46"/>
  <c r="E12" i="63"/>
  <c r="W2095" i="46"/>
  <c r="V2097" i="46"/>
  <c r="V1992" i="46"/>
  <c r="W2007" i="46"/>
  <c r="W2008" i="46"/>
  <c r="W2010" i="46"/>
  <c r="V1984" i="46"/>
  <c r="W2065" i="46"/>
  <c r="W2066" i="46"/>
  <c r="W2067" i="46"/>
  <c r="W2080" i="46"/>
  <c r="W2081" i="46"/>
  <c r="W2088" i="46"/>
  <c r="V2090" i="46"/>
  <c r="X2074" i="46"/>
  <c r="W2060" i="46"/>
  <c r="X2076" i="46"/>
  <c r="W2087" i="46"/>
  <c r="D10" i="63"/>
  <c r="W2039" i="46"/>
  <c r="X2046" i="46"/>
  <c r="X2055" i="46"/>
  <c r="W2058" i="46"/>
  <c r="E10" i="63"/>
  <c r="V1998" i="46"/>
  <c r="X2004" i="46"/>
  <c r="V2006" i="46"/>
  <c r="W2009" i="46"/>
  <c r="W2050" i="46"/>
  <c r="B13" i="63"/>
  <c r="W1982" i="46"/>
  <c r="B10" i="63"/>
  <c r="X2053" i="46"/>
  <c r="W1968" i="46"/>
  <c r="W2004" i="46"/>
  <c r="W2011" i="46"/>
  <c r="B11" i="63"/>
  <c r="W2025" i="46"/>
  <c r="B12" i="63"/>
  <c r="V2048" i="46"/>
  <c r="X2062" i="46"/>
  <c r="C13" i="63"/>
  <c r="W2078" i="46"/>
  <c r="W2084" i="46"/>
  <c r="X2097" i="46"/>
  <c r="X2102" i="46"/>
  <c r="W1997" i="46"/>
  <c r="X1978" i="46"/>
  <c r="W1980" i="46"/>
  <c r="C11" i="63"/>
  <c r="X2034" i="46"/>
  <c r="C12" i="63"/>
  <c r="X2048" i="46"/>
  <c r="W2052" i="46"/>
  <c r="W2056" i="46"/>
  <c r="D13" i="63"/>
  <c r="W2102" i="46"/>
  <c r="W2106" i="46"/>
  <c r="F15" i="63"/>
  <c r="C10" i="63"/>
  <c r="X1990" i="46"/>
  <c r="W2044" i="46"/>
  <c r="D11" i="63"/>
  <c r="W2015" i="46"/>
  <c r="D12" i="63"/>
  <c r="E13" i="63"/>
  <c r="V2076" i="46"/>
  <c r="R1988" i="47"/>
  <c r="S1988" i="47" s="1"/>
  <c r="T1988" i="47" s="1"/>
  <c r="R1969" i="47"/>
  <c r="S1969" i="47" s="1"/>
  <c r="T1969" i="47" s="1"/>
  <c r="R1975" i="47"/>
  <c r="S1975" i="47" s="1"/>
  <c r="T1975" i="47" s="1"/>
  <c r="R1978" i="47"/>
  <c r="S1978" i="47" s="1"/>
  <c r="T1978" i="47" s="1"/>
  <c r="R1980" i="47"/>
  <c r="S1980" i="47" s="1"/>
  <c r="T1980" i="47" s="1"/>
  <c r="R1991" i="47"/>
  <c r="S1991" i="47" s="1"/>
  <c r="T1991" i="47" s="1"/>
  <c r="R1993" i="47"/>
  <c r="S1993" i="47" s="1"/>
  <c r="T1993" i="47" s="1"/>
  <c r="R1996" i="47"/>
  <c r="S1996" i="47" s="1"/>
  <c r="R2014" i="47"/>
  <c r="S2014" i="47" s="1"/>
  <c r="T2014" i="47" s="1"/>
  <c r="R2016" i="47"/>
  <c r="S2016" i="47" s="1"/>
  <c r="R1986" i="47"/>
  <c r="S1986" i="47" s="1"/>
  <c r="T1986" i="47" s="1"/>
  <c r="R1971" i="47"/>
  <c r="S1971" i="47" s="1"/>
  <c r="T1971" i="47" s="1"/>
  <c r="R2025" i="47"/>
  <c r="S2025" i="47" s="1"/>
  <c r="R2051" i="47"/>
  <c r="S2051" i="47" s="1"/>
  <c r="R1972" i="47"/>
  <c r="S1972" i="47" s="1"/>
  <c r="R1974" i="47"/>
  <c r="S1974" i="47" s="1"/>
  <c r="T1974" i="47" s="1"/>
  <c r="R1977" i="47"/>
  <c r="S1977" i="47" s="1"/>
  <c r="T1977" i="47" s="1"/>
  <c r="R1982" i="47"/>
  <c r="S1982" i="47" s="1"/>
  <c r="T1982" i="47" s="1"/>
  <c r="R1997" i="47"/>
  <c r="S1997" i="47" s="1"/>
  <c r="R2031" i="47"/>
  <c r="S2031" i="47" s="1"/>
  <c r="R2054" i="47"/>
  <c r="S2054" i="47" s="1"/>
  <c r="T2054" i="47" s="1"/>
  <c r="R2060" i="47"/>
  <c r="S2060" i="47" s="1"/>
  <c r="R2064" i="47"/>
  <c r="S2064" i="47" s="1"/>
  <c r="R2067" i="47"/>
  <c r="S2067" i="47" s="1"/>
  <c r="R2068" i="47"/>
  <c r="S2068" i="47" s="1"/>
  <c r="R2071" i="47"/>
  <c r="S2071" i="47" s="1"/>
  <c r="R2073" i="47"/>
  <c r="S2073" i="47" s="1"/>
  <c r="R2076" i="47"/>
  <c r="S2076" i="47" s="1"/>
  <c r="T2076" i="47" s="1"/>
  <c r="R2079" i="47"/>
  <c r="S2079" i="47" s="1"/>
  <c r="T2079" i="47" s="1"/>
  <c r="R2080" i="47"/>
  <c r="S2080" i="47" s="1"/>
  <c r="R2081" i="47"/>
  <c r="S2081" i="47" s="1"/>
  <c r="R2083" i="47"/>
  <c r="S2083" i="47" s="1"/>
  <c r="R2087" i="47"/>
  <c r="S2087" i="47" s="1"/>
  <c r="R2089" i="47"/>
  <c r="S2089" i="47" s="1"/>
  <c r="R2104" i="47"/>
  <c r="S2104" i="47" s="1"/>
  <c r="T2104" i="47" s="1"/>
  <c r="R2017" i="47"/>
  <c r="S2017" i="47" s="1"/>
  <c r="T2017" i="47" s="1"/>
  <c r="R2020" i="47"/>
  <c r="S2020" i="47" s="1"/>
  <c r="T2020" i="47" s="1"/>
  <c r="R2018" i="47"/>
  <c r="S2018" i="47" s="1"/>
  <c r="T2018" i="47" s="1"/>
  <c r="R2044" i="47"/>
  <c r="S2044" i="47" s="1"/>
  <c r="R1984" i="47"/>
  <c r="S1984" i="47" s="1"/>
  <c r="R1999" i="47"/>
  <c r="S1999" i="47" s="1"/>
  <c r="T1999" i="47" s="1"/>
  <c r="R2005" i="47"/>
  <c r="S2005" i="47" s="1"/>
  <c r="T2005" i="47" s="1"/>
  <c r="R2007" i="47"/>
  <c r="S2007" i="47" s="1"/>
  <c r="R2010" i="47"/>
  <c r="S2010" i="47" s="1"/>
  <c r="T2010" i="47" s="1"/>
  <c r="R2013" i="47"/>
  <c r="S2013" i="47" s="1"/>
  <c r="T2013" i="47" s="1"/>
  <c r="R2041" i="47"/>
  <c r="S2041" i="47" s="1"/>
  <c r="T2041" i="47" s="1"/>
  <c r="R2043" i="47"/>
  <c r="S2043" i="47" s="1"/>
  <c r="R2095" i="47"/>
  <c r="S2095" i="47" s="1"/>
  <c r="R2097" i="47"/>
  <c r="S2097" i="47" s="1"/>
  <c r="R2099" i="47"/>
  <c r="S2099" i="47" s="1"/>
  <c r="R2072" i="47"/>
  <c r="S2072" i="47" s="1"/>
  <c r="R2100" i="47"/>
  <c r="S2100" i="47" s="1"/>
  <c r="R2101" i="47"/>
  <c r="S2101" i="47" s="1"/>
  <c r="R2059" i="47"/>
  <c r="S2059" i="47" s="1"/>
  <c r="R2063" i="47"/>
  <c r="S2063" i="47" s="1"/>
  <c r="T2063" i="47" s="1"/>
  <c r="R2065" i="47"/>
  <c r="S2065" i="47" s="1"/>
  <c r="R2066" i="47"/>
  <c r="S2066" i="47" s="1"/>
  <c r="R2074" i="47"/>
  <c r="S2074" i="47" s="1"/>
  <c r="R2075" i="47"/>
  <c r="S2075" i="47" s="1"/>
  <c r="T2075" i="47" s="1"/>
  <c r="R2077" i="47"/>
  <c r="S2077" i="47" s="1"/>
  <c r="T2077" i="47" s="1"/>
  <c r="R2078" i="47"/>
  <c r="S2078" i="47" s="1"/>
  <c r="R2082" i="47"/>
  <c r="S2082" i="47" s="1"/>
  <c r="R2084" i="47"/>
  <c r="S2084" i="47" s="1"/>
  <c r="R2086" i="47"/>
  <c r="S2086" i="47" s="1"/>
  <c r="R2088" i="47"/>
  <c r="S2088" i="47" s="1"/>
  <c r="R2103" i="47"/>
  <c r="S2103" i="47" s="1"/>
  <c r="T2103" i="47" s="1"/>
  <c r="R2105" i="47"/>
  <c r="S2105" i="47" s="1"/>
  <c r="T2105" i="47" s="1"/>
  <c r="T2148" i="47"/>
  <c r="T2149" i="47" s="1"/>
  <c r="T2150" i="47" s="1"/>
  <c r="R2070" i="47"/>
  <c r="S2070" i="47" s="1"/>
  <c r="R2106" i="47"/>
  <c r="S2106" i="47" s="1"/>
  <c r="R2055" i="47"/>
  <c r="S2055" i="47" s="1"/>
  <c r="T2055" i="47" s="1"/>
  <c r="R1983" i="47"/>
  <c r="S1983" i="47" s="1"/>
  <c r="R1998" i="47"/>
  <c r="S1998" i="47" s="1"/>
  <c r="T1998" i="47" s="1"/>
  <c r="R2001" i="47"/>
  <c r="S2001" i="47" s="1"/>
  <c r="R2004" i="47"/>
  <c r="S2004" i="47" s="1"/>
  <c r="T2004" i="47" s="1"/>
  <c r="R2019" i="47"/>
  <c r="S2019" i="47" s="1"/>
  <c r="R2021" i="47"/>
  <c r="S2021" i="47" s="1"/>
  <c r="T2021" i="47" s="1"/>
  <c r="R2022" i="47"/>
  <c r="S2022" i="47" s="1"/>
  <c r="R2023" i="47"/>
  <c r="S2023" i="47" s="1"/>
  <c r="R2024" i="47"/>
  <c r="S2024" i="47" s="1"/>
  <c r="R2040" i="47"/>
  <c r="S2040" i="47" s="1"/>
  <c r="R1968" i="47"/>
  <c r="S1968" i="47" s="1"/>
  <c r="R1989" i="47"/>
  <c r="S1989" i="47" s="1"/>
  <c r="T1989" i="47" s="1"/>
  <c r="R1994" i="47"/>
  <c r="S1994" i="47" s="1"/>
  <c r="R2008" i="47"/>
  <c r="S2008" i="47" s="1"/>
  <c r="R2009" i="47"/>
  <c r="S2009" i="47" s="1"/>
  <c r="T2009" i="47" s="1"/>
  <c r="R2011" i="47"/>
  <c r="S2011" i="47" s="1"/>
  <c r="R2052" i="47"/>
  <c r="S2052" i="47" s="1"/>
  <c r="T2052" i="47" s="1"/>
  <c r="R2098" i="47"/>
  <c r="S2098" i="47" s="1"/>
  <c r="V1991" i="46"/>
  <c r="X1992" i="46"/>
  <c r="W1994" i="46"/>
  <c r="X1999" i="46"/>
  <c r="W2031" i="46"/>
  <c r="W2002" i="46"/>
  <c r="W2035" i="46"/>
  <c r="X2039" i="46"/>
  <c r="V2005" i="46"/>
  <c r="X2006" i="46"/>
  <c r="X1985" i="46"/>
  <c r="X2032" i="46"/>
  <c r="X1971" i="46"/>
  <c r="X1983" i="46"/>
  <c r="W2003" i="46"/>
  <c r="X2011" i="46"/>
  <c r="X2025" i="46"/>
  <c r="W2051" i="46"/>
  <c r="V1970" i="46"/>
  <c r="W1974" i="46"/>
  <c r="W1973" i="46"/>
  <c r="W1975" i="46"/>
  <c r="W1981" i="46"/>
  <c r="V2019" i="46"/>
  <c r="X2020" i="46"/>
  <c r="V2027" i="46"/>
  <c r="W2036" i="46"/>
  <c r="W2038" i="46"/>
  <c r="W2053" i="46"/>
  <c r="V2054" i="46"/>
  <c r="W2057" i="46"/>
  <c r="V2068" i="46"/>
  <c r="V2075" i="46"/>
  <c r="W2085" i="46"/>
  <c r="V2096" i="46"/>
  <c r="W2098" i="46"/>
  <c r="X2095" i="46"/>
  <c r="V2103" i="46"/>
  <c r="X2109" i="46"/>
  <c r="W2014" i="46"/>
  <c r="W2016" i="46"/>
  <c r="W2018" i="46"/>
  <c r="W2022" i="46"/>
  <c r="W2023" i="46"/>
  <c r="W2024" i="46"/>
  <c r="W2043" i="46"/>
  <c r="W2049" i="46"/>
  <c r="W1969" i="46"/>
  <c r="V1977" i="46"/>
  <c r="W1979" i="46"/>
  <c r="W1986" i="46"/>
  <c r="W1988" i="46"/>
  <c r="W1990" i="46"/>
  <c r="X1997" i="46"/>
  <c r="V1999" i="46"/>
  <c r="V2026" i="46"/>
  <c r="V2033" i="46"/>
  <c r="V2041" i="46"/>
  <c r="W2045" i="46"/>
  <c r="V2047" i="46"/>
  <c r="X2060" i="46"/>
  <c r="V2062" i="46"/>
  <c r="X2068" i="46"/>
  <c r="W2073" i="46"/>
  <c r="W2077" i="46"/>
  <c r="V2083" i="46"/>
  <c r="W2086" i="46"/>
  <c r="W2093" i="46"/>
  <c r="W2094" i="46"/>
  <c r="W2101" i="46"/>
  <c r="X2088" i="46"/>
  <c r="W2071" i="46"/>
  <c r="W2072" i="46"/>
  <c r="X2081" i="46"/>
  <c r="X2090" i="46"/>
  <c r="W2099" i="46"/>
  <c r="V2104" i="46"/>
  <c r="W2105" i="46"/>
  <c r="W2070" i="46"/>
  <c r="W2074" i="46"/>
  <c r="X2083" i="46"/>
  <c r="W2100" i="46"/>
  <c r="W1972" i="46"/>
  <c r="W1983" i="46"/>
  <c r="V1985" i="46"/>
  <c r="W1993" i="46"/>
  <c r="W1996" i="46"/>
  <c r="W2001" i="46"/>
  <c r="W2000" i="46"/>
  <c r="V2012" i="46"/>
  <c r="W2021" i="46"/>
  <c r="W2028" i="46"/>
  <c r="W2029" i="46"/>
  <c r="W2030" i="46"/>
  <c r="W2037" i="46"/>
  <c r="W2042" i="46"/>
  <c r="V2055" i="46"/>
  <c r="V1978" i="46"/>
  <c r="W1976" i="46"/>
  <c r="X1976" i="46"/>
  <c r="W1989" i="46"/>
  <c r="W1995" i="46"/>
  <c r="W2032" i="46"/>
  <c r="V2034" i="46"/>
  <c r="W2046" i="46"/>
  <c r="W2059" i="46"/>
  <c r="V2061" i="46"/>
  <c r="W2063" i="46"/>
  <c r="W2092" i="46"/>
  <c r="X2104" i="46"/>
  <c r="R2069" i="47"/>
  <c r="S2069" i="47" s="1"/>
  <c r="T2069" i="47" s="1"/>
  <c r="X2070" i="46"/>
  <c r="V2069" i="46"/>
  <c r="R2062" i="47"/>
  <c r="S2062" i="47" s="1"/>
  <c r="T2062" i="47" s="1"/>
  <c r="R2061" i="47"/>
  <c r="S2061" i="47" s="1"/>
  <c r="R2026" i="47"/>
  <c r="S2026" i="47" s="1"/>
  <c r="X2018" i="46"/>
  <c r="X2013" i="46"/>
  <c r="V2013" i="46"/>
  <c r="V1971" i="46"/>
  <c r="T1967" i="46"/>
  <c r="S1967" i="46"/>
  <c r="R1967" i="46"/>
  <c r="Q1967" i="46"/>
  <c r="T1966" i="46"/>
  <c r="S1966" i="46"/>
  <c r="R1966" i="46"/>
  <c r="Q1966" i="46"/>
  <c r="T1965" i="46"/>
  <c r="S1965" i="46"/>
  <c r="R1965" i="46"/>
  <c r="Q1965" i="46"/>
  <c r="T1964" i="46"/>
  <c r="S1964" i="46"/>
  <c r="R1964" i="46"/>
  <c r="Q1964" i="46"/>
  <c r="P1967" i="47"/>
  <c r="O1967" i="47"/>
  <c r="N1967" i="47"/>
  <c r="M1967" i="47"/>
  <c r="P1966" i="47"/>
  <c r="O1966" i="47"/>
  <c r="N1966" i="47"/>
  <c r="M1966" i="47"/>
  <c r="P1965" i="47"/>
  <c r="O1965" i="47"/>
  <c r="N1965" i="47"/>
  <c r="M1965" i="47"/>
  <c r="P1964" i="47"/>
  <c r="O1964" i="47"/>
  <c r="N1964" i="47"/>
  <c r="M1964" i="47"/>
  <c r="T1963" i="46"/>
  <c r="S1963" i="46"/>
  <c r="R1963" i="46"/>
  <c r="Q1963" i="46"/>
  <c r="T1962" i="46"/>
  <c r="S1962" i="46"/>
  <c r="R1962" i="46"/>
  <c r="Q1962" i="46"/>
  <c r="T1961" i="46"/>
  <c r="S1961" i="46"/>
  <c r="R1961" i="46"/>
  <c r="Q1961" i="46"/>
  <c r="P1963" i="47"/>
  <c r="O1963" i="47"/>
  <c r="N1963" i="47"/>
  <c r="M1963" i="47"/>
  <c r="P1962" i="47"/>
  <c r="O1962" i="47"/>
  <c r="N1962" i="47"/>
  <c r="M1962" i="47"/>
  <c r="P1961" i="47"/>
  <c r="O1961" i="47"/>
  <c r="N1961" i="47"/>
  <c r="M1961" i="47"/>
  <c r="T1960" i="46"/>
  <c r="S1960" i="46"/>
  <c r="R1960" i="46"/>
  <c r="Q1960" i="46"/>
  <c r="P1960" i="47"/>
  <c r="O1960" i="47"/>
  <c r="N1960" i="47"/>
  <c r="M1960" i="47"/>
  <c r="T1959" i="46"/>
  <c r="S1959" i="46"/>
  <c r="R1959" i="46"/>
  <c r="Q1959" i="46"/>
  <c r="T1958" i="46"/>
  <c r="S1958" i="46"/>
  <c r="R1958" i="46"/>
  <c r="Q1958" i="46"/>
  <c r="T1957" i="46"/>
  <c r="S1957" i="46"/>
  <c r="R1957" i="46"/>
  <c r="Q1957" i="46"/>
  <c r="T1956" i="46"/>
  <c r="S1956" i="46"/>
  <c r="R1956" i="46"/>
  <c r="Q1956" i="46"/>
  <c r="T1955" i="46"/>
  <c r="S1955" i="46"/>
  <c r="R1955" i="46"/>
  <c r="Q1955" i="46"/>
  <c r="P1959" i="47"/>
  <c r="O1959" i="47"/>
  <c r="N1959" i="47"/>
  <c r="M1959" i="47"/>
  <c r="P1958" i="47"/>
  <c r="O1958" i="47"/>
  <c r="N1958" i="47"/>
  <c r="M1958" i="47"/>
  <c r="P1957" i="47"/>
  <c r="O1957" i="47"/>
  <c r="N1957" i="47"/>
  <c r="M1957" i="47"/>
  <c r="P1956" i="47"/>
  <c r="O1956" i="47"/>
  <c r="N1956" i="47"/>
  <c r="M1956" i="47"/>
  <c r="P1955" i="47"/>
  <c r="O1955" i="47"/>
  <c r="N1955" i="47"/>
  <c r="M1955" i="47"/>
  <c r="T1954" i="46"/>
  <c r="S1954" i="46"/>
  <c r="R1954" i="46"/>
  <c r="Q1954" i="46"/>
  <c r="P1954" i="47"/>
  <c r="O1954" i="47"/>
  <c r="N1954" i="47"/>
  <c r="M1954" i="47"/>
  <c r="T1953" i="46"/>
  <c r="S1953" i="46"/>
  <c r="R1953" i="46"/>
  <c r="Q1953" i="46"/>
  <c r="T1952" i="46"/>
  <c r="S1952" i="46"/>
  <c r="R1952" i="46"/>
  <c r="Q1952" i="46"/>
  <c r="P1953" i="47"/>
  <c r="O1953" i="47"/>
  <c r="N1953" i="47"/>
  <c r="M1953" i="47"/>
  <c r="P1952" i="47"/>
  <c r="O1952" i="47"/>
  <c r="N1952" i="47"/>
  <c r="M1952" i="47"/>
  <c r="T1951" i="46"/>
  <c r="S1951" i="46"/>
  <c r="R1951" i="46"/>
  <c r="Q1951" i="46"/>
  <c r="P1951" i="47"/>
  <c r="O1951" i="47"/>
  <c r="N1951" i="47"/>
  <c r="M1951" i="47"/>
  <c r="T1950" i="46"/>
  <c r="S1950" i="46"/>
  <c r="R1950" i="46"/>
  <c r="Q1950" i="46"/>
  <c r="T1949" i="46"/>
  <c r="S1949" i="46"/>
  <c r="R1949" i="46"/>
  <c r="Q1949" i="46"/>
  <c r="T1948" i="46"/>
  <c r="S1948" i="46"/>
  <c r="R1948" i="46"/>
  <c r="Q1948" i="46"/>
  <c r="P1950" i="47"/>
  <c r="O1950" i="47"/>
  <c r="N1950" i="47"/>
  <c r="M1950" i="47"/>
  <c r="P1949" i="47"/>
  <c r="O1949" i="47"/>
  <c r="N1949" i="47"/>
  <c r="M1949" i="47"/>
  <c r="P1948" i="47"/>
  <c r="O1948" i="47"/>
  <c r="N1948" i="47"/>
  <c r="M1948" i="47"/>
  <c r="T1947" i="46"/>
  <c r="S1947" i="46"/>
  <c r="R1947" i="46"/>
  <c r="Q1947" i="46"/>
  <c r="T1946" i="46"/>
  <c r="S1946" i="46"/>
  <c r="R1946" i="46"/>
  <c r="Q1946" i="46"/>
  <c r="P1947" i="47"/>
  <c r="O1947" i="47"/>
  <c r="N1947" i="47"/>
  <c r="M1947" i="47"/>
  <c r="P1946" i="47"/>
  <c r="O1946" i="47"/>
  <c r="N1946" i="47"/>
  <c r="M1946" i="47"/>
  <c r="T1945" i="46"/>
  <c r="S1945" i="46"/>
  <c r="R1945" i="46"/>
  <c r="Q1945" i="46"/>
  <c r="T1944" i="46"/>
  <c r="S1944" i="46"/>
  <c r="R1944" i="46"/>
  <c r="Q1944" i="46"/>
  <c r="P1945" i="47"/>
  <c r="O1945" i="47"/>
  <c r="N1945" i="47"/>
  <c r="M1945" i="47"/>
  <c r="P1944" i="47"/>
  <c r="O1944" i="47"/>
  <c r="N1944" i="47"/>
  <c r="M1944" i="47"/>
  <c r="T1943" i="46"/>
  <c r="S1943" i="46"/>
  <c r="R1943" i="46"/>
  <c r="Q1943" i="46"/>
  <c r="T1942" i="46"/>
  <c r="S1942" i="46"/>
  <c r="R1942" i="46"/>
  <c r="Q1942" i="46"/>
  <c r="T1941" i="46"/>
  <c r="S1941" i="46"/>
  <c r="R1941" i="46"/>
  <c r="Q1941" i="46"/>
  <c r="T1940" i="46"/>
  <c r="S1940" i="46"/>
  <c r="R1940" i="46"/>
  <c r="Q1940" i="46"/>
  <c r="P1943" i="47"/>
  <c r="O1943" i="47"/>
  <c r="N1943" i="47"/>
  <c r="M1943" i="47"/>
  <c r="P1942" i="47"/>
  <c r="O1942" i="47"/>
  <c r="N1942" i="47"/>
  <c r="M1942" i="47"/>
  <c r="P1941" i="47"/>
  <c r="O1941" i="47"/>
  <c r="N1941" i="47"/>
  <c r="M1941" i="47"/>
  <c r="P1940" i="47"/>
  <c r="O1940" i="47"/>
  <c r="N1940" i="47"/>
  <c r="M1940" i="47"/>
  <c r="T1939" i="46"/>
  <c r="S1939" i="46"/>
  <c r="R1939" i="46"/>
  <c r="Q1939" i="46"/>
  <c r="P1939" i="47"/>
  <c r="O1939" i="47"/>
  <c r="N1939" i="47"/>
  <c r="M1939" i="47"/>
  <c r="T1938" i="46"/>
  <c r="S1938" i="46"/>
  <c r="R1938" i="46"/>
  <c r="Q1938" i="46"/>
  <c r="T1937" i="46"/>
  <c r="S1937" i="46"/>
  <c r="R1937" i="46"/>
  <c r="Q1937" i="46"/>
  <c r="T1934" i="46"/>
  <c r="S1934" i="46"/>
  <c r="R1934" i="46"/>
  <c r="Q1934" i="46"/>
  <c r="P1938" i="47"/>
  <c r="O1938" i="47"/>
  <c r="N1938" i="47"/>
  <c r="M1938" i="47"/>
  <c r="P1937" i="47"/>
  <c r="O1937" i="47"/>
  <c r="N1937" i="47"/>
  <c r="M1937" i="47"/>
  <c r="P1934" i="47"/>
  <c r="O1934" i="47"/>
  <c r="N1934" i="47"/>
  <c r="M1934" i="47"/>
  <c r="T1936" i="46"/>
  <c r="S1936" i="46"/>
  <c r="R1936" i="46"/>
  <c r="Q1936" i="46"/>
  <c r="T1935" i="46"/>
  <c r="S1935" i="46"/>
  <c r="R1935" i="46"/>
  <c r="Q1935" i="46"/>
  <c r="T1933" i="46"/>
  <c r="S1933" i="46"/>
  <c r="R1933" i="46"/>
  <c r="Q1933" i="46"/>
  <c r="T1932" i="46"/>
  <c r="S1932" i="46"/>
  <c r="R1932" i="46"/>
  <c r="Q1932" i="46"/>
  <c r="T1931" i="46"/>
  <c r="S1931" i="46"/>
  <c r="R1931" i="46"/>
  <c r="Q1931" i="46"/>
  <c r="P1936" i="47"/>
  <c r="O1936" i="47"/>
  <c r="N1936" i="47"/>
  <c r="M1936" i="47"/>
  <c r="P1935" i="47"/>
  <c r="O1935" i="47"/>
  <c r="N1935" i="47"/>
  <c r="M1935" i="47"/>
  <c r="P1933" i="47"/>
  <c r="O1933" i="47"/>
  <c r="N1933" i="47"/>
  <c r="M1933" i="47"/>
  <c r="P1932" i="47"/>
  <c r="O1932" i="47"/>
  <c r="N1932" i="47"/>
  <c r="M1932" i="47"/>
  <c r="P1931" i="47"/>
  <c r="O1931" i="47"/>
  <c r="N1931" i="47"/>
  <c r="M1931" i="47"/>
  <c r="P1930" i="47"/>
  <c r="O1930" i="47"/>
  <c r="N1930" i="47"/>
  <c r="M1930" i="47"/>
  <c r="P1928" i="47"/>
  <c r="O1928" i="47"/>
  <c r="N1928" i="47"/>
  <c r="M1928" i="47"/>
  <c r="T1930" i="46"/>
  <c r="S1930" i="46"/>
  <c r="R1930" i="46"/>
  <c r="Q1930" i="46"/>
  <c r="T1928" i="46"/>
  <c r="S1928" i="46"/>
  <c r="R1928" i="46"/>
  <c r="Q1928" i="46"/>
  <c r="T1929" i="46"/>
  <c r="S1929" i="46"/>
  <c r="R1929" i="46"/>
  <c r="Q1929" i="46"/>
  <c r="T1927" i="46"/>
  <c r="S1927" i="46"/>
  <c r="R1927" i="46"/>
  <c r="Q1927" i="46"/>
  <c r="P1929" i="47"/>
  <c r="O1929" i="47"/>
  <c r="N1929" i="47"/>
  <c r="M1929" i="47"/>
  <c r="P1927" i="47"/>
  <c r="O1927" i="47"/>
  <c r="N1927" i="47"/>
  <c r="M1927" i="47"/>
  <c r="T1926" i="46"/>
  <c r="S1926" i="46"/>
  <c r="R1926" i="46"/>
  <c r="Q1926" i="46"/>
  <c r="T1925" i="46"/>
  <c r="S1925" i="46"/>
  <c r="R1925" i="46"/>
  <c r="Q1925" i="46"/>
  <c r="T1924" i="46"/>
  <c r="S1924" i="46"/>
  <c r="R1924" i="46"/>
  <c r="Q1924" i="46"/>
  <c r="T1923" i="46"/>
  <c r="S1923" i="46"/>
  <c r="R1923" i="46"/>
  <c r="Q1923" i="46"/>
  <c r="T1922" i="46"/>
  <c r="S1922" i="46"/>
  <c r="R1922" i="46"/>
  <c r="Q1922" i="46"/>
  <c r="T1921" i="46"/>
  <c r="S1921" i="46"/>
  <c r="R1921" i="46"/>
  <c r="Q1921" i="46"/>
  <c r="T1920" i="46"/>
  <c r="S1920" i="46"/>
  <c r="R1920" i="46"/>
  <c r="Q1920" i="46"/>
  <c r="T1919" i="46"/>
  <c r="S1919" i="46"/>
  <c r="R1919" i="46"/>
  <c r="Q1919" i="46"/>
  <c r="T1918" i="46"/>
  <c r="S1918" i="46"/>
  <c r="R1918" i="46"/>
  <c r="Q1918" i="46"/>
  <c r="P1926" i="47"/>
  <c r="O1926" i="47"/>
  <c r="N1926" i="47"/>
  <c r="M1926" i="47"/>
  <c r="P1925" i="47"/>
  <c r="O1925" i="47"/>
  <c r="N1925" i="47"/>
  <c r="M1925" i="47"/>
  <c r="P1924" i="47"/>
  <c r="O1924" i="47"/>
  <c r="N1924" i="47"/>
  <c r="M1924" i="47"/>
  <c r="P1923" i="47"/>
  <c r="O1923" i="47"/>
  <c r="N1923" i="47"/>
  <c r="M1923" i="47"/>
  <c r="P1922" i="47"/>
  <c r="O1922" i="47"/>
  <c r="N1922" i="47"/>
  <c r="M1922" i="47"/>
  <c r="P1921" i="47"/>
  <c r="O1921" i="47"/>
  <c r="N1921" i="47"/>
  <c r="M1921" i="47"/>
  <c r="P1920" i="47"/>
  <c r="O1920" i="47"/>
  <c r="N1920" i="47"/>
  <c r="M1920" i="47"/>
  <c r="P1919" i="47"/>
  <c r="O1919" i="47"/>
  <c r="N1919" i="47"/>
  <c r="M1919" i="47"/>
  <c r="P1918" i="47"/>
  <c r="O1918" i="47"/>
  <c r="N1918" i="47"/>
  <c r="M1918" i="47"/>
  <c r="T1917" i="46"/>
  <c r="S1917" i="46"/>
  <c r="R1917" i="46"/>
  <c r="Q1917" i="46"/>
  <c r="T1916" i="46"/>
  <c r="S1916" i="46"/>
  <c r="R1916" i="46"/>
  <c r="Q1916" i="46"/>
  <c r="P1917" i="47"/>
  <c r="O1917" i="47"/>
  <c r="N1917" i="47"/>
  <c r="M1917" i="47"/>
  <c r="P1916" i="47"/>
  <c r="O1916" i="47"/>
  <c r="N1916" i="47"/>
  <c r="M1916" i="47"/>
  <c r="F14" i="63" l="1"/>
  <c r="C8" i="63"/>
  <c r="T2030" i="47"/>
  <c r="T2095" i="47"/>
  <c r="H9" i="63"/>
  <c r="T2016" i="47"/>
  <c r="T1994" i="47"/>
  <c r="K14" i="63"/>
  <c r="T2035" i="47"/>
  <c r="T2036" i="47" s="1"/>
  <c r="T2037" i="47" s="1"/>
  <c r="T2038" i="47" s="1"/>
  <c r="T2039" i="47" s="1"/>
  <c r="T2040" i="47" s="1"/>
  <c r="T1995" i="47"/>
  <c r="T1996" i="47" s="1"/>
  <c r="T1997" i="47" s="1"/>
  <c r="T2001" i="47"/>
  <c r="T2002" i="47" s="1"/>
  <c r="T2003" i="47" s="1"/>
  <c r="I9" i="63"/>
  <c r="T2049" i="47"/>
  <c r="T2050" i="47" s="1"/>
  <c r="T2051" i="47" s="1"/>
  <c r="K11" i="63"/>
  <c r="K12" i="63"/>
  <c r="T2007" i="47"/>
  <c r="T2008" i="47" s="1"/>
  <c r="T2011" i="47"/>
  <c r="T2096" i="47"/>
  <c r="T2097" i="47" s="1"/>
  <c r="T2098" i="47" s="1"/>
  <c r="T2099" i="47" s="1"/>
  <c r="T2100" i="47" s="1"/>
  <c r="T2101" i="47" s="1"/>
  <c r="T2022" i="47"/>
  <c r="T2023" i="47" s="1"/>
  <c r="T2024" i="47" s="1"/>
  <c r="T2025" i="47" s="1"/>
  <c r="T2026" i="47" s="1"/>
  <c r="T1972" i="47"/>
  <c r="T2058" i="47"/>
  <c r="T2059" i="47" s="1"/>
  <c r="T2060" i="47" s="1"/>
  <c r="T2061" i="47" s="1"/>
  <c r="J8" i="63"/>
  <c r="T2070" i="47"/>
  <c r="T2071" i="47" s="1"/>
  <c r="T2072" i="47" s="1"/>
  <c r="T2073" i="47" s="1"/>
  <c r="T2074" i="47" s="1"/>
  <c r="T2078" i="47"/>
  <c r="T2042" i="47"/>
  <c r="T2043" i="47" s="1"/>
  <c r="T2044" i="47" s="1"/>
  <c r="T2045" i="47" s="1"/>
  <c r="T2046" i="47" s="1"/>
  <c r="T2047" i="47" s="1"/>
  <c r="T2080" i="47"/>
  <c r="T2081" i="47" s="1"/>
  <c r="T2082" i="47" s="1"/>
  <c r="T2083" i="47" s="1"/>
  <c r="T2084" i="47" s="1"/>
  <c r="T2085" i="47" s="1"/>
  <c r="T2086" i="47" s="1"/>
  <c r="T2087" i="47" s="1"/>
  <c r="T2088" i="47" s="1"/>
  <c r="T2089" i="47" s="1"/>
  <c r="G9" i="63"/>
  <c r="K13" i="63"/>
  <c r="T2019" i="47"/>
  <c r="J9" i="63"/>
  <c r="G8" i="63"/>
  <c r="K10" i="63"/>
  <c r="H8" i="63"/>
  <c r="T1983" i="47"/>
  <c r="T1984" i="47" s="1"/>
  <c r="I8" i="63"/>
  <c r="D9" i="63"/>
  <c r="E9" i="63"/>
  <c r="F13" i="63"/>
  <c r="B8" i="63"/>
  <c r="F11" i="63"/>
  <c r="E8" i="63"/>
  <c r="B9" i="63"/>
  <c r="X1969" i="46"/>
  <c r="D8" i="63"/>
  <c r="C9" i="63"/>
  <c r="F10" i="63"/>
  <c r="F12" i="63"/>
  <c r="T2064" i="47"/>
  <c r="T2065" i="47" s="1"/>
  <c r="T2066" i="47" s="1"/>
  <c r="T2067" i="47" s="1"/>
  <c r="T2068" i="47" s="1"/>
  <c r="T2106" i="47"/>
  <c r="T2107" i="47" s="1"/>
  <c r="T2108" i="47" s="1"/>
  <c r="T2109" i="47" s="1"/>
  <c r="T2110" i="47" s="1"/>
  <c r="T2111" i="47" s="1"/>
  <c r="T2112" i="47" s="1"/>
  <c r="T2113" i="47" s="1"/>
  <c r="T2114" i="47" s="1"/>
  <c r="T2115" i="47" s="1"/>
  <c r="T2116" i="47" s="1"/>
  <c r="T2117" i="47" s="1"/>
  <c r="T2118" i="47" s="1"/>
  <c r="T2119" i="47" s="1"/>
  <c r="T2120" i="47" s="1"/>
  <c r="T2121" i="47" s="1"/>
  <c r="T2122" i="47" s="1"/>
  <c r="T2123" i="47" s="1"/>
  <c r="T2124" i="47" s="1"/>
  <c r="T2031" i="47"/>
  <c r="T2032" i="47" s="1"/>
  <c r="T2033" i="47" s="1"/>
  <c r="W1917" i="46"/>
  <c r="W1919" i="46"/>
  <c r="W1925" i="46"/>
  <c r="W1927" i="46"/>
  <c r="V1928" i="46"/>
  <c r="V1956" i="46"/>
  <c r="W1958" i="46"/>
  <c r="V1964" i="46"/>
  <c r="W1966" i="46"/>
  <c r="X1955" i="46"/>
  <c r="X1927" i="46"/>
  <c r="X1948" i="46"/>
  <c r="W1944" i="46"/>
  <c r="X1934" i="46"/>
  <c r="W1933" i="46"/>
  <c r="V1936" i="46"/>
  <c r="W1934" i="46"/>
  <c r="W1938" i="46"/>
  <c r="W1939" i="46"/>
  <c r="W1941" i="46"/>
  <c r="V1943" i="46"/>
  <c r="W1945" i="46"/>
  <c r="W1947" i="46"/>
  <c r="V1950" i="46"/>
  <c r="W1951" i="46"/>
  <c r="W1953" i="46"/>
  <c r="W1954" i="46"/>
  <c r="W1955" i="46"/>
  <c r="V1957" i="46"/>
  <c r="X1964" i="46"/>
  <c r="W1926" i="46"/>
  <c r="W1916" i="46"/>
  <c r="V1949" i="46"/>
  <c r="X1929" i="46"/>
  <c r="X1962" i="46"/>
  <c r="W1923" i="46"/>
  <c r="W1959" i="46"/>
  <c r="W1962" i="46"/>
  <c r="W1932" i="46"/>
  <c r="X1936" i="46"/>
  <c r="W1940" i="46"/>
  <c r="V1942" i="46"/>
  <c r="W1920" i="46"/>
  <c r="W1952" i="46"/>
  <c r="X1957" i="46"/>
  <c r="W1948" i="46"/>
  <c r="V1922" i="46"/>
  <c r="V1929" i="46"/>
  <c r="W1930" i="46"/>
  <c r="W1946" i="46"/>
  <c r="W1960" i="46"/>
  <c r="W1961" i="46"/>
  <c r="V1963" i="46"/>
  <c r="W1965" i="46"/>
  <c r="V1921" i="46"/>
  <c r="W1918" i="46"/>
  <c r="W1924" i="46"/>
  <c r="W1937" i="46"/>
  <c r="X1943" i="46"/>
  <c r="X1950" i="46"/>
  <c r="W1967" i="46"/>
  <c r="R1952" i="47"/>
  <c r="S1952" i="47" s="1"/>
  <c r="T1952" i="47" s="1"/>
  <c r="R1960" i="47"/>
  <c r="S1960" i="47" s="1"/>
  <c r="T1960" i="47" s="1"/>
  <c r="R1961" i="47"/>
  <c r="S1961" i="47" s="1"/>
  <c r="T1961" i="47" s="1"/>
  <c r="R1963" i="47"/>
  <c r="S1963" i="47" s="1"/>
  <c r="T1963" i="47" s="1"/>
  <c r="R1964" i="47"/>
  <c r="S1964" i="47" s="1"/>
  <c r="T1964" i="47" s="1"/>
  <c r="R1953" i="47"/>
  <c r="S1953" i="47" s="1"/>
  <c r="R1928" i="47"/>
  <c r="S1928" i="47" s="1"/>
  <c r="T1928" i="47" s="1"/>
  <c r="R1931" i="47"/>
  <c r="S1931" i="47" s="1"/>
  <c r="T1931" i="47" s="1"/>
  <c r="R1933" i="47"/>
  <c r="S1933" i="47" s="1"/>
  <c r="T1933" i="47" s="1"/>
  <c r="R1936" i="47"/>
  <c r="S1936" i="47" s="1"/>
  <c r="T1936" i="47" s="1"/>
  <c r="R1941" i="47"/>
  <c r="S1941" i="47" s="1"/>
  <c r="R1917" i="47"/>
  <c r="S1917" i="47" s="1"/>
  <c r="R1919" i="47"/>
  <c r="S1919" i="47" s="1"/>
  <c r="R1923" i="47"/>
  <c r="S1923" i="47" s="1"/>
  <c r="T1923" i="47" s="1"/>
  <c r="R1940" i="47"/>
  <c r="S1940" i="47" s="1"/>
  <c r="R1948" i="47"/>
  <c r="S1948" i="47" s="1"/>
  <c r="R1950" i="47"/>
  <c r="S1950" i="47" s="1"/>
  <c r="T1950" i="47" s="1"/>
  <c r="R1925" i="47"/>
  <c r="S1925" i="47" s="1"/>
  <c r="T1925" i="47" s="1"/>
  <c r="R1934" i="47"/>
  <c r="S1934" i="47" s="1"/>
  <c r="T1934" i="47" s="1"/>
  <c r="R1938" i="47"/>
  <c r="S1938" i="47" s="1"/>
  <c r="T1938" i="47" s="1"/>
  <c r="R1939" i="47"/>
  <c r="S1939" i="47" s="1"/>
  <c r="R1956" i="47"/>
  <c r="S1956" i="47" s="1"/>
  <c r="T1956" i="47" s="1"/>
  <c r="R1958" i="47"/>
  <c r="S1958" i="47" s="1"/>
  <c r="T1958" i="47" s="1"/>
  <c r="R1966" i="47"/>
  <c r="S1966" i="47" s="1"/>
  <c r="R1921" i="47"/>
  <c r="S1921" i="47" s="1"/>
  <c r="R1951" i="47"/>
  <c r="S1951" i="47" s="1"/>
  <c r="T1951" i="47" s="1"/>
  <c r="R1918" i="47"/>
  <c r="S1918" i="47" s="1"/>
  <c r="T1918" i="47" s="1"/>
  <c r="R1930" i="47"/>
  <c r="S1930" i="47" s="1"/>
  <c r="R1932" i="47"/>
  <c r="S1932" i="47" s="1"/>
  <c r="T1932" i="47" s="1"/>
  <c r="R1935" i="47"/>
  <c r="S1935" i="47" s="1"/>
  <c r="T1935" i="47" s="1"/>
  <c r="R1942" i="47"/>
  <c r="S1942" i="47" s="1"/>
  <c r="R1944" i="47"/>
  <c r="S1944" i="47" s="1"/>
  <c r="R1954" i="47"/>
  <c r="S1954" i="47" s="1"/>
  <c r="T1954" i="47" s="1"/>
  <c r="R1962" i="47"/>
  <c r="S1962" i="47" s="1"/>
  <c r="T1962" i="47" s="1"/>
  <c r="R1937" i="47"/>
  <c r="S1937" i="47" s="1"/>
  <c r="T1937" i="47" s="1"/>
  <c r="R1943" i="47"/>
  <c r="S1943" i="47" s="1"/>
  <c r="T1943" i="47" s="1"/>
  <c r="R1945" i="47"/>
  <c r="S1945" i="47" s="1"/>
  <c r="R1946" i="47"/>
  <c r="S1946" i="47" s="1"/>
  <c r="R1955" i="47"/>
  <c r="S1955" i="47" s="1"/>
  <c r="T1955" i="47" s="1"/>
  <c r="R1957" i="47"/>
  <c r="S1957" i="47" s="1"/>
  <c r="T1957" i="47" s="1"/>
  <c r="R1959" i="47"/>
  <c r="S1959" i="47" s="1"/>
  <c r="T1959" i="47" s="1"/>
  <c r="R1965" i="47"/>
  <c r="S1965" i="47" s="1"/>
  <c r="R1920" i="47"/>
  <c r="S1920" i="47" s="1"/>
  <c r="R1924" i="47"/>
  <c r="S1924" i="47" s="1"/>
  <c r="T1924" i="47" s="1"/>
  <c r="R1926" i="47"/>
  <c r="S1926" i="47" s="1"/>
  <c r="R1916" i="47"/>
  <c r="S1916" i="47" s="1"/>
  <c r="R1927" i="47"/>
  <c r="S1927" i="47" s="1"/>
  <c r="R1947" i="47"/>
  <c r="S1947" i="47" s="1"/>
  <c r="R1949" i="47"/>
  <c r="S1949" i="47" s="1"/>
  <c r="R1967" i="47"/>
  <c r="S1967" i="47" s="1"/>
  <c r="X1941" i="46"/>
  <c r="V1935" i="46"/>
  <c r="W1931" i="46"/>
  <c r="R1929" i="47"/>
  <c r="S1929" i="47" s="1"/>
  <c r="T1929" i="47" s="1"/>
  <c r="X1920" i="46"/>
  <c r="X1922" i="46"/>
  <c r="R1922" i="47"/>
  <c r="S1922" i="47" s="1"/>
  <c r="T1922" i="47" s="1"/>
  <c r="F8" i="63" l="1"/>
  <c r="T1953" i="47"/>
  <c r="T1926" i="47"/>
  <c r="K9" i="63"/>
  <c r="T1939" i="47"/>
  <c r="T1940" i="47" s="1"/>
  <c r="T1941" i="47" s="1"/>
  <c r="T1942" i="47" s="1"/>
  <c r="K8" i="63"/>
  <c r="F9" i="63"/>
  <c r="T1965" i="47"/>
  <c r="T1966" i="47" s="1"/>
  <c r="T1967" i="47" s="1"/>
  <c r="T1968" i="47" s="1"/>
  <c r="T1919" i="47"/>
  <c r="T1920" i="47" s="1"/>
  <c r="T1921" i="47" s="1"/>
  <c r="T1930" i="47"/>
  <c r="T1944" i="47"/>
  <c r="T1945" i="47" s="1"/>
  <c r="T1946" i="47" s="1"/>
  <c r="T1947" i="47" s="1"/>
  <c r="T1948" i="47" s="1"/>
  <c r="T1949" i="47" s="1"/>
  <c r="T1927" i="47"/>
  <c r="T1915" i="46"/>
  <c r="S1915" i="46"/>
  <c r="R1915" i="46"/>
  <c r="Q1915" i="46"/>
  <c r="T1914" i="46"/>
  <c r="S1914" i="46"/>
  <c r="R1914" i="46"/>
  <c r="Q1914" i="46"/>
  <c r="T1913" i="46"/>
  <c r="S1913" i="46"/>
  <c r="R1913" i="46"/>
  <c r="Q1913" i="46"/>
  <c r="T1912" i="46"/>
  <c r="S1912" i="46"/>
  <c r="R1912" i="46"/>
  <c r="Q1912" i="46"/>
  <c r="T1911" i="46"/>
  <c r="S1911" i="46"/>
  <c r="R1911" i="46"/>
  <c r="Q1911" i="46"/>
  <c r="T1910" i="46"/>
  <c r="S1910" i="46"/>
  <c r="R1910" i="46"/>
  <c r="Q1910" i="46"/>
  <c r="P1915" i="47"/>
  <c r="O1915" i="47"/>
  <c r="N1915" i="47"/>
  <c r="M1915" i="47"/>
  <c r="P1914" i="47"/>
  <c r="O1914" i="47"/>
  <c r="N1914" i="47"/>
  <c r="M1914" i="47"/>
  <c r="P1913" i="47"/>
  <c r="O1913" i="47"/>
  <c r="N1913" i="47"/>
  <c r="M1913" i="47"/>
  <c r="P1912" i="47"/>
  <c r="O1912" i="47"/>
  <c r="N1912" i="47"/>
  <c r="M1912" i="47"/>
  <c r="P1911" i="47"/>
  <c r="O1911" i="47"/>
  <c r="N1911" i="47"/>
  <c r="M1911" i="47"/>
  <c r="P1910" i="47"/>
  <c r="O1910" i="47"/>
  <c r="N1910" i="47"/>
  <c r="M1910" i="47"/>
  <c r="T1909" i="46"/>
  <c r="S1909" i="46"/>
  <c r="R1909" i="46"/>
  <c r="Q1909" i="46"/>
  <c r="T1908" i="46"/>
  <c r="S1908" i="46"/>
  <c r="R1908" i="46"/>
  <c r="Q1908" i="46"/>
  <c r="T1907" i="46"/>
  <c r="S1907" i="46"/>
  <c r="R1907" i="46"/>
  <c r="Q1907" i="46"/>
  <c r="T1906" i="46"/>
  <c r="S1906" i="46"/>
  <c r="R1906" i="46"/>
  <c r="Q1906" i="46"/>
  <c r="P1909" i="47"/>
  <c r="O1909" i="47"/>
  <c r="N1909" i="47"/>
  <c r="M1909" i="47"/>
  <c r="P1908" i="47"/>
  <c r="O1908" i="47"/>
  <c r="N1908" i="47"/>
  <c r="M1908" i="47"/>
  <c r="P1907" i="47"/>
  <c r="O1907" i="47"/>
  <c r="N1907" i="47"/>
  <c r="M1907" i="47"/>
  <c r="P1906" i="47"/>
  <c r="O1906" i="47"/>
  <c r="N1906" i="47"/>
  <c r="M1906" i="47"/>
  <c r="T1905" i="46"/>
  <c r="S1905" i="46"/>
  <c r="R1905" i="46"/>
  <c r="Q1905" i="46"/>
  <c r="T1904" i="46"/>
  <c r="S1904" i="46"/>
  <c r="R1904" i="46"/>
  <c r="Q1904" i="46"/>
  <c r="P1905" i="47"/>
  <c r="O1905" i="47"/>
  <c r="N1905" i="47"/>
  <c r="M1905" i="47"/>
  <c r="P1904" i="47"/>
  <c r="O1904" i="47"/>
  <c r="N1904" i="47"/>
  <c r="M1904" i="47"/>
  <c r="T1903" i="46"/>
  <c r="S1903" i="46"/>
  <c r="R1903" i="46"/>
  <c r="Q1903" i="46"/>
  <c r="T1902" i="46"/>
  <c r="S1902" i="46"/>
  <c r="R1902" i="46"/>
  <c r="Q1902" i="46"/>
  <c r="P1903" i="47"/>
  <c r="O1903" i="47"/>
  <c r="N1903" i="47"/>
  <c r="M1903" i="47"/>
  <c r="P1902" i="47"/>
  <c r="O1902" i="47"/>
  <c r="N1902" i="47"/>
  <c r="M1902" i="47"/>
  <c r="T1901" i="46"/>
  <c r="S1901" i="46"/>
  <c r="R1901" i="46"/>
  <c r="Q1901" i="46"/>
  <c r="T1900" i="46"/>
  <c r="S1900" i="46"/>
  <c r="R1900" i="46"/>
  <c r="Q1900" i="46"/>
  <c r="T1899" i="46"/>
  <c r="S1899" i="46"/>
  <c r="R1899" i="46"/>
  <c r="Q1899" i="46"/>
  <c r="T1898" i="46"/>
  <c r="S1898" i="46"/>
  <c r="R1898" i="46"/>
  <c r="Q1898" i="46"/>
  <c r="P1901" i="47"/>
  <c r="O1901" i="47"/>
  <c r="N1901" i="47"/>
  <c r="M1901" i="47"/>
  <c r="P1900" i="47"/>
  <c r="O1900" i="47"/>
  <c r="N1900" i="47"/>
  <c r="M1900" i="47"/>
  <c r="P1899" i="47"/>
  <c r="O1899" i="47"/>
  <c r="N1899" i="47"/>
  <c r="M1899" i="47"/>
  <c r="P1898" i="47"/>
  <c r="O1898" i="47"/>
  <c r="N1898" i="47"/>
  <c r="M1898" i="47"/>
  <c r="P1897" i="47"/>
  <c r="O1897" i="47"/>
  <c r="N1897" i="47"/>
  <c r="M1897" i="47"/>
  <c r="T1897" i="46"/>
  <c r="S1897" i="46"/>
  <c r="R1897" i="46"/>
  <c r="Q1897" i="46"/>
  <c r="T1896" i="46"/>
  <c r="S1896" i="46"/>
  <c r="R1896" i="46"/>
  <c r="Q1896" i="46"/>
  <c r="P1896" i="47"/>
  <c r="O1896" i="47"/>
  <c r="N1896" i="47"/>
  <c r="M1896" i="47"/>
  <c r="P1895" i="47"/>
  <c r="O1895" i="47"/>
  <c r="N1895" i="47"/>
  <c r="M1895" i="47"/>
  <c r="P1892" i="47"/>
  <c r="O1892" i="47"/>
  <c r="N1892" i="47"/>
  <c r="M1892" i="47"/>
  <c r="T1895" i="46"/>
  <c r="S1895" i="46"/>
  <c r="R1895" i="46"/>
  <c r="Q1895" i="46"/>
  <c r="T1892" i="46"/>
  <c r="S1892" i="46"/>
  <c r="R1892" i="46"/>
  <c r="Q1892" i="46"/>
  <c r="T1894" i="46"/>
  <c r="S1894" i="46"/>
  <c r="R1894" i="46"/>
  <c r="Q1894" i="46"/>
  <c r="T1893" i="46"/>
  <c r="S1893" i="46"/>
  <c r="R1893" i="46"/>
  <c r="Q1893" i="46"/>
  <c r="P1894" i="47"/>
  <c r="O1894" i="47"/>
  <c r="N1894" i="47"/>
  <c r="M1894" i="47"/>
  <c r="P1893" i="47"/>
  <c r="O1893" i="47"/>
  <c r="N1893" i="47"/>
  <c r="M1893" i="47"/>
  <c r="W1904" i="46" l="1"/>
  <c r="W1912" i="46"/>
  <c r="W1898" i="46"/>
  <c r="W1902" i="46"/>
  <c r="V1894" i="46"/>
  <c r="W1895" i="46"/>
  <c r="W1896" i="46"/>
  <c r="V1901" i="46"/>
  <c r="W1903" i="46"/>
  <c r="X1915" i="46"/>
  <c r="V1900" i="46"/>
  <c r="X1899" i="46"/>
  <c r="V1908" i="46"/>
  <c r="V1893" i="46"/>
  <c r="W1905" i="46"/>
  <c r="V1907" i="46"/>
  <c r="W1909" i="46"/>
  <c r="W1911" i="46"/>
  <c r="W1913" i="46"/>
  <c r="V1915" i="46"/>
  <c r="X1913" i="46"/>
  <c r="X1894" i="46"/>
  <c r="X1906" i="46"/>
  <c r="W1892" i="46"/>
  <c r="W1897" i="46"/>
  <c r="X1901" i="46"/>
  <c r="R1892" i="47"/>
  <c r="S1892" i="47" s="1"/>
  <c r="T1892" i="47" s="1"/>
  <c r="R1896" i="47"/>
  <c r="S1896" i="47" s="1"/>
  <c r="T1896" i="47" s="1"/>
  <c r="R1900" i="47"/>
  <c r="S1900" i="47" s="1"/>
  <c r="T1900" i="47" s="1"/>
  <c r="R1904" i="47"/>
  <c r="S1904" i="47" s="1"/>
  <c r="T1904" i="47" s="1"/>
  <c r="R1908" i="47"/>
  <c r="S1908" i="47" s="1"/>
  <c r="T1908" i="47" s="1"/>
  <c r="R1893" i="47"/>
  <c r="S1893" i="47" s="1"/>
  <c r="T1893" i="47" s="1"/>
  <c r="R1909" i="47"/>
  <c r="S1909" i="47" s="1"/>
  <c r="T1909" i="47" s="1"/>
  <c r="R1913" i="47"/>
  <c r="S1913" i="47" s="1"/>
  <c r="T1913" i="47" s="1"/>
  <c r="R1894" i="47"/>
  <c r="S1894" i="47" s="1"/>
  <c r="T1894" i="47" s="1"/>
  <c r="R1910" i="47"/>
  <c r="S1910" i="47" s="1"/>
  <c r="T1910" i="47" s="1"/>
  <c r="R1912" i="47"/>
  <c r="S1912" i="47" s="1"/>
  <c r="T1912" i="47" s="1"/>
  <c r="R1907" i="47"/>
  <c r="S1907" i="47" s="1"/>
  <c r="R1898" i="47"/>
  <c r="S1898" i="47" s="1"/>
  <c r="R1902" i="47"/>
  <c r="S1902" i="47" s="1"/>
  <c r="T1902" i="47" s="1"/>
  <c r="R1906" i="47"/>
  <c r="S1906" i="47" s="1"/>
  <c r="R1895" i="47"/>
  <c r="S1895" i="47" s="1"/>
  <c r="T1895" i="47" s="1"/>
  <c r="R1897" i="47"/>
  <c r="S1897" i="47" s="1"/>
  <c r="T1897" i="47" s="1"/>
  <c r="R1899" i="47"/>
  <c r="S1899" i="47" s="1"/>
  <c r="T1899" i="47" s="1"/>
  <c r="R1901" i="47"/>
  <c r="S1901" i="47" s="1"/>
  <c r="T1901" i="47" s="1"/>
  <c r="R1903" i="47"/>
  <c r="S1903" i="47" s="1"/>
  <c r="T1903" i="47" s="1"/>
  <c r="R1914" i="47"/>
  <c r="S1914" i="47" s="1"/>
  <c r="T1914" i="47" s="1"/>
  <c r="R1905" i="47"/>
  <c r="S1905" i="47" s="1"/>
  <c r="T1905" i="47" s="1"/>
  <c r="R1911" i="47"/>
  <c r="S1911" i="47" s="1"/>
  <c r="T1911" i="47" s="1"/>
  <c r="R1915" i="47"/>
  <c r="S1915" i="47" s="1"/>
  <c r="T1915" i="47" s="1"/>
  <c r="T1916" i="47" s="1"/>
  <c r="T1917" i="47" s="1"/>
  <c r="V1914" i="46"/>
  <c r="W1910" i="46"/>
  <c r="X1908" i="46"/>
  <c r="W1906" i="46"/>
  <c r="W1899" i="46"/>
  <c r="T1891" i="46"/>
  <c r="S1891" i="46"/>
  <c r="R1891" i="46"/>
  <c r="Q1891" i="46"/>
  <c r="P1891" i="47"/>
  <c r="O1891" i="47"/>
  <c r="N1891" i="47"/>
  <c r="M1891" i="47"/>
  <c r="P1890" i="47"/>
  <c r="J7" i="63" s="1"/>
  <c r="O1890" i="47"/>
  <c r="N1890" i="47"/>
  <c r="M1890" i="47"/>
  <c r="T1890" i="46"/>
  <c r="S1890" i="46"/>
  <c r="R1890" i="46"/>
  <c r="C7" i="63" s="1"/>
  <c r="Q1890" i="46"/>
  <c r="B7" i="63" s="1"/>
  <c r="D7" i="63" l="1"/>
  <c r="G7" i="63"/>
  <c r="H7" i="63"/>
  <c r="I7" i="63"/>
  <c r="E7" i="63"/>
  <c r="W1890" i="46"/>
  <c r="W1891" i="46"/>
  <c r="R1891" i="47"/>
  <c r="S1891" i="47" s="1"/>
  <c r="T1891" i="47" s="1"/>
  <c r="T1906" i="47"/>
  <c r="T1907" i="47" s="1"/>
  <c r="T1898" i="47"/>
  <c r="R1890" i="47"/>
  <c r="S1890" i="47" s="1"/>
  <c r="T1890" i="47" s="1"/>
  <c r="T1889" i="46"/>
  <c r="S1889" i="46"/>
  <c r="R1889" i="46"/>
  <c r="Q1889" i="46"/>
  <c r="P1889" i="47"/>
  <c r="O1889" i="47"/>
  <c r="N1889" i="47"/>
  <c r="M1889" i="47"/>
  <c r="T1888" i="46"/>
  <c r="S1888" i="46"/>
  <c r="R1888" i="46"/>
  <c r="Q1888" i="46"/>
  <c r="T1886" i="46"/>
  <c r="S1886" i="46"/>
  <c r="R1886" i="46"/>
  <c r="Q1886" i="46"/>
  <c r="P1888" i="47"/>
  <c r="O1888" i="47"/>
  <c r="N1888" i="47"/>
  <c r="M1888" i="47"/>
  <c r="P1886" i="47"/>
  <c r="O1886" i="47"/>
  <c r="N1886" i="47"/>
  <c r="M1886" i="47"/>
  <c r="T1887" i="46"/>
  <c r="S1887" i="46"/>
  <c r="R1887" i="46"/>
  <c r="Q1887" i="46"/>
  <c r="T1885" i="46"/>
  <c r="S1885" i="46"/>
  <c r="R1885" i="46"/>
  <c r="Q1885" i="46"/>
  <c r="T1884" i="46"/>
  <c r="S1884" i="46"/>
  <c r="R1884" i="46"/>
  <c r="Q1884" i="46"/>
  <c r="P1887" i="47"/>
  <c r="O1887" i="47"/>
  <c r="N1887" i="47"/>
  <c r="M1887" i="47"/>
  <c r="P1885" i="47"/>
  <c r="O1885" i="47"/>
  <c r="N1885" i="47"/>
  <c r="M1885" i="47"/>
  <c r="P1884" i="47"/>
  <c r="O1884" i="47"/>
  <c r="N1884" i="47"/>
  <c r="M1884" i="47"/>
  <c r="F7" i="63" l="1"/>
  <c r="W1885" i="46"/>
  <c r="K7" i="63"/>
  <c r="V1886" i="46"/>
  <c r="W1884" i="46"/>
  <c r="V1887" i="46"/>
  <c r="X1887" i="46"/>
  <c r="W1888" i="46"/>
  <c r="X1892" i="46"/>
  <c r="W1889" i="46"/>
  <c r="R1887" i="47"/>
  <c r="S1887" i="47" s="1"/>
  <c r="T1887" i="47" s="1"/>
  <c r="R1886" i="47"/>
  <c r="S1886" i="47" s="1"/>
  <c r="T1886" i="47" s="1"/>
  <c r="R1888" i="47"/>
  <c r="S1888" i="47" s="1"/>
  <c r="T1888" i="47" s="1"/>
  <c r="R1884" i="47"/>
  <c r="S1884" i="47" s="1"/>
  <c r="T1884" i="47" s="1"/>
  <c r="R1889" i="47"/>
  <c r="S1889" i="47" s="1"/>
  <c r="T1889" i="47" s="1"/>
  <c r="R1885" i="47"/>
  <c r="S1885" i="47" s="1"/>
  <c r="T1885" i="47" s="1"/>
  <c r="T1883" i="46"/>
  <c r="S1883" i="46"/>
  <c r="R1883" i="46"/>
  <c r="Q1883" i="46"/>
  <c r="W1883" i="46" l="1"/>
  <c r="P1883" i="47"/>
  <c r="O1883" i="47"/>
  <c r="N1883" i="47"/>
  <c r="M1883" i="47"/>
  <c r="R1883" i="47" l="1"/>
  <c r="S1883" i="47" s="1"/>
  <c r="P1882" i="47"/>
  <c r="O1882" i="47"/>
  <c r="N1882" i="47"/>
  <c r="M1882" i="47"/>
  <c r="P1880" i="47"/>
  <c r="O1880" i="47"/>
  <c r="N1880" i="47"/>
  <c r="M1880" i="47"/>
  <c r="P1879" i="47"/>
  <c r="O1879" i="47"/>
  <c r="N1879" i="47"/>
  <c r="M1879" i="47"/>
  <c r="T1882" i="46"/>
  <c r="S1882" i="46"/>
  <c r="R1882" i="46"/>
  <c r="Q1882" i="46"/>
  <c r="T1881" i="46"/>
  <c r="S1881" i="46"/>
  <c r="R1881" i="46"/>
  <c r="Q1881" i="46"/>
  <c r="T1880" i="46"/>
  <c r="S1880" i="46"/>
  <c r="R1880" i="46"/>
  <c r="Q1880" i="46"/>
  <c r="T1879" i="46"/>
  <c r="S1879" i="46"/>
  <c r="R1879" i="46"/>
  <c r="Q1879" i="46"/>
  <c r="T1878" i="46"/>
  <c r="S1878" i="46"/>
  <c r="R1878" i="46"/>
  <c r="Q1878" i="46"/>
  <c r="P1881" i="47"/>
  <c r="O1881" i="47"/>
  <c r="N1881" i="47"/>
  <c r="M1881" i="47"/>
  <c r="P1878" i="47"/>
  <c r="O1878" i="47"/>
  <c r="N1878" i="47"/>
  <c r="M1878" i="47"/>
  <c r="T1877" i="46"/>
  <c r="S1877" i="46"/>
  <c r="R1877" i="46"/>
  <c r="Q1877" i="46"/>
  <c r="P1877" i="47"/>
  <c r="O1877" i="47"/>
  <c r="N1877" i="47"/>
  <c r="M1877" i="47"/>
  <c r="W1877" i="46" l="1"/>
  <c r="X1880" i="46"/>
  <c r="W1878" i="46"/>
  <c r="V1880" i="46"/>
  <c r="W1882" i="46"/>
  <c r="X1885" i="46"/>
  <c r="V1879" i="46"/>
  <c r="W1881" i="46"/>
  <c r="R1877" i="47"/>
  <c r="S1877" i="47" s="1"/>
  <c r="R1882" i="47"/>
  <c r="S1882" i="47" s="1"/>
  <c r="R1881" i="47"/>
  <c r="S1881" i="47" s="1"/>
  <c r="R1878" i="47"/>
  <c r="S1878" i="47" s="1"/>
  <c r="R1879" i="47"/>
  <c r="S1879" i="47" s="1"/>
  <c r="T1879" i="47" s="1"/>
  <c r="R1880" i="47"/>
  <c r="S1880" i="47" s="1"/>
  <c r="P1876" i="47"/>
  <c r="O1876" i="47"/>
  <c r="N1876" i="47"/>
  <c r="M1876" i="47"/>
  <c r="T1876" i="46"/>
  <c r="S1876" i="46"/>
  <c r="R1876" i="46"/>
  <c r="Q1876" i="46"/>
  <c r="T1875" i="46"/>
  <c r="S1875" i="46"/>
  <c r="R1875" i="46"/>
  <c r="Q1875" i="46"/>
  <c r="T1874" i="46"/>
  <c r="S1874" i="46"/>
  <c r="R1874" i="46"/>
  <c r="Q1874" i="46"/>
  <c r="P1875" i="47"/>
  <c r="O1875" i="47"/>
  <c r="N1875" i="47"/>
  <c r="M1875" i="47"/>
  <c r="P1874" i="47"/>
  <c r="O1874" i="47"/>
  <c r="N1874" i="47"/>
  <c r="M1874" i="47"/>
  <c r="T1873" i="46"/>
  <c r="S1873" i="46"/>
  <c r="R1873" i="46"/>
  <c r="Q1873" i="46"/>
  <c r="T1872" i="46"/>
  <c r="S1872" i="46"/>
  <c r="R1872" i="46"/>
  <c r="Q1872" i="46"/>
  <c r="T1871" i="46"/>
  <c r="S1871" i="46"/>
  <c r="R1871" i="46"/>
  <c r="Q1871" i="46"/>
  <c r="P1873" i="47"/>
  <c r="O1873" i="47"/>
  <c r="N1873" i="47"/>
  <c r="M1873" i="47"/>
  <c r="P1872" i="47"/>
  <c r="O1872" i="47"/>
  <c r="N1872" i="47"/>
  <c r="M1872" i="47"/>
  <c r="P1871" i="47"/>
  <c r="O1871" i="47"/>
  <c r="N1871" i="47"/>
  <c r="M1871" i="47"/>
  <c r="P1870" i="47"/>
  <c r="O1870" i="47"/>
  <c r="N1870" i="47"/>
  <c r="M1870" i="47"/>
  <c r="T1870" i="46"/>
  <c r="S1870" i="46"/>
  <c r="R1870" i="46"/>
  <c r="Q1870" i="46"/>
  <c r="P1869" i="47"/>
  <c r="O1869" i="47"/>
  <c r="N1869" i="47"/>
  <c r="M1869" i="47"/>
  <c r="P1868" i="47"/>
  <c r="O1868" i="47"/>
  <c r="N1868" i="47"/>
  <c r="M1868" i="47"/>
  <c r="T1869" i="46"/>
  <c r="S1869" i="46"/>
  <c r="R1869" i="46"/>
  <c r="Q1869" i="46"/>
  <c r="T1868" i="46"/>
  <c r="S1868" i="46"/>
  <c r="R1868" i="46"/>
  <c r="Q1868" i="46"/>
  <c r="P1867" i="47"/>
  <c r="O1867" i="47"/>
  <c r="N1867" i="47"/>
  <c r="M1867" i="47"/>
  <c r="T1867" i="46"/>
  <c r="S1867" i="46"/>
  <c r="R1867" i="46"/>
  <c r="Q1867" i="46"/>
  <c r="T1866" i="46"/>
  <c r="S1866" i="46"/>
  <c r="R1866" i="46"/>
  <c r="Q1866" i="46"/>
  <c r="T1865" i="46"/>
  <c r="S1865" i="46"/>
  <c r="R1865" i="46"/>
  <c r="Q1865" i="46"/>
  <c r="T1864" i="46"/>
  <c r="S1864" i="46"/>
  <c r="R1864" i="46"/>
  <c r="Q1864" i="46"/>
  <c r="P1866" i="47"/>
  <c r="O1866" i="47"/>
  <c r="N1866" i="47"/>
  <c r="M1866" i="47"/>
  <c r="P1865" i="47"/>
  <c r="O1865" i="47"/>
  <c r="N1865" i="47"/>
  <c r="M1865" i="47"/>
  <c r="P1864" i="47"/>
  <c r="O1864" i="47"/>
  <c r="N1864" i="47"/>
  <c r="M1864" i="47"/>
  <c r="T1863" i="46"/>
  <c r="S1863" i="46"/>
  <c r="R1863" i="46"/>
  <c r="Q1863" i="46"/>
  <c r="T1862" i="46"/>
  <c r="S1862" i="46"/>
  <c r="R1862" i="46"/>
  <c r="Q1862" i="46"/>
  <c r="P1863" i="47"/>
  <c r="P1862" i="47"/>
  <c r="J6" i="63" s="1"/>
  <c r="O1863" i="47"/>
  <c r="N1863" i="47"/>
  <c r="M1863" i="47"/>
  <c r="O1862" i="47"/>
  <c r="N1862" i="47"/>
  <c r="M1862" i="47"/>
  <c r="T1861" i="46"/>
  <c r="S1861" i="46"/>
  <c r="R1861" i="46"/>
  <c r="Q1861" i="46"/>
  <c r="P1861" i="47"/>
  <c r="O1861" i="47"/>
  <c r="N1861" i="47"/>
  <c r="M1861" i="47"/>
  <c r="P1860" i="47"/>
  <c r="O1860" i="47"/>
  <c r="N1860" i="47"/>
  <c r="M1860" i="47"/>
  <c r="T1860" i="46"/>
  <c r="S1860" i="46"/>
  <c r="R1860" i="46"/>
  <c r="Q1860" i="46"/>
  <c r="P1859" i="47"/>
  <c r="O1859" i="47"/>
  <c r="N1859" i="47"/>
  <c r="M1859" i="47"/>
  <c r="T1859" i="46"/>
  <c r="S1859" i="46"/>
  <c r="R1859" i="46"/>
  <c r="Q1859" i="46"/>
  <c r="T1858" i="46"/>
  <c r="S1858" i="46"/>
  <c r="R1858" i="46"/>
  <c r="Q1858" i="46"/>
  <c r="G6" i="63" l="1"/>
  <c r="H6" i="63"/>
  <c r="T1880" i="47"/>
  <c r="T1881" i="47" s="1"/>
  <c r="T1882" i="47" s="1"/>
  <c r="T1883" i="47" s="1"/>
  <c r="I6" i="63"/>
  <c r="B6" i="63"/>
  <c r="D6" i="63"/>
  <c r="W1874" i="46"/>
  <c r="C6" i="63"/>
  <c r="E6" i="63"/>
  <c r="V1859" i="46"/>
  <c r="W1860" i="46"/>
  <c r="W1862" i="46"/>
  <c r="W1867" i="46"/>
  <c r="W1870" i="46"/>
  <c r="W1869" i="46"/>
  <c r="W1871" i="46"/>
  <c r="V1873" i="46"/>
  <c r="W1875" i="46"/>
  <c r="X1871" i="46"/>
  <c r="X1866" i="46"/>
  <c r="X1873" i="46"/>
  <c r="X1878" i="46"/>
  <c r="X1859" i="46"/>
  <c r="W1864" i="46"/>
  <c r="W1868" i="46"/>
  <c r="W1876" i="46"/>
  <c r="W1861" i="46"/>
  <c r="W1863" i="46"/>
  <c r="V1866" i="46"/>
  <c r="V1872" i="46"/>
  <c r="R1859" i="47"/>
  <c r="S1859" i="47" s="1"/>
  <c r="T1859" i="47" s="1"/>
  <c r="R1863" i="47"/>
  <c r="S1863" i="47" s="1"/>
  <c r="R1860" i="47"/>
  <c r="S1860" i="47" s="1"/>
  <c r="T1860" i="47" s="1"/>
  <c r="R1861" i="47"/>
  <c r="S1861" i="47" s="1"/>
  <c r="R1864" i="47"/>
  <c r="S1864" i="47" s="1"/>
  <c r="R1866" i="47"/>
  <c r="S1866" i="47" s="1"/>
  <c r="R1874" i="47"/>
  <c r="S1874" i="47" s="1"/>
  <c r="T1874" i="47" s="1"/>
  <c r="R1865" i="47"/>
  <c r="S1865" i="47" s="1"/>
  <c r="R1871" i="47"/>
  <c r="S1871" i="47" s="1"/>
  <c r="R1869" i="47"/>
  <c r="S1869" i="47" s="1"/>
  <c r="R1870" i="47"/>
  <c r="S1870" i="47" s="1"/>
  <c r="R1872" i="47"/>
  <c r="S1872" i="47" s="1"/>
  <c r="T1872" i="47" s="1"/>
  <c r="R1875" i="47"/>
  <c r="S1875" i="47" s="1"/>
  <c r="T1875" i="47" s="1"/>
  <c r="R1862" i="47"/>
  <c r="S1862" i="47" s="1"/>
  <c r="R1868" i="47"/>
  <c r="S1868" i="47" s="1"/>
  <c r="R1876" i="47"/>
  <c r="S1876" i="47" s="1"/>
  <c r="R1873" i="47"/>
  <c r="S1873" i="47" s="1"/>
  <c r="T1873" i="47" s="1"/>
  <c r="R1867" i="47"/>
  <c r="S1867" i="47" s="1"/>
  <c r="V1865" i="46"/>
  <c r="X1864" i="46"/>
  <c r="V1858" i="46"/>
  <c r="P1858" i="47"/>
  <c r="O1858" i="47"/>
  <c r="N1858" i="47"/>
  <c r="M1858" i="47"/>
  <c r="T1857" i="46"/>
  <c r="S1857" i="46"/>
  <c r="R1857" i="46"/>
  <c r="Q1857" i="46"/>
  <c r="T1856" i="46"/>
  <c r="S1856" i="46"/>
  <c r="R1856" i="46"/>
  <c r="Q1856" i="46"/>
  <c r="T1855" i="46"/>
  <c r="S1855" i="46"/>
  <c r="R1855" i="46"/>
  <c r="Q1855" i="46"/>
  <c r="K6" i="63" l="1"/>
  <c r="F6" i="63"/>
  <c r="T1861" i="47"/>
  <c r="T1862" i="47" s="1"/>
  <c r="T1863" i="47" s="1"/>
  <c r="T1864" i="47" s="1"/>
  <c r="T1865" i="47" s="1"/>
  <c r="T1866" i="47" s="1"/>
  <c r="T1867" i="47" s="1"/>
  <c r="T1868" i="47" s="1"/>
  <c r="T1869" i="47" s="1"/>
  <c r="T1870" i="47" s="1"/>
  <c r="T1871" i="47" s="1"/>
  <c r="W1855" i="46"/>
  <c r="T1876" i="47"/>
  <c r="T1877" i="47" s="1"/>
  <c r="T1878" i="47" s="1"/>
  <c r="R1858" i="47"/>
  <c r="S1858" i="47" s="1"/>
  <c r="W1857" i="46"/>
  <c r="W1856" i="46"/>
  <c r="P1857" i="47" l="1"/>
  <c r="O1857" i="47"/>
  <c r="N1857" i="47"/>
  <c r="M1857" i="47"/>
  <c r="P1856" i="47"/>
  <c r="O1856" i="47"/>
  <c r="N1856" i="47"/>
  <c r="M1856" i="47"/>
  <c r="P1853" i="47"/>
  <c r="O1853" i="47"/>
  <c r="N1853" i="47"/>
  <c r="M1853" i="47"/>
  <c r="P1855" i="47"/>
  <c r="O1855" i="47"/>
  <c r="N1855" i="47"/>
  <c r="M1855" i="47"/>
  <c r="P1854" i="47"/>
  <c r="O1854" i="47"/>
  <c r="N1854" i="47"/>
  <c r="M1854" i="47"/>
  <c r="P1850" i="47"/>
  <c r="O1850" i="47"/>
  <c r="N1850" i="47"/>
  <c r="M1850" i="47"/>
  <c r="T1854" i="46"/>
  <c r="S1854" i="46"/>
  <c r="R1854" i="46"/>
  <c r="Q1854" i="46"/>
  <c r="T1853" i="46"/>
  <c r="S1853" i="46"/>
  <c r="R1853" i="46"/>
  <c r="Q1853" i="46"/>
  <c r="T1850" i="46"/>
  <c r="S1850" i="46"/>
  <c r="R1850" i="46"/>
  <c r="Q1850" i="46"/>
  <c r="T1852" i="46"/>
  <c r="S1852" i="46"/>
  <c r="R1852" i="46"/>
  <c r="Q1852" i="46"/>
  <c r="T1851" i="46"/>
  <c r="S1851" i="46"/>
  <c r="R1851" i="46"/>
  <c r="Q1851" i="46"/>
  <c r="P1852" i="47"/>
  <c r="O1852" i="47"/>
  <c r="N1852" i="47"/>
  <c r="M1852" i="47"/>
  <c r="P1851" i="47"/>
  <c r="O1851" i="47"/>
  <c r="N1851" i="47"/>
  <c r="M1851" i="47"/>
  <c r="X1852" i="46" l="1"/>
  <c r="W1850" i="46"/>
  <c r="V1851" i="46"/>
  <c r="W1853" i="46"/>
  <c r="X1857" i="46"/>
  <c r="V1852" i="46"/>
  <c r="R1853" i="47"/>
  <c r="S1853" i="47" s="1"/>
  <c r="T1853" i="47" s="1"/>
  <c r="R1854" i="47"/>
  <c r="S1854" i="47" s="1"/>
  <c r="R1856" i="47"/>
  <c r="S1856" i="47" s="1"/>
  <c r="R1852" i="47"/>
  <c r="S1852" i="47" s="1"/>
  <c r="T1852" i="47" s="1"/>
  <c r="R1851" i="47"/>
  <c r="S1851" i="47" s="1"/>
  <c r="T1851" i="47" s="1"/>
  <c r="R1850" i="47"/>
  <c r="S1850" i="47" s="1"/>
  <c r="R1855" i="47"/>
  <c r="S1855" i="47" s="1"/>
  <c r="R1857" i="47"/>
  <c r="S1857" i="47" s="1"/>
  <c r="W1854" i="46"/>
  <c r="T1849" i="46"/>
  <c r="S1849" i="46"/>
  <c r="R1849" i="46"/>
  <c r="Q1849" i="46"/>
  <c r="P1849" i="47"/>
  <c r="O1849" i="47"/>
  <c r="N1849" i="47"/>
  <c r="M1849" i="47"/>
  <c r="W1849" i="46" l="1"/>
  <c r="T1854" i="47"/>
  <c r="T1855" i="47" s="1"/>
  <c r="T1856" i="47" s="1"/>
  <c r="T1857" i="47" s="1"/>
  <c r="T1858" i="47" s="1"/>
  <c r="R1849" i="47"/>
  <c r="S1849" i="47" s="1"/>
  <c r="T1849" i="47" s="1"/>
  <c r="T1850" i="47" s="1"/>
  <c r="P1848" i="47"/>
  <c r="O1848" i="47"/>
  <c r="N1848" i="47"/>
  <c r="M1848" i="47"/>
  <c r="T1848" i="46"/>
  <c r="S1848" i="46"/>
  <c r="R1848" i="46"/>
  <c r="Q1848" i="46"/>
  <c r="T1847" i="46"/>
  <c r="S1847" i="46"/>
  <c r="R1847" i="46"/>
  <c r="Q1847" i="46"/>
  <c r="P1847" i="47"/>
  <c r="O1847" i="47"/>
  <c r="N1847" i="47"/>
  <c r="M1847" i="47"/>
  <c r="W1848" i="46" l="1"/>
  <c r="R1848" i="47"/>
  <c r="S1848" i="47" s="1"/>
  <c r="W1847" i="46"/>
  <c r="R1847" i="47"/>
  <c r="S1847" i="47" s="1"/>
  <c r="T1847" i="47" s="1"/>
  <c r="T1846" i="46"/>
  <c r="S1846" i="46"/>
  <c r="R1846" i="46"/>
  <c r="Q1846" i="46"/>
  <c r="T1845" i="46"/>
  <c r="S1845" i="46"/>
  <c r="R1845" i="46"/>
  <c r="Q1845" i="46"/>
  <c r="T1844" i="46"/>
  <c r="S1844" i="46"/>
  <c r="R1844" i="46"/>
  <c r="Q1844" i="46"/>
  <c r="V1844" i="46" s="1"/>
  <c r="P1846" i="47"/>
  <c r="O1846" i="47"/>
  <c r="N1846" i="47"/>
  <c r="M1846" i="47"/>
  <c r="P1844" i="47"/>
  <c r="O1844" i="47"/>
  <c r="N1844" i="47"/>
  <c r="M1844" i="47"/>
  <c r="T1843" i="46"/>
  <c r="S1843" i="46"/>
  <c r="R1843" i="46"/>
  <c r="Q1843" i="46"/>
  <c r="P1845" i="47"/>
  <c r="O1845" i="47"/>
  <c r="N1845" i="47"/>
  <c r="M1845" i="47"/>
  <c r="P1843" i="47"/>
  <c r="O1843" i="47"/>
  <c r="N1843" i="47"/>
  <c r="M1843" i="47"/>
  <c r="T1842" i="46"/>
  <c r="S1842" i="46"/>
  <c r="R1842" i="46"/>
  <c r="Q1842" i="46"/>
  <c r="W1842" i="46" s="1"/>
  <c r="P1842" i="47"/>
  <c r="O1842" i="47"/>
  <c r="N1842" i="47"/>
  <c r="M1842" i="47"/>
  <c r="T1848" i="47" l="1"/>
  <c r="R1845" i="47"/>
  <c r="S1845" i="47" s="1"/>
  <c r="T1845" i="47" s="1"/>
  <c r="V1845" i="46"/>
  <c r="W1846" i="46"/>
  <c r="X1850" i="46"/>
  <c r="W1843" i="46"/>
  <c r="X1845" i="46"/>
  <c r="R1844" i="47"/>
  <c r="S1844" i="47" s="1"/>
  <c r="R1843" i="47"/>
  <c r="S1843" i="47" s="1"/>
  <c r="R1846" i="47"/>
  <c r="S1846" i="47" s="1"/>
  <c r="T1846" i="47" s="1"/>
  <c r="R1842" i="47"/>
  <c r="S1842" i="47" s="1"/>
  <c r="T1841" i="46"/>
  <c r="S1841" i="46"/>
  <c r="R1841" i="46"/>
  <c r="Q1841" i="46"/>
  <c r="W1841" i="46" l="1"/>
  <c r="P1841" i="47"/>
  <c r="O1841" i="47"/>
  <c r="N1841" i="47"/>
  <c r="M1841" i="47"/>
  <c r="T1840" i="46"/>
  <c r="S1840" i="46"/>
  <c r="R1840" i="46"/>
  <c r="Q1840" i="46"/>
  <c r="P1840" i="47"/>
  <c r="O1840" i="47"/>
  <c r="N1840" i="47"/>
  <c r="M1840" i="47"/>
  <c r="P1839" i="47"/>
  <c r="O1839" i="47"/>
  <c r="N1839" i="47"/>
  <c r="M1839" i="47"/>
  <c r="P1838" i="47"/>
  <c r="O1838" i="47"/>
  <c r="N1838" i="47"/>
  <c r="M1838" i="47"/>
  <c r="T1839" i="46"/>
  <c r="S1839" i="46"/>
  <c r="R1839" i="46"/>
  <c r="Q1839" i="46"/>
  <c r="T1838" i="46"/>
  <c r="S1838" i="46"/>
  <c r="R1838" i="46"/>
  <c r="Q1838" i="46"/>
  <c r="V2205" i="47"/>
  <c r="Y2204" i="47"/>
  <c r="X2204" i="47"/>
  <c r="W2204" i="47"/>
  <c r="V2204" i="47"/>
  <c r="Y2203" i="47"/>
  <c r="X2203" i="47"/>
  <c r="W2203" i="47"/>
  <c r="V2203" i="47"/>
  <c r="Y2202" i="47"/>
  <c r="X2202" i="47"/>
  <c r="W2202" i="47"/>
  <c r="V2202" i="47"/>
  <c r="Y2197" i="47"/>
  <c r="X2197" i="47"/>
  <c r="W2197" i="47"/>
  <c r="V2197" i="47"/>
  <c r="Y2196" i="47"/>
  <c r="X2196" i="47"/>
  <c r="W2196" i="47"/>
  <c r="V2196" i="47"/>
  <c r="Y2195" i="47"/>
  <c r="Y2230" i="47" s="1"/>
  <c r="X2195" i="47"/>
  <c r="X2230" i="47" s="1"/>
  <c r="W2195" i="47"/>
  <c r="W2230" i="47" s="1"/>
  <c r="V2195" i="47"/>
  <c r="V2230" i="47" s="1"/>
  <c r="Y2167" i="47"/>
  <c r="X2167" i="47"/>
  <c r="W2167" i="47"/>
  <c r="V2167" i="47"/>
  <c r="Y2166" i="47"/>
  <c r="X2166" i="47"/>
  <c r="W2166" i="47"/>
  <c r="V2166" i="47"/>
  <c r="Y2165" i="47"/>
  <c r="X2165" i="47"/>
  <c r="X2199" i="47" s="1"/>
  <c r="W2165" i="47"/>
  <c r="W2199" i="47" s="1"/>
  <c r="V2165" i="47"/>
  <c r="Y2136" i="47"/>
  <c r="X2136" i="47"/>
  <c r="W2136" i="47"/>
  <c r="V2136" i="47"/>
  <c r="Y2135" i="47"/>
  <c r="X2135" i="47"/>
  <c r="W2135" i="47"/>
  <c r="V2135" i="47"/>
  <c r="Y2134" i="47"/>
  <c r="X2134" i="47"/>
  <c r="W2134" i="47"/>
  <c r="V2134" i="47"/>
  <c r="Y2106" i="47"/>
  <c r="X2106" i="47"/>
  <c r="W2106" i="47"/>
  <c r="V2106" i="47"/>
  <c r="Y2105" i="47"/>
  <c r="X2105" i="47"/>
  <c r="W2105" i="47"/>
  <c r="V2105" i="47"/>
  <c r="Y2104" i="47"/>
  <c r="X2104" i="47"/>
  <c r="X2138" i="47" s="1"/>
  <c r="W2104" i="47"/>
  <c r="W2138" i="47" s="1"/>
  <c r="V2104" i="47"/>
  <c r="Y2075" i="47"/>
  <c r="X2075" i="47"/>
  <c r="W2075" i="47"/>
  <c r="V2075" i="47"/>
  <c r="Y2074" i="47"/>
  <c r="X2074" i="47"/>
  <c r="W2074" i="47"/>
  <c r="V2074" i="47"/>
  <c r="Y2073" i="47"/>
  <c r="X2073" i="47"/>
  <c r="W2073" i="47"/>
  <c r="V2073" i="47"/>
  <c r="Y2044" i="47"/>
  <c r="X2044" i="47"/>
  <c r="W2044" i="47"/>
  <c r="V2044" i="47"/>
  <c r="Y2043" i="47"/>
  <c r="X2043" i="47"/>
  <c r="W2043" i="47"/>
  <c r="V2043" i="47"/>
  <c r="Y2042" i="47"/>
  <c r="X2042" i="47"/>
  <c r="W2042" i="47"/>
  <c r="V2042" i="47"/>
  <c r="G35" i="62" s="1"/>
  <c r="Y2014" i="47"/>
  <c r="X2014" i="47"/>
  <c r="W2014" i="47"/>
  <c r="V2014" i="47"/>
  <c r="Y2013" i="47"/>
  <c r="X2013" i="47"/>
  <c r="W2013" i="47"/>
  <c r="V2013" i="47"/>
  <c r="Y2012" i="47"/>
  <c r="X2012" i="47"/>
  <c r="W2012" i="47"/>
  <c r="V2012" i="47"/>
  <c r="Y1983" i="47"/>
  <c r="X1983" i="47"/>
  <c r="W1983" i="47"/>
  <c r="V1983" i="47"/>
  <c r="Y1982" i="47"/>
  <c r="X1982" i="47"/>
  <c r="W1982" i="47"/>
  <c r="V1982" i="47"/>
  <c r="Y1981" i="47"/>
  <c r="X1981" i="47"/>
  <c r="W1981" i="47"/>
  <c r="V1981" i="47"/>
  <c r="Y1953" i="47"/>
  <c r="X1953" i="47"/>
  <c r="W1953" i="47"/>
  <c r="V1953" i="47"/>
  <c r="Y1952" i="47"/>
  <c r="X1952" i="47"/>
  <c r="W1952" i="47"/>
  <c r="V1952" i="47"/>
  <c r="Y1951" i="47"/>
  <c r="X1951" i="47"/>
  <c r="W1951" i="47"/>
  <c r="V1951" i="47"/>
  <c r="Y1922" i="47"/>
  <c r="X1922" i="47"/>
  <c r="W1922" i="47"/>
  <c r="V1922" i="47"/>
  <c r="Y1921" i="47"/>
  <c r="X1921" i="47"/>
  <c r="W1921" i="47"/>
  <c r="V1921" i="47"/>
  <c r="Y1920" i="47"/>
  <c r="X1920" i="47"/>
  <c r="W1920" i="47"/>
  <c r="V1920" i="47"/>
  <c r="Y1891" i="47"/>
  <c r="X1891" i="47"/>
  <c r="W1891" i="47"/>
  <c r="V1891" i="47"/>
  <c r="Y1890" i="47"/>
  <c r="X1890" i="47"/>
  <c r="W1890" i="47"/>
  <c r="V1890" i="47"/>
  <c r="Y1889" i="47"/>
  <c r="X1889" i="47"/>
  <c r="W1889" i="47"/>
  <c r="V1889" i="47"/>
  <c r="Y1863" i="47"/>
  <c r="X1863" i="47"/>
  <c r="W1863" i="47"/>
  <c r="V1863" i="47"/>
  <c r="Y1862" i="47"/>
  <c r="X1862" i="47"/>
  <c r="W1862" i="47"/>
  <c r="V1862" i="47"/>
  <c r="Y1861" i="47"/>
  <c r="X1861" i="47"/>
  <c r="W1861" i="47"/>
  <c r="V1861" i="47"/>
  <c r="AD2204" i="46"/>
  <c r="AC2204" i="46"/>
  <c r="AB2204" i="46"/>
  <c r="AA2204" i="46"/>
  <c r="AD2203" i="46"/>
  <c r="AC2203" i="46"/>
  <c r="AB2203" i="46"/>
  <c r="AA2203" i="46"/>
  <c r="AD2202" i="46"/>
  <c r="AC2202" i="46"/>
  <c r="AB2202" i="46"/>
  <c r="AA2202" i="46"/>
  <c r="AD2197" i="46"/>
  <c r="AC2197" i="46"/>
  <c r="AB2197" i="46"/>
  <c r="AA2197" i="46"/>
  <c r="AD2196" i="46"/>
  <c r="AC2196" i="46"/>
  <c r="AB2196" i="46"/>
  <c r="AA2196" i="46"/>
  <c r="AD2195" i="46"/>
  <c r="AD2230" i="46" s="1"/>
  <c r="AC2195" i="46"/>
  <c r="AC2230" i="46" s="1"/>
  <c r="AB2195" i="46"/>
  <c r="AB2230" i="46" s="1"/>
  <c r="AA2195" i="46"/>
  <c r="AA2230" i="46" s="1"/>
  <c r="AD2166" i="46"/>
  <c r="AC2166" i="46"/>
  <c r="AB2166" i="46"/>
  <c r="AA2166" i="46"/>
  <c r="AC2167" i="46" s="1"/>
  <c r="AD2165" i="46"/>
  <c r="AC2165" i="46"/>
  <c r="AB2165" i="46"/>
  <c r="AA2165" i="46"/>
  <c r="AD2164" i="46"/>
  <c r="AC2164" i="46"/>
  <c r="AB2164" i="46"/>
  <c r="AB2199" i="46" s="1"/>
  <c r="AA2164" i="46"/>
  <c r="AD2136" i="46"/>
  <c r="AC2136" i="46"/>
  <c r="AB2136" i="46"/>
  <c r="AA2136" i="46"/>
  <c r="AD2135" i="46"/>
  <c r="AC2135" i="46"/>
  <c r="AB2135" i="46"/>
  <c r="AA2135" i="46"/>
  <c r="AD2134" i="46"/>
  <c r="AC2134" i="46"/>
  <c r="AB2134" i="46"/>
  <c r="AA2134" i="46"/>
  <c r="AD2105" i="46"/>
  <c r="AC2105" i="46"/>
  <c r="AB2105" i="46"/>
  <c r="AA2105" i="46"/>
  <c r="AC2106" i="46" s="1"/>
  <c r="AD2104" i="46"/>
  <c r="AC2104" i="46"/>
  <c r="AB2104" i="46"/>
  <c r="AA2104" i="46"/>
  <c r="AD2103" i="46"/>
  <c r="AC2103" i="46"/>
  <c r="AB2103" i="46"/>
  <c r="AB2138" i="46" s="1"/>
  <c r="AA2103" i="46"/>
  <c r="AA2138" i="46" s="1"/>
  <c r="AD2075" i="46"/>
  <c r="AC2075" i="46"/>
  <c r="AB2075" i="46"/>
  <c r="AA2075" i="46"/>
  <c r="AD2074" i="46"/>
  <c r="AC2074" i="46"/>
  <c r="AB2074" i="46"/>
  <c r="AA2074" i="46"/>
  <c r="AD2073" i="46"/>
  <c r="AC2073" i="46"/>
  <c r="AB2073" i="46"/>
  <c r="AA2073" i="46"/>
  <c r="AD2044" i="46"/>
  <c r="AC2044" i="46"/>
  <c r="AB2044" i="46"/>
  <c r="AA2044" i="46"/>
  <c r="AC2045" i="46" s="1"/>
  <c r="AD2043" i="46"/>
  <c r="AC2043" i="46"/>
  <c r="AB2043" i="46"/>
  <c r="AA2043" i="46"/>
  <c r="AD2042" i="46"/>
  <c r="E35" i="62" s="1"/>
  <c r="AC2042" i="46"/>
  <c r="D35" i="62" s="1"/>
  <c r="AB2042" i="46"/>
  <c r="C35" i="62" s="1"/>
  <c r="AA2042" i="46"/>
  <c r="B35" i="62" s="1"/>
  <c r="AD2013" i="46"/>
  <c r="AC2013" i="46"/>
  <c r="AB2013" i="46"/>
  <c r="AA2013" i="46"/>
  <c r="AD2012" i="46"/>
  <c r="AC2012" i="46"/>
  <c r="AB2012" i="46"/>
  <c r="AA2012" i="46"/>
  <c r="AD2011" i="46"/>
  <c r="AC2011" i="46"/>
  <c r="AB2011" i="46"/>
  <c r="AA2011" i="46"/>
  <c r="AD1983" i="46"/>
  <c r="AC1983" i="46"/>
  <c r="AB1983" i="46"/>
  <c r="AA1983" i="46"/>
  <c r="AC1984" i="46" s="1"/>
  <c r="AD1982" i="46"/>
  <c r="AC1982" i="46"/>
  <c r="AB1982" i="46"/>
  <c r="AA1982" i="46"/>
  <c r="AD1981" i="46"/>
  <c r="AC1981" i="46"/>
  <c r="AB1981" i="46"/>
  <c r="AA1981" i="46"/>
  <c r="AD1952" i="46"/>
  <c r="AC1952" i="46"/>
  <c r="AB1952" i="46"/>
  <c r="AA1952" i="46"/>
  <c r="AD1951" i="46"/>
  <c r="AC1951" i="46"/>
  <c r="AB1951" i="46"/>
  <c r="AA1951" i="46"/>
  <c r="AD1950" i="46"/>
  <c r="AC1950" i="46"/>
  <c r="AB1950" i="46"/>
  <c r="AA1950" i="46"/>
  <c r="AD1922" i="46"/>
  <c r="AC1922" i="46"/>
  <c r="AB1922" i="46"/>
  <c r="AA1922" i="46"/>
  <c r="AC1923" i="46" s="1"/>
  <c r="AD1921" i="46"/>
  <c r="AC1921" i="46"/>
  <c r="AB1921" i="46"/>
  <c r="AA1921" i="46"/>
  <c r="AD1920" i="46"/>
  <c r="AC1920" i="46"/>
  <c r="AB1920" i="46"/>
  <c r="AA1920" i="46"/>
  <c r="AD1892" i="46"/>
  <c r="AC1892" i="46"/>
  <c r="AB1892" i="46"/>
  <c r="AA1892" i="46"/>
  <c r="AD1891" i="46"/>
  <c r="AC1891" i="46"/>
  <c r="AB1891" i="46"/>
  <c r="AA1891" i="46"/>
  <c r="AD1890" i="46"/>
  <c r="AC1890" i="46"/>
  <c r="AB1890" i="46"/>
  <c r="AA1890" i="46"/>
  <c r="AD1863" i="46"/>
  <c r="AC1863" i="46"/>
  <c r="AB1863" i="46"/>
  <c r="AA1863" i="46"/>
  <c r="AC1864" i="46" s="1"/>
  <c r="AD1862" i="46"/>
  <c r="AC1862" i="46"/>
  <c r="AB1862" i="46"/>
  <c r="AA1862" i="46"/>
  <c r="AD1861" i="46"/>
  <c r="AC1861" i="46"/>
  <c r="AB1861" i="46"/>
  <c r="AA1861" i="46"/>
  <c r="AC2205" i="46" l="1"/>
  <c r="AC1893" i="46"/>
  <c r="AC1953" i="46"/>
  <c r="AC2014" i="46"/>
  <c r="AC2076" i="46"/>
  <c r="AC2137" i="46"/>
  <c r="AC2198" i="46"/>
  <c r="R1840" i="47"/>
  <c r="S1840" i="47" s="1"/>
  <c r="T1840" i="47" s="1"/>
  <c r="R1841" i="47"/>
  <c r="S1841" i="47" s="1"/>
  <c r="V2077" i="47"/>
  <c r="V1893" i="47"/>
  <c r="G30" i="62"/>
  <c r="V2016" i="47"/>
  <c r="G34" i="62"/>
  <c r="I29" i="62"/>
  <c r="X1924" i="47"/>
  <c r="I31" i="62"/>
  <c r="I33" i="62"/>
  <c r="X1985" i="47"/>
  <c r="X2572" i="47"/>
  <c r="G29" i="62"/>
  <c r="H29" i="62"/>
  <c r="H31" i="62"/>
  <c r="W1924" i="47"/>
  <c r="H33" i="62"/>
  <c r="W1985" i="47"/>
  <c r="J29" i="62"/>
  <c r="J31" i="62"/>
  <c r="Y1924" i="47"/>
  <c r="Y1985" i="47"/>
  <c r="J33" i="62"/>
  <c r="Y2572" i="47"/>
  <c r="W1893" i="47"/>
  <c r="H30" i="62"/>
  <c r="W2016" i="47"/>
  <c r="H34" i="62"/>
  <c r="W2077" i="47"/>
  <c r="I30" i="62"/>
  <c r="X1893" i="47"/>
  <c r="I32" i="62"/>
  <c r="X1955" i="47"/>
  <c r="I34" i="62"/>
  <c r="X2016" i="47"/>
  <c r="X2077" i="47"/>
  <c r="W1955" i="47"/>
  <c r="H32" i="62"/>
  <c r="Y1893" i="47"/>
  <c r="J30" i="62"/>
  <c r="Y1955" i="47"/>
  <c r="J32" i="62"/>
  <c r="J34" i="62"/>
  <c r="Y2016" i="47"/>
  <c r="Y2077" i="47"/>
  <c r="G32" i="62"/>
  <c r="V1955" i="47"/>
  <c r="G31" i="62"/>
  <c r="V1924" i="47"/>
  <c r="V1985" i="47"/>
  <c r="G33" i="62"/>
  <c r="V2572" i="47"/>
  <c r="W2572" i="47"/>
  <c r="AA1924" i="46"/>
  <c r="B31" i="62"/>
  <c r="C29" i="62"/>
  <c r="D30" i="62"/>
  <c r="AC1894" i="46"/>
  <c r="AC1954" i="46"/>
  <c r="D32" i="62"/>
  <c r="AC2015" i="46"/>
  <c r="D34" i="62"/>
  <c r="AD1894" i="46"/>
  <c r="E30" i="62"/>
  <c r="E32" i="62"/>
  <c r="AD1954" i="46"/>
  <c r="AD2015" i="46"/>
  <c r="E34" i="62"/>
  <c r="C31" i="62"/>
  <c r="AB1924" i="46"/>
  <c r="AC2572" i="46"/>
  <c r="B29" i="62"/>
  <c r="AD1924" i="46"/>
  <c r="E31" i="62"/>
  <c r="E33" i="62"/>
  <c r="AD1985" i="46"/>
  <c r="AD2572" i="46"/>
  <c r="AC1985" i="46"/>
  <c r="D33" i="62"/>
  <c r="E29" i="62"/>
  <c r="B32" i="62"/>
  <c r="AA1954" i="46"/>
  <c r="B34" i="62"/>
  <c r="AA2015" i="46"/>
  <c r="B33" i="62"/>
  <c r="AA1985" i="46"/>
  <c r="AA2572" i="46"/>
  <c r="AB1985" i="46"/>
  <c r="C33" i="62"/>
  <c r="AB2572" i="46"/>
  <c r="D29" i="62"/>
  <c r="D31" i="62"/>
  <c r="AC1924" i="46"/>
  <c r="AA1894" i="46"/>
  <c r="B30" i="62"/>
  <c r="C30" i="62"/>
  <c r="AB1894" i="46"/>
  <c r="AB1954" i="46"/>
  <c r="C32" i="62"/>
  <c r="C34" i="62"/>
  <c r="AB2015" i="46"/>
  <c r="Y2199" i="47"/>
  <c r="AC2199" i="46"/>
  <c r="AD2199" i="46"/>
  <c r="Y2198" i="47"/>
  <c r="Y2231" i="47" s="1"/>
  <c r="AD2198" i="46"/>
  <c r="AD2231" i="46" s="1"/>
  <c r="W2169" i="47"/>
  <c r="X2169" i="47"/>
  <c r="Y2168" i="47"/>
  <c r="V2199" i="47"/>
  <c r="Y2169" i="47"/>
  <c r="AB2168" i="46"/>
  <c r="AC2168" i="46"/>
  <c r="AD2168" i="46"/>
  <c r="AD2167" i="46"/>
  <c r="AA2199" i="46"/>
  <c r="AC2138" i="46"/>
  <c r="AD2138" i="46"/>
  <c r="Y2138" i="47"/>
  <c r="Y2137" i="47"/>
  <c r="V2169" i="47"/>
  <c r="AD2137" i="46"/>
  <c r="AA2168" i="46"/>
  <c r="Y2107" i="47"/>
  <c r="V2138" i="47"/>
  <c r="W2108" i="47"/>
  <c r="X2108" i="47"/>
  <c r="Y2108" i="47"/>
  <c r="AD2106" i="46"/>
  <c r="AC2107" i="46"/>
  <c r="AD2107" i="46"/>
  <c r="AB2107" i="46"/>
  <c r="Y2076" i="47"/>
  <c r="V2108" i="47"/>
  <c r="AD2076" i="46"/>
  <c r="AA2107" i="46"/>
  <c r="W2046" i="47"/>
  <c r="H35" i="62"/>
  <c r="Y2046" i="47"/>
  <c r="J35" i="62"/>
  <c r="X2046" i="47"/>
  <c r="I35" i="62"/>
  <c r="Y2045" i="47"/>
  <c r="V2046" i="47"/>
  <c r="AA2077" i="46"/>
  <c r="AA2046" i="46"/>
  <c r="AB2077" i="46"/>
  <c r="AB2046" i="46"/>
  <c r="AC2077" i="46"/>
  <c r="AC2046" i="46"/>
  <c r="AD2077" i="46"/>
  <c r="AD2046" i="46"/>
  <c r="AD2045" i="46"/>
  <c r="AD2014" i="46"/>
  <c r="Y2015" i="47"/>
  <c r="W1840" i="46"/>
  <c r="V1838" i="46"/>
  <c r="W1839" i="46"/>
  <c r="X1843" i="46"/>
  <c r="Q1838" i="47"/>
  <c r="S1838" i="47" s="1"/>
  <c r="T1838" i="47" s="1"/>
  <c r="T1841" i="47"/>
  <c r="T1842" i="47" s="1"/>
  <c r="T1843" i="47" s="1"/>
  <c r="T1844" i="47" s="1"/>
  <c r="Y1954" i="47"/>
  <c r="R1839" i="47"/>
  <c r="S1839" i="47" s="1"/>
  <c r="Y1984" i="47"/>
  <c r="AD1984" i="46"/>
  <c r="AD1953" i="46"/>
  <c r="AD1923" i="46"/>
  <c r="Y1923" i="47"/>
  <c r="Y1892" i="47"/>
  <c r="AD1893" i="46"/>
  <c r="Y1864" i="47"/>
  <c r="Y2205" i="47"/>
  <c r="AD2205" i="46"/>
  <c r="AD1864" i="46"/>
  <c r="T1837" i="46"/>
  <c r="S1837" i="46"/>
  <c r="R1837" i="46"/>
  <c r="Q1837" i="46"/>
  <c r="T1836" i="46"/>
  <c r="S1836" i="46"/>
  <c r="R1836" i="46"/>
  <c r="Q1836" i="46"/>
  <c r="T1835" i="46"/>
  <c r="S1835" i="46"/>
  <c r="R1835" i="46"/>
  <c r="Q1835" i="46"/>
  <c r="P1837" i="47"/>
  <c r="O1837" i="47"/>
  <c r="N1837" i="47"/>
  <c r="M1837" i="47"/>
  <c r="P1836" i="47"/>
  <c r="O1836" i="47"/>
  <c r="N1836" i="47"/>
  <c r="M1836" i="47"/>
  <c r="T1834" i="46"/>
  <c r="S1834" i="46"/>
  <c r="R1834" i="46"/>
  <c r="Q1834" i="46"/>
  <c r="P1835" i="47"/>
  <c r="O1835" i="47"/>
  <c r="N1835" i="47"/>
  <c r="M1835" i="47"/>
  <c r="P1834" i="47"/>
  <c r="O1834" i="47"/>
  <c r="N1834" i="47"/>
  <c r="M1834" i="47"/>
  <c r="T1833" i="46"/>
  <c r="S1833" i="46"/>
  <c r="R1833" i="46"/>
  <c r="Q1833" i="46"/>
  <c r="T1832" i="46"/>
  <c r="S1832" i="46"/>
  <c r="R1832" i="46"/>
  <c r="Q1832" i="46"/>
  <c r="P1833" i="47"/>
  <c r="O1833" i="47"/>
  <c r="N1833" i="47"/>
  <c r="M1833" i="47"/>
  <c r="P1832" i="47"/>
  <c r="O1832" i="47"/>
  <c r="N1832" i="47"/>
  <c r="M1832" i="47"/>
  <c r="P1831" i="47"/>
  <c r="J5" i="63" s="1"/>
  <c r="O1831" i="47"/>
  <c r="N1831" i="47"/>
  <c r="M1831" i="47"/>
  <c r="T1831" i="46"/>
  <c r="S1831" i="46"/>
  <c r="R1831" i="46"/>
  <c r="Q1831" i="46"/>
  <c r="P1830" i="47"/>
  <c r="O1830" i="47"/>
  <c r="N1830" i="47"/>
  <c r="M1830" i="47"/>
  <c r="P1829" i="47"/>
  <c r="O1829" i="47"/>
  <c r="N1829" i="47"/>
  <c r="M1829" i="47"/>
  <c r="P1828" i="47"/>
  <c r="O1828" i="47"/>
  <c r="N1828" i="47"/>
  <c r="M1828" i="47"/>
  <c r="T1830" i="46"/>
  <c r="S1830" i="46"/>
  <c r="R1830" i="46"/>
  <c r="Q1830" i="46"/>
  <c r="T1829" i="46"/>
  <c r="S1829" i="46"/>
  <c r="R1829" i="46"/>
  <c r="Q1829" i="46"/>
  <c r="T1828" i="46"/>
  <c r="S1828" i="46"/>
  <c r="R1828" i="46"/>
  <c r="Q1828" i="46"/>
  <c r="X1838" i="46" l="1"/>
  <c r="AD1895" i="46"/>
  <c r="AD2108" i="46"/>
  <c r="H5" i="63"/>
  <c r="I5" i="63"/>
  <c r="G5" i="63"/>
  <c r="Y1894" i="47"/>
  <c r="Y2017" i="47"/>
  <c r="Y1956" i="47"/>
  <c r="E5" i="63"/>
  <c r="C5" i="63"/>
  <c r="AD1986" i="46"/>
  <c r="D5" i="63"/>
  <c r="B5" i="63"/>
  <c r="Y1925" i="47"/>
  <c r="Y2078" i="47"/>
  <c r="Y1986" i="47"/>
  <c r="Y2109" i="47"/>
  <c r="T1839" i="47"/>
  <c r="Y2047" i="47"/>
  <c r="AD2047" i="46"/>
  <c r="AD2016" i="46"/>
  <c r="AD1925" i="46"/>
  <c r="AD2078" i="46"/>
  <c r="AD1955" i="46"/>
  <c r="AA2205" i="46"/>
  <c r="X1836" i="46"/>
  <c r="Q1831" i="47"/>
  <c r="S1831" i="47" s="1"/>
  <c r="T1831" i="47" s="1"/>
  <c r="R1833" i="47"/>
  <c r="S1833" i="47" s="1"/>
  <c r="T1833" i="47" s="1"/>
  <c r="R1836" i="47"/>
  <c r="S1836" i="47" s="1"/>
  <c r="T1836" i="47" s="1"/>
  <c r="R1828" i="47"/>
  <c r="S1828" i="47" s="1"/>
  <c r="T1828" i="47" s="1"/>
  <c r="Q1830" i="47"/>
  <c r="S1830" i="47" s="1"/>
  <c r="T1830" i="47" s="1"/>
  <c r="V1830" i="46"/>
  <c r="R1829" i="47"/>
  <c r="S1829" i="47" s="1"/>
  <c r="T1829" i="47" s="1"/>
  <c r="R1832" i="47"/>
  <c r="S1832" i="47" s="1"/>
  <c r="T1832" i="47" s="1"/>
  <c r="R1834" i="47"/>
  <c r="S1834" i="47" s="1"/>
  <c r="T1834" i="47" s="1"/>
  <c r="Q1837" i="47"/>
  <c r="S1837" i="47" s="1"/>
  <c r="W1836" i="46"/>
  <c r="W1829" i="46"/>
  <c r="W1833" i="46"/>
  <c r="W1835" i="46"/>
  <c r="V1837" i="46"/>
  <c r="W1828" i="46"/>
  <c r="V1831" i="46"/>
  <c r="W1832" i="46"/>
  <c r="W1834" i="46"/>
  <c r="R1835" i="47"/>
  <c r="S1835" i="47" s="1"/>
  <c r="T1835" i="47" s="1"/>
  <c r="X1831" i="46"/>
  <c r="T1824" i="46"/>
  <c r="S1824" i="46"/>
  <c r="R1824" i="46"/>
  <c r="Q1824" i="46"/>
  <c r="T1823" i="46"/>
  <c r="S1823" i="46"/>
  <c r="R1823" i="46"/>
  <c r="Q1823" i="46"/>
  <c r="T1827" i="46"/>
  <c r="S1827" i="46"/>
  <c r="R1827" i="46"/>
  <c r="Q1827" i="46"/>
  <c r="T1826" i="46"/>
  <c r="S1826" i="46"/>
  <c r="R1826" i="46"/>
  <c r="Q1826" i="46"/>
  <c r="T1825" i="46"/>
  <c r="S1825" i="46"/>
  <c r="R1825" i="46"/>
  <c r="Q1825" i="46"/>
  <c r="T1822" i="46"/>
  <c r="S1822" i="46"/>
  <c r="R1822" i="46"/>
  <c r="Q1822" i="46"/>
  <c r="T1821" i="46"/>
  <c r="S1821" i="46"/>
  <c r="R1821" i="46"/>
  <c r="Q1821" i="46"/>
  <c r="T1820" i="46"/>
  <c r="S1820" i="46"/>
  <c r="R1820" i="46"/>
  <c r="Q1820" i="46"/>
  <c r="K5" i="63" l="1"/>
  <c r="F5" i="63"/>
  <c r="T1837" i="47"/>
  <c r="V1823" i="46"/>
  <c r="W1820" i="46"/>
  <c r="W1822" i="46"/>
  <c r="W1826" i="46"/>
  <c r="X1824" i="46"/>
  <c r="W1821" i="46"/>
  <c r="W1827" i="46"/>
  <c r="W1825" i="46"/>
  <c r="X1829" i="46"/>
  <c r="V1824" i="46"/>
  <c r="P1827" i="47"/>
  <c r="O1827" i="47"/>
  <c r="N1827" i="47"/>
  <c r="M1827" i="47"/>
  <c r="P1825" i="47"/>
  <c r="O1825" i="47"/>
  <c r="N1825" i="47"/>
  <c r="M1825" i="47"/>
  <c r="P1826" i="47"/>
  <c r="O1826" i="47"/>
  <c r="N1826" i="47"/>
  <c r="M1826" i="47"/>
  <c r="P1824" i="47"/>
  <c r="O1824" i="47"/>
  <c r="N1824" i="47"/>
  <c r="M1824" i="47"/>
  <c r="P1823" i="47"/>
  <c r="O1823" i="47"/>
  <c r="N1823" i="47"/>
  <c r="M1823" i="47"/>
  <c r="P1822" i="47"/>
  <c r="O1822" i="47"/>
  <c r="N1822" i="47"/>
  <c r="M1822" i="47"/>
  <c r="P1821" i="47"/>
  <c r="O1821" i="47"/>
  <c r="N1821" i="47"/>
  <c r="M1821" i="47"/>
  <c r="P1820" i="47"/>
  <c r="O1820" i="47"/>
  <c r="N1820" i="47"/>
  <c r="M1820" i="47"/>
  <c r="T1819" i="46"/>
  <c r="S1819" i="46"/>
  <c r="R1819" i="46"/>
  <c r="Q1819" i="46"/>
  <c r="P1819" i="47"/>
  <c r="O1819" i="47"/>
  <c r="N1819" i="47"/>
  <c r="M1819" i="47"/>
  <c r="T1818" i="46"/>
  <c r="S1818" i="46"/>
  <c r="R1818" i="46"/>
  <c r="Q1818" i="46"/>
  <c r="R1821" i="47" l="1"/>
  <c r="S1821" i="47" s="1"/>
  <c r="Q1823" i="47"/>
  <c r="S1823" i="47" s="1"/>
  <c r="R1826" i="47"/>
  <c r="S1826" i="47" s="1"/>
  <c r="R1827" i="47"/>
  <c r="S1827" i="47" s="1"/>
  <c r="R1820" i="47"/>
  <c r="S1820" i="47" s="1"/>
  <c r="Q1824" i="47"/>
  <c r="S1824" i="47" s="1"/>
  <c r="T1824" i="47" s="1"/>
  <c r="R1825" i="47"/>
  <c r="S1825" i="47" s="1"/>
  <c r="T1825" i="47" s="1"/>
  <c r="R1819" i="47"/>
  <c r="S1819" i="47" s="1"/>
  <c r="R1822" i="47"/>
  <c r="S1822" i="47" s="1"/>
  <c r="W1819" i="46"/>
  <c r="W1818" i="46"/>
  <c r="X1822" i="46"/>
  <c r="P1818" i="47"/>
  <c r="O1818" i="47"/>
  <c r="N1818" i="47"/>
  <c r="M1818" i="47"/>
  <c r="W1819" i="47"/>
  <c r="V1819" i="47"/>
  <c r="P1817" i="47"/>
  <c r="O1817" i="47"/>
  <c r="N1817" i="47"/>
  <c r="M1817" i="47"/>
  <c r="P1816" i="47"/>
  <c r="O1816" i="47"/>
  <c r="N1816" i="47"/>
  <c r="M1816" i="47"/>
  <c r="P1815" i="47"/>
  <c r="O1815" i="47"/>
  <c r="N1815" i="47"/>
  <c r="M1815" i="47"/>
  <c r="P1814" i="47"/>
  <c r="O1814" i="47"/>
  <c r="N1814" i="47"/>
  <c r="M1814" i="47"/>
  <c r="T1817" i="46"/>
  <c r="S1817" i="46"/>
  <c r="R1817" i="46"/>
  <c r="Q1817" i="46"/>
  <c r="T1816" i="46"/>
  <c r="S1816" i="46"/>
  <c r="R1816" i="46"/>
  <c r="Q1816" i="46"/>
  <c r="T1815" i="46"/>
  <c r="S1815" i="46"/>
  <c r="R1815" i="46"/>
  <c r="Q1815" i="46"/>
  <c r="T1814" i="46"/>
  <c r="S1814" i="46"/>
  <c r="R1814" i="46"/>
  <c r="Q1814" i="46"/>
  <c r="T1813" i="46"/>
  <c r="S1813" i="46"/>
  <c r="R1813" i="46"/>
  <c r="Q1813" i="46"/>
  <c r="W1814" i="46" l="1"/>
  <c r="T1826" i="47"/>
  <c r="T1827" i="47" s="1"/>
  <c r="V1816" i="46"/>
  <c r="V1817" i="46"/>
  <c r="W1815" i="46"/>
  <c r="R1818" i="47"/>
  <c r="S1818" i="47" s="1"/>
  <c r="R1815" i="47"/>
  <c r="S1815" i="47" s="1"/>
  <c r="Q1817" i="47"/>
  <c r="S1817" i="47" s="1"/>
  <c r="R1814" i="47"/>
  <c r="S1814" i="47" s="1"/>
  <c r="Q1816" i="47"/>
  <c r="S1816" i="47" s="1"/>
  <c r="W1813" i="46"/>
  <c r="X1817" i="46"/>
  <c r="P1813" i="47"/>
  <c r="O1813" i="47"/>
  <c r="N1813" i="47"/>
  <c r="M1813" i="47"/>
  <c r="T1812" i="46"/>
  <c r="S1812" i="46"/>
  <c r="R1812" i="46"/>
  <c r="Q1812" i="46"/>
  <c r="P1812" i="47"/>
  <c r="O1812" i="47"/>
  <c r="N1812" i="47"/>
  <c r="M1812" i="47"/>
  <c r="P1811" i="47"/>
  <c r="O1811" i="47"/>
  <c r="N1811" i="47"/>
  <c r="M1811" i="47"/>
  <c r="P1808" i="47"/>
  <c r="O1808" i="47"/>
  <c r="N1808" i="47"/>
  <c r="M1808" i="47"/>
  <c r="T1811" i="46"/>
  <c r="S1811" i="46"/>
  <c r="R1811" i="46"/>
  <c r="Q1811" i="46"/>
  <c r="T1808" i="46"/>
  <c r="S1808" i="46"/>
  <c r="R1808" i="46"/>
  <c r="Q1808" i="46"/>
  <c r="T1810" i="46"/>
  <c r="S1810" i="46"/>
  <c r="R1810" i="46"/>
  <c r="Q1810" i="46"/>
  <c r="T1809" i="46"/>
  <c r="S1809" i="46"/>
  <c r="R1809" i="46"/>
  <c r="Q1809" i="46"/>
  <c r="P1810" i="47"/>
  <c r="O1810" i="47"/>
  <c r="N1810" i="47"/>
  <c r="M1810" i="47"/>
  <c r="P1809" i="47"/>
  <c r="O1809" i="47"/>
  <c r="N1809" i="47"/>
  <c r="M1809" i="47"/>
  <c r="T1807" i="46"/>
  <c r="S1807" i="46"/>
  <c r="R1807" i="46"/>
  <c r="Q1807" i="46"/>
  <c r="P1807" i="47"/>
  <c r="O1807" i="47"/>
  <c r="N1807" i="47"/>
  <c r="M1807" i="47"/>
  <c r="T1806" i="46"/>
  <c r="S1806" i="46"/>
  <c r="R1806" i="46"/>
  <c r="Q1806" i="46"/>
  <c r="T1805" i="46"/>
  <c r="S1805" i="46"/>
  <c r="R1805" i="46"/>
  <c r="Q1805" i="46"/>
  <c r="P1806" i="47"/>
  <c r="O1806" i="47"/>
  <c r="N1806" i="47"/>
  <c r="M1806" i="47"/>
  <c r="P1805" i="47"/>
  <c r="O1805" i="47"/>
  <c r="N1805" i="47"/>
  <c r="M1805" i="47"/>
  <c r="P1804" i="47"/>
  <c r="O1804" i="47"/>
  <c r="N1804" i="47"/>
  <c r="M1804" i="47"/>
  <c r="P1803" i="47"/>
  <c r="O1803" i="47"/>
  <c r="N1803" i="47"/>
  <c r="M1803" i="47"/>
  <c r="P1802" i="47"/>
  <c r="O1802" i="47"/>
  <c r="N1802" i="47"/>
  <c r="M1802" i="47"/>
  <c r="P1801" i="47"/>
  <c r="O1801" i="47"/>
  <c r="N1801" i="47"/>
  <c r="M1801" i="47"/>
  <c r="P1800" i="47"/>
  <c r="O1800" i="47"/>
  <c r="N1800" i="47"/>
  <c r="M1800" i="47"/>
  <c r="T1804" i="46"/>
  <c r="S1804" i="46"/>
  <c r="R1804" i="46"/>
  <c r="Q1804" i="46"/>
  <c r="T1803" i="46"/>
  <c r="S1803" i="46"/>
  <c r="R1803" i="46"/>
  <c r="Q1803" i="46"/>
  <c r="T1802" i="46"/>
  <c r="S1802" i="46"/>
  <c r="R1802" i="46"/>
  <c r="Q1802" i="46"/>
  <c r="T1801" i="46"/>
  <c r="S1801" i="46"/>
  <c r="R1801" i="46"/>
  <c r="Q1801" i="46"/>
  <c r="T1800" i="46"/>
  <c r="S1800" i="46"/>
  <c r="R1800" i="46"/>
  <c r="Q1800" i="46"/>
  <c r="T1799" i="46"/>
  <c r="S1799" i="46"/>
  <c r="R1799" i="46"/>
  <c r="Q1799" i="46"/>
  <c r="P1799" i="47"/>
  <c r="O1799" i="47"/>
  <c r="N1799" i="47"/>
  <c r="M1799" i="47"/>
  <c r="W1804" i="46" l="1"/>
  <c r="W1805" i="46"/>
  <c r="R1800" i="47"/>
  <c r="S1800" i="47" s="1"/>
  <c r="T1800" i="47" s="1"/>
  <c r="Q1802" i="47"/>
  <c r="S1802" i="47" s="1"/>
  <c r="R1804" i="47"/>
  <c r="S1804" i="47" s="1"/>
  <c r="T1804" i="47" s="1"/>
  <c r="R1806" i="47"/>
  <c r="S1806" i="47" s="1"/>
  <c r="Q1810" i="47"/>
  <c r="S1810" i="47" s="1"/>
  <c r="T1810" i="47" s="1"/>
  <c r="R1811" i="47"/>
  <c r="S1811" i="47" s="1"/>
  <c r="T1811" i="47" s="1"/>
  <c r="BE1799" i="47"/>
  <c r="BE1801" i="47"/>
  <c r="BE1803" i="47"/>
  <c r="BE1805" i="47"/>
  <c r="BE1807" i="47"/>
  <c r="BE1809" i="47"/>
  <c r="BE1808" i="47"/>
  <c r="BE1812" i="47"/>
  <c r="BE1813" i="47"/>
  <c r="BE1800" i="47"/>
  <c r="BE1802" i="47"/>
  <c r="BE1804" i="47"/>
  <c r="BE1806" i="47"/>
  <c r="BE1810" i="47"/>
  <c r="BE1811" i="47"/>
  <c r="R1799" i="47"/>
  <c r="S1799" i="47" s="1"/>
  <c r="T1799" i="47" s="1"/>
  <c r="R1801" i="47"/>
  <c r="S1801" i="47" s="1"/>
  <c r="T1801" i="47" s="1"/>
  <c r="Q1803" i="47"/>
  <c r="S1803" i="47" s="1"/>
  <c r="T1803" i="47" s="1"/>
  <c r="R1805" i="47"/>
  <c r="S1805" i="47" s="1"/>
  <c r="R1807" i="47"/>
  <c r="S1807" i="47" s="1"/>
  <c r="Q1809" i="47"/>
  <c r="S1809" i="47" s="1"/>
  <c r="R1808" i="47"/>
  <c r="S1808" i="47" s="1"/>
  <c r="R1812" i="47"/>
  <c r="S1812" i="47" s="1"/>
  <c r="R1813" i="47"/>
  <c r="S1813" i="47" s="1"/>
  <c r="X1803" i="46"/>
  <c r="V1809" i="46"/>
  <c r="W1808" i="46"/>
  <c r="W1801" i="46"/>
  <c r="W1806" i="46"/>
  <c r="W1807" i="46"/>
  <c r="V1810" i="46"/>
  <c r="W1799" i="46"/>
  <c r="V1803" i="46"/>
  <c r="X1810" i="46"/>
  <c r="X1808" i="46"/>
  <c r="W1812" i="46"/>
  <c r="W1811" i="46"/>
  <c r="X1815" i="46"/>
  <c r="V1802" i="46"/>
  <c r="W1800" i="46"/>
  <c r="T1798" i="46"/>
  <c r="S1798" i="46"/>
  <c r="R1798" i="46"/>
  <c r="Q1798" i="46"/>
  <c r="P1798" i="47"/>
  <c r="O1798" i="47"/>
  <c r="N1798" i="47"/>
  <c r="M1798" i="47"/>
  <c r="T1797" i="46"/>
  <c r="S1797" i="46"/>
  <c r="R1797" i="46"/>
  <c r="Q1797" i="46"/>
  <c r="T1796" i="46"/>
  <c r="S1796" i="46"/>
  <c r="R1796" i="46"/>
  <c r="Q1796" i="46"/>
  <c r="P1797" i="47"/>
  <c r="O1797" i="47"/>
  <c r="N1797" i="47"/>
  <c r="M1797" i="47"/>
  <c r="P1796" i="47"/>
  <c r="O1796" i="47"/>
  <c r="N1796" i="47"/>
  <c r="M1796" i="47"/>
  <c r="T1795" i="46"/>
  <c r="S1795" i="46"/>
  <c r="R1795" i="46"/>
  <c r="Q1795" i="46"/>
  <c r="T1794" i="46"/>
  <c r="S1794" i="46"/>
  <c r="R1794" i="46"/>
  <c r="Q1794" i="46"/>
  <c r="T1793" i="46"/>
  <c r="S1793" i="46"/>
  <c r="R1793" i="46"/>
  <c r="Q1793" i="46"/>
  <c r="T1792" i="46"/>
  <c r="S1792" i="46"/>
  <c r="R1792" i="46"/>
  <c r="Q1792" i="46"/>
  <c r="P1795" i="47"/>
  <c r="O1795" i="47"/>
  <c r="N1795" i="47"/>
  <c r="M1795" i="47"/>
  <c r="P1794" i="47"/>
  <c r="O1794" i="47"/>
  <c r="N1794" i="47"/>
  <c r="M1794" i="47"/>
  <c r="P1793" i="47"/>
  <c r="O1793" i="47"/>
  <c r="N1793" i="47"/>
  <c r="M1793" i="47"/>
  <c r="P1792" i="47"/>
  <c r="O1792" i="47"/>
  <c r="N1792" i="47"/>
  <c r="M1792" i="47"/>
  <c r="BB1788" i="47"/>
  <c r="BA1788" i="47"/>
  <c r="AZ1788" i="47"/>
  <c r="BB1787" i="47"/>
  <c r="BA1787" i="47"/>
  <c r="AZ1787" i="47"/>
  <c r="BB1786" i="47"/>
  <c r="BA1786" i="47"/>
  <c r="AZ1786" i="47"/>
  <c r="BB1785" i="47"/>
  <c r="BA1785" i="47"/>
  <c r="AZ1785" i="47"/>
  <c r="BB1784" i="47"/>
  <c r="BA1784" i="47"/>
  <c r="AZ1784" i="47"/>
  <c r="BB1780" i="47"/>
  <c r="BB1779" i="47"/>
  <c r="BB1778" i="47"/>
  <c r="BB1777" i="47"/>
  <c r="BB1776" i="47"/>
  <c r="BA1780" i="47"/>
  <c r="BA1779" i="47"/>
  <c r="BA1778" i="47"/>
  <c r="BA1777" i="47"/>
  <c r="BA1776" i="47"/>
  <c r="AZ1780" i="47"/>
  <c r="AZ1779" i="47"/>
  <c r="AZ1778" i="47"/>
  <c r="AZ1777" i="47"/>
  <c r="AZ1776" i="47"/>
  <c r="AX1768" i="47"/>
  <c r="AV1780" i="47"/>
  <c r="AV1779" i="47"/>
  <c r="AV1778" i="47"/>
  <c r="AV1777" i="47"/>
  <c r="AV1776" i="47"/>
  <c r="AU1780" i="47"/>
  <c r="AU1779" i="47"/>
  <c r="AU1778" i="47"/>
  <c r="AU1777" i="47"/>
  <c r="AU1776" i="47"/>
  <c r="AT1780" i="47"/>
  <c r="AT1779" i="47"/>
  <c r="AT1778" i="47"/>
  <c r="AT1777" i="47"/>
  <c r="AT1776" i="47"/>
  <c r="AT1772" i="47"/>
  <c r="AT1771" i="47"/>
  <c r="AT1770" i="47"/>
  <c r="AT1769" i="47"/>
  <c r="AT1768" i="47"/>
  <c r="T1791" i="46"/>
  <c r="S1791" i="46"/>
  <c r="R1791" i="46"/>
  <c r="Q1791" i="46"/>
  <c r="T1790" i="46"/>
  <c r="S1790" i="46"/>
  <c r="R1790" i="46"/>
  <c r="Q1790" i="46"/>
  <c r="T1789" i="46"/>
  <c r="S1789" i="46"/>
  <c r="R1789" i="46"/>
  <c r="Q1789" i="46"/>
  <c r="T1788" i="46"/>
  <c r="S1788" i="46"/>
  <c r="R1788" i="46"/>
  <c r="Q1788" i="46"/>
  <c r="T1787" i="46"/>
  <c r="S1787" i="46"/>
  <c r="R1787" i="46"/>
  <c r="Q1787" i="46"/>
  <c r="P1791" i="47"/>
  <c r="O1791" i="47"/>
  <c r="N1791" i="47"/>
  <c r="M1791" i="47"/>
  <c r="P1790" i="47"/>
  <c r="O1790" i="47"/>
  <c r="N1790" i="47"/>
  <c r="M1790" i="47"/>
  <c r="P1789" i="47"/>
  <c r="O1789" i="47"/>
  <c r="N1789" i="47"/>
  <c r="M1789" i="47"/>
  <c r="P1788" i="47"/>
  <c r="O1788" i="47"/>
  <c r="N1788" i="47"/>
  <c r="M1788" i="47"/>
  <c r="P1787" i="47"/>
  <c r="O1787" i="47"/>
  <c r="N1787" i="47"/>
  <c r="M1787" i="47"/>
  <c r="R1792" i="47" l="1"/>
  <c r="S1792" i="47" s="1"/>
  <c r="R1794" i="47"/>
  <c r="S1794" i="47" s="1"/>
  <c r="T1794" i="47" s="1"/>
  <c r="Q1796" i="47"/>
  <c r="S1796" i="47" s="1"/>
  <c r="R1798" i="47"/>
  <c r="S1798" i="47" s="1"/>
  <c r="T1802" i="47"/>
  <c r="W1787" i="46"/>
  <c r="V1789" i="46"/>
  <c r="W1791" i="46"/>
  <c r="T1812" i="47"/>
  <c r="T1813" i="47" s="1"/>
  <c r="T1814" i="47" s="1"/>
  <c r="T1815" i="47" s="1"/>
  <c r="T1816" i="47" s="1"/>
  <c r="T1817" i="47" s="1"/>
  <c r="T1818" i="47" s="1"/>
  <c r="T1819" i="47" s="1"/>
  <c r="T1820" i="47" s="1"/>
  <c r="T1821" i="47" s="1"/>
  <c r="T1822" i="47" s="1"/>
  <c r="T1823" i="47" s="1"/>
  <c r="T1805" i="47"/>
  <c r="T1806" i="47" s="1"/>
  <c r="T1807" i="47" s="1"/>
  <c r="T1808" i="47" s="1"/>
  <c r="T1809" i="47" s="1"/>
  <c r="BE1787" i="47"/>
  <c r="BE1789" i="47"/>
  <c r="BE1791" i="47"/>
  <c r="R1793" i="47"/>
  <c r="S1793" i="47" s="1"/>
  <c r="Q1795" i="47"/>
  <c r="S1795" i="47" s="1"/>
  <c r="T1795" i="47" s="1"/>
  <c r="R1797" i="47"/>
  <c r="S1797" i="47" s="1"/>
  <c r="R1787" i="47"/>
  <c r="S1787" i="47" s="1"/>
  <c r="Q1789" i="47"/>
  <c r="S1789" i="47" s="1"/>
  <c r="T1789" i="47" s="1"/>
  <c r="R1791" i="47"/>
  <c r="S1791" i="47" s="1"/>
  <c r="BE1793" i="47"/>
  <c r="BE1795" i="47"/>
  <c r="BE1797" i="47"/>
  <c r="T1796" i="47"/>
  <c r="BE1792" i="47"/>
  <c r="BE1794" i="47"/>
  <c r="BE1796" i="47"/>
  <c r="BE1798" i="47"/>
  <c r="R1790" i="47"/>
  <c r="S1790" i="47" s="1"/>
  <c r="BE1788" i="47"/>
  <c r="BE1790" i="47"/>
  <c r="Q1788" i="47"/>
  <c r="S1788" i="47" s="1"/>
  <c r="T1788" i="47" s="1"/>
  <c r="W1798" i="46"/>
  <c r="X1796" i="46"/>
  <c r="X1801" i="46"/>
  <c r="X1794" i="46"/>
  <c r="W1792" i="46"/>
  <c r="W1794" i="46"/>
  <c r="V1796" i="46"/>
  <c r="V1788" i="46"/>
  <c r="W1790" i="46"/>
  <c r="X1789" i="46"/>
  <c r="W1793" i="46"/>
  <c r="V1795" i="46"/>
  <c r="W1797" i="46"/>
  <c r="AZ1772" i="47"/>
  <c r="AX1772" i="47"/>
  <c r="AW1772" i="47"/>
  <c r="AZ1770" i="47"/>
  <c r="AZ1769" i="47"/>
  <c r="AZ1768" i="47"/>
  <c r="AZ1771" i="47"/>
  <c r="AX1771" i="47"/>
  <c r="AW1771" i="47"/>
  <c r="AX1770" i="47"/>
  <c r="AW1770" i="47"/>
  <c r="AX1769" i="47"/>
  <c r="AW1769" i="47"/>
  <c r="AW1768" i="47"/>
  <c r="AV1772" i="47"/>
  <c r="AV1771" i="47"/>
  <c r="AV1770" i="47"/>
  <c r="AV1769" i="47"/>
  <c r="AV1768" i="47"/>
  <c r="AU1772" i="47"/>
  <c r="AU1771" i="47"/>
  <c r="AU1770" i="47"/>
  <c r="AU1769" i="47"/>
  <c r="AU1768" i="47"/>
  <c r="T1790" i="47" l="1"/>
  <c r="T1791" i="47" s="1"/>
  <c r="T1792" i="47" s="1"/>
  <c r="T1793" i="47" s="1"/>
  <c r="BA1771" i="47"/>
  <c r="BA1770" i="47"/>
  <c r="BA1768" i="47"/>
  <c r="BA1769" i="47"/>
  <c r="T1797" i="47"/>
  <c r="T1798" i="47" s="1"/>
  <c r="BA1772" i="47"/>
  <c r="P1786" i="47"/>
  <c r="O1786" i="47"/>
  <c r="N1786" i="47"/>
  <c r="M1786" i="47"/>
  <c r="T1786" i="46"/>
  <c r="S1786" i="46"/>
  <c r="R1786" i="46"/>
  <c r="Q1786" i="46"/>
  <c r="P1785" i="47"/>
  <c r="O1785" i="47"/>
  <c r="N1785" i="47"/>
  <c r="M1785" i="47"/>
  <c r="P1784" i="47"/>
  <c r="O1784" i="47"/>
  <c r="N1784" i="47"/>
  <c r="M1784" i="47"/>
  <c r="T1785" i="46"/>
  <c r="S1785" i="46"/>
  <c r="R1785" i="46"/>
  <c r="Q1785" i="46"/>
  <c r="T1784" i="46"/>
  <c r="S1784" i="46"/>
  <c r="R1784" i="46"/>
  <c r="Q1784" i="46"/>
  <c r="T1783" i="46"/>
  <c r="S1783" i="46"/>
  <c r="R1783" i="46"/>
  <c r="Q1783" i="46"/>
  <c r="P1783" i="47"/>
  <c r="O1783" i="47"/>
  <c r="N1783" i="47"/>
  <c r="M1783" i="47"/>
  <c r="P1782" i="47"/>
  <c r="O1782" i="47"/>
  <c r="N1782" i="47"/>
  <c r="M1782" i="47"/>
  <c r="P1781" i="47"/>
  <c r="O1781" i="47"/>
  <c r="N1781" i="47"/>
  <c r="M1781" i="47"/>
  <c r="P1780" i="47"/>
  <c r="O1780" i="47"/>
  <c r="N1780" i="47"/>
  <c r="M1780" i="47"/>
  <c r="T1782" i="46"/>
  <c r="S1782" i="46"/>
  <c r="R1782" i="46"/>
  <c r="Q1782" i="46"/>
  <c r="T1781" i="46"/>
  <c r="S1781" i="46"/>
  <c r="R1781" i="46"/>
  <c r="Q1781" i="46"/>
  <c r="T1780" i="46"/>
  <c r="S1780" i="46"/>
  <c r="R1780" i="46"/>
  <c r="Q1780" i="46"/>
  <c r="P1779" i="47"/>
  <c r="O1779" i="47"/>
  <c r="N1779" i="47"/>
  <c r="M1779" i="47"/>
  <c r="P1778" i="47"/>
  <c r="O1778" i="47"/>
  <c r="N1778" i="47"/>
  <c r="M1778" i="47"/>
  <c r="T1779" i="46"/>
  <c r="S1779" i="46"/>
  <c r="R1779" i="46"/>
  <c r="Q1779" i="46"/>
  <c r="T1778" i="46"/>
  <c r="S1778" i="46"/>
  <c r="R1778" i="46"/>
  <c r="Q1778" i="46"/>
  <c r="P1777" i="47"/>
  <c r="O1777" i="47"/>
  <c r="N1777" i="47"/>
  <c r="M1777" i="47"/>
  <c r="T1777" i="46"/>
  <c r="S1777" i="46"/>
  <c r="R1777" i="46"/>
  <c r="Q1777" i="46"/>
  <c r="T1776" i="46"/>
  <c r="S1776" i="46"/>
  <c r="R1776" i="46"/>
  <c r="Q1776" i="46"/>
  <c r="P1776" i="47"/>
  <c r="O1776" i="47"/>
  <c r="N1776" i="47"/>
  <c r="M1776" i="47"/>
  <c r="BE1785" i="47" l="1"/>
  <c r="BE1786" i="47"/>
  <c r="W1776" i="46"/>
  <c r="R1777" i="47"/>
  <c r="S1777" i="47" s="1"/>
  <c r="T1777" i="47" s="1"/>
  <c r="R1779" i="47"/>
  <c r="S1779" i="47" s="1"/>
  <c r="R1780" i="47"/>
  <c r="S1780" i="47" s="1"/>
  <c r="T1780" i="47" s="1"/>
  <c r="Q1782" i="47"/>
  <c r="S1782" i="47" s="1"/>
  <c r="T1782" i="47" s="1"/>
  <c r="R1785" i="47"/>
  <c r="S1785" i="47" s="1"/>
  <c r="R1786" i="47"/>
  <c r="S1786" i="47" s="1"/>
  <c r="R1776" i="47"/>
  <c r="S1776" i="47" s="1"/>
  <c r="T1776" i="47" s="1"/>
  <c r="R1778" i="47"/>
  <c r="S1778" i="47" s="1"/>
  <c r="T1778" i="47" s="1"/>
  <c r="Q1781" i="47"/>
  <c r="S1781" i="47" s="1"/>
  <c r="T1781" i="47" s="1"/>
  <c r="R1783" i="47"/>
  <c r="S1783" i="47" s="1"/>
  <c r="R1784" i="47"/>
  <c r="S1784" i="47" s="1"/>
  <c r="W1779" i="46"/>
  <c r="X1782" i="46"/>
  <c r="W1783" i="46"/>
  <c r="X1787" i="46"/>
  <c r="W1785" i="46"/>
  <c r="W1777" i="46"/>
  <c r="W1778" i="46"/>
  <c r="W1780" i="46"/>
  <c r="V1782" i="46"/>
  <c r="W1784" i="46"/>
  <c r="W1786" i="46"/>
  <c r="X1780" i="46"/>
  <c r="V1781" i="46"/>
  <c r="T1775" i="46"/>
  <c r="S1775" i="46"/>
  <c r="R1775" i="46"/>
  <c r="Q1775" i="46"/>
  <c r="T1774" i="46"/>
  <c r="S1774" i="46"/>
  <c r="R1774" i="46"/>
  <c r="Q1774" i="46"/>
  <c r="T1773" i="46"/>
  <c r="S1773" i="46"/>
  <c r="R1773" i="46"/>
  <c r="Q1773" i="46"/>
  <c r="T1772" i="46"/>
  <c r="S1772" i="46"/>
  <c r="R1772" i="46"/>
  <c r="Q1772" i="46"/>
  <c r="P1774" i="47"/>
  <c r="O1774" i="47"/>
  <c r="N1774" i="47"/>
  <c r="M1774" i="47"/>
  <c r="P1773" i="47"/>
  <c r="O1773" i="47"/>
  <c r="N1773" i="47"/>
  <c r="M1773" i="47"/>
  <c r="P1775" i="47"/>
  <c r="O1775" i="47"/>
  <c r="N1775" i="47"/>
  <c r="M1775" i="47"/>
  <c r="P1772" i="47"/>
  <c r="O1772" i="47"/>
  <c r="N1772" i="47"/>
  <c r="M1772" i="47"/>
  <c r="P1771" i="47"/>
  <c r="O1771" i="47"/>
  <c r="N1771" i="47"/>
  <c r="M1771" i="47"/>
  <c r="T1771" i="46"/>
  <c r="S1771" i="46"/>
  <c r="R1771" i="46"/>
  <c r="Q1771" i="46"/>
  <c r="P1770" i="47"/>
  <c r="O1770" i="47"/>
  <c r="N1770" i="47"/>
  <c r="M1770" i="47"/>
  <c r="T1770" i="46"/>
  <c r="S1770" i="46"/>
  <c r="R1770" i="46"/>
  <c r="Q1770" i="46"/>
  <c r="T1769" i="46"/>
  <c r="S1769" i="46"/>
  <c r="R1769" i="46"/>
  <c r="Q1769" i="46"/>
  <c r="T1766" i="46"/>
  <c r="S1766" i="46"/>
  <c r="R1766" i="46"/>
  <c r="Q1766" i="46"/>
  <c r="P1769" i="47"/>
  <c r="O1769" i="47"/>
  <c r="N1769" i="47"/>
  <c r="M1769" i="47"/>
  <c r="P1766" i="47"/>
  <c r="O1766" i="47"/>
  <c r="N1766" i="47"/>
  <c r="M1766" i="47"/>
  <c r="T1768" i="46"/>
  <c r="S1768" i="46"/>
  <c r="R1768" i="46"/>
  <c r="Q1768" i="46"/>
  <c r="T1767" i="46"/>
  <c r="S1767" i="46"/>
  <c r="R1767" i="46"/>
  <c r="Q1767" i="46"/>
  <c r="T1765" i="46"/>
  <c r="S1765" i="46"/>
  <c r="R1765" i="46"/>
  <c r="Q1765" i="46"/>
  <c r="P1768" i="47"/>
  <c r="O1768" i="47"/>
  <c r="N1768" i="47"/>
  <c r="M1768" i="47"/>
  <c r="P1767" i="47"/>
  <c r="O1767" i="47"/>
  <c r="N1767" i="47"/>
  <c r="M1767" i="47"/>
  <c r="P1765" i="47"/>
  <c r="O1765" i="47"/>
  <c r="N1765" i="47"/>
  <c r="M1765" i="47"/>
  <c r="P1764" i="47"/>
  <c r="O1764" i="47"/>
  <c r="N1764" i="47"/>
  <c r="M1764" i="47"/>
  <c r="T1764" i="46"/>
  <c r="S1764" i="46"/>
  <c r="R1764" i="46"/>
  <c r="Q1764" i="46"/>
  <c r="P1763" i="47"/>
  <c r="O1763" i="47"/>
  <c r="N1763" i="47"/>
  <c r="M1763" i="47"/>
  <c r="T1763" i="46"/>
  <c r="S1763" i="46"/>
  <c r="R1763" i="46"/>
  <c r="Q1763" i="46"/>
  <c r="T1762" i="46"/>
  <c r="S1762" i="46"/>
  <c r="R1762" i="46"/>
  <c r="Q1762" i="46"/>
  <c r="T1760" i="46"/>
  <c r="S1760" i="46"/>
  <c r="R1760" i="46"/>
  <c r="Q1760" i="46"/>
  <c r="P1762" i="47"/>
  <c r="O1762" i="47"/>
  <c r="N1762" i="47"/>
  <c r="M1762" i="47"/>
  <c r="P1760" i="47"/>
  <c r="O1760" i="47"/>
  <c r="N1760" i="47"/>
  <c r="M1760" i="47"/>
  <c r="T1761" i="46"/>
  <c r="S1761" i="46"/>
  <c r="R1761" i="46"/>
  <c r="Q1761" i="46"/>
  <c r="T1759" i="46"/>
  <c r="S1759" i="46"/>
  <c r="R1759" i="46"/>
  <c r="Q1759" i="46"/>
  <c r="R1762" i="47" l="1"/>
  <c r="S1762" i="47" s="1"/>
  <c r="R1763" i="47"/>
  <c r="S1763" i="47" s="1"/>
  <c r="R1764" i="47"/>
  <c r="S1764" i="47" s="1"/>
  <c r="Q1767" i="47"/>
  <c r="S1767" i="47" s="1"/>
  <c r="R1769" i="47"/>
  <c r="S1769" i="47" s="1"/>
  <c r="R1770" i="47"/>
  <c r="S1770" i="47" s="1"/>
  <c r="R1771" i="47"/>
  <c r="S1771" i="47" s="1"/>
  <c r="Q1775" i="47"/>
  <c r="S1775" i="47" s="1"/>
  <c r="T1775" i="47" s="1"/>
  <c r="Q1774" i="47"/>
  <c r="S1774" i="47" s="1"/>
  <c r="T1779" i="47"/>
  <c r="T1783" i="47"/>
  <c r="T1784" i="47" s="1"/>
  <c r="T1785" i="47" s="1"/>
  <c r="T1786" i="47" s="1"/>
  <c r="T1787" i="47" s="1"/>
  <c r="Q1760" i="47"/>
  <c r="S1760" i="47" s="1"/>
  <c r="T1760" i="47" s="1"/>
  <c r="R1765" i="47"/>
  <c r="S1765" i="47" s="1"/>
  <c r="Q1768" i="47"/>
  <c r="S1768" i="47" s="1"/>
  <c r="R1766" i="47"/>
  <c r="S1766" i="47" s="1"/>
  <c r="R1772" i="47"/>
  <c r="S1772" i="47" s="1"/>
  <c r="T1772" i="47" s="1"/>
  <c r="R1773" i="47"/>
  <c r="S1773" i="47" s="1"/>
  <c r="X1768" i="46"/>
  <c r="X1761" i="46"/>
  <c r="X1775" i="46"/>
  <c r="X1766" i="46"/>
  <c r="W1765" i="46"/>
  <c r="W1769" i="46"/>
  <c r="V1768" i="46"/>
  <c r="W1759" i="46"/>
  <c r="V1760" i="46"/>
  <c r="W1773" i="46"/>
  <c r="V1775" i="46"/>
  <c r="W1764" i="46"/>
  <c r="W1766" i="46"/>
  <c r="W1763" i="46"/>
  <c r="V1767" i="46"/>
  <c r="W1762" i="46"/>
  <c r="W1770" i="46"/>
  <c r="W1771" i="46"/>
  <c r="W1772" i="46"/>
  <c r="V1774" i="46"/>
  <c r="X1773" i="46"/>
  <c r="V1761" i="46"/>
  <c r="P1761" i="47"/>
  <c r="O1761" i="47"/>
  <c r="N1761" i="47"/>
  <c r="M1761" i="47"/>
  <c r="P1759" i="47"/>
  <c r="O1759" i="47"/>
  <c r="N1759" i="47"/>
  <c r="M1759" i="47"/>
  <c r="T1758" i="46"/>
  <c r="S1758" i="46"/>
  <c r="R1758" i="46"/>
  <c r="Q1758" i="46"/>
  <c r="P1758" i="47"/>
  <c r="O1758" i="47"/>
  <c r="N1758" i="47"/>
  <c r="M1758" i="47"/>
  <c r="T1757" i="46"/>
  <c r="S1757" i="46"/>
  <c r="R1757" i="46"/>
  <c r="Q1757" i="46"/>
  <c r="P1757" i="47"/>
  <c r="O1757" i="47"/>
  <c r="N1757" i="47"/>
  <c r="M1757" i="47"/>
  <c r="T1756" i="46"/>
  <c r="S1756" i="46"/>
  <c r="R1756" i="46"/>
  <c r="Q1756" i="46"/>
  <c r="T1755" i="46"/>
  <c r="S1755" i="46"/>
  <c r="R1755" i="46"/>
  <c r="Q1755" i="46"/>
  <c r="T1754" i="46"/>
  <c r="S1754" i="46"/>
  <c r="R1754" i="46"/>
  <c r="Q1754" i="46"/>
  <c r="P1756" i="47"/>
  <c r="O1756" i="47"/>
  <c r="N1756" i="47"/>
  <c r="M1756" i="47"/>
  <c r="P1755" i="47"/>
  <c r="O1755" i="47"/>
  <c r="N1755" i="47"/>
  <c r="M1755" i="47"/>
  <c r="P1754" i="47"/>
  <c r="O1754" i="47"/>
  <c r="N1754" i="47"/>
  <c r="M1754" i="47"/>
  <c r="T1773" i="47" l="1"/>
  <c r="T1774" i="47" s="1"/>
  <c r="R1755" i="47"/>
  <c r="S1755" i="47" s="1"/>
  <c r="W1757" i="46"/>
  <c r="W1758" i="46"/>
  <c r="Q1761" i="47"/>
  <c r="S1761" i="47" s="1"/>
  <c r="T1761" i="47" s="1"/>
  <c r="T1762" i="47" s="1"/>
  <c r="T1763" i="47" s="1"/>
  <c r="T1764" i="47" s="1"/>
  <c r="T1765" i="47" s="1"/>
  <c r="T1766" i="47" s="1"/>
  <c r="Q1754" i="47"/>
  <c r="S1754" i="47" s="1"/>
  <c r="T1754" i="47" s="1"/>
  <c r="T1755" i="47" s="1"/>
  <c r="R1757" i="47"/>
  <c r="S1757" i="47" s="1"/>
  <c r="R1758" i="47"/>
  <c r="S1758" i="47" s="1"/>
  <c r="R1759" i="47"/>
  <c r="S1759" i="47" s="1"/>
  <c r="R1756" i="47"/>
  <c r="S1756" i="47" s="1"/>
  <c r="W1755" i="46"/>
  <c r="X1759" i="46"/>
  <c r="W1756" i="46"/>
  <c r="V1754" i="46"/>
  <c r="T1767" i="47" l="1"/>
  <c r="T1768" i="47" s="1"/>
  <c r="T1769" i="47" s="1"/>
  <c r="T1770" i="47" s="1"/>
  <c r="T1771" i="47" s="1"/>
  <c r="T1756" i="47"/>
  <c r="T1757" i="47" s="1"/>
  <c r="T1758" i="47" s="1"/>
  <c r="T1759" i="47" s="1"/>
  <c r="T1753" i="46"/>
  <c r="S1753" i="46"/>
  <c r="R1753" i="46"/>
  <c r="Q1753" i="46"/>
  <c r="T1752" i="46"/>
  <c r="S1752" i="46"/>
  <c r="R1752" i="46"/>
  <c r="Q1752" i="46"/>
  <c r="P1753" i="47"/>
  <c r="O1753" i="47"/>
  <c r="N1753" i="47"/>
  <c r="M1753" i="47"/>
  <c r="P1752" i="47"/>
  <c r="O1752" i="47"/>
  <c r="N1752" i="47"/>
  <c r="M1752" i="47"/>
  <c r="P1751" i="47"/>
  <c r="O1751" i="47"/>
  <c r="N1751" i="47"/>
  <c r="M1751" i="47"/>
  <c r="T1751" i="46"/>
  <c r="S1751" i="46"/>
  <c r="R1751" i="46"/>
  <c r="Q1751" i="46"/>
  <c r="T1750" i="46"/>
  <c r="S1750" i="46"/>
  <c r="R1750" i="46"/>
  <c r="Q1750" i="46"/>
  <c r="P1750" i="47"/>
  <c r="O1750" i="47"/>
  <c r="N1750" i="47"/>
  <c r="M1750" i="47"/>
  <c r="R1751" i="47" l="1"/>
  <c r="S1751" i="47" s="1"/>
  <c r="W1750" i="46"/>
  <c r="Q1753" i="47"/>
  <c r="S1753" i="47" s="1"/>
  <c r="T1753" i="47" s="1"/>
  <c r="W1751" i="46"/>
  <c r="W1752" i="46"/>
  <c r="R1752" i="47"/>
  <c r="S1752" i="47" s="1"/>
  <c r="T1752" i="47" s="1"/>
  <c r="R1750" i="47"/>
  <c r="S1750" i="47" s="1"/>
  <c r="T1750" i="47" s="1"/>
  <c r="T1751" i="47" s="1"/>
  <c r="V1753" i="46"/>
  <c r="X1754" i="46"/>
  <c r="T1749" i="46"/>
  <c r="S1749" i="46"/>
  <c r="R1749" i="46"/>
  <c r="Q1749" i="46"/>
  <c r="T1748" i="46"/>
  <c r="S1748" i="46"/>
  <c r="R1748" i="46"/>
  <c r="Q1748" i="46"/>
  <c r="P1749" i="47"/>
  <c r="O1749" i="47"/>
  <c r="N1749" i="47"/>
  <c r="M1749" i="47"/>
  <c r="P1748" i="47"/>
  <c r="O1748" i="47"/>
  <c r="N1748" i="47"/>
  <c r="M1748" i="47"/>
  <c r="P1747" i="47"/>
  <c r="O1747" i="47"/>
  <c r="N1747" i="47"/>
  <c r="M1747" i="47"/>
  <c r="P1746" i="47"/>
  <c r="O1746" i="47"/>
  <c r="N1746" i="47"/>
  <c r="M1746" i="47"/>
  <c r="P1745" i="47"/>
  <c r="O1745" i="47"/>
  <c r="N1745" i="47"/>
  <c r="M1745" i="47"/>
  <c r="T1747" i="46"/>
  <c r="S1747" i="46"/>
  <c r="R1747" i="46"/>
  <c r="Q1747" i="46"/>
  <c r="T1746" i="46"/>
  <c r="S1746" i="46"/>
  <c r="R1746" i="46"/>
  <c r="Q1746" i="46"/>
  <c r="T1745" i="46"/>
  <c r="S1745" i="46"/>
  <c r="R1745" i="46"/>
  <c r="Q1745" i="46"/>
  <c r="T1744" i="46"/>
  <c r="S1744" i="46"/>
  <c r="R1744" i="46"/>
  <c r="Q1744" i="46"/>
  <c r="P1744" i="47"/>
  <c r="O1744" i="47"/>
  <c r="N1744" i="47"/>
  <c r="M1744" i="47"/>
  <c r="R1744" i="47" l="1"/>
  <c r="S1744" i="47" s="1"/>
  <c r="R1748" i="47"/>
  <c r="S1748" i="47" s="1"/>
  <c r="V1746" i="46"/>
  <c r="R1746" i="47"/>
  <c r="Q1746" i="47"/>
  <c r="S1746" i="47" s="1"/>
  <c r="R1745" i="47"/>
  <c r="S1745" i="47" s="1"/>
  <c r="R1747" i="47"/>
  <c r="Q1747" i="47"/>
  <c r="S1747" i="47" s="1"/>
  <c r="R1749" i="47"/>
  <c r="S1749" i="47" s="1"/>
  <c r="W1749" i="46"/>
  <c r="W1745" i="46"/>
  <c r="V1747" i="46"/>
  <c r="W1748" i="46"/>
  <c r="X1752" i="46"/>
  <c r="W1744" i="46"/>
  <c r="X1747" i="46"/>
  <c r="T1743" i="46"/>
  <c r="S1743" i="46"/>
  <c r="R1743" i="46"/>
  <c r="Q1743" i="46"/>
  <c r="T1742" i="46"/>
  <c r="S1742" i="46"/>
  <c r="R1742" i="46"/>
  <c r="Q1742" i="46"/>
  <c r="P1743" i="47"/>
  <c r="O1743" i="47"/>
  <c r="N1743" i="47"/>
  <c r="M1743" i="47"/>
  <c r="P1742" i="47"/>
  <c r="O1742" i="47"/>
  <c r="N1742" i="47"/>
  <c r="M1742" i="47"/>
  <c r="T1741" i="46"/>
  <c r="S1741" i="46"/>
  <c r="R1741" i="46"/>
  <c r="Q1741" i="46"/>
  <c r="P1741" i="47"/>
  <c r="O1741" i="47"/>
  <c r="N1741" i="47"/>
  <c r="M1741" i="47"/>
  <c r="T1740" i="46"/>
  <c r="S1740" i="46"/>
  <c r="R1740" i="46"/>
  <c r="Q1740" i="46"/>
  <c r="T1739" i="46"/>
  <c r="S1739" i="46"/>
  <c r="R1739" i="46"/>
  <c r="Q1739" i="46"/>
  <c r="T1738" i="46"/>
  <c r="S1738" i="46"/>
  <c r="R1738" i="46"/>
  <c r="Q1738" i="46"/>
  <c r="P1740" i="47"/>
  <c r="O1740" i="47"/>
  <c r="N1740" i="47"/>
  <c r="M1740" i="47"/>
  <c r="P1739" i="47"/>
  <c r="O1739" i="47"/>
  <c r="N1739" i="47"/>
  <c r="M1739" i="47"/>
  <c r="P1738" i="47"/>
  <c r="O1738" i="47"/>
  <c r="N1738" i="47"/>
  <c r="M1738" i="47"/>
  <c r="T1737" i="46"/>
  <c r="S1737" i="46"/>
  <c r="R1737" i="46"/>
  <c r="Q1737" i="46"/>
  <c r="T1736" i="46"/>
  <c r="S1736" i="46"/>
  <c r="R1736" i="46"/>
  <c r="Q1736" i="46"/>
  <c r="P1737" i="47"/>
  <c r="O1737" i="47"/>
  <c r="N1737" i="47"/>
  <c r="M1737" i="47"/>
  <c r="P1736" i="47"/>
  <c r="O1736" i="47"/>
  <c r="N1736" i="47"/>
  <c r="M1736" i="47"/>
  <c r="T1735" i="46"/>
  <c r="S1735" i="46"/>
  <c r="R1735" i="46"/>
  <c r="Q1735" i="46"/>
  <c r="W1736" i="46" l="1"/>
  <c r="W1742" i="46"/>
  <c r="V1739" i="46"/>
  <c r="R1737" i="47"/>
  <c r="S1737" i="47" s="1"/>
  <c r="Q1739" i="47"/>
  <c r="S1739" i="47" s="1"/>
  <c r="T1739" i="47" s="1"/>
  <c r="R1743" i="47"/>
  <c r="S1743" i="47" s="1"/>
  <c r="R1736" i="47"/>
  <c r="S1736" i="47" s="1"/>
  <c r="R1738" i="47"/>
  <c r="S1738" i="47" s="1"/>
  <c r="T1738" i="47" s="1"/>
  <c r="Q1740" i="47"/>
  <c r="S1740" i="47" s="1"/>
  <c r="T1740" i="47" s="1"/>
  <c r="R1741" i="47"/>
  <c r="S1741" i="47" s="1"/>
  <c r="T1741" i="47" s="1"/>
  <c r="R1742" i="47"/>
  <c r="S1742" i="47" s="1"/>
  <c r="W1738" i="46"/>
  <c r="V1740" i="46"/>
  <c r="W1737" i="46"/>
  <c r="X1740" i="46"/>
  <c r="W1741" i="46"/>
  <c r="X1745" i="46"/>
  <c r="W1743" i="46"/>
  <c r="W1735" i="46"/>
  <c r="P1735" i="47"/>
  <c r="O1735" i="47"/>
  <c r="N1735" i="47"/>
  <c r="M1735" i="47"/>
  <c r="T1734" i="46"/>
  <c r="S1734" i="46"/>
  <c r="R1734" i="46"/>
  <c r="Q1734" i="46"/>
  <c r="P1734" i="47"/>
  <c r="O1734" i="47"/>
  <c r="N1734" i="47"/>
  <c r="M1734" i="47"/>
  <c r="P1733" i="47"/>
  <c r="O1733" i="47"/>
  <c r="N1733" i="47"/>
  <c r="M1733" i="47"/>
  <c r="P1732" i="47"/>
  <c r="O1732" i="47"/>
  <c r="N1732" i="47"/>
  <c r="M1732" i="47"/>
  <c r="Q1732" i="47" s="1"/>
  <c r="S1732" i="47" s="1"/>
  <c r="P1731" i="47"/>
  <c r="O1731" i="47"/>
  <c r="N1731" i="47"/>
  <c r="M1731" i="47"/>
  <c r="P1730" i="47"/>
  <c r="O1730" i="47"/>
  <c r="N1730" i="47"/>
  <c r="M1730" i="47"/>
  <c r="R1730" i="47" s="1"/>
  <c r="S1730" i="47" s="1"/>
  <c r="T1733" i="46"/>
  <c r="S1733" i="46"/>
  <c r="R1733" i="46"/>
  <c r="Q1733" i="46"/>
  <c r="T1732" i="46"/>
  <c r="S1732" i="46"/>
  <c r="R1732" i="46"/>
  <c r="Q1732" i="46"/>
  <c r="T1731" i="46"/>
  <c r="S1731" i="46"/>
  <c r="R1731" i="46"/>
  <c r="Q1731" i="46"/>
  <c r="T1730" i="46"/>
  <c r="S1730" i="46"/>
  <c r="R1730" i="46"/>
  <c r="Q1730" i="46"/>
  <c r="R1734" i="47" l="1"/>
  <c r="S1734" i="47" s="1"/>
  <c r="T1742" i="47"/>
  <c r="T1743" i="47" s="1"/>
  <c r="T1744" i="47" s="1"/>
  <c r="T1745" i="47" s="1"/>
  <c r="T1746" i="47" s="1"/>
  <c r="T1747" i="47" s="1"/>
  <c r="T1748" i="47" s="1"/>
  <c r="T1749" i="47" s="1"/>
  <c r="R1735" i="47"/>
  <c r="S1735" i="47" s="1"/>
  <c r="R1731" i="47"/>
  <c r="S1731" i="47" s="1"/>
  <c r="Q1733" i="47"/>
  <c r="S1733" i="47" s="1"/>
  <c r="W1730" i="46"/>
  <c r="V1732" i="46"/>
  <c r="W1734" i="46"/>
  <c r="X1738" i="46"/>
  <c r="X1733" i="46"/>
  <c r="W1731" i="46"/>
  <c r="V1733" i="46"/>
  <c r="T1729" i="46"/>
  <c r="S1729" i="46"/>
  <c r="R1729" i="46"/>
  <c r="Q1729" i="46"/>
  <c r="P1729" i="47"/>
  <c r="O1729" i="47"/>
  <c r="N1729" i="47"/>
  <c r="M1729" i="47"/>
  <c r="P1728" i="47"/>
  <c r="O1728" i="47"/>
  <c r="N1728" i="47"/>
  <c r="M1728" i="47"/>
  <c r="T1728" i="46"/>
  <c r="S1728" i="46"/>
  <c r="R1728" i="46"/>
  <c r="Q1728" i="46"/>
  <c r="P1728" i="46"/>
  <c r="O1728" i="46"/>
  <c r="N1728" i="46"/>
  <c r="M1728" i="46"/>
  <c r="P1727" i="46"/>
  <c r="O1727" i="46"/>
  <c r="N1727" i="46"/>
  <c r="M1727" i="46"/>
  <c r="P1726" i="46"/>
  <c r="O1726" i="46"/>
  <c r="N1726" i="46"/>
  <c r="M1726" i="46"/>
  <c r="P1725" i="46"/>
  <c r="O1725" i="46"/>
  <c r="N1725" i="46"/>
  <c r="M1725" i="46"/>
  <c r="P1724" i="46"/>
  <c r="O1724" i="46"/>
  <c r="N1724" i="46"/>
  <c r="M1724" i="46"/>
  <c r="P1723" i="46"/>
  <c r="O1723" i="46"/>
  <c r="N1723" i="46"/>
  <c r="M1723" i="46"/>
  <c r="P1722" i="46"/>
  <c r="O1722" i="46"/>
  <c r="N1722" i="46"/>
  <c r="M1722" i="46"/>
  <c r="P1721" i="46"/>
  <c r="O1721" i="46"/>
  <c r="N1721" i="46"/>
  <c r="M1721" i="46"/>
  <c r="P1720" i="46"/>
  <c r="O1720" i="46"/>
  <c r="N1720" i="46"/>
  <c r="M1720" i="46"/>
  <c r="P1719" i="46"/>
  <c r="O1719" i="46"/>
  <c r="N1719" i="46"/>
  <c r="M1719" i="46"/>
  <c r="P1718" i="46"/>
  <c r="O1718" i="46"/>
  <c r="N1718" i="46"/>
  <c r="M1718" i="46"/>
  <c r="P1717" i="46"/>
  <c r="O1717" i="46"/>
  <c r="N1717" i="46"/>
  <c r="M1717" i="46"/>
  <c r="P1716" i="46"/>
  <c r="O1716" i="46"/>
  <c r="N1716" i="46"/>
  <c r="M1716" i="46"/>
  <c r="P1715" i="46"/>
  <c r="O1715" i="46"/>
  <c r="N1715" i="46"/>
  <c r="M1715" i="46"/>
  <c r="P1714" i="46"/>
  <c r="O1714" i="46"/>
  <c r="N1714" i="46"/>
  <c r="M1714" i="46"/>
  <c r="P1713" i="46"/>
  <c r="O1713" i="46"/>
  <c r="N1713" i="46"/>
  <c r="M1713" i="46"/>
  <c r="P1712" i="46"/>
  <c r="O1712" i="46"/>
  <c r="N1712" i="46"/>
  <c r="M1712" i="46"/>
  <c r="P1711" i="46"/>
  <c r="O1711" i="46"/>
  <c r="N1711" i="46"/>
  <c r="M1711" i="46"/>
  <c r="P1710" i="46"/>
  <c r="O1710" i="46"/>
  <c r="N1710" i="46"/>
  <c r="M1710" i="46"/>
  <c r="P1709" i="46"/>
  <c r="O1709" i="46"/>
  <c r="N1709" i="46"/>
  <c r="M1709" i="46"/>
  <c r="P1708" i="46"/>
  <c r="O1708" i="46"/>
  <c r="N1708" i="46"/>
  <c r="M1708" i="46"/>
  <c r="P1707" i="46"/>
  <c r="O1707" i="46"/>
  <c r="N1707" i="46"/>
  <c r="M1707" i="46"/>
  <c r="P1706" i="46"/>
  <c r="O1706" i="46"/>
  <c r="N1706" i="46"/>
  <c r="M1706" i="46"/>
  <c r="P1705" i="46"/>
  <c r="O1705" i="46"/>
  <c r="N1705" i="46"/>
  <c r="M1705" i="46"/>
  <c r="P1704" i="46"/>
  <c r="O1704" i="46"/>
  <c r="N1704" i="46"/>
  <c r="M1704" i="46"/>
  <c r="P1703" i="46"/>
  <c r="O1703" i="46"/>
  <c r="N1703" i="46"/>
  <c r="M1703" i="46"/>
  <c r="P1702" i="46"/>
  <c r="O1702" i="46"/>
  <c r="N1702" i="46"/>
  <c r="M1702" i="46"/>
  <c r="P1701" i="46"/>
  <c r="O1701" i="46"/>
  <c r="N1701" i="46"/>
  <c r="M1701" i="46"/>
  <c r="P1700" i="46"/>
  <c r="O1700" i="46"/>
  <c r="N1700" i="46"/>
  <c r="M1700" i="46"/>
  <c r="P1699" i="46"/>
  <c r="O1699" i="46"/>
  <c r="N1699" i="46"/>
  <c r="M1699" i="46"/>
  <c r="P1698" i="46"/>
  <c r="O1698" i="46"/>
  <c r="N1698" i="46"/>
  <c r="M1698" i="46"/>
  <c r="P1697" i="46"/>
  <c r="O1697" i="46"/>
  <c r="N1697" i="46"/>
  <c r="M1697" i="46"/>
  <c r="P1696" i="46"/>
  <c r="O1696" i="46"/>
  <c r="N1696" i="46"/>
  <c r="M1696" i="46"/>
  <c r="P1695" i="46"/>
  <c r="O1695" i="46"/>
  <c r="N1695" i="46"/>
  <c r="M1695" i="46"/>
  <c r="P1694" i="46"/>
  <c r="O1694" i="46"/>
  <c r="N1694" i="46"/>
  <c r="M1694" i="46"/>
  <c r="P1693" i="46"/>
  <c r="O1693" i="46"/>
  <c r="N1693" i="46"/>
  <c r="M1693" i="46"/>
  <c r="P1692" i="46"/>
  <c r="O1692" i="46"/>
  <c r="N1692" i="46"/>
  <c r="M1692" i="46"/>
  <c r="P1691" i="46"/>
  <c r="O1691" i="46"/>
  <c r="N1691" i="46"/>
  <c r="M1691" i="46"/>
  <c r="P1690" i="46"/>
  <c r="O1690" i="46"/>
  <c r="N1690" i="46"/>
  <c r="M1690" i="46"/>
  <c r="P1689" i="46"/>
  <c r="O1689" i="46"/>
  <c r="N1689" i="46"/>
  <c r="M1689" i="46"/>
  <c r="P1688" i="46"/>
  <c r="O1688" i="46"/>
  <c r="N1688" i="46"/>
  <c r="M1688" i="46"/>
  <c r="P1687" i="46"/>
  <c r="O1687" i="46"/>
  <c r="N1687" i="46"/>
  <c r="M1687" i="46"/>
  <c r="P1686" i="46"/>
  <c r="O1686" i="46"/>
  <c r="N1686" i="46"/>
  <c r="M1686" i="46"/>
  <c r="P1685" i="46"/>
  <c r="O1685" i="46"/>
  <c r="N1685" i="46"/>
  <c r="M1685" i="46"/>
  <c r="P1684" i="46"/>
  <c r="O1684" i="46"/>
  <c r="N1684" i="46"/>
  <c r="M1684" i="46"/>
  <c r="P1683" i="46"/>
  <c r="O1683" i="46"/>
  <c r="N1683" i="46"/>
  <c r="M1683" i="46"/>
  <c r="P1682" i="46"/>
  <c r="O1682" i="46"/>
  <c r="N1682" i="46"/>
  <c r="M1682" i="46"/>
  <c r="P1681" i="46"/>
  <c r="O1681" i="46"/>
  <c r="N1681" i="46"/>
  <c r="M1681" i="46"/>
  <c r="P1680" i="46"/>
  <c r="O1680" i="46"/>
  <c r="N1680" i="46"/>
  <c r="M1680" i="46"/>
  <c r="P1679" i="46"/>
  <c r="O1679" i="46"/>
  <c r="N1679" i="46"/>
  <c r="M1679" i="46"/>
  <c r="P1678" i="46"/>
  <c r="O1678" i="46"/>
  <c r="N1678" i="46"/>
  <c r="M1678" i="46"/>
  <c r="P1677" i="46"/>
  <c r="O1677" i="46"/>
  <c r="N1677" i="46"/>
  <c r="M1677" i="46"/>
  <c r="P1676" i="46"/>
  <c r="O1676" i="46"/>
  <c r="N1676" i="46"/>
  <c r="M1676" i="46"/>
  <c r="P1675" i="46"/>
  <c r="O1675" i="46"/>
  <c r="N1675" i="46"/>
  <c r="M1675" i="46"/>
  <c r="P1674" i="46"/>
  <c r="O1674" i="46"/>
  <c r="N1674" i="46"/>
  <c r="M1674" i="46"/>
  <c r="P1673" i="46"/>
  <c r="O1673" i="46"/>
  <c r="N1673" i="46"/>
  <c r="M1673" i="46"/>
  <c r="P1672" i="46"/>
  <c r="O1672" i="46"/>
  <c r="N1672" i="46"/>
  <c r="M1672" i="46"/>
  <c r="P1671" i="46"/>
  <c r="O1671" i="46"/>
  <c r="N1671" i="46"/>
  <c r="M1671" i="46"/>
  <c r="P1670" i="46"/>
  <c r="O1670" i="46"/>
  <c r="N1670" i="46"/>
  <c r="M1670" i="46"/>
  <c r="P1669" i="46"/>
  <c r="O1669" i="46"/>
  <c r="N1669" i="46"/>
  <c r="M1669" i="46"/>
  <c r="P1668" i="46"/>
  <c r="O1668" i="46"/>
  <c r="N1668" i="46"/>
  <c r="M1668" i="46"/>
  <c r="P1667" i="46"/>
  <c r="O1667" i="46"/>
  <c r="N1667" i="46"/>
  <c r="M1667" i="46"/>
  <c r="P1666" i="46"/>
  <c r="O1666" i="46"/>
  <c r="N1666" i="46"/>
  <c r="M1666" i="46"/>
  <c r="P1665" i="46"/>
  <c r="O1665" i="46"/>
  <c r="N1665" i="46"/>
  <c r="M1665" i="46"/>
  <c r="P1664" i="46"/>
  <c r="O1664" i="46"/>
  <c r="N1664" i="46"/>
  <c r="M1664" i="46"/>
  <c r="P1663" i="46"/>
  <c r="O1663" i="46"/>
  <c r="N1663" i="46"/>
  <c r="M1663" i="46"/>
  <c r="P1662" i="46"/>
  <c r="O1662" i="46"/>
  <c r="N1662" i="46"/>
  <c r="M1662" i="46"/>
  <c r="P1661" i="46"/>
  <c r="O1661" i="46"/>
  <c r="N1661" i="46"/>
  <c r="M1661" i="46"/>
  <c r="P1660" i="46"/>
  <c r="O1660" i="46"/>
  <c r="N1660" i="46"/>
  <c r="M1660" i="46"/>
  <c r="P1659" i="46"/>
  <c r="O1659" i="46"/>
  <c r="N1659" i="46"/>
  <c r="M1659" i="46"/>
  <c r="P1658" i="46"/>
  <c r="O1658" i="46"/>
  <c r="N1658" i="46"/>
  <c r="M1658" i="46"/>
  <c r="P1657" i="46"/>
  <c r="O1657" i="46"/>
  <c r="N1657" i="46"/>
  <c r="M1657" i="46"/>
  <c r="P1656" i="46"/>
  <c r="O1656" i="46"/>
  <c r="N1656" i="46"/>
  <c r="M1656" i="46"/>
  <c r="P1655" i="46"/>
  <c r="O1655" i="46"/>
  <c r="N1655" i="46"/>
  <c r="M1655" i="46"/>
  <c r="P1654" i="46"/>
  <c r="O1654" i="46"/>
  <c r="N1654" i="46"/>
  <c r="M1654" i="46"/>
  <c r="P1653" i="46"/>
  <c r="O1653" i="46"/>
  <c r="N1653" i="46"/>
  <c r="M1653" i="46"/>
  <c r="P1652" i="46"/>
  <c r="O1652" i="46"/>
  <c r="N1652" i="46"/>
  <c r="M1652" i="46"/>
  <c r="P1651" i="46"/>
  <c r="O1651" i="46"/>
  <c r="N1651" i="46"/>
  <c r="M1651" i="46"/>
  <c r="P1650" i="46"/>
  <c r="O1650" i="46"/>
  <c r="N1650" i="46"/>
  <c r="M1650" i="46"/>
  <c r="P1649" i="46"/>
  <c r="O1649" i="46"/>
  <c r="N1649" i="46"/>
  <c r="M1649" i="46"/>
  <c r="P1648" i="46"/>
  <c r="O1648" i="46"/>
  <c r="N1648" i="46"/>
  <c r="M1648" i="46"/>
  <c r="P1647" i="46"/>
  <c r="O1647" i="46"/>
  <c r="N1647" i="46"/>
  <c r="M1647" i="46"/>
  <c r="P1646" i="46"/>
  <c r="O1646" i="46"/>
  <c r="N1646" i="46"/>
  <c r="M1646" i="46"/>
  <c r="P1645" i="46"/>
  <c r="O1645" i="46"/>
  <c r="N1645" i="46"/>
  <c r="M1645" i="46"/>
  <c r="P1644" i="46"/>
  <c r="O1644" i="46"/>
  <c r="N1644" i="46"/>
  <c r="M1644" i="46"/>
  <c r="P1643" i="46"/>
  <c r="O1643" i="46"/>
  <c r="N1643" i="46"/>
  <c r="M1643" i="46"/>
  <c r="P1642" i="46"/>
  <c r="O1642" i="46"/>
  <c r="N1642" i="46"/>
  <c r="M1642" i="46"/>
  <c r="P1641" i="46"/>
  <c r="O1641" i="46"/>
  <c r="N1641" i="46"/>
  <c r="M1641" i="46"/>
  <c r="P1640" i="46"/>
  <c r="O1640" i="46"/>
  <c r="N1640" i="46"/>
  <c r="M1640" i="46"/>
  <c r="P1639" i="46"/>
  <c r="O1639" i="46"/>
  <c r="N1639" i="46"/>
  <c r="M1639" i="46"/>
  <c r="P1638" i="46"/>
  <c r="O1638" i="46"/>
  <c r="N1638" i="46"/>
  <c r="M1638" i="46"/>
  <c r="P1637" i="46"/>
  <c r="O1637" i="46"/>
  <c r="N1637" i="46"/>
  <c r="M1637" i="46"/>
  <c r="P1636" i="46"/>
  <c r="O1636" i="46"/>
  <c r="N1636" i="46"/>
  <c r="M1636" i="46"/>
  <c r="P1635" i="46"/>
  <c r="O1635" i="46"/>
  <c r="N1635" i="46"/>
  <c r="M1635" i="46"/>
  <c r="P1634" i="46"/>
  <c r="O1634" i="46"/>
  <c r="N1634" i="46"/>
  <c r="M1634" i="46"/>
  <c r="P1633" i="46"/>
  <c r="O1633" i="46"/>
  <c r="N1633" i="46"/>
  <c r="M1633" i="46"/>
  <c r="P1632" i="46"/>
  <c r="O1632" i="46"/>
  <c r="N1632" i="46"/>
  <c r="M1632" i="46"/>
  <c r="P1631" i="46"/>
  <c r="O1631" i="46"/>
  <c r="N1631" i="46"/>
  <c r="M1631" i="46"/>
  <c r="P1630" i="46"/>
  <c r="O1630" i="46"/>
  <c r="N1630" i="46"/>
  <c r="M1630" i="46"/>
  <c r="P1629" i="46"/>
  <c r="O1629" i="46"/>
  <c r="N1629" i="46"/>
  <c r="M1629" i="46"/>
  <c r="P1628" i="46"/>
  <c r="O1628" i="46"/>
  <c r="N1628" i="46"/>
  <c r="M1628" i="46"/>
  <c r="P1627" i="46"/>
  <c r="O1627" i="46"/>
  <c r="N1627" i="46"/>
  <c r="M1627" i="46"/>
  <c r="P1626" i="46"/>
  <c r="O1626" i="46"/>
  <c r="N1626" i="46"/>
  <c r="M1626" i="46"/>
  <c r="P1625" i="46"/>
  <c r="O1625" i="46"/>
  <c r="N1625" i="46"/>
  <c r="M1625" i="46"/>
  <c r="P1624" i="46"/>
  <c r="O1624" i="46"/>
  <c r="N1624" i="46"/>
  <c r="M1624" i="46"/>
  <c r="P1623" i="46"/>
  <c r="O1623" i="46"/>
  <c r="N1623" i="46"/>
  <c r="M1623" i="46"/>
  <c r="P1622" i="46"/>
  <c r="O1622" i="46"/>
  <c r="N1622" i="46"/>
  <c r="M1622" i="46"/>
  <c r="P1621" i="46"/>
  <c r="O1621" i="46"/>
  <c r="N1621" i="46"/>
  <c r="M1621" i="46"/>
  <c r="P1620" i="46"/>
  <c r="O1620" i="46"/>
  <c r="N1620" i="46"/>
  <c r="M1620" i="46"/>
  <c r="P1619" i="46"/>
  <c r="O1619" i="46"/>
  <c r="N1619" i="46"/>
  <c r="M1619" i="46"/>
  <c r="P1618" i="46"/>
  <c r="O1618" i="46"/>
  <c r="N1618" i="46"/>
  <c r="M1618" i="46"/>
  <c r="P1617" i="46"/>
  <c r="O1617" i="46"/>
  <c r="N1617" i="46"/>
  <c r="M1617" i="46"/>
  <c r="P1616" i="46"/>
  <c r="O1616" i="46"/>
  <c r="N1616" i="46"/>
  <c r="M1616" i="46"/>
  <c r="P1615" i="46"/>
  <c r="O1615" i="46"/>
  <c r="N1615" i="46"/>
  <c r="M1615" i="46"/>
  <c r="P1614" i="46"/>
  <c r="O1614" i="46"/>
  <c r="N1614" i="46"/>
  <c r="M1614" i="46"/>
  <c r="P1613" i="46"/>
  <c r="O1613" i="46"/>
  <c r="N1613" i="46"/>
  <c r="M1613" i="46"/>
  <c r="P1612" i="46"/>
  <c r="O1612" i="46"/>
  <c r="N1612" i="46"/>
  <c r="M1612" i="46"/>
  <c r="P1611" i="46"/>
  <c r="O1611" i="46"/>
  <c r="N1611" i="46"/>
  <c r="M1611" i="46"/>
  <c r="P1610" i="46"/>
  <c r="O1610" i="46"/>
  <c r="N1610" i="46"/>
  <c r="M1610" i="46"/>
  <c r="P1609" i="46"/>
  <c r="O1609" i="46"/>
  <c r="N1609" i="46"/>
  <c r="M1609" i="46"/>
  <c r="P1608" i="46"/>
  <c r="O1608" i="46"/>
  <c r="N1608" i="46"/>
  <c r="M1608" i="46"/>
  <c r="P1607" i="46"/>
  <c r="O1607" i="46"/>
  <c r="N1607" i="46"/>
  <c r="M1607" i="46"/>
  <c r="P1606" i="46"/>
  <c r="O1606" i="46"/>
  <c r="N1606" i="46"/>
  <c r="M1606" i="46"/>
  <c r="P1605" i="46"/>
  <c r="O1605" i="46"/>
  <c r="N1605" i="46"/>
  <c r="M1605" i="46"/>
  <c r="P1604" i="46"/>
  <c r="O1604" i="46"/>
  <c r="N1604" i="46"/>
  <c r="M1604" i="46"/>
  <c r="P1603" i="46"/>
  <c r="O1603" i="46"/>
  <c r="N1603" i="46"/>
  <c r="M1603" i="46"/>
  <c r="P1602" i="46"/>
  <c r="O1602" i="46"/>
  <c r="N1602" i="46"/>
  <c r="M1602" i="46"/>
  <c r="P1601" i="46"/>
  <c r="O1601" i="46"/>
  <c r="N1601" i="46"/>
  <c r="M1601" i="46"/>
  <c r="P1600" i="46"/>
  <c r="O1600" i="46"/>
  <c r="N1600" i="46"/>
  <c r="M1600" i="46"/>
  <c r="P1599" i="46"/>
  <c r="O1599" i="46"/>
  <c r="N1599" i="46"/>
  <c r="M1599" i="46"/>
  <c r="P1598" i="46"/>
  <c r="O1598" i="46"/>
  <c r="N1598" i="46"/>
  <c r="M1598" i="46"/>
  <c r="P1597" i="46"/>
  <c r="O1597" i="46"/>
  <c r="N1597" i="46"/>
  <c r="M1597" i="46"/>
  <c r="P1596" i="46"/>
  <c r="O1596" i="46"/>
  <c r="N1596" i="46"/>
  <c r="M1596" i="46"/>
  <c r="P1595" i="46"/>
  <c r="O1595" i="46"/>
  <c r="N1595" i="46"/>
  <c r="M1595" i="46"/>
  <c r="P1594" i="46"/>
  <c r="O1594" i="46"/>
  <c r="N1594" i="46"/>
  <c r="M1594" i="46"/>
  <c r="P1593" i="46"/>
  <c r="O1593" i="46"/>
  <c r="N1593" i="46"/>
  <c r="M1593" i="46"/>
  <c r="P1592" i="46"/>
  <c r="O1592" i="46"/>
  <c r="N1592" i="46"/>
  <c r="M1592" i="46"/>
  <c r="P1591" i="46"/>
  <c r="O1591" i="46"/>
  <c r="N1591" i="46"/>
  <c r="M1591" i="46"/>
  <c r="P1590" i="46"/>
  <c r="O1590" i="46"/>
  <c r="N1590" i="46"/>
  <c r="M1590" i="46"/>
  <c r="P1589" i="46"/>
  <c r="O1589" i="46"/>
  <c r="N1589" i="46"/>
  <c r="M1589" i="46"/>
  <c r="P1588" i="46"/>
  <c r="O1588" i="46"/>
  <c r="N1588" i="46"/>
  <c r="M1588" i="46"/>
  <c r="P1587" i="46"/>
  <c r="O1587" i="46"/>
  <c r="N1587" i="46"/>
  <c r="M1587" i="46"/>
  <c r="P1586" i="46"/>
  <c r="O1586" i="46"/>
  <c r="N1586" i="46"/>
  <c r="M1586" i="46"/>
  <c r="P1585" i="46"/>
  <c r="O1585" i="46"/>
  <c r="N1585" i="46"/>
  <c r="M1585" i="46"/>
  <c r="P1584" i="46"/>
  <c r="O1584" i="46"/>
  <c r="N1584" i="46"/>
  <c r="M1584" i="46"/>
  <c r="P1583" i="46"/>
  <c r="O1583" i="46"/>
  <c r="N1583" i="46"/>
  <c r="M1583" i="46"/>
  <c r="P1582" i="46"/>
  <c r="O1582" i="46"/>
  <c r="N1582" i="46"/>
  <c r="M1582" i="46"/>
  <c r="P1581" i="46"/>
  <c r="O1581" i="46"/>
  <c r="N1581" i="46"/>
  <c r="M1581" i="46"/>
  <c r="P1580" i="46"/>
  <c r="O1580" i="46"/>
  <c r="N1580" i="46"/>
  <c r="M1580" i="46"/>
  <c r="P1579" i="46"/>
  <c r="O1579" i="46"/>
  <c r="N1579" i="46"/>
  <c r="M1579" i="46"/>
  <c r="P1578" i="46"/>
  <c r="O1578" i="46"/>
  <c r="N1578" i="46"/>
  <c r="M1578" i="46"/>
  <c r="P1577" i="46"/>
  <c r="O1577" i="46"/>
  <c r="N1577" i="46"/>
  <c r="M1577" i="46"/>
  <c r="P1576" i="46"/>
  <c r="O1576" i="46"/>
  <c r="N1576" i="46"/>
  <c r="M1576" i="46"/>
  <c r="P1575" i="46"/>
  <c r="O1575" i="46"/>
  <c r="N1575" i="46"/>
  <c r="M1575" i="46"/>
  <c r="P1574" i="46"/>
  <c r="O1574" i="46"/>
  <c r="N1574" i="46"/>
  <c r="M1574" i="46"/>
  <c r="P1573" i="46"/>
  <c r="O1573" i="46"/>
  <c r="N1573" i="46"/>
  <c r="M1573" i="46"/>
  <c r="P1572" i="46"/>
  <c r="O1572" i="46"/>
  <c r="N1572" i="46"/>
  <c r="M1572" i="46"/>
  <c r="P1571" i="46"/>
  <c r="O1571" i="46"/>
  <c r="N1571" i="46"/>
  <c r="M1571" i="46"/>
  <c r="P1570" i="46"/>
  <c r="O1570" i="46"/>
  <c r="N1570" i="46"/>
  <c r="M1570" i="46"/>
  <c r="P1569" i="46"/>
  <c r="O1569" i="46"/>
  <c r="N1569" i="46"/>
  <c r="M1569" i="46"/>
  <c r="P1568" i="46"/>
  <c r="O1568" i="46"/>
  <c r="N1568" i="46"/>
  <c r="M1568" i="46"/>
  <c r="P1567" i="46"/>
  <c r="O1567" i="46"/>
  <c r="N1567" i="46"/>
  <c r="M1567" i="46"/>
  <c r="P1566" i="46"/>
  <c r="O1566" i="46"/>
  <c r="N1566" i="46"/>
  <c r="M1566" i="46"/>
  <c r="P1565" i="46"/>
  <c r="O1565" i="46"/>
  <c r="N1565" i="46"/>
  <c r="M1565" i="46"/>
  <c r="P1564" i="46"/>
  <c r="O1564" i="46"/>
  <c r="N1564" i="46"/>
  <c r="M1564" i="46"/>
  <c r="P1563" i="46"/>
  <c r="O1563" i="46"/>
  <c r="N1563" i="46"/>
  <c r="M1563" i="46"/>
  <c r="P1562" i="46"/>
  <c r="O1562" i="46"/>
  <c r="N1562" i="46"/>
  <c r="M1562" i="46"/>
  <c r="P1561" i="46"/>
  <c r="O1561" i="46"/>
  <c r="N1561" i="46"/>
  <c r="M1561" i="46"/>
  <c r="P1560" i="46"/>
  <c r="O1560" i="46"/>
  <c r="N1560" i="46"/>
  <c r="M1560" i="46"/>
  <c r="P1559" i="46"/>
  <c r="O1559" i="46"/>
  <c r="N1559" i="46"/>
  <c r="M1559" i="46"/>
  <c r="P1558" i="46"/>
  <c r="O1558" i="46"/>
  <c r="N1558" i="46"/>
  <c r="M1558" i="46"/>
  <c r="P1557" i="46"/>
  <c r="O1557" i="46"/>
  <c r="N1557" i="46"/>
  <c r="M1557" i="46"/>
  <c r="P1556" i="46"/>
  <c r="O1556" i="46"/>
  <c r="N1556" i="46"/>
  <c r="M1556" i="46"/>
  <c r="P1555" i="46"/>
  <c r="O1555" i="46"/>
  <c r="N1555" i="46"/>
  <c r="M1555" i="46"/>
  <c r="P1554" i="46"/>
  <c r="O1554" i="46"/>
  <c r="N1554" i="46"/>
  <c r="M1554" i="46"/>
  <c r="P1553" i="46"/>
  <c r="O1553" i="46"/>
  <c r="N1553" i="46"/>
  <c r="M1553" i="46"/>
  <c r="P1552" i="46"/>
  <c r="O1552" i="46"/>
  <c r="N1552" i="46"/>
  <c r="M1552" i="46"/>
  <c r="P1551" i="46"/>
  <c r="O1551" i="46"/>
  <c r="N1551" i="46"/>
  <c r="M1551" i="46"/>
  <c r="P1550" i="46"/>
  <c r="O1550" i="46"/>
  <c r="N1550" i="46"/>
  <c r="M1550" i="46"/>
  <c r="P1549" i="46"/>
  <c r="O1549" i="46"/>
  <c r="N1549" i="46"/>
  <c r="M1549" i="46"/>
  <c r="P1548" i="46"/>
  <c r="O1548" i="46"/>
  <c r="N1548" i="46"/>
  <c r="M1548" i="46"/>
  <c r="P1547" i="46"/>
  <c r="O1547" i="46"/>
  <c r="N1547" i="46"/>
  <c r="M1547" i="46"/>
  <c r="P1546" i="46"/>
  <c r="O1546" i="46"/>
  <c r="N1546" i="46"/>
  <c r="M1546" i="46"/>
  <c r="P1545" i="46"/>
  <c r="O1545" i="46"/>
  <c r="N1545" i="46"/>
  <c r="M1545" i="46"/>
  <c r="P1544" i="46"/>
  <c r="O1544" i="46"/>
  <c r="N1544" i="46"/>
  <c r="M1544" i="46"/>
  <c r="P1543" i="46"/>
  <c r="O1543" i="46"/>
  <c r="N1543" i="46"/>
  <c r="M1543" i="46"/>
  <c r="P1542" i="46"/>
  <c r="O1542" i="46"/>
  <c r="N1542" i="46"/>
  <c r="M1542" i="46"/>
  <c r="P1541" i="46"/>
  <c r="O1541" i="46"/>
  <c r="N1541" i="46"/>
  <c r="M1541" i="46"/>
  <c r="P1540" i="46"/>
  <c r="O1540" i="46"/>
  <c r="N1540" i="46"/>
  <c r="M1540" i="46"/>
  <c r="P1539" i="46"/>
  <c r="O1539" i="46"/>
  <c r="N1539" i="46"/>
  <c r="M1539" i="46"/>
  <c r="P1538" i="46"/>
  <c r="O1538" i="46"/>
  <c r="N1538" i="46"/>
  <c r="M1538" i="46"/>
  <c r="P1537" i="46"/>
  <c r="O1537" i="46"/>
  <c r="N1537" i="46"/>
  <c r="M1537" i="46"/>
  <c r="P1536" i="46"/>
  <c r="O1536" i="46"/>
  <c r="N1536" i="46"/>
  <c r="M1536" i="46"/>
  <c r="P1535" i="46"/>
  <c r="O1535" i="46"/>
  <c r="N1535" i="46"/>
  <c r="M1535" i="46"/>
  <c r="P1534" i="46"/>
  <c r="O1534" i="46"/>
  <c r="N1534" i="46"/>
  <c r="M1534" i="46"/>
  <c r="P1533" i="46"/>
  <c r="O1533" i="46"/>
  <c r="N1533" i="46"/>
  <c r="M1533" i="46"/>
  <c r="P1532" i="46"/>
  <c r="O1532" i="46"/>
  <c r="N1532" i="46"/>
  <c r="M1532" i="46"/>
  <c r="P1531" i="46"/>
  <c r="O1531" i="46"/>
  <c r="N1531" i="46"/>
  <c r="M1531" i="46"/>
  <c r="P1530" i="46"/>
  <c r="O1530" i="46"/>
  <c r="N1530" i="46"/>
  <c r="M1530" i="46"/>
  <c r="P1529" i="46"/>
  <c r="O1529" i="46"/>
  <c r="N1529" i="46"/>
  <c r="M1529" i="46"/>
  <c r="P1528" i="46"/>
  <c r="O1528" i="46"/>
  <c r="N1528" i="46"/>
  <c r="M1528" i="46"/>
  <c r="P1527" i="46"/>
  <c r="O1527" i="46"/>
  <c r="N1527" i="46"/>
  <c r="M1527" i="46"/>
  <c r="P1526" i="46"/>
  <c r="O1526" i="46"/>
  <c r="N1526" i="46"/>
  <c r="M1526" i="46"/>
  <c r="P1525" i="46"/>
  <c r="O1525" i="46"/>
  <c r="N1525" i="46"/>
  <c r="M1525" i="46"/>
  <c r="P1524" i="46"/>
  <c r="O1524" i="46"/>
  <c r="N1524" i="46"/>
  <c r="M1524" i="46"/>
  <c r="P1523" i="46"/>
  <c r="O1523" i="46"/>
  <c r="N1523" i="46"/>
  <c r="M1523" i="46"/>
  <c r="P1522" i="46"/>
  <c r="O1522" i="46"/>
  <c r="N1522" i="46"/>
  <c r="M1522" i="46"/>
  <c r="P1521" i="46"/>
  <c r="O1521" i="46"/>
  <c r="N1521" i="46"/>
  <c r="M1521" i="46"/>
  <c r="P1520" i="46"/>
  <c r="O1520" i="46"/>
  <c r="N1520" i="46"/>
  <c r="M1520" i="46"/>
  <c r="P1519" i="46"/>
  <c r="O1519" i="46"/>
  <c r="N1519" i="46"/>
  <c r="M1519" i="46"/>
  <c r="P1518" i="46"/>
  <c r="O1518" i="46"/>
  <c r="N1518" i="46"/>
  <c r="M1518" i="46"/>
  <c r="P1517" i="46"/>
  <c r="O1517" i="46"/>
  <c r="N1517" i="46"/>
  <c r="M1517" i="46"/>
  <c r="P1516" i="46"/>
  <c r="O1516" i="46"/>
  <c r="N1516" i="46"/>
  <c r="M1516" i="46"/>
  <c r="P1515" i="46"/>
  <c r="O1515" i="46"/>
  <c r="N1515" i="46"/>
  <c r="M1515" i="46"/>
  <c r="P1514" i="46"/>
  <c r="O1514" i="46"/>
  <c r="N1514" i="46"/>
  <c r="M1514" i="46"/>
  <c r="P1513" i="46"/>
  <c r="O1513" i="46"/>
  <c r="N1513" i="46"/>
  <c r="M1513" i="46"/>
  <c r="P1512" i="46"/>
  <c r="O1512" i="46"/>
  <c r="N1512" i="46"/>
  <c r="M1512" i="46"/>
  <c r="P1511" i="46"/>
  <c r="O1511" i="46"/>
  <c r="N1511" i="46"/>
  <c r="M1511" i="46"/>
  <c r="P1510" i="46"/>
  <c r="O1510" i="46"/>
  <c r="N1510" i="46"/>
  <c r="M1510" i="46"/>
  <c r="P1509" i="46"/>
  <c r="O1509" i="46"/>
  <c r="N1509" i="46"/>
  <c r="M1509" i="46"/>
  <c r="P1508" i="46"/>
  <c r="O1508" i="46"/>
  <c r="N1508" i="46"/>
  <c r="M1508" i="46"/>
  <c r="P1507" i="46"/>
  <c r="O1507" i="46"/>
  <c r="N1507" i="46"/>
  <c r="M1507" i="46"/>
  <c r="P1506" i="46"/>
  <c r="O1506" i="46"/>
  <c r="N1506" i="46"/>
  <c r="M1506" i="46"/>
  <c r="P1505" i="46"/>
  <c r="O1505" i="46"/>
  <c r="N1505" i="46"/>
  <c r="M1505" i="46"/>
  <c r="P1504" i="46"/>
  <c r="O1504" i="46"/>
  <c r="N1504" i="46"/>
  <c r="M1504" i="46"/>
  <c r="P1503" i="46"/>
  <c r="O1503" i="46"/>
  <c r="N1503" i="46"/>
  <c r="M1503" i="46"/>
  <c r="P1502" i="46"/>
  <c r="O1502" i="46"/>
  <c r="N1502" i="46"/>
  <c r="M1502" i="46"/>
  <c r="P1501" i="46"/>
  <c r="O1501" i="46"/>
  <c r="N1501" i="46"/>
  <c r="M1501" i="46"/>
  <c r="P1500" i="46"/>
  <c r="O1500" i="46"/>
  <c r="N1500" i="46"/>
  <c r="M1500" i="46"/>
  <c r="P1499" i="46"/>
  <c r="O1499" i="46"/>
  <c r="N1499" i="46"/>
  <c r="M1499" i="46"/>
  <c r="P1498" i="46"/>
  <c r="O1498" i="46"/>
  <c r="N1498" i="46"/>
  <c r="M1498" i="46"/>
  <c r="P1497" i="46"/>
  <c r="O1497" i="46"/>
  <c r="N1497" i="46"/>
  <c r="M1497" i="46"/>
  <c r="P1496" i="46"/>
  <c r="O1496" i="46"/>
  <c r="N1496" i="46"/>
  <c r="M1496" i="46"/>
  <c r="P1495" i="46"/>
  <c r="O1495" i="46"/>
  <c r="N1495" i="46"/>
  <c r="M1495" i="46"/>
  <c r="P1494" i="46"/>
  <c r="O1494" i="46"/>
  <c r="N1494" i="46"/>
  <c r="M1494" i="46"/>
  <c r="P1493" i="46"/>
  <c r="O1493" i="46"/>
  <c r="N1493" i="46"/>
  <c r="M1493" i="46"/>
  <c r="P1492" i="46"/>
  <c r="O1492" i="46"/>
  <c r="N1492" i="46"/>
  <c r="M1492" i="46"/>
  <c r="P1491" i="46"/>
  <c r="O1491" i="46"/>
  <c r="N1491" i="46"/>
  <c r="M1491" i="46"/>
  <c r="P1490" i="46"/>
  <c r="O1490" i="46"/>
  <c r="N1490" i="46"/>
  <c r="M1490" i="46"/>
  <c r="P1489" i="46"/>
  <c r="O1489" i="46"/>
  <c r="N1489" i="46"/>
  <c r="M1489" i="46"/>
  <c r="P1488" i="46"/>
  <c r="O1488" i="46"/>
  <c r="N1488" i="46"/>
  <c r="M1488" i="46"/>
  <c r="P1487" i="46"/>
  <c r="O1487" i="46"/>
  <c r="N1487" i="46"/>
  <c r="M1487" i="46"/>
  <c r="P1486" i="46"/>
  <c r="O1486" i="46"/>
  <c r="N1486" i="46"/>
  <c r="M1486" i="46"/>
  <c r="P1485" i="46"/>
  <c r="O1485" i="46"/>
  <c r="N1485" i="46"/>
  <c r="M1485" i="46"/>
  <c r="P1484" i="46"/>
  <c r="O1484" i="46"/>
  <c r="N1484" i="46"/>
  <c r="M1484" i="46"/>
  <c r="P1483" i="46"/>
  <c r="O1483" i="46"/>
  <c r="N1483" i="46"/>
  <c r="M1483" i="46"/>
  <c r="P1482" i="46"/>
  <c r="O1482" i="46"/>
  <c r="N1482" i="46"/>
  <c r="M1482" i="46"/>
  <c r="P1481" i="46"/>
  <c r="O1481" i="46"/>
  <c r="N1481" i="46"/>
  <c r="M1481" i="46"/>
  <c r="P1480" i="46"/>
  <c r="O1480" i="46"/>
  <c r="N1480" i="46"/>
  <c r="M1480" i="46"/>
  <c r="P1479" i="46"/>
  <c r="O1479" i="46"/>
  <c r="N1479" i="46"/>
  <c r="M1479" i="46"/>
  <c r="P1478" i="46"/>
  <c r="O1478" i="46"/>
  <c r="N1478" i="46"/>
  <c r="M1478" i="46"/>
  <c r="P1477" i="46"/>
  <c r="O1477" i="46"/>
  <c r="N1477" i="46"/>
  <c r="M1477" i="46"/>
  <c r="P1476" i="46"/>
  <c r="O1476" i="46"/>
  <c r="N1476" i="46"/>
  <c r="M1476" i="46"/>
  <c r="P1475" i="46"/>
  <c r="O1475" i="46"/>
  <c r="N1475" i="46"/>
  <c r="M1475" i="46"/>
  <c r="P1474" i="46"/>
  <c r="O1474" i="46"/>
  <c r="N1474" i="46"/>
  <c r="M1474" i="46"/>
  <c r="P1473" i="46"/>
  <c r="O1473" i="46"/>
  <c r="N1473" i="46"/>
  <c r="M1473" i="46"/>
  <c r="P1472" i="46"/>
  <c r="O1472" i="46"/>
  <c r="N1472" i="46"/>
  <c r="M1472" i="46"/>
  <c r="P1471" i="46"/>
  <c r="O1471" i="46"/>
  <c r="N1471" i="46"/>
  <c r="M1471" i="46"/>
  <c r="P1470" i="46"/>
  <c r="O1470" i="46"/>
  <c r="N1470" i="46"/>
  <c r="M1470" i="46"/>
  <c r="P1469" i="46"/>
  <c r="O1469" i="46"/>
  <c r="N1469" i="46"/>
  <c r="M1469" i="46"/>
  <c r="P1468" i="46"/>
  <c r="O1468" i="46"/>
  <c r="N1468" i="46"/>
  <c r="M1468" i="46"/>
  <c r="P1467" i="46"/>
  <c r="O1467" i="46"/>
  <c r="N1467" i="46"/>
  <c r="M1467" i="46"/>
  <c r="P1466" i="46"/>
  <c r="O1466" i="46"/>
  <c r="N1466" i="46"/>
  <c r="M1466" i="46"/>
  <c r="P1465" i="46"/>
  <c r="O1465" i="46"/>
  <c r="N1465" i="46"/>
  <c r="M1465" i="46"/>
  <c r="P1464" i="46"/>
  <c r="O1464" i="46"/>
  <c r="N1464" i="46"/>
  <c r="M1464" i="46"/>
  <c r="P1463" i="46"/>
  <c r="O1463" i="46"/>
  <c r="N1463" i="46"/>
  <c r="M1463" i="46"/>
  <c r="P1462" i="46"/>
  <c r="O1462" i="46"/>
  <c r="N1462" i="46"/>
  <c r="M1462" i="46"/>
  <c r="P1461" i="46"/>
  <c r="O1461" i="46"/>
  <c r="N1461" i="46"/>
  <c r="M1461" i="46"/>
  <c r="P1460" i="46"/>
  <c r="O1460" i="46"/>
  <c r="N1460" i="46"/>
  <c r="M1460" i="46"/>
  <c r="P1459" i="46"/>
  <c r="O1459" i="46"/>
  <c r="N1459" i="46"/>
  <c r="M1459" i="46"/>
  <c r="P1458" i="46"/>
  <c r="O1458" i="46"/>
  <c r="N1458" i="46"/>
  <c r="M1458" i="46"/>
  <c r="P1457" i="46"/>
  <c r="O1457" i="46"/>
  <c r="N1457" i="46"/>
  <c r="M1457" i="46"/>
  <c r="P1456" i="46"/>
  <c r="O1456" i="46"/>
  <c r="N1456" i="46"/>
  <c r="M1456" i="46"/>
  <c r="P1455" i="46"/>
  <c r="O1455" i="46"/>
  <c r="N1455" i="46"/>
  <c r="M1455" i="46"/>
  <c r="P1454" i="46"/>
  <c r="O1454" i="46"/>
  <c r="N1454" i="46"/>
  <c r="M1454" i="46"/>
  <c r="P1453" i="46"/>
  <c r="O1453" i="46"/>
  <c r="N1453" i="46"/>
  <c r="M1453" i="46"/>
  <c r="P1452" i="46"/>
  <c r="O1452" i="46"/>
  <c r="N1452" i="46"/>
  <c r="M1452" i="46"/>
  <c r="P1451" i="46"/>
  <c r="O1451" i="46"/>
  <c r="N1451" i="46"/>
  <c r="M1451" i="46"/>
  <c r="P1450" i="46"/>
  <c r="O1450" i="46"/>
  <c r="N1450" i="46"/>
  <c r="M1450" i="46"/>
  <c r="P1449" i="46"/>
  <c r="O1449" i="46"/>
  <c r="N1449" i="46"/>
  <c r="M1449" i="46"/>
  <c r="P1448" i="46"/>
  <c r="O1448" i="46"/>
  <c r="N1448" i="46"/>
  <c r="M1448" i="46"/>
  <c r="P1447" i="46"/>
  <c r="O1447" i="46"/>
  <c r="N1447" i="46"/>
  <c r="M1447" i="46"/>
  <c r="P1446" i="46"/>
  <c r="O1446" i="46"/>
  <c r="N1446" i="46"/>
  <c r="M1446" i="46"/>
  <c r="P1445" i="46"/>
  <c r="O1445" i="46"/>
  <c r="N1445" i="46"/>
  <c r="M1445" i="46"/>
  <c r="P1444" i="46"/>
  <c r="O1444" i="46"/>
  <c r="N1444" i="46"/>
  <c r="M1444" i="46"/>
  <c r="P1443" i="46"/>
  <c r="O1443" i="46"/>
  <c r="N1443" i="46"/>
  <c r="M1443" i="46"/>
  <c r="P1727" i="47"/>
  <c r="O1727" i="47"/>
  <c r="N1727" i="47"/>
  <c r="M1727" i="47"/>
  <c r="P1724" i="47"/>
  <c r="O1724" i="47"/>
  <c r="N1724" i="47"/>
  <c r="M1724" i="47"/>
  <c r="T1727" i="46"/>
  <c r="S1727" i="46"/>
  <c r="R1727" i="46"/>
  <c r="Q1727" i="46"/>
  <c r="T1724" i="46"/>
  <c r="S1724" i="46"/>
  <c r="R1724" i="46"/>
  <c r="Q1724" i="46"/>
  <c r="T1726" i="46"/>
  <c r="S1726" i="46"/>
  <c r="R1726" i="46"/>
  <c r="Q1726" i="46"/>
  <c r="T1725" i="46"/>
  <c r="S1725" i="46"/>
  <c r="R1725" i="46"/>
  <c r="Q1725" i="46"/>
  <c r="P1726" i="47"/>
  <c r="O1726" i="47"/>
  <c r="N1726" i="47"/>
  <c r="M1726" i="47"/>
  <c r="P1725" i="47"/>
  <c r="O1725" i="47"/>
  <c r="N1725" i="47"/>
  <c r="M1725" i="47"/>
  <c r="V1726" i="46" l="1"/>
  <c r="Q1726" i="47"/>
  <c r="S1726" i="47" s="1"/>
  <c r="T1726" i="47" s="1"/>
  <c r="R1727" i="47"/>
  <c r="S1727" i="47" s="1"/>
  <c r="T1727" i="47" s="1"/>
  <c r="R1728" i="47"/>
  <c r="S1728" i="47" s="1"/>
  <c r="T1728" i="47" s="1"/>
  <c r="R1724" i="47"/>
  <c r="S1724" i="47" s="1"/>
  <c r="Q1725" i="47"/>
  <c r="S1725" i="47" s="1"/>
  <c r="T1725" i="47" s="1"/>
  <c r="R1729" i="47"/>
  <c r="S1729" i="47" s="1"/>
  <c r="T1729" i="47" s="1"/>
  <c r="T1730" i="47" s="1"/>
  <c r="T1731" i="47" s="1"/>
  <c r="W1729" i="46"/>
  <c r="W1724" i="46"/>
  <c r="V1725" i="46"/>
  <c r="W1728" i="46"/>
  <c r="W1727" i="46"/>
  <c r="X1731" i="46"/>
  <c r="X1726" i="46"/>
  <c r="P1723" i="47"/>
  <c r="O1723" i="47"/>
  <c r="N1723" i="47"/>
  <c r="M1723" i="47"/>
  <c r="P1722" i="47"/>
  <c r="O1722" i="47"/>
  <c r="N1722" i="47"/>
  <c r="M1722" i="47"/>
  <c r="T1723" i="46"/>
  <c r="S1723" i="46"/>
  <c r="R1723" i="46"/>
  <c r="Q1723" i="46"/>
  <c r="T1722" i="46"/>
  <c r="S1722" i="46"/>
  <c r="R1722" i="46"/>
  <c r="Q1722" i="46"/>
  <c r="T1721" i="46"/>
  <c r="S1721" i="46"/>
  <c r="R1721" i="46"/>
  <c r="Q1721" i="46"/>
  <c r="P1721" i="47"/>
  <c r="O1721" i="47"/>
  <c r="N1721" i="47"/>
  <c r="M1721" i="47"/>
  <c r="T1720" i="46"/>
  <c r="S1720" i="46"/>
  <c r="R1720" i="46"/>
  <c r="Q1720" i="46"/>
  <c r="T1718" i="46"/>
  <c r="S1718" i="46"/>
  <c r="R1718" i="46"/>
  <c r="Q1718" i="46"/>
  <c r="P1720" i="47"/>
  <c r="O1720" i="47"/>
  <c r="N1720" i="47"/>
  <c r="M1720" i="47"/>
  <c r="P1718" i="47"/>
  <c r="O1718" i="47"/>
  <c r="N1718" i="47"/>
  <c r="M1718" i="47"/>
  <c r="T1719" i="46"/>
  <c r="S1719" i="46"/>
  <c r="R1719" i="46"/>
  <c r="Q1719" i="46"/>
  <c r="T1717" i="46"/>
  <c r="S1717" i="46"/>
  <c r="R1717" i="46"/>
  <c r="Q1717" i="46"/>
  <c r="P1719" i="47"/>
  <c r="O1719" i="47"/>
  <c r="N1719" i="47"/>
  <c r="M1719" i="47"/>
  <c r="P1717" i="47"/>
  <c r="O1717" i="47"/>
  <c r="N1717" i="47"/>
  <c r="M1717" i="47"/>
  <c r="T1716" i="46"/>
  <c r="S1716" i="46"/>
  <c r="R1716" i="46"/>
  <c r="Q1716" i="46"/>
  <c r="P1716" i="47"/>
  <c r="O1716" i="47"/>
  <c r="N1716" i="47"/>
  <c r="M1716" i="47"/>
  <c r="W1721" i="46" l="1"/>
  <c r="W1723" i="46"/>
  <c r="Q1719" i="47"/>
  <c r="S1719" i="47" s="1"/>
  <c r="R1720" i="47"/>
  <c r="S1720" i="47" s="1"/>
  <c r="T1720" i="47" s="1"/>
  <c r="R1723" i="47"/>
  <c r="S1723" i="47" s="1"/>
  <c r="T1723" i="47" s="1"/>
  <c r="T1724" i="47" s="1"/>
  <c r="R1716" i="47"/>
  <c r="S1716" i="47" s="1"/>
  <c r="Q1718" i="47"/>
  <c r="S1718" i="47" s="1"/>
  <c r="T1718" i="47" s="1"/>
  <c r="R1722" i="47"/>
  <c r="S1722" i="47" s="1"/>
  <c r="R1717" i="47"/>
  <c r="S1717" i="47" s="1"/>
  <c r="R1721" i="47"/>
  <c r="S1721" i="47" s="1"/>
  <c r="T1721" i="47" s="1"/>
  <c r="T1732" i="47"/>
  <c r="T1733" i="47" s="1"/>
  <c r="T1734" i="47" s="1"/>
  <c r="T1735" i="47" s="1"/>
  <c r="T1736" i="47" s="1"/>
  <c r="T1737" i="47" s="1"/>
  <c r="X1724" i="46"/>
  <c r="W1722" i="46"/>
  <c r="W1716" i="46"/>
  <c r="W1717" i="46"/>
  <c r="V1719" i="46"/>
  <c r="V1718" i="46"/>
  <c r="W1720" i="46"/>
  <c r="X1719" i="46"/>
  <c r="T1715" i="46"/>
  <c r="S1715" i="46"/>
  <c r="R1715" i="46"/>
  <c r="Q1715" i="46"/>
  <c r="P1715" i="47"/>
  <c r="O1715" i="47"/>
  <c r="N1715" i="47"/>
  <c r="M1715" i="47"/>
  <c r="T1722" i="47" l="1"/>
  <c r="T1719" i="47"/>
  <c r="R1715" i="47"/>
  <c r="S1715" i="47" s="1"/>
  <c r="W1715" i="46"/>
  <c r="T1712" i="46"/>
  <c r="S1712" i="46"/>
  <c r="R1712" i="46"/>
  <c r="Q1712" i="46"/>
  <c r="T1711" i="46"/>
  <c r="S1711" i="46"/>
  <c r="R1711" i="46"/>
  <c r="Q1711" i="46"/>
  <c r="T1714" i="46"/>
  <c r="S1714" i="46"/>
  <c r="R1714" i="46"/>
  <c r="Q1714" i="46"/>
  <c r="P1714" i="47"/>
  <c r="O1714" i="47"/>
  <c r="N1714" i="47"/>
  <c r="M1714" i="47"/>
  <c r="P1712" i="47"/>
  <c r="O1712" i="47"/>
  <c r="N1712" i="47"/>
  <c r="M1712" i="47"/>
  <c r="T1713" i="46"/>
  <c r="S1713" i="46"/>
  <c r="R1713" i="46"/>
  <c r="Q1713" i="46"/>
  <c r="T1710" i="46"/>
  <c r="S1710" i="46"/>
  <c r="R1710" i="46"/>
  <c r="Q1710" i="46"/>
  <c r="P1713" i="47"/>
  <c r="O1713" i="47"/>
  <c r="N1713" i="47"/>
  <c r="M1713" i="47"/>
  <c r="P1711" i="47"/>
  <c r="O1711" i="47"/>
  <c r="N1711" i="47"/>
  <c r="M1711" i="47"/>
  <c r="P1710" i="47"/>
  <c r="O1710" i="47"/>
  <c r="N1710" i="47"/>
  <c r="M1710" i="47"/>
  <c r="T1709" i="46"/>
  <c r="S1709" i="46"/>
  <c r="R1709" i="46"/>
  <c r="Q1709" i="46"/>
  <c r="P1709" i="47"/>
  <c r="O1709" i="47"/>
  <c r="N1709" i="47"/>
  <c r="M1709" i="47"/>
  <c r="P1708" i="47"/>
  <c r="O1708" i="47"/>
  <c r="N1708" i="47"/>
  <c r="M1708" i="47"/>
  <c r="T1708" i="46"/>
  <c r="S1708" i="46"/>
  <c r="R1708" i="46"/>
  <c r="Q1708" i="46"/>
  <c r="T1707" i="46"/>
  <c r="S1707" i="46"/>
  <c r="R1707" i="46"/>
  <c r="Q1707" i="46"/>
  <c r="T1706" i="46"/>
  <c r="S1706" i="46"/>
  <c r="R1706" i="46"/>
  <c r="Q1706" i="46"/>
  <c r="P1707" i="47"/>
  <c r="O1707" i="47"/>
  <c r="N1707" i="47"/>
  <c r="M1707" i="47"/>
  <c r="P1706" i="47"/>
  <c r="O1706" i="47"/>
  <c r="N1706" i="47"/>
  <c r="M1706" i="47"/>
  <c r="T1705" i="46"/>
  <c r="S1705" i="46"/>
  <c r="R1705" i="46"/>
  <c r="Q1705" i="46"/>
  <c r="T1704" i="46"/>
  <c r="S1704" i="46"/>
  <c r="R1704" i="46"/>
  <c r="Q1704" i="46"/>
  <c r="T1703" i="46"/>
  <c r="S1703" i="46"/>
  <c r="R1703" i="46"/>
  <c r="Q1703" i="46"/>
  <c r="P1705" i="47"/>
  <c r="O1705" i="47"/>
  <c r="N1705" i="47"/>
  <c r="M1705" i="47"/>
  <c r="P1704" i="47"/>
  <c r="O1704" i="47"/>
  <c r="N1704" i="47"/>
  <c r="M1704" i="47"/>
  <c r="P1703" i="47"/>
  <c r="O1703" i="47"/>
  <c r="N1703" i="47"/>
  <c r="M1703" i="47"/>
  <c r="R1707" i="47" l="1"/>
  <c r="S1707" i="47" s="1"/>
  <c r="Q1704" i="47"/>
  <c r="S1704" i="47" s="1"/>
  <c r="R1708" i="47"/>
  <c r="S1708" i="47" s="1"/>
  <c r="Q1711" i="47"/>
  <c r="S1711" i="47" s="1"/>
  <c r="Q1712" i="47"/>
  <c r="S1712" i="47" s="1"/>
  <c r="T1712" i="47" s="1"/>
  <c r="R1703" i="47"/>
  <c r="S1703" i="47" s="1"/>
  <c r="Q1705" i="47"/>
  <c r="S1705" i="47" s="1"/>
  <c r="T1705" i="47" s="1"/>
  <c r="R1706" i="47"/>
  <c r="S1706" i="47" s="1"/>
  <c r="T1706" i="47" s="1"/>
  <c r="R1709" i="47"/>
  <c r="S1709" i="47" s="1"/>
  <c r="R1710" i="47"/>
  <c r="S1710" i="47" s="1"/>
  <c r="R1713" i="47"/>
  <c r="S1713" i="47" s="1"/>
  <c r="R1714" i="47"/>
  <c r="S1714" i="47" s="1"/>
  <c r="X1710" i="46"/>
  <c r="W1703" i="46"/>
  <c r="X1705" i="46"/>
  <c r="V1704" i="46"/>
  <c r="W1707" i="46"/>
  <c r="W1709" i="46"/>
  <c r="W1710" i="46"/>
  <c r="W1713" i="46"/>
  <c r="X1717" i="46"/>
  <c r="W1714" i="46"/>
  <c r="V1711" i="46"/>
  <c r="V1712" i="46"/>
  <c r="V1705" i="46"/>
  <c r="W1706" i="46"/>
  <c r="W1708" i="46"/>
  <c r="X1712" i="46"/>
  <c r="T1707" i="47" l="1"/>
  <c r="T1708" i="47" s="1"/>
  <c r="T1709" i="47" s="1"/>
  <c r="T1710" i="47" s="1"/>
  <c r="T1711" i="47" s="1"/>
  <c r="T1713" i="47"/>
  <c r="T1714" i="47" s="1"/>
  <c r="T1715" i="47" s="1"/>
  <c r="T1716" i="47" s="1"/>
  <c r="T1717" i="47" s="1"/>
  <c r="P1702" i="47"/>
  <c r="O1702" i="47"/>
  <c r="N1702" i="47"/>
  <c r="M1702" i="47"/>
  <c r="T1702" i="46"/>
  <c r="S1702" i="46"/>
  <c r="R1702" i="46"/>
  <c r="Q1702" i="46"/>
  <c r="R1702" i="47" l="1"/>
  <c r="S1702" i="47" s="1"/>
  <c r="W1702" i="46"/>
  <c r="T1701" i="46"/>
  <c r="S1701" i="46"/>
  <c r="R1701" i="46"/>
  <c r="Q1701" i="46"/>
  <c r="T1700" i="46"/>
  <c r="S1700" i="46"/>
  <c r="R1700" i="46"/>
  <c r="Q1700" i="46"/>
  <c r="T1699" i="46"/>
  <c r="S1699" i="46"/>
  <c r="R1699" i="46"/>
  <c r="Q1699" i="46"/>
  <c r="W1699" i="46" l="1"/>
  <c r="X1703" i="46"/>
  <c r="W1700" i="46"/>
  <c r="W1701" i="46"/>
  <c r="P1701" i="47"/>
  <c r="O1701" i="47"/>
  <c r="N1701" i="47"/>
  <c r="M1701" i="47"/>
  <c r="P1700" i="47"/>
  <c r="O1700" i="47"/>
  <c r="N1700" i="47"/>
  <c r="M1700" i="47"/>
  <c r="P1699" i="47"/>
  <c r="O1699" i="47"/>
  <c r="N1699" i="47"/>
  <c r="M1699" i="47"/>
  <c r="T1698" i="46"/>
  <c r="S1698" i="46"/>
  <c r="R1698" i="46"/>
  <c r="Q1698" i="46"/>
  <c r="T1697" i="46"/>
  <c r="S1697" i="46"/>
  <c r="R1697" i="46"/>
  <c r="Q1697" i="46"/>
  <c r="T1696" i="46"/>
  <c r="S1696" i="46"/>
  <c r="R1696" i="46"/>
  <c r="Q1696" i="46"/>
  <c r="P1698" i="47"/>
  <c r="O1698" i="47"/>
  <c r="N1698" i="47"/>
  <c r="M1698" i="47"/>
  <c r="Q1698" i="47" s="1"/>
  <c r="S1698" i="47" s="1"/>
  <c r="T1698" i="47" s="1"/>
  <c r="P1697" i="47"/>
  <c r="O1697" i="47"/>
  <c r="N1697" i="47"/>
  <c r="M1697" i="47"/>
  <c r="P1696" i="47"/>
  <c r="O1696" i="47"/>
  <c r="N1696" i="47"/>
  <c r="M1696" i="47"/>
  <c r="R1696" i="47" s="1"/>
  <c r="S1696" i="47" s="1"/>
  <c r="T1695" i="46"/>
  <c r="S1695" i="46"/>
  <c r="R1695" i="46"/>
  <c r="Q1695" i="46"/>
  <c r="T1694" i="46"/>
  <c r="S1694" i="46"/>
  <c r="R1694" i="46"/>
  <c r="Q1694" i="46"/>
  <c r="P1695" i="47"/>
  <c r="O1695" i="47"/>
  <c r="N1695" i="47"/>
  <c r="M1695" i="47"/>
  <c r="P1694" i="47"/>
  <c r="O1694" i="47"/>
  <c r="N1694" i="47"/>
  <c r="M1694" i="47"/>
  <c r="R1694" i="47" s="1"/>
  <c r="S1694" i="47" s="1"/>
  <c r="T1693" i="46"/>
  <c r="S1693" i="46"/>
  <c r="R1693" i="46"/>
  <c r="Q1693" i="46"/>
  <c r="P1693" i="47"/>
  <c r="O1693" i="47"/>
  <c r="N1693" i="47"/>
  <c r="M1693" i="47"/>
  <c r="R1693" i="47" s="1"/>
  <c r="S1693" i="47" s="1"/>
  <c r="R1699" i="47" l="1"/>
  <c r="S1699" i="47" s="1"/>
  <c r="T1699" i="47" s="1"/>
  <c r="R1701" i="47"/>
  <c r="S1701" i="47" s="1"/>
  <c r="R1700" i="47"/>
  <c r="S1700" i="47" s="1"/>
  <c r="T1700" i="47" s="1"/>
  <c r="T1701" i="47" s="1"/>
  <c r="T1702" i="47" s="1"/>
  <c r="T1703" i="47" s="1"/>
  <c r="T1704" i="47" s="1"/>
  <c r="R1695" i="47"/>
  <c r="S1695" i="47" s="1"/>
  <c r="Q1697" i="47"/>
  <c r="S1697" i="47" s="1"/>
  <c r="T1697" i="47" s="1"/>
  <c r="W1693" i="46"/>
  <c r="X1698" i="46"/>
  <c r="V1698" i="46"/>
  <c r="W1694" i="46"/>
  <c r="W1695" i="46"/>
  <c r="W1696" i="46"/>
  <c r="V1697" i="46"/>
  <c r="T1692" i="46"/>
  <c r="S1692" i="46"/>
  <c r="R1692" i="46"/>
  <c r="Q1692" i="46"/>
  <c r="P1692" i="47"/>
  <c r="O1692" i="47"/>
  <c r="N1692" i="47"/>
  <c r="M1692" i="47"/>
  <c r="P1691" i="47"/>
  <c r="O1691" i="47"/>
  <c r="N1691" i="47"/>
  <c r="M1691" i="47"/>
  <c r="P1690" i="47"/>
  <c r="O1690" i="47"/>
  <c r="N1690" i="47"/>
  <c r="M1690" i="47"/>
  <c r="P1689" i="47"/>
  <c r="O1689" i="47"/>
  <c r="N1689" i="47"/>
  <c r="M1689" i="47"/>
  <c r="P1688" i="47"/>
  <c r="O1688" i="47"/>
  <c r="N1688" i="47"/>
  <c r="M1688" i="47"/>
  <c r="P1687" i="47"/>
  <c r="O1687" i="47"/>
  <c r="N1687" i="47"/>
  <c r="M1687" i="47"/>
  <c r="T1691" i="46"/>
  <c r="S1691" i="46"/>
  <c r="R1691" i="46"/>
  <c r="Q1691" i="46"/>
  <c r="T1690" i="46"/>
  <c r="S1690" i="46"/>
  <c r="R1690" i="46"/>
  <c r="Q1690" i="46"/>
  <c r="T1689" i="46"/>
  <c r="S1689" i="46"/>
  <c r="R1689" i="46"/>
  <c r="Q1689" i="46"/>
  <c r="T1688" i="46"/>
  <c r="S1688" i="46"/>
  <c r="R1688" i="46"/>
  <c r="Q1688" i="46"/>
  <c r="T1687" i="46"/>
  <c r="S1687" i="46"/>
  <c r="R1687" i="46"/>
  <c r="Q1687" i="46"/>
  <c r="P1686" i="47"/>
  <c r="O1686" i="47"/>
  <c r="N1686" i="47"/>
  <c r="M1686" i="47"/>
  <c r="P1685" i="47"/>
  <c r="O1685" i="47"/>
  <c r="N1685" i="47"/>
  <c r="M1685" i="47"/>
  <c r="P1682" i="47"/>
  <c r="O1682" i="47"/>
  <c r="N1682" i="47"/>
  <c r="M1682" i="47"/>
  <c r="T1686" i="46"/>
  <c r="S1686" i="46"/>
  <c r="R1686" i="46"/>
  <c r="Q1686" i="46"/>
  <c r="T1685" i="46"/>
  <c r="S1685" i="46"/>
  <c r="R1685" i="46"/>
  <c r="Q1685" i="46"/>
  <c r="T1682" i="46"/>
  <c r="S1682" i="46"/>
  <c r="R1682" i="46"/>
  <c r="Q1682" i="46"/>
  <c r="T1684" i="46"/>
  <c r="S1684" i="46"/>
  <c r="R1684" i="46"/>
  <c r="Q1684" i="46"/>
  <c r="T1683" i="46"/>
  <c r="S1683" i="46"/>
  <c r="R1683" i="46"/>
  <c r="Q1683" i="46"/>
  <c r="P1684" i="47"/>
  <c r="O1684" i="47"/>
  <c r="N1684" i="47"/>
  <c r="M1684" i="47"/>
  <c r="Q1684" i="47" s="1"/>
  <c r="S1684" i="47" s="1"/>
  <c r="T1684" i="47" s="1"/>
  <c r="P1683" i="47"/>
  <c r="O1683" i="47"/>
  <c r="N1683" i="47"/>
  <c r="M1683" i="47"/>
  <c r="R1682" i="47" l="1"/>
  <c r="S1682" i="47" s="1"/>
  <c r="R1686" i="47"/>
  <c r="S1686" i="47" s="1"/>
  <c r="T1686" i="47" s="1"/>
  <c r="R1687" i="47"/>
  <c r="S1687" i="47" s="1"/>
  <c r="R1689" i="47"/>
  <c r="S1689" i="47" s="1"/>
  <c r="Q1691" i="47"/>
  <c r="S1691" i="47" s="1"/>
  <c r="Q1683" i="47"/>
  <c r="S1683" i="47" s="1"/>
  <c r="T1683" i="47" s="1"/>
  <c r="R1688" i="47"/>
  <c r="S1688" i="47" s="1"/>
  <c r="Q1690" i="47"/>
  <c r="S1690" i="47" s="1"/>
  <c r="R1692" i="47"/>
  <c r="S1692" i="47" s="1"/>
  <c r="R1685" i="47"/>
  <c r="S1685" i="47" s="1"/>
  <c r="T1685" i="47" s="1"/>
  <c r="X1684" i="46"/>
  <c r="V1684" i="46"/>
  <c r="W1682" i="46"/>
  <c r="W1685" i="46"/>
  <c r="W1686" i="46"/>
  <c r="V1690" i="46"/>
  <c r="X1691" i="46"/>
  <c r="V1691" i="46"/>
  <c r="X1689" i="46"/>
  <c r="W1688" i="46"/>
  <c r="W1689" i="46"/>
  <c r="W1692" i="46"/>
  <c r="X1696" i="46"/>
  <c r="V1683" i="46"/>
  <c r="W1687" i="46"/>
  <c r="T1687" i="47"/>
  <c r="T1688" i="47" s="1"/>
  <c r="T1689" i="47" s="1"/>
  <c r="T1690" i="47" l="1"/>
  <c r="T1691" i="47" s="1"/>
  <c r="T1692" i="47" s="1"/>
  <c r="T1693" i="47" s="1"/>
  <c r="T1694" i="47" s="1"/>
  <c r="T1695" i="47" s="1"/>
  <c r="T1696" i="47" s="1"/>
  <c r="P1681" i="47"/>
  <c r="O1681" i="47"/>
  <c r="N1681" i="47"/>
  <c r="M1681" i="47"/>
  <c r="T1681" i="46"/>
  <c r="S1681" i="46"/>
  <c r="R1681" i="46"/>
  <c r="Q1681" i="46"/>
  <c r="T1680" i="46"/>
  <c r="S1680" i="46"/>
  <c r="R1680" i="46"/>
  <c r="Q1680" i="46"/>
  <c r="P1680" i="47"/>
  <c r="O1680" i="47"/>
  <c r="N1680" i="47"/>
  <c r="M1680" i="47"/>
  <c r="P1679" i="47"/>
  <c r="O1679" i="47"/>
  <c r="N1679" i="47"/>
  <c r="M1679" i="47"/>
  <c r="T1679" i="46"/>
  <c r="S1679" i="46"/>
  <c r="R1679" i="46"/>
  <c r="Q1679" i="46"/>
  <c r="P1678" i="47"/>
  <c r="O1678" i="47"/>
  <c r="N1678" i="47"/>
  <c r="M1678" i="47"/>
  <c r="P1677" i="47"/>
  <c r="O1677" i="47"/>
  <c r="N1677" i="47"/>
  <c r="M1677" i="47"/>
  <c r="P1676" i="47"/>
  <c r="O1676" i="47"/>
  <c r="N1676" i="47"/>
  <c r="M1676" i="47"/>
  <c r="P1675" i="47"/>
  <c r="O1675" i="47"/>
  <c r="N1675" i="47"/>
  <c r="M1675" i="47"/>
  <c r="T1678" i="46"/>
  <c r="S1678" i="46"/>
  <c r="R1678" i="46"/>
  <c r="Q1678" i="46"/>
  <c r="T1677" i="46"/>
  <c r="S1677" i="46"/>
  <c r="R1677" i="46"/>
  <c r="Q1677" i="46"/>
  <c r="T1676" i="46"/>
  <c r="S1676" i="46"/>
  <c r="R1676" i="46"/>
  <c r="Q1676" i="46"/>
  <c r="T1675" i="46"/>
  <c r="S1675" i="46"/>
  <c r="R1675" i="46"/>
  <c r="Q1675" i="46"/>
  <c r="T1674" i="46"/>
  <c r="S1674" i="46"/>
  <c r="R1674" i="46"/>
  <c r="Q1674" i="46"/>
  <c r="P1674" i="47"/>
  <c r="O1674" i="47"/>
  <c r="N1674" i="47"/>
  <c r="M1674" i="47"/>
  <c r="T1673" i="46"/>
  <c r="S1673" i="46"/>
  <c r="R1673" i="46"/>
  <c r="Q1673" i="46"/>
  <c r="P1673" i="47"/>
  <c r="O1673" i="47"/>
  <c r="N1673" i="47"/>
  <c r="M1673" i="47"/>
  <c r="R1673" i="47" l="1"/>
  <c r="S1673" i="47" s="1"/>
  <c r="R1674" i="47"/>
  <c r="S1674" i="47" s="1"/>
  <c r="T1674" i="47" s="1"/>
  <c r="R1675" i="47"/>
  <c r="S1675" i="47" s="1"/>
  <c r="Q1677" i="47"/>
  <c r="S1677" i="47" s="1"/>
  <c r="T1677" i="47" s="1"/>
  <c r="R1680" i="47"/>
  <c r="S1680" i="47" s="1"/>
  <c r="R1678" i="47"/>
  <c r="S1678" i="47" s="1"/>
  <c r="R1679" i="47"/>
  <c r="S1679" i="47" s="1"/>
  <c r="T1679" i="47" s="1"/>
  <c r="R1681" i="47"/>
  <c r="S1681" i="47" s="1"/>
  <c r="Q1676" i="47"/>
  <c r="S1676" i="47" s="1"/>
  <c r="T1676" i="47" s="1"/>
  <c r="W1679" i="46"/>
  <c r="W1680" i="46"/>
  <c r="W1681" i="46"/>
  <c r="W1673" i="46"/>
  <c r="W1674" i="46"/>
  <c r="W1675" i="46"/>
  <c r="V1677" i="46"/>
  <c r="X1677" i="46"/>
  <c r="V1676" i="46"/>
  <c r="W1678" i="46"/>
  <c r="X1682" i="46"/>
  <c r="P1672" i="47"/>
  <c r="O1672" i="47"/>
  <c r="N1672" i="47"/>
  <c r="M1672" i="47"/>
  <c r="T1672" i="46"/>
  <c r="S1672" i="46"/>
  <c r="R1672" i="46"/>
  <c r="Q1672" i="46"/>
  <c r="T1680" i="47" l="1"/>
  <c r="T1681" i="47" s="1"/>
  <c r="T1682" i="47" s="1"/>
  <c r="T1675" i="47"/>
  <c r="T1678" i="47"/>
  <c r="R1672" i="47"/>
  <c r="S1672" i="47" s="1"/>
  <c r="W1672" i="46"/>
  <c r="T1671" i="46"/>
  <c r="S1671" i="46"/>
  <c r="R1671" i="46"/>
  <c r="Q1671" i="46"/>
  <c r="T1670" i="46"/>
  <c r="S1670" i="46"/>
  <c r="R1670" i="46"/>
  <c r="Q1670" i="46"/>
  <c r="P1671" i="47"/>
  <c r="O1671" i="47"/>
  <c r="N1671" i="47"/>
  <c r="M1671" i="47"/>
  <c r="P1670" i="47"/>
  <c r="O1670" i="47"/>
  <c r="N1670" i="47"/>
  <c r="M1670" i="47"/>
  <c r="T1669" i="46"/>
  <c r="S1669" i="46"/>
  <c r="R1669" i="46"/>
  <c r="Q1669" i="46"/>
  <c r="T1668" i="46"/>
  <c r="S1668" i="46"/>
  <c r="R1668" i="46"/>
  <c r="Q1668" i="46"/>
  <c r="T1667" i="46"/>
  <c r="S1667" i="46"/>
  <c r="R1667" i="46"/>
  <c r="Q1667" i="46"/>
  <c r="T1666" i="46"/>
  <c r="S1666" i="46"/>
  <c r="R1666" i="46"/>
  <c r="Q1666" i="46"/>
  <c r="P1669" i="47"/>
  <c r="O1669" i="47"/>
  <c r="N1669" i="47"/>
  <c r="M1669" i="47"/>
  <c r="P1668" i="47"/>
  <c r="O1668" i="47"/>
  <c r="N1668" i="47"/>
  <c r="M1668" i="47"/>
  <c r="P1667" i="47"/>
  <c r="O1667" i="47"/>
  <c r="N1667" i="47"/>
  <c r="M1667" i="47"/>
  <c r="P1666" i="47"/>
  <c r="O1666" i="47"/>
  <c r="N1666" i="47"/>
  <c r="M1666" i="47"/>
  <c r="T1665" i="46"/>
  <c r="S1665" i="46"/>
  <c r="R1665" i="46"/>
  <c r="Q1665" i="46"/>
  <c r="T1664" i="46"/>
  <c r="S1664" i="46"/>
  <c r="R1664" i="46"/>
  <c r="Q1664" i="46"/>
  <c r="P1665" i="47"/>
  <c r="O1665" i="47"/>
  <c r="N1665" i="47"/>
  <c r="M1665" i="47"/>
  <c r="P1664" i="47"/>
  <c r="O1664" i="47"/>
  <c r="N1664" i="47"/>
  <c r="M1664" i="47"/>
  <c r="T1663" i="46"/>
  <c r="S1663" i="46"/>
  <c r="R1663" i="46"/>
  <c r="Q1663" i="46"/>
  <c r="T1662" i="46"/>
  <c r="S1662" i="46"/>
  <c r="R1662" i="46"/>
  <c r="Q1662" i="46"/>
  <c r="T1661" i="46"/>
  <c r="S1661" i="46"/>
  <c r="R1661" i="46"/>
  <c r="Q1661" i="46"/>
  <c r="T1660" i="46"/>
  <c r="S1660" i="46"/>
  <c r="R1660" i="46"/>
  <c r="Q1660" i="46"/>
  <c r="M1657" i="47"/>
  <c r="P1663" i="47"/>
  <c r="O1663" i="47"/>
  <c r="N1663" i="47"/>
  <c r="M1663" i="47"/>
  <c r="P1662" i="47"/>
  <c r="O1662" i="47"/>
  <c r="N1662" i="47"/>
  <c r="M1662" i="47"/>
  <c r="P1661" i="47"/>
  <c r="O1661" i="47"/>
  <c r="N1661" i="47"/>
  <c r="M1661" i="47"/>
  <c r="P1660" i="47"/>
  <c r="O1660" i="47"/>
  <c r="N1660" i="47"/>
  <c r="M1660" i="47"/>
  <c r="P1659" i="47"/>
  <c r="O1659" i="47"/>
  <c r="N1659" i="47"/>
  <c r="M1659" i="47"/>
  <c r="P1658" i="47"/>
  <c r="O1658" i="47"/>
  <c r="N1658" i="47"/>
  <c r="M1658" i="47"/>
  <c r="T1659" i="46"/>
  <c r="S1659" i="46"/>
  <c r="R1659" i="46"/>
  <c r="Q1659" i="46"/>
  <c r="T1658" i="46"/>
  <c r="S1658" i="46"/>
  <c r="R1658" i="46"/>
  <c r="Q1658" i="46"/>
  <c r="T1657" i="46"/>
  <c r="S1657" i="46"/>
  <c r="R1657" i="46"/>
  <c r="Q1657" i="46"/>
  <c r="T1656" i="46"/>
  <c r="S1656" i="46"/>
  <c r="R1656" i="46"/>
  <c r="Q1656" i="46"/>
  <c r="T1655" i="46"/>
  <c r="S1655" i="46"/>
  <c r="R1655" i="46"/>
  <c r="Q1655" i="46"/>
  <c r="T1654" i="46"/>
  <c r="S1654" i="46"/>
  <c r="R1654" i="46"/>
  <c r="Q1654" i="46"/>
  <c r="T1653" i="46"/>
  <c r="S1653" i="46"/>
  <c r="R1653" i="46"/>
  <c r="Q1653" i="46"/>
  <c r="T1652" i="46"/>
  <c r="S1652" i="46"/>
  <c r="R1652" i="46"/>
  <c r="Q1652" i="46"/>
  <c r="P1656" i="47"/>
  <c r="O1656" i="47"/>
  <c r="N1656" i="47"/>
  <c r="M1656" i="47"/>
  <c r="P1655" i="47"/>
  <c r="O1655" i="47"/>
  <c r="N1655" i="47"/>
  <c r="M1655" i="47"/>
  <c r="P1657" i="47"/>
  <c r="O1657" i="47"/>
  <c r="N1657" i="47"/>
  <c r="P1654" i="47"/>
  <c r="O1654" i="47"/>
  <c r="N1654" i="47"/>
  <c r="M1654" i="47"/>
  <c r="P1653" i="47"/>
  <c r="O1653" i="47"/>
  <c r="N1653" i="47"/>
  <c r="M1653" i="47"/>
  <c r="P1652" i="47"/>
  <c r="O1652" i="47"/>
  <c r="N1652" i="47"/>
  <c r="M1652" i="47"/>
  <c r="T1651" i="46"/>
  <c r="S1651" i="46"/>
  <c r="R1651" i="46"/>
  <c r="Q1651" i="46"/>
  <c r="T1650" i="46"/>
  <c r="S1650" i="46"/>
  <c r="R1650" i="46"/>
  <c r="Q1650" i="46"/>
  <c r="T1649" i="46"/>
  <c r="S1649" i="46"/>
  <c r="R1649" i="46"/>
  <c r="Q1649" i="46"/>
  <c r="T1648" i="46"/>
  <c r="S1648" i="46"/>
  <c r="R1648" i="46"/>
  <c r="Q1648" i="46"/>
  <c r="T1647" i="46"/>
  <c r="S1647" i="46"/>
  <c r="R1647" i="46"/>
  <c r="Q1647" i="46"/>
  <c r="T1646" i="46"/>
  <c r="S1646" i="46"/>
  <c r="R1646" i="46"/>
  <c r="Q1646" i="46"/>
  <c r="P1651" i="47"/>
  <c r="O1651" i="47"/>
  <c r="N1651" i="47"/>
  <c r="M1651" i="47"/>
  <c r="P1650" i="47"/>
  <c r="O1650" i="47"/>
  <c r="N1650" i="47"/>
  <c r="M1650" i="47"/>
  <c r="P1649" i="47"/>
  <c r="O1649" i="47"/>
  <c r="N1649" i="47"/>
  <c r="M1649" i="47"/>
  <c r="P1648" i="47"/>
  <c r="O1648" i="47"/>
  <c r="N1648" i="47"/>
  <c r="M1648" i="47"/>
  <c r="P1647" i="47"/>
  <c r="O1647" i="47"/>
  <c r="N1647" i="47"/>
  <c r="M1647" i="47"/>
  <c r="P1646" i="47"/>
  <c r="O1646" i="47"/>
  <c r="N1646" i="47"/>
  <c r="M1646" i="47"/>
  <c r="T1645" i="46"/>
  <c r="S1645" i="46"/>
  <c r="R1645" i="46"/>
  <c r="Q1645" i="46"/>
  <c r="P1645" i="47"/>
  <c r="O1645" i="47"/>
  <c r="N1645" i="47"/>
  <c r="M1645" i="47"/>
  <c r="T1644" i="46"/>
  <c r="S1644" i="46"/>
  <c r="R1644" i="46"/>
  <c r="Q1644" i="46"/>
  <c r="P1644" i="47"/>
  <c r="O1644" i="47"/>
  <c r="N1644" i="47"/>
  <c r="M1644" i="47"/>
  <c r="T1643" i="46"/>
  <c r="S1643" i="46"/>
  <c r="R1643" i="46"/>
  <c r="Q1643" i="46"/>
  <c r="T1642" i="46"/>
  <c r="S1642" i="46"/>
  <c r="R1642" i="46"/>
  <c r="Q1642" i="46"/>
  <c r="T1641" i="46"/>
  <c r="S1641" i="46"/>
  <c r="R1641" i="46"/>
  <c r="Q1641" i="46"/>
  <c r="T1640" i="46"/>
  <c r="S1640" i="46"/>
  <c r="R1640" i="46"/>
  <c r="Q1640" i="46"/>
  <c r="P1643" i="47"/>
  <c r="O1643" i="47"/>
  <c r="N1643" i="47"/>
  <c r="M1643" i="47"/>
  <c r="P1640" i="47"/>
  <c r="O1640" i="47"/>
  <c r="N1640" i="47"/>
  <c r="M1640" i="47"/>
  <c r="P1642" i="47"/>
  <c r="O1642" i="47"/>
  <c r="N1642" i="47"/>
  <c r="M1642" i="47"/>
  <c r="P1641" i="47"/>
  <c r="O1641" i="47"/>
  <c r="N1641" i="47"/>
  <c r="M1641" i="47"/>
  <c r="T1639" i="46"/>
  <c r="S1639" i="46"/>
  <c r="R1639" i="46"/>
  <c r="Q1639" i="46"/>
  <c r="P1639" i="47"/>
  <c r="O1639" i="47"/>
  <c r="N1639" i="47"/>
  <c r="M1639" i="47"/>
  <c r="T1638" i="46"/>
  <c r="S1638" i="46"/>
  <c r="R1638" i="46"/>
  <c r="Q1638" i="46"/>
  <c r="T1637" i="46"/>
  <c r="S1637" i="46"/>
  <c r="R1637" i="46"/>
  <c r="Q1637" i="46"/>
  <c r="P1638" i="47"/>
  <c r="O1638" i="47"/>
  <c r="N1638" i="47"/>
  <c r="M1638" i="47"/>
  <c r="P1637" i="47"/>
  <c r="O1637" i="47"/>
  <c r="N1637" i="47"/>
  <c r="M1637" i="47"/>
  <c r="P1636" i="47"/>
  <c r="O1636" i="47"/>
  <c r="N1636" i="47"/>
  <c r="M1636" i="47"/>
  <c r="R1657" i="47" l="1"/>
  <c r="S1657" i="47" s="1"/>
  <c r="R1665" i="47"/>
  <c r="S1665" i="47" s="1"/>
  <c r="R1636" i="47"/>
  <c r="S1636" i="47" s="1"/>
  <c r="T1636" i="47" s="1"/>
  <c r="R1638" i="47"/>
  <c r="S1638" i="47" s="1"/>
  <c r="Q1642" i="47"/>
  <c r="S1642" i="47" s="1"/>
  <c r="T1642" i="47" s="1"/>
  <c r="R1643" i="47"/>
  <c r="S1643" i="47" s="1"/>
  <c r="T1643" i="47" s="1"/>
  <c r="R1647" i="47"/>
  <c r="S1647" i="47" s="1"/>
  <c r="Q1649" i="47"/>
  <c r="S1649" i="47" s="1"/>
  <c r="T1649" i="47" s="1"/>
  <c r="R1653" i="47"/>
  <c r="S1653" i="47" s="1"/>
  <c r="Q1656" i="47"/>
  <c r="S1656" i="47" s="1"/>
  <c r="T1656" i="47" s="1"/>
  <c r="T1657" i="47" s="1"/>
  <c r="R1659" i="47"/>
  <c r="S1659" i="47" s="1"/>
  <c r="R1661" i="47"/>
  <c r="S1661" i="47" s="1"/>
  <c r="Q1663" i="47"/>
  <c r="S1663" i="47" s="1"/>
  <c r="T1663" i="47" s="1"/>
  <c r="R1667" i="47"/>
  <c r="S1667" i="47" s="1"/>
  <c r="Q1669" i="47"/>
  <c r="S1669" i="47" s="1"/>
  <c r="T1669" i="47" s="1"/>
  <c r="R1671" i="47"/>
  <c r="S1671" i="47" s="1"/>
  <c r="R1651" i="47"/>
  <c r="S1651" i="47" s="1"/>
  <c r="R1639" i="47"/>
  <c r="S1639" i="47" s="1"/>
  <c r="R1644" i="47"/>
  <c r="S1644" i="47" s="1"/>
  <c r="R1646" i="47"/>
  <c r="S1646" i="47" s="1"/>
  <c r="Q1648" i="47"/>
  <c r="S1648" i="47" s="1"/>
  <c r="T1648" i="47" s="1"/>
  <c r="R1650" i="47"/>
  <c r="S1650" i="47" s="1"/>
  <c r="T1650" i="47" s="1"/>
  <c r="R1652" i="47"/>
  <c r="S1652" i="47" s="1"/>
  <c r="T1652" i="47" s="1"/>
  <c r="R1654" i="47"/>
  <c r="S1654" i="47" s="1"/>
  <c r="Q1655" i="47"/>
  <c r="S1655" i="47" s="1"/>
  <c r="T1655" i="47" s="1"/>
  <c r="R1658" i="47"/>
  <c r="S1658" i="47" s="1"/>
  <c r="R1660" i="47"/>
  <c r="S1660" i="47" s="1"/>
  <c r="Q1662" i="47"/>
  <c r="S1662" i="47" s="1"/>
  <c r="R1637" i="47"/>
  <c r="S1637" i="47" s="1"/>
  <c r="T1637" i="47" s="1"/>
  <c r="R1640" i="47"/>
  <c r="S1640" i="47" s="1"/>
  <c r="R1664" i="47"/>
  <c r="S1664" i="47" s="1"/>
  <c r="R1666" i="47"/>
  <c r="S1666" i="47" s="1"/>
  <c r="R1668" i="47"/>
  <c r="S1668" i="47" s="1"/>
  <c r="Q1670" i="47"/>
  <c r="S1670" i="47" s="1"/>
  <c r="T1670" i="47" s="1"/>
  <c r="Q1641" i="47"/>
  <c r="S1641" i="47" s="1"/>
  <c r="R1645" i="47"/>
  <c r="S1645" i="47" s="1"/>
  <c r="W1658" i="46"/>
  <c r="W1659" i="46"/>
  <c r="W1637" i="46"/>
  <c r="W1638" i="46"/>
  <c r="W1639" i="46"/>
  <c r="V1641" i="46"/>
  <c r="V1642" i="46"/>
  <c r="W1643" i="46"/>
  <c r="W1644" i="46"/>
  <c r="W1645" i="46"/>
  <c r="W1660" i="46"/>
  <c r="W1661" i="46"/>
  <c r="X1663" i="46"/>
  <c r="V1662" i="46"/>
  <c r="V1663" i="46"/>
  <c r="W1664" i="46"/>
  <c r="W1665" i="46"/>
  <c r="W1666" i="46"/>
  <c r="W1667" i="46"/>
  <c r="W1668" i="46"/>
  <c r="V1669" i="46"/>
  <c r="V1670" i="46"/>
  <c r="W1671" i="46"/>
  <c r="X1675" i="46"/>
  <c r="X1668" i="46"/>
  <c r="W1657" i="46"/>
  <c r="X1670" i="46"/>
  <c r="X1647" i="46"/>
  <c r="W1647" i="46"/>
  <c r="V1648" i="46"/>
  <c r="V1649" i="46"/>
  <c r="W1650" i="46"/>
  <c r="W1651" i="46"/>
  <c r="W1652" i="46"/>
  <c r="W1653" i="46"/>
  <c r="W1654" i="46"/>
  <c r="V1655" i="46"/>
  <c r="V1656" i="46"/>
  <c r="X1654" i="46"/>
  <c r="X1661" i="46"/>
  <c r="X1656" i="46"/>
  <c r="W1646" i="46"/>
  <c r="X1649" i="46"/>
  <c r="W1640" i="46"/>
  <c r="X1642" i="46"/>
  <c r="T1636" i="46"/>
  <c r="S1636" i="46"/>
  <c r="R1636" i="46"/>
  <c r="Q1636" i="46"/>
  <c r="T1634" i="46"/>
  <c r="S1634" i="46"/>
  <c r="R1634" i="46"/>
  <c r="Q1634" i="46"/>
  <c r="P1634" i="47"/>
  <c r="O1634" i="47"/>
  <c r="N1634" i="47"/>
  <c r="M1634" i="47"/>
  <c r="T1635" i="46"/>
  <c r="S1635" i="46"/>
  <c r="R1635" i="46"/>
  <c r="Q1635" i="46"/>
  <c r="T1633" i="46"/>
  <c r="S1633" i="46"/>
  <c r="R1633" i="46"/>
  <c r="Q1633" i="46"/>
  <c r="T1632" i="46"/>
  <c r="S1632" i="46"/>
  <c r="R1632" i="46"/>
  <c r="Q1632" i="46"/>
  <c r="P1635" i="47"/>
  <c r="O1635" i="47"/>
  <c r="N1635" i="47"/>
  <c r="M1635" i="47"/>
  <c r="P1633" i="47"/>
  <c r="O1633" i="47"/>
  <c r="N1633" i="47"/>
  <c r="M1633" i="47"/>
  <c r="P1632" i="47"/>
  <c r="O1632" i="47"/>
  <c r="N1632" i="47"/>
  <c r="M1632" i="47"/>
  <c r="T1664" i="47" l="1"/>
  <c r="T1665" i="47" s="1"/>
  <c r="T1666" i="47" s="1"/>
  <c r="T1667" i="47" s="1"/>
  <c r="T1668" i="47" s="1"/>
  <c r="R1632" i="47"/>
  <c r="S1632" i="47" s="1"/>
  <c r="Q1635" i="47"/>
  <c r="S1635" i="47" s="1"/>
  <c r="T1635" i="47" s="1"/>
  <c r="Q1634" i="47"/>
  <c r="S1634" i="47" s="1"/>
  <c r="T1634" i="47" s="1"/>
  <c r="T1638" i="47"/>
  <c r="T1639" i="47" s="1"/>
  <c r="T1640" i="47" s="1"/>
  <c r="T1641" i="47" s="1"/>
  <c r="R1633" i="47"/>
  <c r="S1633" i="47" s="1"/>
  <c r="T1658" i="47"/>
  <c r="T1659" i="47" s="1"/>
  <c r="T1660" i="47" s="1"/>
  <c r="T1661" i="47" s="1"/>
  <c r="T1662" i="47" s="1"/>
  <c r="T1671" i="47"/>
  <c r="T1672" i="47" s="1"/>
  <c r="T1673" i="47" s="1"/>
  <c r="T1651" i="47"/>
  <c r="T1653" i="47"/>
  <c r="T1654" i="47" s="1"/>
  <c r="T1644" i="47"/>
  <c r="T1645" i="47" s="1"/>
  <c r="T1646" i="47" s="1"/>
  <c r="T1647" i="47" s="1"/>
  <c r="X1640" i="46"/>
  <c r="W1633" i="46"/>
  <c r="W1636" i="46"/>
  <c r="W1632" i="46"/>
  <c r="V1635" i="46"/>
  <c r="V1634" i="46"/>
  <c r="X1635" i="46"/>
  <c r="T1631" i="46"/>
  <c r="S1631" i="46"/>
  <c r="R1631" i="46"/>
  <c r="Q1631" i="46"/>
  <c r="T1630" i="46"/>
  <c r="S1630" i="46"/>
  <c r="R1630" i="46"/>
  <c r="Q1630" i="46"/>
  <c r="P1631" i="47"/>
  <c r="O1631" i="47"/>
  <c r="N1631" i="47"/>
  <c r="M1631" i="47"/>
  <c r="P1630" i="47"/>
  <c r="O1630" i="47"/>
  <c r="N1630" i="47"/>
  <c r="M1630" i="47"/>
  <c r="T1629" i="46"/>
  <c r="S1629" i="46"/>
  <c r="R1629" i="46"/>
  <c r="Q1629" i="46"/>
  <c r="T1628" i="46"/>
  <c r="S1628" i="46"/>
  <c r="R1628" i="46"/>
  <c r="Q1628" i="46"/>
  <c r="T1627" i="46"/>
  <c r="S1627" i="46"/>
  <c r="R1627" i="46"/>
  <c r="Q1627" i="46"/>
  <c r="T1626" i="46"/>
  <c r="S1626" i="46"/>
  <c r="R1626" i="46"/>
  <c r="Q1626" i="46"/>
  <c r="T1625" i="46"/>
  <c r="S1625" i="46"/>
  <c r="R1625" i="46"/>
  <c r="Q1625" i="46"/>
  <c r="T1624" i="46"/>
  <c r="S1624" i="46"/>
  <c r="R1624" i="46"/>
  <c r="Q1624" i="46"/>
  <c r="P1629" i="47"/>
  <c r="O1629" i="47"/>
  <c r="N1629" i="47"/>
  <c r="M1629" i="47"/>
  <c r="P1628" i="47"/>
  <c r="O1628" i="47"/>
  <c r="N1628" i="47"/>
  <c r="M1628" i="47"/>
  <c r="P1627" i="47"/>
  <c r="O1627" i="47"/>
  <c r="N1627" i="47"/>
  <c r="M1627" i="47"/>
  <c r="P1626" i="47"/>
  <c r="O1626" i="47"/>
  <c r="N1626" i="47"/>
  <c r="M1626" i="47"/>
  <c r="P1625" i="47"/>
  <c r="O1625" i="47"/>
  <c r="N1625" i="47"/>
  <c r="M1625" i="47"/>
  <c r="P1624" i="47"/>
  <c r="O1624" i="47"/>
  <c r="N1624" i="47"/>
  <c r="M1624" i="47"/>
  <c r="Q1627" i="47" l="1"/>
  <c r="S1627" i="47" s="1"/>
  <c r="T1627" i="47" s="1"/>
  <c r="R1629" i="47"/>
  <c r="S1629" i="47" s="1"/>
  <c r="T1629" i="47" s="1"/>
  <c r="R1631" i="47"/>
  <c r="S1631" i="47" s="1"/>
  <c r="R1625" i="47"/>
  <c r="S1625" i="47" s="1"/>
  <c r="R1626" i="47"/>
  <c r="S1626" i="47" s="1"/>
  <c r="R1630" i="47"/>
  <c r="S1630" i="47" s="1"/>
  <c r="T1630" i="47" s="1"/>
  <c r="R1624" i="47"/>
  <c r="S1624" i="47" s="1"/>
  <c r="Q1628" i="47"/>
  <c r="S1628" i="47" s="1"/>
  <c r="T1628" i="47" s="1"/>
  <c r="W1626" i="46"/>
  <c r="X1628" i="46"/>
  <c r="V1627" i="46"/>
  <c r="W1629" i="46"/>
  <c r="X1633" i="46"/>
  <c r="W1630" i="46"/>
  <c r="W1631" i="46"/>
  <c r="W1625" i="46"/>
  <c r="V1628" i="46"/>
  <c r="W1624" i="46"/>
  <c r="T1623" i="46"/>
  <c r="S1623" i="46"/>
  <c r="R1623" i="46"/>
  <c r="Q1623" i="46"/>
  <c r="T1622" i="46"/>
  <c r="S1622" i="46"/>
  <c r="R1622" i="46"/>
  <c r="Q1622" i="46"/>
  <c r="P1623" i="47"/>
  <c r="O1623" i="47"/>
  <c r="N1623" i="47"/>
  <c r="M1623" i="47"/>
  <c r="P1622" i="47"/>
  <c r="O1622" i="47"/>
  <c r="N1622" i="47"/>
  <c r="M1622" i="47"/>
  <c r="T1621" i="46"/>
  <c r="S1621" i="46"/>
  <c r="R1621" i="46"/>
  <c r="Q1621" i="46"/>
  <c r="T1620" i="46"/>
  <c r="S1620" i="46"/>
  <c r="R1620" i="46"/>
  <c r="Q1620" i="46"/>
  <c r="T1619" i="46"/>
  <c r="S1619" i="46"/>
  <c r="R1619" i="46"/>
  <c r="Q1619" i="46"/>
  <c r="T1618" i="46"/>
  <c r="S1618" i="46"/>
  <c r="R1618" i="46"/>
  <c r="Q1618" i="46"/>
  <c r="P1621" i="47"/>
  <c r="O1621" i="47"/>
  <c r="N1621" i="47"/>
  <c r="M1621" i="47"/>
  <c r="P1620" i="47"/>
  <c r="O1620" i="47"/>
  <c r="N1620" i="47"/>
  <c r="M1620" i="47"/>
  <c r="P1619" i="47"/>
  <c r="O1619" i="47"/>
  <c r="N1619" i="47"/>
  <c r="M1619" i="47"/>
  <c r="P1618" i="47"/>
  <c r="O1618" i="47"/>
  <c r="N1618" i="47"/>
  <c r="M1618" i="47"/>
  <c r="T1617" i="46"/>
  <c r="S1617" i="46"/>
  <c r="R1617" i="46"/>
  <c r="Q1617" i="46"/>
  <c r="T1616" i="46"/>
  <c r="S1616" i="46"/>
  <c r="R1616" i="46"/>
  <c r="Q1616" i="46"/>
  <c r="P1617" i="47"/>
  <c r="O1617" i="47"/>
  <c r="N1617" i="47"/>
  <c r="M1617" i="47"/>
  <c r="P1616" i="47"/>
  <c r="O1616" i="47"/>
  <c r="N1616" i="47"/>
  <c r="M1616" i="47"/>
  <c r="T1615" i="46"/>
  <c r="S1615" i="46"/>
  <c r="R1615" i="46"/>
  <c r="Q1615" i="46"/>
  <c r="T1614" i="46"/>
  <c r="S1614" i="46"/>
  <c r="R1614" i="46"/>
  <c r="Q1614" i="46"/>
  <c r="T1613" i="46"/>
  <c r="S1613" i="46"/>
  <c r="R1613" i="46"/>
  <c r="Q1613" i="46"/>
  <c r="T1612" i="46"/>
  <c r="S1612" i="46"/>
  <c r="R1612" i="46"/>
  <c r="Q1612" i="46"/>
  <c r="P1615" i="47"/>
  <c r="O1615" i="47"/>
  <c r="N1615" i="47"/>
  <c r="M1615" i="47"/>
  <c r="P1614" i="47"/>
  <c r="O1614" i="47"/>
  <c r="N1614" i="47"/>
  <c r="M1614" i="47"/>
  <c r="P1613" i="47"/>
  <c r="O1613" i="47"/>
  <c r="N1613" i="47"/>
  <c r="M1613" i="47"/>
  <c r="P1612" i="47"/>
  <c r="O1612" i="47"/>
  <c r="N1612" i="47"/>
  <c r="M1612" i="47"/>
  <c r="Q1613" i="47" l="1"/>
  <c r="S1613" i="47" s="1"/>
  <c r="T1613" i="47" s="1"/>
  <c r="R1617" i="47"/>
  <c r="S1617" i="47" s="1"/>
  <c r="R1615" i="47"/>
  <c r="S1615" i="47" s="1"/>
  <c r="T1615" i="47" s="1"/>
  <c r="Q1621" i="47"/>
  <c r="S1621" i="47" s="1"/>
  <c r="T1621" i="47" s="1"/>
  <c r="R1623" i="47"/>
  <c r="S1623" i="47" s="1"/>
  <c r="R1619" i="47"/>
  <c r="S1619" i="47" s="1"/>
  <c r="T1631" i="47"/>
  <c r="T1632" i="47" s="1"/>
  <c r="T1633" i="47" s="1"/>
  <c r="R1616" i="47"/>
  <c r="S1616" i="47" s="1"/>
  <c r="T1616" i="47" s="1"/>
  <c r="T1617" i="47" s="1"/>
  <c r="R1618" i="47"/>
  <c r="S1618" i="47" s="1"/>
  <c r="Q1620" i="47"/>
  <c r="S1620" i="47" s="1"/>
  <c r="T1620" i="47" s="1"/>
  <c r="R1622" i="47"/>
  <c r="S1622" i="47" s="1"/>
  <c r="T1622" i="47" s="1"/>
  <c r="Q1614" i="47"/>
  <c r="S1614" i="47" s="1"/>
  <c r="T1614" i="47" s="1"/>
  <c r="R1612" i="47"/>
  <c r="S1612" i="47" s="1"/>
  <c r="W1616" i="46"/>
  <c r="W1617" i="46"/>
  <c r="W1622" i="46"/>
  <c r="W1623" i="46"/>
  <c r="W1612" i="46"/>
  <c r="W1615" i="46"/>
  <c r="W1619" i="46"/>
  <c r="V1620" i="46"/>
  <c r="V1621" i="46"/>
  <c r="X1619" i="46"/>
  <c r="V1613" i="46"/>
  <c r="V1614" i="46"/>
  <c r="W1618" i="46"/>
  <c r="X1614" i="46"/>
  <c r="X1621" i="46"/>
  <c r="X1626" i="46"/>
  <c r="P1611" i="47"/>
  <c r="O1611" i="47"/>
  <c r="N1611" i="47"/>
  <c r="M1611" i="47"/>
  <c r="T1611" i="46"/>
  <c r="S1611" i="46"/>
  <c r="R1611" i="46"/>
  <c r="Q1611" i="46"/>
  <c r="P1610" i="47"/>
  <c r="O1610" i="47"/>
  <c r="N1610" i="47"/>
  <c r="M1610" i="47"/>
  <c r="P1609" i="47"/>
  <c r="O1609" i="47"/>
  <c r="N1609" i="47"/>
  <c r="M1609" i="47"/>
  <c r="P1608" i="47"/>
  <c r="O1608" i="47"/>
  <c r="N1608" i="47"/>
  <c r="M1608" i="47"/>
  <c r="T1610" i="46"/>
  <c r="S1610" i="46"/>
  <c r="R1610" i="46"/>
  <c r="Q1610" i="46"/>
  <c r="T1609" i="46"/>
  <c r="S1609" i="46"/>
  <c r="R1609" i="46"/>
  <c r="Q1609" i="46"/>
  <c r="T1608" i="46"/>
  <c r="S1608" i="46"/>
  <c r="R1608" i="46"/>
  <c r="Q1608" i="46"/>
  <c r="T1607" i="46"/>
  <c r="S1607" i="46"/>
  <c r="R1607" i="46"/>
  <c r="Q1607" i="46"/>
  <c r="T1606" i="46"/>
  <c r="S1606" i="46"/>
  <c r="R1606" i="46"/>
  <c r="Q1606" i="46"/>
  <c r="T1605" i="46"/>
  <c r="S1605" i="46"/>
  <c r="R1605" i="46"/>
  <c r="Q1605" i="46"/>
  <c r="T1604" i="46"/>
  <c r="S1604" i="46"/>
  <c r="R1604" i="46"/>
  <c r="Q1604" i="46"/>
  <c r="P1607" i="47"/>
  <c r="O1607" i="47"/>
  <c r="N1607" i="47"/>
  <c r="M1607" i="47"/>
  <c r="P1606" i="47"/>
  <c r="O1606" i="47"/>
  <c r="N1606" i="47"/>
  <c r="M1606" i="47"/>
  <c r="P1605" i="47"/>
  <c r="O1605" i="47"/>
  <c r="N1605" i="47"/>
  <c r="M1605" i="47"/>
  <c r="P1604" i="47"/>
  <c r="O1604" i="47"/>
  <c r="N1604" i="47"/>
  <c r="M1604" i="47"/>
  <c r="T1603" i="46"/>
  <c r="S1603" i="46"/>
  <c r="R1603" i="46"/>
  <c r="Q1603" i="46"/>
  <c r="P1603" i="47"/>
  <c r="O1603" i="47"/>
  <c r="N1603" i="47"/>
  <c r="M1603" i="47"/>
  <c r="P1602" i="47"/>
  <c r="O1602" i="47"/>
  <c r="N1602" i="47"/>
  <c r="M1602" i="47"/>
  <c r="T1602" i="46"/>
  <c r="S1602" i="46"/>
  <c r="R1602" i="46"/>
  <c r="Q1602" i="46"/>
  <c r="T1623" i="47" l="1"/>
  <c r="T1624" i="47" s="1"/>
  <c r="T1625" i="47" s="1"/>
  <c r="T1626" i="47" s="1"/>
  <c r="T1618" i="47"/>
  <c r="T1619" i="47" s="1"/>
  <c r="R1603" i="47"/>
  <c r="S1603" i="47" s="1"/>
  <c r="T1603" i="47" s="1"/>
  <c r="R1604" i="47"/>
  <c r="S1604" i="47" s="1"/>
  <c r="T1604" i="47" s="1"/>
  <c r="Q1606" i="47"/>
  <c r="S1606" i="47" s="1"/>
  <c r="T1606" i="47" s="1"/>
  <c r="R1609" i="47"/>
  <c r="S1609" i="47" s="1"/>
  <c r="R1605" i="47"/>
  <c r="S1605" i="47" s="1"/>
  <c r="T1605" i="47" s="1"/>
  <c r="Q1607" i="47"/>
  <c r="S1607" i="47" s="1"/>
  <c r="T1607" i="47" s="1"/>
  <c r="R1608" i="47"/>
  <c r="S1608" i="47" s="1"/>
  <c r="T1608" i="47" s="1"/>
  <c r="R1610" i="47"/>
  <c r="S1610" i="47" s="1"/>
  <c r="R1611" i="47"/>
  <c r="S1611" i="47" s="1"/>
  <c r="R1602" i="47"/>
  <c r="S1602" i="47" s="1"/>
  <c r="T1602" i="47" s="1"/>
  <c r="W1602" i="46"/>
  <c r="W1603" i="46"/>
  <c r="W1604" i="46"/>
  <c r="W1605" i="46"/>
  <c r="V1606" i="46"/>
  <c r="V1607" i="46"/>
  <c r="X1607" i="46"/>
  <c r="W1608" i="46"/>
  <c r="X1612" i="46"/>
  <c r="W1609" i="46"/>
  <c r="W1610" i="46"/>
  <c r="W1611" i="46"/>
  <c r="T1601" i="46"/>
  <c r="S1601" i="46"/>
  <c r="R1601" i="46"/>
  <c r="Q1601" i="46"/>
  <c r="T1598" i="46"/>
  <c r="S1598" i="46"/>
  <c r="R1598" i="46"/>
  <c r="Q1598" i="46"/>
  <c r="P1601" i="47"/>
  <c r="O1601" i="47"/>
  <c r="N1601" i="47"/>
  <c r="M1601" i="47"/>
  <c r="P1598" i="47"/>
  <c r="O1598" i="47"/>
  <c r="N1598" i="47"/>
  <c r="M1598" i="47"/>
  <c r="T1597" i="46"/>
  <c r="S1597" i="46"/>
  <c r="R1597" i="46"/>
  <c r="Q1597" i="46"/>
  <c r="T1600" i="46"/>
  <c r="S1600" i="46"/>
  <c r="R1600" i="46"/>
  <c r="Q1600" i="46"/>
  <c r="T1599" i="46"/>
  <c r="S1599" i="46"/>
  <c r="R1599" i="46"/>
  <c r="Q1599" i="46"/>
  <c r="P1600" i="47"/>
  <c r="O1600" i="47"/>
  <c r="N1600" i="47"/>
  <c r="M1600" i="47"/>
  <c r="P1599" i="47"/>
  <c r="O1599" i="47"/>
  <c r="N1599" i="47"/>
  <c r="M1599" i="47"/>
  <c r="P1597" i="47"/>
  <c r="O1597" i="47"/>
  <c r="N1597" i="47"/>
  <c r="M1597" i="47"/>
  <c r="R1597" i="47" s="1"/>
  <c r="S1597" i="47" s="1"/>
  <c r="P1596" i="47"/>
  <c r="O1596" i="47"/>
  <c r="N1596" i="47"/>
  <c r="M1596" i="47"/>
  <c r="T1596" i="46"/>
  <c r="S1596" i="46"/>
  <c r="R1596" i="46"/>
  <c r="Q1596" i="46"/>
  <c r="Q1600" i="47" l="1"/>
  <c r="S1600" i="47" s="1"/>
  <c r="T1600" i="47" s="1"/>
  <c r="T1609" i="47"/>
  <c r="T1610" i="47" s="1"/>
  <c r="T1611" i="47" s="1"/>
  <c r="T1612" i="47" s="1"/>
  <c r="R1598" i="47"/>
  <c r="S1598" i="47" s="1"/>
  <c r="R1601" i="47"/>
  <c r="S1601" i="47" s="1"/>
  <c r="T1601" i="47" s="1"/>
  <c r="R1596" i="47"/>
  <c r="S1596" i="47" s="1"/>
  <c r="Q1599" i="47"/>
  <c r="S1599" i="47" s="1"/>
  <c r="X1600" i="46"/>
  <c r="W1596" i="46"/>
  <c r="V1599" i="46"/>
  <c r="V1600" i="46"/>
  <c r="W1597" i="46"/>
  <c r="W1598" i="46"/>
  <c r="W1601" i="46"/>
  <c r="X1605" i="46"/>
  <c r="T1595" i="46"/>
  <c r="S1595" i="46"/>
  <c r="R1595" i="46"/>
  <c r="Q1595" i="46"/>
  <c r="P1595" i="47"/>
  <c r="O1595" i="47"/>
  <c r="N1595" i="47"/>
  <c r="M1595" i="47"/>
  <c r="R1595" i="47" l="1"/>
  <c r="S1595" i="47" s="1"/>
  <c r="W1595" i="46"/>
  <c r="T1594" i="46"/>
  <c r="S1594" i="46"/>
  <c r="R1594" i="46"/>
  <c r="Q1594" i="46"/>
  <c r="T1592" i="46"/>
  <c r="S1592" i="46"/>
  <c r="R1592" i="46"/>
  <c r="Q1592" i="46"/>
  <c r="P1594" i="47"/>
  <c r="O1594" i="47"/>
  <c r="N1594" i="47"/>
  <c r="M1594" i="47"/>
  <c r="P1592" i="47"/>
  <c r="O1592" i="47"/>
  <c r="N1592" i="47"/>
  <c r="M1592" i="47"/>
  <c r="T1593" i="46"/>
  <c r="S1593" i="46"/>
  <c r="R1593" i="46"/>
  <c r="Q1593" i="46"/>
  <c r="T1591" i="46"/>
  <c r="S1591" i="46"/>
  <c r="R1591" i="46"/>
  <c r="Q1591" i="46"/>
  <c r="T1590" i="46"/>
  <c r="S1590" i="46"/>
  <c r="R1590" i="46"/>
  <c r="Q1590" i="46"/>
  <c r="P1593" i="47"/>
  <c r="O1593" i="47"/>
  <c r="N1593" i="47"/>
  <c r="M1593" i="47"/>
  <c r="P1591" i="47"/>
  <c r="O1591" i="47"/>
  <c r="N1591" i="47"/>
  <c r="M1591" i="47"/>
  <c r="P1590" i="47"/>
  <c r="O1590" i="47"/>
  <c r="N1590" i="47"/>
  <c r="M1590" i="47"/>
  <c r="P1589" i="47"/>
  <c r="O1589" i="47"/>
  <c r="N1589" i="47"/>
  <c r="M1589" i="47"/>
  <c r="T1589" i="46"/>
  <c r="S1589" i="46"/>
  <c r="R1589" i="46"/>
  <c r="Q1589" i="46"/>
  <c r="R1589" i="47" l="1"/>
  <c r="S1589" i="47" s="1"/>
  <c r="R1591" i="47"/>
  <c r="S1591" i="47" s="1"/>
  <c r="R1594" i="47"/>
  <c r="S1594" i="47" s="1"/>
  <c r="R1590" i="47"/>
  <c r="S1590" i="47" s="1"/>
  <c r="Q1593" i="47"/>
  <c r="S1593" i="47" s="1"/>
  <c r="T1593" i="47" s="1"/>
  <c r="T1594" i="47" s="1"/>
  <c r="T1595" i="47" s="1"/>
  <c r="T1596" i="47" s="1"/>
  <c r="T1597" i="47" s="1"/>
  <c r="T1598" i="47" s="1"/>
  <c r="T1599" i="47" s="1"/>
  <c r="Q1592" i="47"/>
  <c r="S1592" i="47" s="1"/>
  <c r="T1592" i="47" s="1"/>
  <c r="W1589" i="46"/>
  <c r="W1590" i="46"/>
  <c r="W1591" i="46"/>
  <c r="V1593" i="46"/>
  <c r="V1592" i="46"/>
  <c r="X1593" i="46"/>
  <c r="W1594" i="46"/>
  <c r="X1598" i="46"/>
  <c r="T1588" i="46"/>
  <c r="S1588" i="46"/>
  <c r="R1588" i="46"/>
  <c r="Q1588" i="46"/>
  <c r="P1588" i="47"/>
  <c r="O1588" i="47"/>
  <c r="N1588" i="47"/>
  <c r="M1588" i="47"/>
  <c r="R1588" i="47" s="1"/>
  <c r="S1588" i="47" s="1"/>
  <c r="T1588" i="47" s="1"/>
  <c r="T1587" i="46"/>
  <c r="S1587" i="46"/>
  <c r="R1587" i="46"/>
  <c r="Q1587" i="46"/>
  <c r="T1586" i="46"/>
  <c r="S1586" i="46"/>
  <c r="R1586" i="46"/>
  <c r="Q1586" i="46"/>
  <c r="P1587" i="47"/>
  <c r="O1587" i="47"/>
  <c r="N1587" i="47"/>
  <c r="M1587" i="47"/>
  <c r="P1586" i="47"/>
  <c r="O1586" i="47"/>
  <c r="N1586" i="47"/>
  <c r="M1586" i="47"/>
  <c r="Q1586" i="47" l="1"/>
  <c r="S1586" i="47" s="1"/>
  <c r="T1586" i="47" s="1"/>
  <c r="T1589" i="47"/>
  <c r="T1590" i="47" s="1"/>
  <c r="T1591" i="47" s="1"/>
  <c r="R1587" i="47"/>
  <c r="S1587" i="47" s="1"/>
  <c r="V1586" i="46"/>
  <c r="W1587" i="46"/>
  <c r="X1591" i="46"/>
  <c r="W1588" i="46"/>
  <c r="T1587" i="47" l="1"/>
  <c r="T1585" i="46"/>
  <c r="S1585" i="46"/>
  <c r="R1585" i="46"/>
  <c r="Q1585" i="46"/>
  <c r="T1584" i="46"/>
  <c r="S1584" i="46"/>
  <c r="R1584" i="46"/>
  <c r="Q1584" i="46"/>
  <c r="P1585" i="47"/>
  <c r="O1585" i="47"/>
  <c r="N1585" i="47"/>
  <c r="M1585" i="47"/>
  <c r="P1584" i="47"/>
  <c r="O1584" i="47"/>
  <c r="N1584" i="47"/>
  <c r="M1584" i="47"/>
  <c r="T1583" i="46"/>
  <c r="S1583" i="46"/>
  <c r="R1583" i="46"/>
  <c r="Q1583" i="46"/>
  <c r="P1583" i="47"/>
  <c r="O1583" i="47"/>
  <c r="N1583" i="47"/>
  <c r="M1583" i="47"/>
  <c r="P1582" i="47"/>
  <c r="O1582" i="47"/>
  <c r="N1582" i="47"/>
  <c r="M1582" i="47"/>
  <c r="T1582" i="46"/>
  <c r="S1582" i="46"/>
  <c r="R1582" i="46"/>
  <c r="Q1582" i="46"/>
  <c r="W1583" i="46" l="1"/>
  <c r="W1582" i="46"/>
  <c r="W1584" i="46"/>
  <c r="R1583" i="47"/>
  <c r="S1583" i="47" s="1"/>
  <c r="T1583" i="47" s="1"/>
  <c r="R1584" i="47"/>
  <c r="S1584" i="47" s="1"/>
  <c r="Q1585" i="47"/>
  <c r="S1585" i="47" s="1"/>
  <c r="R1582" i="47"/>
  <c r="S1582" i="47" s="1"/>
  <c r="V1585" i="46"/>
  <c r="X1586" i="46"/>
  <c r="T1581" i="46"/>
  <c r="S1581" i="46"/>
  <c r="R1581" i="46"/>
  <c r="Q1581" i="46"/>
  <c r="T1580" i="46"/>
  <c r="S1580" i="46"/>
  <c r="R1580" i="46"/>
  <c r="Q1580" i="46"/>
  <c r="P1581" i="47"/>
  <c r="O1581" i="47"/>
  <c r="N1581" i="47"/>
  <c r="M1581" i="47"/>
  <c r="P1580" i="47"/>
  <c r="O1580" i="47"/>
  <c r="N1580" i="47"/>
  <c r="M1580" i="47"/>
  <c r="P1579" i="47"/>
  <c r="O1579" i="47"/>
  <c r="N1579" i="47"/>
  <c r="M1579" i="47"/>
  <c r="P1578" i="47"/>
  <c r="O1578" i="47"/>
  <c r="N1578" i="47"/>
  <c r="M1578" i="47"/>
  <c r="P1577" i="47"/>
  <c r="O1577" i="47"/>
  <c r="N1577" i="47"/>
  <c r="M1577" i="47"/>
  <c r="T1579" i="46"/>
  <c r="S1579" i="46"/>
  <c r="R1579" i="46"/>
  <c r="Q1579" i="46"/>
  <c r="T1578" i="46"/>
  <c r="S1578" i="46"/>
  <c r="R1578" i="46"/>
  <c r="Q1578" i="46"/>
  <c r="T1577" i="46"/>
  <c r="S1577" i="46"/>
  <c r="R1577" i="46"/>
  <c r="Q1577" i="46"/>
  <c r="T1576" i="46"/>
  <c r="S1576" i="46"/>
  <c r="R1576" i="46"/>
  <c r="Q1576" i="46"/>
  <c r="P1576" i="47"/>
  <c r="O1576" i="47"/>
  <c r="N1576" i="47"/>
  <c r="M1576" i="47"/>
  <c r="T1575" i="46"/>
  <c r="S1575" i="46"/>
  <c r="R1575" i="46"/>
  <c r="Q1575" i="46"/>
  <c r="T1574" i="46"/>
  <c r="S1574" i="46"/>
  <c r="R1574" i="46"/>
  <c r="Q1574" i="46"/>
  <c r="P1575" i="47"/>
  <c r="O1575" i="47"/>
  <c r="N1575" i="47"/>
  <c r="M1575" i="47"/>
  <c r="P1574" i="47"/>
  <c r="O1574" i="47"/>
  <c r="N1574" i="47"/>
  <c r="M1574" i="47"/>
  <c r="T1573" i="46"/>
  <c r="S1573" i="46"/>
  <c r="R1573" i="46"/>
  <c r="Q1573" i="46"/>
  <c r="T1572" i="46"/>
  <c r="S1572" i="46"/>
  <c r="R1572" i="46"/>
  <c r="Q1572" i="46"/>
  <c r="T1571" i="46"/>
  <c r="S1571" i="46"/>
  <c r="R1571" i="46"/>
  <c r="Q1571" i="46"/>
  <c r="T1570" i="46"/>
  <c r="S1570" i="46"/>
  <c r="R1570" i="46"/>
  <c r="Q1570" i="46"/>
  <c r="T1569" i="46"/>
  <c r="S1569" i="46"/>
  <c r="R1569" i="46"/>
  <c r="Q1569" i="46"/>
  <c r="P1573" i="47"/>
  <c r="O1573" i="47"/>
  <c r="N1573" i="47"/>
  <c r="M1573" i="47"/>
  <c r="P1572" i="47"/>
  <c r="O1572" i="47"/>
  <c r="N1572" i="47"/>
  <c r="M1572" i="47"/>
  <c r="P1571" i="47"/>
  <c r="O1571" i="47"/>
  <c r="N1571" i="47"/>
  <c r="M1571" i="47"/>
  <c r="P1570" i="47"/>
  <c r="O1570" i="47"/>
  <c r="N1570" i="47"/>
  <c r="M1570" i="47"/>
  <c r="P1569" i="47"/>
  <c r="O1569" i="47"/>
  <c r="N1569" i="47"/>
  <c r="M1569" i="47"/>
  <c r="T1568" i="46"/>
  <c r="S1568" i="46"/>
  <c r="R1568" i="46"/>
  <c r="Q1568" i="46"/>
  <c r="T1567" i="46"/>
  <c r="S1567" i="46"/>
  <c r="R1567" i="46"/>
  <c r="Q1567" i="46"/>
  <c r="T1566" i="46"/>
  <c r="S1566" i="46"/>
  <c r="R1566" i="46"/>
  <c r="Q1566" i="46"/>
  <c r="P1568" i="47"/>
  <c r="O1568" i="47"/>
  <c r="N1568" i="47"/>
  <c r="M1568" i="47"/>
  <c r="P1567" i="47"/>
  <c r="O1567" i="47"/>
  <c r="N1567" i="47"/>
  <c r="M1567" i="47"/>
  <c r="P1566" i="47"/>
  <c r="O1566" i="47"/>
  <c r="N1566" i="47"/>
  <c r="M1566" i="47"/>
  <c r="P1565" i="47"/>
  <c r="O1565" i="47"/>
  <c r="N1565" i="47"/>
  <c r="M1565" i="47"/>
  <c r="P1564" i="47"/>
  <c r="O1564" i="47"/>
  <c r="N1564" i="47"/>
  <c r="M1564" i="47"/>
  <c r="P1563" i="47"/>
  <c r="O1563" i="47"/>
  <c r="N1563" i="47"/>
  <c r="M1563" i="47"/>
  <c r="P1562" i="47"/>
  <c r="O1562" i="47"/>
  <c r="N1562" i="47"/>
  <c r="M1562" i="47"/>
  <c r="T1565" i="46"/>
  <c r="S1565" i="46"/>
  <c r="R1565" i="46"/>
  <c r="Q1565" i="46"/>
  <c r="T1564" i="46"/>
  <c r="S1564" i="46"/>
  <c r="R1564" i="46"/>
  <c r="Q1564" i="46"/>
  <c r="T1563" i="46"/>
  <c r="S1563" i="46"/>
  <c r="R1563" i="46"/>
  <c r="Q1563" i="46"/>
  <c r="T1562" i="46"/>
  <c r="S1562" i="46"/>
  <c r="R1562" i="46"/>
  <c r="Q1562" i="46"/>
  <c r="P1561" i="47"/>
  <c r="O1561" i="47"/>
  <c r="N1561" i="47"/>
  <c r="M1561" i="47"/>
  <c r="T1561" i="46"/>
  <c r="S1561" i="46"/>
  <c r="R1561" i="46"/>
  <c r="Q1561" i="46"/>
  <c r="P1560" i="47"/>
  <c r="O1560" i="47"/>
  <c r="N1560" i="47"/>
  <c r="M1560" i="47"/>
  <c r="T1560" i="46"/>
  <c r="S1560" i="46"/>
  <c r="R1560" i="46"/>
  <c r="Q1560" i="46"/>
  <c r="T1559" i="46"/>
  <c r="S1559" i="46"/>
  <c r="R1559" i="46"/>
  <c r="Q1559" i="46"/>
  <c r="T1558" i="46"/>
  <c r="S1558" i="46"/>
  <c r="R1558" i="46"/>
  <c r="Q1558" i="46"/>
  <c r="T1557" i="46"/>
  <c r="S1557" i="46"/>
  <c r="R1557" i="46"/>
  <c r="Q1557" i="46"/>
  <c r="T1556" i="46"/>
  <c r="S1556" i="46"/>
  <c r="R1556" i="46"/>
  <c r="Q1556" i="46"/>
  <c r="P1559" i="47"/>
  <c r="O1559" i="47"/>
  <c r="N1559" i="47"/>
  <c r="M1559" i="47"/>
  <c r="P1558" i="47"/>
  <c r="O1558" i="47"/>
  <c r="N1558" i="47"/>
  <c r="M1558" i="47"/>
  <c r="P1557" i="47"/>
  <c r="O1557" i="47"/>
  <c r="N1557" i="47"/>
  <c r="M1557" i="47"/>
  <c r="P1556" i="47"/>
  <c r="O1556" i="47"/>
  <c r="N1556" i="47"/>
  <c r="M1556" i="47"/>
  <c r="T1555" i="46"/>
  <c r="S1555" i="46"/>
  <c r="R1555" i="46"/>
  <c r="Q1555" i="46"/>
  <c r="P1555" i="47"/>
  <c r="O1555" i="47"/>
  <c r="N1555" i="47"/>
  <c r="M1555" i="47"/>
  <c r="P1554" i="47"/>
  <c r="O1554" i="47"/>
  <c r="N1554" i="47"/>
  <c r="M1554" i="47"/>
  <c r="T1554" i="46"/>
  <c r="S1554" i="46"/>
  <c r="R1554" i="46"/>
  <c r="Q1554" i="46"/>
  <c r="Q1558" i="47" l="1"/>
  <c r="S1558" i="47" s="1"/>
  <c r="T1558" i="47" s="1"/>
  <c r="R1562" i="47"/>
  <c r="S1562" i="47" s="1"/>
  <c r="Q1564" i="47"/>
  <c r="S1564" i="47" s="1"/>
  <c r="R1566" i="47"/>
  <c r="S1566" i="47" s="1"/>
  <c r="T1566" i="47" s="1"/>
  <c r="T1584" i="47"/>
  <c r="R1568" i="47"/>
  <c r="S1568" i="47" s="1"/>
  <c r="T1568" i="47" s="1"/>
  <c r="R1569" i="47"/>
  <c r="S1569" i="47" s="1"/>
  <c r="Q1571" i="47"/>
  <c r="S1571" i="47" s="1"/>
  <c r="T1571" i="47" s="1"/>
  <c r="R1573" i="47"/>
  <c r="S1573" i="47" s="1"/>
  <c r="R1574" i="47"/>
  <c r="S1574" i="47" s="1"/>
  <c r="T1574" i="47" s="1"/>
  <c r="R1576" i="47"/>
  <c r="S1576" i="47" s="1"/>
  <c r="Q1578" i="47"/>
  <c r="S1578" i="47" s="1"/>
  <c r="T1578" i="47" s="1"/>
  <c r="R1580" i="47"/>
  <c r="S1580" i="47" s="1"/>
  <c r="R1556" i="47"/>
  <c r="S1556" i="47" s="1"/>
  <c r="T1556" i="47" s="1"/>
  <c r="R1555" i="47"/>
  <c r="S1555" i="47" s="1"/>
  <c r="R1554" i="47"/>
  <c r="S1554" i="47" s="1"/>
  <c r="Q1557" i="47"/>
  <c r="S1557" i="47" s="1"/>
  <c r="T1557" i="47" s="1"/>
  <c r="R1559" i="47"/>
  <c r="S1559" i="47" s="1"/>
  <c r="R1560" i="47"/>
  <c r="S1560" i="47" s="1"/>
  <c r="R1561" i="47"/>
  <c r="S1561" i="47" s="1"/>
  <c r="R1563" i="47"/>
  <c r="S1563" i="47" s="1"/>
  <c r="Q1565" i="47"/>
  <c r="S1565" i="47" s="1"/>
  <c r="T1565" i="47" s="1"/>
  <c r="R1567" i="47"/>
  <c r="S1567" i="47" s="1"/>
  <c r="T1567" i="47" s="1"/>
  <c r="R1570" i="47"/>
  <c r="S1570" i="47" s="1"/>
  <c r="T1570" i="47" s="1"/>
  <c r="Q1572" i="47"/>
  <c r="S1572" i="47" s="1"/>
  <c r="T1572" i="47" s="1"/>
  <c r="T1573" i="47" s="1"/>
  <c r="R1575" i="47"/>
  <c r="S1575" i="47" s="1"/>
  <c r="T1575" i="47" s="1"/>
  <c r="R1577" i="47"/>
  <c r="S1577" i="47" s="1"/>
  <c r="Q1579" i="47"/>
  <c r="S1579" i="47" s="1"/>
  <c r="T1579" i="47" s="1"/>
  <c r="R1581" i="47"/>
  <c r="S1581" i="47" s="1"/>
  <c r="T1585" i="47"/>
  <c r="V1565" i="46"/>
  <c r="W1566" i="46"/>
  <c r="W1567" i="46"/>
  <c r="W1568" i="46"/>
  <c r="W1570" i="46"/>
  <c r="V1571" i="46"/>
  <c r="V1572" i="46"/>
  <c r="W1573" i="46"/>
  <c r="W1574" i="46"/>
  <c r="W1575" i="46"/>
  <c r="W1576" i="46"/>
  <c r="W1577" i="46"/>
  <c r="X1577" i="46"/>
  <c r="X1579" i="46"/>
  <c r="V1578" i="46"/>
  <c r="V1579" i="46"/>
  <c r="W1580" i="46"/>
  <c r="X1584" i="46"/>
  <c r="W1581" i="46"/>
  <c r="X1565" i="46"/>
  <c r="V1564" i="46"/>
  <c r="X1570" i="46"/>
  <c r="W1554" i="46"/>
  <c r="W1555" i="46"/>
  <c r="V1557" i="46"/>
  <c r="V1558" i="46"/>
  <c r="W1559" i="46"/>
  <c r="W1560" i="46"/>
  <c r="W1561" i="46"/>
  <c r="W1562" i="46"/>
  <c r="W1563" i="46"/>
  <c r="X1563" i="46"/>
  <c r="W1569" i="46"/>
  <c r="X1572" i="46"/>
  <c r="W1556" i="46"/>
  <c r="X1558" i="46"/>
  <c r="T1553" i="46"/>
  <c r="S1553" i="46"/>
  <c r="R1553" i="46"/>
  <c r="Q1553" i="46"/>
  <c r="T1552" i="46"/>
  <c r="S1552" i="46"/>
  <c r="R1552" i="46"/>
  <c r="Q1552" i="46"/>
  <c r="T1551" i="46"/>
  <c r="S1551" i="46"/>
  <c r="R1551" i="46"/>
  <c r="Q1551" i="46"/>
  <c r="T1550" i="46"/>
  <c r="S1550" i="46"/>
  <c r="R1550" i="46"/>
  <c r="Q1550" i="46"/>
  <c r="T1549" i="46"/>
  <c r="S1549" i="46"/>
  <c r="R1549" i="46"/>
  <c r="Q1549" i="46"/>
  <c r="P1553" i="47"/>
  <c r="O1553" i="47"/>
  <c r="N1553" i="47"/>
  <c r="M1553" i="47"/>
  <c r="P1552" i="47"/>
  <c r="O1552" i="47"/>
  <c r="N1552" i="47"/>
  <c r="M1552" i="47"/>
  <c r="P1551" i="47"/>
  <c r="O1551" i="47"/>
  <c r="N1551" i="47"/>
  <c r="M1551" i="47"/>
  <c r="P1550" i="47"/>
  <c r="O1550" i="47"/>
  <c r="N1550" i="47"/>
  <c r="M1550" i="47"/>
  <c r="P1549" i="47"/>
  <c r="O1549" i="47"/>
  <c r="N1549" i="47"/>
  <c r="M1549" i="47"/>
  <c r="T1559" i="47" l="1"/>
  <c r="T1560" i="47" s="1"/>
  <c r="T1561" i="47" s="1"/>
  <c r="T1562" i="47" s="1"/>
  <c r="T1563" i="47" s="1"/>
  <c r="T1564" i="47" s="1"/>
  <c r="T1569" i="47"/>
  <c r="T1580" i="47"/>
  <c r="T1581" i="47" s="1"/>
  <c r="T1582" i="47" s="1"/>
  <c r="T1576" i="47"/>
  <c r="T1577" i="47" s="1"/>
  <c r="Q1551" i="47"/>
  <c r="S1551" i="47" s="1"/>
  <c r="T1551" i="47" s="1"/>
  <c r="R1553" i="47"/>
  <c r="S1553" i="47" s="1"/>
  <c r="T1553" i="47" s="1"/>
  <c r="T1554" i="47" s="1"/>
  <c r="T1555" i="47" s="1"/>
  <c r="R1552" i="47"/>
  <c r="S1552" i="47" s="1"/>
  <c r="T1552" i="47" s="1"/>
  <c r="R1549" i="47"/>
  <c r="S1549" i="47" s="1"/>
  <c r="Q1550" i="47"/>
  <c r="S1550" i="47" s="1"/>
  <c r="T1550" i="47" s="1"/>
  <c r="V1551" i="46"/>
  <c r="W1553" i="46"/>
  <c r="V1550" i="46"/>
  <c r="W1552" i="46"/>
  <c r="X1551" i="46"/>
  <c r="X1556" i="46"/>
  <c r="W1549" i="46"/>
  <c r="T1548" i="46"/>
  <c r="S1548" i="46"/>
  <c r="R1548" i="46"/>
  <c r="Q1548" i="46"/>
  <c r="T1547" i="46"/>
  <c r="S1547" i="46"/>
  <c r="R1547" i="46"/>
  <c r="Q1547" i="46"/>
  <c r="T1546" i="46"/>
  <c r="S1546" i="46"/>
  <c r="R1546" i="46"/>
  <c r="Q1546" i="46"/>
  <c r="P1548" i="47"/>
  <c r="O1548" i="47"/>
  <c r="N1548" i="47"/>
  <c r="M1548" i="47"/>
  <c r="P1547" i="47"/>
  <c r="O1547" i="47"/>
  <c r="N1547" i="47"/>
  <c r="M1547" i="47"/>
  <c r="P1546" i="47"/>
  <c r="O1546" i="47"/>
  <c r="N1546" i="47"/>
  <c r="M1546" i="47"/>
  <c r="T1545" i="46"/>
  <c r="S1545" i="46"/>
  <c r="R1545" i="46"/>
  <c r="Q1545" i="46"/>
  <c r="T1544" i="46"/>
  <c r="S1544" i="46"/>
  <c r="R1544" i="46"/>
  <c r="Q1544" i="46"/>
  <c r="P1545" i="47"/>
  <c r="O1545" i="47"/>
  <c r="N1545" i="47"/>
  <c r="M1545" i="47"/>
  <c r="P1544" i="47"/>
  <c r="O1544" i="47"/>
  <c r="N1544" i="47"/>
  <c r="M1544" i="47"/>
  <c r="P1543" i="47"/>
  <c r="O1543" i="47"/>
  <c r="N1543" i="47"/>
  <c r="M1543" i="47"/>
  <c r="P1542" i="47"/>
  <c r="O1542" i="47"/>
  <c r="N1542" i="47"/>
  <c r="M1542" i="47"/>
  <c r="T1543" i="46"/>
  <c r="S1543" i="46"/>
  <c r="R1543" i="46"/>
  <c r="Q1543" i="46"/>
  <c r="T1542" i="46"/>
  <c r="S1542" i="46"/>
  <c r="R1542" i="46"/>
  <c r="Q1542" i="46"/>
  <c r="T1541" i="46"/>
  <c r="S1541" i="46"/>
  <c r="R1541" i="46"/>
  <c r="Q1541" i="46"/>
  <c r="T1540" i="46"/>
  <c r="S1540" i="46"/>
  <c r="R1540" i="46"/>
  <c r="Q1540" i="46"/>
  <c r="P1541" i="47"/>
  <c r="O1541" i="47"/>
  <c r="N1541" i="47"/>
  <c r="M1541" i="47"/>
  <c r="P1540" i="47"/>
  <c r="O1540" i="47"/>
  <c r="N1540" i="47"/>
  <c r="M1540" i="47"/>
  <c r="P1539" i="47"/>
  <c r="O1539" i="47"/>
  <c r="N1539" i="47"/>
  <c r="M1539" i="47"/>
  <c r="P1538" i="47"/>
  <c r="O1538" i="47"/>
  <c r="N1538" i="47"/>
  <c r="M1538" i="47"/>
  <c r="T1539" i="46"/>
  <c r="S1539" i="46"/>
  <c r="R1539" i="46"/>
  <c r="Q1539" i="46"/>
  <c r="T1538" i="46"/>
  <c r="S1538" i="46"/>
  <c r="R1538" i="46"/>
  <c r="Q1538" i="46"/>
  <c r="P1537" i="47"/>
  <c r="O1537" i="47"/>
  <c r="N1537" i="47"/>
  <c r="M1537" i="47"/>
  <c r="P1536" i="47"/>
  <c r="O1536" i="47"/>
  <c r="N1536" i="47"/>
  <c r="M1536" i="47"/>
  <c r="P1535" i="47"/>
  <c r="O1535" i="47"/>
  <c r="N1535" i="47"/>
  <c r="M1535" i="47"/>
  <c r="P1534" i="47"/>
  <c r="O1534" i="47"/>
  <c r="N1534" i="47"/>
  <c r="M1534" i="47"/>
  <c r="T1537" i="46"/>
  <c r="S1537" i="46"/>
  <c r="R1537" i="46"/>
  <c r="Q1537" i="46"/>
  <c r="T1536" i="46"/>
  <c r="S1536" i="46"/>
  <c r="R1536" i="46"/>
  <c r="Q1536" i="46"/>
  <c r="T1535" i="46"/>
  <c r="S1535" i="46"/>
  <c r="R1535" i="46"/>
  <c r="Q1535" i="46"/>
  <c r="T1534" i="46"/>
  <c r="S1534" i="46"/>
  <c r="R1534" i="46"/>
  <c r="Q1534" i="46"/>
  <c r="T1533" i="46"/>
  <c r="S1533" i="46"/>
  <c r="R1533" i="46"/>
  <c r="Q1533" i="46"/>
  <c r="T1532" i="46"/>
  <c r="S1532" i="46"/>
  <c r="R1532" i="46"/>
  <c r="Q1532" i="46"/>
  <c r="P1533" i="47"/>
  <c r="O1533" i="47"/>
  <c r="N1533" i="47"/>
  <c r="M1533" i="47"/>
  <c r="P1532" i="47"/>
  <c r="O1532" i="47"/>
  <c r="N1532" i="47"/>
  <c r="M1532" i="47"/>
  <c r="R1532" i="47" l="1"/>
  <c r="S1532" i="47" s="1"/>
  <c r="R1534" i="47"/>
  <c r="S1534" i="47" s="1"/>
  <c r="Q1536" i="47"/>
  <c r="S1536" i="47" s="1"/>
  <c r="T1536" i="47" s="1"/>
  <c r="R1538" i="47"/>
  <c r="S1538" i="47" s="1"/>
  <c r="R1540" i="47"/>
  <c r="S1540" i="47" s="1"/>
  <c r="R1542" i="47"/>
  <c r="S1542" i="47" s="1"/>
  <c r="Q1544" i="47"/>
  <c r="S1544" i="47" s="1"/>
  <c r="T1544" i="47" s="1"/>
  <c r="R1546" i="47"/>
  <c r="S1546" i="47" s="1"/>
  <c r="R1548" i="47"/>
  <c r="S1548" i="47" s="1"/>
  <c r="R1533" i="47"/>
  <c r="S1533" i="47" s="1"/>
  <c r="R1535" i="47"/>
  <c r="S1535" i="47" s="1"/>
  <c r="Q1537" i="47"/>
  <c r="S1537" i="47" s="1"/>
  <c r="T1537" i="47" s="1"/>
  <c r="R1539" i="47"/>
  <c r="S1539" i="47" s="1"/>
  <c r="R1541" i="47"/>
  <c r="S1541" i="47" s="1"/>
  <c r="Q1543" i="47"/>
  <c r="S1543" i="47" s="1"/>
  <c r="T1543" i="47" s="1"/>
  <c r="R1545" i="47"/>
  <c r="S1545" i="47" s="1"/>
  <c r="R1547" i="47"/>
  <c r="S1547" i="47" s="1"/>
  <c r="X1542" i="46"/>
  <c r="X1549" i="46"/>
  <c r="W1546" i="46"/>
  <c r="W1547" i="46"/>
  <c r="W1548" i="46"/>
  <c r="W1534" i="46"/>
  <c r="V1537" i="46"/>
  <c r="W1539" i="46"/>
  <c r="W1541" i="46"/>
  <c r="W1542" i="46"/>
  <c r="V1543" i="46"/>
  <c r="V1544" i="46"/>
  <c r="W1545" i="46"/>
  <c r="W1532" i="46"/>
  <c r="W1533" i="46"/>
  <c r="W1535" i="46"/>
  <c r="X1537" i="46"/>
  <c r="V1536" i="46"/>
  <c r="W1538" i="46"/>
  <c r="W1540" i="46"/>
  <c r="X1544" i="46"/>
  <c r="T1538" i="47" l="1"/>
  <c r="T1539" i="47" s="1"/>
  <c r="T1540" i="47" s="1"/>
  <c r="T1541" i="47" s="1"/>
  <c r="T1542" i="47" s="1"/>
  <c r="T1545" i="47"/>
  <c r="T1546" i="47" s="1"/>
  <c r="T1547" i="47" s="1"/>
  <c r="T1548" i="47" s="1"/>
  <c r="T1549" i="47" s="1"/>
  <c r="T1531" i="46"/>
  <c r="S1531" i="46"/>
  <c r="R1531" i="46"/>
  <c r="Q1531" i="46"/>
  <c r="P1531" i="47"/>
  <c r="O1531" i="47"/>
  <c r="N1531" i="47"/>
  <c r="M1531" i="47"/>
  <c r="R1531" i="47" l="1"/>
  <c r="S1531" i="47" s="1"/>
  <c r="W1531" i="46"/>
  <c r="X1535" i="46"/>
  <c r="P1530" i="47"/>
  <c r="O1530" i="47"/>
  <c r="N1530" i="47"/>
  <c r="M1530" i="47"/>
  <c r="P1529" i="47"/>
  <c r="O1529" i="47"/>
  <c r="N1529" i="47"/>
  <c r="M1529" i="47"/>
  <c r="P1528" i="47"/>
  <c r="O1528" i="47"/>
  <c r="N1528" i="47"/>
  <c r="M1528" i="47"/>
  <c r="T1530" i="46"/>
  <c r="S1530" i="46"/>
  <c r="R1530" i="46"/>
  <c r="Q1530" i="46"/>
  <c r="T1529" i="46"/>
  <c r="S1529" i="46"/>
  <c r="R1529" i="46"/>
  <c r="Q1529" i="46"/>
  <c r="T1528" i="46"/>
  <c r="S1528" i="46"/>
  <c r="R1528" i="46"/>
  <c r="Q1528" i="46"/>
  <c r="P1527" i="47"/>
  <c r="O1527" i="47"/>
  <c r="N1527" i="47"/>
  <c r="M1527" i="47"/>
  <c r="P1526" i="47"/>
  <c r="O1526" i="47"/>
  <c r="N1526" i="47"/>
  <c r="M1526" i="47"/>
  <c r="T1527" i="46"/>
  <c r="S1527" i="46"/>
  <c r="R1527" i="46"/>
  <c r="Q1527" i="46"/>
  <c r="T1526" i="46"/>
  <c r="S1526" i="46"/>
  <c r="R1526" i="46"/>
  <c r="Q1526" i="46"/>
  <c r="P1525" i="47"/>
  <c r="O1525" i="47"/>
  <c r="N1525" i="47"/>
  <c r="M1525" i="47"/>
  <c r="P1524" i="47"/>
  <c r="O1524" i="47"/>
  <c r="N1524" i="47"/>
  <c r="M1524" i="47"/>
  <c r="T1525" i="46"/>
  <c r="S1525" i="46"/>
  <c r="R1525" i="46"/>
  <c r="Q1525" i="46"/>
  <c r="T1524" i="46"/>
  <c r="S1524" i="46"/>
  <c r="R1524" i="46"/>
  <c r="Q1524" i="46"/>
  <c r="P1523" i="47"/>
  <c r="O1523" i="47"/>
  <c r="N1523" i="47"/>
  <c r="M1523" i="47"/>
  <c r="P1522" i="47"/>
  <c r="O1522" i="47"/>
  <c r="N1522" i="47"/>
  <c r="M1522" i="47"/>
  <c r="P1521" i="47"/>
  <c r="O1521" i="47"/>
  <c r="N1521" i="47"/>
  <c r="M1521" i="47"/>
  <c r="T1523" i="46"/>
  <c r="S1523" i="46"/>
  <c r="R1523" i="46"/>
  <c r="Q1523" i="46"/>
  <c r="T1522" i="46"/>
  <c r="S1522" i="46"/>
  <c r="R1522" i="46"/>
  <c r="Q1522" i="46"/>
  <c r="T1521" i="46"/>
  <c r="S1521" i="46"/>
  <c r="R1521" i="46"/>
  <c r="Q1521" i="46"/>
  <c r="T1520" i="46"/>
  <c r="S1520" i="46"/>
  <c r="R1520" i="46"/>
  <c r="Q1520" i="46"/>
  <c r="T1519" i="46"/>
  <c r="S1519" i="46"/>
  <c r="R1519" i="46"/>
  <c r="Q1519" i="46"/>
  <c r="P1520" i="47"/>
  <c r="O1520" i="47"/>
  <c r="N1520" i="47"/>
  <c r="M1520" i="47"/>
  <c r="P1519" i="47"/>
  <c r="O1519" i="47"/>
  <c r="N1519" i="47"/>
  <c r="M1519" i="47"/>
  <c r="P1518" i="47"/>
  <c r="O1518" i="47"/>
  <c r="N1518" i="47"/>
  <c r="M1518" i="47"/>
  <c r="P1517" i="47"/>
  <c r="O1517" i="47"/>
  <c r="N1517" i="47"/>
  <c r="M1517" i="47"/>
  <c r="P1516" i="47"/>
  <c r="O1516" i="47"/>
  <c r="N1516" i="47"/>
  <c r="M1516" i="47"/>
  <c r="P1515" i="47"/>
  <c r="O1515" i="47"/>
  <c r="N1515" i="47"/>
  <c r="M1515" i="47"/>
  <c r="P1514" i="47"/>
  <c r="O1514" i="47"/>
  <c r="N1514" i="47"/>
  <c r="M1514" i="47"/>
  <c r="T1518" i="46"/>
  <c r="S1518" i="46"/>
  <c r="R1518" i="46"/>
  <c r="Q1518" i="46"/>
  <c r="T1517" i="46"/>
  <c r="S1517" i="46"/>
  <c r="R1517" i="46"/>
  <c r="Q1517" i="46"/>
  <c r="T1516" i="46"/>
  <c r="S1516" i="46"/>
  <c r="R1516" i="46"/>
  <c r="Q1516" i="46"/>
  <c r="T1515" i="46"/>
  <c r="S1515" i="46"/>
  <c r="R1515" i="46"/>
  <c r="Q1515" i="46"/>
  <c r="T1514" i="46"/>
  <c r="S1514" i="46"/>
  <c r="R1514" i="46"/>
  <c r="Q1514" i="46"/>
  <c r="T1513" i="46"/>
  <c r="S1513" i="46"/>
  <c r="R1513" i="46"/>
  <c r="Q1513" i="46"/>
  <c r="T1512" i="46"/>
  <c r="S1512" i="46"/>
  <c r="R1512" i="46"/>
  <c r="Q1512" i="46"/>
  <c r="T1511" i="46"/>
  <c r="S1511" i="46"/>
  <c r="R1511" i="46"/>
  <c r="Q1511" i="46"/>
  <c r="T1510" i="46"/>
  <c r="S1510" i="46"/>
  <c r="R1510" i="46"/>
  <c r="Q1510" i="46"/>
  <c r="T1508" i="46"/>
  <c r="S1508" i="46"/>
  <c r="R1508" i="46"/>
  <c r="Q1508" i="46"/>
  <c r="P1513" i="47"/>
  <c r="O1513" i="47"/>
  <c r="N1513" i="47"/>
  <c r="M1513" i="47"/>
  <c r="P1512" i="47"/>
  <c r="O1512" i="47"/>
  <c r="N1512" i="47"/>
  <c r="M1512" i="47"/>
  <c r="P1511" i="47"/>
  <c r="O1511" i="47"/>
  <c r="N1511" i="47"/>
  <c r="M1511" i="47"/>
  <c r="P1510" i="47"/>
  <c r="O1510" i="47"/>
  <c r="N1510" i="47"/>
  <c r="M1510" i="47"/>
  <c r="P1509" i="47"/>
  <c r="O1509" i="47"/>
  <c r="N1509" i="47"/>
  <c r="M1509" i="47"/>
  <c r="P1508" i="47"/>
  <c r="O1508" i="47"/>
  <c r="N1508" i="47"/>
  <c r="M1508" i="47"/>
  <c r="P1507" i="47"/>
  <c r="O1507" i="47"/>
  <c r="N1507" i="47"/>
  <c r="M1507" i="47"/>
  <c r="T1509" i="46"/>
  <c r="S1509" i="46"/>
  <c r="R1509" i="46"/>
  <c r="Q1509" i="46"/>
  <c r="T1507" i="46"/>
  <c r="S1507" i="46"/>
  <c r="R1507" i="46"/>
  <c r="Q1507" i="46"/>
  <c r="P1506" i="47"/>
  <c r="O1506" i="47"/>
  <c r="N1506" i="47"/>
  <c r="M1506" i="47"/>
  <c r="T1506" i="46"/>
  <c r="S1506" i="46"/>
  <c r="R1506" i="46"/>
  <c r="Q1506" i="46"/>
  <c r="T1505" i="46"/>
  <c r="S1505" i="46"/>
  <c r="R1505" i="46"/>
  <c r="Q1505" i="46"/>
  <c r="P1505" i="47"/>
  <c r="O1505" i="47"/>
  <c r="N1505" i="47"/>
  <c r="M1505" i="47"/>
  <c r="P1504" i="47"/>
  <c r="O1504" i="47"/>
  <c r="N1504" i="47"/>
  <c r="M1504" i="47"/>
  <c r="T1504" i="46"/>
  <c r="S1504" i="46"/>
  <c r="R1504" i="46"/>
  <c r="Q1504" i="46"/>
  <c r="P1503" i="47"/>
  <c r="O1503" i="47"/>
  <c r="N1503" i="47"/>
  <c r="M1503" i="47"/>
  <c r="P1502" i="47"/>
  <c r="O1502" i="47"/>
  <c r="N1502" i="47"/>
  <c r="M1502" i="47"/>
  <c r="T1503" i="46"/>
  <c r="S1503" i="46"/>
  <c r="R1503" i="46"/>
  <c r="Q1503" i="46"/>
  <c r="T1502" i="46"/>
  <c r="S1502" i="46"/>
  <c r="R1502" i="46"/>
  <c r="Q1502" i="46"/>
  <c r="P1501" i="47"/>
  <c r="O1501" i="47"/>
  <c r="N1501" i="47"/>
  <c r="M1501" i="47"/>
  <c r="P1500" i="47"/>
  <c r="O1500" i="47"/>
  <c r="N1500" i="47"/>
  <c r="M1500" i="47"/>
  <c r="P1499" i="47"/>
  <c r="O1499" i="47"/>
  <c r="N1499" i="47"/>
  <c r="M1499" i="47"/>
  <c r="P1498" i="47"/>
  <c r="O1498" i="47"/>
  <c r="N1498" i="47"/>
  <c r="M1498" i="47"/>
  <c r="T1501" i="46"/>
  <c r="S1501" i="46"/>
  <c r="R1501" i="46"/>
  <c r="Q1501" i="46"/>
  <c r="T1500" i="46"/>
  <c r="S1500" i="46"/>
  <c r="R1500" i="46"/>
  <c r="Q1500" i="46"/>
  <c r="T1499" i="46"/>
  <c r="S1499" i="46"/>
  <c r="R1499" i="46"/>
  <c r="Q1499" i="46"/>
  <c r="T1498" i="46"/>
  <c r="S1498" i="46"/>
  <c r="R1498" i="46"/>
  <c r="Q1498" i="46"/>
  <c r="P1497" i="47"/>
  <c r="O1497" i="47"/>
  <c r="N1497" i="47"/>
  <c r="M1497" i="47"/>
  <c r="P1496" i="47"/>
  <c r="O1496" i="47"/>
  <c r="N1496" i="47"/>
  <c r="M1496" i="47"/>
  <c r="T1497" i="46"/>
  <c r="S1497" i="46"/>
  <c r="R1497" i="46"/>
  <c r="Q1497" i="46"/>
  <c r="T1496" i="46"/>
  <c r="S1496" i="46"/>
  <c r="R1496" i="46"/>
  <c r="Q1496" i="46"/>
  <c r="T1495" i="46"/>
  <c r="S1495" i="46"/>
  <c r="R1495" i="46"/>
  <c r="Q1495" i="46"/>
  <c r="T1494" i="46"/>
  <c r="S1494" i="46"/>
  <c r="R1494" i="46"/>
  <c r="Q1494" i="46"/>
  <c r="T1493" i="46"/>
  <c r="S1493" i="46"/>
  <c r="R1493" i="46"/>
  <c r="Q1493" i="46"/>
  <c r="P1495" i="47"/>
  <c r="O1495" i="47"/>
  <c r="N1495" i="47"/>
  <c r="M1495" i="47"/>
  <c r="P1494" i="47"/>
  <c r="O1494" i="47"/>
  <c r="N1494" i="47"/>
  <c r="M1494" i="47"/>
  <c r="P1493" i="47"/>
  <c r="O1493" i="47"/>
  <c r="N1493" i="47"/>
  <c r="M1493" i="47"/>
  <c r="P1492" i="47"/>
  <c r="O1492" i="47"/>
  <c r="N1492" i="47"/>
  <c r="M1492" i="47"/>
  <c r="T1492" i="46"/>
  <c r="S1492" i="46"/>
  <c r="R1492" i="46"/>
  <c r="Q1492" i="46"/>
  <c r="P1491" i="47"/>
  <c r="O1491" i="47"/>
  <c r="N1491" i="47"/>
  <c r="M1491" i="47"/>
  <c r="P1490" i="47"/>
  <c r="O1490" i="47"/>
  <c r="N1490" i="47"/>
  <c r="M1490" i="47"/>
  <c r="T1491" i="46"/>
  <c r="S1491" i="46"/>
  <c r="R1491" i="46"/>
  <c r="Q1491" i="46"/>
  <c r="T1490" i="46"/>
  <c r="S1490" i="46"/>
  <c r="R1490" i="46"/>
  <c r="Q1490" i="46"/>
  <c r="Q1508" i="47" l="1"/>
  <c r="S1508" i="47" s="1"/>
  <c r="T1508" i="47" s="1"/>
  <c r="Q1516" i="47"/>
  <c r="S1516" i="47" s="1"/>
  <c r="T1516" i="47" s="1"/>
  <c r="Q1523" i="47"/>
  <c r="S1523" i="47" s="1"/>
  <c r="T1523" i="47" s="1"/>
  <c r="Q1509" i="47"/>
  <c r="S1509" i="47" s="1"/>
  <c r="T1509" i="47" s="1"/>
  <c r="Q1515" i="47"/>
  <c r="S1515" i="47" s="1"/>
  <c r="Q1522" i="47"/>
  <c r="S1522" i="47" s="1"/>
  <c r="T1522" i="47" s="1"/>
  <c r="Q1529" i="47"/>
  <c r="S1529" i="47" s="1"/>
  <c r="R1521" i="47"/>
  <c r="S1521" i="47" s="1"/>
  <c r="R1528" i="47"/>
  <c r="S1528" i="47" s="1"/>
  <c r="T1528" i="47" s="1"/>
  <c r="R1490" i="47"/>
  <c r="S1490" i="47" s="1"/>
  <c r="R1493" i="47"/>
  <c r="S1493" i="47" s="1"/>
  <c r="Q1495" i="47"/>
  <c r="S1495" i="47" s="1"/>
  <c r="T1495" i="47" s="1"/>
  <c r="R1496" i="47"/>
  <c r="S1496" i="47" s="1"/>
  <c r="R1498" i="47"/>
  <c r="S1498" i="47" s="1"/>
  <c r="R1500" i="47"/>
  <c r="S1500" i="47" s="1"/>
  <c r="Q1502" i="47"/>
  <c r="S1502" i="47" s="1"/>
  <c r="T1502" i="47" s="1"/>
  <c r="R1505" i="47"/>
  <c r="S1505" i="47" s="1"/>
  <c r="R1507" i="47"/>
  <c r="S1507" i="47" s="1"/>
  <c r="Q1530" i="47"/>
  <c r="S1530" i="47" s="1"/>
  <c r="T1530" i="47" s="1"/>
  <c r="T1531" i="47" s="1"/>
  <c r="T1532" i="47" s="1"/>
  <c r="T1533" i="47" s="1"/>
  <c r="T1534" i="47" s="1"/>
  <c r="T1535" i="47" s="1"/>
  <c r="R1511" i="47"/>
  <c r="S1511" i="47" s="1"/>
  <c r="R1513" i="47"/>
  <c r="S1513" i="47" s="1"/>
  <c r="R1517" i="47"/>
  <c r="S1517" i="47" s="1"/>
  <c r="T1517" i="47" s="1"/>
  <c r="R1512" i="47"/>
  <c r="S1512" i="47" s="1"/>
  <c r="R1514" i="47"/>
  <c r="S1514" i="47" s="1"/>
  <c r="R1520" i="47"/>
  <c r="S1520" i="47" s="1"/>
  <c r="T1520" i="47" s="1"/>
  <c r="R1525" i="47"/>
  <c r="S1525" i="47" s="1"/>
  <c r="R1524" i="47"/>
  <c r="S1524" i="47" s="1"/>
  <c r="R1526" i="47"/>
  <c r="S1526" i="47" s="1"/>
  <c r="R1510" i="47"/>
  <c r="S1510" i="47" s="1"/>
  <c r="R1518" i="47"/>
  <c r="S1518" i="47" s="1"/>
  <c r="T1518" i="47" s="1"/>
  <c r="R1527" i="47"/>
  <c r="S1527" i="47" s="1"/>
  <c r="R1519" i="47"/>
  <c r="S1519" i="47" s="1"/>
  <c r="R1491" i="47"/>
  <c r="S1491" i="47" s="1"/>
  <c r="T1491" i="47" s="1"/>
  <c r="R1492" i="47"/>
  <c r="S1492" i="47" s="1"/>
  <c r="Q1494" i="47"/>
  <c r="S1494" i="47" s="1"/>
  <c r="T1494" i="47" s="1"/>
  <c r="R1497" i="47"/>
  <c r="S1497" i="47" s="1"/>
  <c r="R1499" i="47"/>
  <c r="S1499" i="47" s="1"/>
  <c r="Q1501" i="47"/>
  <c r="S1501" i="47" s="1"/>
  <c r="T1501" i="47" s="1"/>
  <c r="R1503" i="47"/>
  <c r="S1503" i="47" s="1"/>
  <c r="T1503" i="47" s="1"/>
  <c r="R1504" i="47"/>
  <c r="S1504" i="47" s="1"/>
  <c r="R1506" i="47"/>
  <c r="S1506" i="47" s="1"/>
  <c r="X1500" i="46"/>
  <c r="X1507" i="46"/>
  <c r="W1504" i="46"/>
  <c r="W1505" i="46"/>
  <c r="W1506" i="46"/>
  <c r="W1507" i="46"/>
  <c r="V1509" i="46"/>
  <c r="X1509" i="46"/>
  <c r="X1523" i="46"/>
  <c r="X1514" i="46"/>
  <c r="W1490" i="46"/>
  <c r="W1491" i="46"/>
  <c r="W1492" i="46"/>
  <c r="W1493" i="46"/>
  <c r="V1508" i="46"/>
  <c r="W1510" i="46"/>
  <c r="W1511" i="46"/>
  <c r="W1512" i="46"/>
  <c r="W1513" i="46"/>
  <c r="W1524" i="46"/>
  <c r="W1525" i="46"/>
  <c r="W1526" i="46"/>
  <c r="W1527" i="46"/>
  <c r="W1528" i="46"/>
  <c r="X1528" i="46"/>
  <c r="V1495" i="46"/>
  <c r="W1497" i="46"/>
  <c r="W1499" i="46"/>
  <c r="V1501" i="46"/>
  <c r="V1502" i="46"/>
  <c r="W1503" i="46"/>
  <c r="X1530" i="46"/>
  <c r="V1529" i="46"/>
  <c r="V1530" i="46"/>
  <c r="X1495" i="46"/>
  <c r="V1494" i="46"/>
  <c r="W1496" i="46"/>
  <c r="W1498" i="46"/>
  <c r="W1500" i="46"/>
  <c r="X1502" i="46"/>
  <c r="W1514" i="46"/>
  <c r="V1515" i="46"/>
  <c r="V1516" i="46"/>
  <c r="W1517" i="46"/>
  <c r="W1518" i="46"/>
  <c r="W1519" i="46"/>
  <c r="W1520" i="46"/>
  <c r="W1521" i="46"/>
  <c r="V1522" i="46"/>
  <c r="V1523" i="46"/>
  <c r="X1521" i="46"/>
  <c r="X1516" i="46"/>
  <c r="P1489" i="47"/>
  <c r="O1489" i="47"/>
  <c r="N1489" i="47"/>
  <c r="M1489" i="47"/>
  <c r="T1489" i="46"/>
  <c r="S1489" i="46"/>
  <c r="R1489" i="46"/>
  <c r="Q1489" i="46"/>
  <c r="P1488" i="47"/>
  <c r="O1488" i="47"/>
  <c r="N1488" i="47"/>
  <c r="M1488" i="47"/>
  <c r="P1487" i="47"/>
  <c r="O1487" i="47"/>
  <c r="N1487" i="47"/>
  <c r="M1487" i="47"/>
  <c r="P1486" i="47"/>
  <c r="O1486" i="47"/>
  <c r="N1486" i="47"/>
  <c r="M1486" i="47"/>
  <c r="P1485" i="47"/>
  <c r="O1485" i="47"/>
  <c r="N1485" i="47"/>
  <c r="M1485" i="47"/>
  <c r="P1484" i="47"/>
  <c r="O1484" i="47"/>
  <c r="N1484" i="47"/>
  <c r="M1484" i="47"/>
  <c r="T1488" i="46"/>
  <c r="S1488" i="46"/>
  <c r="R1488" i="46"/>
  <c r="Q1488" i="46"/>
  <c r="T1487" i="46"/>
  <c r="S1487" i="46"/>
  <c r="R1487" i="46"/>
  <c r="Q1487" i="46"/>
  <c r="T1486" i="46"/>
  <c r="S1486" i="46"/>
  <c r="R1486" i="46"/>
  <c r="Q1486" i="46"/>
  <c r="T1485" i="46"/>
  <c r="S1485" i="46"/>
  <c r="R1485" i="46"/>
  <c r="Q1485" i="46"/>
  <c r="T1484" i="46"/>
  <c r="S1484" i="46"/>
  <c r="R1484" i="46"/>
  <c r="Q1484" i="46"/>
  <c r="T1510" i="47" l="1"/>
  <c r="T1511" i="47" s="1"/>
  <c r="T1512" i="47" s="1"/>
  <c r="T1513" i="47" s="1"/>
  <c r="T1514" i="47" s="1"/>
  <c r="T1515" i="47" s="1"/>
  <c r="T1524" i="47"/>
  <c r="T1504" i="47"/>
  <c r="T1492" i="47"/>
  <c r="T1493" i="47" s="1"/>
  <c r="T1525" i="47"/>
  <c r="T1526" i="47" s="1"/>
  <c r="T1527" i="47" s="1"/>
  <c r="T1529" i="47"/>
  <c r="T1521" i="47"/>
  <c r="T1505" i="47"/>
  <c r="T1506" i="47" s="1"/>
  <c r="T1507" i="47" s="1"/>
  <c r="Q1487" i="47"/>
  <c r="S1487" i="47" s="1"/>
  <c r="T1496" i="47"/>
  <c r="T1497" i="47" s="1"/>
  <c r="T1498" i="47" s="1"/>
  <c r="T1499" i="47" s="1"/>
  <c r="T1500" i="47" s="1"/>
  <c r="T1519" i="47"/>
  <c r="R1485" i="47"/>
  <c r="S1485" i="47" s="1"/>
  <c r="R1484" i="47"/>
  <c r="S1484" i="47" s="1"/>
  <c r="R1486" i="47"/>
  <c r="S1486" i="47" s="1"/>
  <c r="Q1488" i="47"/>
  <c r="S1488" i="47" s="1"/>
  <c r="T1488" i="47" s="1"/>
  <c r="R1489" i="47"/>
  <c r="S1489" i="47" s="1"/>
  <c r="W1489" i="46"/>
  <c r="X1493" i="46"/>
  <c r="W1485" i="46"/>
  <c r="V1488" i="46"/>
  <c r="W1484" i="46"/>
  <c r="W1486" i="46"/>
  <c r="V1487" i="46"/>
  <c r="X1488" i="46"/>
  <c r="T1489" i="47" l="1"/>
  <c r="T1490" i="47" s="1"/>
  <c r="T1483" i="46"/>
  <c r="S1483" i="46"/>
  <c r="R1483" i="46"/>
  <c r="Q1483" i="46"/>
  <c r="P1483" i="47"/>
  <c r="O1483" i="47"/>
  <c r="N1483" i="47"/>
  <c r="M1483" i="47"/>
  <c r="T1482" i="46"/>
  <c r="S1482" i="46"/>
  <c r="R1482" i="46"/>
  <c r="Q1482" i="46"/>
  <c r="P1482" i="47"/>
  <c r="O1482" i="47"/>
  <c r="N1482" i="47"/>
  <c r="M1482" i="47"/>
  <c r="P1481" i="47"/>
  <c r="O1481" i="47"/>
  <c r="N1481" i="47"/>
  <c r="M1481" i="47"/>
  <c r="P1480" i="47"/>
  <c r="O1480" i="47"/>
  <c r="N1480" i="47"/>
  <c r="M1480" i="47"/>
  <c r="P1479" i="47"/>
  <c r="O1479" i="47"/>
  <c r="N1479" i="47"/>
  <c r="M1479" i="47"/>
  <c r="P1478" i="47"/>
  <c r="O1478" i="47"/>
  <c r="N1478" i="47"/>
  <c r="M1478" i="47"/>
  <c r="T1481" i="46"/>
  <c r="S1481" i="46"/>
  <c r="R1481" i="46"/>
  <c r="Q1481" i="46"/>
  <c r="T1480" i="46"/>
  <c r="S1480" i="46"/>
  <c r="R1480" i="46"/>
  <c r="Q1480" i="46"/>
  <c r="T1479" i="46"/>
  <c r="S1479" i="46"/>
  <c r="R1479" i="46"/>
  <c r="Q1479" i="46"/>
  <c r="T1478" i="46"/>
  <c r="S1478" i="46"/>
  <c r="R1478" i="46"/>
  <c r="Q1478" i="46"/>
  <c r="T1477" i="46"/>
  <c r="S1477" i="46"/>
  <c r="R1477" i="46"/>
  <c r="Q1477" i="46"/>
  <c r="T1476" i="46"/>
  <c r="S1476" i="46"/>
  <c r="R1476" i="46"/>
  <c r="Q1476" i="46"/>
  <c r="P1477" i="47"/>
  <c r="O1477" i="47"/>
  <c r="N1477" i="47"/>
  <c r="M1477" i="47"/>
  <c r="P1476" i="47"/>
  <c r="O1476" i="47"/>
  <c r="N1476" i="47"/>
  <c r="M1476" i="47"/>
  <c r="T1475" i="46"/>
  <c r="S1475" i="46"/>
  <c r="R1475" i="46"/>
  <c r="Q1475" i="46"/>
  <c r="T1472" i="46"/>
  <c r="S1472" i="46"/>
  <c r="R1472" i="46"/>
  <c r="Q1472" i="46"/>
  <c r="P1475" i="47"/>
  <c r="O1475" i="47"/>
  <c r="N1475" i="47"/>
  <c r="M1475" i="47"/>
  <c r="P1472" i="47"/>
  <c r="O1472" i="47"/>
  <c r="N1472" i="47"/>
  <c r="M1472" i="47"/>
  <c r="P1474" i="47"/>
  <c r="O1474" i="47"/>
  <c r="N1474" i="47"/>
  <c r="M1474" i="47"/>
  <c r="P1473" i="47"/>
  <c r="O1473" i="47"/>
  <c r="N1473" i="47"/>
  <c r="M1473" i="47"/>
  <c r="T1474" i="46"/>
  <c r="S1474" i="46"/>
  <c r="R1474" i="46"/>
  <c r="Q1474" i="46"/>
  <c r="T1473" i="46"/>
  <c r="S1473" i="46"/>
  <c r="R1473" i="46"/>
  <c r="Q1473" i="46"/>
  <c r="T1471" i="46"/>
  <c r="S1471" i="46"/>
  <c r="R1471" i="46"/>
  <c r="Q1471" i="46"/>
  <c r="P1471" i="47"/>
  <c r="O1471" i="47"/>
  <c r="N1471" i="47"/>
  <c r="M1471" i="47"/>
  <c r="T1470" i="46"/>
  <c r="S1470" i="46"/>
  <c r="R1470" i="46"/>
  <c r="Q1470" i="46"/>
  <c r="P1470" i="47"/>
  <c r="O1470" i="47"/>
  <c r="N1470" i="47"/>
  <c r="M1470" i="47"/>
  <c r="P1469" i="47"/>
  <c r="O1469" i="47"/>
  <c r="N1469" i="47"/>
  <c r="M1469" i="47"/>
  <c r="T1469" i="46"/>
  <c r="S1469" i="46"/>
  <c r="R1469" i="46"/>
  <c r="Q1469" i="46"/>
  <c r="T1468" i="46"/>
  <c r="S1468" i="46"/>
  <c r="R1468" i="46"/>
  <c r="Q1468" i="46"/>
  <c r="T1467" i="46"/>
  <c r="S1467" i="46"/>
  <c r="R1467" i="46"/>
  <c r="Q1467" i="46"/>
  <c r="T1466" i="46"/>
  <c r="S1466" i="46"/>
  <c r="R1466" i="46"/>
  <c r="Q1466" i="46"/>
  <c r="T1465" i="46"/>
  <c r="S1465" i="46"/>
  <c r="R1465" i="46"/>
  <c r="Q1465" i="46"/>
  <c r="T1464" i="46"/>
  <c r="S1464" i="46"/>
  <c r="R1464" i="46"/>
  <c r="Q1464" i="46"/>
  <c r="P1468" i="47"/>
  <c r="O1468" i="47"/>
  <c r="N1468" i="47"/>
  <c r="M1468" i="47"/>
  <c r="P1467" i="47"/>
  <c r="O1467" i="47"/>
  <c r="N1467" i="47"/>
  <c r="M1467" i="47"/>
  <c r="P1466" i="47"/>
  <c r="O1466" i="47"/>
  <c r="N1466" i="47"/>
  <c r="M1466" i="47"/>
  <c r="P1465" i="47"/>
  <c r="O1465" i="47"/>
  <c r="N1465" i="47"/>
  <c r="M1465" i="47"/>
  <c r="P1464" i="47"/>
  <c r="O1464" i="47"/>
  <c r="N1464" i="47"/>
  <c r="M1464" i="47"/>
  <c r="AD1839" i="46"/>
  <c r="AC1839" i="46"/>
  <c r="AB1839" i="46"/>
  <c r="AA1839" i="46"/>
  <c r="AD1838" i="46"/>
  <c r="AC1838" i="46"/>
  <c r="AB1838" i="46"/>
  <c r="AA1838" i="46"/>
  <c r="AD1837" i="46"/>
  <c r="AC1837" i="46"/>
  <c r="AB1837" i="46"/>
  <c r="AA1837" i="46"/>
  <c r="AD1832" i="46"/>
  <c r="AC1832" i="46"/>
  <c r="AB1832" i="46"/>
  <c r="AA1832" i="46"/>
  <c r="AD1831" i="46"/>
  <c r="AC1831" i="46"/>
  <c r="AB1831" i="46"/>
  <c r="AA1831" i="46"/>
  <c r="AD1830" i="46"/>
  <c r="AC1830" i="46"/>
  <c r="AB1830" i="46"/>
  <c r="AA1830" i="46"/>
  <c r="AD1801" i="46"/>
  <c r="AC1801" i="46"/>
  <c r="AB1801" i="46"/>
  <c r="AA1801" i="46"/>
  <c r="AD1800" i="46"/>
  <c r="AC1800" i="46"/>
  <c r="AB1800" i="46"/>
  <c r="AA1800" i="46"/>
  <c r="AD1799" i="46"/>
  <c r="E27" i="62" s="1"/>
  <c r="AC1799" i="46"/>
  <c r="D27" i="62" s="1"/>
  <c r="AB1799" i="46"/>
  <c r="C27" i="62" s="1"/>
  <c r="AA1799" i="46"/>
  <c r="B27" i="62" s="1"/>
  <c r="AD1771" i="46"/>
  <c r="AC1771" i="46"/>
  <c r="AB1771" i="46"/>
  <c r="AA1771" i="46"/>
  <c r="AD1770" i="46"/>
  <c r="AC1770" i="46"/>
  <c r="AB1770" i="46"/>
  <c r="AA1770" i="46"/>
  <c r="AD1769" i="46"/>
  <c r="E26" i="62" s="1"/>
  <c r="AC1769" i="46"/>
  <c r="D26" i="62" s="1"/>
  <c r="AB1769" i="46"/>
  <c r="C26" i="62" s="1"/>
  <c r="AA1769" i="46"/>
  <c r="B26" i="62" s="1"/>
  <c r="AD1740" i="46"/>
  <c r="AC1740" i="46"/>
  <c r="AB1740" i="46"/>
  <c r="AA1740" i="46"/>
  <c r="AD1739" i="46"/>
  <c r="AC1739" i="46"/>
  <c r="AB1739" i="46"/>
  <c r="AA1739" i="46"/>
  <c r="AD1738" i="46"/>
  <c r="E25" i="62" s="1"/>
  <c r="AC1738" i="46"/>
  <c r="D25" i="62" s="1"/>
  <c r="AB1738" i="46"/>
  <c r="C25" i="62" s="1"/>
  <c r="AA1738" i="46"/>
  <c r="B25" i="62" s="1"/>
  <c r="AD1710" i="46"/>
  <c r="AC1710" i="46"/>
  <c r="AB1710" i="46"/>
  <c r="AA1710" i="46"/>
  <c r="AD1709" i="46"/>
  <c r="AC1709" i="46"/>
  <c r="AB1709" i="46"/>
  <c r="AA1709" i="46"/>
  <c r="AD1708" i="46"/>
  <c r="E24" i="62" s="1"/>
  <c r="AC1708" i="46"/>
  <c r="D24" i="62" s="1"/>
  <c r="AB1708" i="46"/>
  <c r="C24" i="62" s="1"/>
  <c r="AA1708" i="46"/>
  <c r="B24" i="62" s="1"/>
  <c r="AD1679" i="46"/>
  <c r="AC1679" i="46"/>
  <c r="AB1679" i="46"/>
  <c r="AA1679" i="46"/>
  <c r="AD1678" i="46"/>
  <c r="AC1678" i="46"/>
  <c r="AB1678" i="46"/>
  <c r="AA1678" i="46"/>
  <c r="AD1677" i="46"/>
  <c r="E23" i="62" s="1"/>
  <c r="AC1677" i="46"/>
  <c r="D23" i="62" s="1"/>
  <c r="AB1677" i="46"/>
  <c r="C23" i="62" s="1"/>
  <c r="AA1677" i="46"/>
  <c r="B23" i="62" s="1"/>
  <c r="AD1648" i="46"/>
  <c r="AC1648" i="46"/>
  <c r="AB1648" i="46"/>
  <c r="AA1648" i="46"/>
  <c r="AD1647" i="46"/>
  <c r="AC1647" i="46"/>
  <c r="AB1647" i="46"/>
  <c r="AA1647" i="46"/>
  <c r="AD1646" i="46"/>
  <c r="E22" i="62" s="1"/>
  <c r="AC1646" i="46"/>
  <c r="D22" i="62" s="1"/>
  <c r="AB1646" i="46"/>
  <c r="C22" i="62" s="1"/>
  <c r="AA1646" i="46"/>
  <c r="B22" i="62" s="1"/>
  <c r="AD1618" i="46"/>
  <c r="AC1618" i="46"/>
  <c r="AB1618" i="46"/>
  <c r="AA1618" i="46"/>
  <c r="AD1617" i="46"/>
  <c r="AC1617" i="46"/>
  <c r="AB1617" i="46"/>
  <c r="AA1617" i="46"/>
  <c r="AD1616" i="46"/>
  <c r="E21" i="62" s="1"/>
  <c r="AC1616" i="46"/>
  <c r="D21" i="62" s="1"/>
  <c r="AB1616" i="46"/>
  <c r="C21" i="62" s="1"/>
  <c r="AA1616" i="46"/>
  <c r="B21" i="62" s="1"/>
  <c r="AD1587" i="46"/>
  <c r="AC1587" i="46"/>
  <c r="AB1587" i="46"/>
  <c r="AA1587" i="46"/>
  <c r="AD1586" i="46"/>
  <c r="AC1586" i="46"/>
  <c r="AB1586" i="46"/>
  <c r="AA1586" i="46"/>
  <c r="AD1585" i="46"/>
  <c r="E20" i="62" s="1"/>
  <c r="AC1585" i="46"/>
  <c r="D20" i="62" s="1"/>
  <c r="AB1585" i="46"/>
  <c r="C20" i="62" s="1"/>
  <c r="AA1585" i="46"/>
  <c r="B20" i="62" s="1"/>
  <c r="AD1557" i="46"/>
  <c r="AC1557" i="46"/>
  <c r="AB1557" i="46"/>
  <c r="AA1557" i="46"/>
  <c r="AD1556" i="46"/>
  <c r="AC1556" i="46"/>
  <c r="AB1556" i="46"/>
  <c r="AA1556" i="46"/>
  <c r="AD1555" i="46"/>
  <c r="E19" i="62" s="1"/>
  <c r="AC1555" i="46"/>
  <c r="D19" i="62" s="1"/>
  <c r="AB1555" i="46"/>
  <c r="C19" i="62" s="1"/>
  <c r="AA1555" i="46"/>
  <c r="B19" i="62" s="1"/>
  <c r="AD1527" i="46"/>
  <c r="AC1527" i="46"/>
  <c r="AB1527" i="46"/>
  <c r="AA1527" i="46"/>
  <c r="AD1526" i="46"/>
  <c r="AC1526" i="46"/>
  <c r="AB1526" i="46"/>
  <c r="AA1526" i="46"/>
  <c r="AD1525" i="46"/>
  <c r="E18" i="62" s="1"/>
  <c r="AC1525" i="46"/>
  <c r="D18" i="62" s="1"/>
  <c r="AB1525" i="46"/>
  <c r="C18" i="62" s="1"/>
  <c r="AA1525" i="46"/>
  <c r="B18" i="62" s="1"/>
  <c r="AD1498" i="46"/>
  <c r="AC1498" i="46"/>
  <c r="AB1498" i="46"/>
  <c r="AA1498" i="46"/>
  <c r="AD1497" i="46"/>
  <c r="AC1497" i="46"/>
  <c r="AB1497" i="46"/>
  <c r="AA1497" i="46"/>
  <c r="AD1496" i="46"/>
  <c r="E17" i="62" s="1"/>
  <c r="AC1496" i="46"/>
  <c r="D17" i="62" s="1"/>
  <c r="AB1496" i="46"/>
  <c r="C17" i="62" s="1"/>
  <c r="AA1496" i="46"/>
  <c r="B17" i="62" s="1"/>
  <c r="V1840" i="47"/>
  <c r="Y1839" i="47"/>
  <c r="X1839" i="47"/>
  <c r="W1839" i="47"/>
  <c r="V1839" i="47"/>
  <c r="Y1838" i="47"/>
  <c r="X1838" i="47"/>
  <c r="W1838" i="47"/>
  <c r="V1838" i="47"/>
  <c r="Y1837" i="47"/>
  <c r="Y2206" i="47" s="1"/>
  <c r="X1837" i="47"/>
  <c r="X2206" i="47" s="1"/>
  <c r="W1837" i="47"/>
  <c r="W2206" i="47" s="1"/>
  <c r="V1837" i="47"/>
  <c r="V2206" i="47" s="1"/>
  <c r="Y1832" i="47"/>
  <c r="AW1863" i="47" s="1"/>
  <c r="X1832" i="47"/>
  <c r="AV1863" i="47" s="1"/>
  <c r="W1832" i="47"/>
  <c r="AU1863" i="47" s="1"/>
  <c r="V1832" i="47"/>
  <c r="AT1863" i="47" s="1"/>
  <c r="Y1831" i="47"/>
  <c r="X1831" i="47"/>
  <c r="W1831" i="47"/>
  <c r="V1831" i="47"/>
  <c r="Y1830" i="47"/>
  <c r="X1830" i="47"/>
  <c r="W1830" i="47"/>
  <c r="V1830" i="47"/>
  <c r="Y1802" i="47"/>
  <c r="AW1862" i="47" s="1"/>
  <c r="X1802" i="47"/>
  <c r="AV1862" i="47" s="1"/>
  <c r="W1802" i="47"/>
  <c r="AU1862" i="47" s="1"/>
  <c r="V1802" i="47"/>
  <c r="AT1862" i="47" s="1"/>
  <c r="Y1801" i="47"/>
  <c r="X1801" i="47"/>
  <c r="W1801" i="47"/>
  <c r="V1801" i="47"/>
  <c r="Y1800" i="47"/>
  <c r="X1800" i="47"/>
  <c r="W1800" i="47"/>
  <c r="V1800" i="47"/>
  <c r="Y1771" i="47"/>
  <c r="AW1861" i="47" s="1"/>
  <c r="X1771" i="47"/>
  <c r="AV1861" i="47" s="1"/>
  <c r="W1771" i="47"/>
  <c r="AU1861" i="47" s="1"/>
  <c r="V1771" i="47"/>
  <c r="AT1861" i="47" s="1"/>
  <c r="Y1770" i="47"/>
  <c r="X1770" i="47"/>
  <c r="W1770" i="47"/>
  <c r="V1770" i="47"/>
  <c r="Y1769" i="47"/>
  <c r="X1769" i="47"/>
  <c r="W1769" i="47"/>
  <c r="V1769" i="47"/>
  <c r="Y1741" i="47"/>
  <c r="AW1860" i="47" s="1"/>
  <c r="X1741" i="47"/>
  <c r="AV1860" i="47" s="1"/>
  <c r="W1741" i="47"/>
  <c r="AU1860" i="47" s="1"/>
  <c r="V1741" i="47"/>
  <c r="AT1860" i="47" s="1"/>
  <c r="Y1740" i="47"/>
  <c r="X1740" i="47"/>
  <c r="W1740" i="47"/>
  <c r="V1740" i="47"/>
  <c r="Y1739" i="47"/>
  <c r="X1739" i="47"/>
  <c r="W1739" i="47"/>
  <c r="V1739" i="47"/>
  <c r="Y1710" i="47"/>
  <c r="AW1859" i="47" s="1"/>
  <c r="X1710" i="47"/>
  <c r="AV1859" i="47" s="1"/>
  <c r="W1710" i="47"/>
  <c r="AU1859" i="47" s="1"/>
  <c r="V1710" i="47"/>
  <c r="AT1859" i="47" s="1"/>
  <c r="Y1709" i="47"/>
  <c r="X1709" i="47"/>
  <c r="W1709" i="47"/>
  <c r="V1709" i="47"/>
  <c r="Y1708" i="47"/>
  <c r="X1708" i="47"/>
  <c r="W1708" i="47"/>
  <c r="V1708" i="47"/>
  <c r="Y1679" i="47"/>
  <c r="AW1858" i="47" s="1"/>
  <c r="X1679" i="47"/>
  <c r="AV1858" i="47" s="1"/>
  <c r="W1679" i="47"/>
  <c r="AU1858" i="47" s="1"/>
  <c r="V1679" i="47"/>
  <c r="AT1858" i="47" s="1"/>
  <c r="Y1678" i="47"/>
  <c r="X1678" i="47"/>
  <c r="W1678" i="47"/>
  <c r="V1678" i="47"/>
  <c r="Y1677" i="47"/>
  <c r="X1677" i="47"/>
  <c r="W1677" i="47"/>
  <c r="V1677" i="47"/>
  <c r="Y1649" i="47"/>
  <c r="AW1857" i="47" s="1"/>
  <c r="X1649" i="47"/>
  <c r="AV1857" i="47" s="1"/>
  <c r="W1649" i="47"/>
  <c r="AU1857" i="47" s="1"/>
  <c r="V1649" i="47"/>
  <c r="AT1857" i="47" s="1"/>
  <c r="Y1648" i="47"/>
  <c r="X1648" i="47"/>
  <c r="W1648" i="47"/>
  <c r="V1648" i="47"/>
  <c r="Y1647" i="47"/>
  <c r="X1647" i="47"/>
  <c r="W1647" i="47"/>
  <c r="V1647" i="47"/>
  <c r="Y1618" i="47"/>
  <c r="AW1856" i="47" s="1"/>
  <c r="X1618" i="47"/>
  <c r="AV1856" i="47" s="1"/>
  <c r="W1618" i="47"/>
  <c r="AU1856" i="47" s="1"/>
  <c r="V1618" i="47"/>
  <c r="AT1856" i="47" s="1"/>
  <c r="Y1617" i="47"/>
  <c r="X1617" i="47"/>
  <c r="W1617" i="47"/>
  <c r="V1617" i="47"/>
  <c r="Y1616" i="47"/>
  <c r="X1616" i="47"/>
  <c r="W1616" i="47"/>
  <c r="V1616" i="47"/>
  <c r="Y1588" i="47"/>
  <c r="AW1855" i="47" s="1"/>
  <c r="X1588" i="47"/>
  <c r="AV1855" i="47" s="1"/>
  <c r="W1588" i="47"/>
  <c r="AU1855" i="47" s="1"/>
  <c r="V1588" i="47"/>
  <c r="AT1855" i="47" s="1"/>
  <c r="Y1587" i="47"/>
  <c r="X1587" i="47"/>
  <c r="W1587" i="47"/>
  <c r="V1587" i="47"/>
  <c r="Y1586" i="47"/>
  <c r="X1586" i="47"/>
  <c r="W1586" i="47"/>
  <c r="V1586" i="47"/>
  <c r="Y1557" i="47"/>
  <c r="AW1854" i="47" s="1"/>
  <c r="X1557" i="47"/>
  <c r="AV1854" i="47" s="1"/>
  <c r="W1557" i="47"/>
  <c r="AU1854" i="47" s="1"/>
  <c r="V1557" i="47"/>
  <c r="AT1854" i="47" s="1"/>
  <c r="Y1556" i="47"/>
  <c r="X1556" i="47"/>
  <c r="W1556" i="47"/>
  <c r="V1556" i="47"/>
  <c r="Y1555" i="47"/>
  <c r="X1555" i="47"/>
  <c r="W1555" i="47"/>
  <c r="V1555" i="47"/>
  <c r="Y1526" i="47"/>
  <c r="AW1853" i="47" s="1"/>
  <c r="X1526" i="47"/>
  <c r="AV1853" i="47" s="1"/>
  <c r="W1526" i="47"/>
  <c r="AU1853" i="47" s="1"/>
  <c r="V1526" i="47"/>
  <c r="AT1853" i="47" s="1"/>
  <c r="Y1525" i="47"/>
  <c r="X1525" i="47"/>
  <c r="W1525" i="47"/>
  <c r="V1525" i="47"/>
  <c r="Y1524" i="47"/>
  <c r="X1524" i="47"/>
  <c r="W1524" i="47"/>
  <c r="V1524" i="47"/>
  <c r="Y1498" i="47"/>
  <c r="AW1852" i="47" s="1"/>
  <c r="X1498" i="47"/>
  <c r="AV1852" i="47" s="1"/>
  <c r="W1498" i="47"/>
  <c r="AU1852" i="47" s="1"/>
  <c r="V1498" i="47"/>
  <c r="AT1852" i="47" s="1"/>
  <c r="Y1497" i="47"/>
  <c r="X1497" i="47"/>
  <c r="W1497" i="47"/>
  <c r="V1497" i="47"/>
  <c r="Y1496" i="47"/>
  <c r="X1496" i="47"/>
  <c r="W1496" i="47"/>
  <c r="V1496" i="47"/>
  <c r="T1463" i="46"/>
  <c r="S1463" i="46"/>
  <c r="R1463" i="46"/>
  <c r="Q1463" i="46"/>
  <c r="T1462" i="46"/>
  <c r="S1462" i="46"/>
  <c r="R1462" i="46"/>
  <c r="Q1462" i="46"/>
  <c r="T1461" i="46"/>
  <c r="S1461" i="46"/>
  <c r="R1461" i="46"/>
  <c r="Q1461" i="46"/>
  <c r="T1460" i="46"/>
  <c r="S1460" i="46"/>
  <c r="R1460" i="46"/>
  <c r="Q1460" i="46"/>
  <c r="T1459" i="46"/>
  <c r="S1459" i="46"/>
  <c r="R1459" i="46"/>
  <c r="Q1459" i="46"/>
  <c r="T1458" i="46"/>
  <c r="S1458" i="46"/>
  <c r="R1458" i="46"/>
  <c r="Q1458" i="46"/>
  <c r="T1457" i="46"/>
  <c r="S1457" i="46"/>
  <c r="R1457" i="46"/>
  <c r="Q1457" i="46"/>
  <c r="T1456" i="46"/>
  <c r="S1456" i="46"/>
  <c r="R1456" i="46"/>
  <c r="Q1456" i="46"/>
  <c r="T1455" i="46"/>
  <c r="S1455" i="46"/>
  <c r="R1455" i="46"/>
  <c r="Q1455" i="46"/>
  <c r="T1454" i="46"/>
  <c r="S1454" i="46"/>
  <c r="R1454" i="46"/>
  <c r="Q1454" i="46"/>
  <c r="T1453" i="46"/>
  <c r="S1453" i="46"/>
  <c r="R1453" i="46"/>
  <c r="Q1453" i="46"/>
  <c r="T1452" i="46"/>
  <c r="S1452" i="46"/>
  <c r="R1452" i="46"/>
  <c r="Q1452" i="46"/>
  <c r="T1451" i="46"/>
  <c r="S1451" i="46"/>
  <c r="R1451" i="46"/>
  <c r="Q1451" i="46"/>
  <c r="T1450" i="46"/>
  <c r="S1450" i="46"/>
  <c r="R1450" i="46"/>
  <c r="Q1450" i="46"/>
  <c r="T1449" i="46"/>
  <c r="S1449" i="46"/>
  <c r="R1449" i="46"/>
  <c r="Q1449" i="46"/>
  <c r="T1448" i="46"/>
  <c r="S1448" i="46"/>
  <c r="R1448" i="46"/>
  <c r="Q1448" i="46"/>
  <c r="P1463" i="47"/>
  <c r="O1463" i="47"/>
  <c r="N1463" i="47"/>
  <c r="M1463" i="47"/>
  <c r="P1462" i="47"/>
  <c r="O1462" i="47"/>
  <c r="N1462" i="47"/>
  <c r="M1462" i="47"/>
  <c r="P1461" i="47"/>
  <c r="O1461" i="47"/>
  <c r="N1461" i="47"/>
  <c r="M1461" i="47"/>
  <c r="P1460" i="47"/>
  <c r="O1460" i="47"/>
  <c r="N1460" i="47"/>
  <c r="M1460" i="47"/>
  <c r="P1459" i="47"/>
  <c r="O1459" i="47"/>
  <c r="N1459" i="47"/>
  <c r="M1459" i="47"/>
  <c r="P1458" i="47"/>
  <c r="O1458" i="47"/>
  <c r="N1458" i="47"/>
  <c r="M1458" i="47"/>
  <c r="P1457" i="47"/>
  <c r="O1457" i="47"/>
  <c r="N1457" i="47"/>
  <c r="M1457" i="47"/>
  <c r="P1456" i="47"/>
  <c r="O1456" i="47"/>
  <c r="N1456" i="47"/>
  <c r="M1456" i="47"/>
  <c r="P1455" i="47"/>
  <c r="O1455" i="47"/>
  <c r="N1455" i="47"/>
  <c r="M1455" i="47"/>
  <c r="P1454" i="47"/>
  <c r="O1454" i="47"/>
  <c r="N1454" i="47"/>
  <c r="M1454" i="47"/>
  <c r="P1453" i="47"/>
  <c r="O1453" i="47"/>
  <c r="N1453" i="47"/>
  <c r="M1453" i="47"/>
  <c r="P1452" i="47"/>
  <c r="O1452" i="47"/>
  <c r="N1452" i="47"/>
  <c r="M1452" i="47"/>
  <c r="P1451" i="47"/>
  <c r="O1451" i="47"/>
  <c r="N1451" i="47"/>
  <c r="M1451" i="47"/>
  <c r="P1450" i="47"/>
  <c r="O1450" i="47"/>
  <c r="N1450" i="47"/>
  <c r="M1450" i="47"/>
  <c r="P1449" i="47"/>
  <c r="O1449" i="47"/>
  <c r="N1449" i="47"/>
  <c r="M1449" i="47"/>
  <c r="P1448" i="47"/>
  <c r="O1448" i="47"/>
  <c r="N1448" i="47"/>
  <c r="M1448" i="47"/>
  <c r="T1447" i="46"/>
  <c r="S1447" i="46"/>
  <c r="R1447" i="46"/>
  <c r="Q1447" i="46"/>
  <c r="T1446" i="46"/>
  <c r="S1446" i="46"/>
  <c r="R1446" i="46"/>
  <c r="Q1446" i="46"/>
  <c r="T1445" i="46"/>
  <c r="S1445" i="46"/>
  <c r="R1445" i="46"/>
  <c r="Q1445" i="46"/>
  <c r="T1444" i="46"/>
  <c r="S1444" i="46"/>
  <c r="R1444" i="46"/>
  <c r="Q1444" i="46"/>
  <c r="P1447" i="47"/>
  <c r="O1447" i="47"/>
  <c r="N1447" i="47"/>
  <c r="M1447" i="47"/>
  <c r="P1446" i="47"/>
  <c r="O1446" i="47"/>
  <c r="N1446" i="47"/>
  <c r="M1446" i="47"/>
  <c r="P1445" i="47"/>
  <c r="O1445" i="47"/>
  <c r="N1445" i="47"/>
  <c r="M1445" i="47"/>
  <c r="P1444" i="47"/>
  <c r="O1444" i="47"/>
  <c r="N1444" i="47"/>
  <c r="M1444" i="47"/>
  <c r="T1443" i="46"/>
  <c r="S1443" i="46"/>
  <c r="R1443" i="46"/>
  <c r="Q1443" i="46"/>
  <c r="T1442" i="46"/>
  <c r="S1442" i="46"/>
  <c r="R1442" i="46"/>
  <c r="Q1442" i="46"/>
  <c r="T1441" i="46"/>
  <c r="S1441" i="46"/>
  <c r="R1441" i="46"/>
  <c r="Q1441" i="46"/>
  <c r="T1440" i="46"/>
  <c r="S1440" i="46"/>
  <c r="R1440" i="46"/>
  <c r="Q1440" i="46"/>
  <c r="P1443" i="47"/>
  <c r="O1443" i="47"/>
  <c r="N1443" i="47"/>
  <c r="M1443" i="47"/>
  <c r="P1442" i="47"/>
  <c r="O1442" i="47"/>
  <c r="N1442" i="47"/>
  <c r="M1442" i="47"/>
  <c r="P1441" i="47"/>
  <c r="O1441" i="47"/>
  <c r="N1441" i="47"/>
  <c r="M1441" i="47"/>
  <c r="P1440" i="47"/>
  <c r="O1440" i="47"/>
  <c r="N1440" i="47"/>
  <c r="M1440" i="47"/>
  <c r="P1439" i="47"/>
  <c r="O1439" i="47"/>
  <c r="N1439" i="47"/>
  <c r="M1439" i="47"/>
  <c r="P1438" i="47"/>
  <c r="O1438" i="47"/>
  <c r="N1438" i="47"/>
  <c r="M1438" i="47"/>
  <c r="P1437" i="47"/>
  <c r="O1437" i="47"/>
  <c r="N1437" i="47"/>
  <c r="M1437" i="47"/>
  <c r="P1436" i="47"/>
  <c r="O1436" i="47"/>
  <c r="N1436" i="47"/>
  <c r="M1436" i="47"/>
  <c r="P1435" i="47"/>
  <c r="O1435" i="47"/>
  <c r="N1435" i="47"/>
  <c r="M1435" i="47"/>
  <c r="T1439" i="46"/>
  <c r="S1439" i="46"/>
  <c r="R1439" i="46"/>
  <c r="Q1439" i="46"/>
  <c r="T1438" i="46"/>
  <c r="S1438" i="46"/>
  <c r="R1438" i="46"/>
  <c r="Q1438" i="46"/>
  <c r="T1437" i="46"/>
  <c r="S1437" i="46"/>
  <c r="R1437" i="46"/>
  <c r="Q1437" i="46"/>
  <c r="T1436" i="46"/>
  <c r="S1436" i="46"/>
  <c r="R1436" i="46"/>
  <c r="Q1436" i="46"/>
  <c r="T1435" i="46"/>
  <c r="S1435" i="46"/>
  <c r="R1435" i="46"/>
  <c r="Q1435" i="46"/>
  <c r="P1434" i="47"/>
  <c r="O1434" i="47"/>
  <c r="N1434" i="47"/>
  <c r="M1434" i="47"/>
  <c r="P1433" i="47"/>
  <c r="O1433" i="47"/>
  <c r="N1433" i="47"/>
  <c r="M1433" i="47"/>
  <c r="P1430" i="47"/>
  <c r="O1430" i="47"/>
  <c r="N1430" i="47"/>
  <c r="M1430" i="47"/>
  <c r="T1434" i="46"/>
  <c r="S1434" i="46"/>
  <c r="R1434" i="46"/>
  <c r="Q1434" i="46"/>
  <c r="T1433" i="46"/>
  <c r="S1433" i="46"/>
  <c r="R1433" i="46"/>
  <c r="Q1433" i="46"/>
  <c r="T1430" i="46"/>
  <c r="S1430" i="46"/>
  <c r="R1430" i="46"/>
  <c r="Q1430" i="46"/>
  <c r="T1432" i="46"/>
  <c r="S1432" i="46"/>
  <c r="R1432" i="46"/>
  <c r="Q1432" i="46"/>
  <c r="P1432" i="47"/>
  <c r="O1432" i="47"/>
  <c r="N1432" i="47"/>
  <c r="M1432" i="47"/>
  <c r="T1431" i="46"/>
  <c r="S1431" i="46"/>
  <c r="R1431" i="46"/>
  <c r="Q1431" i="46"/>
  <c r="T1429" i="46"/>
  <c r="S1429" i="46"/>
  <c r="R1429" i="46"/>
  <c r="Q1429" i="46"/>
  <c r="T1428" i="46"/>
  <c r="S1428" i="46"/>
  <c r="R1428" i="46"/>
  <c r="Q1428" i="46"/>
  <c r="T1427" i="46"/>
  <c r="S1427" i="46"/>
  <c r="R1427" i="46"/>
  <c r="Q1427" i="46"/>
  <c r="T1426" i="46"/>
  <c r="S1426" i="46"/>
  <c r="R1426" i="46"/>
  <c r="Q1426" i="46"/>
  <c r="T1425" i="46"/>
  <c r="S1425" i="46"/>
  <c r="R1425" i="46"/>
  <c r="Q1425" i="46"/>
  <c r="T1424" i="46"/>
  <c r="S1424" i="46"/>
  <c r="R1424" i="46"/>
  <c r="Q1424" i="46"/>
  <c r="T1423" i="46"/>
  <c r="S1423" i="46"/>
  <c r="R1423" i="46"/>
  <c r="Q1423" i="46"/>
  <c r="T1422" i="46"/>
  <c r="S1422" i="46"/>
  <c r="R1422" i="46"/>
  <c r="Q1422" i="46"/>
  <c r="P1431" i="47"/>
  <c r="O1431" i="47"/>
  <c r="N1431" i="47"/>
  <c r="M1431" i="47"/>
  <c r="P1429" i="47"/>
  <c r="O1429" i="47"/>
  <c r="N1429" i="47"/>
  <c r="M1429" i="47"/>
  <c r="P1428" i="47"/>
  <c r="O1428" i="47"/>
  <c r="N1428" i="47"/>
  <c r="M1428" i="47"/>
  <c r="P1427" i="47"/>
  <c r="O1427" i="47"/>
  <c r="N1427" i="47"/>
  <c r="M1427" i="47"/>
  <c r="P1426" i="47"/>
  <c r="O1426" i="47"/>
  <c r="N1426" i="47"/>
  <c r="M1426" i="47"/>
  <c r="P1425" i="47"/>
  <c r="O1425" i="47"/>
  <c r="N1425" i="47"/>
  <c r="M1425" i="47"/>
  <c r="P1424" i="47"/>
  <c r="O1424" i="47"/>
  <c r="N1424" i="47"/>
  <c r="M1424" i="47"/>
  <c r="P1423" i="47"/>
  <c r="O1423" i="47"/>
  <c r="N1423" i="47"/>
  <c r="M1423" i="47"/>
  <c r="P1422" i="47"/>
  <c r="O1422" i="47"/>
  <c r="N1422" i="47"/>
  <c r="M1422" i="47"/>
  <c r="T1421" i="46"/>
  <c r="S1421" i="46"/>
  <c r="R1421" i="46"/>
  <c r="Q1421" i="46"/>
  <c r="P1421" i="47"/>
  <c r="O1421" i="47"/>
  <c r="N1421" i="47"/>
  <c r="M1421" i="47"/>
  <c r="T1420" i="46"/>
  <c r="S1420" i="46"/>
  <c r="R1420" i="46"/>
  <c r="Q1420" i="46"/>
  <c r="T1419" i="46"/>
  <c r="S1419" i="46"/>
  <c r="R1419" i="46"/>
  <c r="Q1419" i="46"/>
  <c r="T1418" i="46"/>
  <c r="S1418" i="46"/>
  <c r="R1418" i="46"/>
  <c r="Q1418" i="46"/>
  <c r="P1420" i="47"/>
  <c r="O1420" i="47"/>
  <c r="N1420" i="47"/>
  <c r="M1420" i="47"/>
  <c r="P1419" i="47"/>
  <c r="O1419" i="47"/>
  <c r="N1419" i="47"/>
  <c r="M1419" i="47"/>
  <c r="P1418" i="47"/>
  <c r="O1418" i="47"/>
  <c r="N1418" i="47"/>
  <c r="M1418" i="47"/>
  <c r="T1417" i="46"/>
  <c r="S1417" i="46"/>
  <c r="R1417" i="46"/>
  <c r="Q1417" i="46"/>
  <c r="T1416" i="46"/>
  <c r="S1416" i="46"/>
  <c r="R1416" i="46"/>
  <c r="Q1416" i="46"/>
  <c r="T1415" i="46"/>
  <c r="S1415" i="46"/>
  <c r="R1415" i="46"/>
  <c r="Q1415" i="46"/>
  <c r="P1417" i="47"/>
  <c r="O1417" i="47"/>
  <c r="N1417" i="47"/>
  <c r="M1417" i="47"/>
  <c r="P1416" i="47"/>
  <c r="O1416" i="47"/>
  <c r="N1416" i="47"/>
  <c r="M1416" i="47"/>
  <c r="P1415" i="47"/>
  <c r="O1415" i="47"/>
  <c r="N1415" i="47"/>
  <c r="M1415" i="47"/>
  <c r="T1414" i="46"/>
  <c r="S1414" i="46"/>
  <c r="R1414" i="46"/>
  <c r="Q1414" i="46"/>
  <c r="P1414" i="47"/>
  <c r="O1414" i="47"/>
  <c r="N1414" i="47"/>
  <c r="M1414" i="47"/>
  <c r="T1413" i="46"/>
  <c r="S1413" i="46"/>
  <c r="R1413" i="46"/>
  <c r="Q1413" i="46"/>
  <c r="T1412" i="46"/>
  <c r="S1412" i="46"/>
  <c r="R1412" i="46"/>
  <c r="Q1412" i="46"/>
  <c r="P1413" i="47"/>
  <c r="O1413" i="47"/>
  <c r="N1413" i="47"/>
  <c r="M1413" i="47"/>
  <c r="P1412" i="47"/>
  <c r="O1412" i="47"/>
  <c r="N1412" i="47"/>
  <c r="M1412" i="47"/>
  <c r="T1411" i="46"/>
  <c r="S1411" i="46"/>
  <c r="R1411" i="46"/>
  <c r="Q1411" i="46"/>
  <c r="T1410" i="46"/>
  <c r="S1410" i="46"/>
  <c r="R1410" i="46"/>
  <c r="Q1410" i="46"/>
  <c r="T1409" i="46"/>
  <c r="S1409" i="46"/>
  <c r="R1409" i="46"/>
  <c r="Q1409" i="46"/>
  <c r="P1411" i="47"/>
  <c r="O1411" i="47"/>
  <c r="N1411" i="47"/>
  <c r="M1411" i="47"/>
  <c r="P1410" i="47"/>
  <c r="O1410" i="47"/>
  <c r="N1410" i="47"/>
  <c r="M1410" i="47"/>
  <c r="P1409" i="47"/>
  <c r="O1409" i="47"/>
  <c r="N1409" i="47"/>
  <c r="M1409" i="47"/>
  <c r="T1408" i="46"/>
  <c r="S1408" i="46"/>
  <c r="R1408" i="46"/>
  <c r="Q1408" i="46"/>
  <c r="T1407" i="46"/>
  <c r="S1407" i="46"/>
  <c r="R1407" i="46"/>
  <c r="Q1407" i="46"/>
  <c r="T1406" i="46"/>
  <c r="S1406" i="46"/>
  <c r="R1406" i="46"/>
  <c r="Q1406" i="46"/>
  <c r="P1408" i="47"/>
  <c r="O1408" i="47"/>
  <c r="N1408" i="47"/>
  <c r="M1408" i="47"/>
  <c r="P1407" i="47"/>
  <c r="O1407" i="47"/>
  <c r="N1407" i="47"/>
  <c r="M1407" i="47"/>
  <c r="P1406" i="47"/>
  <c r="O1406" i="47"/>
  <c r="N1406" i="47"/>
  <c r="M1406" i="47"/>
  <c r="T1405" i="46"/>
  <c r="S1405" i="46"/>
  <c r="R1405" i="46"/>
  <c r="Q1405" i="46"/>
  <c r="T1404" i="46"/>
  <c r="S1404" i="46"/>
  <c r="R1404" i="46"/>
  <c r="Q1404" i="46"/>
  <c r="T1403" i="46"/>
  <c r="S1403" i="46"/>
  <c r="R1403" i="46"/>
  <c r="Q1403" i="46"/>
  <c r="T1402" i="46"/>
  <c r="S1402" i="46"/>
  <c r="R1402" i="46"/>
  <c r="Q1402" i="46"/>
  <c r="P1405" i="47"/>
  <c r="O1405" i="47"/>
  <c r="N1405" i="47"/>
  <c r="M1405" i="47"/>
  <c r="P1404" i="47"/>
  <c r="O1404" i="47"/>
  <c r="N1404" i="47"/>
  <c r="M1404" i="47"/>
  <c r="P1403" i="47"/>
  <c r="O1403" i="47"/>
  <c r="N1403" i="47"/>
  <c r="M1403" i="47"/>
  <c r="P1402" i="47"/>
  <c r="O1402" i="47"/>
  <c r="N1402" i="47"/>
  <c r="M1402" i="47"/>
  <c r="T1401" i="46"/>
  <c r="S1401" i="46"/>
  <c r="R1401" i="46"/>
  <c r="Q1401" i="46"/>
  <c r="T1400" i="46"/>
  <c r="S1400" i="46"/>
  <c r="R1400" i="46"/>
  <c r="Q1400" i="46"/>
  <c r="P1401" i="47"/>
  <c r="O1401" i="47"/>
  <c r="N1401" i="47"/>
  <c r="M1401" i="47"/>
  <c r="P1400" i="47"/>
  <c r="O1400" i="47"/>
  <c r="N1400" i="47"/>
  <c r="M1400" i="47"/>
  <c r="P1399" i="47"/>
  <c r="O1399" i="47"/>
  <c r="N1399" i="47"/>
  <c r="M1399" i="47"/>
  <c r="T1399" i="46"/>
  <c r="S1399" i="46"/>
  <c r="R1399" i="46"/>
  <c r="Q1399" i="46"/>
  <c r="T1398" i="46"/>
  <c r="S1398" i="46"/>
  <c r="R1398" i="46"/>
  <c r="Q1398" i="46"/>
  <c r="T1397" i="46"/>
  <c r="S1397" i="46"/>
  <c r="R1397" i="46"/>
  <c r="Q1397" i="46"/>
  <c r="T1396" i="46"/>
  <c r="S1396" i="46"/>
  <c r="R1396" i="46"/>
  <c r="Q1396" i="46"/>
  <c r="T1395" i="46"/>
  <c r="S1395" i="46"/>
  <c r="R1395" i="46"/>
  <c r="Q1395" i="46"/>
  <c r="T1394" i="46"/>
  <c r="S1394" i="46"/>
  <c r="R1394" i="46"/>
  <c r="Q1394" i="46"/>
  <c r="P1398" i="47"/>
  <c r="O1398" i="47"/>
  <c r="N1398" i="47"/>
  <c r="M1398" i="47"/>
  <c r="P1397" i="47"/>
  <c r="O1397" i="47"/>
  <c r="N1397" i="47"/>
  <c r="M1397" i="47"/>
  <c r="P1396" i="47"/>
  <c r="O1396" i="47"/>
  <c r="N1396" i="47"/>
  <c r="M1396" i="47"/>
  <c r="P1395" i="47"/>
  <c r="O1395" i="47"/>
  <c r="N1395" i="47"/>
  <c r="M1395" i="47"/>
  <c r="P1394" i="47"/>
  <c r="O1394" i="47"/>
  <c r="N1394" i="47"/>
  <c r="M1394" i="47"/>
  <c r="T1393" i="46"/>
  <c r="S1393" i="46"/>
  <c r="R1393" i="46"/>
  <c r="Q1393" i="46"/>
  <c r="P1393" i="47"/>
  <c r="O1393" i="47"/>
  <c r="N1393" i="47"/>
  <c r="M1393" i="47"/>
  <c r="T1392" i="46"/>
  <c r="S1392" i="46"/>
  <c r="R1392" i="46"/>
  <c r="Q1392" i="46"/>
  <c r="P1392" i="47"/>
  <c r="O1392" i="47"/>
  <c r="N1392" i="47"/>
  <c r="M1392" i="47"/>
  <c r="T1391" i="46"/>
  <c r="S1391" i="46"/>
  <c r="R1391" i="46"/>
  <c r="Q1391" i="46"/>
  <c r="T1390" i="46"/>
  <c r="S1390" i="46"/>
  <c r="R1390" i="46"/>
  <c r="Q1390" i="46"/>
  <c r="T1389" i="46"/>
  <c r="S1389" i="46"/>
  <c r="R1389" i="46"/>
  <c r="Q1389" i="46"/>
  <c r="T1388" i="46"/>
  <c r="S1388" i="46"/>
  <c r="R1388" i="46"/>
  <c r="Q1388" i="46"/>
  <c r="T1387" i="46"/>
  <c r="S1387" i="46"/>
  <c r="R1387" i="46"/>
  <c r="Q1387" i="46"/>
  <c r="P1391" i="47"/>
  <c r="O1391" i="47"/>
  <c r="N1391" i="47"/>
  <c r="M1391" i="47"/>
  <c r="P1390" i="47"/>
  <c r="O1390" i="47"/>
  <c r="N1390" i="47"/>
  <c r="M1390" i="47"/>
  <c r="P1389" i="47"/>
  <c r="O1389" i="47"/>
  <c r="N1389" i="47"/>
  <c r="M1389" i="47"/>
  <c r="P1388" i="47"/>
  <c r="O1388" i="47"/>
  <c r="N1388" i="47"/>
  <c r="M1388" i="47"/>
  <c r="P1387" i="47"/>
  <c r="O1387" i="47"/>
  <c r="N1387" i="47"/>
  <c r="M1387" i="47"/>
  <c r="P1386" i="47"/>
  <c r="O1386" i="47"/>
  <c r="N1386" i="47"/>
  <c r="M1386" i="47"/>
  <c r="T1386" i="46"/>
  <c r="S1386" i="46"/>
  <c r="R1386" i="46"/>
  <c r="Q1386" i="46"/>
  <c r="P1385" i="47"/>
  <c r="O1385" i="47"/>
  <c r="N1385" i="47"/>
  <c r="M1385" i="47"/>
  <c r="T1385" i="46"/>
  <c r="S1385" i="46"/>
  <c r="R1385" i="46"/>
  <c r="Q1385" i="46"/>
  <c r="T1384" i="46"/>
  <c r="S1384" i="46"/>
  <c r="R1384" i="46"/>
  <c r="Q1384" i="46"/>
  <c r="T1383" i="46"/>
  <c r="S1383" i="46"/>
  <c r="R1383" i="46"/>
  <c r="Q1383" i="46"/>
  <c r="T1382" i="46"/>
  <c r="S1382" i="46"/>
  <c r="R1382" i="46"/>
  <c r="Q1382" i="46"/>
  <c r="T1381" i="46"/>
  <c r="S1381" i="46"/>
  <c r="R1381" i="46"/>
  <c r="Q1381" i="46"/>
  <c r="T1380" i="46"/>
  <c r="S1380" i="46"/>
  <c r="R1380" i="46"/>
  <c r="Q1380" i="46"/>
  <c r="P1384" i="47"/>
  <c r="O1384" i="47"/>
  <c r="N1384" i="47"/>
  <c r="M1384" i="47"/>
  <c r="P1383" i="47"/>
  <c r="O1383" i="47"/>
  <c r="N1383" i="47"/>
  <c r="M1383" i="47"/>
  <c r="P1382" i="47"/>
  <c r="O1382" i="47"/>
  <c r="N1382" i="47"/>
  <c r="M1382" i="47"/>
  <c r="P1381" i="47"/>
  <c r="O1381" i="47"/>
  <c r="N1381" i="47"/>
  <c r="M1381" i="47"/>
  <c r="P1380" i="47"/>
  <c r="O1380" i="47"/>
  <c r="N1380" i="47"/>
  <c r="M1380" i="47"/>
  <c r="P1379" i="47"/>
  <c r="O1379" i="47"/>
  <c r="N1379" i="47"/>
  <c r="M1379" i="47"/>
  <c r="P1378" i="47"/>
  <c r="O1378" i="47"/>
  <c r="N1378" i="47"/>
  <c r="M1378" i="47"/>
  <c r="P1377" i="47"/>
  <c r="O1377" i="47"/>
  <c r="N1377" i="47"/>
  <c r="M1377" i="47"/>
  <c r="P1376" i="47"/>
  <c r="O1376" i="47"/>
  <c r="N1376" i="47"/>
  <c r="M1376" i="47"/>
  <c r="P1375" i="47"/>
  <c r="O1375" i="47"/>
  <c r="N1375" i="47"/>
  <c r="M1375" i="47"/>
  <c r="P1374" i="47"/>
  <c r="O1374" i="47"/>
  <c r="N1374" i="47"/>
  <c r="M1374" i="47"/>
  <c r="P1373" i="47"/>
  <c r="O1373" i="47"/>
  <c r="N1373" i="47"/>
  <c r="M1373" i="47"/>
  <c r="P1372" i="47"/>
  <c r="O1372" i="47"/>
  <c r="N1372" i="47"/>
  <c r="M1372" i="47"/>
  <c r="T1379" i="46"/>
  <c r="S1379" i="46"/>
  <c r="R1379" i="46"/>
  <c r="Q1379" i="46"/>
  <c r="T1378" i="46"/>
  <c r="S1378" i="46"/>
  <c r="R1378" i="46"/>
  <c r="Q1378" i="46"/>
  <c r="T1377" i="46"/>
  <c r="S1377" i="46"/>
  <c r="R1377" i="46"/>
  <c r="Q1377" i="46"/>
  <c r="T1376" i="46"/>
  <c r="S1376" i="46"/>
  <c r="R1376" i="46"/>
  <c r="Q1376" i="46"/>
  <c r="T1375" i="46"/>
  <c r="S1375" i="46"/>
  <c r="R1375" i="46"/>
  <c r="Q1375" i="46"/>
  <c r="T1374" i="46"/>
  <c r="S1374" i="46"/>
  <c r="R1374" i="46"/>
  <c r="Q1374" i="46"/>
  <c r="T1373" i="46"/>
  <c r="S1373" i="46"/>
  <c r="R1373" i="46"/>
  <c r="Q1373" i="46"/>
  <c r="T1372" i="46"/>
  <c r="S1372" i="46"/>
  <c r="R1372" i="46"/>
  <c r="Q1372" i="46"/>
  <c r="T1371" i="46"/>
  <c r="S1371" i="46"/>
  <c r="R1371" i="46"/>
  <c r="Q1371" i="46"/>
  <c r="T1370" i="46"/>
  <c r="S1370" i="46"/>
  <c r="R1370" i="46"/>
  <c r="Q1370" i="46"/>
  <c r="P1371" i="47"/>
  <c r="O1371" i="47"/>
  <c r="N1371" i="47"/>
  <c r="M1371" i="47"/>
  <c r="P1370" i="47"/>
  <c r="O1370" i="47"/>
  <c r="N1370" i="47"/>
  <c r="M1370" i="47"/>
  <c r="AS1379" i="47" l="1"/>
  <c r="AT1379" i="47" s="1"/>
  <c r="R1395" i="47"/>
  <c r="S1395" i="47" s="1"/>
  <c r="T1395" i="47" s="1"/>
  <c r="R1399" i="47"/>
  <c r="S1399" i="47" s="1"/>
  <c r="T1399" i="47" s="1"/>
  <c r="AS1453" i="47"/>
  <c r="AT1453" i="47" s="1"/>
  <c r="AS1373" i="47"/>
  <c r="AT1373" i="47" s="1"/>
  <c r="R1388" i="47"/>
  <c r="S1388" i="47" s="1"/>
  <c r="Q1390" i="47"/>
  <c r="S1390" i="47" s="1"/>
  <c r="T1390" i="47" s="1"/>
  <c r="Q1397" i="47"/>
  <c r="S1397" i="47" s="1"/>
  <c r="T1397" i="47" s="1"/>
  <c r="AS1451" i="47"/>
  <c r="AT1451" i="47" s="1"/>
  <c r="AS1461" i="47"/>
  <c r="AT1461" i="47" s="1"/>
  <c r="AW1837" i="47"/>
  <c r="J17" i="62"/>
  <c r="AW1839" i="47"/>
  <c r="J19" i="62"/>
  <c r="AW1841" i="47"/>
  <c r="J21" i="62"/>
  <c r="AW1843" i="47"/>
  <c r="J23" i="62"/>
  <c r="AW1845" i="47"/>
  <c r="J25" i="62"/>
  <c r="AW1847" i="47"/>
  <c r="J27" i="62"/>
  <c r="AT1838" i="47"/>
  <c r="G18" i="62"/>
  <c r="AT1840" i="47"/>
  <c r="G20" i="62"/>
  <c r="AT1842" i="47"/>
  <c r="G22" i="62"/>
  <c r="AT1844" i="47"/>
  <c r="G24" i="62"/>
  <c r="AT1846" i="47"/>
  <c r="G26" i="62"/>
  <c r="AT1848" i="47"/>
  <c r="G28" i="62"/>
  <c r="V1865" i="47"/>
  <c r="AV1839" i="47"/>
  <c r="I19" i="62"/>
  <c r="AU1838" i="47"/>
  <c r="H18" i="62"/>
  <c r="AU1840" i="47"/>
  <c r="H20" i="62"/>
  <c r="AU1842" i="47"/>
  <c r="H22" i="62"/>
  <c r="AU1844" i="47"/>
  <c r="H24" i="62"/>
  <c r="AU1846" i="47"/>
  <c r="H26" i="62"/>
  <c r="AU1848" i="47"/>
  <c r="H28" i="62"/>
  <c r="W1865" i="47"/>
  <c r="AV1837" i="47"/>
  <c r="I17" i="62"/>
  <c r="AV1847" i="47"/>
  <c r="I27" i="62"/>
  <c r="AV1838" i="47"/>
  <c r="I18" i="62"/>
  <c r="AV1840" i="47"/>
  <c r="I20" i="62"/>
  <c r="AV1842" i="47"/>
  <c r="I22" i="62"/>
  <c r="AV1844" i="47"/>
  <c r="I24" i="62"/>
  <c r="AV1846" i="47"/>
  <c r="I26" i="62"/>
  <c r="AV1848" i="47"/>
  <c r="I28" i="62"/>
  <c r="X1865" i="47"/>
  <c r="AV1841" i="47"/>
  <c r="I21" i="62"/>
  <c r="AV1843" i="47"/>
  <c r="I23" i="62"/>
  <c r="AV1845" i="47"/>
  <c r="I25" i="62"/>
  <c r="AW1838" i="47"/>
  <c r="J18" i="62"/>
  <c r="AW1840" i="47"/>
  <c r="J20" i="62"/>
  <c r="AW1842" i="47"/>
  <c r="J22" i="62"/>
  <c r="AW1844" i="47"/>
  <c r="J24" i="62"/>
  <c r="AW1846" i="47"/>
  <c r="J26" i="62"/>
  <c r="AW1848" i="47"/>
  <c r="J28" i="62"/>
  <c r="Y1865" i="47"/>
  <c r="AT1837" i="47"/>
  <c r="G17" i="62"/>
  <c r="AT1839" i="47"/>
  <c r="G19" i="62"/>
  <c r="AT1841" i="47"/>
  <c r="G21" i="62"/>
  <c r="AT1843" i="47"/>
  <c r="G23" i="62"/>
  <c r="AT1845" i="47"/>
  <c r="G25" i="62"/>
  <c r="AT1847" i="47"/>
  <c r="G27" i="62"/>
  <c r="AU1837" i="47"/>
  <c r="H17" i="62"/>
  <c r="AU1839" i="47"/>
  <c r="H19" i="62"/>
  <c r="AU1841" i="47"/>
  <c r="H21" i="62"/>
  <c r="AU1843" i="47"/>
  <c r="H23" i="62"/>
  <c r="AU1845" i="47"/>
  <c r="H25" i="62"/>
  <c r="AU1847" i="47"/>
  <c r="H27" i="62"/>
  <c r="C28" i="62"/>
  <c r="AB1865" i="46"/>
  <c r="E28" i="62"/>
  <c r="AD1865" i="46"/>
  <c r="D28" i="62"/>
  <c r="AC1865" i="46"/>
  <c r="C45" i="62"/>
  <c r="AB2206" i="46"/>
  <c r="D45" i="62"/>
  <c r="AC2206" i="46"/>
  <c r="E45" i="62"/>
  <c r="AD2206" i="46"/>
  <c r="B45" i="62"/>
  <c r="AA2206" i="46"/>
  <c r="B28" i="62"/>
  <c r="AA1865" i="46"/>
  <c r="AS1436" i="47"/>
  <c r="AT1436" i="47" s="1"/>
  <c r="AS1416" i="47"/>
  <c r="AT1416" i="47" s="1"/>
  <c r="AS1423" i="47"/>
  <c r="AT1423" i="47" s="1"/>
  <c r="AS1429" i="47"/>
  <c r="AT1429" i="47" s="1"/>
  <c r="AS1430" i="47"/>
  <c r="AT1430" i="47" s="1"/>
  <c r="AS1437" i="47"/>
  <c r="AT1437" i="47" s="1"/>
  <c r="AS1439" i="47"/>
  <c r="AT1439" i="47" s="1"/>
  <c r="AS1397" i="47"/>
  <c r="AT1397" i="47" s="1"/>
  <c r="R1400" i="47"/>
  <c r="S1400" i="47" s="1"/>
  <c r="R1402" i="47"/>
  <c r="S1402" i="47" s="1"/>
  <c r="Q1404" i="47"/>
  <c r="S1404" i="47" s="1"/>
  <c r="T1404" i="47" s="1"/>
  <c r="R1406" i="47"/>
  <c r="S1406" i="47" s="1"/>
  <c r="R1408" i="47"/>
  <c r="S1408" i="47" s="1"/>
  <c r="R1409" i="47"/>
  <c r="S1409" i="47" s="1"/>
  <c r="Q1411" i="47"/>
  <c r="S1411" i="47" s="1"/>
  <c r="R1412" i="47"/>
  <c r="S1412" i="47" s="1"/>
  <c r="T1412" i="47" s="1"/>
  <c r="R1414" i="47"/>
  <c r="S1414" i="47" s="1"/>
  <c r="AS1445" i="47"/>
  <c r="AT1445" i="47" s="1"/>
  <c r="AS1444" i="47"/>
  <c r="AT1444" i="47" s="1"/>
  <c r="Q1446" i="47"/>
  <c r="S1446" i="47" s="1"/>
  <c r="T1446" i="47" s="1"/>
  <c r="Q1452" i="47"/>
  <c r="S1452" i="47" s="1"/>
  <c r="T1452" i="47" s="1"/>
  <c r="AS1454" i="47"/>
  <c r="AT1454" i="47" s="1"/>
  <c r="Q1460" i="47"/>
  <c r="S1460" i="47" s="1"/>
  <c r="T1460" i="47" s="1"/>
  <c r="AS1462" i="47"/>
  <c r="AT1462" i="47" s="1"/>
  <c r="Q1466" i="47"/>
  <c r="S1466" i="47" s="1"/>
  <c r="T1466" i="47" s="1"/>
  <c r="R1470" i="47"/>
  <c r="S1470" i="47" s="1"/>
  <c r="Q1473" i="47"/>
  <c r="S1473" i="47" s="1"/>
  <c r="T1473" i="47" s="1"/>
  <c r="W1483" i="46"/>
  <c r="AS1467" i="47"/>
  <c r="AT1467" i="47" s="1"/>
  <c r="AS1412" i="47"/>
  <c r="AT1412" i="47" s="1"/>
  <c r="AS1425" i="47"/>
  <c r="AT1425" i="47" s="1"/>
  <c r="AS1441" i="47"/>
  <c r="AT1441" i="47" s="1"/>
  <c r="Q1481" i="47"/>
  <c r="S1481" i="47" s="1"/>
  <c r="T1481" i="47" s="1"/>
  <c r="AS1375" i="47"/>
  <c r="AT1375" i="47" s="1"/>
  <c r="AS1381" i="47"/>
  <c r="AT1381" i="47" s="1"/>
  <c r="AS1385" i="47"/>
  <c r="AT1385" i="47" s="1"/>
  <c r="AS1386" i="47"/>
  <c r="AT1386" i="47" s="1"/>
  <c r="AS1414" i="47"/>
  <c r="AT1414" i="47" s="1"/>
  <c r="AS1404" i="47"/>
  <c r="AT1404" i="47" s="1"/>
  <c r="AS1469" i="47"/>
  <c r="AT1469" i="47" s="1"/>
  <c r="R1372" i="47"/>
  <c r="S1372" i="47" s="1"/>
  <c r="R1378" i="47"/>
  <c r="S1378" i="47" s="1"/>
  <c r="T1378" i="47" s="1"/>
  <c r="R1384" i="47"/>
  <c r="S1384" i="47" s="1"/>
  <c r="R1401" i="47"/>
  <c r="S1401" i="47" s="1"/>
  <c r="R1407" i="47"/>
  <c r="S1407" i="47" s="1"/>
  <c r="R1413" i="47"/>
  <c r="S1413" i="47" s="1"/>
  <c r="T1413" i="47" s="1"/>
  <c r="Q1417" i="47"/>
  <c r="S1417" i="47" s="1"/>
  <c r="T1417" i="47" s="1"/>
  <c r="R1420" i="47"/>
  <c r="S1420" i="47" s="1"/>
  <c r="R1421" i="47"/>
  <c r="S1421" i="47" s="1"/>
  <c r="Q1445" i="47"/>
  <c r="S1445" i="47" s="1"/>
  <c r="T1445" i="47" s="1"/>
  <c r="Q1453" i="47"/>
  <c r="S1453" i="47" s="1"/>
  <c r="T1453" i="47" s="1"/>
  <c r="Q1459" i="47"/>
  <c r="S1459" i="47" s="1"/>
  <c r="T1459" i="47" s="1"/>
  <c r="AS1459" i="47"/>
  <c r="AT1459" i="47" s="1"/>
  <c r="AS1406" i="47"/>
  <c r="AT1406" i="47" s="1"/>
  <c r="R1374" i="47"/>
  <c r="S1374" i="47" s="1"/>
  <c r="R1380" i="47"/>
  <c r="S1380" i="47" s="1"/>
  <c r="T1380" i="47" s="1"/>
  <c r="Q1403" i="47"/>
  <c r="S1403" i="47" s="1"/>
  <c r="Q1410" i="47"/>
  <c r="S1410" i="47" s="1"/>
  <c r="R1415" i="47"/>
  <c r="S1415" i="47" s="1"/>
  <c r="Q1418" i="47"/>
  <c r="S1418" i="47" s="1"/>
  <c r="T1418" i="47" s="1"/>
  <c r="AS1420" i="47"/>
  <c r="AT1420" i="47" s="1"/>
  <c r="AS1392" i="47"/>
  <c r="AT1392" i="47" s="1"/>
  <c r="AS1393" i="47"/>
  <c r="AT1393" i="47" s="1"/>
  <c r="AS1394" i="47"/>
  <c r="AT1394" i="47" s="1"/>
  <c r="AS1388" i="47"/>
  <c r="AT1388" i="47" s="1"/>
  <c r="AS1421" i="47"/>
  <c r="AT1421" i="47" s="1"/>
  <c r="R1370" i="47"/>
  <c r="S1370" i="47" s="1"/>
  <c r="T1370" i="47" s="1"/>
  <c r="Q1376" i="47"/>
  <c r="S1376" i="47" s="1"/>
  <c r="T1376" i="47" s="1"/>
  <c r="Q1382" i="47"/>
  <c r="S1382" i="47" s="1"/>
  <c r="T1382" i="47" s="1"/>
  <c r="AS1370" i="47"/>
  <c r="AT1370" i="47" s="1"/>
  <c r="R1405" i="47"/>
  <c r="S1405" i="47" s="1"/>
  <c r="AS1389" i="47"/>
  <c r="AT1389" i="47" s="1"/>
  <c r="AS1391" i="47"/>
  <c r="AT1391" i="47" s="1"/>
  <c r="AS1396" i="47"/>
  <c r="AT1396" i="47" s="1"/>
  <c r="AS1398" i="47"/>
  <c r="AT1398" i="47" s="1"/>
  <c r="AS1390" i="47"/>
  <c r="AT1390" i="47" s="1"/>
  <c r="R1422" i="47"/>
  <c r="S1422" i="47" s="1"/>
  <c r="Q1424" i="47"/>
  <c r="S1424" i="47" s="1"/>
  <c r="R1426" i="47"/>
  <c r="S1426" i="47" s="1"/>
  <c r="R1428" i="47"/>
  <c r="S1428" i="47" s="1"/>
  <c r="Q1431" i="47"/>
  <c r="S1431" i="47" s="1"/>
  <c r="Q1432" i="47"/>
  <c r="S1432" i="47" s="1"/>
  <c r="AS1433" i="47"/>
  <c r="AT1433" i="47" s="1"/>
  <c r="Q1438" i="47"/>
  <c r="S1438" i="47" s="1"/>
  <c r="AS1440" i="47"/>
  <c r="AT1440" i="47" s="1"/>
  <c r="AS1428" i="47"/>
  <c r="AT1428" i="47" s="1"/>
  <c r="R1448" i="47"/>
  <c r="S1448" i="47" s="1"/>
  <c r="T1448" i="47" s="1"/>
  <c r="R1456" i="47"/>
  <c r="S1456" i="47" s="1"/>
  <c r="R1464" i="47"/>
  <c r="S1464" i="47" s="1"/>
  <c r="T1464" i="47" s="1"/>
  <c r="R1468" i="47"/>
  <c r="S1468" i="47" s="1"/>
  <c r="R1471" i="47"/>
  <c r="S1471" i="47" s="1"/>
  <c r="AS1460" i="47"/>
  <c r="AT1460" i="47" s="1"/>
  <c r="AS1374" i="47"/>
  <c r="AT1374" i="47" s="1"/>
  <c r="AS1407" i="47"/>
  <c r="AT1407" i="47" s="1"/>
  <c r="AS1415" i="47"/>
  <c r="AT1415" i="47" s="1"/>
  <c r="AS1431" i="47"/>
  <c r="AT1431" i="47" s="1"/>
  <c r="AS1446" i="47"/>
  <c r="AT1446" i="47" s="1"/>
  <c r="AS1470" i="47"/>
  <c r="AT1470" i="47" s="1"/>
  <c r="R1475" i="47"/>
  <c r="S1475" i="47" s="1"/>
  <c r="R1477" i="47"/>
  <c r="S1477" i="47" s="1"/>
  <c r="R1479" i="47"/>
  <c r="S1479" i="47" s="1"/>
  <c r="AS1405" i="47"/>
  <c r="AT1405" i="47" s="1"/>
  <c r="AS1376" i="47"/>
  <c r="AT1376" i="47" s="1"/>
  <c r="AS1384" i="47"/>
  <c r="AT1384" i="47" s="1"/>
  <c r="T1400" i="47"/>
  <c r="AS1400" i="47"/>
  <c r="AT1400" i="47" s="1"/>
  <c r="AS1408" i="47"/>
  <c r="AT1408" i="47" s="1"/>
  <c r="AS1424" i="47"/>
  <c r="AT1424" i="47" s="1"/>
  <c r="AS1432" i="47"/>
  <c r="AT1432" i="47" s="1"/>
  <c r="R1447" i="47"/>
  <c r="S1447" i="47" s="1"/>
  <c r="T1447" i="47" s="1"/>
  <c r="R1449" i="47"/>
  <c r="S1449" i="47" s="1"/>
  <c r="T1449" i="47" s="1"/>
  <c r="R1451" i="47"/>
  <c r="S1451" i="47" s="1"/>
  <c r="R1455" i="47"/>
  <c r="S1455" i="47" s="1"/>
  <c r="R1457" i="47"/>
  <c r="S1457" i="47" s="1"/>
  <c r="T1457" i="47" s="1"/>
  <c r="R1461" i="47"/>
  <c r="S1461" i="47" s="1"/>
  <c r="T1461" i="47" s="1"/>
  <c r="R1463" i="47"/>
  <c r="S1463" i="47" s="1"/>
  <c r="T1463" i="47" s="1"/>
  <c r="AS1447" i="47"/>
  <c r="AT1447" i="47" s="1"/>
  <c r="AS1455" i="47"/>
  <c r="AT1455" i="47" s="1"/>
  <c r="AS1463" i="47"/>
  <c r="AT1463" i="47" s="1"/>
  <c r="AS1471" i="47"/>
  <c r="AT1471" i="47" s="1"/>
  <c r="AS1452" i="47"/>
  <c r="AT1452" i="47" s="1"/>
  <c r="AS1380" i="47"/>
  <c r="AT1380" i="47" s="1"/>
  <c r="AS1422" i="47"/>
  <c r="AT1422" i="47" s="1"/>
  <c r="AS1399" i="47"/>
  <c r="AT1399" i="47" s="1"/>
  <c r="R1373" i="47"/>
  <c r="S1373" i="47" s="1"/>
  <c r="R1377" i="47"/>
  <c r="S1377" i="47" s="1"/>
  <c r="R1379" i="47"/>
  <c r="S1379" i="47" s="1"/>
  <c r="T1379" i="47" s="1"/>
  <c r="R1381" i="47"/>
  <c r="S1381" i="47" s="1"/>
  <c r="T1381" i="47" s="1"/>
  <c r="Q1383" i="47"/>
  <c r="S1383" i="47" s="1"/>
  <c r="T1383" i="47" s="1"/>
  <c r="R1385" i="47"/>
  <c r="S1385" i="47" s="1"/>
  <c r="R1386" i="47"/>
  <c r="S1386" i="47" s="1"/>
  <c r="AS1378" i="47"/>
  <c r="AT1378" i="47" s="1"/>
  <c r="AS1372" i="47"/>
  <c r="AT1372" i="47" s="1"/>
  <c r="AS1401" i="47"/>
  <c r="AT1401" i="47" s="1"/>
  <c r="AS1409" i="47"/>
  <c r="AT1409" i="47" s="1"/>
  <c r="AS1417" i="47"/>
  <c r="AT1417" i="47" s="1"/>
  <c r="R1465" i="47"/>
  <c r="S1465" i="47" s="1"/>
  <c r="T1465" i="47" s="1"/>
  <c r="Q1467" i="47"/>
  <c r="S1467" i="47" s="1"/>
  <c r="T1467" i="47" s="1"/>
  <c r="R1469" i="47"/>
  <c r="S1469" i="47" s="1"/>
  <c r="Q1474" i="47"/>
  <c r="S1474" i="47" s="1"/>
  <c r="T1474" i="47" s="1"/>
  <c r="AS1448" i="47"/>
  <c r="AT1448" i="47" s="1"/>
  <c r="AS1456" i="47"/>
  <c r="AT1456" i="47" s="1"/>
  <c r="AS1464" i="47"/>
  <c r="AT1464" i="47" s="1"/>
  <c r="AS1473" i="47"/>
  <c r="AT1473" i="47" s="1"/>
  <c r="R1458" i="47"/>
  <c r="S1458" i="47" s="1"/>
  <c r="T1458" i="47" s="1"/>
  <c r="AS1413" i="47"/>
  <c r="AT1413" i="47" s="1"/>
  <c r="R1436" i="47"/>
  <c r="S1436" i="47" s="1"/>
  <c r="R1442" i="47"/>
  <c r="S1442" i="47" s="1"/>
  <c r="Q1375" i="47"/>
  <c r="S1375" i="47" s="1"/>
  <c r="AS1383" i="47"/>
  <c r="AT1383" i="47" s="1"/>
  <c r="AS1402" i="47"/>
  <c r="AT1402" i="47" s="1"/>
  <c r="AS1410" i="47"/>
  <c r="AT1410" i="47" s="1"/>
  <c r="AS1418" i="47"/>
  <c r="AT1418" i="47" s="1"/>
  <c r="R1423" i="47"/>
  <c r="S1423" i="47" s="1"/>
  <c r="Q1425" i="47"/>
  <c r="S1425" i="47" s="1"/>
  <c r="R1427" i="47"/>
  <c r="S1427" i="47" s="1"/>
  <c r="R1429" i="47"/>
  <c r="S1429" i="47" s="1"/>
  <c r="R1430" i="47"/>
  <c r="S1430" i="47" s="1"/>
  <c r="R1434" i="47"/>
  <c r="S1434" i="47" s="1"/>
  <c r="R1435" i="47"/>
  <c r="S1435" i="47" s="1"/>
  <c r="R1437" i="47"/>
  <c r="S1437" i="47" s="1"/>
  <c r="Q1439" i="47"/>
  <c r="S1439" i="47" s="1"/>
  <c r="R1441" i="47"/>
  <c r="S1441" i="47" s="1"/>
  <c r="R1443" i="47"/>
  <c r="S1443" i="47" s="1"/>
  <c r="T1443" i="47" s="1"/>
  <c r="AS1426" i="47"/>
  <c r="AT1426" i="47" s="1"/>
  <c r="AS1434" i="47"/>
  <c r="AT1434" i="47" s="1"/>
  <c r="AS1442" i="47"/>
  <c r="AT1442" i="47" s="1"/>
  <c r="AS1449" i="47"/>
  <c r="AT1449" i="47" s="1"/>
  <c r="AS1457" i="47"/>
  <c r="AT1457" i="47" s="1"/>
  <c r="AS1465" i="47"/>
  <c r="AT1465" i="47" s="1"/>
  <c r="AS1474" i="47"/>
  <c r="AT1474" i="47" s="1"/>
  <c r="R1444" i="47"/>
  <c r="S1444" i="47" s="1"/>
  <c r="T1444" i="47" s="1"/>
  <c r="R1450" i="47"/>
  <c r="S1450" i="47" s="1"/>
  <c r="R1454" i="47"/>
  <c r="S1454" i="47" s="1"/>
  <c r="R1462" i="47"/>
  <c r="S1462" i="47" s="1"/>
  <c r="T1462" i="47" s="1"/>
  <c r="AS1468" i="47"/>
  <c r="AT1468" i="47" s="1"/>
  <c r="R1433" i="47"/>
  <c r="S1433" i="47" s="1"/>
  <c r="R1440" i="47"/>
  <c r="S1440" i="47" s="1"/>
  <c r="AS1438" i="47"/>
  <c r="AT1438" i="47" s="1"/>
  <c r="R1371" i="47"/>
  <c r="S1371" i="47" s="1"/>
  <c r="T1371" i="47" s="1"/>
  <c r="AS1382" i="47"/>
  <c r="AT1382" i="47" s="1"/>
  <c r="AS1377" i="47"/>
  <c r="AT1377" i="47" s="1"/>
  <c r="AS1371" i="47"/>
  <c r="AT1371" i="47" s="1"/>
  <c r="R1387" i="47"/>
  <c r="S1387" i="47" s="1"/>
  <c r="Q1389" i="47"/>
  <c r="S1389" i="47" s="1"/>
  <c r="R1391" i="47"/>
  <c r="S1391" i="47" s="1"/>
  <c r="T1391" i="47" s="1"/>
  <c r="R1392" i="47"/>
  <c r="S1392" i="47" s="1"/>
  <c r="T1392" i="47" s="1"/>
  <c r="R1393" i="47"/>
  <c r="S1393" i="47" s="1"/>
  <c r="T1393" i="47" s="1"/>
  <c r="R1394" i="47"/>
  <c r="S1394" i="47" s="1"/>
  <c r="Q1396" i="47"/>
  <c r="S1396" i="47" s="1"/>
  <c r="T1396" i="47" s="1"/>
  <c r="R1398" i="47"/>
  <c r="S1398" i="47" s="1"/>
  <c r="T1398" i="47" s="1"/>
  <c r="AS1387" i="47"/>
  <c r="AT1387" i="47" s="1"/>
  <c r="AS1395" i="47"/>
  <c r="AT1395" i="47" s="1"/>
  <c r="AS1403" i="47"/>
  <c r="AT1403" i="47" s="1"/>
  <c r="AS1411" i="47"/>
  <c r="AT1411" i="47" s="1"/>
  <c r="R1416" i="47"/>
  <c r="S1416" i="47" s="1"/>
  <c r="R1419" i="47"/>
  <c r="S1419" i="47" s="1"/>
  <c r="AS1419" i="47"/>
  <c r="AT1419" i="47" s="1"/>
  <c r="AS1427" i="47"/>
  <c r="AT1427" i="47" s="1"/>
  <c r="AS1435" i="47"/>
  <c r="AT1435" i="47" s="1"/>
  <c r="AS1443" i="47"/>
  <c r="AT1443" i="47" s="1"/>
  <c r="AS1450" i="47"/>
  <c r="AT1450" i="47" s="1"/>
  <c r="AS1458" i="47"/>
  <c r="AT1458" i="47" s="1"/>
  <c r="AS1466" i="47"/>
  <c r="AT1466" i="47" s="1"/>
  <c r="R1472" i="47"/>
  <c r="S1472" i="47" s="1"/>
  <c r="R1476" i="47"/>
  <c r="S1476" i="47" s="1"/>
  <c r="R1478" i="47"/>
  <c r="S1478" i="47" s="1"/>
  <c r="Q1480" i="47"/>
  <c r="S1480" i="47" s="1"/>
  <c r="R1482" i="47"/>
  <c r="S1482" i="47" s="1"/>
  <c r="T1482" i="47" s="1"/>
  <c r="R1483" i="47"/>
  <c r="S1483" i="47" s="1"/>
  <c r="T1483" i="47" s="1"/>
  <c r="T1484" i="47" s="1"/>
  <c r="T1485" i="47" s="1"/>
  <c r="T1486" i="47" s="1"/>
  <c r="T1487" i="47" s="1"/>
  <c r="Y1833" i="47"/>
  <c r="Y1866" i="47" s="1"/>
  <c r="AD1833" i="46"/>
  <c r="AD1866" i="46" s="1"/>
  <c r="Y1803" i="47"/>
  <c r="AD1802" i="46"/>
  <c r="AD1772" i="46"/>
  <c r="Y1772" i="47"/>
  <c r="AW1388" i="46"/>
  <c r="AX1388" i="46" s="1"/>
  <c r="AW1392" i="46"/>
  <c r="AX1392" i="46" s="1"/>
  <c r="AW1397" i="46"/>
  <c r="AX1397" i="46" s="1"/>
  <c r="W1444" i="46"/>
  <c r="V1446" i="46"/>
  <c r="AW1448" i="46"/>
  <c r="AX1448" i="46" s="1"/>
  <c r="W1450" i="46"/>
  <c r="W1454" i="46"/>
  <c r="W1455" i="46"/>
  <c r="W1457" i="46"/>
  <c r="W1461" i="46"/>
  <c r="W1463" i="46"/>
  <c r="AW1389" i="46"/>
  <c r="AX1389" i="46" s="1"/>
  <c r="AW1393" i="46"/>
  <c r="AX1393" i="46" s="1"/>
  <c r="AW1396" i="46"/>
  <c r="AX1396" i="46" s="1"/>
  <c r="AW1398" i="46"/>
  <c r="AX1398" i="46" s="1"/>
  <c r="AW1411" i="46"/>
  <c r="AX1411" i="46" s="1"/>
  <c r="AW1438" i="46"/>
  <c r="AX1438" i="46" s="1"/>
  <c r="W1447" i="46"/>
  <c r="W1449" i="46"/>
  <c r="W1451" i="46"/>
  <c r="V1453" i="46"/>
  <c r="W1456" i="46"/>
  <c r="W1458" i="46"/>
  <c r="V1460" i="46"/>
  <c r="W1462" i="46"/>
  <c r="AW1469" i="46"/>
  <c r="AX1469" i="46" s="1"/>
  <c r="X1474" i="46"/>
  <c r="AW1474" i="46"/>
  <c r="AX1474" i="46" s="1"/>
  <c r="AW1410" i="46"/>
  <c r="AX1410" i="46" s="1"/>
  <c r="X1416" i="46"/>
  <c r="AW1414" i="46"/>
  <c r="AX1414" i="46" s="1"/>
  <c r="W1422" i="46"/>
  <c r="W1423" i="46"/>
  <c r="V1424" i="46"/>
  <c r="V1425" i="46"/>
  <c r="W1426" i="46"/>
  <c r="W1427" i="46"/>
  <c r="W1428" i="46"/>
  <c r="W1429" i="46"/>
  <c r="V1431" i="46"/>
  <c r="V1432" i="46"/>
  <c r="W1430" i="46"/>
  <c r="W1433" i="46"/>
  <c r="W1434" i="46"/>
  <c r="AW1435" i="46"/>
  <c r="AX1435" i="46" s="1"/>
  <c r="AW1439" i="46"/>
  <c r="AX1439" i="46" s="1"/>
  <c r="W1440" i="46"/>
  <c r="W1441" i="46"/>
  <c r="W1442" i="46"/>
  <c r="W1443" i="46"/>
  <c r="W1370" i="46"/>
  <c r="W1371" i="46"/>
  <c r="W1372" i="46"/>
  <c r="W1373" i="46"/>
  <c r="W1374" i="46"/>
  <c r="V1375" i="46"/>
  <c r="V1376" i="46"/>
  <c r="W1377" i="46"/>
  <c r="W1378" i="46"/>
  <c r="W1379" i="46"/>
  <c r="AW1421" i="46"/>
  <c r="AX1421" i="46" s="1"/>
  <c r="AW1380" i="46"/>
  <c r="AX1380" i="46" s="1"/>
  <c r="AW1381" i="46"/>
  <c r="AX1381" i="46" s="1"/>
  <c r="AW1383" i="46"/>
  <c r="AX1383" i="46" s="1"/>
  <c r="AW1386" i="46"/>
  <c r="AX1386" i="46" s="1"/>
  <c r="AW1390" i="46"/>
  <c r="AX1390" i="46" s="1"/>
  <c r="AW1394" i="46"/>
  <c r="AX1394" i="46" s="1"/>
  <c r="AW1402" i="46"/>
  <c r="AX1402" i="46" s="1"/>
  <c r="AW1406" i="46"/>
  <c r="AX1406" i="46" s="1"/>
  <c r="W1415" i="46"/>
  <c r="W1416" i="46"/>
  <c r="V1417" i="46"/>
  <c r="V1418" i="46"/>
  <c r="W1419" i="46"/>
  <c r="W1420" i="46"/>
  <c r="X1479" i="46"/>
  <c r="X1374" i="46"/>
  <c r="AW1373" i="46"/>
  <c r="AX1373" i="46" s="1"/>
  <c r="AW1434" i="46"/>
  <c r="AX1434" i="46" s="1"/>
  <c r="AW1375" i="46"/>
  <c r="AX1375" i="46" s="1"/>
  <c r="AW1372" i="46"/>
  <c r="AX1372" i="46" s="1"/>
  <c r="W1400" i="46"/>
  <c r="W1401" i="46"/>
  <c r="X1402" i="46"/>
  <c r="V1403" i="46"/>
  <c r="V1404" i="46"/>
  <c r="W1405" i="46"/>
  <c r="W1406" i="46"/>
  <c r="W1407" i="46"/>
  <c r="W1408" i="46"/>
  <c r="W1409" i="46"/>
  <c r="X1409" i="46"/>
  <c r="AW1403" i="46"/>
  <c r="AX1403" i="46" s="1"/>
  <c r="AW1407" i="46"/>
  <c r="AX1407" i="46" s="1"/>
  <c r="X1418" i="46"/>
  <c r="AW1418" i="46"/>
  <c r="AX1418" i="46" s="1"/>
  <c r="X1432" i="46"/>
  <c r="AW1423" i="46"/>
  <c r="AX1423" i="46" s="1"/>
  <c r="AW1427" i="46"/>
  <c r="AX1427" i="46" s="1"/>
  <c r="AW1431" i="46"/>
  <c r="AX1431" i="46" s="1"/>
  <c r="AW1443" i="46"/>
  <c r="AX1443" i="46" s="1"/>
  <c r="X1444" i="46"/>
  <c r="X1458" i="46"/>
  <c r="X1465" i="46"/>
  <c r="W1465" i="46"/>
  <c r="X1467" i="46"/>
  <c r="V1466" i="46"/>
  <c r="V1467" i="46"/>
  <c r="W1468" i="46"/>
  <c r="W1469" i="46"/>
  <c r="W1470" i="46"/>
  <c r="W1471" i="46"/>
  <c r="V1473" i="46"/>
  <c r="V1474" i="46"/>
  <c r="AW1444" i="46"/>
  <c r="AX1444" i="46" s="1"/>
  <c r="AW1446" i="46"/>
  <c r="AX1446" i="46" s="1"/>
  <c r="AW1450" i="46"/>
  <c r="AX1450" i="46" s="1"/>
  <c r="AW1452" i="46"/>
  <c r="AX1452" i="46" s="1"/>
  <c r="AW1454" i="46"/>
  <c r="AX1454" i="46" s="1"/>
  <c r="AW1456" i="46"/>
  <c r="AX1456" i="46" s="1"/>
  <c r="AW1458" i="46"/>
  <c r="AX1458" i="46" s="1"/>
  <c r="AW1460" i="46"/>
  <c r="AX1460" i="46" s="1"/>
  <c r="AW1462" i="46"/>
  <c r="AX1462" i="46" s="1"/>
  <c r="AW1464" i="46"/>
  <c r="AX1464" i="46" s="1"/>
  <c r="AW1466" i="46"/>
  <c r="AX1466" i="46" s="1"/>
  <c r="AW1470" i="46"/>
  <c r="AX1470" i="46" s="1"/>
  <c r="W1476" i="46"/>
  <c r="W1477" i="46"/>
  <c r="W1478" i="46"/>
  <c r="W1479" i="46"/>
  <c r="V1480" i="46"/>
  <c r="V1481" i="46"/>
  <c r="AW1378" i="46"/>
  <c r="AX1378" i="46" s="1"/>
  <c r="AW1370" i="46"/>
  <c r="AX1370" i="46" s="1"/>
  <c r="X1430" i="46"/>
  <c r="AW1426" i="46"/>
  <c r="AX1426" i="46" s="1"/>
  <c r="X1446" i="46"/>
  <c r="V1445" i="46"/>
  <c r="X1451" i="46"/>
  <c r="X1460" i="46"/>
  <c r="V1459" i="46"/>
  <c r="X1381" i="46"/>
  <c r="W1381" i="46"/>
  <c r="V1382" i="46"/>
  <c r="V1383" i="46"/>
  <c r="W1384" i="46"/>
  <c r="W1385" i="46"/>
  <c r="W1386" i="46"/>
  <c r="AW1385" i="46"/>
  <c r="AX1385" i="46" s="1"/>
  <c r="AW1382" i="46"/>
  <c r="AX1382" i="46" s="1"/>
  <c r="AW1377" i="46"/>
  <c r="AX1377" i="46" s="1"/>
  <c r="AW1374" i="46"/>
  <c r="AX1374" i="46" s="1"/>
  <c r="X1411" i="46"/>
  <c r="V1411" i="46"/>
  <c r="W1412" i="46"/>
  <c r="W1413" i="46"/>
  <c r="W1414" i="46"/>
  <c r="AW1400" i="46"/>
  <c r="AX1400" i="46" s="1"/>
  <c r="AW1404" i="46"/>
  <c r="AX1404" i="46" s="1"/>
  <c r="AW1408" i="46"/>
  <c r="AX1408" i="46" s="1"/>
  <c r="AW1412" i="46"/>
  <c r="AX1412" i="46" s="1"/>
  <c r="W1421" i="46"/>
  <c r="AW1415" i="46"/>
  <c r="AX1415" i="46" s="1"/>
  <c r="AW1419" i="46"/>
  <c r="AX1419" i="46" s="1"/>
  <c r="X1425" i="46"/>
  <c r="W1435" i="46"/>
  <c r="W1436" i="46"/>
  <c r="W1437" i="46"/>
  <c r="V1438" i="46"/>
  <c r="V1439" i="46"/>
  <c r="X1437" i="46"/>
  <c r="AW1424" i="46"/>
  <c r="AX1424" i="46" s="1"/>
  <c r="AW1428" i="46"/>
  <c r="AX1428" i="46" s="1"/>
  <c r="AW1432" i="46"/>
  <c r="AX1432" i="46" s="1"/>
  <c r="AW1436" i="46"/>
  <c r="AX1436" i="46" s="1"/>
  <c r="AW1440" i="46"/>
  <c r="AX1440" i="46" s="1"/>
  <c r="AW1467" i="46"/>
  <c r="AX1467" i="46" s="1"/>
  <c r="AW1471" i="46"/>
  <c r="AX1471" i="46" s="1"/>
  <c r="X1481" i="46"/>
  <c r="AW1417" i="46"/>
  <c r="AX1417" i="46" s="1"/>
  <c r="AW1422" i="46"/>
  <c r="AX1422" i="46" s="1"/>
  <c r="AW1430" i="46"/>
  <c r="AX1430" i="46" s="1"/>
  <c r="AW1442" i="46"/>
  <c r="AX1442" i="46" s="1"/>
  <c r="X1453" i="46"/>
  <c r="V1452" i="46"/>
  <c r="X1376" i="46"/>
  <c r="AW1384" i="46"/>
  <c r="AX1384" i="46" s="1"/>
  <c r="AW1379" i="46"/>
  <c r="AX1379" i="46" s="1"/>
  <c r="AW1376" i="46"/>
  <c r="AX1376" i="46" s="1"/>
  <c r="AW1371" i="46"/>
  <c r="AX1371" i="46" s="1"/>
  <c r="X1388" i="46"/>
  <c r="W1388" i="46"/>
  <c r="X1390" i="46"/>
  <c r="V1390" i="46"/>
  <c r="W1391" i="46"/>
  <c r="W1392" i="46"/>
  <c r="W1393" i="46"/>
  <c r="X1395" i="46"/>
  <c r="W1395" i="46"/>
  <c r="V1396" i="46"/>
  <c r="V1397" i="46"/>
  <c r="W1398" i="46"/>
  <c r="W1399" i="46"/>
  <c r="AW1387" i="46"/>
  <c r="AX1387" i="46" s="1"/>
  <c r="AW1391" i="46"/>
  <c r="AX1391" i="46" s="1"/>
  <c r="AW1395" i="46"/>
  <c r="AX1395" i="46" s="1"/>
  <c r="AW1399" i="46"/>
  <c r="AX1399" i="46" s="1"/>
  <c r="X1404" i="46"/>
  <c r="AW1401" i="46"/>
  <c r="AX1401" i="46" s="1"/>
  <c r="AW1405" i="46"/>
  <c r="AX1405" i="46" s="1"/>
  <c r="AW1409" i="46"/>
  <c r="AX1409" i="46" s="1"/>
  <c r="AW1413" i="46"/>
  <c r="AX1413" i="46" s="1"/>
  <c r="AW1416" i="46"/>
  <c r="AX1416" i="46" s="1"/>
  <c r="AW1420" i="46"/>
  <c r="AX1420" i="46" s="1"/>
  <c r="X1439" i="46"/>
  <c r="AW1425" i="46"/>
  <c r="AX1425" i="46" s="1"/>
  <c r="AW1429" i="46"/>
  <c r="AX1429" i="46" s="1"/>
  <c r="AW1433" i="46"/>
  <c r="AX1433" i="46" s="1"/>
  <c r="AW1437" i="46"/>
  <c r="AX1437" i="46" s="1"/>
  <c r="AW1441" i="46"/>
  <c r="AX1441" i="46" s="1"/>
  <c r="AW1445" i="46"/>
  <c r="AX1445" i="46" s="1"/>
  <c r="AW1447" i="46"/>
  <c r="AX1447" i="46" s="1"/>
  <c r="AW1449" i="46"/>
  <c r="AX1449" i="46" s="1"/>
  <c r="AW1451" i="46"/>
  <c r="AX1451" i="46" s="1"/>
  <c r="AW1453" i="46"/>
  <c r="AX1453" i="46" s="1"/>
  <c r="AW1455" i="46"/>
  <c r="AX1455" i="46" s="1"/>
  <c r="AW1457" i="46"/>
  <c r="AX1457" i="46" s="1"/>
  <c r="AW1459" i="46"/>
  <c r="AX1459" i="46" s="1"/>
  <c r="AW1461" i="46"/>
  <c r="AX1461" i="46" s="1"/>
  <c r="AW1463" i="46"/>
  <c r="AX1463" i="46" s="1"/>
  <c r="AW1465" i="46"/>
  <c r="AX1465" i="46" s="1"/>
  <c r="AW1468" i="46"/>
  <c r="AX1468" i="46" s="1"/>
  <c r="AW1473" i="46"/>
  <c r="AX1473" i="46" s="1"/>
  <c r="W1472" i="46"/>
  <c r="W1475" i="46"/>
  <c r="X1472" i="46"/>
  <c r="W1482" i="46"/>
  <c r="X1486" i="46"/>
  <c r="AD1741" i="46"/>
  <c r="Y1742" i="47"/>
  <c r="Y1711" i="47"/>
  <c r="AD1711" i="46"/>
  <c r="AD1680" i="46"/>
  <c r="Y1680" i="47"/>
  <c r="Y1650" i="47"/>
  <c r="AD1649" i="46"/>
  <c r="Y1619" i="47"/>
  <c r="AD1619" i="46"/>
  <c r="Y1589" i="47"/>
  <c r="AD1588" i="46"/>
  <c r="AD1558" i="46"/>
  <c r="Y1558" i="47"/>
  <c r="Y1527" i="47"/>
  <c r="AD1528" i="46"/>
  <c r="AA1840" i="46"/>
  <c r="W1464" i="46"/>
  <c r="Y1499" i="47"/>
  <c r="Y1840" i="47"/>
  <c r="AD1499" i="46"/>
  <c r="AD1840" i="46"/>
  <c r="W1448" i="46"/>
  <c r="X1423" i="46"/>
  <c r="V1410" i="46"/>
  <c r="W1402" i="46"/>
  <c r="W1394" i="46"/>
  <c r="X1397" i="46"/>
  <c r="V1389" i="46"/>
  <c r="W1387" i="46"/>
  <c r="W1380" i="46"/>
  <c r="X1383" i="46"/>
  <c r="P1369" i="47"/>
  <c r="O1369" i="47"/>
  <c r="N1369" i="47"/>
  <c r="M1369" i="47"/>
  <c r="P1368" i="47"/>
  <c r="O1368" i="47"/>
  <c r="N1368" i="47"/>
  <c r="M1368" i="47"/>
  <c r="P1367" i="47"/>
  <c r="O1367" i="47"/>
  <c r="N1367" i="47"/>
  <c r="M1367" i="47"/>
  <c r="P1366" i="47"/>
  <c r="O1366" i="47"/>
  <c r="N1366" i="47"/>
  <c r="M1366" i="47"/>
  <c r="T1369" i="46"/>
  <c r="S1369" i="46"/>
  <c r="R1369" i="46"/>
  <c r="Q1369" i="46"/>
  <c r="T1368" i="46"/>
  <c r="S1368" i="46"/>
  <c r="R1368" i="46"/>
  <c r="Q1368" i="46"/>
  <c r="T1367" i="46"/>
  <c r="S1367" i="46"/>
  <c r="R1367" i="46"/>
  <c r="Q1367" i="46"/>
  <c r="T1366" i="46"/>
  <c r="S1366" i="46"/>
  <c r="R1366" i="46"/>
  <c r="Q1366" i="46"/>
  <c r="A6" i="57"/>
  <c r="A7" i="57" s="1"/>
  <c r="A8" i="57" s="1"/>
  <c r="A9" i="57" s="1"/>
  <c r="A10" i="57" s="1"/>
  <c r="A11" i="57" s="1"/>
  <c r="A12" i="57" s="1"/>
  <c r="A13" i="57" s="1"/>
  <c r="A14" i="57" s="1"/>
  <c r="A15" i="57" s="1"/>
  <c r="A16" i="57" s="1"/>
  <c r="A17" i="57" s="1"/>
  <c r="A18" i="57" s="1"/>
  <c r="A19" i="57" s="1"/>
  <c r="A20" i="57" s="1"/>
  <c r="A21" i="57" s="1"/>
  <c r="A22" i="57" s="1"/>
  <c r="A23" i="57" s="1"/>
  <c r="A24" i="57" s="1"/>
  <c r="A25" i="57" s="1"/>
  <c r="A26" i="57" s="1"/>
  <c r="A27" i="57" s="1"/>
  <c r="A28" i="57" s="1"/>
  <c r="A29" i="57" s="1"/>
  <c r="A30" i="57" s="1"/>
  <c r="A31" i="57" s="1"/>
  <c r="A32" i="57" s="1"/>
  <c r="A33" i="57" s="1"/>
  <c r="A34" i="57" s="1"/>
  <c r="A35" i="57" s="1"/>
  <c r="A36" i="57" s="1"/>
  <c r="A37" i="57" s="1"/>
  <c r="A38" i="57" s="1"/>
  <c r="A39" i="57" s="1"/>
  <c r="A40" i="57" s="1"/>
  <c r="A41" i="57" s="1"/>
  <c r="A42" i="57" s="1"/>
  <c r="A43" i="57" s="1"/>
  <c r="A44" i="57" s="1"/>
  <c r="A45" i="57" s="1"/>
  <c r="A46" i="57" s="1"/>
  <c r="A47" i="57" s="1"/>
  <c r="A48" i="57" s="1"/>
  <c r="A49" i="57" s="1"/>
  <c r="A50" i="57" s="1"/>
  <c r="A51" i="57" s="1"/>
  <c r="A52" i="57" s="1"/>
  <c r="A53" i="57" s="1"/>
  <c r="A54" i="57" s="1"/>
  <c r="A55" i="57" s="1"/>
  <c r="A56" i="57" s="1"/>
  <c r="A57" i="57" s="1"/>
  <c r="A58" i="57" s="1"/>
  <c r="A59" i="57" s="1"/>
  <c r="A60" i="57" s="1"/>
  <c r="A61" i="57" s="1"/>
  <c r="A62" i="57" s="1"/>
  <c r="A63" i="57" s="1"/>
  <c r="A64" i="57" s="1"/>
  <c r="A65" i="57" s="1"/>
  <c r="A66" i="57" s="1"/>
  <c r="A67" i="57" s="1"/>
  <c r="A68" i="57" s="1"/>
  <c r="A69" i="57" s="1"/>
  <c r="A70" i="57" s="1"/>
  <c r="A71" i="57" s="1"/>
  <c r="A72" i="57" s="1"/>
  <c r="A73" i="57" s="1"/>
  <c r="A74" i="57" s="1"/>
  <c r="A75" i="57" s="1"/>
  <c r="A76" i="57" s="1"/>
  <c r="A77" i="57" s="1"/>
  <c r="A78" i="57" s="1"/>
  <c r="A79" i="57" s="1"/>
  <c r="A80" i="57" s="1"/>
  <c r="A81" i="57" s="1"/>
  <c r="A82" i="57" s="1"/>
  <c r="A83" i="57" s="1"/>
  <c r="A84" i="57" s="1"/>
  <c r="A85" i="57" s="1"/>
  <c r="A86" i="57" s="1"/>
  <c r="A87" i="57" s="1"/>
  <c r="A88" i="57" s="1"/>
  <c r="A89" i="57" s="1"/>
  <c r="A90" i="57" s="1"/>
  <c r="A91" i="57" s="1"/>
  <c r="A92" i="57" s="1"/>
  <c r="A93" i="57" s="1"/>
  <c r="A94" i="57" s="1"/>
  <c r="A95" i="57" s="1"/>
  <c r="A96" i="57" s="1"/>
  <c r="A97" i="57" s="1"/>
  <c r="A98" i="57" s="1"/>
  <c r="A99" i="57" s="1"/>
  <c r="A100" i="57" s="1"/>
  <c r="A101" i="57" s="1"/>
  <c r="A102" i="57" s="1"/>
  <c r="A103" i="57" s="1"/>
  <c r="A104" i="57" s="1"/>
  <c r="A105" i="57" s="1"/>
  <c r="A106" i="57" s="1"/>
  <c r="A107" i="57" s="1"/>
  <c r="A108" i="57" s="1"/>
  <c r="A109" i="57" s="1"/>
  <c r="A110" i="57" s="1"/>
  <c r="A111" i="57" s="1"/>
  <c r="A112" i="57" s="1"/>
  <c r="A113" i="57" s="1"/>
  <c r="A114" i="57" s="1"/>
  <c r="A115" i="57" s="1"/>
  <c r="A116" i="57" s="1"/>
  <c r="A117" i="57" s="1"/>
  <c r="A118" i="57" s="1"/>
  <c r="A119" i="57" s="1"/>
  <c r="A120" i="57" s="1"/>
  <c r="A121" i="57" s="1"/>
  <c r="A122" i="57" s="1"/>
  <c r="A123" i="57" s="1"/>
  <c r="A124" i="57" s="1"/>
  <c r="A125" i="57" s="1"/>
  <c r="P1365" i="47"/>
  <c r="O1365" i="47"/>
  <c r="N1365" i="47"/>
  <c r="M1365" i="47"/>
  <c r="P1364" i="47"/>
  <c r="O1364" i="47"/>
  <c r="N1364" i="47"/>
  <c r="M1364" i="47"/>
  <c r="T1365" i="46"/>
  <c r="S1365" i="46"/>
  <c r="R1365" i="46"/>
  <c r="Q1365" i="46"/>
  <c r="T1364" i="46"/>
  <c r="S1364" i="46"/>
  <c r="R1364" i="46"/>
  <c r="Q1364" i="46"/>
  <c r="T1363" i="46"/>
  <c r="S1363" i="46"/>
  <c r="R1363" i="46"/>
  <c r="Q1363" i="46"/>
  <c r="P1363" i="47"/>
  <c r="O1363" i="47"/>
  <c r="N1363" i="47"/>
  <c r="M1363" i="47"/>
  <c r="T1362" i="46"/>
  <c r="S1362" i="46"/>
  <c r="R1362" i="46"/>
  <c r="Q1362" i="46"/>
  <c r="T1361" i="46"/>
  <c r="S1361" i="46"/>
  <c r="R1361" i="46"/>
  <c r="Q1361" i="46"/>
  <c r="T1360" i="46"/>
  <c r="S1360" i="46"/>
  <c r="R1360" i="46"/>
  <c r="Q1360" i="46"/>
  <c r="P1362" i="47"/>
  <c r="O1362" i="47"/>
  <c r="N1362" i="47"/>
  <c r="M1362" i="47"/>
  <c r="P1361" i="47"/>
  <c r="O1361" i="47"/>
  <c r="N1361" i="47"/>
  <c r="M1361" i="47"/>
  <c r="P1360" i="47"/>
  <c r="O1360" i="47"/>
  <c r="N1360" i="47"/>
  <c r="M1360" i="47"/>
  <c r="T1359" i="46"/>
  <c r="S1359" i="46"/>
  <c r="R1359" i="46"/>
  <c r="Q1359" i="46"/>
  <c r="T1358" i="46"/>
  <c r="S1358" i="46"/>
  <c r="R1358" i="46"/>
  <c r="Q1358" i="46"/>
  <c r="P1359" i="47"/>
  <c r="O1359" i="47"/>
  <c r="N1359" i="47"/>
  <c r="M1359" i="47"/>
  <c r="P1358" i="47"/>
  <c r="O1358" i="47"/>
  <c r="N1358" i="47"/>
  <c r="M1358" i="47"/>
  <c r="P1357" i="47"/>
  <c r="O1357" i="47"/>
  <c r="N1357" i="47"/>
  <c r="M1357" i="47"/>
  <c r="P1356" i="47"/>
  <c r="O1356" i="47"/>
  <c r="N1356" i="47"/>
  <c r="M1356" i="47"/>
  <c r="P1352" i="47"/>
  <c r="O1352" i="47"/>
  <c r="N1352" i="47"/>
  <c r="M1352" i="47"/>
  <c r="T1357" i="46"/>
  <c r="S1357" i="46"/>
  <c r="R1357" i="46"/>
  <c r="Q1357" i="46"/>
  <c r="T1356" i="46"/>
  <c r="S1356" i="46"/>
  <c r="R1356" i="46"/>
  <c r="Q1356" i="46"/>
  <c r="T1352" i="46"/>
  <c r="S1352" i="46"/>
  <c r="R1352" i="46"/>
  <c r="Q1352" i="46"/>
  <c r="P1355" i="47"/>
  <c r="O1355" i="47"/>
  <c r="N1355" i="47"/>
  <c r="M1355" i="47"/>
  <c r="P1354" i="47"/>
  <c r="O1354" i="47"/>
  <c r="N1354" i="47"/>
  <c r="M1354" i="47"/>
  <c r="P1353" i="47"/>
  <c r="O1353" i="47"/>
  <c r="N1353" i="47"/>
  <c r="M1353" i="47"/>
  <c r="P1351" i="47"/>
  <c r="O1351" i="47"/>
  <c r="N1351" i="47"/>
  <c r="M1351" i="47"/>
  <c r="P1350" i="47"/>
  <c r="O1350" i="47"/>
  <c r="N1350" i="47"/>
  <c r="M1350" i="47"/>
  <c r="P1349" i="47"/>
  <c r="O1349" i="47"/>
  <c r="N1349" i="47"/>
  <c r="M1349" i="47"/>
  <c r="P1348" i="47"/>
  <c r="O1348" i="47"/>
  <c r="N1348" i="47"/>
  <c r="M1348" i="47"/>
  <c r="P1347" i="47"/>
  <c r="O1347" i="47"/>
  <c r="N1347" i="47"/>
  <c r="M1347" i="47"/>
  <c r="P1346" i="47"/>
  <c r="O1346" i="47"/>
  <c r="N1346" i="47"/>
  <c r="M1346" i="47"/>
  <c r="P1345" i="47"/>
  <c r="O1345" i="47"/>
  <c r="N1345" i="47"/>
  <c r="M1345" i="47"/>
  <c r="P1344" i="47"/>
  <c r="O1344" i="47"/>
  <c r="N1344" i="47"/>
  <c r="M1344" i="47"/>
  <c r="T1355" i="46"/>
  <c r="S1355" i="46"/>
  <c r="R1355" i="46"/>
  <c r="Q1355" i="46"/>
  <c r="T1354" i="46"/>
  <c r="S1354" i="46"/>
  <c r="R1354" i="46"/>
  <c r="Q1354" i="46"/>
  <c r="T1353" i="46"/>
  <c r="S1353" i="46"/>
  <c r="R1353" i="46"/>
  <c r="Q1353" i="46"/>
  <c r="T1351" i="46"/>
  <c r="S1351" i="46"/>
  <c r="R1351" i="46"/>
  <c r="Q1351" i="46"/>
  <c r="T1350" i="46"/>
  <c r="S1350" i="46"/>
  <c r="R1350" i="46"/>
  <c r="Q1350" i="46"/>
  <c r="T1349" i="46"/>
  <c r="S1349" i="46"/>
  <c r="R1349" i="46"/>
  <c r="Q1349" i="46"/>
  <c r="T1348" i="46"/>
  <c r="S1348" i="46"/>
  <c r="R1348" i="46"/>
  <c r="Q1348" i="46"/>
  <c r="T1347" i="46"/>
  <c r="S1347" i="46"/>
  <c r="R1347" i="46"/>
  <c r="Q1347" i="46"/>
  <c r="T1346" i="46"/>
  <c r="S1346" i="46"/>
  <c r="R1346" i="46"/>
  <c r="Q1346" i="46"/>
  <c r="T1345" i="46"/>
  <c r="S1345" i="46"/>
  <c r="R1345" i="46"/>
  <c r="Q1345" i="46"/>
  <c r="T1344" i="46"/>
  <c r="S1344" i="46"/>
  <c r="R1344" i="46"/>
  <c r="Q1344" i="46"/>
  <c r="T1414" i="47" l="1"/>
  <c r="T1415" i="47" s="1"/>
  <c r="T1416" i="47" s="1"/>
  <c r="T1372" i="47"/>
  <c r="T1454" i="47"/>
  <c r="T1455" i="47" s="1"/>
  <c r="T1456" i="47" s="1"/>
  <c r="T1405" i="47"/>
  <c r="T1406" i="47" s="1"/>
  <c r="T1407" i="47" s="1"/>
  <c r="T1408" i="47" s="1"/>
  <c r="T1409" i="47" s="1"/>
  <c r="T1410" i="47" s="1"/>
  <c r="T1411" i="47" s="1"/>
  <c r="T1419" i="47"/>
  <c r="T1420" i="47" s="1"/>
  <c r="T1421" i="47" s="1"/>
  <c r="T1422" i="47" s="1"/>
  <c r="T1423" i="47" s="1"/>
  <c r="T1424" i="47" s="1"/>
  <c r="T1425" i="47" s="1"/>
  <c r="T1426" i="47" s="1"/>
  <c r="T1427" i="47" s="1"/>
  <c r="T1428" i="47" s="1"/>
  <c r="T1429" i="47" s="1"/>
  <c r="T1430" i="47" s="1"/>
  <c r="T1431" i="47" s="1"/>
  <c r="T1432" i="47" s="1"/>
  <c r="T1433" i="47" s="1"/>
  <c r="T1434" i="47" s="1"/>
  <c r="T1435" i="47" s="1"/>
  <c r="T1436" i="47" s="1"/>
  <c r="T1437" i="47" s="1"/>
  <c r="T1475" i="47"/>
  <c r="T1476" i="47" s="1"/>
  <c r="T1477" i="47" s="1"/>
  <c r="T1478" i="47" s="1"/>
  <c r="T1479" i="47" s="1"/>
  <c r="T1480" i="47" s="1"/>
  <c r="T1394" i="47"/>
  <c r="T1377" i="47"/>
  <c r="AS1351" i="47"/>
  <c r="AT1351" i="47" s="1"/>
  <c r="T1384" i="47"/>
  <c r="T1385" i="47" s="1"/>
  <c r="T1386" i="47" s="1"/>
  <c r="T1387" i="47" s="1"/>
  <c r="T1388" i="47" s="1"/>
  <c r="T1389" i="47" s="1"/>
  <c r="R1357" i="47"/>
  <c r="S1357" i="47" s="1"/>
  <c r="R1359" i="47"/>
  <c r="S1359" i="47" s="1"/>
  <c r="T1359" i="47" s="1"/>
  <c r="Q1361" i="47"/>
  <c r="S1361" i="47" s="1"/>
  <c r="T1361" i="47" s="1"/>
  <c r="R1365" i="47"/>
  <c r="S1365" i="47" s="1"/>
  <c r="T1468" i="47"/>
  <c r="T1469" i="47" s="1"/>
  <c r="T1470" i="47" s="1"/>
  <c r="T1471" i="47" s="1"/>
  <c r="T1472" i="47" s="1"/>
  <c r="AS1348" i="47"/>
  <c r="AT1348" i="47" s="1"/>
  <c r="AS1349" i="47"/>
  <c r="AT1349" i="47" s="1"/>
  <c r="AS1360" i="47"/>
  <c r="AT1360" i="47" s="1"/>
  <c r="AS1350" i="47"/>
  <c r="AT1350" i="47" s="1"/>
  <c r="AS1358" i="47"/>
  <c r="AT1358" i="47" s="1"/>
  <c r="AS1364" i="47"/>
  <c r="AT1364" i="47" s="1"/>
  <c r="T1401" i="47"/>
  <c r="T1402" i="47" s="1"/>
  <c r="T1403" i="47" s="1"/>
  <c r="AS1356" i="47"/>
  <c r="AT1356" i="47" s="1"/>
  <c r="T1450" i="47"/>
  <c r="T1451" i="47" s="1"/>
  <c r="T1373" i="47"/>
  <c r="T1374" i="47" s="1"/>
  <c r="T1375" i="47" s="1"/>
  <c r="R1344" i="47"/>
  <c r="S1344" i="47" s="1"/>
  <c r="T1344" i="47" s="1"/>
  <c r="R1346" i="47"/>
  <c r="S1346" i="47" s="1"/>
  <c r="T1346" i="47" s="1"/>
  <c r="Q1348" i="47"/>
  <c r="S1348" i="47" s="1"/>
  <c r="T1348" i="47" s="1"/>
  <c r="R1350" i="47"/>
  <c r="S1350" i="47" s="1"/>
  <c r="T1350" i="47" s="1"/>
  <c r="R1353" i="47"/>
  <c r="S1353" i="47" s="1"/>
  <c r="Q1355" i="47"/>
  <c r="S1355" i="47" s="1"/>
  <c r="T1355" i="47" s="1"/>
  <c r="R1352" i="47"/>
  <c r="S1352" i="47" s="1"/>
  <c r="AS1357" i="47"/>
  <c r="AT1357" i="47" s="1"/>
  <c r="AS1365" i="47"/>
  <c r="AT1365" i="47" s="1"/>
  <c r="Q1368" i="47"/>
  <c r="S1368" i="47" s="1"/>
  <c r="T1368" i="47" s="1"/>
  <c r="AS1368" i="47"/>
  <c r="AT1368" i="47" s="1"/>
  <c r="AS1344" i="47"/>
  <c r="AT1344" i="47" s="1"/>
  <c r="AS1352" i="47"/>
  <c r="AT1352" i="47" s="1"/>
  <c r="R1345" i="47"/>
  <c r="S1345" i="47" s="1"/>
  <c r="T1345" i="47" s="1"/>
  <c r="Q1347" i="47"/>
  <c r="S1347" i="47" s="1"/>
  <c r="R1349" i="47"/>
  <c r="S1349" i="47" s="1"/>
  <c r="T1349" i="47" s="1"/>
  <c r="R1351" i="47"/>
  <c r="S1351" i="47" s="1"/>
  <c r="Q1354" i="47"/>
  <c r="S1354" i="47" s="1"/>
  <c r="T1354" i="47" s="1"/>
  <c r="R1356" i="47"/>
  <c r="S1356" i="47" s="1"/>
  <c r="AS1345" i="47"/>
  <c r="AT1345" i="47" s="1"/>
  <c r="AS1353" i="47"/>
  <c r="AT1353" i="47" s="1"/>
  <c r="AS1361" i="47"/>
  <c r="AT1361" i="47" s="1"/>
  <c r="R1366" i="47"/>
  <c r="S1366" i="47" s="1"/>
  <c r="AS1366" i="47"/>
  <c r="AT1366" i="47" s="1"/>
  <c r="AS1359" i="47"/>
  <c r="AT1359" i="47" s="1"/>
  <c r="R1358" i="47"/>
  <c r="S1358" i="47" s="1"/>
  <c r="T1358" i="47" s="1"/>
  <c r="R1360" i="47"/>
  <c r="S1360" i="47" s="1"/>
  <c r="T1360" i="47" s="1"/>
  <c r="Q1362" i="47"/>
  <c r="S1362" i="47" s="1"/>
  <c r="T1362" i="47" s="1"/>
  <c r="R1363" i="47"/>
  <c r="S1363" i="47" s="1"/>
  <c r="R1364" i="47"/>
  <c r="S1364" i="47" s="1"/>
  <c r="AS1346" i="47"/>
  <c r="AT1346" i="47" s="1"/>
  <c r="AS1354" i="47"/>
  <c r="AT1354" i="47" s="1"/>
  <c r="AS1362" i="47"/>
  <c r="AT1362" i="47" s="1"/>
  <c r="R1367" i="47"/>
  <c r="S1367" i="47" s="1"/>
  <c r="AS1367" i="47"/>
  <c r="AT1367" i="47" s="1"/>
  <c r="Q1369" i="47"/>
  <c r="S1369" i="47" s="1"/>
  <c r="T1369" i="47" s="1"/>
  <c r="AS1369" i="47"/>
  <c r="AT1369" i="47" s="1"/>
  <c r="AS1347" i="47"/>
  <c r="AT1347" i="47" s="1"/>
  <c r="AS1355" i="47"/>
  <c r="AT1355" i="47" s="1"/>
  <c r="AS1363" i="47"/>
  <c r="AT1363" i="47" s="1"/>
  <c r="AW1352" i="46"/>
  <c r="AX1352" i="46" s="1"/>
  <c r="AW1357" i="46"/>
  <c r="AX1357" i="46" s="1"/>
  <c r="AW1345" i="46"/>
  <c r="AX1345" i="46" s="1"/>
  <c r="AW1350" i="46"/>
  <c r="AX1350" i="46" s="1"/>
  <c r="AW1353" i="46"/>
  <c r="AX1353" i="46" s="1"/>
  <c r="X1355" i="46"/>
  <c r="AW1358" i="46"/>
  <c r="AX1358" i="46" s="1"/>
  <c r="AW1360" i="46"/>
  <c r="AX1360" i="46" s="1"/>
  <c r="AW1361" i="46"/>
  <c r="AX1361" i="46" s="1"/>
  <c r="AW1362" i="46"/>
  <c r="AX1362" i="46" s="1"/>
  <c r="AW1365" i="46"/>
  <c r="AX1365" i="46" s="1"/>
  <c r="AW1344" i="46"/>
  <c r="AX1344" i="46" s="1"/>
  <c r="AW1347" i="46"/>
  <c r="AX1347" i="46" s="1"/>
  <c r="AW1349" i="46"/>
  <c r="AX1349" i="46" s="1"/>
  <c r="AW1354" i="46"/>
  <c r="AX1354" i="46" s="1"/>
  <c r="AW1355" i="46"/>
  <c r="AX1355" i="46" s="1"/>
  <c r="X1362" i="46"/>
  <c r="W1363" i="46"/>
  <c r="W1364" i="46"/>
  <c r="W1365" i="46"/>
  <c r="AW1363" i="46"/>
  <c r="AX1363" i="46" s="1"/>
  <c r="W1344" i="46"/>
  <c r="W1346" i="46"/>
  <c r="V1348" i="46"/>
  <c r="W1350" i="46"/>
  <c r="W1353" i="46"/>
  <c r="V1355" i="46"/>
  <c r="W1352" i="46"/>
  <c r="W1356" i="46"/>
  <c r="W1360" i="46"/>
  <c r="AW1346" i="46"/>
  <c r="AX1346" i="46" s="1"/>
  <c r="W1366" i="46"/>
  <c r="AW1366" i="46"/>
  <c r="AX1366" i="46" s="1"/>
  <c r="W1367" i="46"/>
  <c r="AW1367" i="46"/>
  <c r="AX1367" i="46" s="1"/>
  <c r="V1368" i="46"/>
  <c r="AW1368" i="46"/>
  <c r="AX1368" i="46" s="1"/>
  <c r="V1369" i="46"/>
  <c r="AW1369" i="46"/>
  <c r="AX1369" i="46" s="1"/>
  <c r="X1367" i="46"/>
  <c r="W1345" i="46"/>
  <c r="V1347" i="46"/>
  <c r="W1349" i="46"/>
  <c r="W1351" i="46"/>
  <c r="V1354" i="46"/>
  <c r="W1357" i="46"/>
  <c r="X1348" i="46"/>
  <c r="W1358" i="46"/>
  <c r="W1359" i="46"/>
  <c r="V1361" i="46"/>
  <c r="V1362" i="46"/>
  <c r="X1360" i="46"/>
  <c r="AW1364" i="46"/>
  <c r="AX1364" i="46" s="1"/>
  <c r="AW1359" i="46"/>
  <c r="AX1359" i="46" s="1"/>
  <c r="AW1356" i="46"/>
  <c r="AX1356" i="46" s="1"/>
  <c r="AW1351" i="46"/>
  <c r="AX1351" i="46" s="1"/>
  <c r="AW1348" i="46"/>
  <c r="AX1348" i="46" s="1"/>
  <c r="X1369" i="46"/>
  <c r="X1353" i="46"/>
  <c r="O1343" i="47"/>
  <c r="N1343" i="47"/>
  <c r="M1343" i="47"/>
  <c r="S1343" i="46"/>
  <c r="Q1343" i="46"/>
  <c r="T1342" i="46"/>
  <c r="S1342" i="46"/>
  <c r="R1342" i="46"/>
  <c r="Q1342" i="46"/>
  <c r="T1341" i="46"/>
  <c r="S1341" i="46"/>
  <c r="R1341" i="46"/>
  <c r="Q1341" i="46"/>
  <c r="T1340" i="46"/>
  <c r="S1340" i="46"/>
  <c r="R1340" i="46"/>
  <c r="Q1340" i="46"/>
  <c r="T1339" i="46"/>
  <c r="S1339" i="46"/>
  <c r="R1339" i="46"/>
  <c r="Q1339" i="46"/>
  <c r="P1342" i="47"/>
  <c r="O1342" i="47"/>
  <c r="N1342" i="47"/>
  <c r="M1342" i="47"/>
  <c r="P1341" i="47"/>
  <c r="O1341" i="47"/>
  <c r="N1341" i="47"/>
  <c r="M1341" i="47"/>
  <c r="P1340" i="47"/>
  <c r="O1340" i="47"/>
  <c r="N1340" i="47"/>
  <c r="M1340" i="47"/>
  <c r="P1339" i="47"/>
  <c r="O1339" i="47"/>
  <c r="N1339" i="47"/>
  <c r="M1339" i="47"/>
  <c r="T1338" i="46"/>
  <c r="S1338" i="46"/>
  <c r="R1338" i="46"/>
  <c r="Q1338" i="46"/>
  <c r="P1338" i="47"/>
  <c r="O1338" i="47"/>
  <c r="N1338" i="47"/>
  <c r="M1338" i="47"/>
  <c r="P1337" i="47"/>
  <c r="O1337" i="47"/>
  <c r="N1337" i="47"/>
  <c r="M1337" i="47"/>
  <c r="P1336" i="47"/>
  <c r="O1336" i="47"/>
  <c r="N1336" i="47"/>
  <c r="M1336" i="47"/>
  <c r="T1337" i="46"/>
  <c r="S1337" i="46"/>
  <c r="R1337" i="46"/>
  <c r="Q1337" i="46"/>
  <c r="T1336" i="46"/>
  <c r="S1336" i="46"/>
  <c r="R1336" i="46"/>
  <c r="Q1336" i="46"/>
  <c r="P1335" i="47"/>
  <c r="O1335" i="47"/>
  <c r="N1335" i="47"/>
  <c r="M1335" i="47"/>
  <c r="P1334" i="47"/>
  <c r="O1334" i="47"/>
  <c r="N1334" i="47"/>
  <c r="M1334" i="47"/>
  <c r="P1333" i="47"/>
  <c r="O1333" i="47"/>
  <c r="N1333" i="47"/>
  <c r="M1333" i="47"/>
  <c r="P1332" i="47"/>
  <c r="O1332" i="47"/>
  <c r="N1332" i="47"/>
  <c r="M1332" i="47"/>
  <c r="T1335" i="46"/>
  <c r="S1335" i="46"/>
  <c r="R1335" i="46"/>
  <c r="Q1335" i="46"/>
  <c r="T1334" i="46"/>
  <c r="S1334" i="46"/>
  <c r="R1334" i="46"/>
  <c r="Q1334" i="46"/>
  <c r="T1333" i="46"/>
  <c r="S1333" i="46"/>
  <c r="R1333" i="46"/>
  <c r="Q1333" i="46"/>
  <c r="T1332" i="46"/>
  <c r="S1332" i="46"/>
  <c r="R1332" i="46"/>
  <c r="Q1332" i="46"/>
  <c r="T1331" i="46"/>
  <c r="S1331" i="46"/>
  <c r="R1331" i="46"/>
  <c r="Q1331" i="46"/>
  <c r="T1330" i="46"/>
  <c r="S1330" i="46"/>
  <c r="R1330" i="46"/>
  <c r="Q1330" i="46"/>
  <c r="P1331" i="47"/>
  <c r="O1331" i="47"/>
  <c r="N1331" i="47"/>
  <c r="M1331" i="47"/>
  <c r="P1330" i="47"/>
  <c r="O1330" i="47"/>
  <c r="N1330" i="47"/>
  <c r="M1330" i="47"/>
  <c r="T1329" i="46"/>
  <c r="S1329" i="46"/>
  <c r="R1329" i="46"/>
  <c r="Q1329" i="46"/>
  <c r="T1328" i="46"/>
  <c r="S1328" i="46"/>
  <c r="R1328" i="46"/>
  <c r="Q1328" i="46"/>
  <c r="T1327" i="46"/>
  <c r="S1327" i="46"/>
  <c r="R1327" i="46"/>
  <c r="Q1327" i="46"/>
  <c r="T1326" i="46"/>
  <c r="S1326" i="46"/>
  <c r="R1326" i="46"/>
  <c r="Q1326" i="46"/>
  <c r="T1325" i="46"/>
  <c r="S1325" i="46"/>
  <c r="R1325" i="46"/>
  <c r="Q1325" i="46"/>
  <c r="T1324" i="46"/>
  <c r="S1324" i="46"/>
  <c r="R1324" i="46"/>
  <c r="Q1324" i="46"/>
  <c r="P1329" i="47"/>
  <c r="O1329" i="47"/>
  <c r="N1329" i="47"/>
  <c r="M1329" i="47"/>
  <c r="P1328" i="47"/>
  <c r="O1328" i="47"/>
  <c r="N1328" i="47"/>
  <c r="M1328" i="47"/>
  <c r="P1327" i="47"/>
  <c r="O1327" i="47"/>
  <c r="N1327" i="47"/>
  <c r="M1327" i="47"/>
  <c r="P1326" i="47"/>
  <c r="O1326" i="47"/>
  <c r="N1326" i="47"/>
  <c r="M1326" i="47"/>
  <c r="P1325" i="47"/>
  <c r="O1325" i="47"/>
  <c r="N1325" i="47"/>
  <c r="M1325" i="47"/>
  <c r="P1324" i="47"/>
  <c r="O1324" i="47"/>
  <c r="N1324" i="47"/>
  <c r="M1324" i="47"/>
  <c r="P1323" i="47"/>
  <c r="O1323" i="47"/>
  <c r="N1323" i="47"/>
  <c r="M1323" i="47"/>
  <c r="P1322" i="47"/>
  <c r="O1322" i="47"/>
  <c r="N1322" i="47"/>
  <c r="M1322" i="47"/>
  <c r="T1323" i="46"/>
  <c r="S1323" i="46"/>
  <c r="R1323" i="46"/>
  <c r="Q1323" i="46"/>
  <c r="T1322" i="46"/>
  <c r="S1322" i="46"/>
  <c r="R1322" i="46"/>
  <c r="Q1322" i="46"/>
  <c r="P1321" i="47"/>
  <c r="O1321" i="47"/>
  <c r="N1321" i="47"/>
  <c r="M1321" i="47"/>
  <c r="P1320" i="47"/>
  <c r="O1320" i="47"/>
  <c r="N1320" i="47"/>
  <c r="M1320" i="47"/>
  <c r="P1319" i="47"/>
  <c r="O1319" i="47"/>
  <c r="N1319" i="47"/>
  <c r="M1319" i="47"/>
  <c r="P1318" i="47"/>
  <c r="O1318" i="47"/>
  <c r="N1318" i="47"/>
  <c r="M1318" i="47"/>
  <c r="T1321" i="46"/>
  <c r="S1321" i="46"/>
  <c r="R1321" i="46"/>
  <c r="Q1321" i="46"/>
  <c r="T1320" i="46"/>
  <c r="S1320" i="46"/>
  <c r="R1320" i="46"/>
  <c r="Q1320" i="46"/>
  <c r="T1319" i="46"/>
  <c r="S1319" i="46"/>
  <c r="R1319" i="46"/>
  <c r="Q1319" i="46"/>
  <c r="T1318" i="46"/>
  <c r="S1318" i="46"/>
  <c r="R1318" i="46"/>
  <c r="Q1318" i="46"/>
  <c r="T1317" i="46"/>
  <c r="S1317" i="46"/>
  <c r="R1317" i="46"/>
  <c r="Q1317" i="46"/>
  <c r="T1316" i="46"/>
  <c r="S1316" i="46"/>
  <c r="R1316" i="46"/>
  <c r="Q1316" i="46"/>
  <c r="P1317" i="47"/>
  <c r="O1317" i="47"/>
  <c r="N1317" i="47"/>
  <c r="M1317" i="47"/>
  <c r="P1316" i="47"/>
  <c r="O1316" i="47"/>
  <c r="N1316" i="47"/>
  <c r="M1316" i="47"/>
  <c r="T1315" i="46"/>
  <c r="S1315" i="46"/>
  <c r="R1315" i="46"/>
  <c r="Q1315" i="46"/>
  <c r="T1314" i="46"/>
  <c r="S1314" i="46"/>
  <c r="R1314" i="46"/>
  <c r="Q1314" i="46"/>
  <c r="T1313" i="46"/>
  <c r="S1313" i="46"/>
  <c r="R1313" i="46"/>
  <c r="Q1313" i="46"/>
  <c r="T1312" i="46"/>
  <c r="S1312" i="46"/>
  <c r="R1312" i="46"/>
  <c r="Q1312" i="46"/>
  <c r="T1311" i="46"/>
  <c r="S1311" i="46"/>
  <c r="R1311" i="46"/>
  <c r="Q1311" i="46"/>
  <c r="T1310" i="46"/>
  <c r="S1310" i="46"/>
  <c r="R1310" i="46"/>
  <c r="Q1310" i="46"/>
  <c r="P1315" i="47"/>
  <c r="O1315" i="47"/>
  <c r="N1315" i="47"/>
  <c r="M1315" i="47"/>
  <c r="P1314" i="47"/>
  <c r="O1314" i="47"/>
  <c r="N1314" i="47"/>
  <c r="M1314" i="47"/>
  <c r="P1313" i="47"/>
  <c r="O1313" i="47"/>
  <c r="N1313" i="47"/>
  <c r="M1313" i="47"/>
  <c r="P1312" i="47"/>
  <c r="O1312" i="47"/>
  <c r="N1312" i="47"/>
  <c r="M1312" i="47"/>
  <c r="P1311" i="47"/>
  <c r="O1311" i="47"/>
  <c r="N1311" i="47"/>
  <c r="M1311" i="47"/>
  <c r="P1310" i="47"/>
  <c r="O1310" i="47"/>
  <c r="N1310" i="47"/>
  <c r="M1310" i="47"/>
  <c r="T1351" i="47" l="1"/>
  <c r="T1352" i="47" s="1"/>
  <c r="T1353" i="47" s="1"/>
  <c r="T1347" i="47"/>
  <c r="R1310" i="47"/>
  <c r="S1310" i="47" s="1"/>
  <c r="T1310" i="47" s="1"/>
  <c r="AS1312" i="47"/>
  <c r="AT1312" i="47" s="1"/>
  <c r="R1316" i="47"/>
  <c r="S1316" i="47" s="1"/>
  <c r="R1322" i="47"/>
  <c r="S1322" i="47" s="1"/>
  <c r="R1324" i="47"/>
  <c r="S1324" i="47" s="1"/>
  <c r="AS1328" i="47"/>
  <c r="AT1328" i="47" s="1"/>
  <c r="AS1313" i="47"/>
  <c r="AT1313" i="47" s="1"/>
  <c r="AS1317" i="47"/>
  <c r="AT1317" i="47" s="1"/>
  <c r="Q1319" i="47"/>
  <c r="S1319" i="47" s="1"/>
  <c r="T1319" i="47" s="1"/>
  <c r="R1321" i="47"/>
  <c r="S1321" i="47" s="1"/>
  <c r="T1321" i="47" s="1"/>
  <c r="AS1323" i="47"/>
  <c r="AT1323" i="47" s="1"/>
  <c r="AS1325" i="47"/>
  <c r="AT1325" i="47" s="1"/>
  <c r="AS1331" i="47"/>
  <c r="AT1331" i="47" s="1"/>
  <c r="Q1333" i="47"/>
  <c r="S1333" i="47" s="1"/>
  <c r="T1333" i="47" s="1"/>
  <c r="R1335" i="47"/>
  <c r="S1335" i="47" s="1"/>
  <c r="T1335" i="47" s="1"/>
  <c r="R1337" i="47"/>
  <c r="S1337" i="47" s="1"/>
  <c r="T1363" i="47"/>
  <c r="T1364" i="47" s="1"/>
  <c r="T1365" i="47" s="1"/>
  <c r="T1366" i="47" s="1"/>
  <c r="T1367" i="47" s="1"/>
  <c r="R1311" i="47"/>
  <c r="S1311" i="47" s="1"/>
  <c r="T1311" i="47" s="1"/>
  <c r="AS1336" i="47"/>
  <c r="AT1336" i="47" s="1"/>
  <c r="AS1329" i="47"/>
  <c r="AT1329" i="47" s="1"/>
  <c r="T1356" i="47"/>
  <c r="T1357" i="47" s="1"/>
  <c r="AS1327" i="47"/>
  <c r="AT1327" i="47" s="1"/>
  <c r="AS1314" i="47"/>
  <c r="AT1314" i="47" s="1"/>
  <c r="AS1335" i="47"/>
  <c r="AT1335" i="47" s="1"/>
  <c r="Q1313" i="47"/>
  <c r="S1313" i="47" s="1"/>
  <c r="T1313" i="47" s="1"/>
  <c r="AS1315" i="47"/>
  <c r="AT1315" i="47" s="1"/>
  <c r="AS1311" i="47"/>
  <c r="AT1311" i="47" s="1"/>
  <c r="AS1318" i="47"/>
  <c r="AT1318" i="47" s="1"/>
  <c r="R1314" i="47"/>
  <c r="S1314" i="47" s="1"/>
  <c r="T1314" i="47" s="1"/>
  <c r="AS1316" i="47"/>
  <c r="AT1316" i="47" s="1"/>
  <c r="Q1326" i="47"/>
  <c r="S1326" i="47" s="1"/>
  <c r="T1326" i="47" s="1"/>
  <c r="R1328" i="47"/>
  <c r="S1328" i="47" s="1"/>
  <c r="R1330" i="47"/>
  <c r="S1330" i="47" s="1"/>
  <c r="T1330" i="47" s="1"/>
  <c r="AS1322" i="47"/>
  <c r="AT1322" i="47" s="1"/>
  <c r="AS1330" i="47"/>
  <c r="AT1330" i="47" s="1"/>
  <c r="R1338" i="47"/>
  <c r="S1338" i="47" s="1"/>
  <c r="AS1338" i="47"/>
  <c r="AT1338" i="47" s="1"/>
  <c r="R1339" i="47"/>
  <c r="S1339" i="47" s="1"/>
  <c r="AS1339" i="47"/>
  <c r="AT1339" i="47" s="1"/>
  <c r="Q1341" i="47"/>
  <c r="S1341" i="47" s="1"/>
  <c r="T1341" i="47" s="1"/>
  <c r="AS1341" i="47"/>
  <c r="AT1341" i="47" s="1"/>
  <c r="R1315" i="47"/>
  <c r="S1315" i="47" s="1"/>
  <c r="T1315" i="47" s="1"/>
  <c r="AS1337" i="47"/>
  <c r="AT1337" i="47" s="1"/>
  <c r="AS1319" i="47"/>
  <c r="AT1319" i="47" s="1"/>
  <c r="Q1312" i="47"/>
  <c r="S1312" i="47" s="1"/>
  <c r="T1312" i="47" s="1"/>
  <c r="AS1310" i="47"/>
  <c r="AT1310" i="47" s="1"/>
  <c r="R1318" i="47"/>
  <c r="S1318" i="47" s="1"/>
  <c r="Q1320" i="47"/>
  <c r="S1320" i="47" s="1"/>
  <c r="T1320" i="47" s="1"/>
  <c r="AS1324" i="47"/>
  <c r="AT1324" i="47" s="1"/>
  <c r="R1332" i="47"/>
  <c r="S1332" i="47" s="1"/>
  <c r="T1332" i="47" s="1"/>
  <c r="Q1334" i="47"/>
  <c r="S1334" i="47" s="1"/>
  <c r="T1334" i="47" s="1"/>
  <c r="R1336" i="47"/>
  <c r="S1336" i="47" s="1"/>
  <c r="AS1332" i="47"/>
  <c r="AT1332" i="47" s="1"/>
  <c r="R1343" i="47"/>
  <c r="S1343" i="47" s="1"/>
  <c r="AS1343" i="47"/>
  <c r="AT1343" i="47" s="1"/>
  <c r="AS1321" i="47"/>
  <c r="AT1321" i="47" s="1"/>
  <c r="AS1333" i="47"/>
  <c r="AT1333" i="47" s="1"/>
  <c r="T1438" i="47"/>
  <c r="T1439" i="47" s="1"/>
  <c r="T1440" i="47" s="1"/>
  <c r="T1441" i="47" s="1"/>
  <c r="T1442" i="47" s="1"/>
  <c r="R1317" i="47"/>
  <c r="S1317" i="47" s="1"/>
  <c r="AS1320" i="47"/>
  <c r="AT1320" i="47" s="1"/>
  <c r="R1323" i="47"/>
  <c r="S1323" i="47" s="1"/>
  <c r="R1325" i="47"/>
  <c r="S1325" i="47" s="1"/>
  <c r="T1325" i="47" s="1"/>
  <c r="Q1327" i="47"/>
  <c r="S1327" i="47" s="1"/>
  <c r="T1327" i="47" s="1"/>
  <c r="R1329" i="47"/>
  <c r="S1329" i="47" s="1"/>
  <c r="T1329" i="47" s="1"/>
  <c r="R1331" i="47"/>
  <c r="S1331" i="47" s="1"/>
  <c r="T1331" i="47" s="1"/>
  <c r="AS1326" i="47"/>
  <c r="AT1326" i="47" s="1"/>
  <c r="AS1334" i="47"/>
  <c r="AT1334" i="47" s="1"/>
  <c r="Q1340" i="47"/>
  <c r="S1340" i="47" s="1"/>
  <c r="AS1340" i="47"/>
  <c r="AT1340" i="47" s="1"/>
  <c r="R1342" i="47"/>
  <c r="S1342" i="47" s="1"/>
  <c r="T1342" i="47" s="1"/>
  <c r="AS1342" i="47"/>
  <c r="AT1342" i="47" s="1"/>
  <c r="AW1310" i="46"/>
  <c r="AX1310" i="46" s="1"/>
  <c r="AW1311" i="46"/>
  <c r="AX1311" i="46" s="1"/>
  <c r="AW1314" i="46"/>
  <c r="AX1314" i="46" s="1"/>
  <c r="AW1315" i="46"/>
  <c r="AX1315" i="46" s="1"/>
  <c r="AW1322" i="46"/>
  <c r="AX1322" i="46" s="1"/>
  <c r="AW1323" i="46"/>
  <c r="AX1323" i="46" s="1"/>
  <c r="AW1326" i="46"/>
  <c r="AX1326" i="46" s="1"/>
  <c r="AW1327" i="46"/>
  <c r="AX1327" i="46" s="1"/>
  <c r="AW1313" i="46"/>
  <c r="AX1313" i="46" s="1"/>
  <c r="AW1325" i="46"/>
  <c r="AX1325" i="46" s="1"/>
  <c r="X1327" i="46"/>
  <c r="AW1329" i="46"/>
  <c r="AX1329" i="46" s="1"/>
  <c r="AW1335" i="46"/>
  <c r="AX1335" i="46" s="1"/>
  <c r="AW1318" i="46"/>
  <c r="AX1318" i="46" s="1"/>
  <c r="AW1319" i="46"/>
  <c r="AX1319" i="46" s="1"/>
  <c r="X1320" i="46"/>
  <c r="AW1321" i="46"/>
  <c r="AX1321" i="46" s="1"/>
  <c r="W1316" i="46"/>
  <c r="W1317" i="46"/>
  <c r="AW1316" i="46"/>
  <c r="AX1316" i="46" s="1"/>
  <c r="W1330" i="46"/>
  <c r="W1331" i="46"/>
  <c r="AW1330" i="46"/>
  <c r="AX1330" i="46" s="1"/>
  <c r="X1332" i="46"/>
  <c r="X1334" i="46"/>
  <c r="V1334" i="46"/>
  <c r="W1335" i="46"/>
  <c r="W1336" i="46"/>
  <c r="W1337" i="46"/>
  <c r="AW1332" i="46"/>
  <c r="AX1332" i="46" s="1"/>
  <c r="AW1336" i="46"/>
  <c r="AX1336" i="46" s="1"/>
  <c r="W1338" i="46"/>
  <c r="AW1338" i="46"/>
  <c r="AX1338" i="46" s="1"/>
  <c r="W1339" i="46"/>
  <c r="AW1339" i="46"/>
  <c r="AX1339" i="46" s="1"/>
  <c r="V1340" i="46"/>
  <c r="AW1340" i="46"/>
  <c r="AX1340" i="46" s="1"/>
  <c r="V1341" i="46"/>
  <c r="AW1341" i="46"/>
  <c r="AX1341" i="46" s="1"/>
  <c r="W1342" i="46"/>
  <c r="X1346" i="46"/>
  <c r="AW1342" i="46"/>
  <c r="AX1342" i="46" s="1"/>
  <c r="X1339" i="46"/>
  <c r="AW1317" i="46"/>
  <c r="AX1317" i="46" s="1"/>
  <c r="AW1331" i="46"/>
  <c r="AX1331" i="46" s="1"/>
  <c r="AW1333" i="46"/>
  <c r="AX1333" i="46" s="1"/>
  <c r="AW1337" i="46"/>
  <c r="AX1337" i="46" s="1"/>
  <c r="X1341" i="46"/>
  <c r="W1311" i="46"/>
  <c r="V1312" i="46"/>
  <c r="V1313" i="46"/>
  <c r="W1314" i="46"/>
  <c r="W1315" i="46"/>
  <c r="AW1312" i="46"/>
  <c r="AX1312" i="46" s="1"/>
  <c r="W1318" i="46"/>
  <c r="V1319" i="46"/>
  <c r="V1320" i="46"/>
  <c r="W1321" i="46"/>
  <c r="X1318" i="46"/>
  <c r="AW1320" i="46"/>
  <c r="AX1320" i="46" s="1"/>
  <c r="W1322" i="46"/>
  <c r="W1323" i="46"/>
  <c r="W1324" i="46"/>
  <c r="W1325" i="46"/>
  <c r="V1326" i="46"/>
  <c r="V1327" i="46"/>
  <c r="W1328" i="46"/>
  <c r="W1329" i="46"/>
  <c r="X1325" i="46"/>
  <c r="AW1324" i="46"/>
  <c r="AX1324" i="46" s="1"/>
  <c r="AW1328" i="46"/>
  <c r="AX1328" i="46" s="1"/>
  <c r="AW1334" i="46"/>
  <c r="AX1334" i="46" s="1"/>
  <c r="W1343" i="46"/>
  <c r="AW1343" i="46"/>
  <c r="AX1343" i="46" s="1"/>
  <c r="W1332" i="46"/>
  <c r="V1333" i="46"/>
  <c r="W1310" i="46"/>
  <c r="X1313" i="46"/>
  <c r="T1309" i="46"/>
  <c r="S1309" i="46"/>
  <c r="R1309" i="46"/>
  <c r="Q1309" i="46"/>
  <c r="T1308" i="46"/>
  <c r="S1308" i="46"/>
  <c r="R1308" i="46"/>
  <c r="Q1308" i="46"/>
  <c r="P1309" i="47"/>
  <c r="O1309" i="47"/>
  <c r="N1309" i="47"/>
  <c r="M1309" i="47"/>
  <c r="P1308" i="47"/>
  <c r="O1308" i="47"/>
  <c r="N1308" i="47"/>
  <c r="M1308" i="47"/>
  <c r="T1316" i="47" l="1"/>
  <c r="T1322" i="47"/>
  <c r="T1323" i="47" s="1"/>
  <c r="T1324" i="47" s="1"/>
  <c r="T1336" i="47"/>
  <c r="T1337" i="47" s="1"/>
  <c r="T1338" i="47" s="1"/>
  <c r="T1339" i="47" s="1"/>
  <c r="T1340" i="47" s="1"/>
  <c r="T1328" i="47"/>
  <c r="T1317" i="47"/>
  <c r="T1318" i="47" s="1"/>
  <c r="R1309" i="47"/>
  <c r="S1309" i="47" s="1"/>
  <c r="AS1309" i="47"/>
  <c r="AT1309" i="47" s="1"/>
  <c r="T1343" i="47"/>
  <c r="R1308" i="47"/>
  <c r="S1308" i="47" s="1"/>
  <c r="T1308" i="47" s="1"/>
  <c r="AS1308" i="47"/>
  <c r="AT1308" i="47" s="1"/>
  <c r="W1308" i="46"/>
  <c r="AW1308" i="46"/>
  <c r="AX1308" i="46" s="1"/>
  <c r="W1309" i="46"/>
  <c r="AW1309" i="46"/>
  <c r="AX1309" i="46" s="1"/>
  <c r="T1307" i="46"/>
  <c r="S1307" i="46"/>
  <c r="R1307" i="46"/>
  <c r="Q1307" i="46"/>
  <c r="T1306" i="46"/>
  <c r="S1306" i="46"/>
  <c r="R1306" i="46"/>
  <c r="Q1306" i="46"/>
  <c r="T1305" i="46"/>
  <c r="S1305" i="46"/>
  <c r="R1305" i="46"/>
  <c r="Q1305" i="46"/>
  <c r="T1304" i="46"/>
  <c r="S1304" i="46"/>
  <c r="R1304" i="46"/>
  <c r="Q1304" i="46"/>
  <c r="P1307" i="47"/>
  <c r="O1307" i="47"/>
  <c r="N1307" i="47"/>
  <c r="M1307" i="47"/>
  <c r="P1306" i="47"/>
  <c r="O1306" i="47"/>
  <c r="N1306" i="47"/>
  <c r="M1306" i="47"/>
  <c r="P1305" i="47"/>
  <c r="O1305" i="47"/>
  <c r="N1305" i="47"/>
  <c r="M1305" i="47"/>
  <c r="P1304" i="47"/>
  <c r="O1304" i="47"/>
  <c r="N1304" i="47"/>
  <c r="M1304" i="47"/>
  <c r="T1309" i="47" l="1"/>
  <c r="AS1307" i="47"/>
  <c r="AT1307" i="47" s="1"/>
  <c r="Q1305" i="47"/>
  <c r="S1305" i="47" s="1"/>
  <c r="T1305" i="47" s="1"/>
  <c r="R1307" i="47"/>
  <c r="S1307" i="47" s="1"/>
  <c r="T1307" i="47" s="1"/>
  <c r="AS1306" i="47"/>
  <c r="AT1306" i="47" s="1"/>
  <c r="R1304" i="47"/>
  <c r="S1304" i="47" s="1"/>
  <c r="T1304" i="47" s="1"/>
  <c r="Q1306" i="47"/>
  <c r="S1306" i="47" s="1"/>
  <c r="T1306" i="47" s="1"/>
  <c r="AS1304" i="47"/>
  <c r="AT1304" i="47" s="1"/>
  <c r="AS1305" i="47"/>
  <c r="AT1305" i="47" s="1"/>
  <c r="AW1305" i="46"/>
  <c r="AX1305" i="46" s="1"/>
  <c r="AW1307" i="46"/>
  <c r="AX1307" i="46" s="1"/>
  <c r="AW1306" i="46"/>
  <c r="AX1306" i="46" s="1"/>
  <c r="X1306" i="46"/>
  <c r="V1306" i="46"/>
  <c r="W1307" i="46"/>
  <c r="X1311" i="46"/>
  <c r="AW1304" i="46"/>
  <c r="AX1304" i="46" s="1"/>
  <c r="V1305" i="46"/>
  <c r="W1304" i="46"/>
  <c r="T1303" i="46"/>
  <c r="S1303" i="46"/>
  <c r="R1303" i="46"/>
  <c r="Q1303" i="46"/>
  <c r="P1303" i="47"/>
  <c r="O1303" i="47"/>
  <c r="N1303" i="47"/>
  <c r="M1303" i="47"/>
  <c r="R1303" i="47" l="1"/>
  <c r="S1303" i="47" s="1"/>
  <c r="T1303" i="47" s="1"/>
  <c r="AS1303" i="47"/>
  <c r="AT1303" i="47" s="1"/>
  <c r="W1303" i="46"/>
  <c r="AW1303" i="46"/>
  <c r="AX1303" i="46" s="1"/>
  <c r="P1302" i="47"/>
  <c r="O1302" i="47"/>
  <c r="N1302" i="47"/>
  <c r="M1302" i="47"/>
  <c r="T1302" i="46"/>
  <c r="S1302" i="46"/>
  <c r="R1302" i="46"/>
  <c r="Q1302" i="46"/>
  <c r="R1302" i="47" l="1"/>
  <c r="S1302" i="47" s="1"/>
  <c r="T1302" i="47" s="1"/>
  <c r="AS1302" i="47"/>
  <c r="AT1302" i="47" s="1"/>
  <c r="W1302" i="46"/>
  <c r="AW1302" i="46"/>
  <c r="AX1302" i="46" s="1"/>
  <c r="T1301" i="46"/>
  <c r="S1301" i="46"/>
  <c r="R1301" i="46"/>
  <c r="Q1301" i="46"/>
  <c r="P1301" i="47"/>
  <c r="O1301" i="47"/>
  <c r="N1301" i="47"/>
  <c r="M1301" i="47"/>
  <c r="R1301" i="47" l="1"/>
  <c r="S1301" i="47" s="1"/>
  <c r="AS1301" i="47"/>
  <c r="AT1301" i="47" s="1"/>
  <c r="W1301" i="46"/>
  <c r="AW1301" i="46"/>
  <c r="AX1301" i="46" s="1"/>
  <c r="P1300" i="47"/>
  <c r="O1300" i="47"/>
  <c r="N1300" i="47"/>
  <c r="M1300" i="47"/>
  <c r="P1298" i="47"/>
  <c r="O1298" i="47"/>
  <c r="N1298" i="47"/>
  <c r="M1298" i="47"/>
  <c r="T1300" i="46"/>
  <c r="S1300" i="46"/>
  <c r="R1300" i="46"/>
  <c r="Q1300" i="46"/>
  <c r="T1298" i="46"/>
  <c r="S1298" i="46"/>
  <c r="R1298" i="46"/>
  <c r="Q1298" i="46"/>
  <c r="Q1298" i="47" l="1"/>
  <c r="S1298" i="47" s="1"/>
  <c r="T1298" i="47" s="1"/>
  <c r="AS1300" i="47"/>
  <c r="AT1300" i="47" s="1"/>
  <c r="AS1298" i="47"/>
  <c r="AT1298" i="47" s="1"/>
  <c r="R1300" i="47"/>
  <c r="S1300" i="47" s="1"/>
  <c r="T1300" i="47" s="1"/>
  <c r="T1301" i="47" s="1"/>
  <c r="AW1298" i="46"/>
  <c r="AX1298" i="46" s="1"/>
  <c r="V1298" i="46"/>
  <c r="W1300" i="46"/>
  <c r="X1304" i="46"/>
  <c r="AW1300" i="46"/>
  <c r="AX1300" i="46" s="1"/>
  <c r="T1299" i="46"/>
  <c r="S1299" i="46"/>
  <c r="R1299" i="46"/>
  <c r="Q1299" i="46"/>
  <c r="T1297" i="46"/>
  <c r="S1297" i="46"/>
  <c r="R1297" i="46"/>
  <c r="Q1297" i="46"/>
  <c r="P1299" i="47"/>
  <c r="O1299" i="47"/>
  <c r="N1299" i="47"/>
  <c r="M1299" i="47"/>
  <c r="P1297" i="47"/>
  <c r="O1297" i="47"/>
  <c r="N1297" i="47"/>
  <c r="M1297" i="47"/>
  <c r="AS1299" i="47" l="1"/>
  <c r="AT1299" i="47" s="1"/>
  <c r="Q1299" i="47"/>
  <c r="S1299" i="47" s="1"/>
  <c r="T1299" i="47" s="1"/>
  <c r="R1297" i="47"/>
  <c r="S1297" i="47" s="1"/>
  <c r="T1297" i="47" s="1"/>
  <c r="AS1297" i="47"/>
  <c r="AT1297" i="47" s="1"/>
  <c r="W1297" i="46"/>
  <c r="V1299" i="46"/>
  <c r="AW1299" i="46"/>
  <c r="AX1299" i="46" s="1"/>
  <c r="AW1297" i="46"/>
  <c r="AX1297" i="46" s="1"/>
  <c r="X1299" i="46"/>
  <c r="T1296" i="46"/>
  <c r="S1296" i="46"/>
  <c r="R1296" i="46"/>
  <c r="Q1296" i="46"/>
  <c r="P1296" i="47"/>
  <c r="O1296" i="47"/>
  <c r="N1296" i="47"/>
  <c r="M1296" i="47"/>
  <c r="AS1296" i="47" l="1"/>
  <c r="AT1296" i="47" s="1"/>
  <c r="R1296" i="47"/>
  <c r="S1296" i="47" s="1"/>
  <c r="T1296" i="47" s="1"/>
  <c r="AW1296" i="46"/>
  <c r="AX1296" i="46" s="1"/>
  <c r="W1296" i="46"/>
  <c r="T1295" i="46"/>
  <c r="S1295" i="46"/>
  <c r="R1295" i="46"/>
  <c r="Q1295" i="46"/>
  <c r="P1295" i="47"/>
  <c r="O1295" i="47"/>
  <c r="N1295" i="47"/>
  <c r="M1295" i="47"/>
  <c r="R1295" i="47" l="1"/>
  <c r="S1295" i="47" s="1"/>
  <c r="T1295" i="47" s="1"/>
  <c r="AS1295" i="47"/>
  <c r="AT1295" i="47" s="1"/>
  <c r="W1295" i="46"/>
  <c r="AW1295" i="46"/>
  <c r="AX1295" i="46" s="1"/>
  <c r="T1294" i="46"/>
  <c r="S1294" i="46"/>
  <c r="R1294" i="46"/>
  <c r="Q1294" i="46"/>
  <c r="T1293" i="46"/>
  <c r="S1293" i="46"/>
  <c r="R1293" i="46"/>
  <c r="Q1293" i="46"/>
  <c r="T1292" i="46"/>
  <c r="S1292" i="46"/>
  <c r="R1292" i="46"/>
  <c r="Q1292" i="46"/>
  <c r="P1294" i="47"/>
  <c r="O1294" i="47"/>
  <c r="N1294" i="47"/>
  <c r="M1294" i="47"/>
  <c r="P1293" i="47"/>
  <c r="O1293" i="47"/>
  <c r="N1293" i="47"/>
  <c r="M1293" i="47"/>
  <c r="R1293" i="47" s="1"/>
  <c r="S1293" i="47" s="1"/>
  <c r="T1293" i="47" s="1"/>
  <c r="P1292" i="47"/>
  <c r="O1292" i="47"/>
  <c r="N1292" i="47"/>
  <c r="M1292" i="47"/>
  <c r="AS1294" i="47" l="1"/>
  <c r="AT1294" i="47" s="1"/>
  <c r="AS1292" i="47"/>
  <c r="AT1292" i="47" s="1"/>
  <c r="AS1293" i="47"/>
  <c r="AT1293" i="47" s="1"/>
  <c r="Q1292" i="47"/>
  <c r="S1292" i="47" s="1"/>
  <c r="T1292" i="47" s="1"/>
  <c r="R1294" i="47"/>
  <c r="S1294" i="47" s="1"/>
  <c r="T1294" i="47" s="1"/>
  <c r="AW1292" i="46"/>
  <c r="AX1292" i="46" s="1"/>
  <c r="W1294" i="46"/>
  <c r="AW1294" i="46"/>
  <c r="AX1294" i="46" s="1"/>
  <c r="V1292" i="46"/>
  <c r="W1293" i="46"/>
  <c r="X1297" i="46"/>
  <c r="AW1293" i="46"/>
  <c r="AX1293" i="46" s="1"/>
  <c r="P1291" i="47"/>
  <c r="O1291" i="47"/>
  <c r="N1291" i="47"/>
  <c r="M1291" i="47"/>
  <c r="T1291" i="46"/>
  <c r="S1291" i="46"/>
  <c r="R1291" i="46"/>
  <c r="Q1291" i="46"/>
  <c r="T1290" i="46"/>
  <c r="S1290" i="46"/>
  <c r="R1290" i="46"/>
  <c r="Q1290" i="46"/>
  <c r="P1290" i="47"/>
  <c r="O1290" i="47"/>
  <c r="N1290" i="47"/>
  <c r="M1290" i="47"/>
  <c r="Q1291" i="47" l="1"/>
  <c r="S1291" i="47" s="1"/>
  <c r="T1291" i="47" s="1"/>
  <c r="AS1291" i="47"/>
  <c r="AT1291" i="47" s="1"/>
  <c r="R1290" i="47"/>
  <c r="S1290" i="47" s="1"/>
  <c r="AS1290" i="47"/>
  <c r="AT1290" i="47" s="1"/>
  <c r="W1290" i="46"/>
  <c r="AW1290" i="46"/>
  <c r="AX1290" i="46" s="1"/>
  <c r="V1291" i="46"/>
  <c r="X1292" i="46"/>
  <c r="AW1291" i="46"/>
  <c r="AX1291" i="46" s="1"/>
  <c r="T1289" i="46"/>
  <c r="S1289" i="46"/>
  <c r="R1289" i="46"/>
  <c r="Q1289" i="46"/>
  <c r="T1288" i="46"/>
  <c r="S1288" i="46"/>
  <c r="R1288" i="46"/>
  <c r="Q1288" i="46"/>
  <c r="P1289" i="47"/>
  <c r="O1289" i="47"/>
  <c r="N1289" i="47"/>
  <c r="M1289" i="47"/>
  <c r="P1288" i="47"/>
  <c r="O1288" i="47"/>
  <c r="N1288" i="47"/>
  <c r="M1288" i="47"/>
  <c r="AS1289" i="47" l="1"/>
  <c r="AT1289" i="47" s="1"/>
  <c r="R1288" i="47"/>
  <c r="S1288" i="47" s="1"/>
  <c r="AS1288" i="47"/>
  <c r="AT1288" i="47" s="1"/>
  <c r="R1289" i="47"/>
  <c r="S1289" i="47" s="1"/>
  <c r="T1289" i="47" s="1"/>
  <c r="T1290" i="47" s="1"/>
  <c r="AW1288" i="46"/>
  <c r="AX1288" i="46" s="1"/>
  <c r="AW1289" i="46"/>
  <c r="AX1289" i="46" s="1"/>
  <c r="W1288" i="46"/>
  <c r="W1289" i="46"/>
  <c r="T1287" i="46"/>
  <c r="S1287" i="46"/>
  <c r="R1287" i="46"/>
  <c r="Q1287" i="46"/>
  <c r="T1286" i="46"/>
  <c r="S1286" i="46"/>
  <c r="R1286" i="46"/>
  <c r="Q1286" i="46"/>
  <c r="P1287" i="47"/>
  <c r="O1287" i="47"/>
  <c r="N1287" i="47"/>
  <c r="M1287" i="47"/>
  <c r="P1286" i="47"/>
  <c r="O1286" i="47"/>
  <c r="N1286" i="47"/>
  <c r="M1286" i="47"/>
  <c r="R1286" i="47" l="1"/>
  <c r="S1286" i="47" s="1"/>
  <c r="AS1286" i="47"/>
  <c r="AT1286" i="47" s="1"/>
  <c r="R1287" i="47"/>
  <c r="S1287" i="47" s="1"/>
  <c r="T1287" i="47" s="1"/>
  <c r="T1288" i="47" s="1"/>
  <c r="AS1287" i="47"/>
  <c r="AT1287" i="47" s="1"/>
  <c r="W1286" i="46"/>
  <c r="X1290" i="46"/>
  <c r="AW1286" i="46"/>
  <c r="AX1286" i="46" s="1"/>
  <c r="W1287" i="46"/>
  <c r="AW1287" i="46"/>
  <c r="AX1287" i="46" s="1"/>
  <c r="P1285" i="47"/>
  <c r="O1285" i="47"/>
  <c r="N1285" i="47"/>
  <c r="M1285" i="47"/>
  <c r="P1284" i="47"/>
  <c r="O1284" i="47"/>
  <c r="N1284" i="47"/>
  <c r="M1284" i="47"/>
  <c r="P1283" i="47"/>
  <c r="O1283" i="47"/>
  <c r="N1283" i="47"/>
  <c r="M1283" i="47"/>
  <c r="P1282" i="47"/>
  <c r="O1282" i="47"/>
  <c r="N1282" i="47"/>
  <c r="M1282" i="47"/>
  <c r="T1285" i="46"/>
  <c r="S1285" i="46"/>
  <c r="R1285" i="46"/>
  <c r="Q1285" i="46"/>
  <c r="T1284" i="46"/>
  <c r="S1284" i="46"/>
  <c r="R1284" i="46"/>
  <c r="Q1284" i="46"/>
  <c r="T1283" i="46"/>
  <c r="S1283" i="46"/>
  <c r="R1283" i="46"/>
  <c r="Q1283" i="46"/>
  <c r="T1282" i="46"/>
  <c r="S1282" i="46"/>
  <c r="R1282" i="46"/>
  <c r="Q1282" i="46"/>
  <c r="AS1285" i="47" l="1"/>
  <c r="AT1285" i="47" s="1"/>
  <c r="AS1284" i="47"/>
  <c r="AT1284" i="47" s="1"/>
  <c r="AS1282" i="47"/>
  <c r="AT1282" i="47" s="1"/>
  <c r="R1283" i="47"/>
  <c r="S1283" i="47" s="1"/>
  <c r="AS1283" i="47"/>
  <c r="AT1283" i="47" s="1"/>
  <c r="Q1285" i="47"/>
  <c r="S1285" i="47" s="1"/>
  <c r="T1285" i="47" s="1"/>
  <c r="T1286" i="47" s="1"/>
  <c r="R1282" i="47"/>
  <c r="S1282" i="47" s="1"/>
  <c r="T1282" i="47" s="1"/>
  <c r="Q1284" i="47"/>
  <c r="S1284" i="47" s="1"/>
  <c r="T1284" i="47" s="1"/>
  <c r="AW1283" i="46"/>
  <c r="AW1282" i="46"/>
  <c r="AX1282" i="46" s="1"/>
  <c r="AW1284" i="46"/>
  <c r="AX1284" i="46" s="1"/>
  <c r="AW1285" i="46"/>
  <c r="AX1285" i="46" s="1"/>
  <c r="W1283" i="46"/>
  <c r="W1282" i="46"/>
  <c r="X1285" i="46"/>
  <c r="V1285" i="46"/>
  <c r="AX1283" i="46"/>
  <c r="V1284" i="46"/>
  <c r="T1281" i="46"/>
  <c r="S1281" i="46"/>
  <c r="R1281" i="46"/>
  <c r="Q1281" i="46"/>
  <c r="T1280" i="46"/>
  <c r="S1280" i="46"/>
  <c r="R1280" i="46"/>
  <c r="Q1280" i="46"/>
  <c r="P1281" i="47"/>
  <c r="O1281" i="47"/>
  <c r="N1281" i="47"/>
  <c r="M1281" i="47"/>
  <c r="P1280" i="47"/>
  <c r="O1280" i="47"/>
  <c r="N1280" i="47"/>
  <c r="M1280" i="47"/>
  <c r="T1283" i="47" l="1"/>
  <c r="R1280" i="47"/>
  <c r="S1280" i="47" s="1"/>
  <c r="T1280" i="47" s="1"/>
  <c r="AS1280" i="47"/>
  <c r="AT1280" i="47" s="1"/>
  <c r="R1281" i="47"/>
  <c r="S1281" i="47" s="1"/>
  <c r="AS1281" i="47"/>
  <c r="AT1281" i="47" s="1"/>
  <c r="W1281" i="46"/>
  <c r="AW1281" i="46"/>
  <c r="AX1281" i="46" s="1"/>
  <c r="W1280" i="46"/>
  <c r="AW1280" i="46"/>
  <c r="AX1280" i="46" s="1"/>
  <c r="T1279" i="46"/>
  <c r="S1279" i="46"/>
  <c r="R1279" i="46"/>
  <c r="Q1279" i="46"/>
  <c r="P1279" i="47"/>
  <c r="O1279" i="47"/>
  <c r="N1279" i="47"/>
  <c r="M1279" i="47"/>
  <c r="T1281" i="47" l="1"/>
  <c r="AS1279" i="47"/>
  <c r="AT1279" i="47" s="1"/>
  <c r="R1279" i="47"/>
  <c r="S1279" i="47" s="1"/>
  <c r="W1279" i="46"/>
  <c r="X1283" i="46"/>
  <c r="AW1279" i="46"/>
  <c r="AX1279" i="46" s="1"/>
  <c r="T1278" i="46"/>
  <c r="S1278" i="46"/>
  <c r="R1278" i="46"/>
  <c r="Q1278" i="46"/>
  <c r="T1277" i="46"/>
  <c r="S1277" i="46"/>
  <c r="R1277" i="46"/>
  <c r="Q1277" i="46"/>
  <c r="AW1277" i="46" s="1"/>
  <c r="AX1277" i="46" s="1"/>
  <c r="T1276" i="46"/>
  <c r="S1276" i="46"/>
  <c r="R1276" i="46"/>
  <c r="Q1276" i="46"/>
  <c r="P1278" i="47"/>
  <c r="O1278" i="47"/>
  <c r="N1278" i="47"/>
  <c r="M1278" i="47"/>
  <c r="P1277" i="47"/>
  <c r="O1277" i="47"/>
  <c r="N1277" i="47"/>
  <c r="M1277" i="47"/>
  <c r="P1276" i="47"/>
  <c r="O1276" i="47"/>
  <c r="N1276" i="47"/>
  <c r="M1276" i="47"/>
  <c r="AW1276" i="46" l="1"/>
  <c r="AX1276" i="46" s="1"/>
  <c r="AS1277" i="47"/>
  <c r="AT1277" i="47" s="1"/>
  <c r="AS1278" i="47"/>
  <c r="AT1278" i="47" s="1"/>
  <c r="Q1277" i="47"/>
  <c r="S1277" i="47" s="1"/>
  <c r="T1277" i="47" s="1"/>
  <c r="R1276" i="47"/>
  <c r="S1276" i="47" s="1"/>
  <c r="T1276" i="47" s="1"/>
  <c r="Q1278" i="47"/>
  <c r="S1278" i="47" s="1"/>
  <c r="T1278" i="47" s="1"/>
  <c r="T1279" i="47" s="1"/>
  <c r="AS1276" i="47"/>
  <c r="AT1276" i="47" s="1"/>
  <c r="X1278" i="46"/>
  <c r="W1276" i="46"/>
  <c r="V1277" i="46"/>
  <c r="V1278" i="46"/>
  <c r="AW1278" i="46"/>
  <c r="AX1278" i="46" s="1"/>
  <c r="T1275" i="46"/>
  <c r="S1275" i="46"/>
  <c r="R1275" i="46"/>
  <c r="Q1275" i="46"/>
  <c r="T1274" i="46"/>
  <c r="S1274" i="46"/>
  <c r="R1274" i="46"/>
  <c r="Q1274" i="46"/>
  <c r="P1275" i="47"/>
  <c r="O1275" i="47"/>
  <c r="N1275" i="47"/>
  <c r="M1275" i="47"/>
  <c r="R1275" i="47" s="1"/>
  <c r="S1275" i="47" s="1"/>
  <c r="T1275" i="47" s="1"/>
  <c r="P1274" i="47"/>
  <c r="O1274" i="47"/>
  <c r="N1274" i="47"/>
  <c r="M1274" i="47"/>
  <c r="R1274" i="47" l="1"/>
  <c r="S1274" i="47" s="1"/>
  <c r="T1274" i="47" s="1"/>
  <c r="AS1274" i="47"/>
  <c r="AT1274" i="47" s="1"/>
  <c r="AS1275" i="47"/>
  <c r="AT1275" i="47" s="1"/>
  <c r="W1274" i="46"/>
  <c r="W1275" i="46"/>
  <c r="AW1274" i="46"/>
  <c r="AX1274" i="46" s="1"/>
  <c r="AW1275" i="46"/>
  <c r="AX1275" i="46" s="1"/>
  <c r="T1273" i="46"/>
  <c r="S1273" i="46"/>
  <c r="R1273" i="46"/>
  <c r="Q1273" i="46"/>
  <c r="T1272" i="46"/>
  <c r="S1272" i="46"/>
  <c r="R1272" i="46"/>
  <c r="Q1272" i="46"/>
  <c r="T1271" i="46"/>
  <c r="S1271" i="46"/>
  <c r="R1271" i="46"/>
  <c r="Q1271" i="46"/>
  <c r="T1270" i="46"/>
  <c r="S1270" i="46"/>
  <c r="R1270" i="46"/>
  <c r="Q1270" i="46"/>
  <c r="T1269" i="46"/>
  <c r="S1269" i="46"/>
  <c r="R1269" i="46"/>
  <c r="Q1269" i="46"/>
  <c r="T1268" i="46"/>
  <c r="S1268" i="46"/>
  <c r="R1268" i="46"/>
  <c r="Q1268" i="46"/>
  <c r="P1273" i="47"/>
  <c r="O1273" i="47"/>
  <c r="N1273" i="47"/>
  <c r="M1273" i="47"/>
  <c r="P1272" i="47"/>
  <c r="O1272" i="47"/>
  <c r="N1272" i="47"/>
  <c r="M1272" i="47"/>
  <c r="P1271" i="47"/>
  <c r="O1271" i="47"/>
  <c r="N1271" i="47"/>
  <c r="M1271" i="47"/>
  <c r="P1270" i="47"/>
  <c r="O1270" i="47"/>
  <c r="N1270" i="47"/>
  <c r="M1270" i="47"/>
  <c r="P1269" i="47"/>
  <c r="O1269" i="47"/>
  <c r="N1269" i="47"/>
  <c r="M1269" i="47"/>
  <c r="P1268" i="47"/>
  <c r="O1268" i="47"/>
  <c r="N1268" i="47"/>
  <c r="M1268" i="47"/>
  <c r="Q1270" i="47" l="1"/>
  <c r="S1270" i="47" s="1"/>
  <c r="AS1270" i="47"/>
  <c r="AT1270" i="47" s="1"/>
  <c r="R1272" i="47"/>
  <c r="S1272" i="47" s="1"/>
  <c r="T1272" i="47" s="1"/>
  <c r="AS1272" i="47"/>
  <c r="AT1272" i="47" s="1"/>
  <c r="R1268" i="47"/>
  <c r="S1268" i="47" s="1"/>
  <c r="AS1268" i="47"/>
  <c r="AT1268" i="47" s="1"/>
  <c r="R1269" i="47"/>
  <c r="S1269" i="47" s="1"/>
  <c r="AS1269" i="47"/>
  <c r="AT1269" i="47" s="1"/>
  <c r="Q1271" i="47"/>
  <c r="S1271" i="47" s="1"/>
  <c r="AS1271" i="47"/>
  <c r="AT1271" i="47" s="1"/>
  <c r="R1273" i="47"/>
  <c r="S1273" i="47" s="1"/>
  <c r="AS1273" i="47"/>
  <c r="AT1273" i="47" s="1"/>
  <c r="W1273" i="46"/>
  <c r="AW1273" i="46"/>
  <c r="AX1273" i="46" s="1"/>
  <c r="W1268" i="46"/>
  <c r="AW1268" i="46"/>
  <c r="AX1268" i="46" s="1"/>
  <c r="W1269" i="46"/>
  <c r="AW1269" i="46"/>
  <c r="AX1269" i="46" s="1"/>
  <c r="V1270" i="46"/>
  <c r="AW1270" i="46"/>
  <c r="AX1270" i="46" s="1"/>
  <c r="V1271" i="46"/>
  <c r="AW1271" i="46"/>
  <c r="AX1271" i="46" s="1"/>
  <c r="W1272" i="46"/>
  <c r="X1276" i="46"/>
  <c r="AW1272" i="46"/>
  <c r="AX1272" i="46" s="1"/>
  <c r="X1271" i="46"/>
  <c r="P1267" i="47"/>
  <c r="O1267" i="47"/>
  <c r="N1267" i="47"/>
  <c r="M1267" i="47"/>
  <c r="T1267" i="46"/>
  <c r="S1267" i="46"/>
  <c r="R1267" i="46"/>
  <c r="Q1267" i="46"/>
  <c r="R1267" i="47" l="1"/>
  <c r="S1267" i="47" s="1"/>
  <c r="T1267" i="47" s="1"/>
  <c r="T1268" i="47" s="1"/>
  <c r="T1269" i="47" s="1"/>
  <c r="T1270" i="47" s="1"/>
  <c r="T1271" i="47" s="1"/>
  <c r="T1273" i="47"/>
  <c r="AS1267" i="47"/>
  <c r="AT1267" i="47" s="1"/>
  <c r="W1267" i="46"/>
  <c r="AW1267" i="46"/>
  <c r="AX1267" i="46" s="1"/>
  <c r="T1266" i="46"/>
  <c r="S1266" i="46"/>
  <c r="R1266" i="46"/>
  <c r="Q1266" i="46"/>
  <c r="T1265" i="46"/>
  <c r="S1265" i="46"/>
  <c r="R1265" i="46"/>
  <c r="Q1265" i="46"/>
  <c r="T1264" i="46"/>
  <c r="S1264" i="46"/>
  <c r="R1264" i="46"/>
  <c r="Q1264" i="46"/>
  <c r="T1263" i="46"/>
  <c r="S1263" i="46"/>
  <c r="R1263" i="46"/>
  <c r="Q1263" i="46"/>
  <c r="T1262" i="46"/>
  <c r="S1262" i="46"/>
  <c r="R1262" i="46"/>
  <c r="Q1262" i="46"/>
  <c r="T1261" i="46"/>
  <c r="S1261" i="46"/>
  <c r="R1261" i="46"/>
  <c r="Q1261" i="46"/>
  <c r="P1266" i="47"/>
  <c r="O1266" i="47"/>
  <c r="N1266" i="47"/>
  <c r="M1266" i="47"/>
  <c r="P1265" i="47"/>
  <c r="O1265" i="47"/>
  <c r="N1265" i="47"/>
  <c r="M1265" i="47"/>
  <c r="P1264" i="47"/>
  <c r="O1264" i="47"/>
  <c r="N1264" i="47"/>
  <c r="M1264" i="47"/>
  <c r="P1263" i="47"/>
  <c r="O1263" i="47"/>
  <c r="N1263" i="47"/>
  <c r="M1263" i="47"/>
  <c r="P1262" i="47"/>
  <c r="O1262" i="47"/>
  <c r="N1262" i="47"/>
  <c r="M1262" i="47"/>
  <c r="P1261" i="47"/>
  <c r="O1261" i="47"/>
  <c r="N1261" i="47"/>
  <c r="M1261" i="47"/>
  <c r="AS1263" i="47" l="1"/>
  <c r="AT1263" i="47" s="1"/>
  <c r="R1265" i="47"/>
  <c r="S1265" i="47" s="1"/>
  <c r="T1265" i="47" s="1"/>
  <c r="AS1265" i="47"/>
  <c r="AT1265" i="47" s="1"/>
  <c r="Q1263" i="47"/>
  <c r="S1263" i="47" s="1"/>
  <c r="T1263" i="47" s="1"/>
  <c r="R1261" i="47"/>
  <c r="S1261" i="47" s="1"/>
  <c r="AS1261" i="47"/>
  <c r="AT1261" i="47" s="1"/>
  <c r="R1262" i="47"/>
  <c r="S1262" i="47" s="1"/>
  <c r="AS1262" i="47"/>
  <c r="AT1262" i="47" s="1"/>
  <c r="Q1264" i="47"/>
  <c r="S1264" i="47" s="1"/>
  <c r="T1264" i="47" s="1"/>
  <c r="AS1264" i="47"/>
  <c r="AT1264" i="47" s="1"/>
  <c r="R1266" i="47"/>
  <c r="S1266" i="47" s="1"/>
  <c r="AS1266" i="47"/>
  <c r="AT1266" i="47" s="1"/>
  <c r="W1262" i="46"/>
  <c r="AW1262" i="46"/>
  <c r="AX1262" i="46" s="1"/>
  <c r="X1264" i="46"/>
  <c r="AW1263" i="46"/>
  <c r="AX1263" i="46" s="1"/>
  <c r="V1264" i="46"/>
  <c r="AW1264" i="46"/>
  <c r="AX1264" i="46" s="1"/>
  <c r="W1265" i="46"/>
  <c r="X1269" i="46"/>
  <c r="AW1265" i="46"/>
  <c r="AX1265" i="46" s="1"/>
  <c r="W1266" i="46"/>
  <c r="AW1266" i="46"/>
  <c r="AX1266" i="46" s="1"/>
  <c r="AW1261" i="46"/>
  <c r="AX1261" i="46" s="1"/>
  <c r="V1263" i="46"/>
  <c r="W1261" i="46"/>
  <c r="T1260" i="46"/>
  <c r="S1260" i="46"/>
  <c r="R1260" i="46"/>
  <c r="Q1260" i="46"/>
  <c r="P1260" i="47"/>
  <c r="O1260" i="47"/>
  <c r="N1260" i="47"/>
  <c r="M1260" i="47"/>
  <c r="T1266" i="47" l="1"/>
  <c r="W1260" i="46"/>
  <c r="AW1260" i="46"/>
  <c r="AX1260" i="46" s="1"/>
  <c r="R1260" i="47"/>
  <c r="S1260" i="47" s="1"/>
  <c r="T1260" i="47" s="1"/>
  <c r="T1261" i="47" s="1"/>
  <c r="T1262" i="47" s="1"/>
  <c r="AS1260" i="47"/>
  <c r="AT1260" i="47" s="1"/>
  <c r="T1259" i="46"/>
  <c r="S1259" i="46"/>
  <c r="R1259" i="46"/>
  <c r="Q1259" i="46"/>
  <c r="P1259" i="47"/>
  <c r="O1259" i="47"/>
  <c r="N1259" i="47"/>
  <c r="M1259" i="47"/>
  <c r="R1259" i="47" l="1"/>
  <c r="S1259" i="47" s="1"/>
  <c r="T1259" i="47" s="1"/>
  <c r="AS1259" i="47"/>
  <c r="AT1259" i="47" s="1"/>
  <c r="W1259" i="46"/>
  <c r="AW1259" i="46"/>
  <c r="AX1259" i="46" s="1"/>
  <c r="P1258" i="47"/>
  <c r="O1258" i="47"/>
  <c r="N1258" i="47"/>
  <c r="M1258" i="47"/>
  <c r="P1257" i="47"/>
  <c r="O1257" i="47"/>
  <c r="N1257" i="47"/>
  <c r="M1257" i="47"/>
  <c r="P1256" i="47"/>
  <c r="O1256" i="47"/>
  <c r="N1256" i="47"/>
  <c r="M1256" i="47"/>
  <c r="P1255" i="47"/>
  <c r="O1255" i="47"/>
  <c r="N1255" i="47"/>
  <c r="M1255" i="47"/>
  <c r="P1254" i="47"/>
  <c r="O1254" i="47"/>
  <c r="N1254" i="47"/>
  <c r="M1254" i="47"/>
  <c r="T1258" i="46"/>
  <c r="S1258" i="46"/>
  <c r="R1258" i="46"/>
  <c r="Q1258" i="46"/>
  <c r="T1257" i="46"/>
  <c r="S1257" i="46"/>
  <c r="R1257" i="46"/>
  <c r="Q1257" i="46"/>
  <c r="T1256" i="46"/>
  <c r="S1256" i="46"/>
  <c r="R1256" i="46"/>
  <c r="Q1256" i="46"/>
  <c r="T1255" i="46"/>
  <c r="S1255" i="46"/>
  <c r="R1255" i="46"/>
  <c r="Q1255" i="46"/>
  <c r="T1254" i="46"/>
  <c r="S1254" i="46"/>
  <c r="R1254" i="46"/>
  <c r="Q1254" i="46"/>
  <c r="AS1256" i="47" l="1"/>
  <c r="AT1256" i="47" s="1"/>
  <c r="AS1255" i="47"/>
  <c r="AT1255" i="47" s="1"/>
  <c r="AS1257" i="47"/>
  <c r="AT1257" i="47" s="1"/>
  <c r="R1254" i="47"/>
  <c r="S1254" i="47" s="1"/>
  <c r="Q1256" i="47"/>
  <c r="S1256" i="47" s="1"/>
  <c r="T1256" i="47" s="1"/>
  <c r="R1258" i="47"/>
  <c r="S1258" i="47" s="1"/>
  <c r="T1258" i="47" s="1"/>
  <c r="AS1258" i="47"/>
  <c r="AT1258" i="47" s="1"/>
  <c r="R1255" i="47"/>
  <c r="S1255" i="47" s="1"/>
  <c r="T1255" i="47" s="1"/>
  <c r="Q1257" i="47"/>
  <c r="S1257" i="47" s="1"/>
  <c r="T1257" i="47" s="1"/>
  <c r="AS1254" i="47"/>
  <c r="AT1254" i="47" s="1"/>
  <c r="AW1256" i="46"/>
  <c r="AX1256" i="46" s="1"/>
  <c r="AW1254" i="46"/>
  <c r="AX1254" i="46" s="1"/>
  <c r="AW1257" i="46"/>
  <c r="AX1257" i="46" s="1"/>
  <c r="W1255" i="46"/>
  <c r="V1257" i="46"/>
  <c r="W1258" i="46"/>
  <c r="X1262" i="46"/>
  <c r="AW1258" i="46"/>
  <c r="AX1258" i="46" s="1"/>
  <c r="W1254" i="46"/>
  <c r="X1257" i="46"/>
  <c r="AW1255" i="46"/>
  <c r="AX1255" i="46" s="1"/>
  <c r="V1256" i="46"/>
  <c r="T1253" i="46"/>
  <c r="S1253" i="46"/>
  <c r="R1253" i="46"/>
  <c r="Q1253" i="46"/>
  <c r="P1253" i="47"/>
  <c r="O1253" i="47"/>
  <c r="N1253" i="47"/>
  <c r="M1253" i="47"/>
  <c r="AW1253" i="46" l="1"/>
  <c r="AX1253" i="46" s="1"/>
  <c r="R1253" i="47"/>
  <c r="S1253" i="47" s="1"/>
  <c r="AS1253" i="47"/>
  <c r="AT1253" i="47" s="1"/>
  <c r="W1253" i="46"/>
  <c r="T1252" i="46"/>
  <c r="S1252" i="46"/>
  <c r="R1252" i="46"/>
  <c r="Q1252" i="46"/>
  <c r="T1250" i="46"/>
  <c r="W1252" i="46" l="1"/>
  <c r="AW1252" i="46"/>
  <c r="AX1252" i="46" s="1"/>
  <c r="T1248" i="46"/>
  <c r="T1251" i="46"/>
  <c r="S1251" i="46"/>
  <c r="R1251" i="46"/>
  <c r="Q1251" i="46"/>
  <c r="S1250" i="46"/>
  <c r="R1250" i="46"/>
  <c r="Q1250" i="46"/>
  <c r="T1249" i="46"/>
  <c r="S1249" i="46"/>
  <c r="R1249" i="46"/>
  <c r="Q1249" i="46"/>
  <c r="S1248" i="46"/>
  <c r="R1248" i="46"/>
  <c r="Q1248" i="46"/>
  <c r="T1247" i="46"/>
  <c r="S1247" i="46"/>
  <c r="R1247" i="46"/>
  <c r="Q1247" i="46"/>
  <c r="T1246" i="46"/>
  <c r="S1246" i="46"/>
  <c r="R1246" i="46"/>
  <c r="Q1246" i="46"/>
  <c r="P1252" i="47"/>
  <c r="O1252" i="47"/>
  <c r="N1252" i="47"/>
  <c r="M1252" i="47"/>
  <c r="P1251" i="47"/>
  <c r="O1251" i="47"/>
  <c r="N1251" i="47"/>
  <c r="M1251" i="47"/>
  <c r="P1250" i="47"/>
  <c r="O1250" i="47"/>
  <c r="N1250" i="47"/>
  <c r="M1250" i="47"/>
  <c r="P1249" i="47"/>
  <c r="O1249" i="47"/>
  <c r="N1249" i="47"/>
  <c r="M1249" i="47"/>
  <c r="P1248" i="47"/>
  <c r="O1248" i="47"/>
  <c r="N1248" i="47"/>
  <c r="M1248" i="47"/>
  <c r="P1247" i="47"/>
  <c r="O1247" i="47"/>
  <c r="N1247" i="47"/>
  <c r="M1247" i="47"/>
  <c r="P1246" i="47"/>
  <c r="O1246" i="47"/>
  <c r="N1246" i="47"/>
  <c r="M1246" i="47"/>
  <c r="R1246" i="47" l="1"/>
  <c r="S1246" i="47" s="1"/>
  <c r="T1246" i="47" s="1"/>
  <c r="AS1246" i="47"/>
  <c r="AT1246" i="47" s="1"/>
  <c r="AS1248" i="47"/>
  <c r="AT1248" i="47" s="1"/>
  <c r="AS1250" i="47"/>
  <c r="AT1250" i="47" s="1"/>
  <c r="Q1250" i="47"/>
  <c r="S1250" i="47" s="1"/>
  <c r="T1250" i="47" s="1"/>
  <c r="R1247" i="47"/>
  <c r="S1247" i="47" s="1"/>
  <c r="T1247" i="47" s="1"/>
  <c r="AS1247" i="47"/>
  <c r="AT1247" i="47" s="1"/>
  <c r="AS1249" i="47"/>
  <c r="AT1249" i="47" s="1"/>
  <c r="AS1251" i="47"/>
  <c r="AT1251" i="47" s="1"/>
  <c r="X1255" i="46"/>
  <c r="AW1251" i="46"/>
  <c r="AX1251" i="46" s="1"/>
  <c r="V1250" i="46"/>
  <c r="AW1250" i="46"/>
  <c r="AX1250" i="46" s="1"/>
  <c r="X1250" i="46"/>
  <c r="AW1249" i="46"/>
  <c r="AX1249" i="46" s="1"/>
  <c r="AW1246" i="46"/>
  <c r="AX1246" i="46" s="1"/>
  <c r="W1247" i="46"/>
  <c r="AW1247" i="46"/>
  <c r="AX1247" i="46" s="1"/>
  <c r="AW1248" i="46"/>
  <c r="AX1248" i="46" s="1"/>
  <c r="AS1252" i="47"/>
  <c r="AT1252" i="47" s="1"/>
  <c r="R1252" i="47"/>
  <c r="S1252" i="47" s="1"/>
  <c r="T1252" i="47" s="1"/>
  <c r="T1253" i="47" s="1"/>
  <c r="T1254" i="47" s="1"/>
  <c r="R1251" i="47"/>
  <c r="S1251" i="47" s="1"/>
  <c r="T1251" i="47" s="1"/>
  <c r="R1248" i="47"/>
  <c r="S1248" i="47" s="1"/>
  <c r="T1248" i="47" s="1"/>
  <c r="Q1249" i="47"/>
  <c r="S1249" i="47" s="1"/>
  <c r="T1249" i="47" s="1"/>
  <c r="W1251" i="46"/>
  <c r="W1248" i="46"/>
  <c r="W1246" i="46"/>
  <c r="V1249" i="46"/>
  <c r="P1245" i="47"/>
  <c r="O1245" i="47"/>
  <c r="N1245" i="47"/>
  <c r="M1245" i="47"/>
  <c r="P1244" i="47"/>
  <c r="O1244" i="47"/>
  <c r="N1244" i="47"/>
  <c r="M1244" i="47"/>
  <c r="R1244" i="47" l="1"/>
  <c r="S1244" i="47" s="1"/>
  <c r="T1244" i="47" s="1"/>
  <c r="AS1244" i="47"/>
  <c r="AT1244" i="47" s="1"/>
  <c r="R1245" i="47"/>
  <c r="S1245" i="47" s="1"/>
  <c r="AS1245" i="47"/>
  <c r="AT1245" i="47" s="1"/>
  <c r="T1245" i="46"/>
  <c r="S1245" i="46"/>
  <c r="R1245" i="46"/>
  <c r="Q1245" i="46"/>
  <c r="T1244" i="46"/>
  <c r="S1244" i="46"/>
  <c r="R1244" i="46"/>
  <c r="Q1244" i="46"/>
  <c r="T1245" i="47" l="1"/>
  <c r="W1244" i="46"/>
  <c r="AW1244" i="46"/>
  <c r="AX1244" i="46" s="1"/>
  <c r="X1248" i="46"/>
  <c r="W1245" i="46"/>
  <c r="AW1245" i="46"/>
  <c r="AX1245" i="46" s="1"/>
  <c r="P1243" i="47"/>
  <c r="O1243" i="47"/>
  <c r="N1243" i="47"/>
  <c r="M1243" i="47"/>
  <c r="P1242" i="47"/>
  <c r="O1242" i="47"/>
  <c r="N1242" i="47"/>
  <c r="M1242" i="47"/>
  <c r="P1241" i="47"/>
  <c r="O1241" i="47"/>
  <c r="N1241" i="47"/>
  <c r="M1241" i="47"/>
  <c r="P1240" i="47"/>
  <c r="O1240" i="47"/>
  <c r="N1240" i="47"/>
  <c r="M1240" i="47"/>
  <c r="T1243" i="46"/>
  <c r="S1243" i="46"/>
  <c r="R1243" i="46"/>
  <c r="Q1243" i="46"/>
  <c r="T1242" i="46"/>
  <c r="S1242" i="46"/>
  <c r="R1242" i="46"/>
  <c r="Q1242" i="46"/>
  <c r="T1241" i="46"/>
  <c r="S1241" i="46"/>
  <c r="R1241" i="46"/>
  <c r="Q1241" i="46"/>
  <c r="T1240" i="46"/>
  <c r="S1240" i="46"/>
  <c r="R1240" i="46"/>
  <c r="Q1240" i="46"/>
  <c r="R1240" i="47" l="1"/>
  <c r="S1240" i="47" s="1"/>
  <c r="T1240" i="47" s="1"/>
  <c r="AS1240" i="47"/>
  <c r="AT1240" i="47" s="1"/>
  <c r="Q1242" i="47"/>
  <c r="S1242" i="47" s="1"/>
  <c r="T1242" i="47" s="1"/>
  <c r="AS1242" i="47"/>
  <c r="AT1242" i="47" s="1"/>
  <c r="R1241" i="47"/>
  <c r="S1241" i="47" s="1"/>
  <c r="T1241" i="47" s="1"/>
  <c r="AS1241" i="47"/>
  <c r="AT1241" i="47" s="1"/>
  <c r="Q1243" i="47"/>
  <c r="S1243" i="47" s="1"/>
  <c r="T1243" i="47" s="1"/>
  <c r="AS1243" i="47"/>
  <c r="AT1243" i="47" s="1"/>
  <c r="W1240" i="46"/>
  <c r="AW1240" i="46"/>
  <c r="AX1240" i="46" s="1"/>
  <c r="W1241" i="46"/>
  <c r="AW1241" i="46"/>
  <c r="AX1241" i="46" s="1"/>
  <c r="X1243" i="46"/>
  <c r="AW1242" i="46"/>
  <c r="AX1242" i="46" s="1"/>
  <c r="V1243" i="46"/>
  <c r="AW1243" i="46"/>
  <c r="AX1243" i="46" s="1"/>
  <c r="V1242" i="46"/>
  <c r="T1239" i="46"/>
  <c r="S1239" i="46"/>
  <c r="R1239" i="46"/>
  <c r="Q1239" i="46"/>
  <c r="T1238" i="46"/>
  <c r="S1238" i="46"/>
  <c r="R1238" i="46"/>
  <c r="Q1238" i="46"/>
  <c r="T1237" i="46"/>
  <c r="S1237" i="46"/>
  <c r="R1237" i="46"/>
  <c r="Q1237" i="46"/>
  <c r="T1234" i="46"/>
  <c r="S1234" i="46"/>
  <c r="R1234" i="46"/>
  <c r="Q1234" i="46"/>
  <c r="T1233" i="46"/>
  <c r="S1233" i="46"/>
  <c r="R1233" i="46"/>
  <c r="Q1233" i="46"/>
  <c r="T1232" i="46"/>
  <c r="S1232" i="46"/>
  <c r="R1232" i="46"/>
  <c r="Q1232" i="46"/>
  <c r="T1231" i="46"/>
  <c r="S1231" i="46"/>
  <c r="R1231" i="46"/>
  <c r="Q1231" i="46"/>
  <c r="P1239" i="47"/>
  <c r="O1239" i="47"/>
  <c r="N1239" i="47"/>
  <c r="M1239" i="47"/>
  <c r="P1238" i="47"/>
  <c r="O1238" i="47"/>
  <c r="N1238" i="47"/>
  <c r="M1238" i="47"/>
  <c r="P1237" i="47"/>
  <c r="O1237" i="47"/>
  <c r="N1237" i="47"/>
  <c r="M1237" i="47"/>
  <c r="P1234" i="47"/>
  <c r="O1234" i="47"/>
  <c r="N1234" i="47"/>
  <c r="M1234" i="47"/>
  <c r="P1233" i="47"/>
  <c r="O1233" i="47"/>
  <c r="N1233" i="47"/>
  <c r="M1233" i="47"/>
  <c r="P1232" i="47"/>
  <c r="O1232" i="47"/>
  <c r="N1232" i="47"/>
  <c r="M1232" i="47"/>
  <c r="P1231" i="47"/>
  <c r="O1231" i="47"/>
  <c r="N1231" i="47"/>
  <c r="M1231" i="47"/>
  <c r="AS1239" i="47" l="1"/>
  <c r="AT1239" i="47" s="1"/>
  <c r="AS1238" i="47"/>
  <c r="AT1238" i="47" s="1"/>
  <c r="R1232" i="47"/>
  <c r="S1232" i="47" s="1"/>
  <c r="T1232" i="47" s="1"/>
  <c r="R1234" i="47"/>
  <c r="S1234" i="47" s="1"/>
  <c r="R1238" i="47"/>
  <c r="S1238" i="47" s="1"/>
  <c r="T1238" i="47" s="1"/>
  <c r="R1231" i="47"/>
  <c r="S1231" i="47" s="1"/>
  <c r="T1231" i="47" s="1"/>
  <c r="R1233" i="47"/>
  <c r="S1233" i="47" s="1"/>
  <c r="T1233" i="47" s="1"/>
  <c r="R1237" i="47"/>
  <c r="S1237" i="47" s="1"/>
  <c r="T1237" i="47" s="1"/>
  <c r="R1239" i="47"/>
  <c r="S1239" i="47" s="1"/>
  <c r="T1239" i="47" s="1"/>
  <c r="AW1239" i="46"/>
  <c r="AW1238" i="46"/>
  <c r="AX1238" i="46" s="1"/>
  <c r="W1231" i="46"/>
  <c r="W1232" i="46"/>
  <c r="W1233" i="46"/>
  <c r="W1234" i="46"/>
  <c r="W1237" i="46"/>
  <c r="W1238" i="46"/>
  <c r="W1239" i="46"/>
  <c r="AX1239" i="46"/>
  <c r="X1241" i="46"/>
  <c r="AS1237" i="47"/>
  <c r="AT1237" i="47" s="1"/>
  <c r="AS1234" i="47"/>
  <c r="AT1234" i="47" s="1"/>
  <c r="AS1233" i="47"/>
  <c r="AT1233" i="47" s="1"/>
  <c r="AS1232" i="47"/>
  <c r="AT1232" i="47" s="1"/>
  <c r="AS1231" i="47"/>
  <c r="AT1231" i="47" s="1"/>
  <c r="P1236" i="47"/>
  <c r="O1236" i="47"/>
  <c r="N1236" i="47"/>
  <c r="M1236" i="47"/>
  <c r="AW1237" i="46"/>
  <c r="AX1237" i="46" s="1"/>
  <c r="AW1234" i="46"/>
  <c r="AX1234" i="46" s="1"/>
  <c r="AW1233" i="46"/>
  <c r="AX1233" i="46" s="1"/>
  <c r="AW1232" i="46"/>
  <c r="AX1232" i="46" s="1"/>
  <c r="AW1231" i="46"/>
  <c r="AX1231" i="46" s="1"/>
  <c r="AS1236" i="47" l="1"/>
  <c r="AT1236" i="47" s="1"/>
  <c r="Q1236" i="47"/>
  <c r="S1236" i="47" s="1"/>
  <c r="T1236" i="47" s="1"/>
  <c r="T1234" i="47"/>
  <c r="P1235" i="47"/>
  <c r="O1235" i="47"/>
  <c r="N1235" i="47"/>
  <c r="M1235" i="47"/>
  <c r="T1236" i="46"/>
  <c r="S1236" i="46"/>
  <c r="R1236" i="46"/>
  <c r="Q1236" i="46"/>
  <c r="T1235" i="46"/>
  <c r="S1235" i="46"/>
  <c r="R1235" i="46"/>
  <c r="Q1235" i="46"/>
  <c r="Q1235" i="47" l="1"/>
  <c r="S1235" i="47" s="1"/>
  <c r="T1235" i="47" s="1"/>
  <c r="AS1235" i="47"/>
  <c r="AT1235" i="47" s="1"/>
  <c r="V1235" i="46"/>
  <c r="AW1235" i="46"/>
  <c r="AX1235" i="46" s="1"/>
  <c r="V1236" i="46"/>
  <c r="AW1236" i="46"/>
  <c r="AX1236" i="46" s="1"/>
  <c r="X1236" i="46"/>
  <c r="T1230" i="46" l="1"/>
  <c r="S1230" i="46"/>
  <c r="R1230" i="46"/>
  <c r="Q1230" i="46"/>
  <c r="P1230" i="47"/>
  <c r="O1230" i="47"/>
  <c r="N1230" i="47"/>
  <c r="M1230" i="47"/>
  <c r="R1230" i="47" l="1"/>
  <c r="S1230" i="47" s="1"/>
  <c r="T1230" i="47" s="1"/>
  <c r="AS1230" i="47"/>
  <c r="AT1230" i="47" s="1"/>
  <c r="W1230" i="46"/>
  <c r="AW1230" i="46"/>
  <c r="AX1230" i="46" s="1"/>
  <c r="X1234" i="46"/>
  <c r="P1229" i="47"/>
  <c r="O1229" i="47"/>
  <c r="N1229" i="47"/>
  <c r="M1229" i="47"/>
  <c r="P1228" i="47"/>
  <c r="O1228" i="47"/>
  <c r="N1228" i="47"/>
  <c r="M1228" i="47"/>
  <c r="P1227" i="47"/>
  <c r="O1227" i="47"/>
  <c r="N1227" i="47"/>
  <c r="M1227" i="47"/>
  <c r="P1226" i="47"/>
  <c r="O1226" i="47"/>
  <c r="N1226" i="47"/>
  <c r="M1226" i="47"/>
  <c r="P1225" i="47"/>
  <c r="O1225" i="47"/>
  <c r="N1225" i="47"/>
  <c r="M1225" i="47"/>
  <c r="P1224" i="47"/>
  <c r="O1224" i="47"/>
  <c r="N1224" i="47"/>
  <c r="M1224" i="47"/>
  <c r="P1223" i="47"/>
  <c r="O1223" i="47"/>
  <c r="N1223" i="47"/>
  <c r="M1223" i="47"/>
  <c r="P1220" i="47"/>
  <c r="O1220" i="47"/>
  <c r="N1220" i="47"/>
  <c r="M1220" i="47"/>
  <c r="T1229" i="46"/>
  <c r="S1229" i="46"/>
  <c r="R1229" i="46"/>
  <c r="Q1229" i="46"/>
  <c r="T1228" i="46"/>
  <c r="S1228" i="46"/>
  <c r="R1228" i="46"/>
  <c r="Q1228" i="46"/>
  <c r="T1227" i="46"/>
  <c r="S1227" i="46"/>
  <c r="R1227" i="46"/>
  <c r="Q1227" i="46"/>
  <c r="T1226" i="46"/>
  <c r="S1226" i="46"/>
  <c r="R1226" i="46"/>
  <c r="Q1226" i="46"/>
  <c r="T1225" i="46"/>
  <c r="S1225" i="46"/>
  <c r="R1225" i="46"/>
  <c r="Q1225" i="46"/>
  <c r="T1224" i="46"/>
  <c r="S1224" i="46"/>
  <c r="R1224" i="46"/>
  <c r="Q1224" i="46"/>
  <c r="T1223" i="46"/>
  <c r="S1223" i="46"/>
  <c r="R1223" i="46"/>
  <c r="Q1223" i="46"/>
  <c r="T1220" i="46"/>
  <c r="S1220" i="46"/>
  <c r="R1220" i="46"/>
  <c r="Q1220" i="46"/>
  <c r="R1220" i="47" l="1"/>
  <c r="S1220" i="47" s="1"/>
  <c r="Q1228" i="47"/>
  <c r="S1228" i="47" s="1"/>
  <c r="T1228" i="47" s="1"/>
  <c r="AS1228" i="47"/>
  <c r="AT1228" i="47" s="1"/>
  <c r="R1226" i="47"/>
  <c r="S1226" i="47" s="1"/>
  <c r="T1226" i="47" s="1"/>
  <c r="AS1226" i="47"/>
  <c r="AT1226" i="47" s="1"/>
  <c r="R1224" i="47"/>
  <c r="S1224" i="47" s="1"/>
  <c r="AS1224" i="47"/>
  <c r="AT1224" i="47" s="1"/>
  <c r="R1223" i="47"/>
  <c r="S1223" i="47" s="1"/>
  <c r="AS1223" i="47"/>
  <c r="AT1223" i="47" s="1"/>
  <c r="R1225" i="47"/>
  <c r="S1225" i="47" s="1"/>
  <c r="AS1225" i="47"/>
  <c r="AT1225" i="47" s="1"/>
  <c r="R1227" i="47"/>
  <c r="S1227" i="47" s="1"/>
  <c r="T1227" i="47" s="1"/>
  <c r="AS1227" i="47"/>
  <c r="AT1227" i="47" s="1"/>
  <c r="Q1229" i="47"/>
  <c r="S1229" i="47" s="1"/>
  <c r="T1229" i="47" s="1"/>
  <c r="AS1229" i="47"/>
  <c r="AT1229" i="47" s="1"/>
  <c r="X1229" i="46"/>
  <c r="W1220" i="46"/>
  <c r="W1223" i="46"/>
  <c r="AW1223" i="46"/>
  <c r="AX1223" i="46" s="1"/>
  <c r="W1224" i="46"/>
  <c r="AW1224" i="46"/>
  <c r="AX1224" i="46" s="1"/>
  <c r="W1225" i="46"/>
  <c r="AW1225" i="46"/>
  <c r="AX1225" i="46" s="1"/>
  <c r="W1226" i="46"/>
  <c r="AW1226" i="46"/>
  <c r="AX1226" i="46" s="1"/>
  <c r="W1227" i="46"/>
  <c r="AW1227" i="46"/>
  <c r="AX1227" i="46" s="1"/>
  <c r="V1228" i="46"/>
  <c r="AW1228" i="46"/>
  <c r="AX1228" i="46" s="1"/>
  <c r="V1229" i="46"/>
  <c r="AW1229" i="46"/>
  <c r="AX1229" i="46" s="1"/>
  <c r="X1227" i="46"/>
  <c r="AW1220" i="46"/>
  <c r="AX1220" i="46" s="1"/>
  <c r="AS1220" i="47"/>
  <c r="AT1220" i="47"/>
  <c r="P1222" i="47" l="1"/>
  <c r="O1222" i="47"/>
  <c r="N1222" i="47"/>
  <c r="M1222" i="47"/>
  <c r="P1221" i="47"/>
  <c r="O1221" i="47"/>
  <c r="N1221" i="47"/>
  <c r="M1221" i="47"/>
  <c r="T1222" i="46"/>
  <c r="S1222" i="46"/>
  <c r="R1222" i="46"/>
  <c r="Q1222" i="46"/>
  <c r="T1221" i="46"/>
  <c r="S1221" i="46"/>
  <c r="R1221" i="46"/>
  <c r="Q1221" i="46"/>
  <c r="Q1222" i="47" l="1"/>
  <c r="S1222" i="47" s="1"/>
  <c r="T1222" i="47" s="1"/>
  <c r="T1223" i="47" s="1"/>
  <c r="T1224" i="47" s="1"/>
  <c r="T1225" i="47" s="1"/>
  <c r="AS1222" i="47"/>
  <c r="AT1222" i="47" s="1"/>
  <c r="Q1221" i="47"/>
  <c r="S1221" i="47" s="1"/>
  <c r="T1221" i="47" s="1"/>
  <c r="AS1221" i="47"/>
  <c r="AT1221" i="47" s="1"/>
  <c r="V1221" i="46"/>
  <c r="AW1221" i="46"/>
  <c r="AX1221" i="46" s="1"/>
  <c r="V1222" i="46"/>
  <c r="AW1222" i="46"/>
  <c r="AX1222" i="46" s="1"/>
  <c r="X1222" i="46"/>
  <c r="T1219" i="46"/>
  <c r="S1219" i="46"/>
  <c r="R1219" i="46"/>
  <c r="Q1219" i="46"/>
  <c r="P1219" i="47"/>
  <c r="O1219" i="47"/>
  <c r="N1219" i="47"/>
  <c r="M1219" i="47"/>
  <c r="R1219" i="47" l="1"/>
  <c r="S1219" i="47" s="1"/>
  <c r="AS1219" i="47"/>
  <c r="AT1219" i="47" s="1"/>
  <c r="W1219" i="46"/>
  <c r="AW1219" i="46"/>
  <c r="AX1219" i="46" s="1"/>
  <c r="T1218" i="46"/>
  <c r="S1218" i="46"/>
  <c r="R1218" i="46"/>
  <c r="Q1218" i="46"/>
  <c r="P1218" i="47"/>
  <c r="O1218" i="47"/>
  <c r="N1218" i="47"/>
  <c r="M1218" i="47"/>
  <c r="R1218" i="47" l="1"/>
  <c r="S1218" i="47" s="1"/>
  <c r="T1218" i="47" s="1"/>
  <c r="T1219" i="47" s="1"/>
  <c r="T1220" i="47" s="1"/>
  <c r="AS1218" i="47"/>
  <c r="AT1218" i="47" s="1"/>
  <c r="W1218" i="46"/>
  <c r="AW1218" i="46"/>
  <c r="AX1218" i="46" s="1"/>
  <c r="T1217" i="46"/>
  <c r="S1217" i="46"/>
  <c r="R1217" i="46"/>
  <c r="Q1217" i="46"/>
  <c r="P1217" i="47"/>
  <c r="O1217" i="47"/>
  <c r="N1217" i="47"/>
  <c r="M1217" i="47"/>
  <c r="R1217" i="47" l="1"/>
  <c r="S1217" i="47" s="1"/>
  <c r="T1217" i="47" s="1"/>
  <c r="AS1217" i="47"/>
  <c r="AT1217" i="47" s="1"/>
  <c r="W1217" i="46"/>
  <c r="AW1217" i="46"/>
  <c r="AX1217" i="46" s="1"/>
  <c r="P1216" i="47"/>
  <c r="O1216" i="47"/>
  <c r="N1216" i="47"/>
  <c r="M1216" i="47"/>
  <c r="P1214" i="47"/>
  <c r="O1214" i="47"/>
  <c r="N1214" i="47"/>
  <c r="M1214" i="47"/>
  <c r="T1216" i="46"/>
  <c r="S1216" i="46"/>
  <c r="R1216" i="46"/>
  <c r="Q1216" i="46"/>
  <c r="T1214" i="46"/>
  <c r="S1214" i="46"/>
  <c r="R1214" i="46"/>
  <c r="Q1214" i="46"/>
  <c r="Q1214" i="47" l="1"/>
  <c r="S1214" i="47" s="1"/>
  <c r="T1214" i="47" s="1"/>
  <c r="R1216" i="47"/>
  <c r="S1216" i="47" s="1"/>
  <c r="T1216" i="47" s="1"/>
  <c r="AS1216" i="47"/>
  <c r="AT1216" i="47" s="1"/>
  <c r="AS1214" i="47"/>
  <c r="AT1214" i="47" s="1"/>
  <c r="AW1216" i="46"/>
  <c r="AX1216" i="46" s="1"/>
  <c r="V1214" i="46"/>
  <c r="AW1214" i="46"/>
  <c r="AX1214" i="46" s="1"/>
  <c r="W1216" i="46"/>
  <c r="X1220" i="46"/>
  <c r="T1215" i="46"/>
  <c r="S1215" i="46"/>
  <c r="R1215" i="46"/>
  <c r="Q1215" i="46"/>
  <c r="T1213" i="46"/>
  <c r="S1213" i="46"/>
  <c r="R1213" i="46"/>
  <c r="Q1213" i="46"/>
  <c r="T1212" i="46"/>
  <c r="S1212" i="46"/>
  <c r="R1212" i="46"/>
  <c r="Q1212" i="46"/>
  <c r="P1215" i="47"/>
  <c r="O1215" i="47"/>
  <c r="N1215" i="47"/>
  <c r="M1215" i="47"/>
  <c r="P1213" i="47"/>
  <c r="O1213" i="47"/>
  <c r="N1213" i="47"/>
  <c r="M1213" i="47"/>
  <c r="P1212" i="47"/>
  <c r="O1212" i="47"/>
  <c r="N1212" i="47"/>
  <c r="M1212" i="47"/>
  <c r="AS1215" i="47" l="1"/>
  <c r="AT1215" i="47" s="1"/>
  <c r="R1213" i="47"/>
  <c r="S1213" i="47" s="1"/>
  <c r="T1213" i="47" s="1"/>
  <c r="AS1213" i="47"/>
  <c r="AT1213" i="47" s="1"/>
  <c r="R1212" i="47"/>
  <c r="S1212" i="47" s="1"/>
  <c r="T1212" i="47" s="1"/>
  <c r="AS1212" i="47"/>
  <c r="AT1212" i="47" s="1"/>
  <c r="X1215" i="46"/>
  <c r="W1212" i="46"/>
  <c r="AW1212" i="46"/>
  <c r="AX1212" i="46" s="1"/>
  <c r="W1213" i="46"/>
  <c r="AW1213" i="46"/>
  <c r="AX1213" i="46" s="1"/>
  <c r="AW1215" i="46"/>
  <c r="AX1215" i="46" s="1"/>
  <c r="Q1215" i="47"/>
  <c r="S1215" i="47" s="1"/>
  <c r="T1215" i="47" s="1"/>
  <c r="V1215" i="46"/>
  <c r="T1211" i="46"/>
  <c r="S1211" i="46"/>
  <c r="R1211" i="46"/>
  <c r="Q1211" i="46"/>
  <c r="P1211" i="47"/>
  <c r="O1211" i="47"/>
  <c r="N1211" i="47"/>
  <c r="M1211" i="47"/>
  <c r="R1211" i="47" s="1"/>
  <c r="S1211" i="47" s="1"/>
  <c r="T1211" i="47" s="1"/>
  <c r="AS1211" i="47" l="1"/>
  <c r="AT1211" i="47" s="1"/>
  <c r="W1211" i="46"/>
  <c r="AW1211" i="46"/>
  <c r="AX1211" i="46" s="1"/>
  <c r="T1210" i="46"/>
  <c r="S1210" i="46"/>
  <c r="R1210" i="46"/>
  <c r="Q1210" i="46"/>
  <c r="T1209" i="46"/>
  <c r="S1209" i="46"/>
  <c r="R1209" i="46"/>
  <c r="Q1209" i="46"/>
  <c r="T1208" i="46"/>
  <c r="S1208" i="46"/>
  <c r="R1208" i="46"/>
  <c r="Q1208" i="46"/>
  <c r="P1210" i="47"/>
  <c r="O1210" i="47"/>
  <c r="N1210" i="47"/>
  <c r="M1210" i="47"/>
  <c r="P1209" i="47"/>
  <c r="O1209" i="47"/>
  <c r="N1209" i="47"/>
  <c r="M1209" i="47"/>
  <c r="P1208" i="47"/>
  <c r="O1208" i="47"/>
  <c r="N1208" i="47"/>
  <c r="M1208" i="47"/>
  <c r="AS1210" i="47" l="1"/>
  <c r="AT1210" i="47" s="1"/>
  <c r="R1209" i="47"/>
  <c r="S1209" i="47" s="1"/>
  <c r="Q1208" i="47"/>
  <c r="S1208" i="47" s="1"/>
  <c r="AS1209" i="47"/>
  <c r="AT1209" i="47" s="1"/>
  <c r="AS1208" i="47"/>
  <c r="AT1208" i="47" s="1"/>
  <c r="AW1210" i="46"/>
  <c r="AX1210" i="46" s="1"/>
  <c r="AW1208" i="46"/>
  <c r="AX1208" i="46" s="1"/>
  <c r="AW1209" i="46"/>
  <c r="AX1209" i="46" s="1"/>
  <c r="V1208" i="46"/>
  <c r="W1209" i="46"/>
  <c r="X1213" i="46"/>
  <c r="W1210" i="46"/>
  <c r="R1210" i="47"/>
  <c r="S1210" i="47" s="1"/>
  <c r="T1210" i="47" s="1"/>
  <c r="T1207" i="46"/>
  <c r="S1207" i="46"/>
  <c r="R1207" i="46"/>
  <c r="Q1207" i="46"/>
  <c r="T1206" i="46"/>
  <c r="S1206" i="46"/>
  <c r="R1206" i="46"/>
  <c r="Q1206" i="46"/>
  <c r="P1207" i="47"/>
  <c r="O1207" i="47"/>
  <c r="N1207" i="47"/>
  <c r="M1207" i="47"/>
  <c r="P1206" i="47"/>
  <c r="O1206" i="47"/>
  <c r="N1206" i="47"/>
  <c r="M1206" i="47"/>
  <c r="AS1207" i="47" l="1"/>
  <c r="AT1207" i="47" s="1"/>
  <c r="AS1206" i="47"/>
  <c r="AT1206" i="47" s="1"/>
  <c r="V1207" i="46"/>
  <c r="AW1207" i="46"/>
  <c r="AX1207" i="46" s="1"/>
  <c r="W1206" i="46"/>
  <c r="AW1206" i="46"/>
  <c r="AX1206" i="46" s="1"/>
  <c r="X1208" i="46"/>
  <c r="R1206" i="47"/>
  <c r="S1206" i="47" s="1"/>
  <c r="T1206" i="47" s="1"/>
  <c r="Q1207" i="47"/>
  <c r="S1207" i="47" s="1"/>
  <c r="T1207" i="47" s="1"/>
  <c r="T1208" i="47" s="1"/>
  <c r="T1209" i="47" s="1"/>
  <c r="T1205" i="46"/>
  <c r="S1205" i="46"/>
  <c r="R1205" i="46"/>
  <c r="Q1205" i="46"/>
  <c r="P1205" i="47"/>
  <c r="O1205" i="47"/>
  <c r="N1205" i="47"/>
  <c r="M1205" i="47"/>
  <c r="AS1205" i="47" l="1"/>
  <c r="AT1205" i="47" s="1"/>
  <c r="W1205" i="46"/>
  <c r="AW1205" i="46"/>
  <c r="AX1205" i="46" s="1"/>
  <c r="R1205" i="47"/>
  <c r="S1205" i="47" s="1"/>
  <c r="T1205" i="47" s="1"/>
  <c r="P1204" i="47"/>
  <c r="O1204" i="47"/>
  <c r="N1204" i="47"/>
  <c r="M1204" i="47"/>
  <c r="AS1204" i="47" s="1"/>
  <c r="AT1204" i="47" s="1"/>
  <c r="T1204" i="46"/>
  <c r="S1204" i="46"/>
  <c r="R1204" i="46"/>
  <c r="Q1204" i="46"/>
  <c r="W1204" i="46" l="1"/>
  <c r="AW1204" i="46"/>
  <c r="AX1204" i="46" s="1"/>
  <c r="R1204" i="47"/>
  <c r="S1204" i="47" s="1"/>
  <c r="T1204" i="47" s="1"/>
  <c r="T1203" i="46"/>
  <c r="S1203" i="46"/>
  <c r="R1203" i="46"/>
  <c r="Q1203" i="46"/>
  <c r="T1202" i="46"/>
  <c r="S1202" i="46"/>
  <c r="R1202" i="46"/>
  <c r="Q1202" i="46"/>
  <c r="P1203" i="47"/>
  <c r="O1203" i="47"/>
  <c r="N1203" i="47"/>
  <c r="M1203" i="47"/>
  <c r="P1202" i="47"/>
  <c r="O1202" i="47"/>
  <c r="N1202" i="47"/>
  <c r="M1202" i="47"/>
  <c r="AS1203" i="47" l="1"/>
  <c r="AT1203" i="47" s="1"/>
  <c r="R1202" i="47"/>
  <c r="S1202" i="47" s="1"/>
  <c r="T1202" i="47" s="1"/>
  <c r="AS1202" i="47"/>
  <c r="AT1202" i="47" s="1"/>
  <c r="W1202" i="46"/>
  <c r="AW1202" i="46"/>
  <c r="AX1202" i="46" s="1"/>
  <c r="X1206" i="46"/>
  <c r="W1203" i="46"/>
  <c r="AW1203" i="46"/>
  <c r="AX1203" i="46" s="1"/>
  <c r="R1203" i="47"/>
  <c r="S1203" i="47" s="1"/>
  <c r="T1203" i="47" s="1"/>
  <c r="T1201" i="46"/>
  <c r="S1201" i="46"/>
  <c r="R1201" i="46"/>
  <c r="Q1201" i="46"/>
  <c r="T1200" i="46"/>
  <c r="S1200" i="46"/>
  <c r="R1200" i="46"/>
  <c r="Q1200" i="46"/>
  <c r="T1199" i="46"/>
  <c r="S1199" i="46"/>
  <c r="R1199" i="46"/>
  <c r="Q1199" i="46"/>
  <c r="T1198" i="46"/>
  <c r="S1198" i="46"/>
  <c r="R1198" i="46"/>
  <c r="Q1198" i="46"/>
  <c r="P1201" i="47"/>
  <c r="O1201" i="47"/>
  <c r="N1201" i="47"/>
  <c r="M1201" i="47"/>
  <c r="P1200" i="47"/>
  <c r="O1200" i="47"/>
  <c r="N1200" i="47"/>
  <c r="M1200" i="47"/>
  <c r="P1199" i="47"/>
  <c r="O1199" i="47"/>
  <c r="N1199" i="47"/>
  <c r="M1199" i="47"/>
  <c r="P1198" i="47"/>
  <c r="O1198" i="47"/>
  <c r="N1198" i="47"/>
  <c r="M1198" i="47"/>
  <c r="AS1200" i="47" l="1"/>
  <c r="AT1200" i="47" s="1"/>
  <c r="AS1199" i="47"/>
  <c r="AT1199" i="47" s="1"/>
  <c r="AS1201" i="47"/>
  <c r="AT1201" i="47" s="1"/>
  <c r="R1198" i="47"/>
  <c r="S1198" i="47" s="1"/>
  <c r="T1198" i="47" s="1"/>
  <c r="AS1198" i="47"/>
  <c r="AT1198" i="47" s="1"/>
  <c r="W1198" i="46"/>
  <c r="AW1198" i="46"/>
  <c r="AX1198" i="46" s="1"/>
  <c r="W1199" i="46"/>
  <c r="AW1199" i="46"/>
  <c r="AX1199" i="46" s="1"/>
  <c r="X1201" i="46"/>
  <c r="AW1200" i="46"/>
  <c r="AX1200" i="46" s="1"/>
  <c r="V1201" i="46"/>
  <c r="AW1201" i="46"/>
  <c r="AX1201" i="46" s="1"/>
  <c r="R1199" i="47"/>
  <c r="S1199" i="47" s="1"/>
  <c r="Q1200" i="47"/>
  <c r="S1200" i="47" s="1"/>
  <c r="Q1201" i="47"/>
  <c r="S1201" i="47" s="1"/>
  <c r="V1200" i="46"/>
  <c r="T1197" i="46"/>
  <c r="S1197" i="46"/>
  <c r="R1197" i="46"/>
  <c r="Q1197" i="46"/>
  <c r="T1196" i="46"/>
  <c r="S1196" i="46"/>
  <c r="R1196" i="46"/>
  <c r="Q1196" i="46"/>
  <c r="T1195" i="46"/>
  <c r="S1195" i="46"/>
  <c r="R1195" i="46"/>
  <c r="Q1195" i="46"/>
  <c r="P1197" i="47"/>
  <c r="O1197" i="47"/>
  <c r="N1197" i="47"/>
  <c r="M1197" i="47"/>
  <c r="P1196" i="47"/>
  <c r="O1196" i="47"/>
  <c r="N1196" i="47"/>
  <c r="M1196" i="47"/>
  <c r="T1199" i="47" l="1"/>
  <c r="T1200" i="47" s="1"/>
  <c r="T1201" i="47" s="1"/>
  <c r="R1197" i="47"/>
  <c r="S1197" i="47" s="1"/>
  <c r="AS1197" i="47"/>
  <c r="AT1197" i="47" s="1"/>
  <c r="R1196" i="47"/>
  <c r="S1196" i="47" s="1"/>
  <c r="T1196" i="47" s="1"/>
  <c r="T1197" i="47" s="1"/>
  <c r="AS1196" i="47"/>
  <c r="AT1196" i="47" s="1"/>
  <c r="W1196" i="46"/>
  <c r="AW1196" i="46"/>
  <c r="AX1196" i="46" s="1"/>
  <c r="AW1197" i="46"/>
  <c r="AX1197" i="46" s="1"/>
  <c r="W1197" i="46"/>
  <c r="W1195" i="46"/>
  <c r="AW1195" i="46"/>
  <c r="AX1195" i="46" s="1"/>
  <c r="X1199" i="46"/>
  <c r="T1194" i="46"/>
  <c r="S1194" i="46"/>
  <c r="R1194" i="46"/>
  <c r="Q1194" i="46"/>
  <c r="T1193" i="46"/>
  <c r="S1193" i="46"/>
  <c r="R1193" i="46"/>
  <c r="Q1193" i="46"/>
  <c r="T1192" i="46"/>
  <c r="S1192" i="46"/>
  <c r="R1192" i="46"/>
  <c r="Q1192" i="46"/>
  <c r="P1195" i="47"/>
  <c r="O1195" i="47"/>
  <c r="N1195" i="47"/>
  <c r="M1195" i="47"/>
  <c r="P1194" i="47"/>
  <c r="O1194" i="47"/>
  <c r="N1194" i="47"/>
  <c r="M1194" i="47"/>
  <c r="P1193" i="47"/>
  <c r="O1193" i="47"/>
  <c r="N1193" i="47"/>
  <c r="M1193" i="47"/>
  <c r="P1192" i="47"/>
  <c r="O1192" i="47"/>
  <c r="N1192" i="47"/>
  <c r="M1192" i="47"/>
  <c r="AS1193" i="47" l="1"/>
  <c r="AT1193" i="47" s="1"/>
  <c r="AS1195" i="47"/>
  <c r="AT1195" i="47" s="1"/>
  <c r="AS1192" i="47"/>
  <c r="AT1192" i="47" s="1"/>
  <c r="AS1194" i="47"/>
  <c r="AT1194" i="47" s="1"/>
  <c r="X1194" i="46"/>
  <c r="AW1193" i="46"/>
  <c r="AX1193" i="46" s="1"/>
  <c r="V1194" i="46"/>
  <c r="AW1194" i="46"/>
  <c r="AX1194" i="46" s="1"/>
  <c r="W1192" i="46"/>
  <c r="AW1192" i="46"/>
  <c r="AX1192" i="46" s="1"/>
  <c r="R1192" i="47"/>
  <c r="S1192" i="47" s="1"/>
  <c r="Q1194" i="47"/>
  <c r="S1194" i="47" s="1"/>
  <c r="R1195" i="47"/>
  <c r="S1195" i="47" s="1"/>
  <c r="Q1193" i="47"/>
  <c r="S1193" i="47" s="1"/>
  <c r="V1193" i="46"/>
  <c r="T1191" i="46"/>
  <c r="S1191" i="46"/>
  <c r="R1191" i="46"/>
  <c r="Q1191" i="46"/>
  <c r="T1190" i="46"/>
  <c r="S1190" i="46"/>
  <c r="R1190" i="46"/>
  <c r="Q1190" i="46"/>
  <c r="T1189" i="46"/>
  <c r="S1189" i="46"/>
  <c r="R1189" i="46"/>
  <c r="Q1189" i="46"/>
  <c r="T1188" i="46"/>
  <c r="S1188" i="46"/>
  <c r="R1188" i="46"/>
  <c r="Q1188" i="46"/>
  <c r="P1191" i="47"/>
  <c r="O1191" i="47"/>
  <c r="N1191" i="47"/>
  <c r="M1191" i="47"/>
  <c r="P1190" i="47"/>
  <c r="O1190" i="47"/>
  <c r="N1190" i="47"/>
  <c r="M1190" i="47"/>
  <c r="P1189" i="47"/>
  <c r="O1189" i="47"/>
  <c r="N1189" i="47"/>
  <c r="M1189" i="47"/>
  <c r="P1188" i="47"/>
  <c r="O1188" i="47"/>
  <c r="N1188" i="47"/>
  <c r="M1188" i="47"/>
  <c r="AS1189" i="47" l="1"/>
  <c r="AT1189" i="47" s="1"/>
  <c r="AS1191" i="47"/>
  <c r="AT1191" i="47" s="1"/>
  <c r="AS1190" i="47"/>
  <c r="AT1190" i="47" s="1"/>
  <c r="AS1188" i="47"/>
  <c r="AT1188" i="47" s="1"/>
  <c r="W1188" i="46"/>
  <c r="AW1188" i="46"/>
  <c r="AX1188" i="46" s="1"/>
  <c r="X1192" i="46"/>
  <c r="W1190" i="46"/>
  <c r="AW1190" i="46"/>
  <c r="AX1190" i="46" s="1"/>
  <c r="W1189" i="46"/>
  <c r="AW1189" i="46"/>
  <c r="AX1189" i="46" s="1"/>
  <c r="W1191" i="46"/>
  <c r="AW1191" i="46"/>
  <c r="AX1191" i="46" s="1"/>
  <c r="R1191" i="47"/>
  <c r="S1191" i="47" s="1"/>
  <c r="R1189" i="47"/>
  <c r="S1189" i="47" s="1"/>
  <c r="R1190" i="47"/>
  <c r="S1190" i="47" s="1"/>
  <c r="R1188" i="47"/>
  <c r="S1188" i="47" s="1"/>
  <c r="T1187" i="46"/>
  <c r="S1187" i="46"/>
  <c r="R1187" i="46"/>
  <c r="Q1187" i="46"/>
  <c r="T1186" i="46"/>
  <c r="S1186" i="46"/>
  <c r="R1186" i="46"/>
  <c r="Q1186" i="46"/>
  <c r="T1185" i="46"/>
  <c r="S1185" i="46"/>
  <c r="R1185" i="46"/>
  <c r="Q1185" i="46"/>
  <c r="T1184" i="46"/>
  <c r="S1184" i="46"/>
  <c r="R1184" i="46"/>
  <c r="Q1184" i="46"/>
  <c r="P1187" i="47"/>
  <c r="O1187" i="47"/>
  <c r="N1187" i="47"/>
  <c r="M1187" i="47"/>
  <c r="P1186" i="47"/>
  <c r="O1186" i="47"/>
  <c r="N1186" i="47"/>
  <c r="M1186" i="47"/>
  <c r="P1185" i="47"/>
  <c r="O1185" i="47"/>
  <c r="N1185" i="47"/>
  <c r="M1185" i="47"/>
  <c r="P1184" i="47"/>
  <c r="O1184" i="47"/>
  <c r="N1184" i="47"/>
  <c r="M1184" i="47"/>
  <c r="AS1184" i="47" l="1"/>
  <c r="AT1184" i="47" s="1"/>
  <c r="AS1186" i="47"/>
  <c r="AT1186" i="47" s="1"/>
  <c r="AS1187" i="47"/>
  <c r="AT1187" i="47" s="1"/>
  <c r="AS1185" i="47"/>
  <c r="AT1185" i="47" s="1"/>
  <c r="AW1184" i="46"/>
  <c r="AX1184" i="46" s="1"/>
  <c r="W1184" i="46"/>
  <c r="V1186" i="46"/>
  <c r="AW1186" i="46"/>
  <c r="AX1186" i="46" s="1"/>
  <c r="V1187" i="46"/>
  <c r="AW1187" i="46"/>
  <c r="AX1187" i="46" s="1"/>
  <c r="X1187" i="46"/>
  <c r="W1185" i="46"/>
  <c r="AW1185" i="46"/>
  <c r="AX1185" i="46" s="1"/>
  <c r="R1184" i="47"/>
  <c r="S1184" i="47" s="1"/>
  <c r="T1184" i="47" s="1"/>
  <c r="R1185" i="47"/>
  <c r="S1185" i="47" s="1"/>
  <c r="T1185" i="47" s="1"/>
  <c r="Q1186" i="47"/>
  <c r="S1186" i="47" s="1"/>
  <c r="T1186" i="47" s="1"/>
  <c r="Q1187" i="47"/>
  <c r="S1187" i="47" s="1"/>
  <c r="T1187" i="47" s="1"/>
  <c r="T1188" i="47" s="1"/>
  <c r="T1189" i="47" s="1"/>
  <c r="T1190" i="47" s="1"/>
  <c r="T1191" i="47" s="1"/>
  <c r="T1192" i="47" s="1"/>
  <c r="T1193" i="47" s="1"/>
  <c r="T1194" i="47" s="1"/>
  <c r="T1195" i="47" s="1"/>
  <c r="T1183" i="46"/>
  <c r="S1183" i="46"/>
  <c r="R1183" i="46"/>
  <c r="Q1183" i="46"/>
  <c r="P1183" i="47"/>
  <c r="O1183" i="47"/>
  <c r="N1183" i="47"/>
  <c r="M1183" i="47"/>
  <c r="P1182" i="47"/>
  <c r="O1182" i="47"/>
  <c r="N1182" i="47"/>
  <c r="M1182" i="47"/>
  <c r="R1182" i="47" l="1"/>
  <c r="S1182" i="47" s="1"/>
  <c r="AS1182" i="47"/>
  <c r="AT1182" i="47" s="1"/>
  <c r="R1183" i="47"/>
  <c r="S1183" i="47" s="1"/>
  <c r="AS1183" i="47"/>
  <c r="AT1183" i="47" s="1"/>
  <c r="W1183" i="46"/>
  <c r="AW1183" i="46"/>
  <c r="AX1183" i="46" s="1"/>
  <c r="P1181" i="47"/>
  <c r="O1181" i="47"/>
  <c r="N1181" i="47"/>
  <c r="M1181" i="47"/>
  <c r="R1181" i="47" l="1"/>
  <c r="S1181" i="47" s="1"/>
  <c r="T1181" i="47" s="1"/>
  <c r="T1182" i="47" s="1"/>
  <c r="T1183" i="47" s="1"/>
  <c r="AS1181" i="47"/>
  <c r="AT1181" i="47" s="1"/>
  <c r="T1182" i="46"/>
  <c r="S1182" i="46"/>
  <c r="R1182" i="46"/>
  <c r="Q1182" i="46"/>
  <c r="T1181" i="46"/>
  <c r="S1181" i="46"/>
  <c r="R1181" i="46"/>
  <c r="Q1181" i="46"/>
  <c r="T1180" i="46"/>
  <c r="S1180" i="46"/>
  <c r="R1180" i="46"/>
  <c r="Q1180" i="46"/>
  <c r="T1179" i="46"/>
  <c r="S1179" i="46"/>
  <c r="R1179" i="46"/>
  <c r="Q1179" i="46"/>
  <c r="T1178" i="46"/>
  <c r="S1178" i="46"/>
  <c r="R1178" i="46"/>
  <c r="Q1178" i="46"/>
  <c r="T1177" i="46"/>
  <c r="S1177" i="46"/>
  <c r="R1177" i="46"/>
  <c r="Q1177" i="46"/>
  <c r="T1176" i="46"/>
  <c r="S1176" i="46"/>
  <c r="R1176" i="46"/>
  <c r="Q1176" i="46"/>
  <c r="P1180" i="47"/>
  <c r="O1180" i="47"/>
  <c r="N1180" i="47"/>
  <c r="M1180" i="47"/>
  <c r="P1179" i="47"/>
  <c r="O1179" i="47"/>
  <c r="N1179" i="47"/>
  <c r="M1179" i="47"/>
  <c r="P1178" i="47"/>
  <c r="O1178" i="47"/>
  <c r="N1178" i="47"/>
  <c r="M1178" i="47"/>
  <c r="P1177" i="47"/>
  <c r="O1177" i="47"/>
  <c r="N1177" i="47"/>
  <c r="M1177" i="47"/>
  <c r="P1176" i="47"/>
  <c r="O1176" i="47"/>
  <c r="N1176" i="47"/>
  <c r="M1176" i="47"/>
  <c r="R1177" i="47" l="1"/>
  <c r="S1177" i="47" s="1"/>
  <c r="AS1177" i="47"/>
  <c r="AT1177" i="47" s="1"/>
  <c r="R1176" i="47"/>
  <c r="S1176" i="47" s="1"/>
  <c r="T1176" i="47" s="1"/>
  <c r="AS1176" i="47"/>
  <c r="AT1176" i="47" s="1"/>
  <c r="R1178" i="47"/>
  <c r="S1178" i="47" s="1"/>
  <c r="T1178" i="47" s="1"/>
  <c r="AS1178" i="47"/>
  <c r="AT1178" i="47" s="1"/>
  <c r="Q1180" i="47"/>
  <c r="S1180" i="47" s="1"/>
  <c r="T1180" i="47" s="1"/>
  <c r="AS1180" i="47"/>
  <c r="AT1180" i="47" s="1"/>
  <c r="Q1179" i="47"/>
  <c r="S1179" i="47" s="1"/>
  <c r="T1179" i="47" s="1"/>
  <c r="AS1179" i="47"/>
  <c r="AT1179" i="47" s="1"/>
  <c r="W1177" i="46"/>
  <c r="AW1177" i="46"/>
  <c r="AX1177" i="46" s="1"/>
  <c r="V1179" i="46"/>
  <c r="AW1179" i="46"/>
  <c r="AX1179" i="46" s="1"/>
  <c r="AW1182" i="46"/>
  <c r="AX1182" i="46" s="1"/>
  <c r="W1182" i="46"/>
  <c r="W1176" i="46"/>
  <c r="AW1176" i="46"/>
  <c r="AX1176" i="46" s="1"/>
  <c r="AW1178" i="46"/>
  <c r="AX1178" i="46" s="1"/>
  <c r="W1178" i="46"/>
  <c r="V1180" i="46"/>
  <c r="AW1180" i="46"/>
  <c r="AX1180" i="46" s="1"/>
  <c r="AW1181" i="46"/>
  <c r="AX1181" i="46" s="1"/>
  <c r="X1185" i="46"/>
  <c r="W1181" i="46"/>
  <c r="X1180" i="46"/>
  <c r="T1175" i="46"/>
  <c r="S1175" i="46"/>
  <c r="R1175" i="46"/>
  <c r="Q1175" i="46"/>
  <c r="P1175" i="47"/>
  <c r="O1175" i="47"/>
  <c r="N1175" i="47"/>
  <c r="M1175" i="47"/>
  <c r="T1177" i="47" l="1"/>
  <c r="R1175" i="47"/>
  <c r="S1175" i="47" s="1"/>
  <c r="T1175" i="47" s="1"/>
  <c r="AS1175" i="47"/>
  <c r="AT1175" i="47" s="1"/>
  <c r="W1175" i="46"/>
  <c r="AW1175" i="46"/>
  <c r="AX1175" i="46" s="1"/>
  <c r="T1174" i="46"/>
  <c r="S1174" i="46"/>
  <c r="R1174" i="46"/>
  <c r="Q1174" i="46"/>
  <c r="T1173" i="46"/>
  <c r="S1173" i="46"/>
  <c r="R1173" i="46"/>
  <c r="Q1173" i="46"/>
  <c r="T1172" i="46"/>
  <c r="S1172" i="46"/>
  <c r="R1172" i="46"/>
  <c r="Q1172" i="46"/>
  <c r="P1174" i="47"/>
  <c r="O1174" i="47"/>
  <c r="N1174" i="47"/>
  <c r="M1174" i="47"/>
  <c r="P1173" i="47"/>
  <c r="O1173" i="47"/>
  <c r="N1173" i="47"/>
  <c r="M1173" i="47"/>
  <c r="P1172" i="47"/>
  <c r="O1172" i="47"/>
  <c r="N1172" i="47"/>
  <c r="M1172" i="47"/>
  <c r="AS1173" i="47" l="1"/>
  <c r="AT1173" i="47" s="1"/>
  <c r="AS1174" i="47"/>
  <c r="AT1174" i="47" s="1"/>
  <c r="AS1172" i="47"/>
  <c r="AT1172" i="47" s="1"/>
  <c r="V1172" i="46"/>
  <c r="AW1172" i="46"/>
  <c r="AX1172" i="46" s="1"/>
  <c r="W1174" i="46"/>
  <c r="AW1174" i="46"/>
  <c r="AX1174" i="46" s="1"/>
  <c r="X1178" i="46"/>
  <c r="X1173" i="46"/>
  <c r="V1173" i="46"/>
  <c r="AW1173" i="46"/>
  <c r="AX1173" i="46" s="1"/>
  <c r="Q1172" i="47"/>
  <c r="S1172" i="47" s="1"/>
  <c r="T1172" i="47" s="1"/>
  <c r="R1174" i="47"/>
  <c r="S1174" i="47" s="1"/>
  <c r="T1174" i="47" s="1"/>
  <c r="Q1173" i="47"/>
  <c r="S1173" i="47" s="1"/>
  <c r="T1173" i="47" s="1"/>
  <c r="T1171" i="46"/>
  <c r="S1171" i="46"/>
  <c r="R1171" i="46"/>
  <c r="Q1171" i="46"/>
  <c r="T1170" i="46"/>
  <c r="S1170" i="46"/>
  <c r="R1170" i="46"/>
  <c r="Q1170" i="46"/>
  <c r="T1169" i="46"/>
  <c r="S1169" i="46"/>
  <c r="R1169" i="46"/>
  <c r="Q1169" i="46"/>
  <c r="T1168" i="46"/>
  <c r="S1168" i="46"/>
  <c r="R1168" i="46"/>
  <c r="Q1168" i="46"/>
  <c r="T1167" i="46"/>
  <c r="S1167" i="46"/>
  <c r="R1167" i="46"/>
  <c r="Q1167" i="46"/>
  <c r="T1166" i="46"/>
  <c r="S1166" i="46"/>
  <c r="R1166" i="46"/>
  <c r="Q1166" i="46"/>
  <c r="P1171" i="47"/>
  <c r="O1171" i="47"/>
  <c r="N1171" i="47"/>
  <c r="M1171" i="47"/>
  <c r="P1170" i="47"/>
  <c r="O1170" i="47"/>
  <c r="N1170" i="47"/>
  <c r="M1170" i="47"/>
  <c r="P1169" i="47"/>
  <c r="O1169" i="47"/>
  <c r="N1169" i="47"/>
  <c r="M1169" i="47"/>
  <c r="P1168" i="47"/>
  <c r="O1168" i="47"/>
  <c r="N1168" i="47"/>
  <c r="M1168" i="47"/>
  <c r="P1167" i="47"/>
  <c r="O1167" i="47"/>
  <c r="N1167" i="47"/>
  <c r="M1167" i="47"/>
  <c r="P1166" i="47"/>
  <c r="O1166" i="47"/>
  <c r="N1166" i="47"/>
  <c r="M1166" i="47"/>
  <c r="AS1167" i="47" l="1"/>
  <c r="AT1167" i="47" s="1"/>
  <c r="AS1169" i="47"/>
  <c r="AT1169" i="47" s="1"/>
  <c r="AS1171" i="47"/>
  <c r="AT1171" i="47" s="1"/>
  <c r="AS1168" i="47"/>
  <c r="AT1168" i="47" s="1"/>
  <c r="AS1170" i="47"/>
  <c r="AT1170" i="47" s="1"/>
  <c r="AS1166" i="47"/>
  <c r="AT1166" i="47" s="1"/>
  <c r="V1166" i="46"/>
  <c r="AW1166" i="46"/>
  <c r="AX1166" i="46" s="1"/>
  <c r="W1168" i="46"/>
  <c r="AW1168" i="46"/>
  <c r="AX1168" i="46" s="1"/>
  <c r="W1170" i="46"/>
  <c r="AW1170" i="46"/>
  <c r="AX1170" i="46" s="1"/>
  <c r="W1167" i="46"/>
  <c r="AW1167" i="46"/>
  <c r="AX1167" i="46" s="1"/>
  <c r="X1171" i="46"/>
  <c r="W1169" i="46"/>
  <c r="AW1169" i="46"/>
  <c r="AX1169" i="46" s="1"/>
  <c r="W1171" i="46"/>
  <c r="AW1171" i="46"/>
  <c r="AX1171" i="46" s="1"/>
  <c r="R1168" i="47"/>
  <c r="S1168" i="47" s="1"/>
  <c r="R1169" i="47"/>
  <c r="S1169" i="47" s="1"/>
  <c r="T1169" i="47" s="1"/>
  <c r="R1170" i="47"/>
  <c r="S1170" i="47" s="1"/>
  <c r="T1170" i="47" s="1"/>
  <c r="R1171" i="47"/>
  <c r="S1171" i="47" s="1"/>
  <c r="T1171" i="47" s="1"/>
  <c r="R1167" i="47"/>
  <c r="S1167" i="47" s="1"/>
  <c r="T1167" i="47" s="1"/>
  <c r="Q1166" i="47"/>
  <c r="S1166" i="47" s="1"/>
  <c r="T1166" i="47" s="1"/>
  <c r="P1165" i="47"/>
  <c r="O1165" i="47"/>
  <c r="N1165" i="47"/>
  <c r="M1165" i="47"/>
  <c r="AS1165" i="47" s="1"/>
  <c r="AT1165" i="47" s="1"/>
  <c r="P1164" i="47"/>
  <c r="O1164" i="47"/>
  <c r="N1164" i="47"/>
  <c r="M1164" i="47"/>
  <c r="P1163" i="47"/>
  <c r="O1163" i="47"/>
  <c r="N1163" i="47"/>
  <c r="M1163" i="47"/>
  <c r="AS1163" i="47" s="1"/>
  <c r="AT1163" i="47" s="1"/>
  <c r="T1165" i="46"/>
  <c r="S1165" i="46"/>
  <c r="R1165" i="46"/>
  <c r="Q1165" i="46"/>
  <c r="T1164" i="46"/>
  <c r="S1164" i="46"/>
  <c r="R1164" i="46"/>
  <c r="Q1164" i="46"/>
  <c r="T1163" i="46"/>
  <c r="S1163" i="46"/>
  <c r="R1163" i="46"/>
  <c r="Q1163" i="46"/>
  <c r="T1168" i="47" l="1"/>
  <c r="AS1164" i="47"/>
  <c r="AT1164" i="47" s="1"/>
  <c r="W1163" i="46"/>
  <c r="AW1163" i="46"/>
  <c r="AX1163" i="46" s="1"/>
  <c r="V1165" i="46"/>
  <c r="AW1165" i="46"/>
  <c r="AX1165" i="46" s="1"/>
  <c r="W1164" i="46"/>
  <c r="AW1164" i="46"/>
  <c r="AX1164" i="46" s="1"/>
  <c r="X1166" i="46"/>
  <c r="R1164" i="47"/>
  <c r="S1164" i="47" s="1"/>
  <c r="T1164" i="47" s="1"/>
  <c r="Q1165" i="47"/>
  <c r="S1165" i="47" s="1"/>
  <c r="T1165" i="47" s="1"/>
  <c r="R1163" i="47"/>
  <c r="S1163" i="47" s="1"/>
  <c r="T1163" i="47" s="1"/>
  <c r="T1162" i="46"/>
  <c r="S1162" i="46"/>
  <c r="R1162" i="46"/>
  <c r="Q1162" i="46"/>
  <c r="P1162" i="47"/>
  <c r="O1162" i="47"/>
  <c r="N1162" i="47"/>
  <c r="M1162" i="47"/>
  <c r="AS1162" i="47" l="1"/>
  <c r="AT1162" i="47" s="1"/>
  <c r="W1162" i="46"/>
  <c r="AW1162" i="46"/>
  <c r="AX1162" i="46" s="1"/>
  <c r="R1162" i="47"/>
  <c r="S1162" i="47" s="1"/>
  <c r="T1162" i="47" s="1"/>
  <c r="T1161" i="46"/>
  <c r="S1161" i="46"/>
  <c r="R1161" i="46"/>
  <c r="Q1161" i="46"/>
  <c r="T1160" i="46"/>
  <c r="S1160" i="46"/>
  <c r="R1160" i="46"/>
  <c r="Q1160" i="46"/>
  <c r="P1161" i="47"/>
  <c r="O1161" i="47"/>
  <c r="N1161" i="47"/>
  <c r="M1161" i="47"/>
  <c r="AS1161" i="47" s="1"/>
  <c r="AT1161" i="47" s="1"/>
  <c r="P1160" i="47"/>
  <c r="O1160" i="47"/>
  <c r="N1160" i="47"/>
  <c r="M1160" i="47"/>
  <c r="AS1160" i="47" l="1"/>
  <c r="AT1160" i="47" s="1"/>
  <c r="W1160" i="46"/>
  <c r="AW1160" i="46"/>
  <c r="AX1160" i="46" s="1"/>
  <c r="X1164" i="46"/>
  <c r="W1161" i="46"/>
  <c r="AW1161" i="46"/>
  <c r="AX1161" i="46" s="1"/>
  <c r="R1160" i="47"/>
  <c r="S1160" i="47" s="1"/>
  <c r="T1160" i="47" s="1"/>
  <c r="R1161" i="47"/>
  <c r="S1161" i="47" s="1"/>
  <c r="T1161" i="47" s="1"/>
  <c r="T1159" i="46"/>
  <c r="S1159" i="46"/>
  <c r="R1159" i="46"/>
  <c r="Q1159" i="46"/>
  <c r="T1158" i="46"/>
  <c r="S1158" i="46"/>
  <c r="R1158" i="46"/>
  <c r="Q1158" i="46"/>
  <c r="T1157" i="46"/>
  <c r="S1157" i="46"/>
  <c r="R1157" i="46"/>
  <c r="Q1157" i="46"/>
  <c r="P1159" i="47"/>
  <c r="O1159" i="47"/>
  <c r="N1159" i="47"/>
  <c r="M1159" i="47"/>
  <c r="P1158" i="47"/>
  <c r="O1158" i="47"/>
  <c r="N1158" i="47"/>
  <c r="M1158" i="47"/>
  <c r="P1157" i="47"/>
  <c r="O1157" i="47"/>
  <c r="N1157" i="47"/>
  <c r="M1157" i="47"/>
  <c r="AS1158" i="47" l="1"/>
  <c r="AT1158" i="47" s="1"/>
  <c r="AS1157" i="47"/>
  <c r="AT1157" i="47" s="1"/>
  <c r="AS1159" i="47"/>
  <c r="AT1159" i="47" s="1"/>
  <c r="W1157" i="46"/>
  <c r="AW1157" i="46"/>
  <c r="AX1157" i="46" s="1"/>
  <c r="X1159" i="46"/>
  <c r="AW1158" i="46"/>
  <c r="AX1158" i="46" s="1"/>
  <c r="V1159" i="46"/>
  <c r="AW1159" i="46"/>
  <c r="AX1159" i="46" s="1"/>
  <c r="Q1159" i="47"/>
  <c r="S1159" i="47" s="1"/>
  <c r="Q1158" i="47"/>
  <c r="S1158" i="47" s="1"/>
  <c r="T1158" i="47" s="1"/>
  <c r="R1157" i="47"/>
  <c r="S1157" i="47" s="1"/>
  <c r="V1158" i="46"/>
  <c r="P1156" i="47"/>
  <c r="O1156" i="47"/>
  <c r="N1156" i="47"/>
  <c r="M1156" i="47"/>
  <c r="T1156" i="46"/>
  <c r="S1156" i="46"/>
  <c r="R1156" i="46"/>
  <c r="Q1156" i="46"/>
  <c r="AS1156" i="47" l="1"/>
  <c r="AT1156" i="47" s="1"/>
  <c r="T1159" i="47"/>
  <c r="W1156" i="46"/>
  <c r="AW1156" i="46"/>
  <c r="AX1156" i="46" s="1"/>
  <c r="R1156" i="47"/>
  <c r="S1156" i="47" s="1"/>
  <c r="T1155" i="46"/>
  <c r="S1155" i="46"/>
  <c r="R1155" i="46"/>
  <c r="Q1155" i="46"/>
  <c r="T1154" i="46"/>
  <c r="S1154" i="46"/>
  <c r="R1154" i="46"/>
  <c r="Q1154" i="46"/>
  <c r="P1155" i="47"/>
  <c r="O1155" i="47"/>
  <c r="N1155" i="47"/>
  <c r="M1155" i="47"/>
  <c r="P1154" i="47"/>
  <c r="O1154" i="47"/>
  <c r="N1154" i="47"/>
  <c r="M1154" i="47"/>
  <c r="AS1155" i="47" l="1"/>
  <c r="AT1155" i="47" s="1"/>
  <c r="R1154" i="47"/>
  <c r="S1154" i="47" s="1"/>
  <c r="AS1154" i="47"/>
  <c r="AT1154" i="47" s="1"/>
  <c r="W1154" i="46"/>
  <c r="AW1154" i="46"/>
  <c r="AX1154" i="46" s="1"/>
  <c r="W1155" i="46"/>
  <c r="AW1155" i="46"/>
  <c r="AX1155" i="46" s="1"/>
  <c r="R1155" i="47"/>
  <c r="S1155" i="47" s="1"/>
  <c r="P1153" i="47"/>
  <c r="O1153" i="47"/>
  <c r="N1153" i="47"/>
  <c r="M1153" i="47"/>
  <c r="AS1153" i="47" l="1"/>
  <c r="AT1153" i="47" s="1"/>
  <c r="R1153" i="47"/>
  <c r="S1153" i="47" s="1"/>
  <c r="T1153" i="46"/>
  <c r="S1153" i="46"/>
  <c r="R1153" i="46"/>
  <c r="Q1153" i="46"/>
  <c r="T1152" i="46"/>
  <c r="S1152" i="46"/>
  <c r="R1152" i="46"/>
  <c r="Q1152" i="46"/>
  <c r="T1151" i="46"/>
  <c r="S1151" i="46"/>
  <c r="R1151" i="46"/>
  <c r="Q1151" i="46"/>
  <c r="T1150" i="46"/>
  <c r="S1150" i="46"/>
  <c r="R1150" i="46"/>
  <c r="Q1150" i="46"/>
  <c r="P1152" i="47"/>
  <c r="O1152" i="47"/>
  <c r="N1152" i="47"/>
  <c r="M1152" i="47"/>
  <c r="P1151" i="47"/>
  <c r="O1151" i="47"/>
  <c r="N1151" i="47"/>
  <c r="M1151" i="47"/>
  <c r="P1150" i="47"/>
  <c r="O1150" i="47"/>
  <c r="N1150" i="47"/>
  <c r="M1150" i="47"/>
  <c r="AS1150" i="47" s="1"/>
  <c r="AT1150" i="47" s="1"/>
  <c r="AS1152" i="47" l="1"/>
  <c r="AT1152" i="47" s="1"/>
  <c r="AS1151" i="47"/>
  <c r="AT1151" i="47" s="1"/>
  <c r="AW1150" i="46"/>
  <c r="AX1150" i="46" s="1"/>
  <c r="X1152" i="46"/>
  <c r="AW1151" i="46"/>
  <c r="AX1151" i="46" s="1"/>
  <c r="V1152" i="46"/>
  <c r="AW1152" i="46"/>
  <c r="AX1152" i="46" s="1"/>
  <c r="AW1153" i="46"/>
  <c r="AX1153" i="46" s="1"/>
  <c r="X1157" i="46"/>
  <c r="W1153" i="46"/>
  <c r="Q1151" i="47"/>
  <c r="S1151" i="47" s="1"/>
  <c r="R1150" i="47"/>
  <c r="S1150" i="47" s="1"/>
  <c r="Q1152" i="47"/>
  <c r="S1152" i="47" s="1"/>
  <c r="T1152" i="47" s="1"/>
  <c r="T1153" i="47" s="1"/>
  <c r="T1154" i="47" s="1"/>
  <c r="T1155" i="47" s="1"/>
  <c r="T1156" i="47" s="1"/>
  <c r="T1157" i="47" s="1"/>
  <c r="V1151" i="46"/>
  <c r="W1150" i="46"/>
  <c r="T1149" i="46" l="1"/>
  <c r="S1149" i="46"/>
  <c r="R1149" i="46"/>
  <c r="Q1149" i="46"/>
  <c r="T1148" i="46"/>
  <c r="S1148" i="46"/>
  <c r="R1148" i="46"/>
  <c r="Q1148" i="46"/>
  <c r="P1149" i="47"/>
  <c r="O1149" i="47"/>
  <c r="N1149" i="47"/>
  <c r="M1149" i="47"/>
  <c r="P1148" i="47"/>
  <c r="O1148" i="47"/>
  <c r="N1148" i="47"/>
  <c r="M1148" i="47"/>
  <c r="AS1148" i="47" s="1"/>
  <c r="AT1148" i="47" s="1"/>
  <c r="AS1149" i="47" l="1"/>
  <c r="AT1149" i="47" s="1"/>
  <c r="W1149" i="46"/>
  <c r="AW1149" i="46"/>
  <c r="AX1149" i="46" s="1"/>
  <c r="W1148" i="46"/>
  <c r="AW1148" i="46"/>
  <c r="AX1148" i="46" s="1"/>
  <c r="R1148" i="47"/>
  <c r="S1148" i="47" s="1"/>
  <c r="T1148" i="47" s="1"/>
  <c r="R1149" i="47"/>
  <c r="S1149" i="47" s="1"/>
  <c r="T1147" i="46"/>
  <c r="S1147" i="46"/>
  <c r="R1147" i="46"/>
  <c r="Q1147" i="46"/>
  <c r="T1146" i="46"/>
  <c r="S1146" i="46"/>
  <c r="R1146" i="46"/>
  <c r="Q1146" i="46"/>
  <c r="T1145" i="46"/>
  <c r="S1145" i="46"/>
  <c r="R1145" i="46"/>
  <c r="Q1145" i="46"/>
  <c r="T1144" i="46"/>
  <c r="S1144" i="46"/>
  <c r="R1144" i="46"/>
  <c r="Q1144" i="46"/>
  <c r="T1143" i="46"/>
  <c r="S1143" i="46"/>
  <c r="R1143" i="46"/>
  <c r="Q1143" i="46"/>
  <c r="T1142" i="46"/>
  <c r="S1142" i="46"/>
  <c r="R1142" i="46"/>
  <c r="Q1142" i="46"/>
  <c r="P1147" i="47"/>
  <c r="O1147" i="47"/>
  <c r="N1147" i="47"/>
  <c r="M1147" i="47"/>
  <c r="P1146" i="47"/>
  <c r="O1146" i="47"/>
  <c r="N1146" i="47"/>
  <c r="M1146" i="47"/>
  <c r="P1145" i="47"/>
  <c r="O1145" i="47"/>
  <c r="N1145" i="47"/>
  <c r="M1145" i="47"/>
  <c r="P1144" i="47"/>
  <c r="O1144" i="47"/>
  <c r="N1144" i="47"/>
  <c r="M1144" i="47"/>
  <c r="P1143" i="47"/>
  <c r="O1143" i="47"/>
  <c r="N1143" i="47"/>
  <c r="M1143" i="47"/>
  <c r="P1142" i="47"/>
  <c r="O1142" i="47"/>
  <c r="N1142" i="47"/>
  <c r="M1142" i="47"/>
  <c r="AS1142" i="47" l="1"/>
  <c r="AT1142" i="47" s="1"/>
  <c r="AS1144" i="47"/>
  <c r="AT1144" i="47" s="1"/>
  <c r="AS1146" i="47"/>
  <c r="AT1146" i="47" s="1"/>
  <c r="T1149" i="47"/>
  <c r="T1150" i="47" s="1"/>
  <c r="T1151" i="47" s="1"/>
  <c r="AS1143" i="47"/>
  <c r="AT1143" i="47" s="1"/>
  <c r="AS1147" i="47"/>
  <c r="AT1147" i="47" s="1"/>
  <c r="AS1145" i="47"/>
  <c r="AT1145" i="47" s="1"/>
  <c r="X1145" i="46"/>
  <c r="W1143" i="46"/>
  <c r="AW1143" i="46"/>
  <c r="AX1143" i="46" s="1"/>
  <c r="V1145" i="46"/>
  <c r="AW1145" i="46"/>
  <c r="AX1145" i="46" s="1"/>
  <c r="W1147" i="46"/>
  <c r="AW1147" i="46"/>
  <c r="AX1147" i="46" s="1"/>
  <c r="W1142" i="46"/>
  <c r="AW1142" i="46"/>
  <c r="AX1142" i="46" s="1"/>
  <c r="V1144" i="46"/>
  <c r="AW1144" i="46"/>
  <c r="AX1144" i="46" s="1"/>
  <c r="W1146" i="46"/>
  <c r="AW1146" i="46"/>
  <c r="AX1146" i="46" s="1"/>
  <c r="X1150" i="46"/>
  <c r="Q1144" i="47"/>
  <c r="S1144" i="47" s="1"/>
  <c r="T1144" i="47" s="1"/>
  <c r="Q1145" i="47"/>
  <c r="S1145" i="47" s="1"/>
  <c r="T1145" i="47" s="1"/>
  <c r="R1146" i="47"/>
  <c r="S1146" i="47" s="1"/>
  <c r="T1146" i="47" s="1"/>
  <c r="R1147" i="47"/>
  <c r="S1147" i="47" s="1"/>
  <c r="R1143" i="47"/>
  <c r="S1143" i="47" s="1"/>
  <c r="T1143" i="47" s="1"/>
  <c r="R1142" i="47"/>
  <c r="S1142" i="47" s="1"/>
  <c r="T1141" i="46"/>
  <c r="S1141" i="46"/>
  <c r="R1141" i="46"/>
  <c r="Q1141" i="46"/>
  <c r="T1140" i="46"/>
  <c r="S1140" i="46"/>
  <c r="R1140" i="46"/>
  <c r="Q1140" i="46"/>
  <c r="P1141" i="47"/>
  <c r="O1141" i="47"/>
  <c r="N1141" i="47"/>
  <c r="M1141" i="47"/>
  <c r="P1140" i="47"/>
  <c r="O1140" i="47"/>
  <c r="N1140" i="47"/>
  <c r="M1140" i="47"/>
  <c r="T1147" i="47" l="1"/>
  <c r="R1140" i="47"/>
  <c r="S1140" i="47" s="1"/>
  <c r="AS1140" i="47"/>
  <c r="AT1140" i="47" s="1"/>
  <c r="R1141" i="47"/>
  <c r="S1141" i="47" s="1"/>
  <c r="AS1141" i="47"/>
  <c r="AT1141" i="47" s="1"/>
  <c r="W1141" i="46"/>
  <c r="AW1141" i="46"/>
  <c r="AX1141" i="46" s="1"/>
  <c r="W1140" i="46"/>
  <c r="AW1140" i="46"/>
  <c r="AX1140" i="46" s="1"/>
  <c r="P1139" i="47"/>
  <c r="O1139" i="47"/>
  <c r="N1139" i="47"/>
  <c r="M1139" i="47"/>
  <c r="P1138" i="47"/>
  <c r="O1138" i="47"/>
  <c r="N1138" i="47"/>
  <c r="M1138" i="47"/>
  <c r="P1137" i="47"/>
  <c r="O1137" i="47"/>
  <c r="N1137" i="47"/>
  <c r="M1137" i="47"/>
  <c r="P1136" i="47"/>
  <c r="O1136" i="47"/>
  <c r="N1136" i="47"/>
  <c r="M1136" i="47"/>
  <c r="P1135" i="47"/>
  <c r="O1135" i="47"/>
  <c r="N1135" i="47"/>
  <c r="M1135" i="47"/>
  <c r="P1134" i="47"/>
  <c r="O1134" i="47"/>
  <c r="N1134" i="47"/>
  <c r="M1134" i="47"/>
  <c r="P1133" i="47"/>
  <c r="O1133" i="47"/>
  <c r="N1133" i="47"/>
  <c r="M1133" i="47"/>
  <c r="T1139" i="46"/>
  <c r="S1139" i="46"/>
  <c r="R1139" i="46"/>
  <c r="Q1139" i="46"/>
  <c r="T1138" i="46"/>
  <c r="S1138" i="46"/>
  <c r="R1138" i="46"/>
  <c r="Q1138" i="46"/>
  <c r="T1137" i="46"/>
  <c r="S1137" i="46"/>
  <c r="R1137" i="46"/>
  <c r="Q1137" i="46"/>
  <c r="T1136" i="46"/>
  <c r="S1136" i="46"/>
  <c r="R1136" i="46"/>
  <c r="Q1136" i="46"/>
  <c r="T1135" i="46"/>
  <c r="S1135" i="46"/>
  <c r="R1135" i="46"/>
  <c r="Q1135" i="46"/>
  <c r="T1134" i="46"/>
  <c r="S1134" i="46"/>
  <c r="R1134" i="46"/>
  <c r="Q1134" i="46"/>
  <c r="T1133" i="46"/>
  <c r="S1133" i="46"/>
  <c r="R1133" i="46"/>
  <c r="Q1133" i="46"/>
  <c r="AS1133" i="47" l="1"/>
  <c r="AT1133" i="47" s="1"/>
  <c r="AS1135" i="47"/>
  <c r="AT1135" i="47" s="1"/>
  <c r="AS1137" i="47"/>
  <c r="AT1137" i="47" s="1"/>
  <c r="AS1139" i="47"/>
  <c r="AT1139" i="47" s="1"/>
  <c r="AS1134" i="47"/>
  <c r="AT1134" i="47" s="1"/>
  <c r="AS1136" i="47"/>
  <c r="AT1136" i="47" s="1"/>
  <c r="AS1138" i="47"/>
  <c r="AT1138" i="47" s="1"/>
  <c r="W1134" i="46"/>
  <c r="AW1134" i="46"/>
  <c r="AX1134" i="46" s="1"/>
  <c r="X1138" i="46"/>
  <c r="AW1137" i="46"/>
  <c r="AX1137" i="46" s="1"/>
  <c r="AW1133" i="46"/>
  <c r="AX1133" i="46" s="1"/>
  <c r="W1135" i="46"/>
  <c r="AW1135" i="46"/>
  <c r="AX1135" i="46" s="1"/>
  <c r="W1136" i="46"/>
  <c r="AW1136" i="46"/>
  <c r="AX1136" i="46" s="1"/>
  <c r="V1138" i="46"/>
  <c r="AW1138" i="46"/>
  <c r="AX1138" i="46" s="1"/>
  <c r="W1139" i="46"/>
  <c r="AW1139" i="46"/>
  <c r="AX1139" i="46" s="1"/>
  <c r="X1143" i="46"/>
  <c r="R1135" i="47"/>
  <c r="S1135" i="47" s="1"/>
  <c r="T1135" i="47" s="1"/>
  <c r="Q1137" i="47"/>
  <c r="S1137" i="47" s="1"/>
  <c r="R1139" i="47"/>
  <c r="S1139" i="47" s="1"/>
  <c r="R1134" i="47"/>
  <c r="S1134" i="47" s="1"/>
  <c r="T1134" i="47" s="1"/>
  <c r="R1136" i="47"/>
  <c r="S1136" i="47" s="1"/>
  <c r="R1133" i="47"/>
  <c r="S1133" i="47" s="1"/>
  <c r="T1133" i="47" s="1"/>
  <c r="Q1138" i="47"/>
  <c r="S1138" i="47" s="1"/>
  <c r="V1137" i="46"/>
  <c r="W1133" i="46"/>
  <c r="T1136" i="47" l="1"/>
  <c r="T1137" i="47" s="1"/>
  <c r="T1138" i="47" s="1"/>
  <c r="T1139" i="47" s="1"/>
  <c r="T1140" i="47" s="1"/>
  <c r="T1141" i="47" s="1"/>
  <c r="T1142" i="47" s="1"/>
  <c r="P1132" i="47"/>
  <c r="O1132" i="47"/>
  <c r="N1132" i="47"/>
  <c r="M1132" i="47"/>
  <c r="P1131" i="47"/>
  <c r="O1131" i="47"/>
  <c r="N1131" i="47"/>
  <c r="M1131" i="47"/>
  <c r="P1130" i="47"/>
  <c r="O1130" i="47"/>
  <c r="N1130" i="47"/>
  <c r="M1130" i="47"/>
  <c r="P1129" i="47"/>
  <c r="O1129" i="47"/>
  <c r="N1129" i="47"/>
  <c r="M1129" i="47"/>
  <c r="T1132" i="46"/>
  <c r="S1132" i="46"/>
  <c r="R1132" i="46"/>
  <c r="Q1132" i="46"/>
  <c r="T1131" i="46"/>
  <c r="S1131" i="46"/>
  <c r="R1131" i="46"/>
  <c r="Q1131" i="46"/>
  <c r="T1130" i="46"/>
  <c r="S1130" i="46"/>
  <c r="R1130" i="46"/>
  <c r="Q1130" i="46"/>
  <c r="T1129" i="46"/>
  <c r="S1129" i="46"/>
  <c r="R1129" i="46"/>
  <c r="Q1129" i="46"/>
  <c r="R1129" i="47" l="1"/>
  <c r="S1129" i="47" s="1"/>
  <c r="T1129" i="47" s="1"/>
  <c r="AS1129" i="47"/>
  <c r="AT1129" i="47" s="1"/>
  <c r="Q1131" i="47"/>
  <c r="S1131" i="47" s="1"/>
  <c r="T1131" i="47" s="1"/>
  <c r="AS1131" i="47"/>
  <c r="AT1131" i="47" s="1"/>
  <c r="R1132" i="47"/>
  <c r="S1132" i="47" s="1"/>
  <c r="T1132" i="47" s="1"/>
  <c r="AS1132" i="47"/>
  <c r="AT1132" i="47" s="1"/>
  <c r="Q1130" i="47"/>
  <c r="S1130" i="47" s="1"/>
  <c r="T1130" i="47" s="1"/>
  <c r="AS1130" i="47"/>
  <c r="AT1130" i="47" s="1"/>
  <c r="W1129" i="46"/>
  <c r="AW1129" i="46"/>
  <c r="AX1129" i="46" s="1"/>
  <c r="V1130" i="46"/>
  <c r="AW1130" i="46"/>
  <c r="AX1130" i="46" s="1"/>
  <c r="V1131" i="46"/>
  <c r="AW1131" i="46"/>
  <c r="AX1131" i="46" s="1"/>
  <c r="W1132" i="46"/>
  <c r="AW1132" i="46"/>
  <c r="AX1132" i="46" s="1"/>
  <c r="X1136" i="46"/>
  <c r="X1131" i="46"/>
  <c r="T1128" i="46"/>
  <c r="S1128" i="46"/>
  <c r="R1128" i="46"/>
  <c r="Q1128" i="46"/>
  <c r="T1127" i="46"/>
  <c r="S1127" i="46"/>
  <c r="R1127" i="46"/>
  <c r="Q1127" i="46"/>
  <c r="T1126" i="46"/>
  <c r="S1126" i="46"/>
  <c r="R1126" i="46"/>
  <c r="Q1126" i="46"/>
  <c r="P1128" i="47"/>
  <c r="O1128" i="47"/>
  <c r="N1128" i="47"/>
  <c r="M1128" i="47"/>
  <c r="P1127" i="47"/>
  <c r="O1127" i="47"/>
  <c r="N1127" i="47"/>
  <c r="M1127" i="47"/>
  <c r="AS1127" i="47" s="1"/>
  <c r="AT1127" i="47" s="1"/>
  <c r="P1126" i="47"/>
  <c r="O1126" i="47"/>
  <c r="N1126" i="47"/>
  <c r="M1126" i="47"/>
  <c r="AS1126" i="47" l="1"/>
  <c r="AT1126" i="47" s="1"/>
  <c r="AS1128" i="47"/>
  <c r="AT1128" i="47" s="1"/>
  <c r="W1127" i="46"/>
  <c r="AW1127" i="46"/>
  <c r="AX1127" i="46" s="1"/>
  <c r="W1126" i="46"/>
  <c r="AW1126" i="46"/>
  <c r="AX1126" i="46" s="1"/>
  <c r="W1128" i="46"/>
  <c r="AW1128" i="46"/>
  <c r="AX1128" i="46" s="1"/>
  <c r="R1126" i="47"/>
  <c r="S1126" i="47" s="1"/>
  <c r="T1126" i="47" s="1"/>
  <c r="R1127" i="47"/>
  <c r="S1127" i="47" s="1"/>
  <c r="T1127" i="47" s="1"/>
  <c r="R1128" i="47"/>
  <c r="S1128" i="47" s="1"/>
  <c r="T1128" i="47" s="1"/>
  <c r="T1125" i="46"/>
  <c r="S1125" i="46"/>
  <c r="R1125" i="46"/>
  <c r="Q1125" i="46"/>
  <c r="T1124" i="46"/>
  <c r="S1124" i="46"/>
  <c r="R1124" i="46"/>
  <c r="Q1124" i="46"/>
  <c r="T1123" i="46"/>
  <c r="S1123" i="46"/>
  <c r="R1123" i="46"/>
  <c r="Q1123" i="46"/>
  <c r="T1122" i="46"/>
  <c r="S1122" i="46"/>
  <c r="R1122" i="46"/>
  <c r="Q1122" i="46"/>
  <c r="T1121" i="46"/>
  <c r="S1121" i="46"/>
  <c r="R1121" i="46"/>
  <c r="Q1121" i="46"/>
  <c r="P1125" i="47"/>
  <c r="O1125" i="47"/>
  <c r="N1125" i="47"/>
  <c r="M1125" i="47"/>
  <c r="P1124" i="47"/>
  <c r="O1124" i="47"/>
  <c r="N1124" i="47"/>
  <c r="M1124" i="47"/>
  <c r="P1123" i="47"/>
  <c r="O1123" i="47"/>
  <c r="N1123" i="47"/>
  <c r="M1123" i="47"/>
  <c r="P1122" i="47"/>
  <c r="O1122" i="47"/>
  <c r="N1122" i="47"/>
  <c r="M1122" i="47"/>
  <c r="AS1122" i="47" l="1"/>
  <c r="AT1122" i="47" s="1"/>
  <c r="AS1124" i="47"/>
  <c r="AT1124" i="47" s="1"/>
  <c r="AS1125" i="47"/>
  <c r="AT1125" i="47" s="1"/>
  <c r="AS1123" i="47"/>
  <c r="AT1123" i="47" s="1"/>
  <c r="W1121" i="46"/>
  <c r="AW1121" i="46"/>
  <c r="AX1121" i="46" s="1"/>
  <c r="W1122" i="46"/>
  <c r="AW1122" i="46"/>
  <c r="AX1122" i="46" s="1"/>
  <c r="V1123" i="46"/>
  <c r="AW1123" i="46"/>
  <c r="AX1123" i="46" s="1"/>
  <c r="V1124" i="46"/>
  <c r="AW1124" i="46"/>
  <c r="AX1124" i="46" s="1"/>
  <c r="W1125" i="46"/>
  <c r="AW1125" i="46"/>
  <c r="AX1125" i="46" s="1"/>
  <c r="X1129" i="46"/>
  <c r="R1122" i="47"/>
  <c r="S1122" i="47" s="1"/>
  <c r="T1122" i="47" s="1"/>
  <c r="R1125" i="47"/>
  <c r="S1125" i="47" s="1"/>
  <c r="T1125" i="47" s="1"/>
  <c r="Q1124" i="47"/>
  <c r="S1124" i="47" s="1"/>
  <c r="T1124" i="47" s="1"/>
  <c r="Q1123" i="47"/>
  <c r="S1123" i="47" s="1"/>
  <c r="T1123" i="47" s="1"/>
  <c r="X1124" i="46"/>
  <c r="P1121" i="47"/>
  <c r="O1121" i="47"/>
  <c r="N1121" i="47"/>
  <c r="M1121" i="47"/>
  <c r="AZ1123" i="47"/>
  <c r="AZ1131" i="47" s="1"/>
  <c r="AZ1139" i="47" s="1"/>
  <c r="AX1123" i="47"/>
  <c r="AX1131" i="47" s="1"/>
  <c r="AX1139" i="47" s="1"/>
  <c r="AW1123" i="47"/>
  <c r="AW1131" i="47" s="1"/>
  <c r="AW1139" i="47" s="1"/>
  <c r="AV1123" i="47"/>
  <c r="AV1131" i="47" s="1"/>
  <c r="AV1139" i="47" s="1"/>
  <c r="AZ1122" i="47"/>
  <c r="AZ1127" i="47" s="1"/>
  <c r="AZ1135" i="47" s="1"/>
  <c r="AX1122" i="47"/>
  <c r="AX1127" i="47" s="1"/>
  <c r="AX1135" i="47" s="1"/>
  <c r="AW1122" i="47"/>
  <c r="AW1127" i="47" s="1"/>
  <c r="AW1135" i="47" s="1"/>
  <c r="AV1122" i="47"/>
  <c r="AV1127" i="47" s="1"/>
  <c r="AV1135" i="47" s="1"/>
  <c r="AZ1121" i="47"/>
  <c r="AZ1130" i="47" s="1"/>
  <c r="AZ1138" i="47" s="1"/>
  <c r="AX1121" i="47"/>
  <c r="AX1130" i="47" s="1"/>
  <c r="AX1138" i="47" s="1"/>
  <c r="AW1121" i="47"/>
  <c r="AW1130" i="47" s="1"/>
  <c r="AW1138" i="47" s="1"/>
  <c r="AV1121" i="47"/>
  <c r="AV1130" i="47" s="1"/>
  <c r="AV1138" i="47" s="1"/>
  <c r="AZ1120" i="47"/>
  <c r="AZ1126" i="47" s="1"/>
  <c r="AZ1134" i="47" s="1"/>
  <c r="AX1120" i="47"/>
  <c r="AX1126" i="47" s="1"/>
  <c r="AX1134" i="47" s="1"/>
  <c r="AW1120" i="47"/>
  <c r="AW1126" i="47" s="1"/>
  <c r="AW1134" i="47" s="1"/>
  <c r="AV1120" i="47"/>
  <c r="AV1126" i="47" s="1"/>
  <c r="AV1134" i="47" s="1"/>
  <c r="AZ1119" i="47"/>
  <c r="AZ1129" i="47" s="1"/>
  <c r="AZ1137" i="47" s="1"/>
  <c r="AX1119" i="47"/>
  <c r="AX1129" i="47" s="1"/>
  <c r="AX1137" i="47" s="1"/>
  <c r="AW1119" i="47"/>
  <c r="AW1129" i="47" s="1"/>
  <c r="AW1137" i="47" s="1"/>
  <c r="AV1119" i="47"/>
  <c r="AV1129" i="47" s="1"/>
  <c r="AV1137" i="47" s="1"/>
  <c r="AZ1118" i="47"/>
  <c r="AZ1125" i="47" s="1"/>
  <c r="AZ1133" i="47" s="1"/>
  <c r="AX1118" i="47"/>
  <c r="AX1125" i="47" s="1"/>
  <c r="AX1133" i="47" s="1"/>
  <c r="AW1118" i="47"/>
  <c r="AW1125" i="47" s="1"/>
  <c r="AW1133" i="47" s="1"/>
  <c r="AV1118" i="47"/>
  <c r="AV1125" i="47" s="1"/>
  <c r="AV1133" i="47" s="1"/>
  <c r="AS1121" i="47" l="1"/>
  <c r="AT1121" i="47" s="1"/>
  <c r="R1121" i="47"/>
  <c r="S1121" i="47" s="1"/>
  <c r="P1120" i="47"/>
  <c r="O1120" i="47"/>
  <c r="N1120" i="47"/>
  <c r="M1120" i="47"/>
  <c r="T1120" i="46"/>
  <c r="S1120" i="46"/>
  <c r="R1120" i="46"/>
  <c r="Q1120" i="46"/>
  <c r="AS1120" i="47" l="1"/>
  <c r="AT1120" i="47" s="1"/>
  <c r="AW1120" i="46"/>
  <c r="AX1120" i="46" s="1"/>
  <c r="W1120" i="46"/>
  <c r="R1120" i="47"/>
  <c r="S1120" i="47" s="1"/>
  <c r="P1119" i="47"/>
  <c r="O1119" i="47"/>
  <c r="N1119" i="47"/>
  <c r="M1119" i="47"/>
  <c r="P1118" i="47"/>
  <c r="O1118" i="47"/>
  <c r="N1118" i="47"/>
  <c r="M1118" i="47"/>
  <c r="T1119" i="46"/>
  <c r="S1119" i="46"/>
  <c r="R1119" i="46"/>
  <c r="Q1119" i="46"/>
  <c r="T1118" i="46"/>
  <c r="S1118" i="46"/>
  <c r="R1118" i="46"/>
  <c r="Q1118" i="46"/>
  <c r="AS1118" i="47" l="1"/>
  <c r="AT1118" i="47" s="1"/>
  <c r="AS1119" i="47"/>
  <c r="AT1119" i="47" s="1"/>
  <c r="AW1118" i="46"/>
  <c r="AX1118" i="46" s="1"/>
  <c r="AW1119" i="46"/>
  <c r="AX1119" i="46" s="1"/>
  <c r="R1119" i="47"/>
  <c r="S1119" i="47" s="1"/>
  <c r="W1118" i="46"/>
  <c r="X1122" i="46"/>
  <c r="R1118" i="47"/>
  <c r="S1118" i="47" s="1"/>
  <c r="W1119" i="46"/>
  <c r="V379" i="47" l="1"/>
  <c r="B54" i="54" s="1"/>
  <c r="Y378" i="47"/>
  <c r="X378" i="47"/>
  <c r="W378" i="47"/>
  <c r="V378" i="47"/>
  <c r="Y377" i="47"/>
  <c r="I52" i="54" s="1"/>
  <c r="X377" i="47"/>
  <c r="H52" i="54" s="1"/>
  <c r="W377" i="47"/>
  <c r="G52" i="54" s="1"/>
  <c r="V377" i="47"/>
  <c r="F52" i="54" s="1"/>
  <c r="Y376" i="47"/>
  <c r="E52" i="54" s="1"/>
  <c r="X376" i="47"/>
  <c r="D52" i="54" s="1"/>
  <c r="W376" i="47"/>
  <c r="C52" i="54" s="1"/>
  <c r="V376" i="47"/>
  <c r="B52" i="54" s="1"/>
  <c r="Y371" i="47"/>
  <c r="X371" i="47"/>
  <c r="W371" i="47"/>
  <c r="V371" i="47"/>
  <c r="Y370" i="47"/>
  <c r="I50" i="54" s="1"/>
  <c r="I16" i="56" s="1"/>
  <c r="X370" i="47"/>
  <c r="H50" i="54" s="1"/>
  <c r="H16" i="56" s="1"/>
  <c r="W370" i="47"/>
  <c r="G50" i="54" s="1"/>
  <c r="G16" i="56" s="1"/>
  <c r="U16" i="56" s="1"/>
  <c r="V370" i="47"/>
  <c r="F50" i="54" s="1"/>
  <c r="F16" i="56" s="1"/>
  <c r="T16" i="56" s="1"/>
  <c r="Y369" i="47"/>
  <c r="E50" i="54" s="1"/>
  <c r="I16" i="55" s="1"/>
  <c r="X369" i="47"/>
  <c r="D50" i="54" s="1"/>
  <c r="H16" i="55" s="1"/>
  <c r="W369" i="47"/>
  <c r="C50" i="54" s="1"/>
  <c r="G16" i="55" s="1"/>
  <c r="V369" i="47"/>
  <c r="Y341" i="47"/>
  <c r="X341" i="47"/>
  <c r="W341" i="47"/>
  <c r="V341" i="47"/>
  <c r="Y340" i="47"/>
  <c r="I49" i="54" s="1"/>
  <c r="I15" i="56" s="1"/>
  <c r="S15" i="56" s="1"/>
  <c r="X340" i="47"/>
  <c r="H49" i="54" s="1"/>
  <c r="H15" i="56" s="1"/>
  <c r="W340" i="47"/>
  <c r="G49" i="54" s="1"/>
  <c r="G15" i="56" s="1"/>
  <c r="U15" i="56" s="1"/>
  <c r="V340" i="47"/>
  <c r="F49" i="54" s="1"/>
  <c r="F15" i="56" s="1"/>
  <c r="P15" i="56" s="1"/>
  <c r="Y339" i="47"/>
  <c r="E49" i="54" s="1"/>
  <c r="I15" i="55" s="1"/>
  <c r="X339" i="47"/>
  <c r="D49" i="54" s="1"/>
  <c r="H15" i="55" s="1"/>
  <c r="W339" i="47"/>
  <c r="C49" i="54" s="1"/>
  <c r="V339" i="47"/>
  <c r="B49" i="54" s="1"/>
  <c r="F15" i="55" s="1"/>
  <c r="Y310" i="47"/>
  <c r="X310" i="47"/>
  <c r="W310" i="47"/>
  <c r="V310" i="47"/>
  <c r="Y309" i="47"/>
  <c r="I48" i="54" s="1"/>
  <c r="I14" i="56" s="1"/>
  <c r="W14" i="56" s="1"/>
  <c r="X309" i="47"/>
  <c r="H48" i="54" s="1"/>
  <c r="H14" i="56" s="1"/>
  <c r="V14" i="56" s="1"/>
  <c r="W309" i="47"/>
  <c r="G48" i="54" s="1"/>
  <c r="G14" i="56" s="1"/>
  <c r="V309" i="47"/>
  <c r="F48" i="54" s="1"/>
  <c r="F14" i="56" s="1"/>
  <c r="Y308" i="47"/>
  <c r="E48" i="54" s="1"/>
  <c r="I14" i="55" s="1"/>
  <c r="X308" i="47"/>
  <c r="D48" i="54" s="1"/>
  <c r="H14" i="55" s="1"/>
  <c r="W308" i="47"/>
  <c r="C48" i="54" s="1"/>
  <c r="G14" i="55" s="1"/>
  <c r="V308" i="47"/>
  <c r="Y280" i="47"/>
  <c r="X280" i="47"/>
  <c r="W280" i="47"/>
  <c r="V280" i="47"/>
  <c r="Y279" i="47"/>
  <c r="I47" i="54" s="1"/>
  <c r="I13" i="56" s="1"/>
  <c r="W13" i="56" s="1"/>
  <c r="X279" i="47"/>
  <c r="H47" i="54" s="1"/>
  <c r="H13" i="56" s="1"/>
  <c r="V13" i="56" s="1"/>
  <c r="W279" i="47"/>
  <c r="G47" i="54" s="1"/>
  <c r="G13" i="56" s="1"/>
  <c r="V279" i="47"/>
  <c r="F47" i="54" s="1"/>
  <c r="F13" i="56" s="1"/>
  <c r="P13" i="56" s="1"/>
  <c r="Y278" i="47"/>
  <c r="E47" i="54" s="1"/>
  <c r="X278" i="47"/>
  <c r="D47" i="54" s="1"/>
  <c r="H13" i="55" s="1"/>
  <c r="W278" i="47"/>
  <c r="C47" i="54" s="1"/>
  <c r="G13" i="55" s="1"/>
  <c r="V278" i="47"/>
  <c r="B47" i="54" s="1"/>
  <c r="F13" i="55" s="1"/>
  <c r="Y249" i="47"/>
  <c r="X249" i="47"/>
  <c r="W249" i="47"/>
  <c r="V249" i="47"/>
  <c r="Y248" i="47"/>
  <c r="I46" i="54" s="1"/>
  <c r="I12" i="56" s="1"/>
  <c r="X248" i="47"/>
  <c r="H46" i="54" s="1"/>
  <c r="H12" i="56" s="1"/>
  <c r="W248" i="47"/>
  <c r="G46" i="54" s="1"/>
  <c r="G12" i="56" s="1"/>
  <c r="U12" i="56" s="1"/>
  <c r="V248" i="47"/>
  <c r="F46" i="54" s="1"/>
  <c r="F12" i="56" s="1"/>
  <c r="T12" i="56" s="1"/>
  <c r="Y247" i="47"/>
  <c r="E46" i="54" s="1"/>
  <c r="I12" i="55" s="1"/>
  <c r="X247" i="47"/>
  <c r="D46" i="54" s="1"/>
  <c r="H12" i="55" s="1"/>
  <c r="W247" i="47"/>
  <c r="C46" i="54" s="1"/>
  <c r="G12" i="55" s="1"/>
  <c r="V247" i="47"/>
  <c r="Y218" i="47"/>
  <c r="X218" i="47"/>
  <c r="W218" i="47"/>
  <c r="V218" i="47"/>
  <c r="Y217" i="47"/>
  <c r="I45" i="54" s="1"/>
  <c r="I11" i="56" s="1"/>
  <c r="W11" i="56" s="1"/>
  <c r="X217" i="47"/>
  <c r="H45" i="54" s="1"/>
  <c r="H11" i="56" s="1"/>
  <c r="W217" i="47"/>
  <c r="G45" i="54" s="1"/>
  <c r="G11" i="56" s="1"/>
  <c r="U11" i="56" s="1"/>
  <c r="V217" i="47"/>
  <c r="F45" i="54" s="1"/>
  <c r="F11" i="56" s="1"/>
  <c r="T11" i="56" s="1"/>
  <c r="Y216" i="47"/>
  <c r="E45" i="54" s="1"/>
  <c r="I11" i="55" s="1"/>
  <c r="X216" i="47"/>
  <c r="D45" i="54" s="1"/>
  <c r="H11" i="55" s="1"/>
  <c r="W216" i="47"/>
  <c r="C45" i="54" s="1"/>
  <c r="V216" i="47"/>
  <c r="B45" i="54" s="1"/>
  <c r="F11" i="55" s="1"/>
  <c r="Y188" i="47"/>
  <c r="X188" i="47"/>
  <c r="W188" i="47"/>
  <c r="V188" i="47"/>
  <c r="Y187" i="47"/>
  <c r="I44" i="54" s="1"/>
  <c r="I10" i="56" s="1"/>
  <c r="W10" i="56" s="1"/>
  <c r="X187" i="47"/>
  <c r="H44" i="54" s="1"/>
  <c r="H10" i="56" s="1"/>
  <c r="V10" i="56" s="1"/>
  <c r="W187" i="47"/>
  <c r="G44" i="54" s="1"/>
  <c r="G10" i="56" s="1"/>
  <c r="V187" i="47"/>
  <c r="F44" i="54" s="1"/>
  <c r="F10" i="56" s="1"/>
  <c r="Y186" i="47"/>
  <c r="E44" i="54" s="1"/>
  <c r="I10" i="55" s="1"/>
  <c r="X186" i="47"/>
  <c r="D44" i="54" s="1"/>
  <c r="H10" i="55" s="1"/>
  <c r="W186" i="47"/>
  <c r="C44" i="54" s="1"/>
  <c r="G10" i="55" s="1"/>
  <c r="V186" i="47"/>
  <c r="Y157" i="47"/>
  <c r="X157" i="47"/>
  <c r="W157" i="47"/>
  <c r="V157" i="47"/>
  <c r="Y156" i="47"/>
  <c r="I43" i="54" s="1"/>
  <c r="I9" i="56" s="1"/>
  <c r="W9" i="56" s="1"/>
  <c r="X156" i="47"/>
  <c r="H43" i="54" s="1"/>
  <c r="H9" i="56" s="1"/>
  <c r="V9" i="56" s="1"/>
  <c r="W156" i="47"/>
  <c r="G43" i="54" s="1"/>
  <c r="G9" i="56" s="1"/>
  <c r="V156" i="47"/>
  <c r="F43" i="54" s="1"/>
  <c r="F9" i="56" s="1"/>
  <c r="P9" i="56" s="1"/>
  <c r="Y155" i="47"/>
  <c r="E43" i="54" s="1"/>
  <c r="X155" i="47"/>
  <c r="D43" i="54" s="1"/>
  <c r="H9" i="55" s="1"/>
  <c r="W155" i="47"/>
  <c r="C43" i="54" s="1"/>
  <c r="G9" i="55" s="1"/>
  <c r="V155" i="47"/>
  <c r="B43" i="54" s="1"/>
  <c r="F9" i="55" s="1"/>
  <c r="Y127" i="47"/>
  <c r="X127" i="47"/>
  <c r="W127" i="47"/>
  <c r="V127" i="47"/>
  <c r="Y126" i="47"/>
  <c r="I42" i="54" s="1"/>
  <c r="I8" i="56" s="1"/>
  <c r="X126" i="47"/>
  <c r="H42" i="54" s="1"/>
  <c r="H8" i="56" s="1"/>
  <c r="W126" i="47"/>
  <c r="G42" i="54" s="1"/>
  <c r="G8" i="56" s="1"/>
  <c r="U8" i="56" s="1"/>
  <c r="V126" i="47"/>
  <c r="F42" i="54" s="1"/>
  <c r="F8" i="56" s="1"/>
  <c r="T8" i="56" s="1"/>
  <c r="Y125" i="47"/>
  <c r="E42" i="54" s="1"/>
  <c r="I8" i="55" s="1"/>
  <c r="X125" i="47"/>
  <c r="D42" i="54" s="1"/>
  <c r="H8" i="55" s="1"/>
  <c r="W125" i="47"/>
  <c r="C42" i="54" s="1"/>
  <c r="G8" i="55" s="1"/>
  <c r="V125" i="47"/>
  <c r="Y96" i="47"/>
  <c r="X96" i="47"/>
  <c r="W96" i="47"/>
  <c r="V96" i="47"/>
  <c r="Y95" i="47"/>
  <c r="I41" i="54" s="1"/>
  <c r="I7" i="56" s="1"/>
  <c r="W7" i="56" s="1"/>
  <c r="X95" i="47"/>
  <c r="H41" i="54" s="1"/>
  <c r="H7" i="56" s="1"/>
  <c r="W95" i="47"/>
  <c r="G41" i="54" s="1"/>
  <c r="G7" i="56" s="1"/>
  <c r="U7" i="56" s="1"/>
  <c r="V95" i="47"/>
  <c r="F41" i="54" s="1"/>
  <c r="F7" i="56" s="1"/>
  <c r="T7" i="56" s="1"/>
  <c r="Y94" i="47"/>
  <c r="E41" i="54" s="1"/>
  <c r="I7" i="55" s="1"/>
  <c r="X94" i="47"/>
  <c r="D41" i="54" s="1"/>
  <c r="H7" i="55" s="1"/>
  <c r="W94" i="47"/>
  <c r="C41" i="54" s="1"/>
  <c r="V94" i="47"/>
  <c r="B41" i="54" s="1"/>
  <c r="F7" i="55" s="1"/>
  <c r="Y65" i="47"/>
  <c r="X65" i="47"/>
  <c r="W65" i="47"/>
  <c r="V65" i="47"/>
  <c r="Y64" i="47"/>
  <c r="I40" i="54" s="1"/>
  <c r="I6" i="56" s="1"/>
  <c r="W6" i="56" s="1"/>
  <c r="X64" i="47"/>
  <c r="H40" i="54" s="1"/>
  <c r="H6" i="56" s="1"/>
  <c r="W64" i="47"/>
  <c r="G40" i="54" s="1"/>
  <c r="G6" i="56" s="1"/>
  <c r="V64" i="47"/>
  <c r="F40" i="54" s="1"/>
  <c r="F6" i="56" s="1"/>
  <c r="Y63" i="47"/>
  <c r="E40" i="54" s="1"/>
  <c r="I6" i="55" s="1"/>
  <c r="X63" i="47"/>
  <c r="D40" i="54" s="1"/>
  <c r="H6" i="55" s="1"/>
  <c r="W63" i="47"/>
  <c r="C40" i="54" s="1"/>
  <c r="G6" i="55" s="1"/>
  <c r="V63" i="47"/>
  <c r="Y37" i="47"/>
  <c r="X37" i="47"/>
  <c r="W37" i="47"/>
  <c r="V37" i="47"/>
  <c r="Y36" i="47"/>
  <c r="I39" i="54" s="1"/>
  <c r="I5" i="56" s="1"/>
  <c r="S5" i="56" s="1"/>
  <c r="X36" i="47"/>
  <c r="H39" i="54" s="1"/>
  <c r="H5" i="56" s="1"/>
  <c r="V5" i="56" s="1"/>
  <c r="Z5" i="56" s="1"/>
  <c r="W36" i="47"/>
  <c r="G39" i="54" s="1"/>
  <c r="G5" i="56" s="1"/>
  <c r="V36" i="47"/>
  <c r="F39" i="54" s="1"/>
  <c r="F5" i="56" s="1"/>
  <c r="Y35" i="47"/>
  <c r="E39" i="54" s="1"/>
  <c r="I5" i="55" s="1"/>
  <c r="X35" i="47"/>
  <c r="D39" i="54" s="1"/>
  <c r="H5" i="55" s="1"/>
  <c r="W35" i="47"/>
  <c r="C39" i="54" s="1"/>
  <c r="G5" i="55" s="1"/>
  <c r="V35" i="47"/>
  <c r="Y38" i="47" l="1"/>
  <c r="Y97" i="47"/>
  <c r="Y128" i="47"/>
  <c r="Y189" i="47"/>
  <c r="Y219" i="47"/>
  <c r="Y311" i="47"/>
  <c r="Y342" i="47"/>
  <c r="Y372" i="47"/>
  <c r="Y379" i="47"/>
  <c r="Y66" i="47"/>
  <c r="Y158" i="47"/>
  <c r="Y250" i="47"/>
  <c r="Y281" i="47"/>
  <c r="B39" i="54"/>
  <c r="F5" i="55" s="1"/>
  <c r="B40" i="54"/>
  <c r="J40" i="54" s="1"/>
  <c r="K40" i="54" s="1"/>
  <c r="B42" i="54"/>
  <c r="J42" i="54" s="1"/>
  <c r="K42" i="54" s="1"/>
  <c r="B44" i="54"/>
  <c r="F10" i="55" s="1"/>
  <c r="O10" i="55" s="1"/>
  <c r="B46" i="54"/>
  <c r="J46" i="54" s="1"/>
  <c r="K46" i="54" s="1"/>
  <c r="B48" i="54"/>
  <c r="F14" i="55" s="1"/>
  <c r="B50" i="54"/>
  <c r="F16" i="55" s="1"/>
  <c r="J16" i="55" s="1"/>
  <c r="S10" i="56"/>
  <c r="W5" i="56"/>
  <c r="AA5" i="56" s="1"/>
  <c r="AA6" i="56" s="1"/>
  <c r="AA7" i="56" s="1"/>
  <c r="S6" i="56"/>
  <c r="R13" i="56"/>
  <c r="R14" i="56"/>
  <c r="R9" i="56"/>
  <c r="S14" i="56"/>
  <c r="R10" i="56"/>
  <c r="R5" i="56"/>
  <c r="J47" i="54"/>
  <c r="K47" i="54" s="1"/>
  <c r="I13" i="55"/>
  <c r="J13" i="55" s="1"/>
  <c r="V15" i="56"/>
  <c r="R15" i="56"/>
  <c r="J12" i="56"/>
  <c r="W12" i="56"/>
  <c r="S12" i="56"/>
  <c r="J8" i="56"/>
  <c r="W8" i="56"/>
  <c r="S8" i="56"/>
  <c r="U6" i="56"/>
  <c r="Q6" i="56"/>
  <c r="J43" i="54"/>
  <c r="K43" i="54" s="1"/>
  <c r="I9" i="55"/>
  <c r="R9" i="55" s="1"/>
  <c r="W16" i="56"/>
  <c r="S16" i="56"/>
  <c r="U14" i="56"/>
  <c r="Q14" i="56"/>
  <c r="U10" i="56"/>
  <c r="Q10" i="56"/>
  <c r="V7" i="56"/>
  <c r="R7" i="56"/>
  <c r="J5" i="56"/>
  <c r="P5" i="56"/>
  <c r="T5" i="56"/>
  <c r="X5" i="56" s="1"/>
  <c r="J49" i="54"/>
  <c r="K49" i="54" s="1"/>
  <c r="G15" i="55"/>
  <c r="J15" i="55" s="1"/>
  <c r="J45" i="54"/>
  <c r="K45" i="54" s="1"/>
  <c r="G11" i="55"/>
  <c r="T11" i="55" s="1"/>
  <c r="J41" i="54"/>
  <c r="K41" i="54" s="1"/>
  <c r="G7" i="55"/>
  <c r="T7" i="55" s="1"/>
  <c r="X7" i="55" s="1"/>
  <c r="V11" i="56"/>
  <c r="R11" i="56"/>
  <c r="U5" i="56"/>
  <c r="Y5" i="56" s="1"/>
  <c r="Q5" i="56"/>
  <c r="J6" i="56"/>
  <c r="P6" i="56"/>
  <c r="T6" i="56"/>
  <c r="J10" i="56"/>
  <c r="T10" i="56"/>
  <c r="P10" i="56"/>
  <c r="T14" i="56"/>
  <c r="P14" i="56"/>
  <c r="R16" i="56"/>
  <c r="V16" i="56"/>
  <c r="V12" i="56"/>
  <c r="R12" i="56"/>
  <c r="V8" i="56"/>
  <c r="R8" i="56"/>
  <c r="S13" i="56"/>
  <c r="S9" i="56"/>
  <c r="J16" i="56"/>
  <c r="Q16" i="56"/>
  <c r="Q12" i="56"/>
  <c r="Q8" i="56"/>
  <c r="P16" i="56"/>
  <c r="P12" i="56"/>
  <c r="P8" i="56"/>
  <c r="P11" i="56"/>
  <c r="J14" i="56"/>
  <c r="S7" i="56"/>
  <c r="W15" i="56"/>
  <c r="J7" i="56"/>
  <c r="J9" i="56"/>
  <c r="T9" i="56"/>
  <c r="J13" i="56"/>
  <c r="T13" i="56"/>
  <c r="J15" i="56"/>
  <c r="T15" i="56"/>
  <c r="U13" i="56"/>
  <c r="Q13" i="56"/>
  <c r="U9" i="56"/>
  <c r="Q9" i="56"/>
  <c r="R6" i="56"/>
  <c r="V6" i="56"/>
  <c r="Z6" i="56" s="1"/>
  <c r="Q15" i="56"/>
  <c r="Q11" i="56"/>
  <c r="Q7" i="56"/>
  <c r="P7" i="56"/>
  <c r="J11" i="56"/>
  <c r="S11" i="56"/>
  <c r="R16" i="55"/>
  <c r="V16" i="55"/>
  <c r="V7" i="55"/>
  <c r="Z7" i="55" s="1"/>
  <c r="R7" i="55"/>
  <c r="T5" i="55"/>
  <c r="X5" i="55" s="1"/>
  <c r="P5" i="55"/>
  <c r="U16" i="55"/>
  <c r="Q16" i="55"/>
  <c r="U15" i="55"/>
  <c r="Q15" i="55"/>
  <c r="U14" i="55"/>
  <c r="Q14" i="55"/>
  <c r="U13" i="55"/>
  <c r="Q13" i="55"/>
  <c r="U12" i="55"/>
  <c r="Y12" i="55" s="1"/>
  <c r="Q12" i="55"/>
  <c r="U11" i="55"/>
  <c r="Q11" i="55"/>
  <c r="U10" i="55"/>
  <c r="Y10" i="55" s="1"/>
  <c r="Q10" i="55"/>
  <c r="U9" i="55"/>
  <c r="Y9" i="55" s="1"/>
  <c r="Q9" i="55"/>
  <c r="U8" i="55"/>
  <c r="Y8" i="55" s="1"/>
  <c r="Q8" i="55"/>
  <c r="U7" i="55"/>
  <c r="Y7" i="55" s="1"/>
  <c r="Q7" i="55"/>
  <c r="U6" i="55"/>
  <c r="Y6" i="55" s="1"/>
  <c r="Q6" i="55"/>
  <c r="V15" i="55"/>
  <c r="R15" i="55"/>
  <c r="R12" i="55"/>
  <c r="V12" i="55"/>
  <c r="V10" i="55"/>
  <c r="Z10" i="55" s="1"/>
  <c r="R10" i="55"/>
  <c r="V8" i="55"/>
  <c r="Z8" i="55" s="1"/>
  <c r="R8" i="55"/>
  <c r="U5" i="55"/>
  <c r="Y5" i="55" s="1"/>
  <c r="Q5" i="55"/>
  <c r="T16" i="55"/>
  <c r="P16" i="55"/>
  <c r="T14" i="55"/>
  <c r="P14" i="55"/>
  <c r="T13" i="55"/>
  <c r="P13" i="55"/>
  <c r="T12" i="55"/>
  <c r="P12" i="55"/>
  <c r="T10" i="55"/>
  <c r="P10" i="55"/>
  <c r="T9" i="55"/>
  <c r="X9" i="55" s="1"/>
  <c r="P9" i="55"/>
  <c r="T8" i="55"/>
  <c r="X8" i="55" s="1"/>
  <c r="P8" i="55"/>
  <c r="T6" i="55"/>
  <c r="P6" i="55"/>
  <c r="V14" i="55"/>
  <c r="R14" i="55"/>
  <c r="V11" i="55"/>
  <c r="R11" i="55"/>
  <c r="V6" i="55"/>
  <c r="R6" i="55"/>
  <c r="R5" i="55"/>
  <c r="V5" i="55"/>
  <c r="Z5" i="55" s="1"/>
  <c r="S15" i="55"/>
  <c r="O15" i="55"/>
  <c r="S13" i="55"/>
  <c r="O13" i="55"/>
  <c r="S11" i="55"/>
  <c r="O11" i="55"/>
  <c r="S9" i="55"/>
  <c r="W9" i="55" s="1"/>
  <c r="O9" i="55"/>
  <c r="S7" i="55"/>
  <c r="W7" i="55" s="1"/>
  <c r="O7" i="55"/>
  <c r="P1117" i="47"/>
  <c r="O1117" i="47"/>
  <c r="N1117" i="47"/>
  <c r="M1117" i="47"/>
  <c r="P1116" i="47"/>
  <c r="O1116" i="47"/>
  <c r="N1116" i="47"/>
  <c r="M1116" i="47"/>
  <c r="P1115" i="47"/>
  <c r="O1115" i="47"/>
  <c r="N1115" i="47"/>
  <c r="M1115" i="47"/>
  <c r="P1114" i="47"/>
  <c r="O1114" i="47"/>
  <c r="N1114" i="47"/>
  <c r="M1114" i="47"/>
  <c r="T1117" i="46"/>
  <c r="S1117" i="46"/>
  <c r="R1117" i="46"/>
  <c r="Q1117" i="46"/>
  <c r="T1116" i="46"/>
  <c r="S1116" i="46"/>
  <c r="R1116" i="46"/>
  <c r="Q1116" i="46"/>
  <c r="T1115" i="46"/>
  <c r="S1115" i="46"/>
  <c r="R1115" i="46"/>
  <c r="Q1115" i="46"/>
  <c r="T1114" i="46"/>
  <c r="S1114" i="46"/>
  <c r="R1114" i="46"/>
  <c r="Q1114" i="46"/>
  <c r="F12" i="55" l="1"/>
  <c r="S12" i="55" s="1"/>
  <c r="AA8" i="56"/>
  <c r="AA9" i="56" s="1"/>
  <c r="AA10" i="56" s="1"/>
  <c r="AA11" i="56" s="1"/>
  <c r="J44" i="54"/>
  <c r="K44" i="54" s="1"/>
  <c r="P15" i="55"/>
  <c r="J7" i="55"/>
  <c r="J5" i="55"/>
  <c r="O5" i="55"/>
  <c r="AS1114" i="47"/>
  <c r="AT1114" i="47" s="1"/>
  <c r="AS1116" i="47"/>
  <c r="AT1116" i="47" s="1"/>
  <c r="T15" i="55"/>
  <c r="J39" i="54"/>
  <c r="K39" i="54" s="1"/>
  <c r="AS1117" i="47"/>
  <c r="AT1117" i="47" s="1"/>
  <c r="AS1115" i="47"/>
  <c r="AT1115" i="47" s="1"/>
  <c r="AW1114" i="46"/>
  <c r="AX1114" i="46" s="1"/>
  <c r="AW1116" i="46"/>
  <c r="AX1116" i="46" s="1"/>
  <c r="AW1115" i="46"/>
  <c r="AX1115" i="46" s="1"/>
  <c r="AW1117" i="46"/>
  <c r="AX1117" i="46" s="1"/>
  <c r="P7" i="55"/>
  <c r="J10" i="55"/>
  <c r="V13" i="55"/>
  <c r="R13" i="55"/>
  <c r="AA12" i="56"/>
  <c r="AA13" i="56" s="1"/>
  <c r="AA14" i="56" s="1"/>
  <c r="AA15" i="56" s="1"/>
  <c r="AA16" i="56" s="1"/>
  <c r="F8" i="55"/>
  <c r="J8" i="55" s="1"/>
  <c r="O14" i="55"/>
  <c r="J14" i="55"/>
  <c r="S14" i="55"/>
  <c r="O16" i="55"/>
  <c r="W1114" i="46"/>
  <c r="V1116" i="46"/>
  <c r="V1117" i="46"/>
  <c r="R1114" i="47"/>
  <c r="S1114" i="47" s="1"/>
  <c r="R1115" i="47"/>
  <c r="S1115" i="47" s="1"/>
  <c r="Q1116" i="47"/>
  <c r="S1116" i="47" s="1"/>
  <c r="Q1117" i="47"/>
  <c r="S1117" i="47" s="1"/>
  <c r="S16" i="55"/>
  <c r="F6" i="55"/>
  <c r="O6" i="55" s="1"/>
  <c r="J48" i="54"/>
  <c r="K48" i="54" s="1"/>
  <c r="W1115" i="46"/>
  <c r="X1117" i="46"/>
  <c r="J50" i="54"/>
  <c r="K50" i="54" s="1"/>
  <c r="S10" i="55"/>
  <c r="W10" i="55" s="1"/>
  <c r="W11" i="55" s="1"/>
  <c r="S5" i="55"/>
  <c r="W5" i="55" s="1"/>
  <c r="X10" i="55"/>
  <c r="X11" i="55" s="1"/>
  <c r="X12" i="55" s="1"/>
  <c r="X13" i="55" s="1"/>
  <c r="X14" i="55" s="1"/>
  <c r="J9" i="55"/>
  <c r="P11" i="55"/>
  <c r="V9" i="55"/>
  <c r="Z9" i="55" s="1"/>
  <c r="J11" i="55"/>
  <c r="Z7" i="56"/>
  <c r="Z8" i="56" s="1"/>
  <c r="Z9" i="56" s="1"/>
  <c r="Z10" i="56" s="1"/>
  <c r="Z11" i="56" s="1"/>
  <c r="Z12" i="56" s="1"/>
  <c r="Z13" i="56" s="1"/>
  <c r="Z14" i="56" s="1"/>
  <c r="Z15" i="56" s="1"/>
  <c r="Z16" i="56" s="1"/>
  <c r="Y6" i="56"/>
  <c r="Y7" i="56" s="1"/>
  <c r="Y8" i="56" s="1"/>
  <c r="Y9" i="56" s="1"/>
  <c r="Y10" i="56" s="1"/>
  <c r="Y11" i="56" s="1"/>
  <c r="Y12" i="56" s="1"/>
  <c r="Y13" i="56" s="1"/>
  <c r="Y14" i="56" s="1"/>
  <c r="Y15" i="56" s="1"/>
  <c r="Y16" i="56" s="1"/>
  <c r="Y11" i="55"/>
  <c r="Y13" i="55"/>
  <c r="Y14" i="55" s="1"/>
  <c r="Y15" i="55" s="1"/>
  <c r="Y16" i="55" s="1"/>
  <c r="X6" i="55"/>
  <c r="X6" i="56"/>
  <c r="X7" i="56" s="1"/>
  <c r="X8" i="56" s="1"/>
  <c r="X9" i="56" s="1"/>
  <c r="X10" i="56" s="1"/>
  <c r="X11" i="56" s="1"/>
  <c r="X12" i="56" s="1"/>
  <c r="X13" i="56" s="1"/>
  <c r="X14" i="56" s="1"/>
  <c r="X15" i="56" s="1"/>
  <c r="X16" i="56" s="1"/>
  <c r="Z6" i="55"/>
  <c r="Z11" i="55"/>
  <c r="Z12" i="55" s="1"/>
  <c r="BL8" i="47"/>
  <c r="BK8" i="47"/>
  <c r="BJ8" i="47"/>
  <c r="BI8" i="47"/>
  <c r="BH8" i="47"/>
  <c r="BL7" i="47"/>
  <c r="BK7" i="47"/>
  <c r="BJ7" i="47"/>
  <c r="BI7" i="47"/>
  <c r="BH7" i="47"/>
  <c r="BL6" i="47"/>
  <c r="BK6" i="47"/>
  <c r="BJ6" i="47"/>
  <c r="BI6" i="47"/>
  <c r="BH6" i="47"/>
  <c r="BL5" i="47"/>
  <c r="BK5" i="47"/>
  <c r="BJ5" i="47"/>
  <c r="BI5" i="47"/>
  <c r="BH5" i="47"/>
  <c r="BS7" i="47"/>
  <c r="BR7" i="47"/>
  <c r="BQ7" i="47"/>
  <c r="BP7" i="47"/>
  <c r="BO7" i="47"/>
  <c r="BS8" i="47"/>
  <c r="BR8" i="47"/>
  <c r="BQ8" i="47"/>
  <c r="BP8" i="47"/>
  <c r="BO8" i="47"/>
  <c r="BS6" i="47"/>
  <c r="BR6" i="47"/>
  <c r="BQ6" i="47"/>
  <c r="BP6" i="47"/>
  <c r="BO6" i="47"/>
  <c r="BS5" i="47"/>
  <c r="BR5" i="47"/>
  <c r="BQ5" i="47"/>
  <c r="BP5" i="47"/>
  <c r="BO5" i="47"/>
  <c r="T1113" i="46"/>
  <c r="S1113" i="46"/>
  <c r="R1113" i="46"/>
  <c r="Q1113" i="46"/>
  <c r="T1112" i="46"/>
  <c r="S1112" i="46"/>
  <c r="R1112" i="46"/>
  <c r="Q1112" i="46"/>
  <c r="T1111" i="46"/>
  <c r="S1111" i="46"/>
  <c r="R1111" i="46"/>
  <c r="Q1111" i="46"/>
  <c r="T1108" i="46"/>
  <c r="S1108" i="46"/>
  <c r="R1108" i="46"/>
  <c r="Q1108" i="46"/>
  <c r="T1110" i="46"/>
  <c r="S1110" i="46"/>
  <c r="R1110" i="46"/>
  <c r="Q1110" i="46"/>
  <c r="T1109" i="46"/>
  <c r="S1109" i="46"/>
  <c r="R1109" i="46"/>
  <c r="Q1109" i="46"/>
  <c r="BP8" i="46"/>
  <c r="BO8" i="46"/>
  <c r="BN8" i="46"/>
  <c r="BM8" i="46"/>
  <c r="BL8" i="46"/>
  <c r="BP7" i="46"/>
  <c r="BO7" i="46"/>
  <c r="BN7" i="46"/>
  <c r="BM7" i="46"/>
  <c r="BL7" i="46"/>
  <c r="BP6" i="46"/>
  <c r="F58" i="53" s="1"/>
  <c r="H58" i="53" s="1"/>
  <c r="BO6" i="46"/>
  <c r="E58" i="53" s="1"/>
  <c r="BN6" i="46"/>
  <c r="D58" i="53" s="1"/>
  <c r="BM6" i="46"/>
  <c r="C58" i="53" s="1"/>
  <c r="BL6" i="46"/>
  <c r="B58" i="53" s="1"/>
  <c r="BP5" i="46"/>
  <c r="BO5" i="46"/>
  <c r="BN5" i="46"/>
  <c r="BM5" i="46"/>
  <c r="BL5" i="46"/>
  <c r="BW7" i="46"/>
  <c r="BV7" i="46"/>
  <c r="BU7" i="46"/>
  <c r="BT7" i="46"/>
  <c r="BS7" i="46"/>
  <c r="BW8" i="46"/>
  <c r="BV8" i="46"/>
  <c r="BU8" i="46"/>
  <c r="BT8" i="46"/>
  <c r="BS8" i="46"/>
  <c r="BW6" i="46"/>
  <c r="F58" i="52" s="1"/>
  <c r="BV6" i="46"/>
  <c r="E58" i="52" s="1"/>
  <c r="BU6" i="46"/>
  <c r="D58" i="52" s="1"/>
  <c r="BT6" i="46"/>
  <c r="C58" i="52" s="1"/>
  <c r="BS6" i="46"/>
  <c r="B58" i="52" s="1"/>
  <c r="BW5" i="46"/>
  <c r="BV5" i="46"/>
  <c r="BU5" i="46"/>
  <c r="BT5" i="46"/>
  <c r="BS5" i="46"/>
  <c r="O29" i="53"/>
  <c r="O28" i="53"/>
  <c r="O27" i="53"/>
  <c r="O26" i="53"/>
  <c r="O25" i="53"/>
  <c r="O24" i="53"/>
  <c r="O23" i="53"/>
  <c r="O22" i="53"/>
  <c r="O21" i="53"/>
  <c r="N19" i="53"/>
  <c r="O19" i="53" s="1"/>
  <c r="O18" i="53"/>
  <c r="O12" i="55" l="1"/>
  <c r="J12" i="55"/>
  <c r="W12" i="55"/>
  <c r="W13" i="55" s="1"/>
  <c r="W14" i="55" s="1"/>
  <c r="W15" i="55" s="1"/>
  <c r="X15" i="55"/>
  <c r="X16" i="55" s="1"/>
  <c r="S8" i="55"/>
  <c r="W8" i="55" s="1"/>
  <c r="AW1109" i="46"/>
  <c r="AX1109" i="46" s="1"/>
  <c r="AW1110" i="46"/>
  <c r="AX1110" i="46" s="1"/>
  <c r="AW1108" i="46"/>
  <c r="AX1108" i="46" s="1"/>
  <c r="AW1111" i="46"/>
  <c r="AX1111" i="46" s="1"/>
  <c r="AW1112" i="46"/>
  <c r="AX1112" i="46" s="1"/>
  <c r="AW1113" i="46"/>
  <c r="AX1113" i="46" s="1"/>
  <c r="X1110" i="46"/>
  <c r="W16" i="55"/>
  <c r="Z13" i="55"/>
  <c r="Z14" i="55" s="1"/>
  <c r="Z15" i="55" s="1"/>
  <c r="Z16" i="55" s="1"/>
  <c r="O8" i="55"/>
  <c r="V1109" i="46"/>
  <c r="V1110" i="46"/>
  <c r="W1108" i="46"/>
  <c r="W1111" i="46"/>
  <c r="X1115" i="46"/>
  <c r="W1112" i="46"/>
  <c r="W1113" i="46"/>
  <c r="S6" i="55"/>
  <c r="W6" i="55" s="1"/>
  <c r="J6" i="55"/>
  <c r="J42" i="53"/>
  <c r="J44" i="53"/>
  <c r="J45" i="53"/>
  <c r="J46" i="53"/>
  <c r="J47" i="53"/>
  <c r="J48" i="53"/>
  <c r="J49" i="53"/>
  <c r="J50" i="53"/>
  <c r="J43" i="53"/>
  <c r="J41" i="53"/>
  <c r="N20" i="53"/>
  <c r="O20" i="53" s="1"/>
  <c r="BG921" i="47"/>
  <c r="BH921" i="47" s="1"/>
  <c r="P1113" i="47"/>
  <c r="O1113" i="47"/>
  <c r="N1113" i="47"/>
  <c r="M1113" i="47"/>
  <c r="P1112" i="47"/>
  <c r="O1112" i="47"/>
  <c r="N1112" i="47"/>
  <c r="M1112" i="47"/>
  <c r="P1111" i="47"/>
  <c r="O1111" i="47"/>
  <c r="N1111" i="47"/>
  <c r="M1111" i="47"/>
  <c r="P1110" i="47"/>
  <c r="O1110" i="47"/>
  <c r="N1110" i="47"/>
  <c r="M1110" i="47"/>
  <c r="P1109" i="47"/>
  <c r="O1109" i="47"/>
  <c r="N1109" i="47"/>
  <c r="M1109" i="47"/>
  <c r="P1108" i="47"/>
  <c r="O1108" i="47"/>
  <c r="N1108" i="47"/>
  <c r="M1108" i="47"/>
  <c r="AS1108" i="47" l="1"/>
  <c r="AT1108" i="47" s="1"/>
  <c r="AS1110" i="47"/>
  <c r="AT1110" i="47" s="1"/>
  <c r="AS1112" i="47"/>
  <c r="AT1112" i="47" s="1"/>
  <c r="AS1111" i="47"/>
  <c r="AT1111" i="47" s="1"/>
  <c r="AS1113" i="47"/>
  <c r="AT1113" i="47" s="1"/>
  <c r="AS1109" i="47"/>
  <c r="AT1109" i="47" s="1"/>
  <c r="R1111" i="47"/>
  <c r="Q1110" i="47"/>
  <c r="R1112" i="47"/>
  <c r="R1108" i="47"/>
  <c r="Q1109" i="47"/>
  <c r="R1113" i="47"/>
  <c r="AD1474" i="46"/>
  <c r="AC1474" i="46"/>
  <c r="AB1474" i="46"/>
  <c r="AA1474" i="46"/>
  <c r="AD1473" i="46"/>
  <c r="AC1473" i="46"/>
  <c r="AB1473" i="46"/>
  <c r="AA1473" i="46"/>
  <c r="AD1472" i="46"/>
  <c r="E44" i="62" s="1"/>
  <c r="AC1472" i="46"/>
  <c r="D44" i="62" s="1"/>
  <c r="AB1472" i="46"/>
  <c r="C44" i="62" s="1"/>
  <c r="AA1472" i="46"/>
  <c r="B44" i="62" s="1"/>
  <c r="AD1467" i="46"/>
  <c r="AC1467" i="46"/>
  <c r="AB1467" i="46"/>
  <c r="AA1467" i="46"/>
  <c r="AD1466" i="46"/>
  <c r="AC1466" i="46"/>
  <c r="AB1466" i="46"/>
  <c r="AA1466" i="46"/>
  <c r="AD1465" i="46"/>
  <c r="E16" i="62" s="1"/>
  <c r="AC1465" i="46"/>
  <c r="D16" i="62" s="1"/>
  <c r="AB1465" i="46"/>
  <c r="C16" i="62" s="1"/>
  <c r="AA1465" i="46"/>
  <c r="B16" i="62" s="1"/>
  <c r="AD1436" i="46"/>
  <c r="AC1436" i="46"/>
  <c r="AB1436" i="46"/>
  <c r="AA1436" i="46"/>
  <c r="AD1435" i="46"/>
  <c r="AC1435" i="46"/>
  <c r="AB1435" i="46"/>
  <c r="AA1435" i="46"/>
  <c r="AD1434" i="46"/>
  <c r="E15" i="62" s="1"/>
  <c r="AC1434" i="46"/>
  <c r="D15" i="62" s="1"/>
  <c r="AB1434" i="46"/>
  <c r="C15" i="62" s="1"/>
  <c r="AA1434" i="46"/>
  <c r="B15" i="62" s="1"/>
  <c r="AD1406" i="46"/>
  <c r="AC1406" i="46"/>
  <c r="AB1406" i="46"/>
  <c r="AA1406" i="46"/>
  <c r="AD1405" i="46"/>
  <c r="AC1405" i="46"/>
  <c r="AB1405" i="46"/>
  <c r="AA1405" i="46"/>
  <c r="AD1404" i="46"/>
  <c r="E14" i="62" s="1"/>
  <c r="AC1404" i="46"/>
  <c r="D14" i="62" s="1"/>
  <c r="AB1404" i="46"/>
  <c r="C14" i="62" s="1"/>
  <c r="AA1404" i="46"/>
  <c r="B14" i="62" s="1"/>
  <c r="AD1375" i="46"/>
  <c r="AC1375" i="46"/>
  <c r="AB1375" i="46"/>
  <c r="AA1375" i="46"/>
  <c r="AD1374" i="46"/>
  <c r="AC1374" i="46"/>
  <c r="AB1374" i="46"/>
  <c r="AA1374" i="46"/>
  <c r="AD1373" i="46"/>
  <c r="E13" i="62" s="1"/>
  <c r="AC1373" i="46"/>
  <c r="D13" i="62" s="1"/>
  <c r="AB1373" i="46"/>
  <c r="C13" i="62" s="1"/>
  <c r="AA1373" i="46"/>
  <c r="B13" i="62" s="1"/>
  <c r="AD1345" i="46"/>
  <c r="AC1345" i="46"/>
  <c r="AB1345" i="46"/>
  <c r="AA1345" i="46"/>
  <c r="AD1344" i="46"/>
  <c r="AC1344" i="46"/>
  <c r="AB1344" i="46"/>
  <c r="AA1344" i="46"/>
  <c r="AD1343" i="46"/>
  <c r="E12" i="62" s="1"/>
  <c r="AC1343" i="46"/>
  <c r="D12" i="62" s="1"/>
  <c r="AB1343" i="46"/>
  <c r="C12" i="62" s="1"/>
  <c r="AA1343" i="46"/>
  <c r="B12" i="62" s="1"/>
  <c r="AD1314" i="46"/>
  <c r="AC1314" i="46"/>
  <c r="AB1314" i="46"/>
  <c r="AA1314" i="46"/>
  <c r="AD1313" i="46"/>
  <c r="AC1313" i="46"/>
  <c r="AB1313" i="46"/>
  <c r="AA1313" i="46"/>
  <c r="AD1312" i="46"/>
  <c r="E11" i="62" s="1"/>
  <c r="AC1312" i="46"/>
  <c r="D11" i="62" s="1"/>
  <c r="AB1312" i="46"/>
  <c r="C11" i="62" s="1"/>
  <c r="AA1312" i="46"/>
  <c r="B11" i="62" s="1"/>
  <c r="AD1283" i="46"/>
  <c r="AC1283" i="46"/>
  <c r="AB1283" i="46"/>
  <c r="AA1283" i="46"/>
  <c r="AD1282" i="46"/>
  <c r="AC1282" i="46"/>
  <c r="AB1282" i="46"/>
  <c r="AA1282" i="46"/>
  <c r="AD1281" i="46"/>
  <c r="E10" i="62" s="1"/>
  <c r="AC1281" i="46"/>
  <c r="D10" i="62" s="1"/>
  <c r="AB1281" i="46"/>
  <c r="C10" i="62" s="1"/>
  <c r="AA1281" i="46"/>
  <c r="B10" i="62" s="1"/>
  <c r="AD1253" i="46"/>
  <c r="AC1253" i="46"/>
  <c r="AB1253" i="46"/>
  <c r="AA1253" i="46"/>
  <c r="AD1252" i="46"/>
  <c r="AC1252" i="46"/>
  <c r="AB1252" i="46"/>
  <c r="AA1252" i="46"/>
  <c r="AD1251" i="46"/>
  <c r="E9" i="62" s="1"/>
  <c r="AC1251" i="46"/>
  <c r="D9" i="62" s="1"/>
  <c r="AB1251" i="46"/>
  <c r="C9" i="62" s="1"/>
  <c r="AA1251" i="46"/>
  <c r="B9" i="62" s="1"/>
  <c r="AD1222" i="46"/>
  <c r="AC1222" i="46"/>
  <c r="AB1222" i="46"/>
  <c r="AA1222" i="46"/>
  <c r="AD1221" i="46"/>
  <c r="AC1221" i="46"/>
  <c r="AB1221" i="46"/>
  <c r="AA1221" i="46"/>
  <c r="AD1220" i="46"/>
  <c r="E8" i="62" s="1"/>
  <c r="AC1220" i="46"/>
  <c r="D8" i="62" s="1"/>
  <c r="AB1220" i="46"/>
  <c r="C8" i="62" s="1"/>
  <c r="AA1220" i="46"/>
  <c r="B8" i="62" s="1"/>
  <c r="AD1192" i="46"/>
  <c r="AC1192" i="46"/>
  <c r="AB1192" i="46"/>
  <c r="AA1192" i="46"/>
  <c r="AD1191" i="46"/>
  <c r="AC1191" i="46"/>
  <c r="AB1191" i="46"/>
  <c r="AA1191" i="46"/>
  <c r="AD1190" i="46"/>
  <c r="E7" i="62" s="1"/>
  <c r="AC1190" i="46"/>
  <c r="D7" i="62" s="1"/>
  <c r="AB1190" i="46"/>
  <c r="C7" i="62" s="1"/>
  <c r="AA1190" i="46"/>
  <c r="B7" i="62" s="1"/>
  <c r="AD1162" i="46"/>
  <c r="AC1162" i="46"/>
  <c r="AB1162" i="46"/>
  <c r="AD1161" i="46"/>
  <c r="I19" i="53" s="1"/>
  <c r="AC1161" i="46"/>
  <c r="H19" i="53" s="1"/>
  <c r="AB1161" i="46"/>
  <c r="G19" i="53" s="1"/>
  <c r="AD1160" i="46"/>
  <c r="AC1160" i="46"/>
  <c r="AB1160" i="46"/>
  <c r="C6" i="62" s="1"/>
  <c r="AA1162" i="46"/>
  <c r="AA1161" i="46"/>
  <c r="F19" i="53" s="1"/>
  <c r="AA1160" i="46"/>
  <c r="AD1133" i="46"/>
  <c r="AC1133" i="46"/>
  <c r="AB1133" i="46"/>
  <c r="AA1133" i="46"/>
  <c r="AD1132" i="46"/>
  <c r="AC1132" i="46"/>
  <c r="AB1132" i="46"/>
  <c r="G18" i="53" s="1"/>
  <c r="AA1132" i="46"/>
  <c r="F18" i="53" s="1"/>
  <c r="AD1131" i="46"/>
  <c r="AC1131" i="46"/>
  <c r="AB1131" i="46"/>
  <c r="AA1131" i="46"/>
  <c r="V1475" i="47"/>
  <c r="Y1474" i="47"/>
  <c r="X1474" i="47"/>
  <c r="W1474" i="47"/>
  <c r="V1474" i="47"/>
  <c r="Y1473" i="47"/>
  <c r="X1473" i="47"/>
  <c r="W1473" i="47"/>
  <c r="V1473" i="47"/>
  <c r="Y1472" i="47"/>
  <c r="X1472" i="47"/>
  <c r="W1472" i="47"/>
  <c r="V1472" i="47"/>
  <c r="Y1467" i="47"/>
  <c r="AW1504" i="47" s="1"/>
  <c r="X1467" i="47"/>
  <c r="AV1504" i="47" s="1"/>
  <c r="W1467" i="47"/>
  <c r="AU1504" i="47" s="1"/>
  <c r="V1467" i="47"/>
  <c r="AT1504" i="47" s="1"/>
  <c r="Y1466" i="47"/>
  <c r="X1466" i="47"/>
  <c r="W1466" i="47"/>
  <c r="V1466" i="47"/>
  <c r="Y1465" i="47"/>
  <c r="X1465" i="47"/>
  <c r="W1465" i="47"/>
  <c r="V1465" i="47"/>
  <c r="Y1437" i="47"/>
  <c r="AW1503" i="47" s="1"/>
  <c r="X1437" i="47"/>
  <c r="AV1503" i="47" s="1"/>
  <c r="W1437" i="47"/>
  <c r="AU1503" i="47" s="1"/>
  <c r="V1437" i="47"/>
  <c r="AT1503" i="47" s="1"/>
  <c r="Y1436" i="47"/>
  <c r="X1436" i="47"/>
  <c r="W1436" i="47"/>
  <c r="V1436" i="47"/>
  <c r="Y1435" i="47"/>
  <c r="X1435" i="47"/>
  <c r="W1435" i="47"/>
  <c r="V1435" i="47"/>
  <c r="Y1406" i="47"/>
  <c r="AW1502" i="47" s="1"/>
  <c r="X1406" i="47"/>
  <c r="AV1502" i="47" s="1"/>
  <c r="W1406" i="47"/>
  <c r="AU1502" i="47" s="1"/>
  <c r="V1406" i="47"/>
  <c r="AT1502" i="47" s="1"/>
  <c r="Y1405" i="47"/>
  <c r="X1405" i="47"/>
  <c r="W1405" i="47"/>
  <c r="V1405" i="47"/>
  <c r="Y1404" i="47"/>
  <c r="X1404" i="47"/>
  <c r="W1404" i="47"/>
  <c r="V1404" i="47"/>
  <c r="Y1376" i="47"/>
  <c r="AW1501" i="47" s="1"/>
  <c r="X1376" i="47"/>
  <c r="AV1501" i="47" s="1"/>
  <c r="W1376" i="47"/>
  <c r="AU1501" i="47" s="1"/>
  <c r="V1376" i="47"/>
  <c r="AT1501" i="47" s="1"/>
  <c r="Y1375" i="47"/>
  <c r="X1375" i="47"/>
  <c r="W1375" i="47"/>
  <c r="V1375" i="47"/>
  <c r="Y1374" i="47"/>
  <c r="X1374" i="47"/>
  <c r="W1374" i="47"/>
  <c r="V1374" i="47"/>
  <c r="Y1345" i="47"/>
  <c r="AW1500" i="47" s="1"/>
  <c r="X1345" i="47"/>
  <c r="AV1500" i="47" s="1"/>
  <c r="W1345" i="47"/>
  <c r="AU1500" i="47" s="1"/>
  <c r="V1345" i="47"/>
  <c r="AT1500" i="47" s="1"/>
  <c r="Y1344" i="47"/>
  <c r="X1344" i="47"/>
  <c r="W1344" i="47"/>
  <c r="V1344" i="47"/>
  <c r="Y1343" i="47"/>
  <c r="X1343" i="47"/>
  <c r="W1343" i="47"/>
  <c r="V1343" i="47"/>
  <c r="Y1314" i="47"/>
  <c r="AW1499" i="47" s="1"/>
  <c r="X1314" i="47"/>
  <c r="AV1499" i="47" s="1"/>
  <c r="W1314" i="47"/>
  <c r="AU1499" i="47" s="1"/>
  <c r="V1314" i="47"/>
  <c r="AT1499" i="47" s="1"/>
  <c r="Y1313" i="47"/>
  <c r="X1313" i="47"/>
  <c r="W1313" i="47"/>
  <c r="V1313" i="47"/>
  <c r="Y1312" i="47"/>
  <c r="X1312" i="47"/>
  <c r="W1312" i="47"/>
  <c r="V1312" i="47"/>
  <c r="Y1284" i="47"/>
  <c r="AW1498" i="47" s="1"/>
  <c r="X1284" i="47"/>
  <c r="AV1498" i="47" s="1"/>
  <c r="W1284" i="47"/>
  <c r="AU1498" i="47" s="1"/>
  <c r="V1284" i="47"/>
  <c r="AT1498" i="47" s="1"/>
  <c r="Y1283" i="47"/>
  <c r="X1283" i="47"/>
  <c r="W1283" i="47"/>
  <c r="V1283" i="47"/>
  <c r="Y1282" i="47"/>
  <c r="X1282" i="47"/>
  <c r="W1282" i="47"/>
  <c r="V1282" i="47"/>
  <c r="Y1253" i="47"/>
  <c r="AW1497" i="47" s="1"/>
  <c r="X1253" i="47"/>
  <c r="AV1497" i="47" s="1"/>
  <c r="W1253" i="47"/>
  <c r="AU1497" i="47" s="1"/>
  <c r="V1253" i="47"/>
  <c r="AT1497" i="47" s="1"/>
  <c r="Y1252" i="47"/>
  <c r="X1252" i="47"/>
  <c r="W1252" i="47"/>
  <c r="V1252" i="47"/>
  <c r="Y1251" i="47"/>
  <c r="X1251" i="47"/>
  <c r="W1251" i="47"/>
  <c r="V1251" i="47"/>
  <c r="Y1223" i="47"/>
  <c r="AW1496" i="47" s="1"/>
  <c r="X1223" i="47"/>
  <c r="AV1496" i="47" s="1"/>
  <c r="W1223" i="47"/>
  <c r="AU1496" i="47" s="1"/>
  <c r="V1223" i="47"/>
  <c r="AT1496" i="47" s="1"/>
  <c r="Y1222" i="47"/>
  <c r="X1222" i="47"/>
  <c r="W1222" i="47"/>
  <c r="V1222" i="47"/>
  <c r="Y1221" i="47"/>
  <c r="X1221" i="47"/>
  <c r="W1221" i="47"/>
  <c r="V1221" i="47"/>
  <c r="Y1192" i="47"/>
  <c r="AW1495" i="47" s="1"/>
  <c r="X1192" i="47"/>
  <c r="AV1495" i="47" s="1"/>
  <c r="W1192" i="47"/>
  <c r="AU1495" i="47" s="1"/>
  <c r="V1192" i="47"/>
  <c r="AT1495" i="47" s="1"/>
  <c r="Y1191" i="47"/>
  <c r="X1191" i="47"/>
  <c r="W1191" i="47"/>
  <c r="V1191" i="47"/>
  <c r="Y1190" i="47"/>
  <c r="X1190" i="47"/>
  <c r="W1190" i="47"/>
  <c r="V1190" i="47"/>
  <c r="Y1159" i="47"/>
  <c r="J6" i="62" s="1"/>
  <c r="X1159" i="47"/>
  <c r="I6" i="62" s="1"/>
  <c r="W1159" i="47"/>
  <c r="H6" i="62" s="1"/>
  <c r="Y1161" i="47"/>
  <c r="AW1494" i="47" s="1"/>
  <c r="X1161" i="47"/>
  <c r="AV1494" i="47" s="1"/>
  <c r="W1161" i="47"/>
  <c r="AU1494" i="47" s="1"/>
  <c r="V1161" i="47"/>
  <c r="AT1494" i="47" s="1"/>
  <c r="Y1160" i="47"/>
  <c r="I40" i="53" s="1"/>
  <c r="X1160" i="47"/>
  <c r="H40" i="53" s="1"/>
  <c r="W1160" i="47"/>
  <c r="G40" i="53" s="1"/>
  <c r="V1160" i="47"/>
  <c r="F40" i="53" s="1"/>
  <c r="V1159" i="47"/>
  <c r="G6" i="62" s="1"/>
  <c r="Y1133" i="47"/>
  <c r="AW1493" i="47" s="1"/>
  <c r="X1133" i="47"/>
  <c r="AV1493" i="47" s="1"/>
  <c r="W1133" i="47"/>
  <c r="AU1493" i="47" s="1"/>
  <c r="V1133" i="47"/>
  <c r="AT1493" i="47" s="1"/>
  <c r="Y1132" i="47"/>
  <c r="I39" i="53" s="1"/>
  <c r="I41" i="56" s="1"/>
  <c r="X1132" i="47"/>
  <c r="H39" i="53" s="1"/>
  <c r="H41" i="56" s="1"/>
  <c r="W1132" i="47"/>
  <c r="G39" i="53" s="1"/>
  <c r="G41" i="56" s="1"/>
  <c r="V1132" i="47"/>
  <c r="F39" i="53" s="1"/>
  <c r="F41" i="56" s="1"/>
  <c r="Y1131" i="47"/>
  <c r="J5" i="62" s="1"/>
  <c r="X1131" i="47"/>
  <c r="I5" i="62" s="1"/>
  <c r="W1131" i="47"/>
  <c r="H5" i="62" s="1"/>
  <c r="V1131" i="47"/>
  <c r="G5" i="62" s="1"/>
  <c r="AW1488" i="47" l="1"/>
  <c r="J15" i="62"/>
  <c r="AT1481" i="47"/>
  <c r="G8" i="62"/>
  <c r="AT1483" i="47"/>
  <c r="G10" i="62"/>
  <c r="AW1484" i="47"/>
  <c r="J11" i="62"/>
  <c r="AW1486" i="47"/>
  <c r="J13" i="62"/>
  <c r="AT1485" i="47"/>
  <c r="G12" i="62"/>
  <c r="AU1483" i="47"/>
  <c r="H10" i="62"/>
  <c r="AU1485" i="47"/>
  <c r="H12" i="62"/>
  <c r="AU1487" i="47"/>
  <c r="H14" i="62"/>
  <c r="AU1489" i="47"/>
  <c r="H16" i="62"/>
  <c r="AW1480" i="47"/>
  <c r="J7" i="62"/>
  <c r="AW1482" i="47"/>
  <c r="J9" i="62"/>
  <c r="AT1487" i="47"/>
  <c r="G14" i="62"/>
  <c r="AT1489" i="47"/>
  <c r="G16" i="62"/>
  <c r="AV1481" i="47"/>
  <c r="I8" i="62"/>
  <c r="AV1483" i="47"/>
  <c r="I10" i="62"/>
  <c r="AV1485" i="47"/>
  <c r="I12" i="62"/>
  <c r="AV1487" i="47"/>
  <c r="I14" i="62"/>
  <c r="AV1489" i="47"/>
  <c r="I16" i="62"/>
  <c r="AU1481" i="47"/>
  <c r="H8" i="62"/>
  <c r="AW1481" i="47"/>
  <c r="J8" i="62"/>
  <c r="AW1483" i="47"/>
  <c r="J10" i="62"/>
  <c r="AW1485" i="47"/>
  <c r="J12" i="62"/>
  <c r="AW1487" i="47"/>
  <c r="J14" i="62"/>
  <c r="AW1489" i="47"/>
  <c r="J16" i="62"/>
  <c r="AT1480" i="47"/>
  <c r="G7" i="62"/>
  <c r="AT1482" i="47"/>
  <c r="G9" i="62"/>
  <c r="AT1484" i="47"/>
  <c r="G11" i="62"/>
  <c r="AT1486" i="47"/>
  <c r="G13" i="62"/>
  <c r="AT1488" i="47"/>
  <c r="G15" i="62"/>
  <c r="AU1480" i="47"/>
  <c r="H7" i="62"/>
  <c r="AU1482" i="47"/>
  <c r="H9" i="62"/>
  <c r="AU1484" i="47"/>
  <c r="H11" i="62"/>
  <c r="AU1486" i="47"/>
  <c r="H13" i="62"/>
  <c r="AU1488" i="47"/>
  <c r="H15" i="62"/>
  <c r="AV1480" i="47"/>
  <c r="I7" i="62"/>
  <c r="AV1482" i="47"/>
  <c r="I9" i="62"/>
  <c r="AV1484" i="47"/>
  <c r="I11" i="62"/>
  <c r="AV1486" i="47"/>
  <c r="I13" i="62"/>
  <c r="AV1488" i="47"/>
  <c r="I15" i="62"/>
  <c r="B18" i="53"/>
  <c r="B5" i="62"/>
  <c r="D19" i="53"/>
  <c r="D6" i="62"/>
  <c r="C18" i="53"/>
  <c r="C5" i="62"/>
  <c r="E19" i="53"/>
  <c r="E6" i="62"/>
  <c r="D18" i="53"/>
  <c r="D5" i="62"/>
  <c r="E18" i="53"/>
  <c r="E5" i="62"/>
  <c r="B19" i="53"/>
  <c r="B6" i="62"/>
  <c r="E39" i="53"/>
  <c r="I41" i="55" s="1"/>
  <c r="R41" i="55" s="1"/>
  <c r="AW1478" i="47"/>
  <c r="C40" i="53"/>
  <c r="G42" i="55" s="1"/>
  <c r="AU1479" i="47"/>
  <c r="D40" i="53"/>
  <c r="H42" i="55" s="1"/>
  <c r="AV1479" i="47"/>
  <c r="E40" i="53"/>
  <c r="I42" i="55" s="1"/>
  <c r="AW1479" i="47"/>
  <c r="D39" i="53"/>
  <c r="H41" i="55" s="1"/>
  <c r="U41" i="55" s="1"/>
  <c r="AV1478" i="47"/>
  <c r="B39" i="53"/>
  <c r="F41" i="55" s="1"/>
  <c r="AT1478" i="47"/>
  <c r="B40" i="53"/>
  <c r="F42" i="55" s="1"/>
  <c r="AT1479" i="47"/>
  <c r="C39" i="53"/>
  <c r="G41" i="55" s="1"/>
  <c r="T41" i="55" s="1"/>
  <c r="AU1478" i="47"/>
  <c r="Y1468" i="47"/>
  <c r="AD1468" i="46"/>
  <c r="Y1438" i="47"/>
  <c r="AD1437" i="46"/>
  <c r="Y1407" i="47"/>
  <c r="AD1407" i="46"/>
  <c r="AD1376" i="46"/>
  <c r="Y1377" i="47"/>
  <c r="AD1346" i="46"/>
  <c r="Y1346" i="47"/>
  <c r="Y1315" i="47"/>
  <c r="AD1315" i="46"/>
  <c r="Y1285" i="47"/>
  <c r="AD1284" i="46"/>
  <c r="Y1254" i="47"/>
  <c r="AD1254" i="46"/>
  <c r="AD1223" i="46"/>
  <c r="Y1224" i="47"/>
  <c r="Y1193" i="47"/>
  <c r="AD1193" i="46"/>
  <c r="Y1162" i="47"/>
  <c r="AD1163" i="46"/>
  <c r="C19" i="53"/>
  <c r="S1108" i="47"/>
  <c r="BG1108" i="47"/>
  <c r="BH1108" i="47" s="1"/>
  <c r="S1112" i="47"/>
  <c r="BG1112" i="47"/>
  <c r="S1113" i="47"/>
  <c r="BG1113" i="47"/>
  <c r="S1110" i="47"/>
  <c r="T1110" i="47" s="1"/>
  <c r="BG1110" i="47"/>
  <c r="BH1110" i="47" s="1"/>
  <c r="S1109" i="47"/>
  <c r="BG1109" i="47"/>
  <c r="BH1109" i="47" s="1"/>
  <c r="S1111" i="47"/>
  <c r="BG1111" i="47"/>
  <c r="BH1111" i="47" s="1"/>
  <c r="J41" i="56"/>
  <c r="P41" i="56"/>
  <c r="T41" i="56"/>
  <c r="W41" i="56"/>
  <c r="S41" i="56"/>
  <c r="U41" i="56"/>
  <c r="Q41" i="56"/>
  <c r="V41" i="56"/>
  <c r="R41" i="56"/>
  <c r="Y1134" i="47"/>
  <c r="Y1475" i="47"/>
  <c r="AD1134" i="46"/>
  <c r="AD1475" i="46"/>
  <c r="P1107" i="47"/>
  <c r="O1107" i="47"/>
  <c r="N1107" i="47"/>
  <c r="M1107" i="47"/>
  <c r="P1106" i="47"/>
  <c r="O1106" i="47"/>
  <c r="N1106" i="47"/>
  <c r="M1106" i="47"/>
  <c r="P1105" i="47"/>
  <c r="O1105" i="47"/>
  <c r="N1105" i="47"/>
  <c r="M1105" i="47"/>
  <c r="P1104" i="47"/>
  <c r="O1104" i="47"/>
  <c r="N1104" i="47"/>
  <c r="M1104" i="47"/>
  <c r="P1103" i="47"/>
  <c r="O1103" i="47"/>
  <c r="N1103" i="47"/>
  <c r="M1103" i="47"/>
  <c r="P1102" i="47"/>
  <c r="O1102" i="47"/>
  <c r="N1102" i="47"/>
  <c r="M1102" i="47"/>
  <c r="P1101" i="47"/>
  <c r="O1101" i="47"/>
  <c r="N1101" i="47"/>
  <c r="M1101" i="47"/>
  <c r="P1100" i="47"/>
  <c r="O1100" i="47"/>
  <c r="N1100" i="47"/>
  <c r="M1100" i="47"/>
  <c r="P1099" i="47"/>
  <c r="O1099" i="47"/>
  <c r="N1099" i="47"/>
  <c r="M1099" i="47"/>
  <c r="P1098" i="47"/>
  <c r="O1098" i="47"/>
  <c r="N1098" i="47"/>
  <c r="M1098" i="47"/>
  <c r="P1097" i="47"/>
  <c r="O1097" i="47"/>
  <c r="N1097" i="47"/>
  <c r="M1097" i="47"/>
  <c r="P1096" i="47"/>
  <c r="O1096" i="47"/>
  <c r="N1096" i="47"/>
  <c r="M1096" i="47"/>
  <c r="P1095" i="47"/>
  <c r="O1095" i="47"/>
  <c r="N1095" i="47"/>
  <c r="M1095" i="47"/>
  <c r="P1094" i="47"/>
  <c r="O1094" i="47"/>
  <c r="N1094" i="47"/>
  <c r="M1094" i="47"/>
  <c r="P1093" i="47"/>
  <c r="O1093" i="47"/>
  <c r="N1093" i="47"/>
  <c r="M1093" i="47"/>
  <c r="P1092" i="47"/>
  <c r="O1092" i="47"/>
  <c r="N1092" i="47"/>
  <c r="M1092" i="47"/>
  <c r="P1091" i="47"/>
  <c r="O1091" i="47"/>
  <c r="N1091" i="47"/>
  <c r="M1091" i="47"/>
  <c r="P1090" i="47"/>
  <c r="O1090" i="47"/>
  <c r="N1090" i="47"/>
  <c r="M1090" i="47"/>
  <c r="P1089" i="47"/>
  <c r="O1089" i="47"/>
  <c r="N1089" i="47"/>
  <c r="M1089" i="47"/>
  <c r="P1088" i="47"/>
  <c r="O1088" i="47"/>
  <c r="N1088" i="47"/>
  <c r="M1088" i="47"/>
  <c r="P1087" i="47"/>
  <c r="O1087" i="47"/>
  <c r="N1087" i="47"/>
  <c r="M1087" i="47"/>
  <c r="P1086" i="47"/>
  <c r="O1086" i="47"/>
  <c r="N1086" i="47"/>
  <c r="M1086" i="47"/>
  <c r="P1085" i="47"/>
  <c r="O1085" i="47"/>
  <c r="N1085" i="47"/>
  <c r="M1085" i="47"/>
  <c r="P1084" i="47"/>
  <c r="O1084" i="47"/>
  <c r="N1084" i="47"/>
  <c r="M1084" i="47"/>
  <c r="P1083" i="47"/>
  <c r="O1083" i="47"/>
  <c r="N1083" i="47"/>
  <c r="M1083" i="47"/>
  <c r="T1107" i="46"/>
  <c r="S1107" i="46"/>
  <c r="R1107" i="46"/>
  <c r="Q1107" i="46"/>
  <c r="T1106" i="46"/>
  <c r="S1106" i="46"/>
  <c r="R1106" i="46"/>
  <c r="Q1106" i="46"/>
  <c r="T1105" i="46"/>
  <c r="S1105" i="46"/>
  <c r="R1105" i="46"/>
  <c r="Q1105" i="46"/>
  <c r="T1104" i="46"/>
  <c r="S1104" i="46"/>
  <c r="R1104" i="46"/>
  <c r="Q1104" i="46"/>
  <c r="T1103" i="46"/>
  <c r="S1103" i="46"/>
  <c r="R1103" i="46"/>
  <c r="Q1103" i="46"/>
  <c r="T1102" i="46"/>
  <c r="S1102" i="46"/>
  <c r="R1102" i="46"/>
  <c r="Q1102" i="46"/>
  <c r="T1101" i="46"/>
  <c r="S1101" i="46"/>
  <c r="R1101" i="46"/>
  <c r="Q1101" i="46"/>
  <c r="T1100" i="46"/>
  <c r="S1100" i="46"/>
  <c r="R1100" i="46"/>
  <c r="Q1100" i="46"/>
  <c r="T1099" i="46"/>
  <c r="S1099" i="46"/>
  <c r="R1099" i="46"/>
  <c r="Q1099" i="46"/>
  <c r="T1098" i="46"/>
  <c r="S1098" i="46"/>
  <c r="R1098" i="46"/>
  <c r="Q1098" i="46"/>
  <c r="T1097" i="46"/>
  <c r="S1097" i="46"/>
  <c r="R1097" i="46"/>
  <c r="Q1097" i="46"/>
  <c r="T1096" i="46"/>
  <c r="S1096" i="46"/>
  <c r="R1096" i="46"/>
  <c r="Q1096" i="46"/>
  <c r="T1095" i="46"/>
  <c r="S1095" i="46"/>
  <c r="R1095" i="46"/>
  <c r="Q1095" i="46"/>
  <c r="T1094" i="46"/>
  <c r="S1094" i="46"/>
  <c r="R1094" i="46"/>
  <c r="Q1094" i="46"/>
  <c r="T1093" i="46"/>
  <c r="S1093" i="46"/>
  <c r="R1093" i="46"/>
  <c r="Q1093" i="46"/>
  <c r="T1092" i="46"/>
  <c r="S1092" i="46"/>
  <c r="R1092" i="46"/>
  <c r="Q1092" i="46"/>
  <c r="T1091" i="46"/>
  <c r="S1091" i="46"/>
  <c r="R1091" i="46"/>
  <c r="Q1091" i="46"/>
  <c r="T1090" i="46"/>
  <c r="S1090" i="46"/>
  <c r="R1090" i="46"/>
  <c r="Q1090" i="46"/>
  <c r="T1089" i="46"/>
  <c r="S1089" i="46"/>
  <c r="R1089" i="46"/>
  <c r="Q1089" i="46"/>
  <c r="T1088" i="46"/>
  <c r="S1088" i="46"/>
  <c r="R1088" i="46"/>
  <c r="Q1088" i="46"/>
  <c r="T1087" i="46"/>
  <c r="S1087" i="46"/>
  <c r="R1087" i="46"/>
  <c r="Q1087" i="46"/>
  <c r="T1086" i="46"/>
  <c r="S1086" i="46"/>
  <c r="R1086" i="46"/>
  <c r="Q1086" i="46"/>
  <c r="T1085" i="46"/>
  <c r="S1085" i="46"/>
  <c r="R1085" i="46"/>
  <c r="Q1085" i="46"/>
  <c r="T1084" i="46"/>
  <c r="S1084" i="46"/>
  <c r="R1084" i="46"/>
  <c r="Q1084" i="46"/>
  <c r="J42" i="55" l="1"/>
  <c r="Q41" i="55"/>
  <c r="V41" i="55"/>
  <c r="J40" i="53"/>
  <c r="AS1103" i="47"/>
  <c r="AT1103" i="47" s="1"/>
  <c r="AS1105" i="47"/>
  <c r="AT1105" i="47" s="1"/>
  <c r="AS1107" i="47"/>
  <c r="AT1107" i="47" s="1"/>
  <c r="J39" i="53"/>
  <c r="U1114" i="47"/>
  <c r="P41" i="55"/>
  <c r="T1111" i="47"/>
  <c r="T1112" i="47" s="1"/>
  <c r="T1113" i="47" s="1"/>
  <c r="T1114" i="47" s="1"/>
  <c r="T1115" i="47" s="1"/>
  <c r="T1116" i="47" s="1"/>
  <c r="T1117" i="47" s="1"/>
  <c r="T1118" i="47" s="1"/>
  <c r="T1119" i="47" s="1"/>
  <c r="T1120" i="47" s="1"/>
  <c r="T1121" i="47" s="1"/>
  <c r="AS1102" i="47"/>
  <c r="AT1102" i="47" s="1"/>
  <c r="AS1104" i="47"/>
  <c r="AT1104" i="47" s="1"/>
  <c r="AS1106" i="47"/>
  <c r="AT1106" i="47" s="1"/>
  <c r="W1087" i="46"/>
  <c r="V1089" i="46"/>
  <c r="W1091" i="46"/>
  <c r="W1093" i="46"/>
  <c r="W1094" i="46"/>
  <c r="V1096" i="46"/>
  <c r="W1097" i="46"/>
  <c r="W1098" i="46"/>
  <c r="W1099" i="46"/>
  <c r="W1100" i="46"/>
  <c r="W1101" i="46"/>
  <c r="AW1101" i="46"/>
  <c r="AX1101" i="46" s="1"/>
  <c r="X1103" i="46"/>
  <c r="AW1102" i="46"/>
  <c r="AX1102" i="46" s="1"/>
  <c r="V1103" i="46"/>
  <c r="AW1103" i="46"/>
  <c r="AX1103" i="46" s="1"/>
  <c r="AW1104" i="46"/>
  <c r="AX1104" i="46" s="1"/>
  <c r="W1105" i="46"/>
  <c r="AW1105" i="46"/>
  <c r="AX1105" i="46" s="1"/>
  <c r="W1106" i="46"/>
  <c r="AW1106" i="46"/>
  <c r="AX1106" i="46" s="1"/>
  <c r="W1107" i="46"/>
  <c r="AW1107" i="46"/>
  <c r="AX1107" i="46" s="1"/>
  <c r="W1085" i="46"/>
  <c r="W1086" i="46"/>
  <c r="X1089" i="46"/>
  <c r="W1090" i="46"/>
  <c r="W1092" i="46"/>
  <c r="X1096" i="46"/>
  <c r="R1084" i="47"/>
  <c r="S1084" i="47" s="1"/>
  <c r="R1086" i="47"/>
  <c r="BG1086" i="47" s="1"/>
  <c r="BH1086" i="47" s="1"/>
  <c r="Q1088" i="47"/>
  <c r="S1088" i="47" s="1"/>
  <c r="Q1089" i="47"/>
  <c r="S1089" i="47" s="1"/>
  <c r="T1089" i="47" s="1"/>
  <c r="R1090" i="47"/>
  <c r="S1090" i="47" s="1"/>
  <c r="R1091" i="47"/>
  <c r="S1091" i="47" s="1"/>
  <c r="R1092" i="47"/>
  <c r="S1092" i="47" s="1"/>
  <c r="R1093" i="47"/>
  <c r="S1093" i="47" s="1"/>
  <c r="T1093" i="47" s="1"/>
  <c r="R1094" i="47"/>
  <c r="S1094" i="47" s="1"/>
  <c r="T1094" i="47" s="1"/>
  <c r="Q1095" i="47"/>
  <c r="S1095" i="47" s="1"/>
  <c r="T1095" i="47" s="1"/>
  <c r="Q1096" i="47"/>
  <c r="S1096" i="47" s="1"/>
  <c r="T1096" i="47" s="1"/>
  <c r="R1098" i="47"/>
  <c r="S1098" i="47" s="1"/>
  <c r="T1098" i="47" s="1"/>
  <c r="R1099" i="47"/>
  <c r="S1099" i="47" s="1"/>
  <c r="T1099" i="47" s="1"/>
  <c r="R1100" i="47"/>
  <c r="S1100" i="47" s="1"/>
  <c r="T1100" i="47" s="1"/>
  <c r="R1101" i="47"/>
  <c r="S1101" i="47" s="1"/>
  <c r="AS1101" i="47"/>
  <c r="AT1101" i="47" s="1"/>
  <c r="Q1102" i="47"/>
  <c r="S1102" i="47" s="1"/>
  <c r="T1102" i="47" s="1"/>
  <c r="Q1103" i="47"/>
  <c r="S1103" i="47" s="1"/>
  <c r="T1103" i="47" s="1"/>
  <c r="R1104" i="47"/>
  <c r="S1104" i="47" s="1"/>
  <c r="T1104" i="47" s="1"/>
  <c r="R1105" i="47"/>
  <c r="S1105" i="47" s="1"/>
  <c r="R1106" i="47"/>
  <c r="S1106" i="47" s="1"/>
  <c r="R1107" i="47"/>
  <c r="S1107" i="47" s="1"/>
  <c r="R1083" i="47"/>
  <c r="S1083" i="47" s="1"/>
  <c r="R1085" i="47"/>
  <c r="S1085" i="47" s="1"/>
  <c r="R1087" i="47"/>
  <c r="S1087" i="47" s="1"/>
  <c r="T1087" i="47" s="1"/>
  <c r="U1113" i="47"/>
  <c r="W1104" i="46"/>
  <c r="X1108" i="46"/>
  <c r="S1086" i="47"/>
  <c r="U1112" i="47"/>
  <c r="BH1112" i="47"/>
  <c r="BH1113" i="47" s="1"/>
  <c r="X1094" i="46"/>
  <c r="X1101" i="46"/>
  <c r="J41" i="55"/>
  <c r="S41" i="55"/>
  <c r="O41" i="55"/>
  <c r="R1097" i="47"/>
  <c r="V1102" i="46"/>
  <c r="V1095" i="46"/>
  <c r="V1088" i="46"/>
  <c r="W1084" i="46"/>
  <c r="P1082" i="47"/>
  <c r="O1082" i="47"/>
  <c r="N1082" i="47"/>
  <c r="M1082" i="47"/>
  <c r="T1083" i="46"/>
  <c r="S1083" i="46"/>
  <c r="R1083" i="46"/>
  <c r="Q1083" i="46"/>
  <c r="T1082" i="46"/>
  <c r="S1082" i="46"/>
  <c r="R1082" i="46"/>
  <c r="Q1082" i="46"/>
  <c r="BG1103" i="47" l="1"/>
  <c r="BH1103" i="47" s="1"/>
  <c r="BG1102" i="47"/>
  <c r="BH1102" i="47" s="1"/>
  <c r="BG1087" i="47"/>
  <c r="BH1087" i="47" s="1"/>
  <c r="BG1106" i="47"/>
  <c r="BG1099" i="47"/>
  <c r="BH1099" i="47" s="1"/>
  <c r="BG1096" i="47"/>
  <c r="BH1096" i="47" s="1"/>
  <c r="T1101" i="47"/>
  <c r="BG1100" i="47"/>
  <c r="BH1100" i="47" s="1"/>
  <c r="BG1092" i="47"/>
  <c r="BH1092" i="47" s="1"/>
  <c r="BG1107" i="47"/>
  <c r="BG1101" i="47"/>
  <c r="BH1101" i="47" s="1"/>
  <c r="BG1091" i="47"/>
  <c r="BH1091" i="47" s="1"/>
  <c r="AU1474" i="47"/>
  <c r="AU1472" i="47"/>
  <c r="AW1472" i="47" s="1"/>
  <c r="AU1471" i="47"/>
  <c r="AU1473" i="47"/>
  <c r="T1105" i="47"/>
  <c r="T1106" i="47" s="1"/>
  <c r="T1107" i="47" s="1"/>
  <c r="T1108" i="47" s="1"/>
  <c r="T1109" i="47" s="1"/>
  <c r="BG1085" i="47"/>
  <c r="BH1085" i="47" s="1"/>
  <c r="BG1090" i="47"/>
  <c r="BH1090" i="47" s="1"/>
  <c r="BG1095" i="47"/>
  <c r="BH1095" i="47" s="1"/>
  <c r="BG1105" i="47"/>
  <c r="BH1105" i="47" s="1"/>
  <c r="BH1106" i="47" s="1"/>
  <c r="BG1094" i="47"/>
  <c r="BH1094" i="47" s="1"/>
  <c r="BG1088" i="47"/>
  <c r="BH1088" i="47" s="1"/>
  <c r="BG1084" i="47"/>
  <c r="BH1084" i="47" s="1"/>
  <c r="V1082" i="46"/>
  <c r="W1083" i="46"/>
  <c r="AY1471" i="46"/>
  <c r="AY1474" i="46"/>
  <c r="AY1472" i="46"/>
  <c r="AY1473" i="46"/>
  <c r="BG1104" i="47"/>
  <c r="BH1104" i="47" s="1"/>
  <c r="BG1098" i="47"/>
  <c r="BH1098" i="47" s="1"/>
  <c r="BG1093" i="47"/>
  <c r="BH1093" i="47" s="1"/>
  <c r="BG1089" i="47"/>
  <c r="BH1089" i="47" s="1"/>
  <c r="BG1083" i="47"/>
  <c r="BH1083" i="47" s="1"/>
  <c r="Q1082" i="47"/>
  <c r="T1090" i="47"/>
  <c r="T1091" i="47" s="1"/>
  <c r="T1092" i="47" s="1"/>
  <c r="T1088" i="47"/>
  <c r="S1097" i="47"/>
  <c r="T1097" i="47" s="1"/>
  <c r="BG1097" i="47"/>
  <c r="BH1097" i="47" s="1"/>
  <c r="X1087" i="46"/>
  <c r="T1081" i="46"/>
  <c r="S1081" i="46"/>
  <c r="R1081" i="46"/>
  <c r="Q1081" i="46"/>
  <c r="T1080" i="46"/>
  <c r="S1080" i="46"/>
  <c r="R1080" i="46"/>
  <c r="Q1080" i="46"/>
  <c r="P1081" i="47"/>
  <c r="O1081" i="47"/>
  <c r="N1081" i="47"/>
  <c r="M1081" i="47"/>
  <c r="P1080" i="47"/>
  <c r="O1080" i="47"/>
  <c r="N1080" i="47"/>
  <c r="M1080" i="47"/>
  <c r="BH1107" i="47" l="1"/>
  <c r="AW1474" i="47"/>
  <c r="AW1473" i="47"/>
  <c r="AW1471" i="47"/>
  <c r="BA1473" i="46"/>
  <c r="BA1472" i="46"/>
  <c r="BA1474" i="46"/>
  <c r="BA1471" i="46"/>
  <c r="Q1081" i="47"/>
  <c r="S1082" i="47"/>
  <c r="BG1082" i="47"/>
  <c r="BH1082" i="47" s="1"/>
  <c r="R1080" i="47"/>
  <c r="W1080" i="46"/>
  <c r="V1081" i="46"/>
  <c r="X1082" i="46"/>
  <c r="T1079" i="46"/>
  <c r="S1079" i="46"/>
  <c r="R1079" i="46"/>
  <c r="Q1079" i="46"/>
  <c r="P1079" i="47"/>
  <c r="O1079" i="47"/>
  <c r="N1079" i="47"/>
  <c r="M1079" i="47"/>
  <c r="R1079" i="47" l="1"/>
  <c r="S1079" i="47" s="1"/>
  <c r="W1079" i="46"/>
  <c r="S1080" i="47"/>
  <c r="BG1080" i="47"/>
  <c r="BH1080" i="47" s="1"/>
  <c r="S1081" i="47"/>
  <c r="BG1081" i="47"/>
  <c r="BH1081" i="47" s="1"/>
  <c r="BG1079" i="47" l="1"/>
  <c r="BH1079" i="47" s="1"/>
  <c r="T1078" i="46"/>
  <c r="S1078" i="46"/>
  <c r="R1078" i="46"/>
  <c r="Q1078" i="46"/>
  <c r="P1078" i="47"/>
  <c r="O1078" i="47"/>
  <c r="N1078" i="47"/>
  <c r="M1078" i="47"/>
  <c r="R1078" i="47" l="1"/>
  <c r="S1078" i="47" s="1"/>
  <c r="W1078" i="46"/>
  <c r="P1077" i="47"/>
  <c r="O1077" i="47"/>
  <c r="N1077" i="47"/>
  <c r="M1077" i="47"/>
  <c r="P1076" i="47"/>
  <c r="O1076" i="47"/>
  <c r="N1076" i="47"/>
  <c r="M1076" i="47"/>
  <c r="P1075" i="47"/>
  <c r="O1075" i="47"/>
  <c r="N1075" i="47"/>
  <c r="M1075" i="47"/>
  <c r="P1074" i="47"/>
  <c r="O1074" i="47"/>
  <c r="N1074" i="47"/>
  <c r="M1074" i="47"/>
  <c r="P1073" i="47"/>
  <c r="O1073" i="47"/>
  <c r="N1073" i="47"/>
  <c r="M1073" i="47"/>
  <c r="P1072" i="47"/>
  <c r="O1072" i="47"/>
  <c r="N1072" i="47"/>
  <c r="M1072" i="47"/>
  <c r="P1071" i="47"/>
  <c r="O1071" i="47"/>
  <c r="N1071" i="47"/>
  <c r="M1071" i="47"/>
  <c r="P1070" i="47"/>
  <c r="O1070" i="47"/>
  <c r="N1070" i="47"/>
  <c r="M1070" i="47"/>
  <c r="T1077" i="46"/>
  <c r="S1077" i="46"/>
  <c r="R1077" i="46"/>
  <c r="Q1077" i="46"/>
  <c r="T1076" i="46"/>
  <c r="S1076" i="46"/>
  <c r="R1076" i="46"/>
  <c r="Q1076" i="46"/>
  <c r="T1075" i="46"/>
  <c r="S1075" i="46"/>
  <c r="R1075" i="46"/>
  <c r="Q1075" i="46"/>
  <c r="T1074" i="46"/>
  <c r="S1074" i="46"/>
  <c r="R1074" i="46"/>
  <c r="Q1074" i="46"/>
  <c r="T1073" i="46"/>
  <c r="S1073" i="46"/>
  <c r="R1073" i="46"/>
  <c r="Q1073" i="46"/>
  <c r="T1072" i="46"/>
  <c r="S1072" i="46"/>
  <c r="R1072" i="46"/>
  <c r="Q1072" i="46"/>
  <c r="T1071" i="46"/>
  <c r="S1071" i="46"/>
  <c r="R1071" i="46"/>
  <c r="Q1071" i="46"/>
  <c r="T1070" i="46"/>
  <c r="S1070" i="46"/>
  <c r="R1070" i="46"/>
  <c r="Q1070" i="46"/>
  <c r="BG1078" i="47" l="1"/>
  <c r="BH1078" i="47" s="1"/>
  <c r="W1071" i="46"/>
  <c r="W1073" i="46"/>
  <c r="V1075" i="46"/>
  <c r="W1077" i="46"/>
  <c r="W1072" i="46"/>
  <c r="V1074" i="46"/>
  <c r="R1070" i="47"/>
  <c r="S1070" i="47" s="1"/>
  <c r="R1071" i="47"/>
  <c r="S1071" i="47" s="1"/>
  <c r="R1073" i="47"/>
  <c r="BG1073" i="47" s="1"/>
  <c r="BH1073" i="47" s="1"/>
  <c r="Q1074" i="47"/>
  <c r="S1074" i="47" s="1"/>
  <c r="Q1075" i="47"/>
  <c r="S1075" i="47" s="1"/>
  <c r="R1076" i="47"/>
  <c r="S1076" i="47" s="1"/>
  <c r="R1077" i="47"/>
  <c r="S1077" i="47" s="1"/>
  <c r="R1072" i="47"/>
  <c r="S1072" i="47" s="1"/>
  <c r="W1076" i="46"/>
  <c r="X1080" i="46"/>
  <c r="S1073" i="47"/>
  <c r="X1075" i="46"/>
  <c r="W1070" i="46"/>
  <c r="T1069" i="46"/>
  <c r="S1069" i="46"/>
  <c r="R1069" i="46"/>
  <c r="Q1069" i="46"/>
  <c r="T1068" i="46"/>
  <c r="S1068" i="46"/>
  <c r="R1068" i="46"/>
  <c r="Q1068" i="46"/>
  <c r="T1067" i="46"/>
  <c r="S1067" i="46"/>
  <c r="R1067" i="46"/>
  <c r="Q1067" i="46"/>
  <c r="T1066" i="46"/>
  <c r="S1066" i="46"/>
  <c r="R1066" i="46"/>
  <c r="Q1066" i="46"/>
  <c r="T1065" i="46"/>
  <c r="S1065" i="46"/>
  <c r="R1065" i="46"/>
  <c r="Q1065" i="46"/>
  <c r="T1064" i="46"/>
  <c r="S1064" i="46"/>
  <c r="R1064" i="46"/>
  <c r="Q1064" i="46"/>
  <c r="T1063" i="46"/>
  <c r="S1063" i="46"/>
  <c r="R1063" i="46"/>
  <c r="Q1063" i="46"/>
  <c r="T1062" i="46"/>
  <c r="S1062" i="46"/>
  <c r="R1062" i="46"/>
  <c r="Q1062" i="46"/>
  <c r="T1061" i="46"/>
  <c r="S1061" i="46"/>
  <c r="R1061" i="46"/>
  <c r="Q1061" i="46"/>
  <c r="T1060" i="46"/>
  <c r="S1060" i="46"/>
  <c r="R1060" i="46"/>
  <c r="Q1060" i="46"/>
  <c r="T1059" i="46"/>
  <c r="S1059" i="46"/>
  <c r="R1059" i="46"/>
  <c r="Q1059" i="46"/>
  <c r="T1058" i="46"/>
  <c r="S1058" i="46"/>
  <c r="R1058" i="46"/>
  <c r="Q1058" i="46"/>
  <c r="P1069" i="47"/>
  <c r="O1069" i="47"/>
  <c r="N1069" i="47"/>
  <c r="M1069" i="47"/>
  <c r="P1068" i="47"/>
  <c r="O1068" i="47"/>
  <c r="N1068" i="47"/>
  <c r="M1068" i="47"/>
  <c r="P1067" i="47"/>
  <c r="O1067" i="47"/>
  <c r="N1067" i="47"/>
  <c r="M1067" i="47"/>
  <c r="P1066" i="47"/>
  <c r="O1066" i="47"/>
  <c r="N1066" i="47"/>
  <c r="M1066" i="47"/>
  <c r="P1065" i="47"/>
  <c r="O1065" i="47"/>
  <c r="N1065" i="47"/>
  <c r="M1065" i="47"/>
  <c r="P1064" i="47"/>
  <c r="O1064" i="47"/>
  <c r="N1064" i="47"/>
  <c r="M1064" i="47"/>
  <c r="P1063" i="47"/>
  <c r="O1063" i="47"/>
  <c r="N1063" i="47"/>
  <c r="M1063" i="47"/>
  <c r="P1062" i="47"/>
  <c r="O1062" i="47"/>
  <c r="N1062" i="47"/>
  <c r="M1062" i="47"/>
  <c r="P1061" i="47"/>
  <c r="O1061" i="47"/>
  <c r="N1061" i="47"/>
  <c r="M1061" i="47"/>
  <c r="P1060" i="47"/>
  <c r="O1060" i="47"/>
  <c r="N1060" i="47"/>
  <c r="M1060" i="47"/>
  <c r="P1059" i="47"/>
  <c r="O1059" i="47"/>
  <c r="N1059" i="47"/>
  <c r="M1059" i="47"/>
  <c r="P1058" i="47"/>
  <c r="O1058" i="47"/>
  <c r="N1058" i="47"/>
  <c r="M1058" i="47"/>
  <c r="R1064" i="47" l="1"/>
  <c r="S1064" i="47" s="1"/>
  <c r="BG1076" i="47"/>
  <c r="BH1076" i="47" s="1"/>
  <c r="BG1075" i="47"/>
  <c r="BH1075" i="47" s="1"/>
  <c r="R1066" i="47"/>
  <c r="S1066" i="47" s="1"/>
  <c r="BG1070" i="47"/>
  <c r="BH1070" i="47" s="1"/>
  <c r="R1059" i="47"/>
  <c r="BG1059" i="47" s="1"/>
  <c r="BH1059" i="47" s="1"/>
  <c r="R1063" i="47"/>
  <c r="S1063" i="47" s="1"/>
  <c r="R1065" i="47"/>
  <c r="S1065" i="47" s="1"/>
  <c r="BG1077" i="47"/>
  <c r="BH1077" i="47" s="1"/>
  <c r="BG1071" i="47"/>
  <c r="BH1071" i="47" s="1"/>
  <c r="Q1061" i="47"/>
  <c r="BG1061" i="47" s="1"/>
  <c r="BH1061" i="47" s="1"/>
  <c r="X1068" i="46"/>
  <c r="X1061" i="46"/>
  <c r="X1066" i="46"/>
  <c r="BG1074" i="47"/>
  <c r="BH1074" i="47" s="1"/>
  <c r="BG1072" i="47"/>
  <c r="BH1072" i="47" s="1"/>
  <c r="R1062" i="47"/>
  <c r="R1058" i="47"/>
  <c r="Q1060" i="47"/>
  <c r="Q1067" i="47"/>
  <c r="Q1068" i="47"/>
  <c r="R1069" i="47"/>
  <c r="W1058" i="46"/>
  <c r="W1059" i="46"/>
  <c r="V1060" i="46"/>
  <c r="V1061" i="46"/>
  <c r="W1062" i="46"/>
  <c r="W1063" i="46"/>
  <c r="W1064" i="46"/>
  <c r="W1065" i="46"/>
  <c r="W1066" i="46"/>
  <c r="V1067" i="46"/>
  <c r="V1068" i="46"/>
  <c r="W1069" i="46"/>
  <c r="X1073" i="46"/>
  <c r="T1057" i="46"/>
  <c r="S1057" i="46"/>
  <c r="R1057" i="46"/>
  <c r="Q1057" i="46"/>
  <c r="P1057" i="47"/>
  <c r="O1057" i="47"/>
  <c r="N1057" i="47"/>
  <c r="M1057" i="47"/>
  <c r="BG1064" i="47" l="1"/>
  <c r="BH1064" i="47" s="1"/>
  <c r="BG1063" i="47"/>
  <c r="BH1063" i="47" s="1"/>
  <c r="BG1066" i="47"/>
  <c r="BH1066" i="47" s="1"/>
  <c r="S1059" i="47"/>
  <c r="S1061" i="47"/>
  <c r="BG1065" i="47"/>
  <c r="BH1065" i="47" s="1"/>
  <c r="W1057" i="46"/>
  <c r="R1057" i="47"/>
  <c r="BG1057" i="47" s="1"/>
  <c r="BH1057" i="47" s="1"/>
  <c r="S1068" i="47"/>
  <c r="T1068" i="47" s="1"/>
  <c r="BG1068" i="47"/>
  <c r="BH1068" i="47" s="1"/>
  <c r="S1060" i="47"/>
  <c r="BG1060" i="47"/>
  <c r="BH1060" i="47" s="1"/>
  <c r="S1069" i="47"/>
  <c r="BG1069" i="47"/>
  <c r="BH1069" i="47" s="1"/>
  <c r="S1067" i="47"/>
  <c r="T1067" i="47" s="1"/>
  <c r="BG1067" i="47"/>
  <c r="BH1067" i="47" s="1"/>
  <c r="S1058" i="47"/>
  <c r="BG1058" i="47"/>
  <c r="BH1058" i="47" s="1"/>
  <c r="S1062" i="47"/>
  <c r="BG1062" i="47"/>
  <c r="BH1062" i="47" s="1"/>
  <c r="T1056" i="46"/>
  <c r="S1056" i="46"/>
  <c r="R1056" i="46"/>
  <c r="Q1056" i="46"/>
  <c r="P1056" i="47"/>
  <c r="O1056" i="47"/>
  <c r="N1056" i="47"/>
  <c r="M1056" i="47"/>
  <c r="S1057" i="47" l="1"/>
  <c r="T1057" i="47" s="1"/>
  <c r="T1058" i="47" s="1"/>
  <c r="T1059" i="47" s="1"/>
  <c r="T1060" i="47" s="1"/>
  <c r="T1061" i="47" s="1"/>
  <c r="T1062" i="47" s="1"/>
  <c r="T1063" i="47" s="1"/>
  <c r="T1064" i="47" s="1"/>
  <c r="T1065" i="47" s="1"/>
  <c r="T1066" i="47" s="1"/>
  <c r="T1069" i="47"/>
  <c r="T1070" i="47" s="1"/>
  <c r="T1071" i="47" s="1"/>
  <c r="T1072" i="47" s="1"/>
  <c r="T1073" i="47" s="1"/>
  <c r="T1074" i="47" s="1"/>
  <c r="T1075" i="47" s="1"/>
  <c r="T1076" i="47" s="1"/>
  <c r="T1077" i="47" s="1"/>
  <c r="T1078" i="47" s="1"/>
  <c r="T1079" i="47" s="1"/>
  <c r="T1080" i="47" s="1"/>
  <c r="T1081" i="47" s="1"/>
  <c r="T1082" i="47" s="1"/>
  <c r="T1083" i="47" s="1"/>
  <c r="T1084" i="47" s="1"/>
  <c r="T1085" i="47" s="1"/>
  <c r="T1086" i="47" s="1"/>
  <c r="R1056" i="47"/>
  <c r="W1056" i="46"/>
  <c r="P1055" i="47"/>
  <c r="O1055" i="47"/>
  <c r="N1055" i="47"/>
  <c r="M1055" i="47"/>
  <c r="P1054" i="47"/>
  <c r="O1054" i="47"/>
  <c r="N1054" i="47"/>
  <c r="M1054" i="47"/>
  <c r="P1053" i="47"/>
  <c r="O1053" i="47"/>
  <c r="N1053" i="47"/>
  <c r="M1053" i="47"/>
  <c r="P1052" i="47"/>
  <c r="O1052" i="47"/>
  <c r="N1052" i="47"/>
  <c r="M1052" i="47"/>
  <c r="P1051" i="47"/>
  <c r="O1051" i="47"/>
  <c r="N1051" i="47"/>
  <c r="M1051" i="47"/>
  <c r="P1050" i="47"/>
  <c r="O1050" i="47"/>
  <c r="N1050" i="47"/>
  <c r="M1050" i="47"/>
  <c r="T1055" i="46"/>
  <c r="S1055" i="46"/>
  <c r="R1055" i="46"/>
  <c r="Q1055" i="46"/>
  <c r="T1054" i="46"/>
  <c r="S1054" i="46"/>
  <c r="R1054" i="46"/>
  <c r="Q1054" i="46"/>
  <c r="T1053" i="46"/>
  <c r="S1053" i="46"/>
  <c r="R1053" i="46"/>
  <c r="Q1053" i="46"/>
  <c r="T1052" i="46"/>
  <c r="S1052" i="46"/>
  <c r="R1052" i="46"/>
  <c r="Q1052" i="46"/>
  <c r="T1051" i="46"/>
  <c r="S1051" i="46"/>
  <c r="R1051" i="46"/>
  <c r="Q1051" i="46"/>
  <c r="T1050" i="46"/>
  <c r="S1050" i="46"/>
  <c r="R1050" i="46"/>
  <c r="Q1050" i="46"/>
  <c r="W1050" i="46" l="1"/>
  <c r="W1052" i="46"/>
  <c r="W1051" i="46"/>
  <c r="V1053" i="46"/>
  <c r="V1054" i="46"/>
  <c r="W1055" i="46"/>
  <c r="X1059" i="46"/>
  <c r="R1050" i="47"/>
  <c r="R1051" i="47"/>
  <c r="R1052" i="47"/>
  <c r="Q1053" i="47"/>
  <c r="Q1054" i="47"/>
  <c r="R1055" i="47"/>
  <c r="S1056" i="47"/>
  <c r="BG1056" i="47"/>
  <c r="BH1056" i="47" s="1"/>
  <c r="X1054" i="46"/>
  <c r="T1049" i="46"/>
  <c r="S1049" i="46"/>
  <c r="R1049" i="46"/>
  <c r="Q1049" i="46"/>
  <c r="T1048" i="46"/>
  <c r="S1048" i="46"/>
  <c r="R1048" i="46"/>
  <c r="Q1048" i="46"/>
  <c r="T1045" i="46"/>
  <c r="S1045" i="46"/>
  <c r="R1045" i="46"/>
  <c r="Q1045" i="46"/>
  <c r="T1047" i="46"/>
  <c r="S1047" i="46"/>
  <c r="R1047" i="46"/>
  <c r="Q1047" i="46"/>
  <c r="T1046" i="46"/>
  <c r="S1046" i="46"/>
  <c r="R1046" i="46"/>
  <c r="Q1046" i="46"/>
  <c r="P1049" i="47"/>
  <c r="O1049" i="47"/>
  <c r="N1049" i="47"/>
  <c r="M1049" i="47"/>
  <c r="P1048" i="47"/>
  <c r="O1048" i="47"/>
  <c r="N1048" i="47"/>
  <c r="M1048" i="47"/>
  <c r="P1047" i="47"/>
  <c r="O1047" i="47"/>
  <c r="N1047" i="47"/>
  <c r="M1047" i="47"/>
  <c r="P1046" i="47"/>
  <c r="O1046" i="47"/>
  <c r="N1046" i="47"/>
  <c r="M1046" i="47"/>
  <c r="P1045" i="47"/>
  <c r="O1045" i="47"/>
  <c r="N1045" i="47"/>
  <c r="M1045" i="47"/>
  <c r="X1052" i="46" l="1"/>
  <c r="S1053" i="47"/>
  <c r="BG1053" i="47"/>
  <c r="BH1053" i="47" s="1"/>
  <c r="R1045" i="47"/>
  <c r="Q1047" i="47"/>
  <c r="R1049" i="47"/>
  <c r="V1047" i="46"/>
  <c r="W1048" i="46"/>
  <c r="S1055" i="47"/>
  <c r="BG1055" i="47"/>
  <c r="BH1055" i="47" s="1"/>
  <c r="S1051" i="47"/>
  <c r="T1051" i="47" s="1"/>
  <c r="BG1051" i="47"/>
  <c r="BH1051" i="47" s="1"/>
  <c r="S1052" i="47"/>
  <c r="T1052" i="47" s="1"/>
  <c r="BG1052" i="47"/>
  <c r="BH1052" i="47" s="1"/>
  <c r="Q1046" i="47"/>
  <c r="R1048" i="47"/>
  <c r="V1046" i="46"/>
  <c r="W1045" i="46"/>
  <c r="W1049" i="46"/>
  <c r="X1047" i="46"/>
  <c r="S1054" i="47"/>
  <c r="T1054" i="47" s="1"/>
  <c r="BG1054" i="47"/>
  <c r="BH1054" i="47" s="1"/>
  <c r="S1050" i="47"/>
  <c r="T1050" i="47" s="1"/>
  <c r="BG1050" i="47"/>
  <c r="BH1050" i="47" s="1"/>
  <c r="P1044" i="47"/>
  <c r="O1044" i="47"/>
  <c r="N1044" i="47"/>
  <c r="M1044" i="47"/>
  <c r="T1044" i="46"/>
  <c r="S1044" i="46"/>
  <c r="R1044" i="46"/>
  <c r="Q1044" i="46"/>
  <c r="W1044" i="46" l="1"/>
  <c r="R1044" i="47"/>
  <c r="S1044" i="47" s="1"/>
  <c r="S1048" i="47"/>
  <c r="T1048" i="47" s="1"/>
  <c r="BG1048" i="47"/>
  <c r="BH1048" i="47" s="1"/>
  <c r="S1045" i="47"/>
  <c r="BG1045" i="47"/>
  <c r="BH1045" i="47" s="1"/>
  <c r="S1046" i="47"/>
  <c r="T1046" i="47" s="1"/>
  <c r="BG1046" i="47"/>
  <c r="BH1046" i="47" s="1"/>
  <c r="S1049" i="47"/>
  <c r="T1049" i="47" s="1"/>
  <c r="BG1049" i="47"/>
  <c r="BH1049" i="47" s="1"/>
  <c r="T1055" i="47"/>
  <c r="T1056" i="47" s="1"/>
  <c r="S1047" i="47"/>
  <c r="T1047" i="47" s="1"/>
  <c r="BG1047" i="47"/>
  <c r="BH1047" i="47" s="1"/>
  <c r="T1053" i="47"/>
  <c r="V1110" i="47"/>
  <c r="P1043" i="47"/>
  <c r="O1043" i="47"/>
  <c r="N1043" i="47"/>
  <c r="M1043" i="47"/>
  <c r="T1043" i="46"/>
  <c r="S1043" i="46"/>
  <c r="R1043" i="46"/>
  <c r="Q1043" i="46"/>
  <c r="BG1044" i="47" l="1"/>
  <c r="B54" i="52"/>
  <c r="B54" i="53"/>
  <c r="R1043" i="47"/>
  <c r="W1043" i="46"/>
  <c r="T1042" i="46"/>
  <c r="S1042" i="46"/>
  <c r="R1042" i="46"/>
  <c r="Q1042" i="46"/>
  <c r="P1042" i="47"/>
  <c r="O1042" i="47"/>
  <c r="N1042" i="47"/>
  <c r="M1042" i="47"/>
  <c r="R1042" i="47" l="1"/>
  <c r="K42" i="53"/>
  <c r="K49" i="53"/>
  <c r="K44" i="53"/>
  <c r="K50" i="53"/>
  <c r="K45" i="53"/>
  <c r="K43" i="53"/>
  <c r="K46" i="53"/>
  <c r="K41" i="53"/>
  <c r="K47" i="53"/>
  <c r="K40" i="53"/>
  <c r="K48" i="53"/>
  <c r="K39" i="53"/>
  <c r="W1042" i="46"/>
  <c r="S1043" i="47"/>
  <c r="BG1043" i="47"/>
  <c r="T1041" i="46"/>
  <c r="S1041" i="46"/>
  <c r="R1041" i="46"/>
  <c r="Q1041" i="46"/>
  <c r="T1040" i="46"/>
  <c r="S1040" i="46"/>
  <c r="R1040" i="46"/>
  <c r="Q1040" i="46"/>
  <c r="P1041" i="47"/>
  <c r="O1041" i="47"/>
  <c r="N1041" i="47"/>
  <c r="M1041" i="47"/>
  <c r="P1040" i="47"/>
  <c r="O1040" i="47"/>
  <c r="N1040" i="47"/>
  <c r="M1040" i="47"/>
  <c r="R1041" i="47" l="1"/>
  <c r="V1040" i="46"/>
  <c r="W1041" i="46"/>
  <c r="X1045" i="46"/>
  <c r="Q1040" i="47"/>
  <c r="S1042" i="47"/>
  <c r="BG1042" i="47"/>
  <c r="BH1042" i="47" s="1"/>
  <c r="BH1043" i="47" s="1"/>
  <c r="BH1044" i="47" s="1"/>
  <c r="P1039" i="47"/>
  <c r="O1039" i="47"/>
  <c r="N1039" i="47"/>
  <c r="M1039" i="47"/>
  <c r="P1038" i="47"/>
  <c r="O1038" i="47"/>
  <c r="N1038" i="47"/>
  <c r="M1038" i="47"/>
  <c r="P1037" i="47"/>
  <c r="O1037" i="47"/>
  <c r="N1037" i="47"/>
  <c r="M1037" i="47"/>
  <c r="T1039" i="46"/>
  <c r="S1039" i="46"/>
  <c r="R1039" i="46"/>
  <c r="Q1039" i="46"/>
  <c r="T1038" i="46"/>
  <c r="S1038" i="46"/>
  <c r="R1038" i="46"/>
  <c r="Q1038" i="46"/>
  <c r="T1037" i="46"/>
  <c r="S1037" i="46"/>
  <c r="R1037" i="46"/>
  <c r="Q1037" i="46"/>
  <c r="S1040" i="47" l="1"/>
  <c r="BG1040" i="47"/>
  <c r="BH1040" i="47" s="1"/>
  <c r="S1041" i="47"/>
  <c r="BG1041" i="47"/>
  <c r="BH1041" i="47" s="1"/>
  <c r="W1037" i="46"/>
  <c r="V1039" i="46"/>
  <c r="X1040" i="46"/>
  <c r="Q1039" i="47"/>
  <c r="W1038" i="46"/>
  <c r="R1037" i="47"/>
  <c r="R1038" i="47"/>
  <c r="P1036" i="47"/>
  <c r="O1036" i="47"/>
  <c r="N1036" i="47"/>
  <c r="M1036" i="47"/>
  <c r="T1036" i="46"/>
  <c r="S1036" i="46"/>
  <c r="R1036" i="46"/>
  <c r="Q1036" i="46"/>
  <c r="S1038" i="47" l="1"/>
  <c r="BG1038" i="47"/>
  <c r="R1036" i="47"/>
  <c r="S1037" i="47"/>
  <c r="BG1037" i="47"/>
  <c r="W1036" i="46"/>
  <c r="S1039" i="47"/>
  <c r="BG1039" i="47"/>
  <c r="T1035" i="46"/>
  <c r="S1035" i="46"/>
  <c r="R1035" i="46"/>
  <c r="Q1035" i="46"/>
  <c r="T1034" i="46"/>
  <c r="S1034" i="46"/>
  <c r="R1034" i="46"/>
  <c r="Q1034" i="46"/>
  <c r="P1035" i="47"/>
  <c r="O1035" i="47"/>
  <c r="N1035" i="47"/>
  <c r="M1035" i="47"/>
  <c r="P1034" i="47"/>
  <c r="O1034" i="47"/>
  <c r="N1034" i="47"/>
  <c r="M1034" i="47"/>
  <c r="S1036" i="47" l="1"/>
  <c r="BG1036" i="47"/>
  <c r="R1035" i="47"/>
  <c r="W1034" i="46"/>
  <c r="X1038" i="46"/>
  <c r="W1035" i="46"/>
  <c r="R1034" i="47"/>
  <c r="P1033" i="47"/>
  <c r="O1033" i="47"/>
  <c r="N1033" i="47"/>
  <c r="M1033" i="47"/>
  <c r="P1032" i="47"/>
  <c r="O1032" i="47"/>
  <c r="N1032" i="47"/>
  <c r="M1032" i="47"/>
  <c r="P1031" i="47"/>
  <c r="O1031" i="47"/>
  <c r="N1031" i="47"/>
  <c r="M1031" i="47"/>
  <c r="P1030" i="47"/>
  <c r="O1030" i="47"/>
  <c r="N1030" i="47"/>
  <c r="M1030" i="47"/>
  <c r="T1033" i="46"/>
  <c r="S1033" i="46"/>
  <c r="R1033" i="46"/>
  <c r="Q1033" i="46"/>
  <c r="T1032" i="46"/>
  <c r="S1032" i="46"/>
  <c r="R1032" i="46"/>
  <c r="Q1032" i="46"/>
  <c r="T1031" i="46"/>
  <c r="S1031" i="46"/>
  <c r="R1031" i="46"/>
  <c r="Q1031" i="46"/>
  <c r="T1030" i="46"/>
  <c r="S1030" i="46"/>
  <c r="R1030" i="46"/>
  <c r="Q1030" i="46"/>
  <c r="W1030" i="46" l="1"/>
  <c r="V1033" i="46"/>
  <c r="W1031" i="46"/>
  <c r="V1032" i="46"/>
  <c r="R1030" i="47"/>
  <c r="R1031" i="47"/>
  <c r="BG1031" i="47" s="1"/>
  <c r="BH1031" i="47" s="1"/>
  <c r="S1034" i="47"/>
  <c r="BG1034" i="47"/>
  <c r="X1033" i="46"/>
  <c r="S1035" i="47"/>
  <c r="BG1035" i="47"/>
  <c r="Q1032" i="47"/>
  <c r="Q1033" i="47"/>
  <c r="S1030" i="47"/>
  <c r="T1030" i="47" s="1"/>
  <c r="BG1030" i="47"/>
  <c r="BH1030" i="47" s="1"/>
  <c r="T1029" i="46"/>
  <c r="S1029" i="46"/>
  <c r="R1029" i="46"/>
  <c r="Q1029" i="46"/>
  <c r="T1028" i="46"/>
  <c r="S1028" i="46"/>
  <c r="R1028" i="46"/>
  <c r="Q1028" i="46"/>
  <c r="W1028" i="46" s="1"/>
  <c r="P1029" i="47"/>
  <c r="O1029" i="47"/>
  <c r="N1029" i="47"/>
  <c r="M1029" i="47"/>
  <c r="P1028" i="47"/>
  <c r="O1028" i="47"/>
  <c r="N1028" i="47"/>
  <c r="M1028" i="47"/>
  <c r="W1029" i="46" l="1"/>
  <c r="S1031" i="47"/>
  <c r="T1031" i="47" s="1"/>
  <c r="R1028" i="47"/>
  <c r="BG1028" i="47" s="1"/>
  <c r="BH1028" i="47" s="1"/>
  <c r="R1029" i="47"/>
  <c r="S1029" i="47" s="1"/>
  <c r="S1032" i="47"/>
  <c r="T1032" i="47" s="1"/>
  <c r="BG1032" i="47"/>
  <c r="BH1032" i="47" s="1"/>
  <c r="S1033" i="47"/>
  <c r="T1033" i="47" s="1"/>
  <c r="T1034" i="47" s="1"/>
  <c r="T1035" i="47" s="1"/>
  <c r="T1036" i="47" s="1"/>
  <c r="T1037" i="47" s="1"/>
  <c r="T1038" i="47" s="1"/>
  <c r="T1039" i="47" s="1"/>
  <c r="T1040" i="47" s="1"/>
  <c r="T1041" i="47" s="1"/>
  <c r="T1042" i="47" s="1"/>
  <c r="T1043" i="47" s="1"/>
  <c r="T1044" i="47" s="1"/>
  <c r="T1045" i="47" s="1"/>
  <c r="BG1033" i="47"/>
  <c r="BH1033" i="47" s="1"/>
  <c r="BH1034" i="47" s="1"/>
  <c r="BH1035" i="47" s="1"/>
  <c r="BH1036" i="47" s="1"/>
  <c r="BH1037" i="47" s="1"/>
  <c r="BH1038" i="47" s="1"/>
  <c r="BH1039" i="47" s="1"/>
  <c r="T1027" i="46"/>
  <c r="S1027" i="46"/>
  <c r="R1027" i="46"/>
  <c r="Q1027" i="46"/>
  <c r="P1027" i="47"/>
  <c r="O1027" i="47"/>
  <c r="N1027" i="47"/>
  <c r="M1027" i="47"/>
  <c r="BG1029" i="47" l="1"/>
  <c r="BH1029" i="47" s="1"/>
  <c r="S1028" i="47"/>
  <c r="R1027" i="47"/>
  <c r="W1027" i="46"/>
  <c r="X1031" i="46"/>
  <c r="T1026" i="46"/>
  <c r="S1026" i="46"/>
  <c r="R1026" i="46"/>
  <c r="Q1026" i="46"/>
  <c r="T1025" i="46"/>
  <c r="S1025" i="46"/>
  <c r="R1025" i="46"/>
  <c r="Q1025" i="46"/>
  <c r="T1024" i="46"/>
  <c r="S1024" i="46"/>
  <c r="R1024" i="46"/>
  <c r="Q1024" i="46"/>
  <c r="T1023" i="46"/>
  <c r="S1023" i="46"/>
  <c r="R1023" i="46"/>
  <c r="Q1023" i="46"/>
  <c r="T1022" i="46"/>
  <c r="S1022" i="46"/>
  <c r="R1022" i="46"/>
  <c r="Q1022" i="46"/>
  <c r="T1021" i="46"/>
  <c r="S1021" i="46"/>
  <c r="R1021" i="46"/>
  <c r="Q1021" i="46"/>
  <c r="P1026" i="47"/>
  <c r="O1026" i="47"/>
  <c r="N1026" i="47"/>
  <c r="M1026" i="47"/>
  <c r="P1025" i="47"/>
  <c r="O1025" i="47"/>
  <c r="N1025" i="47"/>
  <c r="M1025" i="47"/>
  <c r="P1024" i="47"/>
  <c r="O1024" i="47"/>
  <c r="N1024" i="47"/>
  <c r="M1024" i="47"/>
  <c r="P1023" i="47"/>
  <c r="O1023" i="47"/>
  <c r="N1023" i="47"/>
  <c r="M1023" i="47"/>
  <c r="P1022" i="47"/>
  <c r="O1022" i="47"/>
  <c r="N1022" i="47"/>
  <c r="M1022" i="47"/>
  <c r="P1021" i="47"/>
  <c r="O1021" i="47"/>
  <c r="N1021" i="47"/>
  <c r="M1021" i="47"/>
  <c r="X1026" i="46" l="1"/>
  <c r="R1022" i="47"/>
  <c r="R1021" i="47"/>
  <c r="R1023" i="47"/>
  <c r="R1024" i="47"/>
  <c r="Q1025" i="47"/>
  <c r="Q1026" i="47"/>
  <c r="W1021" i="46"/>
  <c r="W1022" i="46"/>
  <c r="W1023" i="46"/>
  <c r="W1024" i="46"/>
  <c r="V1025" i="46"/>
  <c r="V1026" i="46"/>
  <c r="S1027" i="47"/>
  <c r="BG1027" i="47"/>
  <c r="BH1027" i="47" s="1"/>
  <c r="P1020" i="47"/>
  <c r="O1020" i="47"/>
  <c r="N1020" i="47"/>
  <c r="M1020" i="47"/>
  <c r="T1020" i="46"/>
  <c r="S1020" i="46"/>
  <c r="R1020" i="46"/>
  <c r="Q1020" i="46"/>
  <c r="S1024" i="47" l="1"/>
  <c r="BG1024" i="47"/>
  <c r="BH1024" i="47" s="1"/>
  <c r="S1023" i="47"/>
  <c r="BG1023" i="47"/>
  <c r="BH1023" i="47" s="1"/>
  <c r="X1024" i="46"/>
  <c r="R1020" i="47"/>
  <c r="S1026" i="47"/>
  <c r="BG1026" i="47"/>
  <c r="BH1026" i="47" s="1"/>
  <c r="S1021" i="47"/>
  <c r="BG1021" i="47"/>
  <c r="BH1021" i="47" s="1"/>
  <c r="W1020" i="46"/>
  <c r="S1025" i="47"/>
  <c r="BG1025" i="47"/>
  <c r="BH1025" i="47" s="1"/>
  <c r="S1022" i="47"/>
  <c r="BG1022" i="47"/>
  <c r="BH1022" i="47" s="1"/>
  <c r="T1019" i="46"/>
  <c r="S1019" i="46"/>
  <c r="R1019" i="46"/>
  <c r="Q1019" i="46"/>
  <c r="T1018" i="46"/>
  <c r="S1018" i="46"/>
  <c r="R1018" i="46"/>
  <c r="Q1018" i="46"/>
  <c r="T1017" i="46"/>
  <c r="S1017" i="46"/>
  <c r="R1017" i="46"/>
  <c r="Q1017" i="46"/>
  <c r="T1016" i="46"/>
  <c r="S1016" i="46"/>
  <c r="R1016" i="46"/>
  <c r="Q1016" i="46"/>
  <c r="P1019" i="47"/>
  <c r="O1019" i="47"/>
  <c r="N1019" i="47"/>
  <c r="M1019" i="47"/>
  <c r="P1018" i="47"/>
  <c r="O1018" i="47"/>
  <c r="N1018" i="47"/>
  <c r="M1018" i="47"/>
  <c r="P1017" i="47"/>
  <c r="O1017" i="47"/>
  <c r="N1017" i="47"/>
  <c r="M1017" i="47"/>
  <c r="P1016" i="47"/>
  <c r="O1016" i="47"/>
  <c r="N1016" i="47"/>
  <c r="M1016" i="47"/>
  <c r="X1019" i="46" l="1"/>
  <c r="R1016" i="47"/>
  <c r="S1016" i="47" s="1"/>
  <c r="T1016" i="47" s="1"/>
  <c r="R1017" i="47"/>
  <c r="BG1017" i="47" s="1"/>
  <c r="BH1017" i="47" s="1"/>
  <c r="BG1016" i="47"/>
  <c r="BH1016" i="47" s="1"/>
  <c r="S1020" i="47"/>
  <c r="BG1020" i="47"/>
  <c r="BH1020" i="47" s="1"/>
  <c r="Q1018" i="47"/>
  <c r="Q1019" i="47"/>
  <c r="W1016" i="46"/>
  <c r="W1017" i="46"/>
  <c r="V1018" i="46"/>
  <c r="V1019" i="46"/>
  <c r="P1015" i="47"/>
  <c r="O1015" i="47"/>
  <c r="N1015" i="47"/>
  <c r="M1015" i="47"/>
  <c r="T1015" i="46"/>
  <c r="S1015" i="46"/>
  <c r="R1015" i="46"/>
  <c r="Q1015" i="46"/>
  <c r="S1017" i="47" l="1"/>
  <c r="T1017" i="47" s="1"/>
  <c r="W1015" i="46"/>
  <c r="S1019" i="47"/>
  <c r="T1019" i="47" s="1"/>
  <c r="T1020" i="47" s="1"/>
  <c r="T1021" i="47" s="1"/>
  <c r="T1022" i="47" s="1"/>
  <c r="T1023" i="47" s="1"/>
  <c r="T1024" i="47" s="1"/>
  <c r="BG1019" i="47"/>
  <c r="BH1019" i="47" s="1"/>
  <c r="R1015" i="47"/>
  <c r="S1018" i="47"/>
  <c r="T1018" i="47" s="1"/>
  <c r="BG1018" i="47"/>
  <c r="BH1018" i="47" s="1"/>
  <c r="AB1001" i="46"/>
  <c r="AA1001" i="46"/>
  <c r="Z1001" i="46"/>
  <c r="AB1000" i="46"/>
  <c r="AA1000" i="46"/>
  <c r="Z1000" i="46"/>
  <c r="AB999" i="46"/>
  <c r="AC999" i="46" s="1"/>
  <c r="AA999" i="46"/>
  <c r="Z999" i="46"/>
  <c r="AC1000" i="46" l="1"/>
  <c r="AC1001" i="46"/>
  <c r="T1025" i="47"/>
  <c r="T1026" i="47" s="1"/>
  <c r="T1027" i="47" s="1"/>
  <c r="T1028" i="47" s="1"/>
  <c r="T1029" i="47" s="1"/>
  <c r="S1015" i="47"/>
  <c r="BG1015" i="47"/>
  <c r="BH1015" i="47" s="1"/>
  <c r="Y1003" i="47"/>
  <c r="X1003" i="47"/>
  <c r="W1003" i="47"/>
  <c r="V1003" i="47"/>
  <c r="Y1002" i="47"/>
  <c r="X1002" i="47"/>
  <c r="W1002" i="47"/>
  <c r="V1002" i="47"/>
  <c r="Y1001" i="47"/>
  <c r="X1001" i="47"/>
  <c r="W1001" i="47"/>
  <c r="V1001" i="47"/>
  <c r="T1014" i="46"/>
  <c r="S1014" i="46"/>
  <c r="R1014" i="46"/>
  <c r="Q1014" i="46"/>
  <c r="P1014" i="47"/>
  <c r="O1014" i="47"/>
  <c r="N1014" i="47"/>
  <c r="M1014" i="47"/>
  <c r="P1013" i="47"/>
  <c r="O1013" i="47"/>
  <c r="N1013" i="47"/>
  <c r="M1013" i="47"/>
  <c r="R1014" i="47" l="1"/>
  <c r="W1014" i="46"/>
  <c r="R1013" i="47"/>
  <c r="T1013" i="46"/>
  <c r="S1013" i="46"/>
  <c r="R1013" i="46"/>
  <c r="Q1013" i="46"/>
  <c r="T1010" i="46"/>
  <c r="S1010" i="46"/>
  <c r="R1010" i="46"/>
  <c r="Q1010" i="46"/>
  <c r="P1010" i="47"/>
  <c r="O1010" i="47"/>
  <c r="N1010" i="47"/>
  <c r="M1010" i="47"/>
  <c r="R1010" i="47" l="1"/>
  <c r="W1010" i="46"/>
  <c r="W1013" i="46"/>
  <c r="X1017" i="46"/>
  <c r="S1013" i="47"/>
  <c r="BG1013" i="47"/>
  <c r="BH1013" i="47" s="1"/>
  <c r="S1014" i="47"/>
  <c r="BG1014" i="47"/>
  <c r="T1012" i="46"/>
  <c r="S1012" i="46"/>
  <c r="R1012" i="46"/>
  <c r="Q1012" i="46"/>
  <c r="T1011" i="46"/>
  <c r="S1011" i="46"/>
  <c r="R1011" i="46"/>
  <c r="Q1011" i="46"/>
  <c r="P1012" i="47"/>
  <c r="O1012" i="47"/>
  <c r="N1012" i="47"/>
  <c r="M1012" i="47"/>
  <c r="P1011" i="47"/>
  <c r="O1011" i="47"/>
  <c r="N1011" i="47"/>
  <c r="M1011" i="47"/>
  <c r="BH1014" i="47" l="1"/>
  <c r="X1012" i="46"/>
  <c r="Q1011" i="47"/>
  <c r="Q1012" i="47"/>
  <c r="V1011" i="46"/>
  <c r="V1012" i="46"/>
  <c r="BG1010" i="47"/>
  <c r="BH1010" i="47" s="1"/>
  <c r="S1010" i="47"/>
  <c r="T1009" i="46"/>
  <c r="S1009" i="46"/>
  <c r="R1009" i="46"/>
  <c r="Q1009" i="46"/>
  <c r="P1009" i="47"/>
  <c r="O1009" i="47"/>
  <c r="N1009" i="47"/>
  <c r="M1009" i="47"/>
  <c r="R1009" i="47" l="1"/>
  <c r="S1012" i="47"/>
  <c r="BG1012" i="47"/>
  <c r="BH1012" i="47" s="1"/>
  <c r="S1009" i="47"/>
  <c r="BG1009" i="47"/>
  <c r="BH1009" i="47" s="1"/>
  <c r="W1009" i="46"/>
  <c r="S1011" i="47"/>
  <c r="BG1011" i="47"/>
  <c r="BH1011" i="47" s="1"/>
  <c r="T1008" i="46"/>
  <c r="S1008" i="46"/>
  <c r="R1008" i="46"/>
  <c r="Q1008" i="46"/>
  <c r="T1007" i="46"/>
  <c r="S1007" i="46"/>
  <c r="R1007" i="46"/>
  <c r="Q1007" i="46"/>
  <c r="T1006" i="46"/>
  <c r="S1006" i="46"/>
  <c r="R1006" i="46"/>
  <c r="Q1006" i="46"/>
  <c r="T1004" i="46"/>
  <c r="S1004" i="46"/>
  <c r="R1004" i="46"/>
  <c r="Q1004" i="46"/>
  <c r="P1008" i="47"/>
  <c r="O1008" i="47"/>
  <c r="N1008" i="47"/>
  <c r="M1008" i="47"/>
  <c r="P1007" i="47"/>
  <c r="O1007" i="47"/>
  <c r="N1007" i="47"/>
  <c r="M1007" i="47"/>
  <c r="R1007" i="47" s="1"/>
  <c r="P1006" i="47"/>
  <c r="O1006" i="47"/>
  <c r="N1006" i="47"/>
  <c r="M1006" i="47"/>
  <c r="R1006" i="47" s="1"/>
  <c r="P1004" i="47"/>
  <c r="O1004" i="47"/>
  <c r="N1004" i="47"/>
  <c r="M1004" i="47"/>
  <c r="Q1004" i="47" s="1"/>
  <c r="R1008" i="47" l="1"/>
  <c r="W1008" i="46"/>
  <c r="W1007" i="46"/>
  <c r="S1004" i="47"/>
  <c r="T1004" i="47" s="1"/>
  <c r="BG1004" i="47"/>
  <c r="BH1004" i="47" s="1"/>
  <c r="S1008" i="47"/>
  <c r="BG1008" i="47"/>
  <c r="BH1008" i="47" s="1"/>
  <c r="W1006" i="46"/>
  <c r="X1010" i="46"/>
  <c r="S1007" i="47"/>
  <c r="BG1007" i="47"/>
  <c r="BH1007" i="47" s="1"/>
  <c r="V1004" i="46"/>
  <c r="S1006" i="47"/>
  <c r="BG1006" i="47"/>
  <c r="BH1006" i="47" s="1"/>
  <c r="T1005" i="46"/>
  <c r="S1005" i="46"/>
  <c r="R1005" i="46"/>
  <c r="Q1005" i="46"/>
  <c r="T1003" i="46"/>
  <c r="S1003" i="46"/>
  <c r="R1003" i="46"/>
  <c r="Q1003" i="46"/>
  <c r="P1005" i="47"/>
  <c r="O1005" i="47"/>
  <c r="N1005" i="47"/>
  <c r="M1005" i="47"/>
  <c r="P1003" i="47"/>
  <c r="O1003" i="47"/>
  <c r="N1003" i="47"/>
  <c r="M1003" i="47"/>
  <c r="X1005" i="46" l="1"/>
  <c r="Q1005" i="47"/>
  <c r="R1003" i="47"/>
  <c r="W1003" i="46"/>
  <c r="V1005" i="46"/>
  <c r="T1002" i="46"/>
  <c r="S1002" i="46"/>
  <c r="R1002" i="46"/>
  <c r="Q1002" i="46"/>
  <c r="T1001" i="46"/>
  <c r="S1001" i="46"/>
  <c r="R1001" i="46"/>
  <c r="Q1001" i="46"/>
  <c r="T1000" i="46"/>
  <c r="S1000" i="46"/>
  <c r="R1000" i="46"/>
  <c r="Q1000" i="46"/>
  <c r="T999" i="46"/>
  <c r="S999" i="46"/>
  <c r="R999" i="46"/>
  <c r="Q999" i="46"/>
  <c r="T998" i="46"/>
  <c r="S998" i="46"/>
  <c r="R998" i="46"/>
  <c r="Q998" i="46"/>
  <c r="P1002" i="47"/>
  <c r="O1002" i="47"/>
  <c r="N1002" i="47"/>
  <c r="M1002" i="47"/>
  <c r="P1001" i="47"/>
  <c r="O1001" i="47"/>
  <c r="N1001" i="47"/>
  <c r="M1001" i="47"/>
  <c r="P1000" i="47"/>
  <c r="O1000" i="47"/>
  <c r="N1000" i="47"/>
  <c r="M1000" i="47"/>
  <c r="R1000" i="47" s="1"/>
  <c r="P999" i="47"/>
  <c r="O999" i="47"/>
  <c r="N999" i="47"/>
  <c r="M999" i="47"/>
  <c r="P998" i="47"/>
  <c r="O998" i="47"/>
  <c r="N998" i="47"/>
  <c r="M998" i="47"/>
  <c r="Q998" i="47" s="1"/>
  <c r="R1002" i="47" l="1"/>
  <c r="S1002" i="47" s="1"/>
  <c r="R999" i="47"/>
  <c r="S999" i="47" s="1"/>
  <c r="T999" i="47" s="1"/>
  <c r="T1000" i="47" s="1"/>
  <c r="R1001" i="47"/>
  <c r="BG1001" i="47" s="1"/>
  <c r="BH1001" i="47" s="1"/>
  <c r="V998" i="46"/>
  <c r="W1000" i="46"/>
  <c r="W1001" i="46"/>
  <c r="S1000" i="47"/>
  <c r="BG1000" i="47"/>
  <c r="BH1000" i="47" s="1"/>
  <c r="W999" i="46"/>
  <c r="X1003" i="46"/>
  <c r="S998" i="47"/>
  <c r="T998" i="47" s="1"/>
  <c r="BG998" i="47"/>
  <c r="BH998" i="47" s="1"/>
  <c r="S1003" i="47"/>
  <c r="BG1003" i="47"/>
  <c r="BH1003" i="47" s="1"/>
  <c r="W1002" i="46"/>
  <c r="S1005" i="47"/>
  <c r="T1005" i="47" s="1"/>
  <c r="T1006" i="47" s="1"/>
  <c r="T1007" i="47" s="1"/>
  <c r="T1008" i="47" s="1"/>
  <c r="T1009" i="47" s="1"/>
  <c r="T1010" i="47" s="1"/>
  <c r="BG1005" i="47"/>
  <c r="BH1005" i="47" s="1"/>
  <c r="P997" i="47"/>
  <c r="O997" i="47"/>
  <c r="N997" i="47"/>
  <c r="M997" i="47"/>
  <c r="P996" i="47"/>
  <c r="O996" i="47"/>
  <c r="N996" i="47"/>
  <c r="M996" i="47"/>
  <c r="P995" i="47"/>
  <c r="O995" i="47"/>
  <c r="N995" i="47"/>
  <c r="M995" i="47"/>
  <c r="T997" i="46"/>
  <c r="S997" i="46"/>
  <c r="R997" i="46"/>
  <c r="Q997" i="46"/>
  <c r="T996" i="46"/>
  <c r="S996" i="46"/>
  <c r="R996" i="46"/>
  <c r="Q996" i="46"/>
  <c r="T995" i="46"/>
  <c r="S995" i="46"/>
  <c r="R995" i="46"/>
  <c r="Q995" i="46"/>
  <c r="BG999" i="47" l="1"/>
  <c r="BH999" i="47" s="1"/>
  <c r="BG1002" i="47"/>
  <c r="BH1002" i="47" s="1"/>
  <c r="S1001" i="47"/>
  <c r="T1001" i="47" s="1"/>
  <c r="T1002" i="47" s="1"/>
  <c r="T1003" i="47" s="1"/>
  <c r="Q997" i="47"/>
  <c r="S997" i="47" s="1"/>
  <c r="R995" i="47"/>
  <c r="BG995" i="47" s="1"/>
  <c r="BH995" i="47" s="1"/>
  <c r="R996" i="47"/>
  <c r="S996" i="47" s="1"/>
  <c r="T1011" i="47"/>
  <c r="T1012" i="47" s="1"/>
  <c r="T1013" i="47" s="1"/>
  <c r="T1014" i="47" s="1"/>
  <c r="T1015" i="47" s="1"/>
  <c r="W995" i="46"/>
  <c r="W996" i="46"/>
  <c r="V997" i="46"/>
  <c r="X998" i="46"/>
  <c r="T994" i="46"/>
  <c r="S994" i="46"/>
  <c r="R994" i="46"/>
  <c r="Q994" i="46"/>
  <c r="P994" i="47"/>
  <c r="O994" i="47"/>
  <c r="N994" i="47"/>
  <c r="M994" i="47"/>
  <c r="BG997" i="47" l="1"/>
  <c r="BH997" i="47" s="1"/>
  <c r="S995" i="47"/>
  <c r="BG996" i="47"/>
  <c r="BH996" i="47" s="1"/>
  <c r="R994" i="47"/>
  <c r="S994" i="47" s="1"/>
  <c r="W994" i="46"/>
  <c r="S921" i="47"/>
  <c r="T921" i="47" s="1"/>
  <c r="P993" i="47"/>
  <c r="O993" i="47"/>
  <c r="N993" i="47"/>
  <c r="M993" i="47"/>
  <c r="P992" i="47"/>
  <c r="O992" i="47"/>
  <c r="N992" i="47"/>
  <c r="M992" i="47"/>
  <c r="BG994" i="47" l="1"/>
  <c r="BH994" i="47" s="1"/>
  <c r="R992" i="47"/>
  <c r="R993" i="47"/>
  <c r="O21" i="52"/>
  <c r="O22" i="52"/>
  <c r="O23" i="52"/>
  <c r="O24" i="52"/>
  <c r="O25" i="52"/>
  <c r="O26" i="52"/>
  <c r="O27" i="52"/>
  <c r="O28" i="52"/>
  <c r="O29" i="52"/>
  <c r="O18" i="52"/>
  <c r="N19" i="52"/>
  <c r="O19" i="52" s="1"/>
  <c r="N20" i="52" l="1"/>
  <c r="O20" i="52" s="1"/>
  <c r="S993" i="47"/>
  <c r="BG993" i="47"/>
  <c r="BH993" i="47" s="1"/>
  <c r="S992" i="47"/>
  <c r="BG992" i="47"/>
  <c r="BH992" i="47" s="1"/>
  <c r="BP1100" i="46"/>
  <c r="BO1100" i="46"/>
  <c r="BN1100" i="46"/>
  <c r="BM1100" i="46"/>
  <c r="BL1100" i="46"/>
  <c r="BP1099" i="46"/>
  <c r="BO1099" i="46"/>
  <c r="BN1099" i="46"/>
  <c r="BM1099" i="46"/>
  <c r="BL1099" i="46"/>
  <c r="BP1098" i="46"/>
  <c r="BO1098" i="46"/>
  <c r="BN1098" i="46"/>
  <c r="BM1098" i="46"/>
  <c r="BL1098" i="46"/>
  <c r="BP1097" i="46"/>
  <c r="BO1097" i="46"/>
  <c r="BN1097" i="46"/>
  <c r="BM1097" i="46"/>
  <c r="BL1097" i="46"/>
  <c r="BP733" i="46"/>
  <c r="BO733" i="46"/>
  <c r="BN733" i="46"/>
  <c r="BM733" i="46"/>
  <c r="BL733" i="46"/>
  <c r="BP734" i="46"/>
  <c r="BO734" i="46"/>
  <c r="BN734" i="46"/>
  <c r="BM734" i="46"/>
  <c r="BL734" i="46"/>
  <c r="BP732" i="46"/>
  <c r="BO732" i="46"/>
  <c r="BN732" i="46"/>
  <c r="BM732" i="46"/>
  <c r="BL732" i="46"/>
  <c r="BP731" i="46"/>
  <c r="BO731" i="46"/>
  <c r="BN731" i="46"/>
  <c r="BM731" i="46"/>
  <c r="BL731" i="46"/>
  <c r="BP369" i="46"/>
  <c r="BO369" i="46"/>
  <c r="BN369" i="46"/>
  <c r="BM369" i="46"/>
  <c r="BL369" i="46"/>
  <c r="BP368" i="46"/>
  <c r="BO368" i="46"/>
  <c r="BN368" i="46"/>
  <c r="BM368" i="46"/>
  <c r="BL368" i="46"/>
  <c r="BP367" i="46"/>
  <c r="BO367" i="46"/>
  <c r="BN367" i="46"/>
  <c r="BM367" i="46"/>
  <c r="BL367" i="46"/>
  <c r="BP366" i="46"/>
  <c r="BO366" i="46"/>
  <c r="BN366" i="46"/>
  <c r="BM366" i="46"/>
  <c r="BL366" i="46"/>
  <c r="H58" i="52"/>
  <c r="T993" i="46" l="1"/>
  <c r="S993" i="46"/>
  <c r="R993" i="46"/>
  <c r="Q993" i="46"/>
  <c r="T992" i="46"/>
  <c r="S992" i="46"/>
  <c r="R992" i="46"/>
  <c r="Q992" i="46"/>
  <c r="T991" i="46"/>
  <c r="S991" i="46"/>
  <c r="R991" i="46"/>
  <c r="Q991" i="46"/>
  <c r="T990" i="46"/>
  <c r="S990" i="46"/>
  <c r="R990" i="46"/>
  <c r="Q990" i="46"/>
  <c r="T989" i="46"/>
  <c r="S989" i="46"/>
  <c r="R989" i="46"/>
  <c r="Q989" i="46"/>
  <c r="T988" i="46"/>
  <c r="S988" i="46"/>
  <c r="R988" i="46"/>
  <c r="Q988" i="46"/>
  <c r="T987" i="46"/>
  <c r="S987" i="46"/>
  <c r="R987" i="46"/>
  <c r="Q987" i="46"/>
  <c r="T986" i="46"/>
  <c r="S986" i="46"/>
  <c r="R986" i="46"/>
  <c r="Q986" i="46"/>
  <c r="T985" i="46"/>
  <c r="S985" i="46"/>
  <c r="R985" i="46"/>
  <c r="Q985" i="46"/>
  <c r="T984" i="46"/>
  <c r="S984" i="46"/>
  <c r="R984" i="46"/>
  <c r="Q984" i="46"/>
  <c r="T983" i="46"/>
  <c r="S983" i="46"/>
  <c r="R983" i="46"/>
  <c r="Q983" i="46"/>
  <c r="T982" i="46"/>
  <c r="S982" i="46"/>
  <c r="R982" i="46"/>
  <c r="Q982" i="46"/>
  <c r="T981" i="46"/>
  <c r="S981" i="46"/>
  <c r="R981" i="46"/>
  <c r="Q981" i="46"/>
  <c r="T980" i="46"/>
  <c r="S980" i="46"/>
  <c r="R980" i="46"/>
  <c r="Q980" i="46"/>
  <c r="P991" i="47"/>
  <c r="O991" i="47"/>
  <c r="N991" i="47"/>
  <c r="M991" i="47"/>
  <c r="P990" i="47"/>
  <c r="O990" i="47"/>
  <c r="N990" i="47"/>
  <c r="M990" i="47"/>
  <c r="P989" i="47"/>
  <c r="O989" i="47"/>
  <c r="N989" i="47"/>
  <c r="M989" i="47"/>
  <c r="P988" i="47"/>
  <c r="O988" i="47"/>
  <c r="N988" i="47"/>
  <c r="M988" i="47"/>
  <c r="P987" i="47"/>
  <c r="O987" i="47"/>
  <c r="N987" i="47"/>
  <c r="M987" i="47"/>
  <c r="P986" i="47"/>
  <c r="O986" i="47"/>
  <c r="N986" i="47"/>
  <c r="M986" i="47"/>
  <c r="P985" i="47"/>
  <c r="O985" i="47"/>
  <c r="N985" i="47"/>
  <c r="M985" i="47"/>
  <c r="R985" i="47" s="1"/>
  <c r="P984" i="47"/>
  <c r="O984" i="47"/>
  <c r="N984" i="47"/>
  <c r="M984" i="47"/>
  <c r="P983" i="47"/>
  <c r="O983" i="47"/>
  <c r="N983" i="47"/>
  <c r="M983" i="47"/>
  <c r="Q983" i="47" s="1"/>
  <c r="P982" i="47"/>
  <c r="O982" i="47"/>
  <c r="N982" i="47"/>
  <c r="M982" i="47"/>
  <c r="R982" i="47" s="1"/>
  <c r="P981" i="47"/>
  <c r="O981" i="47"/>
  <c r="N981" i="47"/>
  <c r="M981" i="47"/>
  <c r="R981" i="47" s="1"/>
  <c r="P980" i="47"/>
  <c r="O980" i="47"/>
  <c r="N980" i="47"/>
  <c r="M980" i="47"/>
  <c r="R980" i="47" s="1"/>
  <c r="R987" i="47" l="1"/>
  <c r="Q991" i="47"/>
  <c r="BG991" i="47" s="1"/>
  <c r="BH991" i="47" s="1"/>
  <c r="R989" i="47"/>
  <c r="S989" i="47" s="1"/>
  <c r="Q984" i="47"/>
  <c r="R986" i="47"/>
  <c r="S986" i="47" s="1"/>
  <c r="T986" i="47" s="1"/>
  <c r="R988" i="47"/>
  <c r="BG988" i="47" s="1"/>
  <c r="Q990" i="47"/>
  <c r="S990" i="47" s="1"/>
  <c r="V983" i="46"/>
  <c r="W985" i="46"/>
  <c r="W987" i="46"/>
  <c r="W989" i="46"/>
  <c r="W981" i="46"/>
  <c r="W982" i="46"/>
  <c r="V984" i="46"/>
  <c r="W986" i="46"/>
  <c r="W988" i="46"/>
  <c r="V990" i="46"/>
  <c r="V991" i="46"/>
  <c r="W993" i="46"/>
  <c r="W980" i="46"/>
  <c r="S982" i="47"/>
  <c r="BG982" i="47"/>
  <c r="BH982" i="47" s="1"/>
  <c r="BG983" i="47"/>
  <c r="BH983" i="47" s="1"/>
  <c r="S983" i="47"/>
  <c r="S981" i="47"/>
  <c r="BG981" i="47"/>
  <c r="BH981" i="47" s="1"/>
  <c r="BG984" i="47"/>
  <c r="BH984" i="47" s="1"/>
  <c r="S984" i="47"/>
  <c r="S987" i="47"/>
  <c r="BG987" i="47"/>
  <c r="BH987" i="47" s="1"/>
  <c r="W992" i="46"/>
  <c r="X996" i="46"/>
  <c r="S980" i="47"/>
  <c r="T980" i="47" s="1"/>
  <c r="BG980" i="47"/>
  <c r="BH980" i="47" s="1"/>
  <c r="S985" i="47"/>
  <c r="T985" i="47" s="1"/>
  <c r="BG985" i="47"/>
  <c r="BH985" i="47" s="1"/>
  <c r="X991" i="46"/>
  <c r="X989" i="46"/>
  <c r="X984" i="46"/>
  <c r="AD742" i="46"/>
  <c r="AD741" i="46"/>
  <c r="AC742" i="46"/>
  <c r="H31" i="48" s="1"/>
  <c r="AC741" i="46"/>
  <c r="AB742" i="46"/>
  <c r="G31" i="48" s="1"/>
  <c r="AB741" i="46"/>
  <c r="AA741" i="46"/>
  <c r="AD1108" i="46"/>
  <c r="AD1107" i="46"/>
  <c r="AC1108" i="46"/>
  <c r="AC1107" i="46"/>
  <c r="AB1108" i="46"/>
  <c r="AB1107" i="46"/>
  <c r="AA1108" i="46"/>
  <c r="AA1107" i="46"/>
  <c r="AA742" i="46"/>
  <c r="BG989" i="47" l="1"/>
  <c r="BG986" i="47"/>
  <c r="BH986" i="47" s="1"/>
  <c r="S988" i="47"/>
  <c r="S991" i="47"/>
  <c r="BG990" i="47"/>
  <c r="BH990" i="47" s="1"/>
  <c r="BH988" i="47"/>
  <c r="BH989" i="47" s="1"/>
  <c r="T981" i="47"/>
  <c r="T982" i="47" s="1"/>
  <c r="T983" i="47" s="1"/>
  <c r="T984" i="47" s="1"/>
  <c r="C31" i="48"/>
  <c r="C31" i="54"/>
  <c r="C31" i="53"/>
  <c r="C31" i="52"/>
  <c r="E31" i="48"/>
  <c r="E31" i="54"/>
  <c r="E31" i="53"/>
  <c r="E31" i="52"/>
  <c r="B31" i="48"/>
  <c r="B31" i="54"/>
  <c r="B31" i="53"/>
  <c r="B31" i="52"/>
  <c r="G31" i="54"/>
  <c r="G31" i="53"/>
  <c r="G31" i="52"/>
  <c r="I31" i="54"/>
  <c r="I31" i="53"/>
  <c r="I31" i="52"/>
  <c r="H31" i="54"/>
  <c r="H31" i="53"/>
  <c r="H31" i="52"/>
  <c r="F31" i="48"/>
  <c r="F31" i="54"/>
  <c r="F31" i="53"/>
  <c r="F31" i="52"/>
  <c r="D31" i="48"/>
  <c r="D31" i="54"/>
  <c r="D31" i="53"/>
  <c r="D31" i="52"/>
  <c r="I31" i="48"/>
  <c r="T987" i="47"/>
  <c r="T988" i="47" s="1"/>
  <c r="T989" i="47" s="1"/>
  <c r="T990" i="47" s="1"/>
  <c r="T991" i="47" s="1"/>
  <c r="T992" i="47" s="1"/>
  <c r="T993" i="47" s="1"/>
  <c r="T994" i="47" s="1"/>
  <c r="T995" i="47" s="1"/>
  <c r="T996" i="47" s="1"/>
  <c r="T997" i="47" s="1"/>
  <c r="AD744" i="46"/>
  <c r="AD1110" i="46"/>
  <c r="T979" i="46"/>
  <c r="S979" i="46"/>
  <c r="R979" i="46"/>
  <c r="Q979" i="46"/>
  <c r="T978" i="46"/>
  <c r="S978" i="46"/>
  <c r="R978" i="46"/>
  <c r="Q978" i="46"/>
  <c r="T977" i="46"/>
  <c r="S977" i="46"/>
  <c r="R977" i="46"/>
  <c r="Q977" i="46"/>
  <c r="T976" i="46"/>
  <c r="S976" i="46"/>
  <c r="R976" i="46"/>
  <c r="Q976" i="46"/>
  <c r="T975" i="46"/>
  <c r="S975" i="46"/>
  <c r="R975" i="46"/>
  <c r="Q975" i="46"/>
  <c r="T974" i="46"/>
  <c r="S974" i="46"/>
  <c r="R974" i="46"/>
  <c r="Q974" i="46"/>
  <c r="T973" i="46"/>
  <c r="S973" i="46"/>
  <c r="R973" i="46"/>
  <c r="Q973" i="46"/>
  <c r="P979" i="47"/>
  <c r="O979" i="47"/>
  <c r="N979" i="47"/>
  <c r="M979" i="47"/>
  <c r="P978" i="47"/>
  <c r="O978" i="47"/>
  <c r="N978" i="47"/>
  <c r="M978" i="47"/>
  <c r="P977" i="47"/>
  <c r="O977" i="47"/>
  <c r="N977" i="47"/>
  <c r="M977" i="47"/>
  <c r="P976" i="47"/>
  <c r="O976" i="47"/>
  <c r="N976" i="47"/>
  <c r="M976" i="47"/>
  <c r="P975" i="47"/>
  <c r="O975" i="47"/>
  <c r="N975" i="47"/>
  <c r="M975" i="47"/>
  <c r="P974" i="47"/>
  <c r="O974" i="47"/>
  <c r="N974" i="47"/>
  <c r="M974" i="47"/>
  <c r="P973" i="47"/>
  <c r="O973" i="47"/>
  <c r="N973" i="47"/>
  <c r="M973" i="47"/>
  <c r="R974" i="47" l="1"/>
  <c r="R978" i="47"/>
  <c r="W974" i="46"/>
  <c r="W975" i="46"/>
  <c r="V976" i="46"/>
  <c r="V977" i="46"/>
  <c r="W978" i="46"/>
  <c r="X982" i="46"/>
  <c r="W979" i="46"/>
  <c r="R975" i="47"/>
  <c r="Q977" i="47"/>
  <c r="W973" i="46"/>
  <c r="X977" i="46"/>
  <c r="R973" i="47"/>
  <c r="Q976" i="47"/>
  <c r="R979" i="47"/>
  <c r="T972" i="46"/>
  <c r="S972" i="46"/>
  <c r="R972" i="46"/>
  <c r="Q972" i="46"/>
  <c r="T971" i="46"/>
  <c r="S971" i="46"/>
  <c r="R971" i="46"/>
  <c r="Q971" i="46"/>
  <c r="T970" i="46"/>
  <c r="S970" i="46"/>
  <c r="R970" i="46"/>
  <c r="Q970" i="46"/>
  <c r="T969" i="46"/>
  <c r="S969" i="46"/>
  <c r="R969" i="46"/>
  <c r="Q969" i="46"/>
  <c r="T968" i="46"/>
  <c r="S968" i="46"/>
  <c r="R968" i="46"/>
  <c r="Q968" i="46"/>
  <c r="T967" i="46"/>
  <c r="S967" i="46"/>
  <c r="R967" i="46"/>
  <c r="Q967" i="46"/>
  <c r="P972" i="47"/>
  <c r="O972" i="47"/>
  <c r="N972" i="47"/>
  <c r="M972" i="47"/>
  <c r="P971" i="47"/>
  <c r="O971" i="47"/>
  <c r="N971" i="47"/>
  <c r="M971" i="47"/>
  <c r="P970" i="47"/>
  <c r="O970" i="47"/>
  <c r="N970" i="47"/>
  <c r="M970" i="47"/>
  <c r="P969" i="47"/>
  <c r="O969" i="47"/>
  <c r="N969" i="47"/>
  <c r="M969" i="47"/>
  <c r="P968" i="47"/>
  <c r="O968" i="47"/>
  <c r="N968" i="47"/>
  <c r="M968" i="47"/>
  <c r="P967" i="47"/>
  <c r="O967" i="47"/>
  <c r="N967" i="47"/>
  <c r="M967" i="47"/>
  <c r="S979" i="47" l="1"/>
  <c r="T979" i="47" s="1"/>
  <c r="BG979" i="47"/>
  <c r="BH979" i="47" s="1"/>
  <c r="R968" i="47"/>
  <c r="R971" i="47"/>
  <c r="W968" i="46"/>
  <c r="V969" i="46"/>
  <c r="V970" i="46"/>
  <c r="W971" i="46"/>
  <c r="W972" i="46"/>
  <c r="BG976" i="47"/>
  <c r="BH976" i="47" s="1"/>
  <c r="S976" i="47"/>
  <c r="T976" i="47" s="1"/>
  <c r="BG977" i="47"/>
  <c r="BH977" i="47" s="1"/>
  <c r="S977" i="47"/>
  <c r="T977" i="47" s="1"/>
  <c r="R967" i="47"/>
  <c r="Q970" i="47"/>
  <c r="R972" i="47"/>
  <c r="X970" i="46"/>
  <c r="S973" i="47"/>
  <c r="BG973" i="47"/>
  <c r="BH973" i="47" s="1"/>
  <c r="S975" i="47"/>
  <c r="BG975" i="47"/>
  <c r="BH975" i="47" s="1"/>
  <c r="S978" i="47"/>
  <c r="T978" i="47" s="1"/>
  <c r="BG978" i="47"/>
  <c r="BH978" i="47" s="1"/>
  <c r="Q969" i="47"/>
  <c r="W967" i="46"/>
  <c r="X975" i="46"/>
  <c r="S974" i="47"/>
  <c r="BG974" i="47"/>
  <c r="BH974" i="47" s="1"/>
  <c r="P966" i="47"/>
  <c r="O966" i="47"/>
  <c r="N966" i="47"/>
  <c r="M966" i="47"/>
  <c r="P965" i="47"/>
  <c r="O965" i="47"/>
  <c r="N965" i="47"/>
  <c r="M965" i="47"/>
  <c r="T966" i="46"/>
  <c r="S966" i="46"/>
  <c r="R966" i="46"/>
  <c r="Q966" i="46"/>
  <c r="T965" i="46"/>
  <c r="S965" i="46"/>
  <c r="R965" i="46"/>
  <c r="Q965" i="46"/>
  <c r="R965" i="47" l="1"/>
  <c r="BG965" i="47" s="1"/>
  <c r="BH965" i="47" s="1"/>
  <c r="R966" i="47"/>
  <c r="W966" i="46"/>
  <c r="S972" i="47"/>
  <c r="T972" i="47" s="1"/>
  <c r="T973" i="47" s="1"/>
  <c r="T974" i="47" s="1"/>
  <c r="T975" i="47" s="1"/>
  <c r="BG972" i="47"/>
  <c r="BH972" i="47" s="1"/>
  <c r="BG970" i="47"/>
  <c r="BH970" i="47" s="1"/>
  <c r="S970" i="47"/>
  <c r="T970" i="47" s="1"/>
  <c r="S968" i="47"/>
  <c r="BG968" i="47"/>
  <c r="BH968" i="47" s="1"/>
  <c r="S965" i="47"/>
  <c r="BG969" i="47"/>
  <c r="BH969" i="47" s="1"/>
  <c r="S969" i="47"/>
  <c r="T969" i="47" s="1"/>
  <c r="S967" i="47"/>
  <c r="BG967" i="47"/>
  <c r="BH967" i="47" s="1"/>
  <c r="S966" i="47"/>
  <c r="BG966" i="47"/>
  <c r="BH966" i="47" s="1"/>
  <c r="S971" i="47"/>
  <c r="T971" i="47" s="1"/>
  <c r="BG971" i="47"/>
  <c r="BH971" i="47" s="1"/>
  <c r="W965" i="46"/>
  <c r="T964" i="46"/>
  <c r="S964" i="46"/>
  <c r="R964" i="46"/>
  <c r="Q964" i="46"/>
  <c r="T963" i="46"/>
  <c r="S963" i="46"/>
  <c r="R963" i="46"/>
  <c r="Q963" i="46"/>
  <c r="T962" i="46"/>
  <c r="S962" i="46"/>
  <c r="R962" i="46"/>
  <c r="Q962" i="46"/>
  <c r="T961" i="46"/>
  <c r="S961" i="46"/>
  <c r="R961" i="46"/>
  <c r="Q961" i="46"/>
  <c r="T960" i="46"/>
  <c r="S960" i="46"/>
  <c r="R960" i="46"/>
  <c r="Q960" i="46"/>
  <c r="T959" i="46"/>
  <c r="S959" i="46"/>
  <c r="R959" i="46"/>
  <c r="Q959" i="46"/>
  <c r="T958" i="46"/>
  <c r="S958" i="46"/>
  <c r="R958" i="46"/>
  <c r="Q958" i="46"/>
  <c r="P964" i="47"/>
  <c r="O964" i="47"/>
  <c r="N964" i="47"/>
  <c r="M964" i="47"/>
  <c r="P963" i="47"/>
  <c r="O963" i="47"/>
  <c r="N963" i="47"/>
  <c r="M963" i="47"/>
  <c r="P962" i="47"/>
  <c r="O962" i="47"/>
  <c r="N962" i="47"/>
  <c r="M962" i="47"/>
  <c r="P961" i="47"/>
  <c r="O961" i="47"/>
  <c r="N961" i="47"/>
  <c r="M961" i="47"/>
  <c r="P960" i="47"/>
  <c r="O960" i="47"/>
  <c r="N960" i="47"/>
  <c r="M960" i="47"/>
  <c r="P959" i="47"/>
  <c r="O959" i="47"/>
  <c r="N959" i="47"/>
  <c r="M959" i="47"/>
  <c r="R959" i="47" l="1"/>
  <c r="S959" i="47" s="1"/>
  <c r="R960" i="47"/>
  <c r="BG960" i="47" s="1"/>
  <c r="BH960" i="47" s="1"/>
  <c r="R961" i="47"/>
  <c r="BG961" i="47" s="1"/>
  <c r="BH961" i="47" s="1"/>
  <c r="BG959" i="47"/>
  <c r="BH959" i="47" s="1"/>
  <c r="S961" i="47"/>
  <c r="Q962" i="47"/>
  <c r="Q963" i="47"/>
  <c r="R964" i="47"/>
  <c r="W959" i="46"/>
  <c r="W960" i="46"/>
  <c r="W961" i="46"/>
  <c r="X963" i="46"/>
  <c r="V963" i="46"/>
  <c r="W964" i="46"/>
  <c r="X968" i="46"/>
  <c r="V962" i="46"/>
  <c r="W958" i="46"/>
  <c r="P958" i="47"/>
  <c r="O958" i="47"/>
  <c r="N958" i="47"/>
  <c r="M958" i="47"/>
  <c r="P957" i="47"/>
  <c r="O957" i="47"/>
  <c r="N957" i="47"/>
  <c r="M957" i="47"/>
  <c r="P956" i="47"/>
  <c r="O956" i="47"/>
  <c r="N956" i="47"/>
  <c r="M956" i="47"/>
  <c r="P955" i="47"/>
  <c r="O955" i="47"/>
  <c r="N955" i="47"/>
  <c r="M955" i="47"/>
  <c r="P954" i="47"/>
  <c r="O954" i="47"/>
  <c r="N954" i="47"/>
  <c r="M954" i="47"/>
  <c r="P953" i="47"/>
  <c r="O953" i="47"/>
  <c r="N953" i="47"/>
  <c r="M953" i="47"/>
  <c r="T956" i="46"/>
  <c r="S956" i="46"/>
  <c r="R956" i="46"/>
  <c r="Q956" i="46"/>
  <c r="T955" i="46"/>
  <c r="S955" i="46"/>
  <c r="R955" i="46"/>
  <c r="Q955" i="46"/>
  <c r="T957" i="46"/>
  <c r="S957" i="46"/>
  <c r="R957" i="46"/>
  <c r="Q957" i="46"/>
  <c r="T954" i="46"/>
  <c r="S954" i="46"/>
  <c r="R954" i="46"/>
  <c r="Q954" i="46"/>
  <c r="T953" i="46"/>
  <c r="S953" i="46"/>
  <c r="R953" i="46"/>
  <c r="Q953" i="46"/>
  <c r="S960" i="47" l="1"/>
  <c r="X961" i="46"/>
  <c r="X956" i="46"/>
  <c r="BG963" i="47"/>
  <c r="BH963" i="47" s="1"/>
  <c r="S963" i="47"/>
  <c r="T963" i="47" s="1"/>
  <c r="R953" i="47"/>
  <c r="R954" i="47"/>
  <c r="Q955" i="47"/>
  <c r="Q956" i="47"/>
  <c r="R957" i="47"/>
  <c r="R958" i="47"/>
  <c r="BG962" i="47"/>
  <c r="BH962" i="47" s="1"/>
  <c r="S962" i="47"/>
  <c r="W953" i="46"/>
  <c r="W954" i="46"/>
  <c r="W957" i="46"/>
  <c r="V955" i="46"/>
  <c r="V956" i="46"/>
  <c r="S964" i="47"/>
  <c r="BG964" i="47"/>
  <c r="BH964" i="47" s="1"/>
  <c r="T952" i="46"/>
  <c r="S952" i="46"/>
  <c r="R952" i="46"/>
  <c r="Q952" i="46"/>
  <c r="P952" i="47"/>
  <c r="O952" i="47"/>
  <c r="N952" i="47"/>
  <c r="M952" i="47"/>
  <c r="T964" i="47" l="1"/>
  <c r="T965" i="47" s="1"/>
  <c r="T966" i="47" s="1"/>
  <c r="T967" i="47" s="1"/>
  <c r="T968" i="47" s="1"/>
  <c r="W952" i="46"/>
  <c r="R952" i="47"/>
  <c r="S952" i="47" s="1"/>
  <c r="T952" i="47" s="1"/>
  <c r="S954" i="47"/>
  <c r="T954" i="47" s="1"/>
  <c r="BG954" i="47"/>
  <c r="BH954" i="47" s="1"/>
  <c r="S957" i="47"/>
  <c r="T957" i="47" s="1"/>
  <c r="BG957" i="47"/>
  <c r="BH957" i="47" s="1"/>
  <c r="S953" i="47"/>
  <c r="T953" i="47" s="1"/>
  <c r="BG953" i="47"/>
  <c r="BH953" i="47" s="1"/>
  <c r="BG958" i="47"/>
  <c r="BH958" i="47" s="1"/>
  <c r="S958" i="47"/>
  <c r="T958" i="47" s="1"/>
  <c r="T959" i="47" s="1"/>
  <c r="T960" i="47" s="1"/>
  <c r="T961" i="47" s="1"/>
  <c r="T962" i="47" s="1"/>
  <c r="BG956" i="47"/>
  <c r="BH956" i="47" s="1"/>
  <c r="S956" i="47"/>
  <c r="T956" i="47" s="1"/>
  <c r="BG955" i="47"/>
  <c r="BH955" i="47" s="1"/>
  <c r="S955" i="47"/>
  <c r="T955" i="47" s="1"/>
  <c r="T951" i="46"/>
  <c r="S951" i="46"/>
  <c r="R951" i="46"/>
  <c r="Q951" i="46"/>
  <c r="T950" i="46"/>
  <c r="S950" i="46"/>
  <c r="R950" i="46"/>
  <c r="Q950" i="46"/>
  <c r="P951" i="47"/>
  <c r="O951" i="47"/>
  <c r="N951" i="47"/>
  <c r="M951" i="47"/>
  <c r="P950" i="47"/>
  <c r="O950" i="47"/>
  <c r="N950" i="47"/>
  <c r="M950" i="47"/>
  <c r="BG952" i="47" l="1"/>
  <c r="BH952" i="47" s="1"/>
  <c r="R950" i="47"/>
  <c r="W951" i="46"/>
  <c r="R951" i="47"/>
  <c r="W950" i="46"/>
  <c r="X954" i="46"/>
  <c r="T949" i="46"/>
  <c r="S949" i="46"/>
  <c r="R949" i="46"/>
  <c r="Q949" i="46"/>
  <c r="T948" i="46"/>
  <c r="S948" i="46"/>
  <c r="R948" i="46"/>
  <c r="Q948" i="46"/>
  <c r="T947" i="46"/>
  <c r="S947" i="46"/>
  <c r="R947" i="46"/>
  <c r="Q947" i="46"/>
  <c r="P949" i="47"/>
  <c r="O949" i="47"/>
  <c r="N949" i="47"/>
  <c r="M949" i="47"/>
  <c r="P948" i="47"/>
  <c r="O948" i="47"/>
  <c r="N948" i="47"/>
  <c r="M948" i="47"/>
  <c r="P947" i="47"/>
  <c r="O947" i="47"/>
  <c r="N947" i="47"/>
  <c r="M947" i="47"/>
  <c r="Q949" i="47" l="1"/>
  <c r="W947" i="46"/>
  <c r="V948" i="46"/>
  <c r="V949" i="46"/>
  <c r="S951" i="47"/>
  <c r="T951" i="47" s="1"/>
  <c r="BG951" i="47"/>
  <c r="BH951" i="47" s="1"/>
  <c r="R947" i="47"/>
  <c r="X949" i="46"/>
  <c r="Q948" i="47"/>
  <c r="S950" i="47"/>
  <c r="T950" i="47" s="1"/>
  <c r="BG950" i="47"/>
  <c r="BH950" i="47" s="1"/>
  <c r="T946" i="46"/>
  <c r="S946" i="46"/>
  <c r="R946" i="46"/>
  <c r="Q946" i="46"/>
  <c r="T945" i="46"/>
  <c r="S945" i="46"/>
  <c r="R945" i="46"/>
  <c r="Q945" i="46"/>
  <c r="T944" i="46"/>
  <c r="S944" i="46"/>
  <c r="R944" i="46"/>
  <c r="Q944" i="46"/>
  <c r="T943" i="46"/>
  <c r="S943" i="46"/>
  <c r="R943" i="46"/>
  <c r="Q943" i="46"/>
  <c r="T942" i="46"/>
  <c r="S942" i="46"/>
  <c r="R942" i="46"/>
  <c r="Q942" i="46"/>
  <c r="T941" i="46"/>
  <c r="S941" i="46"/>
  <c r="R941" i="46"/>
  <c r="Q941" i="46"/>
  <c r="T940" i="46"/>
  <c r="S940" i="46"/>
  <c r="R940" i="46"/>
  <c r="Q940" i="46"/>
  <c r="P946" i="47"/>
  <c r="O946" i="47"/>
  <c r="N946" i="47"/>
  <c r="M946" i="47"/>
  <c r="P945" i="47"/>
  <c r="O945" i="47"/>
  <c r="N945" i="47"/>
  <c r="M945" i="47"/>
  <c r="P944" i="47"/>
  <c r="O944" i="47"/>
  <c r="N944" i="47"/>
  <c r="M944" i="47"/>
  <c r="P943" i="47"/>
  <c r="O943" i="47"/>
  <c r="N943" i="47"/>
  <c r="M943" i="47"/>
  <c r="P942" i="47"/>
  <c r="O942" i="47"/>
  <c r="N942" i="47"/>
  <c r="M942" i="47"/>
  <c r="P941" i="47"/>
  <c r="O941" i="47"/>
  <c r="N941" i="47"/>
  <c r="M941" i="47"/>
  <c r="P940" i="47"/>
  <c r="O940" i="47"/>
  <c r="N940" i="47"/>
  <c r="M940" i="47"/>
  <c r="X942" i="46" l="1"/>
  <c r="S947" i="47"/>
  <c r="BG947" i="47"/>
  <c r="BH947" i="47" s="1"/>
  <c r="R940" i="47"/>
  <c r="Q941" i="47"/>
  <c r="Q942" i="47"/>
  <c r="R943" i="47"/>
  <c r="R944" i="47"/>
  <c r="R945" i="47"/>
  <c r="R946" i="47"/>
  <c r="W940" i="46"/>
  <c r="V941" i="46"/>
  <c r="V942" i="46"/>
  <c r="W943" i="46"/>
  <c r="X947" i="46"/>
  <c r="W944" i="46"/>
  <c r="W945" i="46"/>
  <c r="W946" i="46"/>
  <c r="BG948" i="47"/>
  <c r="BH948" i="47" s="1"/>
  <c r="S948" i="47"/>
  <c r="T948" i="47" s="1"/>
  <c r="BG949" i="47"/>
  <c r="BH949" i="47" s="1"/>
  <c r="S949" i="47"/>
  <c r="T949" i="47" s="1"/>
  <c r="T939" i="46"/>
  <c r="S939" i="46"/>
  <c r="R939" i="46"/>
  <c r="Q939" i="46"/>
  <c r="T938" i="46"/>
  <c r="S938" i="46"/>
  <c r="R938" i="46"/>
  <c r="Q938" i="46"/>
  <c r="T937" i="46"/>
  <c r="S937" i="46"/>
  <c r="R937" i="46"/>
  <c r="Q937" i="46"/>
  <c r="P939" i="47"/>
  <c r="O939" i="47"/>
  <c r="N939" i="47"/>
  <c r="M939" i="47"/>
  <c r="P938" i="47"/>
  <c r="O938" i="47"/>
  <c r="N938" i="47"/>
  <c r="M938" i="47"/>
  <c r="P937" i="47"/>
  <c r="O937" i="47"/>
  <c r="N937" i="47"/>
  <c r="M937" i="47"/>
  <c r="S944" i="47" l="1"/>
  <c r="BG944" i="47"/>
  <c r="BH944" i="47" s="1"/>
  <c r="S940" i="47"/>
  <c r="T940" i="47" s="1"/>
  <c r="BG940" i="47"/>
  <c r="BH940" i="47" s="1"/>
  <c r="BG941" i="47"/>
  <c r="BH941" i="47" s="1"/>
  <c r="S941" i="47"/>
  <c r="S943" i="47"/>
  <c r="T943" i="47" s="1"/>
  <c r="BG943" i="47"/>
  <c r="BH943" i="47" s="1"/>
  <c r="S945" i="47"/>
  <c r="BG945" i="47"/>
  <c r="BH945" i="47" s="1"/>
  <c r="R937" i="47"/>
  <c r="R938" i="47"/>
  <c r="R939" i="47"/>
  <c r="W937" i="46"/>
  <c r="W938" i="46"/>
  <c r="W939" i="46"/>
  <c r="S946" i="47"/>
  <c r="BG946" i="47"/>
  <c r="BH946" i="47" s="1"/>
  <c r="BG942" i="47"/>
  <c r="BH942" i="47" s="1"/>
  <c r="S942" i="47"/>
  <c r="T942" i="47" s="1"/>
  <c r="P936" i="47"/>
  <c r="O936" i="47"/>
  <c r="N936" i="47"/>
  <c r="M936" i="47"/>
  <c r="R936" i="47" s="1"/>
  <c r="T936" i="46"/>
  <c r="S936" i="46"/>
  <c r="R936" i="46"/>
  <c r="Q936" i="46"/>
  <c r="W936" i="46" l="1"/>
  <c r="X940" i="46"/>
  <c r="S938" i="47"/>
  <c r="T938" i="47" s="1"/>
  <c r="BG938" i="47"/>
  <c r="BH938" i="47" s="1"/>
  <c r="S937" i="47"/>
  <c r="T937" i="47" s="1"/>
  <c r="BG937" i="47"/>
  <c r="BH937" i="47" s="1"/>
  <c r="S936" i="47"/>
  <c r="T936" i="47" s="1"/>
  <c r="BG936" i="47"/>
  <c r="BH936" i="47" s="1"/>
  <c r="S939" i="47"/>
  <c r="T939" i="47" s="1"/>
  <c r="BG939" i="47"/>
  <c r="BH939" i="47" s="1"/>
  <c r="T944" i="47"/>
  <c r="T945" i="47" s="1"/>
  <c r="T946" i="47" s="1"/>
  <c r="T947" i="47" s="1"/>
  <c r="T935" i="46"/>
  <c r="S935" i="46"/>
  <c r="R935" i="46"/>
  <c r="Q935" i="46"/>
  <c r="T934" i="46"/>
  <c r="S934" i="46"/>
  <c r="R934" i="46"/>
  <c r="Q934" i="46"/>
  <c r="T933" i="46"/>
  <c r="S933" i="46"/>
  <c r="R933" i="46"/>
  <c r="Q933" i="46"/>
  <c r="T932" i="46"/>
  <c r="S932" i="46"/>
  <c r="R932" i="46"/>
  <c r="Q932" i="46"/>
  <c r="P935" i="47"/>
  <c r="O935" i="47"/>
  <c r="N935" i="47"/>
  <c r="M935" i="47"/>
  <c r="P934" i="47"/>
  <c r="O934" i="47"/>
  <c r="N934" i="47"/>
  <c r="M934" i="47"/>
  <c r="P933" i="47"/>
  <c r="O933" i="47"/>
  <c r="N933" i="47"/>
  <c r="M933" i="47"/>
  <c r="P932" i="47"/>
  <c r="O932" i="47"/>
  <c r="N932" i="47"/>
  <c r="M932" i="47"/>
  <c r="X935" i="46" l="1"/>
  <c r="R932" i="47"/>
  <c r="R933" i="47"/>
  <c r="Q934" i="47"/>
  <c r="Q935" i="47"/>
  <c r="W932" i="46"/>
  <c r="W933" i="46"/>
  <c r="V934" i="46"/>
  <c r="V935" i="46"/>
  <c r="P931" i="47"/>
  <c r="O931" i="47"/>
  <c r="N931" i="47"/>
  <c r="M931" i="47"/>
  <c r="T931" i="46"/>
  <c r="S931" i="46"/>
  <c r="R931" i="46"/>
  <c r="Q931" i="46"/>
  <c r="R931" i="47" l="1"/>
  <c r="S931" i="47" s="1"/>
  <c r="T931" i="47" s="1"/>
  <c r="W931" i="46"/>
  <c r="BG934" i="47"/>
  <c r="BH934" i="47" s="1"/>
  <c r="S934" i="47"/>
  <c r="T934" i="47" s="1"/>
  <c r="S933" i="47"/>
  <c r="T933" i="47" s="1"/>
  <c r="BG933" i="47"/>
  <c r="BH933" i="47" s="1"/>
  <c r="BG935" i="47"/>
  <c r="BH935" i="47" s="1"/>
  <c r="S935" i="47"/>
  <c r="T935" i="47" s="1"/>
  <c r="S932" i="47"/>
  <c r="T932" i="47" s="1"/>
  <c r="BG932" i="47"/>
  <c r="BH932" i="47" s="1"/>
  <c r="T930" i="46"/>
  <c r="S930" i="46"/>
  <c r="R930" i="46"/>
  <c r="Q930" i="46"/>
  <c r="T929" i="46"/>
  <c r="S929" i="46"/>
  <c r="R929" i="46"/>
  <c r="Q929" i="46"/>
  <c r="T928" i="46"/>
  <c r="S928" i="46"/>
  <c r="R928" i="46"/>
  <c r="Q928" i="46"/>
  <c r="T927" i="46"/>
  <c r="S927" i="46"/>
  <c r="R927" i="46"/>
  <c r="Q927" i="46"/>
  <c r="T926" i="46"/>
  <c r="S926" i="46"/>
  <c r="R926" i="46"/>
  <c r="Q926" i="46"/>
  <c r="T925" i="46"/>
  <c r="S925" i="46"/>
  <c r="R925" i="46"/>
  <c r="Q925" i="46"/>
  <c r="T924" i="46"/>
  <c r="S924" i="46"/>
  <c r="R924" i="46"/>
  <c r="Q924" i="46"/>
  <c r="T923" i="46"/>
  <c r="S923" i="46"/>
  <c r="R923" i="46"/>
  <c r="Q923" i="46"/>
  <c r="T922" i="46"/>
  <c r="S922" i="46"/>
  <c r="R922" i="46"/>
  <c r="Q922" i="46"/>
  <c r="T921" i="46"/>
  <c r="S921" i="46"/>
  <c r="R921" i="46"/>
  <c r="Q921" i="46"/>
  <c r="T920" i="46"/>
  <c r="S920" i="46"/>
  <c r="R920" i="46"/>
  <c r="Q920" i="46"/>
  <c r="T919" i="46"/>
  <c r="S919" i="46"/>
  <c r="R919" i="46"/>
  <c r="Q919" i="46"/>
  <c r="T918" i="46"/>
  <c r="S918" i="46"/>
  <c r="R918" i="46"/>
  <c r="Q918" i="46"/>
  <c r="P930" i="47"/>
  <c r="O930" i="47"/>
  <c r="N930" i="47"/>
  <c r="M930" i="47"/>
  <c r="P929" i="47"/>
  <c r="O929" i="47"/>
  <c r="N929" i="47"/>
  <c r="M929" i="47"/>
  <c r="P928" i="47"/>
  <c r="O928" i="47"/>
  <c r="N928" i="47"/>
  <c r="M928" i="47"/>
  <c r="P927" i="47"/>
  <c r="O927" i="47"/>
  <c r="N927" i="47"/>
  <c r="M927" i="47"/>
  <c r="P926" i="47"/>
  <c r="O926" i="47"/>
  <c r="N926" i="47"/>
  <c r="M926" i="47"/>
  <c r="P925" i="47"/>
  <c r="O925" i="47"/>
  <c r="N925" i="47"/>
  <c r="M925" i="47"/>
  <c r="P924" i="47"/>
  <c r="O924" i="47"/>
  <c r="N924" i="47"/>
  <c r="M924" i="47"/>
  <c r="P923" i="47"/>
  <c r="O923" i="47"/>
  <c r="N923" i="47"/>
  <c r="M923" i="47"/>
  <c r="P922" i="47"/>
  <c r="O922" i="47"/>
  <c r="N922" i="47"/>
  <c r="M922" i="47"/>
  <c r="P920" i="47"/>
  <c r="O920" i="47"/>
  <c r="N920" i="47"/>
  <c r="M920" i="47"/>
  <c r="P919" i="47"/>
  <c r="O919" i="47"/>
  <c r="N919" i="47"/>
  <c r="M919" i="47"/>
  <c r="P918" i="47"/>
  <c r="O918" i="47"/>
  <c r="N918" i="47"/>
  <c r="M918" i="47"/>
  <c r="BG931" i="47" l="1"/>
  <c r="BH931" i="47" s="1"/>
  <c r="W924" i="46"/>
  <c r="W923" i="46"/>
  <c r="R918" i="47"/>
  <c r="Q920" i="47"/>
  <c r="R923" i="47"/>
  <c r="R925" i="47"/>
  <c r="Q927" i="47"/>
  <c r="Q928" i="47"/>
  <c r="R929" i="47"/>
  <c r="R930" i="47"/>
  <c r="W919" i="46"/>
  <c r="X921" i="46"/>
  <c r="V921" i="46"/>
  <c r="W922" i="46"/>
  <c r="X926" i="46"/>
  <c r="W926" i="46"/>
  <c r="X928" i="46"/>
  <c r="V928" i="46"/>
  <c r="W929" i="46"/>
  <c r="X933" i="46"/>
  <c r="W930" i="46"/>
  <c r="R919" i="47"/>
  <c r="R922" i="47"/>
  <c r="R924" i="47"/>
  <c r="R926" i="47"/>
  <c r="V927" i="46"/>
  <c r="W925" i="46"/>
  <c r="V920" i="46"/>
  <c r="W918" i="46"/>
  <c r="P916" i="47"/>
  <c r="O916" i="47"/>
  <c r="N916" i="47"/>
  <c r="M916" i="47"/>
  <c r="P917" i="47"/>
  <c r="O917" i="47"/>
  <c r="N917" i="47"/>
  <c r="M917" i="47"/>
  <c r="T917" i="46"/>
  <c r="S917" i="46"/>
  <c r="R917" i="46"/>
  <c r="Q917" i="46"/>
  <c r="T916" i="46"/>
  <c r="S916" i="46"/>
  <c r="R916" i="46"/>
  <c r="Q916" i="46"/>
  <c r="W916" i="46" l="1"/>
  <c r="W917" i="46"/>
  <c r="R917" i="47"/>
  <c r="BG917" i="47" s="1"/>
  <c r="BH917" i="47" s="1"/>
  <c r="R916" i="47"/>
  <c r="BG916" i="47" s="1"/>
  <c r="BH916" i="47" s="1"/>
  <c r="S926" i="47"/>
  <c r="BG926" i="47"/>
  <c r="BH926" i="47" s="1"/>
  <c r="S930" i="47"/>
  <c r="T930" i="47" s="1"/>
  <c r="BG930" i="47"/>
  <c r="BH930" i="47" s="1"/>
  <c r="S924" i="47"/>
  <c r="T924" i="47" s="1"/>
  <c r="BG924" i="47"/>
  <c r="BH924" i="47" s="1"/>
  <c r="S929" i="47"/>
  <c r="T929" i="47" s="1"/>
  <c r="BG929" i="47"/>
  <c r="BH929" i="47" s="1"/>
  <c r="S923" i="47"/>
  <c r="T923" i="47" s="1"/>
  <c r="BG923" i="47"/>
  <c r="BH923" i="47" s="1"/>
  <c r="S925" i="47"/>
  <c r="T925" i="47" s="1"/>
  <c r="BG925" i="47"/>
  <c r="BH925" i="47" s="1"/>
  <c r="S922" i="47"/>
  <c r="T922" i="47" s="1"/>
  <c r="BG922" i="47"/>
  <c r="BH922" i="47" s="1"/>
  <c r="BG928" i="47"/>
  <c r="BH928" i="47" s="1"/>
  <c r="S928" i="47"/>
  <c r="T928" i="47" s="1"/>
  <c r="BG920" i="47"/>
  <c r="BH920" i="47" s="1"/>
  <c r="S920" i="47"/>
  <c r="S919" i="47"/>
  <c r="T919" i="47" s="1"/>
  <c r="BG919" i="47"/>
  <c r="BH919" i="47" s="1"/>
  <c r="BG927" i="47"/>
  <c r="BH927" i="47" s="1"/>
  <c r="S927" i="47"/>
  <c r="T927" i="47" s="1"/>
  <c r="S918" i="47"/>
  <c r="T918" i="47" s="1"/>
  <c r="BG918" i="47"/>
  <c r="BH918" i="47" s="1"/>
  <c r="T915" i="46"/>
  <c r="S915" i="46"/>
  <c r="R915" i="46"/>
  <c r="Q915" i="46"/>
  <c r="T914" i="46"/>
  <c r="S914" i="46"/>
  <c r="R914" i="46"/>
  <c r="Q914" i="46"/>
  <c r="V914" i="46" s="1"/>
  <c r="T913" i="46"/>
  <c r="S913" i="46"/>
  <c r="R913" i="46"/>
  <c r="Q913" i="46"/>
  <c r="T912" i="46"/>
  <c r="S912" i="46"/>
  <c r="R912" i="46"/>
  <c r="Q912" i="46"/>
  <c r="T911" i="46"/>
  <c r="S911" i="46"/>
  <c r="R911" i="46"/>
  <c r="Q911" i="46"/>
  <c r="P915" i="47"/>
  <c r="O915" i="47"/>
  <c r="N915" i="47"/>
  <c r="M915" i="47"/>
  <c r="P914" i="47"/>
  <c r="O914" i="47"/>
  <c r="N914" i="47"/>
  <c r="M914" i="47"/>
  <c r="P913" i="47"/>
  <c r="O913" i="47"/>
  <c r="N913" i="47"/>
  <c r="M913" i="47"/>
  <c r="P912" i="47"/>
  <c r="O912" i="47"/>
  <c r="N912" i="47"/>
  <c r="M912" i="47"/>
  <c r="P911" i="47"/>
  <c r="O911" i="47"/>
  <c r="N911" i="47"/>
  <c r="M911" i="47"/>
  <c r="S916" i="47" l="1"/>
  <c r="T916" i="47" s="1"/>
  <c r="S917" i="47"/>
  <c r="T917" i="47" s="1"/>
  <c r="W912" i="46"/>
  <c r="V913" i="46"/>
  <c r="T926" i="47"/>
  <c r="R912" i="47"/>
  <c r="S912" i="47" s="1"/>
  <c r="T912" i="47" s="1"/>
  <c r="Q914" i="47"/>
  <c r="S914" i="47" s="1"/>
  <c r="T914" i="47" s="1"/>
  <c r="R915" i="47"/>
  <c r="BG915" i="47" s="1"/>
  <c r="BH915" i="47" s="1"/>
  <c r="R911" i="47"/>
  <c r="BG911" i="47" s="1"/>
  <c r="BH911" i="47" s="1"/>
  <c r="Q913" i="47"/>
  <c r="S913" i="47" s="1"/>
  <c r="T913" i="47" s="1"/>
  <c r="W915" i="46"/>
  <c r="X919" i="46"/>
  <c r="T920" i="47"/>
  <c r="W911" i="46"/>
  <c r="X914" i="46"/>
  <c r="P910" i="47"/>
  <c r="O910" i="47"/>
  <c r="N910" i="47"/>
  <c r="M910" i="47"/>
  <c r="P909" i="47"/>
  <c r="O909" i="47"/>
  <c r="N909" i="47"/>
  <c r="M909" i="47"/>
  <c r="P908" i="47"/>
  <c r="O908" i="47"/>
  <c r="N908" i="47"/>
  <c r="M908" i="47"/>
  <c r="T910" i="46"/>
  <c r="S910" i="46"/>
  <c r="R910" i="46"/>
  <c r="Q910" i="46"/>
  <c r="T909" i="46"/>
  <c r="S909" i="46"/>
  <c r="R909" i="46"/>
  <c r="Q909" i="46"/>
  <c r="T908" i="46"/>
  <c r="S908" i="46"/>
  <c r="R908" i="46"/>
  <c r="Q908" i="46"/>
  <c r="BG912" i="47" l="1"/>
  <c r="BH912" i="47" s="1"/>
  <c r="BG914" i="47"/>
  <c r="BH914" i="47" s="1"/>
  <c r="R908" i="47"/>
  <c r="S908" i="47" s="1"/>
  <c r="T908" i="47" s="1"/>
  <c r="R910" i="47"/>
  <c r="BG910" i="47" s="1"/>
  <c r="BH910" i="47" s="1"/>
  <c r="BG913" i="47"/>
  <c r="BH913" i="47" s="1"/>
  <c r="S915" i="47"/>
  <c r="T915" i="47" s="1"/>
  <c r="R909" i="47"/>
  <c r="S909" i="47" s="1"/>
  <c r="T909" i="47" s="1"/>
  <c r="W908" i="46"/>
  <c r="W909" i="46"/>
  <c r="W910" i="46"/>
  <c r="S911" i="47"/>
  <c r="T911" i="47" s="1"/>
  <c r="BG908" i="47"/>
  <c r="BH908" i="47" s="1"/>
  <c r="X912" i="46"/>
  <c r="P907" i="47"/>
  <c r="O907" i="47"/>
  <c r="N907" i="47"/>
  <c r="M907" i="47"/>
  <c r="P906" i="47"/>
  <c r="O906" i="47"/>
  <c r="N906" i="47"/>
  <c r="M906" i="47"/>
  <c r="P905" i="47"/>
  <c r="O905" i="47"/>
  <c r="N905" i="47"/>
  <c r="M905" i="47"/>
  <c r="P904" i="47"/>
  <c r="O904" i="47"/>
  <c r="N904" i="47"/>
  <c r="M904" i="47"/>
  <c r="P903" i="47"/>
  <c r="O903" i="47"/>
  <c r="N903" i="47"/>
  <c r="M903" i="47"/>
  <c r="P902" i="47"/>
  <c r="O902" i="47"/>
  <c r="N902" i="47"/>
  <c r="M902" i="47"/>
  <c r="P901" i="47"/>
  <c r="O901" i="47"/>
  <c r="N901" i="47"/>
  <c r="M901" i="47"/>
  <c r="P900" i="47"/>
  <c r="O900" i="47"/>
  <c r="N900" i="47"/>
  <c r="M900" i="47"/>
  <c r="P899" i="47"/>
  <c r="O899" i="47"/>
  <c r="N899" i="47"/>
  <c r="M899" i="47"/>
  <c r="P898" i="47"/>
  <c r="O898" i="47"/>
  <c r="N898" i="47"/>
  <c r="M898" i="47"/>
  <c r="T907" i="46"/>
  <c r="S907" i="46"/>
  <c r="R907" i="46"/>
  <c r="Q907" i="46"/>
  <c r="T906" i="46"/>
  <c r="S906" i="46"/>
  <c r="R906" i="46"/>
  <c r="Q906" i="46"/>
  <c r="T905" i="46"/>
  <c r="S905" i="46"/>
  <c r="R905" i="46"/>
  <c r="Q905" i="46"/>
  <c r="T904" i="46"/>
  <c r="S904" i="46"/>
  <c r="R904" i="46"/>
  <c r="Q904" i="46"/>
  <c r="T903" i="46"/>
  <c r="S903" i="46"/>
  <c r="R903" i="46"/>
  <c r="Q903" i="46"/>
  <c r="T902" i="46"/>
  <c r="S902" i="46"/>
  <c r="R902" i="46"/>
  <c r="Q902" i="46"/>
  <c r="T901" i="46"/>
  <c r="S901" i="46"/>
  <c r="R901" i="46"/>
  <c r="Q901" i="46"/>
  <c r="T900" i="46"/>
  <c r="S900" i="46"/>
  <c r="R900" i="46"/>
  <c r="Q900" i="46"/>
  <c r="T899" i="46"/>
  <c r="S899" i="46"/>
  <c r="R899" i="46"/>
  <c r="Q899" i="46"/>
  <c r="T898" i="46"/>
  <c r="S898" i="46"/>
  <c r="R898" i="46"/>
  <c r="Q898" i="46"/>
  <c r="S910" i="47" l="1"/>
  <c r="T910" i="47" s="1"/>
  <c r="BG909" i="47"/>
  <c r="BH909" i="47" s="1"/>
  <c r="X907" i="46"/>
  <c r="V900" i="46"/>
  <c r="W905" i="46"/>
  <c r="Q899" i="47"/>
  <c r="R902" i="47"/>
  <c r="R903" i="47"/>
  <c r="R904" i="47"/>
  <c r="R905" i="47"/>
  <c r="Q906" i="47"/>
  <c r="Q907" i="47"/>
  <c r="V899" i="46"/>
  <c r="W901" i="46"/>
  <c r="W903" i="46"/>
  <c r="V906" i="46"/>
  <c r="R898" i="47"/>
  <c r="R901" i="47"/>
  <c r="X900" i="46"/>
  <c r="W898" i="46"/>
  <c r="W902" i="46"/>
  <c r="W904" i="46"/>
  <c r="V907" i="46"/>
  <c r="Q900" i="47"/>
  <c r="X905" i="46"/>
  <c r="T897" i="46"/>
  <c r="S897" i="46"/>
  <c r="R897" i="46"/>
  <c r="T896" i="46"/>
  <c r="S896" i="46"/>
  <c r="R896" i="46"/>
  <c r="Q896" i="46"/>
  <c r="P897" i="47"/>
  <c r="O897" i="47"/>
  <c r="N897" i="47"/>
  <c r="M897" i="47"/>
  <c r="P896" i="47"/>
  <c r="O896" i="47"/>
  <c r="N896" i="47"/>
  <c r="M896" i="47"/>
  <c r="W897" i="46" l="1"/>
  <c r="W896" i="46"/>
  <c r="S901" i="47"/>
  <c r="T901" i="47" s="1"/>
  <c r="BG901" i="47"/>
  <c r="BH901" i="47" s="1"/>
  <c r="S905" i="47"/>
  <c r="T905" i="47" s="1"/>
  <c r="BG905" i="47"/>
  <c r="BH905" i="47" s="1"/>
  <c r="BG899" i="47"/>
  <c r="BH899" i="47" s="1"/>
  <c r="S899" i="47"/>
  <c r="T899" i="47" s="1"/>
  <c r="S902" i="47"/>
  <c r="T902" i="47" s="1"/>
  <c r="BG902" i="47"/>
  <c r="BH902" i="47" s="1"/>
  <c r="R896" i="47"/>
  <c r="S898" i="47"/>
  <c r="T898" i="47" s="1"/>
  <c r="BG898" i="47"/>
  <c r="BH898" i="47" s="1"/>
  <c r="S904" i="47"/>
  <c r="T904" i="47" s="1"/>
  <c r="BG904" i="47"/>
  <c r="BH904" i="47" s="1"/>
  <c r="BG906" i="47"/>
  <c r="BH906" i="47" s="1"/>
  <c r="S906" i="47"/>
  <c r="T906" i="47" s="1"/>
  <c r="R897" i="47"/>
  <c r="BG900" i="47"/>
  <c r="BH900" i="47" s="1"/>
  <c r="S900" i="47"/>
  <c r="T900" i="47" s="1"/>
  <c r="BG907" i="47"/>
  <c r="BH907" i="47" s="1"/>
  <c r="S907" i="47"/>
  <c r="T907" i="47" s="1"/>
  <c r="S903" i="47"/>
  <c r="T903" i="47" s="1"/>
  <c r="BG903" i="47"/>
  <c r="BH903" i="47" s="1"/>
  <c r="P895" i="47"/>
  <c r="O895" i="47"/>
  <c r="N895" i="47"/>
  <c r="M895" i="47"/>
  <c r="P894" i="47"/>
  <c r="O894" i="47"/>
  <c r="N894" i="47"/>
  <c r="M894" i="47"/>
  <c r="P893" i="47"/>
  <c r="O893" i="47"/>
  <c r="N893" i="47"/>
  <c r="M893" i="47"/>
  <c r="P892" i="47"/>
  <c r="O892" i="47"/>
  <c r="N892" i="47"/>
  <c r="M892" i="47"/>
  <c r="P891" i="47"/>
  <c r="O891" i="47"/>
  <c r="N891" i="47"/>
  <c r="M891" i="47"/>
  <c r="P890" i="47"/>
  <c r="O890" i="47"/>
  <c r="N890" i="47"/>
  <c r="M890" i="47"/>
  <c r="T895" i="46"/>
  <c r="S895" i="46"/>
  <c r="R895" i="46"/>
  <c r="Q895" i="46"/>
  <c r="T894" i="46"/>
  <c r="S894" i="46"/>
  <c r="R894" i="46"/>
  <c r="Q894" i="46"/>
  <c r="T893" i="46"/>
  <c r="S893" i="46"/>
  <c r="R893" i="46"/>
  <c r="Q893" i="46"/>
  <c r="T892" i="46"/>
  <c r="S892" i="46"/>
  <c r="R892" i="46"/>
  <c r="Q892" i="46"/>
  <c r="T891" i="46"/>
  <c r="S891" i="46"/>
  <c r="R891" i="46"/>
  <c r="Q891" i="46"/>
  <c r="T890" i="46"/>
  <c r="S890" i="46"/>
  <c r="R890" i="46"/>
  <c r="Q890" i="46"/>
  <c r="W891" i="46" l="1"/>
  <c r="V893" i="46"/>
  <c r="W890" i="46"/>
  <c r="V892" i="46"/>
  <c r="W895" i="46"/>
  <c r="S897" i="47"/>
  <c r="BG897" i="47"/>
  <c r="BH897" i="47" s="1"/>
  <c r="X893" i="46"/>
  <c r="R890" i="47"/>
  <c r="R891" i="47"/>
  <c r="Q892" i="47"/>
  <c r="Q893" i="47"/>
  <c r="R894" i="47"/>
  <c r="R895" i="47"/>
  <c r="W894" i="46"/>
  <c r="X898" i="46"/>
  <c r="S896" i="47"/>
  <c r="BG896" i="47"/>
  <c r="BH896" i="47" s="1"/>
  <c r="P889" i="47"/>
  <c r="O889" i="47"/>
  <c r="N889" i="47"/>
  <c r="M889" i="47"/>
  <c r="S894" i="47" l="1"/>
  <c r="T894" i="47" s="1"/>
  <c r="BG894" i="47"/>
  <c r="BH894" i="47" s="1"/>
  <c r="BG893" i="47"/>
  <c r="BH893" i="47" s="1"/>
  <c r="S893" i="47"/>
  <c r="T893" i="47" s="1"/>
  <c r="BG892" i="47"/>
  <c r="BH892" i="47" s="1"/>
  <c r="S892" i="47"/>
  <c r="T892" i="47" s="1"/>
  <c r="S890" i="47"/>
  <c r="T890" i="47" s="1"/>
  <c r="BG890" i="47"/>
  <c r="BH890" i="47" s="1"/>
  <c r="R889" i="47"/>
  <c r="S895" i="47"/>
  <c r="BG895" i="47"/>
  <c r="BH895" i="47" s="1"/>
  <c r="S891" i="47"/>
  <c r="T891" i="47" s="1"/>
  <c r="BG891" i="47"/>
  <c r="BH891" i="47" s="1"/>
  <c r="P888" i="47"/>
  <c r="O888" i="47"/>
  <c r="N888" i="47"/>
  <c r="M888" i="47"/>
  <c r="R888" i="47" l="1"/>
  <c r="S889" i="47"/>
  <c r="BG889" i="47"/>
  <c r="BH889" i="47" s="1"/>
  <c r="T895" i="47"/>
  <c r="T896" i="47" s="1"/>
  <c r="T897" i="47" s="1"/>
  <c r="P884" i="47"/>
  <c r="O884" i="47"/>
  <c r="N884" i="47"/>
  <c r="M884" i="47"/>
  <c r="R884" i="47" l="1"/>
  <c r="BG884" i="47" s="1"/>
  <c r="BH884" i="47" s="1"/>
  <c r="BG888" i="47"/>
  <c r="BH888" i="47" s="1"/>
  <c r="S888" i="47"/>
  <c r="T888" i="47" s="1"/>
  <c r="T889" i="47" s="1"/>
  <c r="T889" i="46"/>
  <c r="S889" i="46"/>
  <c r="R889" i="46"/>
  <c r="Q889" i="46"/>
  <c r="T888" i="46"/>
  <c r="S888" i="46"/>
  <c r="R888" i="46"/>
  <c r="Q888" i="46"/>
  <c r="T887" i="46"/>
  <c r="S887" i="46"/>
  <c r="R887" i="46"/>
  <c r="Q887" i="46"/>
  <c r="T886" i="46"/>
  <c r="S886" i="46"/>
  <c r="R886" i="46"/>
  <c r="Q886" i="46"/>
  <c r="T885" i="46"/>
  <c r="S885" i="46"/>
  <c r="R885" i="46"/>
  <c r="Q885" i="46"/>
  <c r="T884" i="46"/>
  <c r="S884" i="46"/>
  <c r="R884" i="46"/>
  <c r="Q884" i="46"/>
  <c r="T883" i="46"/>
  <c r="S883" i="46"/>
  <c r="R883" i="46"/>
  <c r="Q883" i="46"/>
  <c r="P886" i="47"/>
  <c r="O886" i="47"/>
  <c r="N886" i="47"/>
  <c r="M886" i="47"/>
  <c r="P885" i="47"/>
  <c r="O885" i="47"/>
  <c r="N885" i="47"/>
  <c r="M885" i="47"/>
  <c r="P882" i="47"/>
  <c r="O882" i="47"/>
  <c r="N882" i="47"/>
  <c r="M882" i="47"/>
  <c r="P887" i="47"/>
  <c r="O887" i="47"/>
  <c r="N887" i="47"/>
  <c r="M887" i="47"/>
  <c r="P883" i="47"/>
  <c r="O883" i="47"/>
  <c r="N883" i="47"/>
  <c r="M883" i="47"/>
  <c r="S884" i="47" l="1"/>
  <c r="T884" i="47" s="1"/>
  <c r="W883" i="46"/>
  <c r="W888" i="46"/>
  <c r="W889" i="46"/>
  <c r="W884" i="46"/>
  <c r="X891" i="46"/>
  <c r="W887" i="46"/>
  <c r="R883" i="47"/>
  <c r="R887" i="47"/>
  <c r="R882" i="47"/>
  <c r="Q885" i="47"/>
  <c r="Q886" i="47"/>
  <c r="X886" i="46"/>
  <c r="V885" i="46"/>
  <c r="V886" i="46"/>
  <c r="BG887" i="47" l="1"/>
  <c r="BH887" i="47" s="1"/>
  <c r="S887" i="47"/>
  <c r="S883" i="47"/>
  <c r="T883" i="47" s="1"/>
  <c r="BG883" i="47"/>
  <c r="BH883" i="47" s="1"/>
  <c r="BG886" i="47"/>
  <c r="BH886" i="47" s="1"/>
  <c r="S886" i="47"/>
  <c r="T886" i="47" s="1"/>
  <c r="T887" i="47" s="1"/>
  <c r="BG885" i="47"/>
  <c r="BH885" i="47" s="1"/>
  <c r="S885" i="47"/>
  <c r="T885" i="47" s="1"/>
  <c r="S882" i="47"/>
  <c r="T882" i="47" s="1"/>
  <c r="BG882" i="47"/>
  <c r="BH882" i="47" s="1"/>
  <c r="T882" i="46"/>
  <c r="S882" i="46"/>
  <c r="R882" i="46"/>
  <c r="Q882" i="46"/>
  <c r="T881" i="46"/>
  <c r="S881" i="46"/>
  <c r="R881" i="46"/>
  <c r="Q881" i="46"/>
  <c r="T880" i="46"/>
  <c r="S880" i="46"/>
  <c r="R880" i="46"/>
  <c r="Q880" i="46"/>
  <c r="T879" i="46"/>
  <c r="S879" i="46"/>
  <c r="R879" i="46"/>
  <c r="Q879" i="46"/>
  <c r="T878" i="46"/>
  <c r="S878" i="46"/>
  <c r="R878" i="46"/>
  <c r="Q878" i="46"/>
  <c r="T877" i="46"/>
  <c r="S877" i="46"/>
  <c r="R877" i="46"/>
  <c r="Q877" i="46"/>
  <c r="T876" i="46"/>
  <c r="S876" i="46"/>
  <c r="R876" i="46"/>
  <c r="Q876" i="46"/>
  <c r="P881" i="47"/>
  <c r="O881" i="47"/>
  <c r="N881" i="47"/>
  <c r="M881" i="47"/>
  <c r="P880" i="47"/>
  <c r="O880" i="47"/>
  <c r="N880" i="47"/>
  <c r="M880" i="47"/>
  <c r="P879" i="47"/>
  <c r="O879" i="47"/>
  <c r="N879" i="47"/>
  <c r="M879" i="47"/>
  <c r="P878" i="47"/>
  <c r="O878" i="47"/>
  <c r="N878" i="47"/>
  <c r="M878" i="47"/>
  <c r="P877" i="47"/>
  <c r="O877" i="47"/>
  <c r="N877" i="47"/>
  <c r="M877" i="47"/>
  <c r="P876" i="47"/>
  <c r="O876" i="47"/>
  <c r="N876" i="47"/>
  <c r="M876" i="47"/>
  <c r="X879" i="46" l="1"/>
  <c r="R876" i="47"/>
  <c r="Q878" i="47"/>
  <c r="R881" i="47"/>
  <c r="W877" i="46"/>
  <c r="V879" i="46"/>
  <c r="W880" i="46"/>
  <c r="X884" i="46"/>
  <c r="W881" i="46"/>
  <c r="W882" i="46"/>
  <c r="R877" i="47"/>
  <c r="Q879" i="47"/>
  <c r="R880" i="47"/>
  <c r="W876" i="46"/>
  <c r="V878" i="46"/>
  <c r="P875" i="47"/>
  <c r="O875" i="47"/>
  <c r="N875" i="47"/>
  <c r="M875" i="47"/>
  <c r="T875" i="46"/>
  <c r="S875" i="46"/>
  <c r="R875" i="46"/>
  <c r="Q875" i="46"/>
  <c r="S881" i="47" l="1"/>
  <c r="T881" i="47" s="1"/>
  <c r="BG881" i="47"/>
  <c r="BH881" i="47" s="1"/>
  <c r="S880" i="47"/>
  <c r="T880" i="47" s="1"/>
  <c r="BG880" i="47"/>
  <c r="BH880" i="47" s="1"/>
  <c r="R875" i="47"/>
  <c r="BG879" i="47"/>
  <c r="BH879" i="47" s="1"/>
  <c r="S879" i="47"/>
  <c r="T879" i="47" s="1"/>
  <c r="S877" i="47"/>
  <c r="T877" i="47" s="1"/>
  <c r="BG877" i="47"/>
  <c r="BH877" i="47" s="1"/>
  <c r="BG878" i="47"/>
  <c r="BH878" i="47" s="1"/>
  <c r="S878" i="47"/>
  <c r="T878" i="47" s="1"/>
  <c r="W875" i="46"/>
  <c r="S876" i="47"/>
  <c r="T876" i="47" s="1"/>
  <c r="BG876" i="47"/>
  <c r="BH876" i="47" s="1"/>
  <c r="P874" i="47"/>
  <c r="O874" i="47"/>
  <c r="N874" i="47"/>
  <c r="M874" i="47"/>
  <c r="P873" i="47"/>
  <c r="O873" i="47"/>
  <c r="N873" i="47"/>
  <c r="M873" i="47"/>
  <c r="P872" i="47"/>
  <c r="O872" i="47"/>
  <c r="N872" i="47"/>
  <c r="M872" i="47"/>
  <c r="P871" i="47"/>
  <c r="O871" i="47"/>
  <c r="N871" i="47"/>
  <c r="M871" i="47"/>
  <c r="P870" i="47"/>
  <c r="O870" i="47"/>
  <c r="N870" i="47"/>
  <c r="M870" i="47"/>
  <c r="P869" i="47"/>
  <c r="O869" i="47"/>
  <c r="N869" i="47"/>
  <c r="M869" i="47"/>
  <c r="P868" i="47"/>
  <c r="O868" i="47"/>
  <c r="N868" i="47"/>
  <c r="M868" i="47"/>
  <c r="P867" i="47"/>
  <c r="O867" i="47"/>
  <c r="N867" i="47"/>
  <c r="M867" i="47"/>
  <c r="P866" i="47"/>
  <c r="O866" i="47"/>
  <c r="N866" i="47"/>
  <c r="M866" i="47"/>
  <c r="P865" i="47"/>
  <c r="O865" i="47"/>
  <c r="N865" i="47"/>
  <c r="M865" i="47"/>
  <c r="P864" i="47"/>
  <c r="O864" i="47"/>
  <c r="N864" i="47"/>
  <c r="M864" i="47"/>
  <c r="P863" i="47"/>
  <c r="O863" i="47"/>
  <c r="N863" i="47"/>
  <c r="M863" i="47"/>
  <c r="T874" i="46"/>
  <c r="S874" i="46"/>
  <c r="R874" i="46"/>
  <c r="Q874" i="46"/>
  <c r="T873" i="46"/>
  <c r="S873" i="46"/>
  <c r="R873" i="46"/>
  <c r="Q873" i="46"/>
  <c r="T872" i="46"/>
  <c r="S872" i="46"/>
  <c r="R872" i="46"/>
  <c r="Q872" i="46"/>
  <c r="T871" i="46"/>
  <c r="S871" i="46"/>
  <c r="R871" i="46"/>
  <c r="Q871" i="46"/>
  <c r="T870" i="46"/>
  <c r="S870" i="46"/>
  <c r="R870" i="46"/>
  <c r="Q870" i="46"/>
  <c r="T869" i="46"/>
  <c r="S869" i="46"/>
  <c r="R869" i="46"/>
  <c r="Q869" i="46"/>
  <c r="T868" i="46"/>
  <c r="S868" i="46"/>
  <c r="R868" i="46"/>
  <c r="Q868" i="46"/>
  <c r="T867" i="46"/>
  <c r="R867" i="46"/>
  <c r="Q867" i="46"/>
  <c r="T866" i="46"/>
  <c r="S866" i="46"/>
  <c r="R866" i="46"/>
  <c r="Q866" i="46"/>
  <c r="T865" i="46"/>
  <c r="S865" i="46"/>
  <c r="R865" i="46"/>
  <c r="Q865" i="46"/>
  <c r="T864" i="46"/>
  <c r="S864" i="46"/>
  <c r="R864" i="46"/>
  <c r="Q864" i="46"/>
  <c r="T863" i="46"/>
  <c r="S863" i="46"/>
  <c r="R863" i="46"/>
  <c r="Q863" i="46"/>
  <c r="X870" i="46" l="1"/>
  <c r="V871" i="46"/>
  <c r="V872" i="46"/>
  <c r="W874" i="46"/>
  <c r="X872" i="46"/>
  <c r="W868" i="46"/>
  <c r="W869" i="46"/>
  <c r="W870" i="46"/>
  <c r="R863" i="47"/>
  <c r="Q864" i="47"/>
  <c r="Q865" i="47"/>
  <c r="R866" i="47"/>
  <c r="R867" i="47"/>
  <c r="R868" i="47"/>
  <c r="R869" i="47"/>
  <c r="R870" i="47"/>
  <c r="Q871" i="47"/>
  <c r="Q872" i="47"/>
  <c r="R873" i="47"/>
  <c r="R874" i="47"/>
  <c r="W873" i="46"/>
  <c r="X877" i="46"/>
  <c r="W863" i="46"/>
  <c r="V864" i="46"/>
  <c r="V865" i="46"/>
  <c r="W866" i="46"/>
  <c r="W867" i="46"/>
  <c r="X865" i="46"/>
  <c r="S875" i="47"/>
  <c r="T875" i="47" s="1"/>
  <c r="BG875" i="47"/>
  <c r="BH875" i="47" s="1"/>
  <c r="T862" i="46"/>
  <c r="S862" i="46"/>
  <c r="R862" i="46"/>
  <c r="Q862" i="46"/>
  <c r="P862" i="47"/>
  <c r="O862" i="47"/>
  <c r="N862" i="47"/>
  <c r="M862" i="47"/>
  <c r="S866" i="47" l="1"/>
  <c r="T866" i="47" s="1"/>
  <c r="BG866" i="47"/>
  <c r="BH866" i="47" s="1"/>
  <c r="S873" i="47"/>
  <c r="T873" i="47" s="1"/>
  <c r="BG873" i="47"/>
  <c r="BH873" i="47" s="1"/>
  <c r="S869" i="47"/>
  <c r="T869" i="47" s="1"/>
  <c r="BG869" i="47"/>
  <c r="BH869" i="47" s="1"/>
  <c r="BG865" i="47"/>
  <c r="BH865" i="47" s="1"/>
  <c r="S865" i="47"/>
  <c r="T865" i="47" s="1"/>
  <c r="S874" i="47"/>
  <c r="T874" i="47" s="1"/>
  <c r="BG874" i="47"/>
  <c r="BH874" i="47" s="1"/>
  <c r="R862" i="47"/>
  <c r="W862" i="46"/>
  <c r="BG872" i="47"/>
  <c r="BH872" i="47" s="1"/>
  <c r="S872" i="47"/>
  <c r="T872" i="47" s="1"/>
  <c r="S868" i="47"/>
  <c r="T868" i="47" s="1"/>
  <c r="BG868" i="47"/>
  <c r="BH868" i="47" s="1"/>
  <c r="BG864" i="47"/>
  <c r="BH864" i="47" s="1"/>
  <c r="S864" i="47"/>
  <c r="S870" i="47"/>
  <c r="T870" i="47" s="1"/>
  <c r="BG870" i="47"/>
  <c r="BH870" i="47" s="1"/>
  <c r="BG871" i="47"/>
  <c r="BH871" i="47" s="1"/>
  <c r="S871" i="47"/>
  <c r="T871" i="47" s="1"/>
  <c r="S867" i="47"/>
  <c r="T867" i="47" s="1"/>
  <c r="BG867" i="47"/>
  <c r="BH867" i="47" s="1"/>
  <c r="S863" i="47"/>
  <c r="BG863" i="47"/>
  <c r="BH863" i="47" s="1"/>
  <c r="P861" i="47"/>
  <c r="O861" i="47"/>
  <c r="N861" i="47"/>
  <c r="M861" i="47"/>
  <c r="P860" i="47"/>
  <c r="O860" i="47"/>
  <c r="N860" i="47"/>
  <c r="M860" i="47"/>
  <c r="T861" i="46"/>
  <c r="S861" i="46"/>
  <c r="R861" i="46"/>
  <c r="Q861" i="46"/>
  <c r="T860" i="46"/>
  <c r="R860" i="46"/>
  <c r="Q860" i="46"/>
  <c r="S862" i="47" l="1"/>
  <c r="BG862" i="47"/>
  <c r="BH862" i="47" s="1"/>
  <c r="W861" i="46"/>
  <c r="R860" i="47"/>
  <c r="W860" i="46"/>
  <c r="R861" i="47"/>
  <c r="T859" i="46"/>
  <c r="S859" i="46"/>
  <c r="R859" i="46"/>
  <c r="Q859" i="46"/>
  <c r="T858" i="46"/>
  <c r="S858" i="46"/>
  <c r="R858" i="46"/>
  <c r="Q858" i="46"/>
  <c r="T857" i="46"/>
  <c r="S857" i="46"/>
  <c r="R857" i="46"/>
  <c r="Q857" i="46"/>
  <c r="T856" i="46"/>
  <c r="S856" i="46"/>
  <c r="R856" i="46"/>
  <c r="Q856" i="46"/>
  <c r="T855" i="46"/>
  <c r="S855" i="46"/>
  <c r="R855" i="46"/>
  <c r="Q855" i="46"/>
  <c r="T854" i="46"/>
  <c r="S854" i="46"/>
  <c r="R854" i="46"/>
  <c r="Q854" i="46"/>
  <c r="P859" i="47"/>
  <c r="O859" i="47"/>
  <c r="N859" i="47"/>
  <c r="M859" i="47"/>
  <c r="P858" i="47"/>
  <c r="O858" i="47"/>
  <c r="N858" i="47"/>
  <c r="M858" i="47"/>
  <c r="P857" i="47"/>
  <c r="O857" i="47"/>
  <c r="N857" i="47"/>
  <c r="M857" i="47"/>
  <c r="P856" i="47"/>
  <c r="O856" i="47"/>
  <c r="N856" i="47"/>
  <c r="M856" i="47"/>
  <c r="P855" i="47"/>
  <c r="O855" i="47"/>
  <c r="N855" i="47"/>
  <c r="M855" i="47"/>
  <c r="P854" i="47"/>
  <c r="O854" i="47"/>
  <c r="N854" i="47"/>
  <c r="M854" i="47"/>
  <c r="W855" i="46" l="1"/>
  <c r="V857" i="46"/>
  <c r="V858" i="46"/>
  <c r="W854" i="46"/>
  <c r="W856" i="46"/>
  <c r="R856" i="47"/>
  <c r="S856" i="47" s="1"/>
  <c r="T856" i="47" s="1"/>
  <c r="Q858" i="47"/>
  <c r="BG858" i="47" s="1"/>
  <c r="BH858" i="47" s="1"/>
  <c r="R859" i="47"/>
  <c r="S859" i="47" s="1"/>
  <c r="T859" i="47" s="1"/>
  <c r="R854" i="47"/>
  <c r="BG854" i="47" s="1"/>
  <c r="BH854" i="47" s="1"/>
  <c r="R855" i="47"/>
  <c r="Q857" i="47"/>
  <c r="S857" i="47" s="1"/>
  <c r="T857" i="47" s="1"/>
  <c r="X858" i="46"/>
  <c r="S855" i="47"/>
  <c r="T855" i="47" s="1"/>
  <c r="BG855" i="47"/>
  <c r="BH855" i="47" s="1"/>
  <c r="S860" i="47"/>
  <c r="BG860" i="47"/>
  <c r="BH860" i="47" s="1"/>
  <c r="S861" i="47"/>
  <c r="BG861" i="47"/>
  <c r="BH861" i="47" s="1"/>
  <c r="S854" i="47"/>
  <c r="T854" i="47" s="1"/>
  <c r="W859" i="46"/>
  <c r="X863" i="46"/>
  <c r="P853" i="47"/>
  <c r="O853" i="47"/>
  <c r="N853" i="47"/>
  <c r="M853" i="47"/>
  <c r="P852" i="47"/>
  <c r="O852" i="47"/>
  <c r="N852" i="47"/>
  <c r="M852" i="47"/>
  <c r="T853" i="46"/>
  <c r="S853" i="46"/>
  <c r="R853" i="46"/>
  <c r="Q853" i="46"/>
  <c r="T852" i="46"/>
  <c r="S852" i="46"/>
  <c r="R852" i="46"/>
  <c r="Q852" i="46"/>
  <c r="BG857" i="47" l="1"/>
  <c r="BH857" i="47" s="1"/>
  <c r="BG856" i="47"/>
  <c r="BH856" i="47" s="1"/>
  <c r="S858" i="47"/>
  <c r="T858" i="47" s="1"/>
  <c r="BG859" i="47"/>
  <c r="BH859" i="47" s="1"/>
  <c r="R852" i="47"/>
  <c r="W853" i="46"/>
  <c r="T860" i="47"/>
  <c r="T861" i="47" s="1"/>
  <c r="T862" i="47" s="1"/>
  <c r="T863" i="47" s="1"/>
  <c r="W852" i="46"/>
  <c r="X856" i="46"/>
  <c r="R853" i="47"/>
  <c r="P851" i="47"/>
  <c r="O851" i="47"/>
  <c r="N851" i="47"/>
  <c r="M851" i="47"/>
  <c r="P850" i="47"/>
  <c r="O850" i="47"/>
  <c r="N850" i="47"/>
  <c r="M850" i="47"/>
  <c r="P849" i="47"/>
  <c r="O849" i="47"/>
  <c r="N849" i="47"/>
  <c r="M849" i="47"/>
  <c r="P848" i="47"/>
  <c r="O848" i="47"/>
  <c r="N848" i="47"/>
  <c r="M848" i="47"/>
  <c r="T851" i="46"/>
  <c r="S851" i="46"/>
  <c r="R851" i="46"/>
  <c r="Q851" i="46"/>
  <c r="T850" i="46"/>
  <c r="S850" i="46"/>
  <c r="R850" i="46"/>
  <c r="Q850" i="46"/>
  <c r="T849" i="46"/>
  <c r="S849" i="46"/>
  <c r="R849" i="46"/>
  <c r="Q849" i="46"/>
  <c r="T848" i="46"/>
  <c r="S848" i="46"/>
  <c r="R848" i="46"/>
  <c r="Q848" i="46"/>
  <c r="V850" i="46" l="1"/>
  <c r="V851" i="46"/>
  <c r="W849" i="46"/>
  <c r="W848" i="46"/>
  <c r="X851" i="46"/>
  <c r="R848" i="47"/>
  <c r="R849" i="47"/>
  <c r="Q850" i="47"/>
  <c r="Q851" i="47"/>
  <c r="S853" i="47"/>
  <c r="BG853" i="47"/>
  <c r="BH853" i="47" s="1"/>
  <c r="S852" i="47"/>
  <c r="T852" i="47" s="1"/>
  <c r="T853" i="47" s="1"/>
  <c r="BG852" i="47"/>
  <c r="BH852" i="47" s="1"/>
  <c r="T847" i="46"/>
  <c r="S847" i="46"/>
  <c r="R847" i="46"/>
  <c r="Q847" i="46"/>
  <c r="T846" i="46"/>
  <c r="S846" i="46"/>
  <c r="R846" i="46"/>
  <c r="Q846" i="46"/>
  <c r="T845" i="46"/>
  <c r="S845" i="46"/>
  <c r="R845" i="46"/>
  <c r="Q845" i="46"/>
  <c r="P847" i="47"/>
  <c r="O847" i="47"/>
  <c r="N847" i="47"/>
  <c r="M847" i="47"/>
  <c r="P846" i="47"/>
  <c r="O846" i="47"/>
  <c r="N846" i="47"/>
  <c r="M846" i="47"/>
  <c r="P845" i="47"/>
  <c r="O845" i="47"/>
  <c r="N845" i="47"/>
  <c r="M845" i="47"/>
  <c r="P844" i="47"/>
  <c r="O844" i="47"/>
  <c r="N844" i="47"/>
  <c r="M844" i="47"/>
  <c r="P843" i="47"/>
  <c r="O843" i="47"/>
  <c r="N843" i="47"/>
  <c r="M843" i="47"/>
  <c r="P842" i="47"/>
  <c r="O842" i="47"/>
  <c r="N842" i="47"/>
  <c r="M842" i="47"/>
  <c r="P841" i="47"/>
  <c r="O841" i="47"/>
  <c r="N841" i="47"/>
  <c r="M841" i="47"/>
  <c r="P840" i="47"/>
  <c r="O840" i="47"/>
  <c r="N840" i="47"/>
  <c r="M840" i="47"/>
  <c r="P839" i="47"/>
  <c r="O839" i="47"/>
  <c r="N839" i="47"/>
  <c r="M839" i="47"/>
  <c r="T844" i="46"/>
  <c r="S844" i="46"/>
  <c r="R844" i="46"/>
  <c r="Q844" i="46"/>
  <c r="T843" i="46"/>
  <c r="S843" i="46"/>
  <c r="R843" i="46"/>
  <c r="Q843" i="46"/>
  <c r="T842" i="46"/>
  <c r="S842" i="46"/>
  <c r="R842" i="46"/>
  <c r="Q842" i="46"/>
  <c r="T841" i="46"/>
  <c r="S841" i="46"/>
  <c r="R841" i="46"/>
  <c r="Q841" i="46"/>
  <c r="T840" i="46"/>
  <c r="S840" i="46"/>
  <c r="R840" i="46"/>
  <c r="Q840" i="46"/>
  <c r="T839" i="46"/>
  <c r="S839" i="46"/>
  <c r="R839" i="46"/>
  <c r="Q839" i="46"/>
  <c r="W839" i="46" l="1"/>
  <c r="W840" i="46"/>
  <c r="W841" i="46"/>
  <c r="W842" i="46"/>
  <c r="V843" i="46"/>
  <c r="V844" i="46"/>
  <c r="R839" i="47"/>
  <c r="BG839" i="47" s="1"/>
  <c r="BH839" i="47" s="1"/>
  <c r="R840" i="47"/>
  <c r="BG840" i="47" s="1"/>
  <c r="BH840" i="47" s="1"/>
  <c r="R841" i="47"/>
  <c r="BG841" i="47" s="1"/>
  <c r="BH841" i="47" s="1"/>
  <c r="R842" i="47"/>
  <c r="BG842" i="47" s="1"/>
  <c r="BH842" i="47" s="1"/>
  <c r="Q843" i="47"/>
  <c r="S843" i="47" s="1"/>
  <c r="T843" i="47" s="1"/>
  <c r="Q844" i="47"/>
  <c r="S844" i="47" s="1"/>
  <c r="T844" i="47" s="1"/>
  <c r="R845" i="47"/>
  <c r="BG845" i="47" s="1"/>
  <c r="BH845" i="47" s="1"/>
  <c r="BG850" i="47"/>
  <c r="BH850" i="47" s="1"/>
  <c r="S850" i="47"/>
  <c r="T850" i="47" s="1"/>
  <c r="R846" i="47"/>
  <c r="R847" i="47"/>
  <c r="W845" i="46"/>
  <c r="X849" i="46"/>
  <c r="W846" i="46"/>
  <c r="W847" i="46"/>
  <c r="S849" i="47"/>
  <c r="BG849" i="47"/>
  <c r="BH849" i="47" s="1"/>
  <c r="S841" i="47"/>
  <c r="T841" i="47" s="1"/>
  <c r="X844" i="46"/>
  <c r="S848" i="47"/>
  <c r="BG848" i="47"/>
  <c r="BH848" i="47" s="1"/>
  <c r="BG843" i="47"/>
  <c r="BH843" i="47" s="1"/>
  <c r="BG851" i="47"/>
  <c r="BH851" i="47" s="1"/>
  <c r="S851" i="47"/>
  <c r="T851" i="47" s="1"/>
  <c r="T838" i="46"/>
  <c r="S838" i="46"/>
  <c r="R838" i="46"/>
  <c r="Q838" i="46"/>
  <c r="T837" i="46"/>
  <c r="S837" i="46"/>
  <c r="R837" i="46"/>
  <c r="Q837" i="46"/>
  <c r="T836" i="46"/>
  <c r="S836" i="46"/>
  <c r="R836" i="46"/>
  <c r="Q836" i="46"/>
  <c r="T835" i="46"/>
  <c r="S835" i="46"/>
  <c r="R835" i="46"/>
  <c r="Q835" i="46"/>
  <c r="T834" i="46"/>
  <c r="S834" i="46"/>
  <c r="R834" i="46"/>
  <c r="Q834" i="46"/>
  <c r="T833" i="46"/>
  <c r="S833" i="46"/>
  <c r="R833" i="46"/>
  <c r="Q833" i="46"/>
  <c r="P838" i="47"/>
  <c r="O838" i="47"/>
  <c r="N838" i="47"/>
  <c r="M838" i="47"/>
  <c r="P837" i="47"/>
  <c r="O837" i="47"/>
  <c r="N837" i="47"/>
  <c r="M837" i="47"/>
  <c r="P836" i="47"/>
  <c r="O836" i="47"/>
  <c r="N836" i="47"/>
  <c r="M836" i="47"/>
  <c r="P835" i="47"/>
  <c r="O835" i="47"/>
  <c r="N835" i="47"/>
  <c r="M835" i="47"/>
  <c r="P834" i="47"/>
  <c r="O834" i="47"/>
  <c r="N834" i="47"/>
  <c r="M834" i="47"/>
  <c r="P833" i="47"/>
  <c r="O833" i="47"/>
  <c r="N833" i="47"/>
  <c r="M833" i="47"/>
  <c r="S845" i="47" l="1"/>
  <c r="T845" i="47" s="1"/>
  <c r="BG844" i="47"/>
  <c r="BH844" i="47" s="1"/>
  <c r="S839" i="47"/>
  <c r="T839" i="47" s="1"/>
  <c r="S840" i="47"/>
  <c r="S842" i="47"/>
  <c r="T842" i="47" s="1"/>
  <c r="R835" i="47"/>
  <c r="Q837" i="47"/>
  <c r="W833" i="46"/>
  <c r="W834" i="46"/>
  <c r="W835" i="46"/>
  <c r="V836" i="46"/>
  <c r="V837" i="46"/>
  <c r="W838" i="46"/>
  <c r="X842" i="46"/>
  <c r="S847" i="47"/>
  <c r="BG847" i="47"/>
  <c r="BH847" i="47" s="1"/>
  <c r="R833" i="47"/>
  <c r="R834" i="47"/>
  <c r="Q836" i="47"/>
  <c r="R838" i="47"/>
  <c r="X837" i="46"/>
  <c r="S846" i="47"/>
  <c r="T846" i="47" s="1"/>
  <c r="BG846" i="47"/>
  <c r="BH846" i="47" s="1"/>
  <c r="P832" i="47"/>
  <c r="O832" i="47"/>
  <c r="N832" i="47"/>
  <c r="M832" i="47"/>
  <c r="P831" i="47"/>
  <c r="O831" i="47"/>
  <c r="N831" i="47"/>
  <c r="M831" i="47"/>
  <c r="P830" i="47"/>
  <c r="O830" i="47"/>
  <c r="N830" i="47"/>
  <c r="M830" i="47"/>
  <c r="P829" i="47"/>
  <c r="O829" i="47"/>
  <c r="N829" i="47"/>
  <c r="M829" i="47"/>
  <c r="P828" i="47"/>
  <c r="O828" i="47"/>
  <c r="N828" i="47"/>
  <c r="M828" i="47"/>
  <c r="P827" i="47"/>
  <c r="O827" i="47"/>
  <c r="N827" i="47"/>
  <c r="M827" i="47"/>
  <c r="P826" i="47"/>
  <c r="O826" i="47"/>
  <c r="N826" i="47"/>
  <c r="M826" i="47"/>
  <c r="P825" i="47"/>
  <c r="O825" i="47"/>
  <c r="N825" i="47"/>
  <c r="M825" i="47"/>
  <c r="P824" i="47"/>
  <c r="O824" i="47"/>
  <c r="N824" i="47"/>
  <c r="M824" i="47"/>
  <c r="P823" i="47"/>
  <c r="O823" i="47"/>
  <c r="N823" i="47"/>
  <c r="M823" i="47"/>
  <c r="P822" i="47"/>
  <c r="O822" i="47"/>
  <c r="N822" i="47"/>
  <c r="M822" i="47"/>
  <c r="P821" i="47"/>
  <c r="O821" i="47"/>
  <c r="N821" i="47"/>
  <c r="M821" i="47"/>
  <c r="P820" i="47"/>
  <c r="O820" i="47"/>
  <c r="N820" i="47"/>
  <c r="M820" i="47"/>
  <c r="P819" i="47"/>
  <c r="O819" i="47"/>
  <c r="N819" i="47"/>
  <c r="M819" i="47"/>
  <c r="P818" i="47"/>
  <c r="O818" i="47"/>
  <c r="N818" i="47"/>
  <c r="M818" i="47"/>
  <c r="T832" i="46"/>
  <c r="S832" i="46"/>
  <c r="R832" i="46"/>
  <c r="Q832" i="46"/>
  <c r="T831" i="46"/>
  <c r="S831" i="46"/>
  <c r="R831" i="46"/>
  <c r="Q831" i="46"/>
  <c r="T830" i="46"/>
  <c r="S830" i="46"/>
  <c r="R830" i="46"/>
  <c r="Q830" i="46"/>
  <c r="T829" i="46"/>
  <c r="S829" i="46"/>
  <c r="R829" i="46"/>
  <c r="Q829" i="46"/>
  <c r="T840" i="47" l="1"/>
  <c r="X830" i="46"/>
  <c r="T847" i="47"/>
  <c r="T848" i="47" s="1"/>
  <c r="T849" i="47" s="1"/>
  <c r="S833" i="47"/>
  <c r="T833" i="47" s="1"/>
  <c r="BG833" i="47"/>
  <c r="BH833" i="47" s="1"/>
  <c r="S838" i="47"/>
  <c r="T838" i="47" s="1"/>
  <c r="BG838" i="47"/>
  <c r="BH838" i="47" s="1"/>
  <c r="V830" i="46"/>
  <c r="W831" i="46"/>
  <c r="X835" i="46"/>
  <c r="R818" i="47"/>
  <c r="R819" i="47"/>
  <c r="R820" i="47"/>
  <c r="R821" i="47"/>
  <c r="Q822" i="47"/>
  <c r="Q823" i="47"/>
  <c r="R824" i="47"/>
  <c r="R825" i="47"/>
  <c r="R826" i="47"/>
  <c r="R827" i="47"/>
  <c r="R828" i="47"/>
  <c r="Q829" i="47"/>
  <c r="Q830" i="47"/>
  <c r="R831" i="47"/>
  <c r="R832" i="47"/>
  <c r="BG836" i="47"/>
  <c r="BH836" i="47" s="1"/>
  <c r="S836" i="47"/>
  <c r="T836" i="47" s="1"/>
  <c r="BG837" i="47"/>
  <c r="BH837" i="47" s="1"/>
  <c r="S837" i="47"/>
  <c r="T837" i="47" s="1"/>
  <c r="V829" i="46"/>
  <c r="W832" i="46"/>
  <c r="S834" i="47"/>
  <c r="T834" i="47" s="1"/>
  <c r="BG834" i="47"/>
  <c r="BH834" i="47" s="1"/>
  <c r="S835" i="47"/>
  <c r="T835" i="47" s="1"/>
  <c r="BG835" i="47"/>
  <c r="BH835" i="47" s="1"/>
  <c r="T828" i="46"/>
  <c r="S828" i="46"/>
  <c r="R828" i="46"/>
  <c r="Q828" i="46"/>
  <c r="T827" i="46"/>
  <c r="S827" i="46"/>
  <c r="R827" i="46"/>
  <c r="Q827" i="46"/>
  <c r="T826" i="46"/>
  <c r="S826" i="46"/>
  <c r="R826" i="46"/>
  <c r="Q826" i="46"/>
  <c r="T825" i="46"/>
  <c r="S825" i="46"/>
  <c r="R825" i="46"/>
  <c r="Q825" i="46"/>
  <c r="T824" i="46"/>
  <c r="S824" i="46"/>
  <c r="R824" i="46"/>
  <c r="Q824" i="46"/>
  <c r="T823" i="46"/>
  <c r="S823" i="46"/>
  <c r="R823" i="46"/>
  <c r="Q823" i="46"/>
  <c r="T822" i="46"/>
  <c r="S822" i="46"/>
  <c r="R822" i="46"/>
  <c r="Q822" i="46"/>
  <c r="T821" i="46"/>
  <c r="S821" i="46"/>
  <c r="R821" i="46"/>
  <c r="Q821" i="46"/>
  <c r="T820" i="46"/>
  <c r="S820" i="46"/>
  <c r="R820" i="46"/>
  <c r="Q820" i="46"/>
  <c r="T819" i="46"/>
  <c r="S819" i="46"/>
  <c r="R819" i="46"/>
  <c r="Q819" i="46"/>
  <c r="T818" i="46"/>
  <c r="S818" i="46"/>
  <c r="R818" i="46"/>
  <c r="Q818" i="46"/>
  <c r="W818" i="46" l="1"/>
  <c r="W819" i="46"/>
  <c r="W820" i="46"/>
  <c r="W821" i="46"/>
  <c r="V823" i="46"/>
  <c r="W825" i="46"/>
  <c r="W826" i="46"/>
  <c r="W827" i="46"/>
  <c r="W828" i="46"/>
  <c r="BG822" i="47"/>
  <c r="BH822" i="47" s="1"/>
  <c r="S822" i="47"/>
  <c r="T822" i="47" s="1"/>
  <c r="BG829" i="47"/>
  <c r="BH829" i="47" s="1"/>
  <c r="S829" i="47"/>
  <c r="T829" i="47" s="1"/>
  <c r="S825" i="47"/>
  <c r="BG825" i="47"/>
  <c r="BH825" i="47" s="1"/>
  <c r="S821" i="47"/>
  <c r="T821" i="47" s="1"/>
  <c r="BG821" i="47"/>
  <c r="BH821" i="47" s="1"/>
  <c r="S826" i="47"/>
  <c r="T826" i="47" s="1"/>
  <c r="BG826" i="47"/>
  <c r="BH826" i="47" s="1"/>
  <c r="S818" i="47"/>
  <c r="T818" i="47" s="1"/>
  <c r="BG818" i="47"/>
  <c r="BH818" i="47" s="1"/>
  <c r="X823" i="46"/>
  <c r="V822" i="46"/>
  <c r="S832" i="47"/>
  <c r="T832" i="47" s="1"/>
  <c r="BG832" i="47"/>
  <c r="BH832" i="47" s="1"/>
  <c r="S828" i="47"/>
  <c r="T828" i="47" s="1"/>
  <c r="BG828" i="47"/>
  <c r="BH828" i="47" s="1"/>
  <c r="S824" i="47"/>
  <c r="T824" i="47" s="1"/>
  <c r="BG824" i="47"/>
  <c r="BH824" i="47" s="1"/>
  <c r="S820" i="47"/>
  <c r="T820" i="47" s="1"/>
  <c r="BG820" i="47"/>
  <c r="BH820" i="47" s="1"/>
  <c r="W824" i="46"/>
  <c r="X828" i="46"/>
  <c r="BG830" i="47"/>
  <c r="BH830" i="47" s="1"/>
  <c r="S830" i="47"/>
  <c r="T830" i="47" s="1"/>
  <c r="S831" i="47"/>
  <c r="T831" i="47" s="1"/>
  <c r="BG831" i="47"/>
  <c r="BH831" i="47" s="1"/>
  <c r="S827" i="47"/>
  <c r="T827" i="47" s="1"/>
  <c r="BG827" i="47"/>
  <c r="BH827" i="47" s="1"/>
  <c r="BG823" i="47"/>
  <c r="BH823" i="47" s="1"/>
  <c r="S823" i="47"/>
  <c r="T823" i="47" s="1"/>
  <c r="S819" i="47"/>
  <c r="T819" i="47" s="1"/>
  <c r="BG819" i="47"/>
  <c r="BH819" i="47" s="1"/>
  <c r="P817" i="47"/>
  <c r="O817" i="47"/>
  <c r="N817" i="47"/>
  <c r="M817" i="47"/>
  <c r="P816" i="47"/>
  <c r="O816" i="47"/>
  <c r="N816" i="47"/>
  <c r="M816" i="47"/>
  <c r="P815" i="47"/>
  <c r="O815" i="47"/>
  <c r="N815" i="47"/>
  <c r="M815" i="47"/>
  <c r="P814" i="47"/>
  <c r="O814" i="47"/>
  <c r="N814" i="47"/>
  <c r="M814" i="47"/>
  <c r="P813" i="47"/>
  <c r="O813" i="47"/>
  <c r="N813" i="47"/>
  <c r="M813" i="47"/>
  <c r="P812" i="47"/>
  <c r="O812" i="47"/>
  <c r="N812" i="47"/>
  <c r="M812" i="47"/>
  <c r="T817" i="46"/>
  <c r="S817" i="46"/>
  <c r="R817" i="46"/>
  <c r="Q817" i="46"/>
  <c r="T816" i="46"/>
  <c r="S816" i="46"/>
  <c r="R816" i="46"/>
  <c r="Q816" i="46"/>
  <c r="T815" i="46"/>
  <c r="S815" i="46"/>
  <c r="R815" i="46"/>
  <c r="Q815" i="46"/>
  <c r="T814" i="46"/>
  <c r="S814" i="46"/>
  <c r="R814" i="46"/>
  <c r="Q814" i="46"/>
  <c r="T813" i="46"/>
  <c r="S813" i="46"/>
  <c r="R813" i="46"/>
  <c r="Q813" i="46"/>
  <c r="T812" i="46"/>
  <c r="S812" i="46"/>
  <c r="R812" i="46"/>
  <c r="Q812" i="46"/>
  <c r="Y1109" i="47"/>
  <c r="W1109" i="47"/>
  <c r="Y1072" i="47"/>
  <c r="X1072" i="47"/>
  <c r="W1072" i="47"/>
  <c r="V1072" i="47"/>
  <c r="Y1071" i="47"/>
  <c r="I49" i="52" s="1"/>
  <c r="I39" i="56" s="1"/>
  <c r="X1071" i="47"/>
  <c r="H49" i="52" s="1"/>
  <c r="H39" i="56" s="1"/>
  <c r="W1071" i="47"/>
  <c r="G49" i="52" s="1"/>
  <c r="G39" i="56" s="1"/>
  <c r="V1071" i="47"/>
  <c r="F49" i="52" s="1"/>
  <c r="F39" i="56" s="1"/>
  <c r="Y1070" i="47"/>
  <c r="E49" i="52" s="1"/>
  <c r="I39" i="55" s="1"/>
  <c r="X1070" i="47"/>
  <c r="D49" i="52" s="1"/>
  <c r="H39" i="55" s="1"/>
  <c r="W1070" i="47"/>
  <c r="C49" i="52" s="1"/>
  <c r="G39" i="55" s="1"/>
  <c r="V1070" i="47"/>
  <c r="Y1011" i="47"/>
  <c r="X1011" i="47"/>
  <c r="W1011" i="47"/>
  <c r="V1011" i="47"/>
  <c r="Y1010" i="47"/>
  <c r="I47" i="52" s="1"/>
  <c r="I37" i="56" s="1"/>
  <c r="X1010" i="47"/>
  <c r="H47" i="52" s="1"/>
  <c r="H37" i="56" s="1"/>
  <c r="W1010" i="47"/>
  <c r="G47" i="52" s="1"/>
  <c r="G37" i="56" s="1"/>
  <c r="V1010" i="47"/>
  <c r="F47" i="52" s="1"/>
  <c r="F37" i="56" s="1"/>
  <c r="Y1009" i="47"/>
  <c r="E47" i="52" s="1"/>
  <c r="I37" i="55" s="1"/>
  <c r="X1009" i="47"/>
  <c r="D47" i="52" s="1"/>
  <c r="H37" i="55" s="1"/>
  <c r="W1009" i="47"/>
  <c r="C47" i="52" s="1"/>
  <c r="G37" i="55" s="1"/>
  <c r="V1009" i="47"/>
  <c r="Y919" i="47"/>
  <c r="X919" i="47"/>
  <c r="W919" i="47"/>
  <c r="V919" i="47"/>
  <c r="Y918" i="47"/>
  <c r="I44" i="52" s="1"/>
  <c r="I34" i="56" s="1"/>
  <c r="X918" i="47"/>
  <c r="H44" i="52" s="1"/>
  <c r="H34" i="56" s="1"/>
  <c r="W918" i="47"/>
  <c r="G44" i="52" s="1"/>
  <c r="G34" i="56" s="1"/>
  <c r="V918" i="47"/>
  <c r="F44" i="52" s="1"/>
  <c r="F34" i="56" s="1"/>
  <c r="Y917" i="47"/>
  <c r="E44" i="52" s="1"/>
  <c r="I34" i="55" s="1"/>
  <c r="X917" i="47"/>
  <c r="D44" i="52" s="1"/>
  <c r="H34" i="55" s="1"/>
  <c r="W917" i="47"/>
  <c r="C44" i="52" s="1"/>
  <c r="G34" i="55" s="1"/>
  <c r="V917" i="47"/>
  <c r="Y858" i="47"/>
  <c r="W858" i="47"/>
  <c r="Y1102" i="47"/>
  <c r="X1102" i="47"/>
  <c r="W1102" i="47"/>
  <c r="V1102" i="47"/>
  <c r="Y1101" i="47"/>
  <c r="I50" i="52" s="1"/>
  <c r="I40" i="56" s="1"/>
  <c r="X1101" i="47"/>
  <c r="H50" i="52" s="1"/>
  <c r="H40" i="56" s="1"/>
  <c r="W1101" i="47"/>
  <c r="G50" i="52" s="1"/>
  <c r="G40" i="56" s="1"/>
  <c r="V1101" i="47"/>
  <c r="F50" i="52" s="1"/>
  <c r="F40" i="56" s="1"/>
  <c r="Y1100" i="47"/>
  <c r="E50" i="52" s="1"/>
  <c r="I40" i="55" s="1"/>
  <c r="X1100" i="47"/>
  <c r="D50" i="52" s="1"/>
  <c r="H40" i="55" s="1"/>
  <c r="W1100" i="47"/>
  <c r="C50" i="52" s="1"/>
  <c r="G40" i="55" s="1"/>
  <c r="V1100" i="47"/>
  <c r="Y1041" i="47"/>
  <c r="X1041" i="47"/>
  <c r="W1041" i="47"/>
  <c r="V1041" i="47"/>
  <c r="Y1040" i="47"/>
  <c r="I48" i="52" s="1"/>
  <c r="I38" i="56" s="1"/>
  <c r="X1040" i="47"/>
  <c r="H48" i="52" s="1"/>
  <c r="H38" i="56" s="1"/>
  <c r="W1040" i="47"/>
  <c r="G48" i="52" s="1"/>
  <c r="G38" i="56" s="1"/>
  <c r="V1040" i="47"/>
  <c r="F48" i="52" s="1"/>
  <c r="F38" i="56" s="1"/>
  <c r="Y1039" i="47"/>
  <c r="E48" i="52" s="1"/>
  <c r="I38" i="55" s="1"/>
  <c r="X1039" i="47"/>
  <c r="D48" i="52" s="1"/>
  <c r="H38" i="55" s="1"/>
  <c r="W1039" i="47"/>
  <c r="C48" i="52" s="1"/>
  <c r="G38" i="55" s="1"/>
  <c r="V1039" i="47"/>
  <c r="B48" i="52" s="1"/>
  <c r="F38" i="55" s="1"/>
  <c r="Y980" i="47"/>
  <c r="X980" i="47"/>
  <c r="W980" i="47"/>
  <c r="V980" i="47"/>
  <c r="Y979" i="47"/>
  <c r="I46" i="52" s="1"/>
  <c r="I36" i="56" s="1"/>
  <c r="X979" i="47"/>
  <c r="H46" i="52" s="1"/>
  <c r="H36" i="56" s="1"/>
  <c r="W979" i="47"/>
  <c r="G46" i="52" s="1"/>
  <c r="G36" i="56" s="1"/>
  <c r="V979" i="47"/>
  <c r="F46" i="52" s="1"/>
  <c r="F36" i="56" s="1"/>
  <c r="Y978" i="47"/>
  <c r="E46" i="52" s="1"/>
  <c r="I36" i="55" s="1"/>
  <c r="X978" i="47"/>
  <c r="D46" i="52" s="1"/>
  <c r="H36" i="55" s="1"/>
  <c r="W978" i="47"/>
  <c r="C46" i="52" s="1"/>
  <c r="G36" i="55" s="1"/>
  <c r="V978" i="47"/>
  <c r="Y949" i="47"/>
  <c r="X949" i="47"/>
  <c r="W949" i="47"/>
  <c r="V949" i="47"/>
  <c r="Y948" i="47"/>
  <c r="I45" i="52" s="1"/>
  <c r="I35" i="56" s="1"/>
  <c r="X948" i="47"/>
  <c r="H45" i="52" s="1"/>
  <c r="H35" i="56" s="1"/>
  <c r="W948" i="47"/>
  <c r="G45" i="52" s="1"/>
  <c r="G35" i="56" s="1"/>
  <c r="V948" i="47"/>
  <c r="F45" i="52" s="1"/>
  <c r="F35" i="56" s="1"/>
  <c r="Y947" i="47"/>
  <c r="E45" i="52" s="1"/>
  <c r="I35" i="55" s="1"/>
  <c r="X947" i="47"/>
  <c r="D45" i="52" s="1"/>
  <c r="H35" i="55" s="1"/>
  <c r="W947" i="47"/>
  <c r="C45" i="52" s="1"/>
  <c r="G35" i="55" s="1"/>
  <c r="V947" i="47"/>
  <c r="Y888" i="47"/>
  <c r="X888" i="47"/>
  <c r="W888" i="47"/>
  <c r="V888" i="47"/>
  <c r="Y887" i="47"/>
  <c r="I43" i="52" s="1"/>
  <c r="I33" i="56" s="1"/>
  <c r="X887" i="47"/>
  <c r="H43" i="52" s="1"/>
  <c r="H33" i="56" s="1"/>
  <c r="W887" i="47"/>
  <c r="G43" i="52" s="1"/>
  <c r="G33" i="56" s="1"/>
  <c r="V887" i="47"/>
  <c r="F43" i="52" s="1"/>
  <c r="F33" i="56" s="1"/>
  <c r="Y886" i="47"/>
  <c r="E43" i="52" s="1"/>
  <c r="I33" i="55" s="1"/>
  <c r="X886" i="47"/>
  <c r="D43" i="52" s="1"/>
  <c r="H33" i="55" s="1"/>
  <c r="W886" i="47"/>
  <c r="C43" i="52" s="1"/>
  <c r="G33" i="55" s="1"/>
  <c r="V886" i="47"/>
  <c r="Y827" i="47"/>
  <c r="W827" i="47"/>
  <c r="Y795" i="47"/>
  <c r="Y767" i="47"/>
  <c r="W795" i="47"/>
  <c r="W767" i="47"/>
  <c r="T825" i="47" l="1"/>
  <c r="X816" i="46"/>
  <c r="T33" i="55"/>
  <c r="X33" i="55" s="1"/>
  <c r="P33" i="55"/>
  <c r="Q36" i="56"/>
  <c r="U36" i="56"/>
  <c r="S34" i="56"/>
  <c r="W34" i="56"/>
  <c r="R35" i="56"/>
  <c r="V35" i="56"/>
  <c r="Q36" i="55"/>
  <c r="U36" i="55"/>
  <c r="Y36" i="55" s="1"/>
  <c r="B44" i="52"/>
  <c r="Y920" i="47"/>
  <c r="T34" i="56"/>
  <c r="J34" i="56"/>
  <c r="P34" i="56"/>
  <c r="Y1012" i="47"/>
  <c r="B47" i="52"/>
  <c r="P37" i="56"/>
  <c r="J37" i="56"/>
  <c r="T37" i="56"/>
  <c r="T35" i="55"/>
  <c r="X35" i="55" s="1"/>
  <c r="P35" i="55"/>
  <c r="V37" i="55"/>
  <c r="R37" i="55"/>
  <c r="S37" i="56"/>
  <c r="W37" i="56"/>
  <c r="R33" i="56"/>
  <c r="V33" i="56"/>
  <c r="V36" i="56"/>
  <c r="R36" i="56"/>
  <c r="T34" i="55"/>
  <c r="X34" i="55" s="1"/>
  <c r="P34" i="55"/>
  <c r="U34" i="56"/>
  <c r="Q34" i="56"/>
  <c r="P37" i="55"/>
  <c r="T37" i="55"/>
  <c r="Q37" i="56"/>
  <c r="U37" i="56"/>
  <c r="R812" i="47"/>
  <c r="R813" i="47"/>
  <c r="R814" i="47"/>
  <c r="Q815" i="47"/>
  <c r="Q816" i="47"/>
  <c r="R817" i="47"/>
  <c r="Q33" i="56"/>
  <c r="U33" i="56"/>
  <c r="Q35" i="56"/>
  <c r="U35" i="56"/>
  <c r="T36" i="55"/>
  <c r="X36" i="55" s="1"/>
  <c r="P36" i="55"/>
  <c r="R34" i="55"/>
  <c r="V34" i="55"/>
  <c r="Z34" i="55" s="1"/>
  <c r="U33" i="55"/>
  <c r="Y33" i="55" s="1"/>
  <c r="Q33" i="55"/>
  <c r="U35" i="55"/>
  <c r="Y35" i="55" s="1"/>
  <c r="Q35" i="55"/>
  <c r="V33" i="55"/>
  <c r="Z33" i="55" s="1"/>
  <c r="R33" i="55"/>
  <c r="S33" i="56"/>
  <c r="W33" i="56"/>
  <c r="V35" i="55"/>
  <c r="Z35" i="55" s="1"/>
  <c r="R35" i="55"/>
  <c r="S35" i="56"/>
  <c r="W35" i="56"/>
  <c r="R36" i="55"/>
  <c r="V36" i="55"/>
  <c r="Z36" i="55" s="1"/>
  <c r="W36" i="56"/>
  <c r="S36" i="56"/>
  <c r="B43" i="52"/>
  <c r="Y889" i="47"/>
  <c r="P33" i="56"/>
  <c r="T33" i="56"/>
  <c r="J33" i="56"/>
  <c r="B45" i="52"/>
  <c r="Y950" i="47"/>
  <c r="T35" i="56"/>
  <c r="P35" i="56"/>
  <c r="J35" i="56"/>
  <c r="B46" i="52"/>
  <c r="Y981" i="47"/>
  <c r="P36" i="56"/>
  <c r="T36" i="56"/>
  <c r="J36" i="56"/>
  <c r="Q34" i="55"/>
  <c r="U34" i="55"/>
  <c r="Y34" i="55" s="1"/>
  <c r="R34" i="56"/>
  <c r="V34" i="56"/>
  <c r="U37" i="55"/>
  <c r="Q37" i="55"/>
  <c r="R37" i="56"/>
  <c r="V37" i="56"/>
  <c r="W812" i="46"/>
  <c r="W813" i="46"/>
  <c r="W814" i="46"/>
  <c r="V815" i="46"/>
  <c r="V816" i="46"/>
  <c r="X821" i="46"/>
  <c r="W817" i="46"/>
  <c r="T38" i="55"/>
  <c r="P38" i="55"/>
  <c r="V38" i="55"/>
  <c r="R38" i="55"/>
  <c r="W38" i="56"/>
  <c r="S38" i="56"/>
  <c r="V40" i="55"/>
  <c r="R40" i="55"/>
  <c r="S40" i="56"/>
  <c r="W40" i="56"/>
  <c r="P39" i="55"/>
  <c r="T39" i="55"/>
  <c r="U39" i="56"/>
  <c r="Q39" i="56"/>
  <c r="Q38" i="56"/>
  <c r="U38" i="56"/>
  <c r="J38" i="55"/>
  <c r="O38" i="55"/>
  <c r="S38" i="55"/>
  <c r="J38" i="56"/>
  <c r="T38" i="56"/>
  <c r="P38" i="56"/>
  <c r="T40" i="56"/>
  <c r="J40" i="56"/>
  <c r="P40" i="56"/>
  <c r="Q39" i="55"/>
  <c r="U39" i="55"/>
  <c r="R39" i="56"/>
  <c r="V39" i="56"/>
  <c r="T40" i="55"/>
  <c r="P40" i="55"/>
  <c r="S39" i="56"/>
  <c r="W39" i="56"/>
  <c r="U40" i="56"/>
  <c r="Q40" i="56"/>
  <c r="R39" i="55"/>
  <c r="V39" i="55"/>
  <c r="U38" i="55"/>
  <c r="Q38" i="55"/>
  <c r="V38" i="56"/>
  <c r="R38" i="56"/>
  <c r="U40" i="55"/>
  <c r="Q40" i="55"/>
  <c r="R40" i="56"/>
  <c r="V40" i="56"/>
  <c r="T39" i="56"/>
  <c r="P39" i="56"/>
  <c r="J39" i="56"/>
  <c r="B50" i="52"/>
  <c r="Y1103" i="47"/>
  <c r="B49" i="52"/>
  <c r="F39" i="55" s="1"/>
  <c r="Y1073" i="47"/>
  <c r="J48" i="52"/>
  <c r="K48" i="52" s="1"/>
  <c r="Y1042" i="47"/>
  <c r="P811" i="47"/>
  <c r="O811" i="47"/>
  <c r="N811" i="47"/>
  <c r="M811" i="47"/>
  <c r="P810" i="47"/>
  <c r="O810" i="47"/>
  <c r="N810" i="47"/>
  <c r="M810" i="47"/>
  <c r="P809" i="47"/>
  <c r="O809" i="47"/>
  <c r="N809" i="47"/>
  <c r="M809" i="47"/>
  <c r="P808" i="47"/>
  <c r="O808" i="47"/>
  <c r="N808" i="47"/>
  <c r="M808" i="47"/>
  <c r="P807" i="47"/>
  <c r="O807" i="47"/>
  <c r="N807" i="47"/>
  <c r="M807" i="47"/>
  <c r="P806" i="47"/>
  <c r="O806" i="47"/>
  <c r="N806" i="47"/>
  <c r="M806" i="47"/>
  <c r="R807" i="47" l="1"/>
  <c r="Q809" i="47"/>
  <c r="R811" i="47"/>
  <c r="S811" i="47" s="1"/>
  <c r="T811" i="47" s="1"/>
  <c r="Q808" i="47"/>
  <c r="S808" i="47" s="1"/>
  <c r="T808" i="47" s="1"/>
  <c r="R810" i="47"/>
  <c r="BG810" i="47" s="1"/>
  <c r="BH810" i="47" s="1"/>
  <c r="R806" i="47"/>
  <c r="S806" i="47" s="1"/>
  <c r="T806" i="47" s="1"/>
  <c r="Y37" i="55"/>
  <c r="Y38" i="55" s="1"/>
  <c r="Y39" i="55" s="1"/>
  <c r="Y40" i="55" s="1"/>
  <c r="Y41" i="55" s="1"/>
  <c r="X37" i="55"/>
  <c r="X38" i="55" s="1"/>
  <c r="X39" i="55" s="1"/>
  <c r="X40" i="55" s="1"/>
  <c r="X41" i="55" s="1"/>
  <c r="S817" i="47"/>
  <c r="T817" i="47" s="1"/>
  <c r="BG817" i="47"/>
  <c r="BH817" i="47" s="1"/>
  <c r="F36" i="55"/>
  <c r="J46" i="52"/>
  <c r="K46" i="52" s="1"/>
  <c r="BG816" i="47"/>
  <c r="BH816" i="47" s="1"/>
  <c r="S816" i="47"/>
  <c r="T816" i="47" s="1"/>
  <c r="S812" i="47"/>
  <c r="T812" i="47" s="1"/>
  <c r="BG812" i="47"/>
  <c r="BH812" i="47" s="1"/>
  <c r="Z37" i="55"/>
  <c r="Z38" i="55" s="1"/>
  <c r="Z39" i="55" s="1"/>
  <c r="Z40" i="55" s="1"/>
  <c r="Z41" i="55" s="1"/>
  <c r="F34" i="55"/>
  <c r="J44" i="52"/>
  <c r="K44" i="52" s="1"/>
  <c r="BG808" i="47"/>
  <c r="BH808" i="47" s="1"/>
  <c r="BG809" i="47"/>
  <c r="BH809" i="47" s="1"/>
  <c r="S809" i="47"/>
  <c r="T809" i="47" s="1"/>
  <c r="S813" i="47"/>
  <c r="T813" i="47" s="1"/>
  <c r="BG813" i="47"/>
  <c r="BH813" i="47" s="1"/>
  <c r="F35" i="55"/>
  <c r="J45" i="52"/>
  <c r="K45" i="52" s="1"/>
  <c r="BG815" i="47"/>
  <c r="BH815" i="47" s="1"/>
  <c r="S815" i="47"/>
  <c r="T815" i="47" s="1"/>
  <c r="S807" i="47"/>
  <c r="T807" i="47" s="1"/>
  <c r="BG807" i="47"/>
  <c r="BH807" i="47" s="1"/>
  <c r="F33" i="55"/>
  <c r="J43" i="52"/>
  <c r="K43" i="52" s="1"/>
  <c r="S814" i="47"/>
  <c r="T814" i="47" s="1"/>
  <c r="BG814" i="47"/>
  <c r="BH814" i="47" s="1"/>
  <c r="F37" i="55"/>
  <c r="J47" i="52"/>
  <c r="K47" i="52" s="1"/>
  <c r="J50" i="52"/>
  <c r="K50" i="52" s="1"/>
  <c r="F40" i="55"/>
  <c r="J39" i="55"/>
  <c r="S39" i="55"/>
  <c r="O39" i="55"/>
  <c r="J49" i="52"/>
  <c r="K49" i="52" s="1"/>
  <c r="T811" i="46"/>
  <c r="S811" i="46"/>
  <c r="R811" i="46"/>
  <c r="T810" i="46"/>
  <c r="S810" i="46"/>
  <c r="R810" i="46"/>
  <c r="Q810" i="46"/>
  <c r="T809" i="46"/>
  <c r="S809" i="46"/>
  <c r="R809" i="46"/>
  <c r="Q809" i="46"/>
  <c r="T808" i="46"/>
  <c r="S808" i="46"/>
  <c r="R808" i="46"/>
  <c r="Q808" i="46"/>
  <c r="T807" i="46"/>
  <c r="S807" i="46"/>
  <c r="R807" i="46"/>
  <c r="Q807" i="46"/>
  <c r="T806" i="46"/>
  <c r="S806" i="46"/>
  <c r="R806" i="46"/>
  <c r="Q806" i="46"/>
  <c r="S810" i="47" l="1"/>
  <c r="T810" i="47" s="1"/>
  <c r="BG811" i="47"/>
  <c r="BH811" i="47" s="1"/>
  <c r="BG806" i="47"/>
  <c r="BH806" i="47" s="1"/>
  <c r="W811" i="46"/>
  <c r="W807" i="46"/>
  <c r="V808" i="46"/>
  <c r="V809" i="46"/>
  <c r="W810" i="46"/>
  <c r="X814" i="46"/>
  <c r="O35" i="55"/>
  <c r="J35" i="55"/>
  <c r="S35" i="55"/>
  <c r="W35" i="55" s="1"/>
  <c r="S34" i="55"/>
  <c r="W34" i="55" s="1"/>
  <c r="O34" i="55"/>
  <c r="J34" i="55"/>
  <c r="J36" i="55"/>
  <c r="O36" i="55"/>
  <c r="S36" i="55"/>
  <c r="W36" i="55" s="1"/>
  <c r="W806" i="46"/>
  <c r="X809" i="46"/>
  <c r="J37" i="55"/>
  <c r="O37" i="55"/>
  <c r="S37" i="55"/>
  <c r="J33" i="55"/>
  <c r="O33" i="55"/>
  <c r="S33" i="55"/>
  <c r="W33" i="55" s="1"/>
  <c r="J40" i="55"/>
  <c r="O40" i="55"/>
  <c r="S40" i="55"/>
  <c r="P805" i="47"/>
  <c r="O805" i="47"/>
  <c r="N805" i="47"/>
  <c r="M805" i="47"/>
  <c r="P804" i="47"/>
  <c r="O804" i="47"/>
  <c r="N804" i="47"/>
  <c r="M804" i="47"/>
  <c r="P803" i="47"/>
  <c r="O803" i="47"/>
  <c r="N803" i="47"/>
  <c r="M803" i="47"/>
  <c r="P802" i="47"/>
  <c r="O802" i="47"/>
  <c r="N802" i="47"/>
  <c r="M802" i="47"/>
  <c r="P801" i="47"/>
  <c r="O801" i="47"/>
  <c r="N801" i="47"/>
  <c r="M801" i="47"/>
  <c r="P800" i="47"/>
  <c r="O800" i="47"/>
  <c r="N800" i="47"/>
  <c r="M800" i="47"/>
  <c r="T805" i="46"/>
  <c r="S805" i="46"/>
  <c r="R805" i="46"/>
  <c r="Q805" i="46"/>
  <c r="T804" i="46"/>
  <c r="S804" i="46"/>
  <c r="R804" i="46"/>
  <c r="Q804" i="46"/>
  <c r="T803" i="46"/>
  <c r="S803" i="46"/>
  <c r="R803" i="46"/>
  <c r="Q803" i="46"/>
  <c r="T802" i="46"/>
  <c r="S802" i="46"/>
  <c r="R802" i="46"/>
  <c r="Q802" i="46"/>
  <c r="T801" i="46"/>
  <c r="S801" i="46"/>
  <c r="R801" i="46"/>
  <c r="Q801" i="46"/>
  <c r="T800" i="46"/>
  <c r="S800" i="46"/>
  <c r="R800" i="46"/>
  <c r="Q800" i="46"/>
  <c r="V801" i="46" l="1"/>
  <c r="W804" i="46"/>
  <c r="W805" i="46"/>
  <c r="W800" i="46"/>
  <c r="V802" i="46"/>
  <c r="W37" i="55"/>
  <c r="W38" i="55" s="1"/>
  <c r="W39" i="55" s="1"/>
  <c r="W40" i="55" s="1"/>
  <c r="W41" i="55" s="1"/>
  <c r="X807" i="46"/>
  <c r="W803" i="46"/>
  <c r="X802" i="46"/>
  <c r="R800" i="47"/>
  <c r="Q801" i="47"/>
  <c r="Q802" i="47"/>
  <c r="R803" i="47"/>
  <c r="R804" i="47"/>
  <c r="R805" i="47"/>
  <c r="P799" i="47"/>
  <c r="O799" i="47"/>
  <c r="N799" i="47"/>
  <c r="M799" i="47"/>
  <c r="P798" i="47"/>
  <c r="O798" i="47"/>
  <c r="N798" i="47"/>
  <c r="M798" i="47"/>
  <c r="T799" i="46"/>
  <c r="S799" i="46"/>
  <c r="R799" i="46"/>
  <c r="Q799" i="46"/>
  <c r="W799" i="46" l="1"/>
  <c r="S803" i="47"/>
  <c r="T803" i="47" s="1"/>
  <c r="BG803" i="47"/>
  <c r="BH803" i="47" s="1"/>
  <c r="S804" i="47"/>
  <c r="T804" i="47" s="1"/>
  <c r="BG804" i="47"/>
  <c r="BH804" i="47" s="1"/>
  <c r="R799" i="47"/>
  <c r="BG802" i="47"/>
  <c r="BH802" i="47" s="1"/>
  <c r="S802" i="47"/>
  <c r="T802" i="47" s="1"/>
  <c r="S800" i="47"/>
  <c r="T800" i="47" s="1"/>
  <c r="BG800" i="47"/>
  <c r="BH800" i="47" s="1"/>
  <c r="R798" i="47"/>
  <c r="S805" i="47"/>
  <c r="T805" i="47" s="1"/>
  <c r="BG805" i="47"/>
  <c r="BH805" i="47" s="1"/>
  <c r="BG801" i="47"/>
  <c r="BH801" i="47" s="1"/>
  <c r="S801" i="47"/>
  <c r="T801" i="47" s="1"/>
  <c r="P797" i="47"/>
  <c r="O797" i="47"/>
  <c r="N797" i="47"/>
  <c r="M797" i="47"/>
  <c r="P796" i="47"/>
  <c r="O796" i="47"/>
  <c r="N796" i="47"/>
  <c r="M796" i="47"/>
  <c r="P795" i="47"/>
  <c r="O795" i="47"/>
  <c r="N795" i="47"/>
  <c r="M795" i="47"/>
  <c r="P794" i="47"/>
  <c r="O794" i="47"/>
  <c r="N794" i="47"/>
  <c r="M794" i="47"/>
  <c r="P793" i="47"/>
  <c r="O793" i="47"/>
  <c r="N793" i="47"/>
  <c r="M793" i="47"/>
  <c r="P792" i="47"/>
  <c r="O792" i="47"/>
  <c r="N792" i="47"/>
  <c r="M792" i="47"/>
  <c r="T798" i="46"/>
  <c r="S798" i="46"/>
  <c r="R798" i="46"/>
  <c r="Q798" i="46"/>
  <c r="T797" i="46"/>
  <c r="S797" i="46"/>
  <c r="R797" i="46"/>
  <c r="Q797" i="46"/>
  <c r="T796" i="46"/>
  <c r="S796" i="46"/>
  <c r="R796" i="46"/>
  <c r="Q796" i="46"/>
  <c r="T795" i="46"/>
  <c r="S795" i="46"/>
  <c r="R795" i="46"/>
  <c r="Q795" i="46"/>
  <c r="T794" i="46"/>
  <c r="S794" i="46"/>
  <c r="R794" i="46"/>
  <c r="Q794" i="46"/>
  <c r="T793" i="46"/>
  <c r="S793" i="46"/>
  <c r="R793" i="46"/>
  <c r="Q793" i="46"/>
  <c r="V795" i="46" l="1"/>
  <c r="W797" i="46"/>
  <c r="W798" i="46"/>
  <c r="W793" i="46"/>
  <c r="V794" i="46"/>
  <c r="W796" i="46"/>
  <c r="X800" i="46"/>
  <c r="X795" i="46"/>
  <c r="R793" i="47"/>
  <c r="Q795" i="47"/>
  <c r="R796" i="47"/>
  <c r="R797" i="47"/>
  <c r="S798" i="47"/>
  <c r="T798" i="47" s="1"/>
  <c r="BG798" i="47"/>
  <c r="BH798" i="47" s="1"/>
  <c r="R792" i="47"/>
  <c r="Q794" i="47"/>
  <c r="S799" i="47"/>
  <c r="BG799" i="47"/>
  <c r="BH799" i="47" s="1"/>
  <c r="P791" i="47"/>
  <c r="O791" i="47"/>
  <c r="N791" i="47"/>
  <c r="M791" i="47"/>
  <c r="P790" i="47"/>
  <c r="O790" i="47"/>
  <c r="N790" i="47"/>
  <c r="M790" i="47"/>
  <c r="P789" i="47"/>
  <c r="O789" i="47"/>
  <c r="N789" i="47"/>
  <c r="M789" i="47"/>
  <c r="P788" i="47"/>
  <c r="O788" i="47"/>
  <c r="N788" i="47"/>
  <c r="M788" i="47"/>
  <c r="P787" i="47"/>
  <c r="O787" i="47"/>
  <c r="N787" i="47"/>
  <c r="M787" i="47"/>
  <c r="P786" i="47"/>
  <c r="O786" i="47"/>
  <c r="N786" i="47"/>
  <c r="M786" i="47"/>
  <c r="P785" i="47"/>
  <c r="O785" i="47"/>
  <c r="N785" i="47"/>
  <c r="M785" i="47"/>
  <c r="P784" i="47"/>
  <c r="O784" i="47"/>
  <c r="N784" i="47"/>
  <c r="M784" i="47"/>
  <c r="P783" i="47"/>
  <c r="O783" i="47"/>
  <c r="N783" i="47"/>
  <c r="M783" i="47"/>
  <c r="P782" i="47"/>
  <c r="O782" i="47"/>
  <c r="N782" i="47"/>
  <c r="M782" i="47"/>
  <c r="P781" i="47"/>
  <c r="O781" i="47"/>
  <c r="N781" i="47"/>
  <c r="M781" i="47"/>
  <c r="P780" i="47"/>
  <c r="O780" i="47"/>
  <c r="N780" i="47"/>
  <c r="M780" i="47"/>
  <c r="P779" i="47"/>
  <c r="O779" i="47"/>
  <c r="N779" i="47"/>
  <c r="M779" i="47"/>
  <c r="T792" i="46"/>
  <c r="S792" i="46"/>
  <c r="R792" i="46"/>
  <c r="Q792" i="46"/>
  <c r="T791" i="46"/>
  <c r="S791" i="46"/>
  <c r="R791" i="46"/>
  <c r="Q791" i="46"/>
  <c r="T790" i="46"/>
  <c r="S790" i="46"/>
  <c r="R790" i="46"/>
  <c r="Q790" i="46"/>
  <c r="T789" i="46"/>
  <c r="S789" i="46"/>
  <c r="R789" i="46"/>
  <c r="Q789" i="46"/>
  <c r="T788" i="46"/>
  <c r="S788" i="46"/>
  <c r="R788" i="46"/>
  <c r="Q788" i="46"/>
  <c r="T787" i="46"/>
  <c r="S787" i="46"/>
  <c r="R787" i="46"/>
  <c r="Q787" i="46"/>
  <c r="T786" i="46"/>
  <c r="S786" i="46"/>
  <c r="R786" i="46"/>
  <c r="Q786" i="46"/>
  <c r="T785" i="46"/>
  <c r="S785" i="46"/>
  <c r="R785" i="46"/>
  <c r="Q785" i="46"/>
  <c r="T784" i="46"/>
  <c r="S784" i="46"/>
  <c r="R784" i="46"/>
  <c r="Q784" i="46"/>
  <c r="T783" i="46"/>
  <c r="S783" i="46"/>
  <c r="R783" i="46"/>
  <c r="Q783" i="46"/>
  <c r="T782" i="46"/>
  <c r="S782" i="46"/>
  <c r="R782" i="46"/>
  <c r="Q782" i="46"/>
  <c r="T781" i="46"/>
  <c r="S781" i="46"/>
  <c r="R781" i="46"/>
  <c r="Q781" i="46"/>
  <c r="T780" i="46"/>
  <c r="S780" i="46"/>
  <c r="R780" i="46"/>
  <c r="Q780" i="46"/>
  <c r="T779" i="46"/>
  <c r="S779" i="46"/>
  <c r="R779" i="46"/>
  <c r="Q779" i="46"/>
  <c r="W779" i="46" l="1"/>
  <c r="V781" i="46"/>
  <c r="W783" i="46"/>
  <c r="W785" i="46"/>
  <c r="V787" i="46"/>
  <c r="V788" i="46"/>
  <c r="W790" i="46"/>
  <c r="W791" i="46"/>
  <c r="W792" i="46"/>
  <c r="V780" i="46"/>
  <c r="W782" i="46"/>
  <c r="W784" i="46"/>
  <c r="W786" i="46"/>
  <c r="R779" i="47"/>
  <c r="S779" i="47" s="1"/>
  <c r="Q780" i="47"/>
  <c r="BG780" i="47" s="1"/>
  <c r="BH780" i="47" s="1"/>
  <c r="Q781" i="47"/>
  <c r="BG781" i="47" s="1"/>
  <c r="BH781" i="47" s="1"/>
  <c r="X781" i="46"/>
  <c r="T799" i="47"/>
  <c r="S793" i="47"/>
  <c r="BG793" i="47"/>
  <c r="BH793" i="47" s="1"/>
  <c r="X786" i="46"/>
  <c r="BG794" i="47"/>
  <c r="BH794" i="47" s="1"/>
  <c r="S794" i="47"/>
  <c r="T794" i="47" s="1"/>
  <c r="S797" i="47"/>
  <c r="BG797" i="47"/>
  <c r="BH797" i="47" s="1"/>
  <c r="X788" i="46"/>
  <c r="S792" i="47"/>
  <c r="BG792" i="47"/>
  <c r="BH792" i="47" s="1"/>
  <c r="S796" i="47"/>
  <c r="T796" i="47" s="1"/>
  <c r="BG796" i="47"/>
  <c r="BH796" i="47" s="1"/>
  <c r="W789" i="46"/>
  <c r="X793" i="46"/>
  <c r="R782" i="47"/>
  <c r="R783" i="47"/>
  <c r="R784" i="47"/>
  <c r="R785" i="47"/>
  <c r="R786" i="47"/>
  <c r="Q787" i="47"/>
  <c r="Q788" i="47"/>
  <c r="R789" i="47"/>
  <c r="R790" i="47"/>
  <c r="R791" i="47"/>
  <c r="BG795" i="47"/>
  <c r="BH795" i="47" s="1"/>
  <c r="S795" i="47"/>
  <c r="T795" i="47" s="1"/>
  <c r="P778" i="47"/>
  <c r="O778" i="47"/>
  <c r="N778" i="47"/>
  <c r="M778" i="47"/>
  <c r="P777" i="47"/>
  <c r="O777" i="47"/>
  <c r="N777" i="47"/>
  <c r="M777" i="47"/>
  <c r="P776" i="47"/>
  <c r="O776" i="47"/>
  <c r="N776" i="47"/>
  <c r="M776" i="47"/>
  <c r="P775" i="47"/>
  <c r="O775" i="47"/>
  <c r="N775" i="47"/>
  <c r="M775" i="47"/>
  <c r="P774" i="47"/>
  <c r="O774" i="47"/>
  <c r="N774" i="47"/>
  <c r="M774" i="47"/>
  <c r="P773" i="47"/>
  <c r="O773" i="47"/>
  <c r="N773" i="47"/>
  <c r="M773" i="47"/>
  <c r="P772" i="47"/>
  <c r="O772" i="47"/>
  <c r="N772" i="47"/>
  <c r="M772" i="47"/>
  <c r="P771" i="47"/>
  <c r="O771" i="47"/>
  <c r="N771" i="47"/>
  <c r="M771" i="47"/>
  <c r="P770" i="47"/>
  <c r="O770" i="47"/>
  <c r="N770" i="47"/>
  <c r="M770" i="47"/>
  <c r="T778" i="46"/>
  <c r="S778" i="46"/>
  <c r="R778" i="46"/>
  <c r="Q778" i="46"/>
  <c r="T777" i="46"/>
  <c r="S777" i="46"/>
  <c r="R777" i="46"/>
  <c r="Q777" i="46"/>
  <c r="T776" i="46"/>
  <c r="S776" i="46"/>
  <c r="R776" i="46"/>
  <c r="Q776" i="46"/>
  <c r="T775" i="46"/>
  <c r="S775" i="46"/>
  <c r="R775" i="46"/>
  <c r="Q775" i="46"/>
  <c r="T774" i="46"/>
  <c r="S774" i="46"/>
  <c r="R774" i="46"/>
  <c r="Q774" i="46"/>
  <c r="T773" i="46"/>
  <c r="S773" i="46"/>
  <c r="R773" i="46"/>
  <c r="Q773" i="46"/>
  <c r="T772" i="46"/>
  <c r="S772" i="46"/>
  <c r="R772" i="46"/>
  <c r="Q772" i="46"/>
  <c r="T771" i="46"/>
  <c r="S771" i="46"/>
  <c r="R771" i="46"/>
  <c r="Q771" i="46"/>
  <c r="T770" i="46"/>
  <c r="S770" i="46"/>
  <c r="R770" i="46"/>
  <c r="Q770" i="46"/>
  <c r="S780" i="47" l="1"/>
  <c r="BG779" i="47"/>
  <c r="BH779" i="47" s="1"/>
  <c r="S781" i="47"/>
  <c r="T781" i="47" s="1"/>
  <c r="X774" i="46"/>
  <c r="R771" i="47"/>
  <c r="S771" i="47" s="1"/>
  <c r="R772" i="47"/>
  <c r="S772" i="47" s="1"/>
  <c r="Q773" i="47"/>
  <c r="BG773" i="47" s="1"/>
  <c r="BH773" i="47" s="1"/>
  <c r="Q774" i="47"/>
  <c r="S774" i="47" s="1"/>
  <c r="T774" i="47" s="1"/>
  <c r="R775" i="47"/>
  <c r="BG775" i="47" s="1"/>
  <c r="BH775" i="47" s="1"/>
  <c r="R776" i="47"/>
  <c r="S776" i="47" s="1"/>
  <c r="R777" i="47"/>
  <c r="S777" i="47" s="1"/>
  <c r="R778" i="47"/>
  <c r="BG778" i="47" s="1"/>
  <c r="S791" i="47"/>
  <c r="T791" i="47" s="1"/>
  <c r="T792" i="47" s="1"/>
  <c r="T793" i="47" s="1"/>
  <c r="BG791" i="47"/>
  <c r="BH791" i="47" s="1"/>
  <c r="BG787" i="47"/>
  <c r="BH787" i="47" s="1"/>
  <c r="S787" i="47"/>
  <c r="S783" i="47"/>
  <c r="T783" i="47" s="1"/>
  <c r="BG783" i="47"/>
  <c r="BH783" i="47" s="1"/>
  <c r="R770" i="47"/>
  <c r="S790" i="47"/>
  <c r="BG790" i="47"/>
  <c r="BH790" i="47" s="1"/>
  <c r="S786" i="47"/>
  <c r="T786" i="47" s="1"/>
  <c r="BG786" i="47"/>
  <c r="BH786" i="47" s="1"/>
  <c r="S782" i="47"/>
  <c r="T782" i="47" s="1"/>
  <c r="BG782" i="47"/>
  <c r="BH782" i="47" s="1"/>
  <c r="S775" i="47"/>
  <c r="T775" i="47" s="1"/>
  <c r="BG777" i="47"/>
  <c r="BH777" i="47" s="1"/>
  <c r="S778" i="47"/>
  <c r="S789" i="47"/>
  <c r="T789" i="47" s="1"/>
  <c r="BG789" i="47"/>
  <c r="BH789" i="47" s="1"/>
  <c r="S785" i="47"/>
  <c r="BG785" i="47"/>
  <c r="BH785" i="47" s="1"/>
  <c r="W770" i="46"/>
  <c r="W771" i="46"/>
  <c r="W772" i="46"/>
  <c r="V773" i="46"/>
  <c r="V774" i="46"/>
  <c r="W775" i="46"/>
  <c r="X779" i="46"/>
  <c r="W776" i="46"/>
  <c r="W777" i="46"/>
  <c r="W778" i="46"/>
  <c r="BG788" i="47"/>
  <c r="BH788" i="47" s="1"/>
  <c r="S788" i="47"/>
  <c r="T788" i="47" s="1"/>
  <c r="S784" i="47"/>
  <c r="BG784" i="47"/>
  <c r="BH784" i="47" s="1"/>
  <c r="T797" i="47"/>
  <c r="P769" i="47"/>
  <c r="O769" i="47"/>
  <c r="N769" i="47"/>
  <c r="M769" i="47"/>
  <c r="T769" i="46"/>
  <c r="S769" i="46"/>
  <c r="R769" i="46"/>
  <c r="Q769" i="46"/>
  <c r="BG776" i="47" l="1"/>
  <c r="BG771" i="47"/>
  <c r="BH771" i="47" s="1"/>
  <c r="S773" i="47"/>
  <c r="BG772" i="47"/>
  <c r="BH772" i="47" s="1"/>
  <c r="BG774" i="47"/>
  <c r="BH774" i="47" s="1"/>
  <c r="T784" i="47"/>
  <c r="T785" i="47" s="1"/>
  <c r="T776" i="47"/>
  <c r="T777" i="47" s="1"/>
  <c r="T778" i="47" s="1"/>
  <c r="T779" i="47" s="1"/>
  <c r="T780" i="47" s="1"/>
  <c r="T790" i="47"/>
  <c r="W769" i="46"/>
  <c r="R769" i="47"/>
  <c r="BH778" i="47"/>
  <c r="BH776" i="47"/>
  <c r="S770" i="47"/>
  <c r="BG770" i="47"/>
  <c r="BH770" i="47" s="1"/>
  <c r="P768" i="47"/>
  <c r="O768" i="47"/>
  <c r="N768" i="47"/>
  <c r="M768" i="47"/>
  <c r="P767" i="47"/>
  <c r="O767" i="47"/>
  <c r="N767" i="47"/>
  <c r="M767" i="47"/>
  <c r="P766" i="47"/>
  <c r="O766" i="47"/>
  <c r="N766" i="47"/>
  <c r="M766" i="47"/>
  <c r="P765" i="47"/>
  <c r="O765" i="47"/>
  <c r="N765" i="47"/>
  <c r="M765" i="47"/>
  <c r="P764" i="47"/>
  <c r="O764" i="47"/>
  <c r="N764" i="47"/>
  <c r="M764" i="47"/>
  <c r="P763" i="47"/>
  <c r="O763" i="47"/>
  <c r="N763" i="47"/>
  <c r="M763" i="47"/>
  <c r="P762" i="47"/>
  <c r="O762" i="47"/>
  <c r="N762" i="47"/>
  <c r="M762" i="47"/>
  <c r="P761" i="47"/>
  <c r="O761" i="47"/>
  <c r="N761" i="47"/>
  <c r="M761" i="47"/>
  <c r="T768" i="46"/>
  <c r="S768" i="46"/>
  <c r="R768" i="46"/>
  <c r="Q768" i="46"/>
  <c r="T767" i="46"/>
  <c r="S767" i="46"/>
  <c r="R767" i="46"/>
  <c r="Q767" i="46"/>
  <c r="T766" i="46"/>
  <c r="S766" i="46"/>
  <c r="R766" i="46"/>
  <c r="Q766" i="46"/>
  <c r="T765" i="46"/>
  <c r="S765" i="46"/>
  <c r="R765" i="46"/>
  <c r="Q765" i="46"/>
  <c r="T764" i="46"/>
  <c r="S764" i="46"/>
  <c r="R764" i="46"/>
  <c r="Q764" i="46"/>
  <c r="T763" i="46"/>
  <c r="S763" i="46"/>
  <c r="R763" i="46"/>
  <c r="Q763" i="46"/>
  <c r="T762" i="46"/>
  <c r="S762" i="46"/>
  <c r="R762" i="46"/>
  <c r="Q762" i="46"/>
  <c r="T761" i="46"/>
  <c r="S761" i="46"/>
  <c r="R761" i="46"/>
  <c r="Q761" i="46"/>
  <c r="T760" i="46"/>
  <c r="S760" i="46"/>
  <c r="R760" i="46"/>
  <c r="Q760" i="46"/>
  <c r="T759" i="46"/>
  <c r="S759" i="46"/>
  <c r="R759" i="46"/>
  <c r="Q759" i="46"/>
  <c r="T758" i="46"/>
  <c r="S758" i="46"/>
  <c r="R758" i="46"/>
  <c r="Q758" i="46"/>
  <c r="T757" i="46"/>
  <c r="S757" i="46"/>
  <c r="R757" i="46"/>
  <c r="Q757" i="46"/>
  <c r="W757" i="46" l="1"/>
  <c r="W758" i="46"/>
  <c r="V760" i="46"/>
  <c r="W762" i="46"/>
  <c r="W763" i="46"/>
  <c r="W764" i="46"/>
  <c r="W765" i="46"/>
  <c r="W761" i="46"/>
  <c r="X765" i="46"/>
  <c r="V766" i="46"/>
  <c r="X767" i="46"/>
  <c r="V767" i="46"/>
  <c r="W768" i="46"/>
  <c r="X772" i="46"/>
  <c r="V759" i="46"/>
  <c r="X760" i="46"/>
  <c r="R761" i="47"/>
  <c r="R762" i="47"/>
  <c r="R763" i="47"/>
  <c r="R764" i="47"/>
  <c r="R765" i="47"/>
  <c r="Q766" i="47"/>
  <c r="Q767" i="47"/>
  <c r="R768" i="47"/>
  <c r="S769" i="47"/>
  <c r="BG769" i="47"/>
  <c r="BH769" i="47" s="1"/>
  <c r="P760" i="47"/>
  <c r="O760" i="47"/>
  <c r="N760" i="47"/>
  <c r="M760" i="47"/>
  <c r="P759" i="47"/>
  <c r="O759" i="47"/>
  <c r="N759" i="47"/>
  <c r="M759" i="47"/>
  <c r="P758" i="47"/>
  <c r="O758" i="47"/>
  <c r="N758" i="47"/>
  <c r="M758" i="47"/>
  <c r="P757" i="47"/>
  <c r="O757" i="47"/>
  <c r="N757" i="47"/>
  <c r="M757" i="47"/>
  <c r="R758" i="47" l="1"/>
  <c r="S758" i="47" s="1"/>
  <c r="R757" i="47"/>
  <c r="S757" i="47" s="1"/>
  <c r="Q760" i="47"/>
  <c r="Q759" i="47"/>
  <c r="BG759" i="47" s="1"/>
  <c r="BH759" i="47" s="1"/>
  <c r="BG760" i="47"/>
  <c r="BH760" i="47" s="1"/>
  <c r="S760" i="47"/>
  <c r="T760" i="47" s="1"/>
  <c r="S763" i="47"/>
  <c r="BG763" i="47"/>
  <c r="BH763" i="47" s="1"/>
  <c r="BG766" i="47"/>
  <c r="BH766" i="47" s="1"/>
  <c r="S766" i="47"/>
  <c r="T766" i="47" s="1"/>
  <c r="S762" i="47"/>
  <c r="BG762" i="47"/>
  <c r="BH762" i="47" s="1"/>
  <c r="S765" i="47"/>
  <c r="BG765" i="47"/>
  <c r="BH765" i="47" s="1"/>
  <c r="S761" i="47"/>
  <c r="BG761" i="47"/>
  <c r="BH761" i="47" s="1"/>
  <c r="BG767" i="47"/>
  <c r="BH767" i="47" s="1"/>
  <c r="S767" i="47"/>
  <c r="T767" i="47" s="1"/>
  <c r="S768" i="47"/>
  <c r="BG768" i="47"/>
  <c r="BH768" i="47" s="1"/>
  <c r="S764" i="47"/>
  <c r="BG764" i="47"/>
  <c r="BH764" i="47" s="1"/>
  <c r="P756" i="47"/>
  <c r="O756" i="47"/>
  <c r="N756" i="47"/>
  <c r="M756" i="47"/>
  <c r="P755" i="47"/>
  <c r="O755" i="47"/>
  <c r="N755" i="47"/>
  <c r="M755" i="47"/>
  <c r="P754" i="47"/>
  <c r="O754" i="47"/>
  <c r="N754" i="47"/>
  <c r="M754" i="47"/>
  <c r="P753" i="47"/>
  <c r="O753" i="47"/>
  <c r="N753" i="47"/>
  <c r="M753" i="47"/>
  <c r="P752" i="47"/>
  <c r="O752" i="47"/>
  <c r="N752" i="47"/>
  <c r="M752" i="47"/>
  <c r="P751" i="47"/>
  <c r="O751" i="47"/>
  <c r="N751" i="47"/>
  <c r="M751" i="47"/>
  <c r="P750" i="47"/>
  <c r="O750" i="47"/>
  <c r="N750" i="47"/>
  <c r="M750" i="47"/>
  <c r="T756" i="46"/>
  <c r="S756" i="46"/>
  <c r="R756" i="46"/>
  <c r="Q756" i="46"/>
  <c r="T755" i="46"/>
  <c r="S755" i="46"/>
  <c r="R755" i="46"/>
  <c r="Q755" i="46"/>
  <c r="T754" i="46"/>
  <c r="S754" i="46"/>
  <c r="R754" i="46"/>
  <c r="Q754" i="46"/>
  <c r="T753" i="46"/>
  <c r="S753" i="46"/>
  <c r="R753" i="46"/>
  <c r="Q753" i="46"/>
  <c r="T752" i="46"/>
  <c r="S752" i="46"/>
  <c r="R752" i="46"/>
  <c r="Q752" i="46"/>
  <c r="T751" i="46"/>
  <c r="S751" i="46"/>
  <c r="R751" i="46"/>
  <c r="Q751" i="46"/>
  <c r="T750" i="46"/>
  <c r="S750" i="46"/>
  <c r="R750" i="46"/>
  <c r="Q750" i="46"/>
  <c r="BG757" i="47" l="1"/>
  <c r="BH757" i="47" s="1"/>
  <c r="R754" i="47"/>
  <c r="Q752" i="47"/>
  <c r="BG752" i="47" s="1"/>
  <c r="BH752" i="47" s="1"/>
  <c r="R750" i="47"/>
  <c r="BG750" i="47" s="1"/>
  <c r="BH750" i="47" s="1"/>
  <c r="BG758" i="47"/>
  <c r="BH758" i="47" s="1"/>
  <c r="R756" i="47"/>
  <c r="S756" i="47" s="1"/>
  <c r="T756" i="47" s="1"/>
  <c r="T757" i="47" s="1"/>
  <c r="T758" i="47" s="1"/>
  <c r="T768" i="47"/>
  <c r="T769" i="47" s="1"/>
  <c r="T770" i="47" s="1"/>
  <c r="T771" i="47" s="1"/>
  <c r="T772" i="47" s="1"/>
  <c r="T773" i="47" s="1"/>
  <c r="R751" i="47"/>
  <c r="S751" i="47" s="1"/>
  <c r="T751" i="47" s="1"/>
  <c r="Q753" i="47"/>
  <c r="S753" i="47" s="1"/>
  <c r="T753" i="47" s="1"/>
  <c r="R755" i="47"/>
  <c r="S755" i="47" s="1"/>
  <c r="T755" i="47" s="1"/>
  <c r="W750" i="46"/>
  <c r="W751" i="46"/>
  <c r="V752" i="46"/>
  <c r="V753" i="46"/>
  <c r="W755" i="46"/>
  <c r="W756" i="46"/>
  <c r="S759" i="47"/>
  <c r="S754" i="47"/>
  <c r="T754" i="47" s="1"/>
  <c r="BG754" i="47"/>
  <c r="BH754" i="47" s="1"/>
  <c r="T761" i="47"/>
  <c r="T762" i="47" s="1"/>
  <c r="T763" i="47" s="1"/>
  <c r="T764" i="47" s="1"/>
  <c r="T765" i="47" s="1"/>
  <c r="S750" i="47"/>
  <c r="T750" i="47" s="1"/>
  <c r="W754" i="46"/>
  <c r="X758" i="46"/>
  <c r="X753" i="46"/>
  <c r="P749" i="47"/>
  <c r="O749" i="47"/>
  <c r="N749" i="47"/>
  <c r="M749" i="47"/>
  <c r="P748" i="47"/>
  <c r="O748" i="47"/>
  <c r="N748" i="47"/>
  <c r="M748" i="47"/>
  <c r="P747" i="47"/>
  <c r="O747" i="47"/>
  <c r="N747" i="47"/>
  <c r="M747" i="47"/>
  <c r="P746" i="47"/>
  <c r="O746" i="47"/>
  <c r="N746" i="47"/>
  <c r="M746" i="47"/>
  <c r="P745" i="47"/>
  <c r="O745" i="47"/>
  <c r="N745" i="47"/>
  <c r="M745" i="47"/>
  <c r="P744" i="47"/>
  <c r="O744" i="47"/>
  <c r="N744" i="47"/>
  <c r="M744" i="47"/>
  <c r="P743" i="47"/>
  <c r="O743" i="47"/>
  <c r="N743" i="47"/>
  <c r="M743" i="47"/>
  <c r="P742" i="47"/>
  <c r="O742" i="47"/>
  <c r="N742" i="47"/>
  <c r="M742" i="47"/>
  <c r="P741" i="47"/>
  <c r="O741" i="47"/>
  <c r="N741" i="47"/>
  <c r="M741" i="47"/>
  <c r="P740" i="47"/>
  <c r="O740" i="47"/>
  <c r="N740" i="47"/>
  <c r="M740" i="47"/>
  <c r="T749" i="46"/>
  <c r="S749" i="46"/>
  <c r="R749" i="46"/>
  <c r="Q749" i="46"/>
  <c r="T748" i="46"/>
  <c r="S748" i="46"/>
  <c r="R748" i="46"/>
  <c r="Q748" i="46"/>
  <c r="T747" i="46"/>
  <c r="S747" i="46"/>
  <c r="R747" i="46"/>
  <c r="Q747" i="46"/>
  <c r="T746" i="46"/>
  <c r="S746" i="46"/>
  <c r="R746" i="46"/>
  <c r="Q746" i="46"/>
  <c r="T745" i="46"/>
  <c r="S745" i="46"/>
  <c r="R745" i="46"/>
  <c r="Q745" i="46"/>
  <c r="T744" i="46"/>
  <c r="S744" i="46"/>
  <c r="R744" i="46"/>
  <c r="Q744" i="46"/>
  <c r="T743" i="46"/>
  <c r="S743" i="46"/>
  <c r="R743" i="46"/>
  <c r="Q743" i="46"/>
  <c r="T742" i="46"/>
  <c r="S742" i="46"/>
  <c r="R742" i="46"/>
  <c r="Q742" i="46"/>
  <c r="T741" i="46"/>
  <c r="S741" i="46"/>
  <c r="R741" i="46"/>
  <c r="Q741" i="46"/>
  <c r="T740" i="46"/>
  <c r="S740" i="46"/>
  <c r="R740" i="46"/>
  <c r="Q740" i="46"/>
  <c r="BG756" i="47" l="1"/>
  <c r="BH756" i="47" s="1"/>
  <c r="S752" i="47"/>
  <c r="T752" i="47" s="1"/>
  <c r="BG751" i="47"/>
  <c r="BH751" i="47" s="1"/>
  <c r="T759" i="47"/>
  <c r="BG755" i="47"/>
  <c r="BH755" i="47" s="1"/>
  <c r="BG753" i="47"/>
  <c r="BH753" i="47" s="1"/>
  <c r="W740" i="46"/>
  <c r="W741" i="46"/>
  <c r="W742" i="46"/>
  <c r="W743" i="46"/>
  <c r="W744" i="46"/>
  <c r="V745" i="46"/>
  <c r="V746" i="46"/>
  <c r="X751" i="46"/>
  <c r="Q745" i="47"/>
  <c r="S745" i="47" s="1"/>
  <c r="T745" i="47" s="1"/>
  <c r="Q746" i="47"/>
  <c r="BG746" i="47" s="1"/>
  <c r="BH746" i="47" s="1"/>
  <c r="R747" i="47"/>
  <c r="BG747" i="47" s="1"/>
  <c r="BH747" i="47" s="1"/>
  <c r="R748" i="47"/>
  <c r="S748" i="47" s="1"/>
  <c r="R749" i="47"/>
  <c r="S749" i="47" s="1"/>
  <c r="R740" i="47"/>
  <c r="R741" i="47"/>
  <c r="R742" i="47"/>
  <c r="R743" i="47"/>
  <c r="R744" i="47"/>
  <c r="W747" i="46"/>
  <c r="W748" i="46"/>
  <c r="W749" i="46"/>
  <c r="X744" i="46"/>
  <c r="X746" i="46"/>
  <c r="P739" i="47"/>
  <c r="O739" i="47"/>
  <c r="N739" i="47"/>
  <c r="M739" i="47"/>
  <c r="P738" i="47"/>
  <c r="O738" i="47"/>
  <c r="N738" i="47"/>
  <c r="M738" i="47"/>
  <c r="P737" i="47"/>
  <c r="O737" i="47"/>
  <c r="N737" i="47"/>
  <c r="M737" i="47"/>
  <c r="P736" i="47"/>
  <c r="O736" i="47"/>
  <c r="N736" i="47"/>
  <c r="M736" i="47"/>
  <c r="P735" i="47"/>
  <c r="O735" i="47"/>
  <c r="N735" i="47"/>
  <c r="M735" i="47"/>
  <c r="P734" i="47"/>
  <c r="O734" i="47"/>
  <c r="N734" i="47"/>
  <c r="M734" i="47"/>
  <c r="P733" i="47"/>
  <c r="O733" i="47"/>
  <c r="N733" i="47"/>
  <c r="M733" i="47"/>
  <c r="P732" i="47"/>
  <c r="O732" i="47"/>
  <c r="N732" i="47"/>
  <c r="M732" i="47"/>
  <c r="P731" i="47"/>
  <c r="O731" i="47"/>
  <c r="N731" i="47"/>
  <c r="M731" i="47"/>
  <c r="P730" i="47"/>
  <c r="O730" i="47"/>
  <c r="N730" i="47"/>
  <c r="M730" i="47"/>
  <c r="P729" i="47"/>
  <c r="O729" i="47"/>
  <c r="N729" i="47"/>
  <c r="M729" i="47"/>
  <c r="P728" i="47"/>
  <c r="O728" i="47"/>
  <c r="N728" i="47"/>
  <c r="M728" i="47"/>
  <c r="P727" i="47"/>
  <c r="O727" i="47"/>
  <c r="N727" i="47"/>
  <c r="M727" i="47"/>
  <c r="P726" i="47"/>
  <c r="O726" i="47"/>
  <c r="N726" i="47"/>
  <c r="M726" i="47"/>
  <c r="P725" i="47"/>
  <c r="O725" i="47"/>
  <c r="N725" i="47"/>
  <c r="M725" i="47"/>
  <c r="P724" i="47"/>
  <c r="O724" i="47"/>
  <c r="N724" i="47"/>
  <c r="M724" i="47"/>
  <c r="P723" i="47"/>
  <c r="O723" i="47"/>
  <c r="N723" i="47"/>
  <c r="M723" i="47"/>
  <c r="P722" i="47"/>
  <c r="O722" i="47"/>
  <c r="N722" i="47"/>
  <c r="M722" i="47"/>
  <c r="P721" i="47"/>
  <c r="O721" i="47"/>
  <c r="N721" i="47"/>
  <c r="M721" i="47"/>
  <c r="P720" i="47"/>
  <c r="O720" i="47"/>
  <c r="N720" i="47"/>
  <c r="M720" i="47"/>
  <c r="P719" i="47"/>
  <c r="O719" i="47"/>
  <c r="N719" i="47"/>
  <c r="M719" i="47"/>
  <c r="P718" i="47"/>
  <c r="O718" i="47"/>
  <c r="N718" i="47"/>
  <c r="M718" i="47"/>
  <c r="P717" i="47"/>
  <c r="O717" i="47"/>
  <c r="N717" i="47"/>
  <c r="M717" i="47"/>
  <c r="P716" i="47"/>
  <c r="O716" i="47"/>
  <c r="N716" i="47"/>
  <c r="M716" i="47"/>
  <c r="T739" i="46"/>
  <c r="S739" i="46"/>
  <c r="R739" i="46"/>
  <c r="Q739" i="46"/>
  <c r="T738" i="46"/>
  <c r="S738" i="46"/>
  <c r="R738" i="46"/>
  <c r="Q738" i="46"/>
  <c r="T737" i="46"/>
  <c r="S737" i="46"/>
  <c r="R737" i="46"/>
  <c r="Q737" i="46"/>
  <c r="T736" i="46"/>
  <c r="S736" i="46"/>
  <c r="R736" i="46"/>
  <c r="Q736" i="46"/>
  <c r="T735" i="46"/>
  <c r="S735" i="46"/>
  <c r="R735" i="46"/>
  <c r="Q735" i="46"/>
  <c r="T734" i="46"/>
  <c r="S734" i="46"/>
  <c r="R734" i="46"/>
  <c r="Q734" i="46"/>
  <c r="T733" i="46"/>
  <c r="S733" i="46"/>
  <c r="R733" i="46"/>
  <c r="Q733" i="46"/>
  <c r="T732" i="46"/>
  <c r="S732" i="46"/>
  <c r="R732" i="46"/>
  <c r="Q732" i="46"/>
  <c r="T731" i="46"/>
  <c r="S731" i="46"/>
  <c r="R731" i="46"/>
  <c r="Q731" i="46"/>
  <c r="T730" i="46"/>
  <c r="S730" i="46"/>
  <c r="R730" i="46"/>
  <c r="Q730" i="46"/>
  <c r="T729" i="46"/>
  <c r="S729" i="46"/>
  <c r="R729" i="46"/>
  <c r="Q729" i="46"/>
  <c r="T728" i="46"/>
  <c r="S728" i="46"/>
  <c r="R728" i="46"/>
  <c r="Q728" i="46"/>
  <c r="T727" i="46"/>
  <c r="S727" i="46"/>
  <c r="R727" i="46"/>
  <c r="Q727" i="46"/>
  <c r="T726" i="46"/>
  <c r="S726" i="46"/>
  <c r="R726" i="46"/>
  <c r="Q726" i="46"/>
  <c r="T725" i="46"/>
  <c r="S725" i="46"/>
  <c r="R725" i="46"/>
  <c r="Q725" i="46"/>
  <c r="T724" i="46"/>
  <c r="S724" i="46"/>
  <c r="R724" i="46"/>
  <c r="Q724" i="46"/>
  <c r="T723" i="46"/>
  <c r="S723" i="46"/>
  <c r="R723" i="46"/>
  <c r="Q723" i="46"/>
  <c r="T722" i="46"/>
  <c r="S722" i="46"/>
  <c r="R722" i="46"/>
  <c r="Q722" i="46"/>
  <c r="T721" i="46"/>
  <c r="S721" i="46"/>
  <c r="R721" i="46"/>
  <c r="Q721" i="46"/>
  <c r="T720" i="46"/>
  <c r="S720" i="46"/>
  <c r="R720" i="46"/>
  <c r="Q720" i="46"/>
  <c r="T719" i="46"/>
  <c r="S719" i="46"/>
  <c r="R719" i="46"/>
  <c r="Q719" i="46"/>
  <c r="T718" i="46"/>
  <c r="S718" i="46"/>
  <c r="R718" i="46"/>
  <c r="Q718" i="46"/>
  <c r="T717" i="46"/>
  <c r="S717" i="46"/>
  <c r="R717" i="46"/>
  <c r="Q717" i="46"/>
  <c r="T716" i="46"/>
  <c r="S716" i="46"/>
  <c r="R716" i="46"/>
  <c r="Q716" i="46"/>
  <c r="S746" i="47" l="1"/>
  <c r="T746" i="47" s="1"/>
  <c r="BG745" i="47"/>
  <c r="BH745" i="47" s="1"/>
  <c r="S747" i="47"/>
  <c r="T747" i="47" s="1"/>
  <c r="T748" i="47" s="1"/>
  <c r="T749" i="47" s="1"/>
  <c r="BG749" i="47"/>
  <c r="BH749" i="47" s="1"/>
  <c r="W735" i="46"/>
  <c r="W736" i="46"/>
  <c r="W737" i="46"/>
  <c r="V738" i="46"/>
  <c r="V739" i="46"/>
  <c r="W716" i="46"/>
  <c r="W719" i="46"/>
  <c r="W721" i="46"/>
  <c r="W723" i="46"/>
  <c r="V725" i="46"/>
  <c r="W727" i="46"/>
  <c r="W729" i="46"/>
  <c r="V731" i="46"/>
  <c r="W733" i="46"/>
  <c r="V717" i="46"/>
  <c r="V718" i="46"/>
  <c r="W720" i="46"/>
  <c r="W722" i="46"/>
  <c r="V724" i="46"/>
  <c r="W726" i="46"/>
  <c r="W728" i="46"/>
  <c r="W730" i="46"/>
  <c r="V732" i="46"/>
  <c r="W734" i="46"/>
  <c r="BG748" i="47"/>
  <c r="BH748" i="47" s="1"/>
  <c r="R722" i="47"/>
  <c r="S722" i="47" s="1"/>
  <c r="Q731" i="47"/>
  <c r="BG731" i="47" s="1"/>
  <c r="BH731" i="47" s="1"/>
  <c r="Q732" i="47"/>
  <c r="BG732" i="47" s="1"/>
  <c r="BH732" i="47" s="1"/>
  <c r="R733" i="47"/>
  <c r="S733" i="47" s="1"/>
  <c r="T733" i="47" s="1"/>
  <c r="R734" i="47"/>
  <c r="S734" i="47" s="1"/>
  <c r="T734" i="47" s="1"/>
  <c r="R735" i="47"/>
  <c r="BG735" i="47" s="1"/>
  <c r="BH735" i="47" s="1"/>
  <c r="R736" i="47"/>
  <c r="S736" i="47" s="1"/>
  <c r="R737" i="47"/>
  <c r="BG737" i="47" s="1"/>
  <c r="BH737" i="47" s="1"/>
  <c r="Q738" i="47"/>
  <c r="BG738" i="47" s="1"/>
  <c r="BH738" i="47" s="1"/>
  <c r="Q739" i="47"/>
  <c r="S739" i="47" s="1"/>
  <c r="X723" i="46"/>
  <c r="X737" i="46"/>
  <c r="S741" i="47"/>
  <c r="BG741" i="47"/>
  <c r="BH741" i="47" s="1"/>
  <c r="X725" i="46"/>
  <c r="X739" i="46"/>
  <c r="S744" i="47"/>
  <c r="T744" i="47" s="1"/>
  <c r="BG744" i="47"/>
  <c r="BH744" i="47" s="1"/>
  <c r="S740" i="47"/>
  <c r="BG740" i="47"/>
  <c r="BH740" i="47" s="1"/>
  <c r="X730" i="46"/>
  <c r="R716" i="47"/>
  <c r="Q717" i="47"/>
  <c r="Q718" i="47"/>
  <c r="R719" i="47"/>
  <c r="R720" i="47"/>
  <c r="R721" i="47"/>
  <c r="S743" i="47"/>
  <c r="BG743" i="47"/>
  <c r="BH743" i="47" s="1"/>
  <c r="X718" i="46"/>
  <c r="X732" i="46"/>
  <c r="R723" i="47"/>
  <c r="Q724" i="47"/>
  <c r="Q725" i="47"/>
  <c r="R726" i="47"/>
  <c r="R727" i="47"/>
  <c r="R728" i="47"/>
  <c r="R729" i="47"/>
  <c r="R730" i="47"/>
  <c r="S742" i="47"/>
  <c r="BG742" i="47"/>
  <c r="BH742" i="47" s="1"/>
  <c r="P715" i="47"/>
  <c r="O715" i="47"/>
  <c r="N715" i="47"/>
  <c r="M715" i="47"/>
  <c r="T715" i="46"/>
  <c r="S715" i="46"/>
  <c r="R715" i="46"/>
  <c r="Q715" i="46"/>
  <c r="BG722" i="47" l="1"/>
  <c r="BH722" i="47" s="1"/>
  <c r="S738" i="47"/>
  <c r="BG739" i="47"/>
  <c r="BH739" i="47" s="1"/>
  <c r="S731" i="47"/>
  <c r="S737" i="47"/>
  <c r="S735" i="47"/>
  <c r="T735" i="47" s="1"/>
  <c r="T736" i="47" s="1"/>
  <c r="BG734" i="47"/>
  <c r="BH734" i="47" s="1"/>
  <c r="BG733" i="47"/>
  <c r="BH733" i="47" s="1"/>
  <c r="BG736" i="47"/>
  <c r="BH736" i="47" s="1"/>
  <c r="S732" i="47"/>
  <c r="T732" i="47" s="1"/>
  <c r="W715" i="46"/>
  <c r="R715" i="47"/>
  <c r="S728" i="47"/>
  <c r="T728" i="47" s="1"/>
  <c r="BG728" i="47"/>
  <c r="BH728" i="47" s="1"/>
  <c r="BG724" i="47"/>
  <c r="BH724" i="47" s="1"/>
  <c r="S724" i="47"/>
  <c r="T724" i="47" s="1"/>
  <c r="S720" i="47"/>
  <c r="T720" i="47" s="1"/>
  <c r="BG720" i="47"/>
  <c r="BH720" i="47" s="1"/>
  <c r="S716" i="47"/>
  <c r="BG716" i="47"/>
  <c r="BH716" i="47" s="1"/>
  <c r="S727" i="47"/>
  <c r="T727" i="47" s="1"/>
  <c r="BG727" i="47"/>
  <c r="BH727" i="47" s="1"/>
  <c r="S719" i="47"/>
  <c r="T719" i="47" s="1"/>
  <c r="BG719" i="47"/>
  <c r="BH719" i="47" s="1"/>
  <c r="S723" i="47"/>
  <c r="BG723" i="47"/>
  <c r="BH723" i="47" s="1"/>
  <c r="S730" i="47"/>
  <c r="T730" i="47" s="1"/>
  <c r="BG730" i="47"/>
  <c r="BH730" i="47" s="1"/>
  <c r="S726" i="47"/>
  <c r="T726" i="47" s="1"/>
  <c r="BG726" i="47"/>
  <c r="BH726" i="47" s="1"/>
  <c r="BG718" i="47"/>
  <c r="BH718" i="47" s="1"/>
  <c r="S718" i="47"/>
  <c r="T718" i="47" s="1"/>
  <c r="S729" i="47"/>
  <c r="T729" i="47" s="1"/>
  <c r="BG729" i="47"/>
  <c r="BH729" i="47" s="1"/>
  <c r="BG725" i="47"/>
  <c r="BH725" i="47" s="1"/>
  <c r="S725" i="47"/>
  <c r="T725" i="47" s="1"/>
  <c r="S721" i="47"/>
  <c r="BG721" i="47"/>
  <c r="BH721" i="47" s="1"/>
  <c r="BG717" i="47"/>
  <c r="BH717" i="47" s="1"/>
  <c r="S717" i="47"/>
  <c r="T717" i="47" s="1"/>
  <c r="X1109" i="47"/>
  <c r="V1109" i="47"/>
  <c r="Y1108" i="47"/>
  <c r="X1108" i="47"/>
  <c r="W1108" i="47"/>
  <c r="V1108" i="47"/>
  <c r="Y1107" i="47"/>
  <c r="X1107" i="47"/>
  <c r="W1107" i="47"/>
  <c r="V1107" i="47"/>
  <c r="X795" i="47"/>
  <c r="V795" i="47"/>
  <c r="Y742" i="47"/>
  <c r="X742" i="47"/>
  <c r="W742" i="47"/>
  <c r="V742" i="47"/>
  <c r="Y741" i="47"/>
  <c r="X741" i="47"/>
  <c r="W741" i="47"/>
  <c r="V741" i="47"/>
  <c r="X858" i="47"/>
  <c r="V858" i="47"/>
  <c r="X827" i="47"/>
  <c r="V827" i="47"/>
  <c r="X767" i="47"/>
  <c r="V767" i="47"/>
  <c r="Y430" i="47"/>
  <c r="X430" i="47"/>
  <c r="W430" i="47"/>
  <c r="V430" i="47"/>
  <c r="Y492" i="47"/>
  <c r="X492" i="47"/>
  <c r="W492" i="47"/>
  <c r="V492" i="47"/>
  <c r="Y553" i="47"/>
  <c r="X553" i="47"/>
  <c r="W553" i="47"/>
  <c r="V553" i="47"/>
  <c r="Y645" i="47"/>
  <c r="X645" i="47"/>
  <c r="W645" i="47"/>
  <c r="V645" i="47"/>
  <c r="Y743" i="47"/>
  <c r="X743" i="47"/>
  <c r="W743" i="47"/>
  <c r="V743" i="47"/>
  <c r="AD1109" i="46"/>
  <c r="AC1109" i="46"/>
  <c r="AB1109" i="46"/>
  <c r="AA1109" i="46"/>
  <c r="T737" i="47" l="1"/>
  <c r="T738" i="47" s="1"/>
  <c r="T739" i="47" s="1"/>
  <c r="T740" i="47" s="1"/>
  <c r="T741" i="47" s="1"/>
  <c r="T742" i="47" s="1"/>
  <c r="T743" i="47" s="1"/>
  <c r="T731" i="47"/>
  <c r="B52" i="53"/>
  <c r="B52" i="52"/>
  <c r="Y744" i="47"/>
  <c r="F52" i="53"/>
  <c r="F52" i="52"/>
  <c r="C52" i="53"/>
  <c r="C52" i="52"/>
  <c r="G52" i="53"/>
  <c r="G52" i="52"/>
  <c r="T721" i="47"/>
  <c r="T722" i="47" s="1"/>
  <c r="T723" i="47" s="1"/>
  <c r="D52" i="53"/>
  <c r="D52" i="52"/>
  <c r="H52" i="53"/>
  <c r="H52" i="52"/>
  <c r="S715" i="47"/>
  <c r="BG715" i="47"/>
  <c r="BH715" i="47" s="1"/>
  <c r="E52" i="53"/>
  <c r="E52" i="52"/>
  <c r="I52" i="53"/>
  <c r="I52" i="52"/>
  <c r="Y1110" i="47"/>
  <c r="Y706" i="47"/>
  <c r="X706" i="47"/>
  <c r="W706" i="47"/>
  <c r="V706" i="47"/>
  <c r="Y736" i="47"/>
  <c r="X736" i="47"/>
  <c r="W736" i="47"/>
  <c r="V736" i="47"/>
  <c r="Y675" i="47"/>
  <c r="X675" i="47"/>
  <c r="W675" i="47"/>
  <c r="V675" i="47"/>
  <c r="Y614" i="47"/>
  <c r="X614" i="47"/>
  <c r="W614" i="47"/>
  <c r="V614" i="47"/>
  <c r="Y583" i="47"/>
  <c r="X583" i="47"/>
  <c r="W583" i="47"/>
  <c r="V583" i="47"/>
  <c r="Y522" i="47"/>
  <c r="X522" i="47"/>
  <c r="W522" i="47"/>
  <c r="V522" i="47"/>
  <c r="Y461" i="47"/>
  <c r="X461" i="47"/>
  <c r="W461" i="47"/>
  <c r="V461" i="47"/>
  <c r="Y402" i="47"/>
  <c r="X402" i="47"/>
  <c r="W402" i="47"/>
  <c r="V402" i="47"/>
  <c r="AD797" i="46"/>
  <c r="AC797" i="46"/>
  <c r="AB797" i="46"/>
  <c r="AA797" i="46"/>
  <c r="AD857" i="46"/>
  <c r="AC857" i="46"/>
  <c r="AB857" i="46"/>
  <c r="AA857" i="46"/>
  <c r="AD918" i="46"/>
  <c r="AC918" i="46"/>
  <c r="AB918" i="46"/>
  <c r="AA918" i="46"/>
  <c r="AD1010" i="46"/>
  <c r="AC1010" i="46"/>
  <c r="AB1010" i="46"/>
  <c r="AA1010" i="46"/>
  <c r="AD1071" i="46"/>
  <c r="AC1071" i="46"/>
  <c r="AB1071" i="46"/>
  <c r="AA1071" i="46"/>
  <c r="AD1102" i="46"/>
  <c r="AC1102" i="46"/>
  <c r="AB1102" i="46"/>
  <c r="AA1102" i="46"/>
  <c r="AD1041" i="46"/>
  <c r="AC1041" i="46"/>
  <c r="AB1041" i="46"/>
  <c r="AA1041" i="46"/>
  <c r="AD980" i="46"/>
  <c r="AC980" i="46"/>
  <c r="AB980" i="46"/>
  <c r="AA980" i="46"/>
  <c r="AD949" i="46"/>
  <c r="AC949" i="46"/>
  <c r="AB949" i="46"/>
  <c r="AA949" i="46"/>
  <c r="AD888" i="46"/>
  <c r="AC888" i="46"/>
  <c r="AB888" i="46"/>
  <c r="AA888" i="46"/>
  <c r="AD827" i="46"/>
  <c r="AC827" i="46"/>
  <c r="AB827" i="46"/>
  <c r="AA827" i="46"/>
  <c r="AD767" i="46"/>
  <c r="AC767" i="46"/>
  <c r="AB767" i="46"/>
  <c r="AA767" i="46"/>
  <c r="AD402" i="46"/>
  <c r="AC402" i="46"/>
  <c r="AB402" i="46"/>
  <c r="AA402" i="46"/>
  <c r="AD461" i="46"/>
  <c r="AC461" i="46"/>
  <c r="AB461" i="46"/>
  <c r="AA461" i="46"/>
  <c r="AD522" i="46"/>
  <c r="AC522" i="46"/>
  <c r="AB522" i="46"/>
  <c r="AA522" i="46"/>
  <c r="AD583" i="46"/>
  <c r="AC583" i="46"/>
  <c r="AB583" i="46"/>
  <c r="AA583" i="46"/>
  <c r="AD614" i="46"/>
  <c r="AC614" i="46"/>
  <c r="AB614" i="46"/>
  <c r="AA614" i="46"/>
  <c r="AD743" i="46"/>
  <c r="AC743" i="46"/>
  <c r="AB743" i="46"/>
  <c r="AA743" i="46"/>
  <c r="AD430" i="46"/>
  <c r="AC430" i="46"/>
  <c r="AB430" i="46"/>
  <c r="AA430" i="46"/>
  <c r="AD429" i="46"/>
  <c r="I19" i="54" s="1"/>
  <c r="AC429" i="46"/>
  <c r="H19" i="54" s="1"/>
  <c r="AB429" i="46"/>
  <c r="G19" i="54" s="1"/>
  <c r="AA429" i="46"/>
  <c r="F19" i="54" s="1"/>
  <c r="AD428" i="46"/>
  <c r="E19" i="54" s="1"/>
  <c r="AC428" i="46"/>
  <c r="D19" i="54" s="1"/>
  <c r="AB428" i="46"/>
  <c r="C19" i="54" s="1"/>
  <c r="AA428" i="46"/>
  <c r="AD401" i="46"/>
  <c r="I18" i="54" s="1"/>
  <c r="AC401" i="46"/>
  <c r="H18" i="54" s="1"/>
  <c r="AB401" i="46"/>
  <c r="G18" i="54" s="1"/>
  <c r="AA401" i="46"/>
  <c r="F18" i="54" s="1"/>
  <c r="AD400" i="46"/>
  <c r="E18" i="54" s="1"/>
  <c r="AC400" i="46"/>
  <c r="D18" i="54" s="1"/>
  <c r="AB400" i="46"/>
  <c r="C18" i="54" s="1"/>
  <c r="AA400" i="46"/>
  <c r="AD460" i="46"/>
  <c r="I20" i="54" s="1"/>
  <c r="AC460" i="46"/>
  <c r="H20" i="54" s="1"/>
  <c r="AB460" i="46"/>
  <c r="G20" i="54" s="1"/>
  <c r="AA460" i="46"/>
  <c r="F20" i="54" s="1"/>
  <c r="AD459" i="46"/>
  <c r="E20" i="54" s="1"/>
  <c r="AC459" i="46"/>
  <c r="D20" i="54" s="1"/>
  <c r="AB459" i="46"/>
  <c r="C20" i="54" s="1"/>
  <c r="AA459" i="46"/>
  <c r="AD521" i="46"/>
  <c r="I22" i="54" s="1"/>
  <c r="AC521" i="46"/>
  <c r="H22" i="54" s="1"/>
  <c r="AB521" i="46"/>
  <c r="G22" i="54" s="1"/>
  <c r="AA521" i="46"/>
  <c r="F22" i="54" s="1"/>
  <c r="AD520" i="46"/>
  <c r="E22" i="54" s="1"/>
  <c r="AC520" i="46"/>
  <c r="D22" i="54" s="1"/>
  <c r="AB520" i="46"/>
  <c r="C22" i="54" s="1"/>
  <c r="AA520" i="46"/>
  <c r="AD491" i="46"/>
  <c r="AC491" i="46"/>
  <c r="AB491" i="46"/>
  <c r="AA491" i="46"/>
  <c r="AD490" i="46"/>
  <c r="I21" i="54" s="1"/>
  <c r="AC490" i="46"/>
  <c r="H21" i="54" s="1"/>
  <c r="AB490" i="46"/>
  <c r="G21" i="54" s="1"/>
  <c r="AA490" i="46"/>
  <c r="F21" i="54" s="1"/>
  <c r="AD489" i="46"/>
  <c r="E21" i="54" s="1"/>
  <c r="AC489" i="46"/>
  <c r="D21" i="54" s="1"/>
  <c r="AB489" i="46"/>
  <c r="C21" i="54" s="1"/>
  <c r="AA489" i="46"/>
  <c r="AD552" i="46"/>
  <c r="AC552" i="46"/>
  <c r="AB552" i="46"/>
  <c r="AA552" i="46"/>
  <c r="AD551" i="46"/>
  <c r="I23" i="54" s="1"/>
  <c r="AC551" i="46"/>
  <c r="H23" i="54" s="1"/>
  <c r="AB551" i="46"/>
  <c r="G23" i="54" s="1"/>
  <c r="AA551" i="46"/>
  <c r="F23" i="54" s="1"/>
  <c r="AD550" i="46"/>
  <c r="E23" i="54" s="1"/>
  <c r="AC550" i="46"/>
  <c r="D23" i="54" s="1"/>
  <c r="AB550" i="46"/>
  <c r="C23" i="54" s="1"/>
  <c r="AA550" i="46"/>
  <c r="P714" i="47"/>
  <c r="O714" i="47"/>
  <c r="N714" i="47"/>
  <c r="M714" i="47"/>
  <c r="T714" i="46"/>
  <c r="S714" i="46"/>
  <c r="R714" i="46"/>
  <c r="Q714" i="46"/>
  <c r="E18" i="48" l="1"/>
  <c r="I18" i="48"/>
  <c r="E19" i="48"/>
  <c r="I19" i="48"/>
  <c r="E20" i="48"/>
  <c r="I20" i="48"/>
  <c r="E21" i="48"/>
  <c r="I21" i="48"/>
  <c r="E22" i="48"/>
  <c r="I22" i="48"/>
  <c r="E23" i="48"/>
  <c r="I23" i="48"/>
  <c r="D18" i="48"/>
  <c r="H18" i="48"/>
  <c r="D19" i="48"/>
  <c r="H19" i="48"/>
  <c r="D20" i="48"/>
  <c r="H20" i="48"/>
  <c r="D21" i="48"/>
  <c r="H21" i="48"/>
  <c r="D22" i="48"/>
  <c r="H22" i="48"/>
  <c r="D23" i="48"/>
  <c r="H23" i="48"/>
  <c r="C18" i="48"/>
  <c r="G18" i="48"/>
  <c r="C19" i="48"/>
  <c r="G19" i="48"/>
  <c r="C20" i="48"/>
  <c r="G20" i="48"/>
  <c r="C21" i="48"/>
  <c r="G21" i="48"/>
  <c r="C22" i="48"/>
  <c r="G22" i="48"/>
  <c r="C23" i="48"/>
  <c r="G23" i="48"/>
  <c r="W714" i="46"/>
  <c r="R714" i="47"/>
  <c r="B23" i="54"/>
  <c r="J23" i="54" s="1"/>
  <c r="AD553" i="46"/>
  <c r="B21" i="54"/>
  <c r="J21" i="54" s="1"/>
  <c r="AD492" i="46"/>
  <c r="B22" i="54"/>
  <c r="J22" i="54" s="1"/>
  <c r="AD523" i="46"/>
  <c r="B20" i="54"/>
  <c r="J20" i="54" s="1"/>
  <c r="AD462" i="46"/>
  <c r="B18" i="54"/>
  <c r="J18" i="54" s="1"/>
  <c r="AD403" i="46"/>
  <c r="B19" i="54"/>
  <c r="J19" i="54" s="1"/>
  <c r="AD431" i="46"/>
  <c r="B18" i="48"/>
  <c r="F18" i="48"/>
  <c r="B19" i="48"/>
  <c r="F19" i="48"/>
  <c r="B20" i="48"/>
  <c r="F20" i="48"/>
  <c r="B21" i="48"/>
  <c r="F21" i="48"/>
  <c r="B22" i="48"/>
  <c r="F22" i="48"/>
  <c r="B23" i="48"/>
  <c r="F23" i="48"/>
  <c r="X856" i="47"/>
  <c r="D42" i="52" s="1"/>
  <c r="H32" i="55" s="1"/>
  <c r="X793" i="47"/>
  <c r="D40" i="52" s="1"/>
  <c r="H30" i="55" s="1"/>
  <c r="X825" i="47"/>
  <c r="D41" i="52" s="1"/>
  <c r="H31" i="55" s="1"/>
  <c r="X765" i="47"/>
  <c r="D39" i="52" s="1"/>
  <c r="H29" i="55" s="1"/>
  <c r="X490" i="47"/>
  <c r="X551" i="47"/>
  <c r="X643" i="47"/>
  <c r="X704" i="47"/>
  <c r="X734" i="47"/>
  <c r="D50" i="48" s="1"/>
  <c r="H28" i="55" s="1"/>
  <c r="X673" i="47"/>
  <c r="X612" i="47"/>
  <c r="X581" i="47"/>
  <c r="X520" i="47"/>
  <c r="X459" i="47"/>
  <c r="X428" i="47"/>
  <c r="X400" i="47"/>
  <c r="Y794" i="47"/>
  <c r="I40" i="52" s="1"/>
  <c r="I30" i="56" s="1"/>
  <c r="X794" i="47"/>
  <c r="H40" i="52" s="1"/>
  <c r="H30" i="56" s="1"/>
  <c r="W794" i="47"/>
  <c r="G40" i="52" s="1"/>
  <c r="G30" i="56" s="1"/>
  <c r="V794" i="47"/>
  <c r="F40" i="52" s="1"/>
  <c r="F30" i="56" s="1"/>
  <c r="Y793" i="47"/>
  <c r="E40" i="52" s="1"/>
  <c r="I30" i="55" s="1"/>
  <c r="W793" i="47"/>
  <c r="C40" i="52" s="1"/>
  <c r="G30" i="55" s="1"/>
  <c r="V793" i="47"/>
  <c r="Y857" i="47"/>
  <c r="I42" i="52" s="1"/>
  <c r="I32" i="56" s="1"/>
  <c r="X857" i="47"/>
  <c r="H42" i="52" s="1"/>
  <c r="H32" i="56" s="1"/>
  <c r="W857" i="47"/>
  <c r="G42" i="52" s="1"/>
  <c r="G32" i="56" s="1"/>
  <c r="V857" i="47"/>
  <c r="F42" i="52" s="1"/>
  <c r="F32" i="56" s="1"/>
  <c r="Y856" i="47"/>
  <c r="E42" i="52" s="1"/>
  <c r="I32" i="55" s="1"/>
  <c r="W856" i="47"/>
  <c r="C42" i="52" s="1"/>
  <c r="G32" i="55" s="1"/>
  <c r="V856" i="47"/>
  <c r="Y826" i="47"/>
  <c r="I41" i="52" s="1"/>
  <c r="I31" i="56" s="1"/>
  <c r="X826" i="47"/>
  <c r="H41" i="52" s="1"/>
  <c r="H31" i="56" s="1"/>
  <c r="W826" i="47"/>
  <c r="G41" i="52" s="1"/>
  <c r="G31" i="56" s="1"/>
  <c r="V826" i="47"/>
  <c r="F41" i="52" s="1"/>
  <c r="F31" i="56" s="1"/>
  <c r="Y825" i="47"/>
  <c r="E41" i="52" s="1"/>
  <c r="I31" i="55" s="1"/>
  <c r="W825" i="47"/>
  <c r="C41" i="52" s="1"/>
  <c r="G31" i="55" s="1"/>
  <c r="V825" i="47"/>
  <c r="Y766" i="47"/>
  <c r="I39" i="52" s="1"/>
  <c r="I29" i="56" s="1"/>
  <c r="X766" i="47"/>
  <c r="H39" i="52" s="1"/>
  <c r="H29" i="56" s="1"/>
  <c r="W766" i="47"/>
  <c r="G39" i="52" s="1"/>
  <c r="G29" i="56" s="1"/>
  <c r="V766" i="47"/>
  <c r="F39" i="52" s="1"/>
  <c r="F29" i="56" s="1"/>
  <c r="Y765" i="47"/>
  <c r="E39" i="52" s="1"/>
  <c r="I29" i="55" s="1"/>
  <c r="W765" i="47"/>
  <c r="C39" i="52" s="1"/>
  <c r="G29" i="55" s="1"/>
  <c r="V765" i="47"/>
  <c r="AD796" i="46"/>
  <c r="AC796" i="46"/>
  <c r="AB796" i="46"/>
  <c r="AA796" i="46"/>
  <c r="AD795" i="46"/>
  <c r="AC795" i="46"/>
  <c r="AB795" i="46"/>
  <c r="AA795" i="46"/>
  <c r="AD1070" i="46"/>
  <c r="AC1070" i="46"/>
  <c r="AB1070" i="46"/>
  <c r="AA1070" i="46"/>
  <c r="AD1069" i="46"/>
  <c r="AC1069" i="46"/>
  <c r="AB1069" i="46"/>
  <c r="AA1069" i="46"/>
  <c r="AD1009" i="46"/>
  <c r="AC1009" i="46"/>
  <c r="AB1009" i="46"/>
  <c r="AA1009" i="46"/>
  <c r="AD1008" i="46"/>
  <c r="AC1008" i="46"/>
  <c r="AB1008" i="46"/>
  <c r="AA1008" i="46"/>
  <c r="AD917" i="46"/>
  <c r="AC917" i="46"/>
  <c r="AB917" i="46"/>
  <c r="AA917" i="46"/>
  <c r="AD916" i="46"/>
  <c r="AC916" i="46"/>
  <c r="AB916" i="46"/>
  <c r="AA916" i="46"/>
  <c r="AD856" i="46"/>
  <c r="AC856" i="46"/>
  <c r="AB856" i="46"/>
  <c r="AA856" i="46"/>
  <c r="AD855" i="46"/>
  <c r="AC855" i="46"/>
  <c r="AB855" i="46"/>
  <c r="AA855" i="46"/>
  <c r="AD1101" i="46"/>
  <c r="AC1101" i="46"/>
  <c r="AB1101" i="46"/>
  <c r="AA1101" i="46"/>
  <c r="AD1100" i="46"/>
  <c r="AC1100" i="46"/>
  <c r="AB1100" i="46"/>
  <c r="AA1100" i="46"/>
  <c r="AD1040" i="46"/>
  <c r="AC1040" i="46"/>
  <c r="AB1040" i="46"/>
  <c r="AA1040" i="46"/>
  <c r="AD1039" i="46"/>
  <c r="AC1039" i="46"/>
  <c r="AB1039" i="46"/>
  <c r="AA1039" i="46"/>
  <c r="AD979" i="46"/>
  <c r="AC979" i="46"/>
  <c r="AB979" i="46"/>
  <c r="AA979" i="46"/>
  <c r="AD978" i="46"/>
  <c r="AC978" i="46"/>
  <c r="AB978" i="46"/>
  <c r="AA978" i="46"/>
  <c r="AD948" i="46"/>
  <c r="AC948" i="46"/>
  <c r="AB948" i="46"/>
  <c r="AA948" i="46"/>
  <c r="AD947" i="46"/>
  <c r="AC947" i="46"/>
  <c r="AB947" i="46"/>
  <c r="AA947" i="46"/>
  <c r="AD887" i="46"/>
  <c r="AC887" i="46"/>
  <c r="AB887" i="46"/>
  <c r="AA887" i="46"/>
  <c r="AD886" i="46"/>
  <c r="AC886" i="46"/>
  <c r="AB886" i="46"/>
  <c r="AA886" i="46"/>
  <c r="AD826" i="46"/>
  <c r="AC826" i="46"/>
  <c r="AB826" i="46"/>
  <c r="AA826" i="46"/>
  <c r="AD825" i="46"/>
  <c r="AC825" i="46"/>
  <c r="AB825" i="46"/>
  <c r="AA825" i="46"/>
  <c r="AD766" i="46"/>
  <c r="AC766" i="46"/>
  <c r="AB766" i="46"/>
  <c r="AA766" i="46"/>
  <c r="AD765" i="46"/>
  <c r="AC765" i="46"/>
  <c r="AB765" i="46"/>
  <c r="AA765" i="46"/>
  <c r="J18" i="48" l="1"/>
  <c r="J22" i="48"/>
  <c r="J20" i="48"/>
  <c r="J23" i="48"/>
  <c r="J21" i="48"/>
  <c r="J19" i="48"/>
  <c r="G18" i="52"/>
  <c r="C20" i="52"/>
  <c r="G20" i="52"/>
  <c r="C22" i="52"/>
  <c r="G22" i="52"/>
  <c r="C24" i="52"/>
  <c r="G24" i="52"/>
  <c r="C25" i="52"/>
  <c r="G25" i="52"/>
  <c r="C27" i="52"/>
  <c r="G27" i="52"/>
  <c r="C29" i="52"/>
  <c r="G29" i="52"/>
  <c r="C21" i="52"/>
  <c r="G21" i="52"/>
  <c r="C23" i="52"/>
  <c r="G23" i="52"/>
  <c r="C26" i="52"/>
  <c r="G26" i="52"/>
  <c r="C28" i="52"/>
  <c r="G28" i="52"/>
  <c r="C19" i="52"/>
  <c r="G19" i="52"/>
  <c r="P29" i="55"/>
  <c r="T29" i="55"/>
  <c r="V29" i="56"/>
  <c r="R29" i="56"/>
  <c r="R31" i="55"/>
  <c r="V31" i="55"/>
  <c r="Z31" i="55" s="1"/>
  <c r="S31" i="56"/>
  <c r="W31" i="56"/>
  <c r="J32" i="56"/>
  <c r="T32" i="56"/>
  <c r="P32" i="56"/>
  <c r="B40" i="52"/>
  <c r="Y796" i="47"/>
  <c r="Q30" i="56"/>
  <c r="U30" i="56"/>
  <c r="U31" i="55"/>
  <c r="Y31" i="55" s="1"/>
  <c r="Q31" i="55"/>
  <c r="D18" i="52"/>
  <c r="H18" i="53"/>
  <c r="H18" i="52"/>
  <c r="D20" i="52"/>
  <c r="H20" i="52"/>
  <c r="D22" i="52"/>
  <c r="H22" i="52"/>
  <c r="D24" i="52"/>
  <c r="H24" i="52"/>
  <c r="D25" i="52"/>
  <c r="H25" i="52"/>
  <c r="D27" i="52"/>
  <c r="H27" i="52"/>
  <c r="D29" i="52"/>
  <c r="H29" i="52"/>
  <c r="D21" i="52"/>
  <c r="H21" i="52"/>
  <c r="D23" i="52"/>
  <c r="H23" i="52"/>
  <c r="D26" i="52"/>
  <c r="H26" i="52"/>
  <c r="D28" i="52"/>
  <c r="H28" i="52"/>
  <c r="D19" i="52"/>
  <c r="H19" i="52"/>
  <c r="V29" i="55"/>
  <c r="R29" i="55"/>
  <c r="S29" i="56"/>
  <c r="W29" i="56"/>
  <c r="P31" i="56"/>
  <c r="J31" i="56"/>
  <c r="T31" i="56"/>
  <c r="B42" i="52"/>
  <c r="Y859" i="47"/>
  <c r="Q32" i="56"/>
  <c r="U32" i="56"/>
  <c r="P30" i="55"/>
  <c r="T30" i="55"/>
  <c r="V30" i="56"/>
  <c r="R30" i="56"/>
  <c r="Q30" i="55"/>
  <c r="U30" i="55"/>
  <c r="C18" i="52"/>
  <c r="E18" i="52"/>
  <c r="I18" i="53"/>
  <c r="I18" i="52"/>
  <c r="E20" i="52"/>
  <c r="I20" i="52"/>
  <c r="E22" i="52"/>
  <c r="I22" i="52"/>
  <c r="E24" i="52"/>
  <c r="I24" i="52"/>
  <c r="E25" i="52"/>
  <c r="I25" i="52"/>
  <c r="E27" i="52"/>
  <c r="I27" i="52"/>
  <c r="E29" i="52"/>
  <c r="I29" i="52"/>
  <c r="E21" i="52"/>
  <c r="I21" i="52"/>
  <c r="E23" i="52"/>
  <c r="I23" i="52"/>
  <c r="E26" i="52"/>
  <c r="I26" i="52"/>
  <c r="E28" i="52"/>
  <c r="I28" i="52"/>
  <c r="E19" i="52"/>
  <c r="I19" i="52"/>
  <c r="J29" i="56"/>
  <c r="T29" i="56"/>
  <c r="P29" i="56"/>
  <c r="B41" i="52"/>
  <c r="Y828" i="47"/>
  <c r="U31" i="56"/>
  <c r="Q31" i="56"/>
  <c r="T32" i="55"/>
  <c r="X32" i="55" s="1"/>
  <c r="P32" i="55"/>
  <c r="R32" i="56"/>
  <c r="V32" i="56"/>
  <c r="V30" i="55"/>
  <c r="R30" i="55"/>
  <c r="S30" i="56"/>
  <c r="W30" i="56"/>
  <c r="Q32" i="55"/>
  <c r="U32" i="55"/>
  <c r="Y32" i="55" s="1"/>
  <c r="S714" i="47"/>
  <c r="BG714" i="47"/>
  <c r="BH714" i="47" s="1"/>
  <c r="J18" i="53"/>
  <c r="B18" i="52"/>
  <c r="AD768" i="46"/>
  <c r="F18" i="52"/>
  <c r="J20" i="53"/>
  <c r="B20" i="52"/>
  <c r="AD828" i="46"/>
  <c r="F20" i="52"/>
  <c r="J22" i="53"/>
  <c r="B22" i="52"/>
  <c r="AD889" i="46"/>
  <c r="F22" i="52"/>
  <c r="J24" i="53"/>
  <c r="B24" i="52"/>
  <c r="AD950" i="46"/>
  <c r="F24" i="52"/>
  <c r="J25" i="53"/>
  <c r="B25" i="52"/>
  <c r="AD981" i="46"/>
  <c r="F25" i="52"/>
  <c r="B27" i="52"/>
  <c r="J27" i="53"/>
  <c r="F27" i="52"/>
  <c r="J29" i="53"/>
  <c r="F29" i="52"/>
  <c r="J21" i="53"/>
  <c r="B21" i="52"/>
  <c r="AD858" i="46"/>
  <c r="F21" i="52"/>
  <c r="J23" i="53"/>
  <c r="B23" i="52"/>
  <c r="AD919" i="46"/>
  <c r="F23" i="52"/>
  <c r="B26" i="52"/>
  <c r="J26" i="53"/>
  <c r="F26" i="52"/>
  <c r="J28" i="53"/>
  <c r="F28" i="52"/>
  <c r="J19" i="53"/>
  <c r="B19" i="52"/>
  <c r="AD798" i="46"/>
  <c r="F19" i="52"/>
  <c r="B39" i="52"/>
  <c r="Y768" i="47"/>
  <c r="Q29" i="56"/>
  <c r="U29" i="56"/>
  <c r="T31" i="55"/>
  <c r="X31" i="55" s="1"/>
  <c r="P31" i="55"/>
  <c r="R31" i="56"/>
  <c r="V31" i="56"/>
  <c r="R32" i="55"/>
  <c r="V32" i="55"/>
  <c r="Z32" i="55" s="1"/>
  <c r="W32" i="56"/>
  <c r="S32" i="56"/>
  <c r="P30" i="56"/>
  <c r="J30" i="56"/>
  <c r="T30" i="56"/>
  <c r="U29" i="55"/>
  <c r="Q29" i="55"/>
  <c r="U28" i="55"/>
  <c r="Y28" i="55" s="1"/>
  <c r="Q28" i="55"/>
  <c r="B29" i="52"/>
  <c r="AD1103" i="46"/>
  <c r="B28" i="52"/>
  <c r="AD1072" i="46"/>
  <c r="AD1042" i="46"/>
  <c r="AD1011" i="46"/>
  <c r="P713" i="47"/>
  <c r="O713" i="47"/>
  <c r="N713" i="47"/>
  <c r="M713" i="47"/>
  <c r="T713" i="46"/>
  <c r="S713" i="46"/>
  <c r="R713" i="46"/>
  <c r="Q713" i="46"/>
  <c r="W713" i="46" l="1"/>
  <c r="J27" i="52"/>
  <c r="Y29" i="55"/>
  <c r="Y30" i="55" s="1"/>
  <c r="J29" i="52"/>
  <c r="J26" i="52"/>
  <c r="J25" i="52"/>
  <c r="J24" i="52"/>
  <c r="J22" i="52"/>
  <c r="J20" i="52"/>
  <c r="J18" i="52"/>
  <c r="J28" i="52"/>
  <c r="J19" i="52"/>
  <c r="J23" i="52"/>
  <c r="J21" i="52"/>
  <c r="F29" i="55"/>
  <c r="J39" i="52"/>
  <c r="K39" i="52" s="1"/>
  <c r="F30" i="55"/>
  <c r="J40" i="52"/>
  <c r="K40" i="52" s="1"/>
  <c r="R713" i="47"/>
  <c r="F31" i="55"/>
  <c r="J41" i="52"/>
  <c r="K41" i="52" s="1"/>
  <c r="F32" i="55"/>
  <c r="J42" i="52"/>
  <c r="K42" i="52" s="1"/>
  <c r="P712" i="47"/>
  <c r="O712" i="47"/>
  <c r="N712" i="47"/>
  <c r="M712" i="47"/>
  <c r="P711" i="47"/>
  <c r="O711" i="47"/>
  <c r="N711" i="47"/>
  <c r="M711" i="47"/>
  <c r="P710" i="47"/>
  <c r="O710" i="47"/>
  <c r="N710" i="47"/>
  <c r="M710" i="47"/>
  <c r="P709" i="47"/>
  <c r="O709" i="47"/>
  <c r="N709" i="47"/>
  <c r="M709" i="47"/>
  <c r="P708" i="47"/>
  <c r="O708" i="47"/>
  <c r="N708" i="47"/>
  <c r="M708" i="47"/>
  <c r="P707" i="47"/>
  <c r="O707" i="47"/>
  <c r="N707" i="47"/>
  <c r="M707" i="47"/>
  <c r="P706" i="47"/>
  <c r="O706" i="47"/>
  <c r="N706" i="47"/>
  <c r="M706" i="47"/>
  <c r="D103" i="49"/>
  <c r="E103" i="49"/>
  <c r="F103" i="49"/>
  <c r="G103" i="49"/>
  <c r="D104" i="49"/>
  <c r="F104" i="49"/>
  <c r="AD736" i="46"/>
  <c r="AC736" i="46"/>
  <c r="AB736" i="46"/>
  <c r="AA736" i="46"/>
  <c r="AD735" i="46"/>
  <c r="AC735" i="46"/>
  <c r="AB735" i="46"/>
  <c r="AA735" i="46"/>
  <c r="AD734" i="46"/>
  <c r="AC734" i="46"/>
  <c r="AB734" i="46"/>
  <c r="AA734" i="46"/>
  <c r="T712" i="46"/>
  <c r="S712" i="46"/>
  <c r="R712" i="46"/>
  <c r="Q712" i="46"/>
  <c r="T711" i="46"/>
  <c r="S711" i="46"/>
  <c r="R711" i="46"/>
  <c r="Q711" i="46"/>
  <c r="T710" i="46"/>
  <c r="S710" i="46"/>
  <c r="R710" i="46"/>
  <c r="Q710" i="46"/>
  <c r="T709" i="46"/>
  <c r="S709" i="46"/>
  <c r="R709" i="46"/>
  <c r="Q709" i="46"/>
  <c r="T708" i="46"/>
  <c r="S708" i="46"/>
  <c r="R708" i="46"/>
  <c r="Q708" i="46"/>
  <c r="T707" i="46"/>
  <c r="S707" i="46"/>
  <c r="R707" i="46"/>
  <c r="Q707" i="46"/>
  <c r="T706" i="46"/>
  <c r="S706" i="46"/>
  <c r="R706" i="46"/>
  <c r="Q706" i="46"/>
  <c r="W706" i="46" l="1"/>
  <c r="W707" i="46"/>
  <c r="W708" i="46"/>
  <c r="W709" i="46"/>
  <c r="V710" i="46"/>
  <c r="B29" i="48"/>
  <c r="B29" i="54"/>
  <c r="AD737" i="46"/>
  <c r="F29" i="48"/>
  <c r="F29" i="54"/>
  <c r="O32" i="55"/>
  <c r="J32" i="55"/>
  <c r="S32" i="55"/>
  <c r="W32" i="55" s="1"/>
  <c r="S713" i="47"/>
  <c r="BG713" i="47"/>
  <c r="BH713" i="47" s="1"/>
  <c r="C29" i="48"/>
  <c r="C29" i="54"/>
  <c r="G29" i="48"/>
  <c r="G29" i="54"/>
  <c r="V711" i="46"/>
  <c r="W712" i="46"/>
  <c r="X716" i="46"/>
  <c r="D29" i="48"/>
  <c r="D29" i="54"/>
  <c r="H29" i="48"/>
  <c r="H29" i="54"/>
  <c r="R706" i="47"/>
  <c r="R707" i="47"/>
  <c r="R708" i="47"/>
  <c r="R709" i="47"/>
  <c r="Q710" i="47"/>
  <c r="Q711" i="47"/>
  <c r="R712" i="47"/>
  <c r="O31" i="55"/>
  <c r="J31" i="55"/>
  <c r="S31" i="55"/>
  <c r="W31" i="55" s="1"/>
  <c r="S30" i="55"/>
  <c r="O30" i="55"/>
  <c r="J30" i="55"/>
  <c r="X711" i="46"/>
  <c r="E29" i="48"/>
  <c r="E29" i="54"/>
  <c r="I29" i="48"/>
  <c r="I29" i="54"/>
  <c r="S29" i="55"/>
  <c r="J29" i="55"/>
  <c r="O29" i="55"/>
  <c r="D49" i="48"/>
  <c r="H27" i="55" s="1"/>
  <c r="CQ6" i="46"/>
  <c r="CP6" i="46"/>
  <c r="CO6" i="46"/>
  <c r="CN6" i="46"/>
  <c r="CM6" i="46"/>
  <c r="CQ5" i="46"/>
  <c r="CP5" i="46"/>
  <c r="CO5" i="46"/>
  <c r="CN5" i="46"/>
  <c r="CM5" i="46"/>
  <c r="J29" i="48" l="1"/>
  <c r="S712" i="47"/>
  <c r="T712" i="47" s="1"/>
  <c r="T713" i="47" s="1"/>
  <c r="T714" i="47" s="1"/>
  <c r="T715" i="47" s="1"/>
  <c r="T716" i="47" s="1"/>
  <c r="BG712" i="47"/>
  <c r="BH712" i="47" s="1"/>
  <c r="S708" i="47"/>
  <c r="T708" i="47" s="1"/>
  <c r="BG708" i="47"/>
  <c r="BH708" i="47" s="1"/>
  <c r="BG711" i="47"/>
  <c r="BH711" i="47" s="1"/>
  <c r="S711" i="47"/>
  <c r="T711" i="47" s="1"/>
  <c r="S707" i="47"/>
  <c r="T707" i="47" s="1"/>
  <c r="BG707" i="47"/>
  <c r="BH707" i="47" s="1"/>
  <c r="BG710" i="47"/>
  <c r="BH710" i="47" s="1"/>
  <c r="S710" i="47"/>
  <c r="S706" i="47"/>
  <c r="BG706" i="47"/>
  <c r="BH706" i="47" s="1"/>
  <c r="J29" i="54"/>
  <c r="S709" i="47"/>
  <c r="BG709" i="47"/>
  <c r="BH709" i="47" s="1"/>
  <c r="Q27" i="55"/>
  <c r="U27" i="55"/>
  <c r="Y27" i="55" s="1"/>
  <c r="BZ8" i="47"/>
  <c r="BZ7" i="47"/>
  <c r="BZ6" i="47"/>
  <c r="BZ5" i="47"/>
  <c r="AF3" i="46"/>
  <c r="AH4" i="46"/>
  <c r="AH7" i="46"/>
  <c r="AF8" i="46"/>
  <c r="AH8" i="46"/>
  <c r="CD8" i="46"/>
  <c r="CD7" i="46"/>
  <c r="CD6" i="46"/>
  <c r="CD5" i="46"/>
  <c r="CF7" i="47"/>
  <c r="CE7" i="47"/>
  <c r="CD7" i="47"/>
  <c r="CC7" i="47"/>
  <c r="P705" i="47"/>
  <c r="O705" i="47"/>
  <c r="N705" i="47"/>
  <c r="M705" i="47"/>
  <c r="P704" i="47"/>
  <c r="O704" i="47"/>
  <c r="N704" i="47"/>
  <c r="M704" i="47"/>
  <c r="P703" i="47"/>
  <c r="O703" i="47"/>
  <c r="N703" i="47"/>
  <c r="M703" i="47"/>
  <c r="P702" i="47"/>
  <c r="O702" i="47"/>
  <c r="N702" i="47"/>
  <c r="M702" i="47"/>
  <c r="P701" i="47"/>
  <c r="O701" i="47"/>
  <c r="N701" i="47"/>
  <c r="M701" i="47"/>
  <c r="P700" i="47"/>
  <c r="O700" i="47"/>
  <c r="N700" i="47"/>
  <c r="M700" i="47"/>
  <c r="D102" i="49"/>
  <c r="E102" i="49"/>
  <c r="F102" i="49"/>
  <c r="G102" i="49"/>
  <c r="I102" i="49"/>
  <c r="I103" i="49"/>
  <c r="T705" i="46"/>
  <c r="S705" i="46"/>
  <c r="R705" i="46"/>
  <c r="Q705" i="46"/>
  <c r="T704" i="46"/>
  <c r="S704" i="46"/>
  <c r="R704" i="46"/>
  <c r="Q704" i="46"/>
  <c r="T703" i="46"/>
  <c r="S703" i="46"/>
  <c r="R703" i="46"/>
  <c r="Q703" i="46"/>
  <c r="T702" i="46"/>
  <c r="S702" i="46"/>
  <c r="R702" i="46"/>
  <c r="Q702" i="46"/>
  <c r="T701" i="46"/>
  <c r="S701" i="46"/>
  <c r="R701" i="46"/>
  <c r="Q701" i="46"/>
  <c r="T700" i="46"/>
  <c r="S700" i="46"/>
  <c r="R700" i="46"/>
  <c r="Q700" i="46"/>
  <c r="CJ7" i="46"/>
  <c r="CI7" i="46"/>
  <c r="CH7" i="46"/>
  <c r="CG7" i="46"/>
  <c r="X709" i="46" l="1"/>
  <c r="F58" i="48"/>
  <c r="H58" i="48" s="1"/>
  <c r="F58" i="54"/>
  <c r="H58" i="54" s="1"/>
  <c r="T709" i="47"/>
  <c r="F59" i="48"/>
  <c r="H59" i="48" s="1"/>
  <c r="F59" i="54"/>
  <c r="H59" i="54" s="1"/>
  <c r="F59" i="53"/>
  <c r="H59" i="53" s="1"/>
  <c r="F59" i="52"/>
  <c r="H59" i="52" s="1"/>
  <c r="X704" i="46"/>
  <c r="W700" i="46"/>
  <c r="W701" i="46"/>
  <c r="W702" i="46"/>
  <c r="V703" i="46"/>
  <c r="V704" i="46"/>
  <c r="W705" i="46"/>
  <c r="R701" i="47"/>
  <c r="R702" i="47"/>
  <c r="Q703" i="47"/>
  <c r="Q704" i="47"/>
  <c r="R705" i="47"/>
  <c r="R700" i="47"/>
  <c r="CF6" i="47"/>
  <c r="CE6" i="47"/>
  <c r="CD6" i="47"/>
  <c r="CC6" i="47"/>
  <c r="CF5" i="47"/>
  <c r="CE5" i="47"/>
  <c r="CD5" i="47"/>
  <c r="CC5" i="47"/>
  <c r="BY8" i="47"/>
  <c r="BX8" i="47"/>
  <c r="BW8" i="47"/>
  <c r="BV8" i="47"/>
  <c r="BY7" i="47"/>
  <c r="BX7" i="47"/>
  <c r="BW7" i="47"/>
  <c r="BV7" i="47"/>
  <c r="BY6" i="47"/>
  <c r="BX6" i="47"/>
  <c r="BW6" i="47"/>
  <c r="BV6" i="47"/>
  <c r="BY5" i="47"/>
  <c r="BX5" i="47"/>
  <c r="BW5" i="47"/>
  <c r="BV5" i="47"/>
  <c r="BZ6" i="46"/>
  <c r="CA6" i="46"/>
  <c r="CB6" i="46"/>
  <c r="CC6" i="46"/>
  <c r="CC7" i="46"/>
  <c r="CB7" i="46"/>
  <c r="CA7" i="46"/>
  <c r="BZ7" i="46"/>
  <c r="CC8" i="46"/>
  <c r="CB8" i="46"/>
  <c r="CA8" i="46"/>
  <c r="BZ8" i="46"/>
  <c r="CC5" i="46"/>
  <c r="CB5" i="46"/>
  <c r="CA5" i="46"/>
  <c r="BZ5" i="46"/>
  <c r="CJ6" i="46"/>
  <c r="CI6" i="46"/>
  <c r="CH6" i="46"/>
  <c r="CG6" i="46"/>
  <c r="CJ5" i="46"/>
  <c r="CI5" i="46"/>
  <c r="CH5" i="46"/>
  <c r="CG5" i="46"/>
  <c r="D58" i="48" l="1"/>
  <c r="D58" i="54"/>
  <c r="C59" i="48"/>
  <c r="C59" i="54"/>
  <c r="C59" i="53"/>
  <c r="C59" i="52"/>
  <c r="S705" i="47"/>
  <c r="BG705" i="47"/>
  <c r="BH705" i="47" s="1"/>
  <c r="S701" i="47"/>
  <c r="T701" i="47" s="1"/>
  <c r="BG701" i="47"/>
  <c r="BH701" i="47" s="1"/>
  <c r="C58" i="48"/>
  <c r="C58" i="54"/>
  <c r="D59" i="48"/>
  <c r="D59" i="54"/>
  <c r="D59" i="53"/>
  <c r="D59" i="52"/>
  <c r="BG704" i="47"/>
  <c r="BH704" i="47" s="1"/>
  <c r="S704" i="47"/>
  <c r="T704" i="47" s="1"/>
  <c r="B58" i="48"/>
  <c r="B58" i="54"/>
  <c r="E59" i="48"/>
  <c r="E59" i="54"/>
  <c r="E59" i="53"/>
  <c r="E59" i="52"/>
  <c r="BG703" i="47"/>
  <c r="BH703" i="47" s="1"/>
  <c r="S703" i="47"/>
  <c r="T703" i="47" s="1"/>
  <c r="E58" i="48"/>
  <c r="E58" i="54"/>
  <c r="B59" i="48"/>
  <c r="B59" i="54"/>
  <c r="B59" i="53"/>
  <c r="B59" i="52"/>
  <c r="S700" i="47"/>
  <c r="T700" i="47" s="1"/>
  <c r="BG700" i="47"/>
  <c r="BH700" i="47" s="1"/>
  <c r="S702" i="47"/>
  <c r="T702" i="47" s="1"/>
  <c r="BG702" i="47"/>
  <c r="BH702" i="47" s="1"/>
  <c r="AD705" i="46"/>
  <c r="AC705" i="46"/>
  <c r="AB705" i="46"/>
  <c r="AA705" i="46"/>
  <c r="AD704" i="46"/>
  <c r="AC704" i="46"/>
  <c r="AB704" i="46"/>
  <c r="AA704" i="46"/>
  <c r="AD703" i="46"/>
  <c r="AC703" i="46"/>
  <c r="AB703" i="46"/>
  <c r="AA703" i="46"/>
  <c r="P699" i="47"/>
  <c r="O699" i="47"/>
  <c r="N699" i="47"/>
  <c r="M699" i="47"/>
  <c r="P698" i="47"/>
  <c r="O698" i="47"/>
  <c r="N698" i="47"/>
  <c r="M698" i="47"/>
  <c r="P697" i="47"/>
  <c r="O697" i="47"/>
  <c r="N697" i="47"/>
  <c r="M697" i="47"/>
  <c r="P696" i="47"/>
  <c r="O696" i="47"/>
  <c r="N696" i="47"/>
  <c r="M696" i="47"/>
  <c r="P695" i="47"/>
  <c r="O695" i="47"/>
  <c r="N695" i="47"/>
  <c r="M695" i="47"/>
  <c r="P694" i="47"/>
  <c r="O694" i="47"/>
  <c r="N694" i="47"/>
  <c r="M694" i="47"/>
  <c r="D101" i="49"/>
  <c r="E101" i="49"/>
  <c r="F101" i="49"/>
  <c r="G101" i="49"/>
  <c r="T699" i="46"/>
  <c r="S699" i="46"/>
  <c r="R699" i="46"/>
  <c r="Q699" i="46"/>
  <c r="T698" i="46"/>
  <c r="S698" i="46"/>
  <c r="R698" i="46"/>
  <c r="Q698" i="46"/>
  <c r="T697" i="46"/>
  <c r="S697" i="46"/>
  <c r="R697" i="46"/>
  <c r="Q697" i="46"/>
  <c r="T696" i="46"/>
  <c r="S696" i="46"/>
  <c r="R696" i="46"/>
  <c r="Q696" i="46"/>
  <c r="T695" i="46"/>
  <c r="S695" i="46"/>
  <c r="R695" i="46"/>
  <c r="Q695" i="46"/>
  <c r="T694" i="46"/>
  <c r="S694" i="46"/>
  <c r="R694" i="46"/>
  <c r="Q694" i="46"/>
  <c r="R695" i="47" l="1"/>
  <c r="S695" i="47" s="1"/>
  <c r="Q697" i="47"/>
  <c r="BG697" i="47" s="1"/>
  <c r="BH697" i="47" s="1"/>
  <c r="R694" i="47"/>
  <c r="S694" i="47" s="1"/>
  <c r="T694" i="47" s="1"/>
  <c r="Q696" i="47"/>
  <c r="S696" i="47" s="1"/>
  <c r="T696" i="47" s="1"/>
  <c r="R699" i="47"/>
  <c r="BG699" i="47" s="1"/>
  <c r="BH699" i="47" s="1"/>
  <c r="R698" i="47"/>
  <c r="S698" i="47" s="1"/>
  <c r="T698" i="47" s="1"/>
  <c r="T705" i="47"/>
  <c r="T706" i="47" s="1"/>
  <c r="BG694" i="47"/>
  <c r="BH694" i="47" s="1"/>
  <c r="B28" i="54"/>
  <c r="AD706" i="46"/>
  <c r="B28" i="48"/>
  <c r="F28" i="54"/>
  <c r="F28" i="48"/>
  <c r="C28" i="54"/>
  <c r="C28" i="48"/>
  <c r="G28" i="54"/>
  <c r="G28" i="48"/>
  <c r="D28" i="54"/>
  <c r="D28" i="48"/>
  <c r="H28" i="54"/>
  <c r="H28" i="48"/>
  <c r="E28" i="54"/>
  <c r="E28" i="48"/>
  <c r="I28" i="54"/>
  <c r="I28" i="48"/>
  <c r="X702" i="46"/>
  <c r="X697" i="46"/>
  <c r="W694" i="46"/>
  <c r="W695" i="46"/>
  <c r="V696" i="46"/>
  <c r="V697" i="46"/>
  <c r="W698" i="46"/>
  <c r="W699" i="46"/>
  <c r="T693" i="46"/>
  <c r="S693" i="46"/>
  <c r="R693" i="46"/>
  <c r="Q693" i="46"/>
  <c r="T692" i="46"/>
  <c r="S692" i="46"/>
  <c r="R692" i="46"/>
  <c r="Q692" i="46"/>
  <c r="T691" i="46"/>
  <c r="S691" i="46"/>
  <c r="R691" i="46"/>
  <c r="Q691" i="46"/>
  <c r="P693" i="47"/>
  <c r="O693" i="47"/>
  <c r="N693" i="47"/>
  <c r="M693" i="47"/>
  <c r="P692" i="47"/>
  <c r="O692" i="47"/>
  <c r="N692" i="47"/>
  <c r="M692" i="47"/>
  <c r="P691" i="47"/>
  <c r="O691" i="47"/>
  <c r="N691" i="47"/>
  <c r="M691" i="47"/>
  <c r="S697" i="47" l="1"/>
  <c r="T697" i="47" s="1"/>
  <c r="S699" i="47"/>
  <c r="BG698" i="47"/>
  <c r="BH698" i="47" s="1"/>
  <c r="BG696" i="47"/>
  <c r="BH696" i="47" s="1"/>
  <c r="BG695" i="47"/>
  <c r="BH695" i="47" s="1"/>
  <c r="J28" i="48"/>
  <c r="J28" i="54"/>
  <c r="T699" i="47"/>
  <c r="T695" i="47"/>
  <c r="R691" i="47"/>
  <c r="R693" i="47"/>
  <c r="R692" i="47"/>
  <c r="W692" i="46"/>
  <c r="W691" i="46"/>
  <c r="X695" i="46"/>
  <c r="W693" i="46"/>
  <c r="I101" i="49"/>
  <c r="I100" i="49"/>
  <c r="D100" i="49"/>
  <c r="E100" i="49"/>
  <c r="F100" i="49"/>
  <c r="G100" i="49"/>
  <c r="P690" i="47"/>
  <c r="O690" i="47"/>
  <c r="N690" i="47"/>
  <c r="M690" i="47"/>
  <c r="P689" i="47"/>
  <c r="O689" i="47"/>
  <c r="N689" i="47"/>
  <c r="M689" i="47"/>
  <c r="P688" i="47"/>
  <c r="O688" i="47"/>
  <c r="N688" i="47"/>
  <c r="M688" i="47"/>
  <c r="P687" i="47"/>
  <c r="O687" i="47"/>
  <c r="N687" i="47"/>
  <c r="M687" i="47"/>
  <c r="P686" i="47"/>
  <c r="O686" i="47"/>
  <c r="N686" i="47"/>
  <c r="M686" i="47"/>
  <c r="T690" i="46"/>
  <c r="S690" i="46"/>
  <c r="R690" i="46"/>
  <c r="Q690" i="46"/>
  <c r="T689" i="46"/>
  <c r="S689" i="46"/>
  <c r="R689" i="46"/>
  <c r="Q689" i="46"/>
  <c r="T688" i="46"/>
  <c r="S688" i="46"/>
  <c r="R688" i="46"/>
  <c r="Q688" i="46"/>
  <c r="T687" i="46"/>
  <c r="S687" i="46"/>
  <c r="R687" i="46"/>
  <c r="Q687" i="46"/>
  <c r="T686" i="46"/>
  <c r="S686" i="46"/>
  <c r="R686" i="46"/>
  <c r="Q686" i="46"/>
  <c r="S692" i="47" l="1"/>
  <c r="BG692" i="47"/>
  <c r="BH692" i="47" s="1"/>
  <c r="S693" i="47"/>
  <c r="T693" i="47" s="1"/>
  <c r="BG693" i="47"/>
  <c r="BH693" i="47" s="1"/>
  <c r="S691" i="47"/>
  <c r="BG691" i="47"/>
  <c r="BH691" i="47" s="1"/>
  <c r="X690" i="46"/>
  <c r="Q689" i="47"/>
  <c r="Q690" i="47"/>
  <c r="R686" i="47"/>
  <c r="R687" i="47"/>
  <c r="R688" i="47"/>
  <c r="W686" i="46"/>
  <c r="W687" i="46"/>
  <c r="W688" i="46"/>
  <c r="V689" i="46"/>
  <c r="V690" i="46"/>
  <c r="P685" i="47"/>
  <c r="O685" i="47"/>
  <c r="N685" i="47"/>
  <c r="M685" i="47"/>
  <c r="T685" i="46"/>
  <c r="S685" i="46"/>
  <c r="R685" i="46"/>
  <c r="Q685" i="46"/>
  <c r="S686" i="47" l="1"/>
  <c r="BG686" i="47"/>
  <c r="BH686" i="47" s="1"/>
  <c r="BG690" i="47"/>
  <c r="BH690" i="47" s="1"/>
  <c r="S690" i="47"/>
  <c r="BG689" i="47"/>
  <c r="BH689" i="47" s="1"/>
  <c r="S689" i="47"/>
  <c r="S688" i="47"/>
  <c r="BG688" i="47"/>
  <c r="BH688" i="47" s="1"/>
  <c r="S687" i="47"/>
  <c r="BG687" i="47"/>
  <c r="BH687" i="47" s="1"/>
  <c r="R685" i="47"/>
  <c r="W685" i="46"/>
  <c r="P684" i="47"/>
  <c r="O684" i="47"/>
  <c r="N684" i="47"/>
  <c r="M684" i="47"/>
  <c r="T684" i="46"/>
  <c r="S684" i="46"/>
  <c r="R684" i="46"/>
  <c r="Q684" i="46"/>
  <c r="S685" i="47" l="1"/>
  <c r="BG685" i="47"/>
  <c r="BH685" i="47" s="1"/>
  <c r="R684" i="47"/>
  <c r="W684" i="46"/>
  <c r="X688" i="46"/>
  <c r="D99" i="49"/>
  <c r="E99" i="49"/>
  <c r="F99" i="49"/>
  <c r="G99" i="49"/>
  <c r="I99" i="49"/>
  <c r="P683" i="47"/>
  <c r="O683" i="47"/>
  <c r="N683" i="47"/>
  <c r="M683" i="47"/>
  <c r="P682" i="47"/>
  <c r="O682" i="47"/>
  <c r="N682" i="47"/>
  <c r="M682" i="47"/>
  <c r="P681" i="47"/>
  <c r="O681" i="47"/>
  <c r="N681" i="47"/>
  <c r="M681" i="47"/>
  <c r="P680" i="47"/>
  <c r="O680" i="47"/>
  <c r="N680" i="47"/>
  <c r="M680" i="47"/>
  <c r="T683" i="46"/>
  <c r="S683" i="46"/>
  <c r="R683" i="46"/>
  <c r="Q683" i="46"/>
  <c r="T682" i="46"/>
  <c r="S682" i="46"/>
  <c r="R682" i="46"/>
  <c r="Q682" i="46"/>
  <c r="T681" i="46"/>
  <c r="S681" i="46"/>
  <c r="R681" i="46"/>
  <c r="Q681" i="46"/>
  <c r="T680" i="46"/>
  <c r="S680" i="46"/>
  <c r="R680" i="46"/>
  <c r="Q680" i="46"/>
  <c r="S684" i="47" l="1"/>
  <c r="BG684" i="47"/>
  <c r="BH684" i="47" s="1"/>
  <c r="R680" i="47"/>
  <c r="R681" i="47"/>
  <c r="Q682" i="47"/>
  <c r="Q683" i="47"/>
  <c r="X683" i="46"/>
  <c r="W680" i="46"/>
  <c r="W681" i="46"/>
  <c r="V682" i="46"/>
  <c r="V683" i="46"/>
  <c r="AD675" i="46"/>
  <c r="AC675" i="46"/>
  <c r="AB675" i="46"/>
  <c r="AA675" i="46"/>
  <c r="AD674" i="46"/>
  <c r="AC674" i="46"/>
  <c r="AB674" i="46"/>
  <c r="AA674" i="46"/>
  <c r="AD673" i="46"/>
  <c r="AC673" i="46"/>
  <c r="AB673" i="46"/>
  <c r="AA673" i="46"/>
  <c r="AD644" i="46"/>
  <c r="AC644" i="46"/>
  <c r="AB644" i="46"/>
  <c r="AA644" i="46"/>
  <c r="AD643" i="46"/>
  <c r="AC643" i="46"/>
  <c r="AB643" i="46"/>
  <c r="AD642" i="46"/>
  <c r="AC642" i="46"/>
  <c r="AB642" i="46"/>
  <c r="AA643" i="46"/>
  <c r="AA642" i="46"/>
  <c r="B26" i="54" l="1"/>
  <c r="AD645" i="46"/>
  <c r="B26" i="48"/>
  <c r="G26" i="54"/>
  <c r="G26" i="48"/>
  <c r="D26" i="54"/>
  <c r="D26" i="48"/>
  <c r="I26" i="54"/>
  <c r="I26" i="48"/>
  <c r="E27" i="54"/>
  <c r="E27" i="48"/>
  <c r="I27" i="54"/>
  <c r="I27" i="48"/>
  <c r="S681" i="47"/>
  <c r="BG681" i="47"/>
  <c r="BH681" i="47" s="1"/>
  <c r="B27" i="54"/>
  <c r="AD676" i="46"/>
  <c r="B27" i="48"/>
  <c r="F27" i="54"/>
  <c r="F27" i="48"/>
  <c r="S680" i="47"/>
  <c r="BG680" i="47"/>
  <c r="BH680" i="47" s="1"/>
  <c r="C27" i="54"/>
  <c r="C27" i="48"/>
  <c r="G27" i="54"/>
  <c r="G27" i="48"/>
  <c r="BG683" i="47"/>
  <c r="BH683" i="47" s="1"/>
  <c r="S683" i="47"/>
  <c r="T683" i="47" s="1"/>
  <c r="T684" i="47" s="1"/>
  <c r="T685" i="47" s="1"/>
  <c r="T686" i="47" s="1"/>
  <c r="T687" i="47" s="1"/>
  <c r="T688" i="47" s="1"/>
  <c r="T689" i="47" s="1"/>
  <c r="T690" i="47" s="1"/>
  <c r="T691" i="47" s="1"/>
  <c r="T692" i="47" s="1"/>
  <c r="E26" i="54"/>
  <c r="E26" i="48"/>
  <c r="F26" i="54"/>
  <c r="F26" i="48"/>
  <c r="C26" i="54"/>
  <c r="C26" i="48"/>
  <c r="H26" i="54"/>
  <c r="H26" i="48"/>
  <c r="D27" i="54"/>
  <c r="D27" i="48"/>
  <c r="H27" i="54"/>
  <c r="H27" i="48"/>
  <c r="BG682" i="47"/>
  <c r="BH682" i="47" s="1"/>
  <c r="S682" i="47"/>
  <c r="T682" i="47" s="1"/>
  <c r="P679" i="47"/>
  <c r="O679" i="47"/>
  <c r="N679" i="47"/>
  <c r="M679" i="47"/>
  <c r="T679" i="46"/>
  <c r="S679" i="46"/>
  <c r="R679" i="46"/>
  <c r="Q679" i="46"/>
  <c r="J27" i="54" l="1"/>
  <c r="J26" i="48"/>
  <c r="J27" i="48"/>
  <c r="J26" i="54"/>
  <c r="R679" i="47"/>
  <c r="W679" i="46"/>
  <c r="P678" i="47"/>
  <c r="O678" i="47"/>
  <c r="N678" i="47"/>
  <c r="M678" i="47"/>
  <c r="P677" i="47"/>
  <c r="O677" i="47"/>
  <c r="N677" i="47"/>
  <c r="M677" i="47"/>
  <c r="P674" i="47"/>
  <c r="O674" i="47"/>
  <c r="N674" i="47"/>
  <c r="M674" i="47"/>
  <c r="D98" i="49"/>
  <c r="E98" i="49"/>
  <c r="F98" i="49"/>
  <c r="G98" i="49"/>
  <c r="I98" i="49"/>
  <c r="T678" i="46"/>
  <c r="S678" i="46"/>
  <c r="R678" i="46"/>
  <c r="Q678" i="46"/>
  <c r="T677" i="46"/>
  <c r="S677" i="46"/>
  <c r="R677" i="46"/>
  <c r="Q677" i="46"/>
  <c r="S679" i="47" l="1"/>
  <c r="BG679" i="47"/>
  <c r="BH679" i="47" s="1"/>
  <c r="R674" i="47"/>
  <c r="R677" i="47"/>
  <c r="R678" i="47"/>
  <c r="W677" i="46"/>
  <c r="X681" i="46"/>
  <c r="W678" i="46"/>
  <c r="P676" i="47"/>
  <c r="O676" i="47"/>
  <c r="N676" i="47"/>
  <c r="M676" i="47"/>
  <c r="P675" i="47"/>
  <c r="O675" i="47"/>
  <c r="N675" i="47"/>
  <c r="M675" i="47"/>
  <c r="T676" i="46"/>
  <c r="S676" i="46"/>
  <c r="R676" i="46"/>
  <c r="Q676" i="46"/>
  <c r="T675" i="46"/>
  <c r="S675" i="46"/>
  <c r="R675" i="46"/>
  <c r="Q675" i="46"/>
  <c r="T674" i="46"/>
  <c r="S674" i="46"/>
  <c r="R674" i="46"/>
  <c r="Q674" i="46"/>
  <c r="S677" i="47" l="1"/>
  <c r="BG677" i="47"/>
  <c r="BH677" i="47" s="1"/>
  <c r="S674" i="47"/>
  <c r="BG674" i="47"/>
  <c r="BH674" i="47" s="1"/>
  <c r="S678" i="47"/>
  <c r="BG678" i="47"/>
  <c r="BH678" i="47" s="1"/>
  <c r="Q676" i="47"/>
  <c r="Q675" i="47"/>
  <c r="X676" i="46"/>
  <c r="V676" i="46"/>
  <c r="W674" i="46"/>
  <c r="V675" i="46"/>
  <c r="P673" i="47"/>
  <c r="O673" i="47"/>
  <c r="N673" i="47"/>
  <c r="M673" i="47"/>
  <c r="T673" i="46"/>
  <c r="S673" i="46"/>
  <c r="R673" i="46"/>
  <c r="Q673" i="46"/>
  <c r="BG675" i="47" l="1"/>
  <c r="BH675" i="47" s="1"/>
  <c r="S675" i="47"/>
  <c r="T675" i="47" s="1"/>
  <c r="BG676" i="47"/>
  <c r="BH676" i="47" s="1"/>
  <c r="S676" i="47"/>
  <c r="T676" i="47" s="1"/>
  <c r="T677" i="47" s="1"/>
  <c r="T678" i="47" s="1"/>
  <c r="T679" i="47" s="1"/>
  <c r="T680" i="47" s="1"/>
  <c r="T681" i="47" s="1"/>
  <c r="R673" i="47"/>
  <c r="W673" i="46"/>
  <c r="V744" i="47"/>
  <c r="B54" i="48" s="1"/>
  <c r="I52" i="48"/>
  <c r="H52" i="48"/>
  <c r="G52" i="48"/>
  <c r="F52" i="48"/>
  <c r="E52" i="48"/>
  <c r="D52" i="48"/>
  <c r="C52" i="48"/>
  <c r="B52" i="48"/>
  <c r="Y735" i="47"/>
  <c r="I50" i="48" s="1"/>
  <c r="I28" i="56" s="1"/>
  <c r="X735" i="47"/>
  <c r="H50" i="48" s="1"/>
  <c r="H28" i="56" s="1"/>
  <c r="W735" i="47"/>
  <c r="G50" i="48" s="1"/>
  <c r="G28" i="56" s="1"/>
  <c r="V735" i="47"/>
  <c r="F50" i="48" s="1"/>
  <c r="F28" i="56" s="1"/>
  <c r="Y734" i="47"/>
  <c r="E50" i="48" s="1"/>
  <c r="I28" i="55" s="1"/>
  <c r="W734" i="47"/>
  <c r="C50" i="48" s="1"/>
  <c r="G28" i="55" s="1"/>
  <c r="V734" i="47"/>
  <c r="Y705" i="47"/>
  <c r="I49" i="48" s="1"/>
  <c r="I27" i="56" s="1"/>
  <c r="X705" i="47"/>
  <c r="H49" i="48" s="1"/>
  <c r="H27" i="56" s="1"/>
  <c r="W705" i="47"/>
  <c r="G49" i="48" s="1"/>
  <c r="G27" i="56" s="1"/>
  <c r="V705" i="47"/>
  <c r="F49" i="48" s="1"/>
  <c r="F27" i="56" s="1"/>
  <c r="Y704" i="47"/>
  <c r="E49" i="48" s="1"/>
  <c r="I27" i="55" s="1"/>
  <c r="W704" i="47"/>
  <c r="C49" i="48" s="1"/>
  <c r="G27" i="55" s="1"/>
  <c r="V704" i="47"/>
  <c r="Y429" i="47"/>
  <c r="I40" i="48" s="1"/>
  <c r="I18" i="56" s="1"/>
  <c r="X429" i="47"/>
  <c r="H40" i="48" s="1"/>
  <c r="H18" i="56" s="1"/>
  <c r="W429" i="47"/>
  <c r="G40" i="48" s="1"/>
  <c r="G18" i="56" s="1"/>
  <c r="V429" i="47"/>
  <c r="F40" i="48" s="1"/>
  <c r="F18" i="56" s="1"/>
  <c r="Y428" i="47"/>
  <c r="E40" i="48" s="1"/>
  <c r="I18" i="55" s="1"/>
  <c r="D40" i="48"/>
  <c r="H18" i="55" s="1"/>
  <c r="W428" i="47"/>
  <c r="C40" i="48" s="1"/>
  <c r="G18" i="55" s="1"/>
  <c r="V428" i="47"/>
  <c r="Y401" i="47"/>
  <c r="I39" i="48" s="1"/>
  <c r="I17" i="56" s="1"/>
  <c r="X401" i="47"/>
  <c r="H39" i="48" s="1"/>
  <c r="H17" i="56" s="1"/>
  <c r="W401" i="47"/>
  <c r="G39" i="48" s="1"/>
  <c r="G17" i="56" s="1"/>
  <c r="V401" i="47"/>
  <c r="F39" i="48" s="1"/>
  <c r="F17" i="56" s="1"/>
  <c r="Y400" i="47"/>
  <c r="E39" i="48" s="1"/>
  <c r="I17" i="55" s="1"/>
  <c r="D39" i="48"/>
  <c r="H17" i="55" s="1"/>
  <c r="W400" i="47"/>
  <c r="C39" i="48" s="1"/>
  <c r="G17" i="55" s="1"/>
  <c r="V400" i="47"/>
  <c r="Y460" i="47"/>
  <c r="I41" i="48" s="1"/>
  <c r="I19" i="56" s="1"/>
  <c r="X460" i="47"/>
  <c r="H41" i="48" s="1"/>
  <c r="H19" i="56" s="1"/>
  <c r="W460" i="47"/>
  <c r="G41" i="48" s="1"/>
  <c r="G19" i="56" s="1"/>
  <c r="V460" i="47"/>
  <c r="F41" i="48" s="1"/>
  <c r="F19" i="56" s="1"/>
  <c r="Y459" i="47"/>
  <c r="E41" i="48" s="1"/>
  <c r="I19" i="55" s="1"/>
  <c r="D41" i="48"/>
  <c r="H19" i="55" s="1"/>
  <c r="W459" i="47"/>
  <c r="C41" i="48" s="1"/>
  <c r="G19" i="55" s="1"/>
  <c r="V459" i="47"/>
  <c r="Y491" i="47"/>
  <c r="I42" i="48" s="1"/>
  <c r="I20" i="56" s="1"/>
  <c r="X491" i="47"/>
  <c r="H42" i="48" s="1"/>
  <c r="H20" i="56" s="1"/>
  <c r="W491" i="47"/>
  <c r="G42" i="48" s="1"/>
  <c r="G20" i="56" s="1"/>
  <c r="V491" i="47"/>
  <c r="F42" i="48" s="1"/>
  <c r="F20" i="56" s="1"/>
  <c r="Y490" i="47"/>
  <c r="E42" i="48" s="1"/>
  <c r="I20" i="55" s="1"/>
  <c r="D42" i="48"/>
  <c r="H20" i="55" s="1"/>
  <c r="W490" i="47"/>
  <c r="C42" i="48" s="1"/>
  <c r="G20" i="55" s="1"/>
  <c r="V490" i="47"/>
  <c r="Y521" i="47"/>
  <c r="I43" i="48" s="1"/>
  <c r="I21" i="56" s="1"/>
  <c r="X521" i="47"/>
  <c r="H43" i="48" s="1"/>
  <c r="H21" i="56" s="1"/>
  <c r="W521" i="47"/>
  <c r="G43" i="48" s="1"/>
  <c r="G21" i="56" s="1"/>
  <c r="V521" i="47"/>
  <c r="F43" i="48" s="1"/>
  <c r="F21" i="56" s="1"/>
  <c r="Y520" i="47"/>
  <c r="E43" i="48" s="1"/>
  <c r="I21" i="55" s="1"/>
  <c r="D43" i="48"/>
  <c r="H21" i="55" s="1"/>
  <c r="W520" i="47"/>
  <c r="C43" i="48" s="1"/>
  <c r="G21" i="55" s="1"/>
  <c r="V520" i="47"/>
  <c r="Y552" i="47"/>
  <c r="I44" i="48" s="1"/>
  <c r="I22" i="56" s="1"/>
  <c r="X552" i="47"/>
  <c r="H44" i="48" s="1"/>
  <c r="H22" i="56" s="1"/>
  <c r="W552" i="47"/>
  <c r="G44" i="48" s="1"/>
  <c r="G22" i="56" s="1"/>
  <c r="V552" i="47"/>
  <c r="F44" i="48" s="1"/>
  <c r="F22" i="56" s="1"/>
  <c r="Y551" i="47"/>
  <c r="E44" i="48" s="1"/>
  <c r="I22" i="55" s="1"/>
  <c r="D44" i="48"/>
  <c r="H22" i="55" s="1"/>
  <c r="W551" i="47"/>
  <c r="C44" i="48" s="1"/>
  <c r="G22" i="55" s="1"/>
  <c r="V551" i="47"/>
  <c r="Y644" i="47"/>
  <c r="I47" i="48" s="1"/>
  <c r="I25" i="56" s="1"/>
  <c r="Y643" i="47"/>
  <c r="E47" i="48" s="1"/>
  <c r="I25" i="55" s="1"/>
  <c r="X644" i="47"/>
  <c r="H47" i="48" s="1"/>
  <c r="H25" i="56" s="1"/>
  <c r="D47" i="48"/>
  <c r="H25" i="55" s="1"/>
  <c r="W644" i="47"/>
  <c r="G47" i="48" s="1"/>
  <c r="G25" i="56" s="1"/>
  <c r="W643" i="47"/>
  <c r="C47" i="48" s="1"/>
  <c r="G25" i="55" s="1"/>
  <c r="V644" i="47"/>
  <c r="F47" i="48" s="1"/>
  <c r="F25" i="56" s="1"/>
  <c r="V643" i="47"/>
  <c r="Y674" i="47"/>
  <c r="I48" i="48" s="1"/>
  <c r="I26" i="56" s="1"/>
  <c r="X674" i="47"/>
  <c r="H48" i="48" s="1"/>
  <c r="H26" i="56" s="1"/>
  <c r="W674" i="47"/>
  <c r="G48" i="48" s="1"/>
  <c r="G26" i="56" s="1"/>
  <c r="V674" i="47"/>
  <c r="F48" i="48" s="1"/>
  <c r="F26" i="56" s="1"/>
  <c r="Y673" i="47"/>
  <c r="E48" i="48" s="1"/>
  <c r="I26" i="55" s="1"/>
  <c r="D48" i="48"/>
  <c r="H26" i="55" s="1"/>
  <c r="W673" i="47"/>
  <c r="C48" i="48" s="1"/>
  <c r="G26" i="55" s="1"/>
  <c r="V673" i="47"/>
  <c r="P672" i="47"/>
  <c r="O672" i="47"/>
  <c r="N672" i="47"/>
  <c r="M672" i="47"/>
  <c r="P671" i="47"/>
  <c r="O671" i="47"/>
  <c r="N671" i="47"/>
  <c r="M671" i="47"/>
  <c r="P670" i="47"/>
  <c r="O670" i="47"/>
  <c r="N670" i="47"/>
  <c r="M670" i="47"/>
  <c r="T672" i="46"/>
  <c r="S672" i="46"/>
  <c r="R672" i="46"/>
  <c r="Q672" i="46"/>
  <c r="T671" i="46"/>
  <c r="S671" i="46"/>
  <c r="R671" i="46"/>
  <c r="Q671" i="46"/>
  <c r="T670" i="46"/>
  <c r="S670" i="46"/>
  <c r="R670" i="46"/>
  <c r="Q670" i="46"/>
  <c r="T27" i="55" l="1"/>
  <c r="P27" i="55"/>
  <c r="V27" i="56"/>
  <c r="R27" i="56"/>
  <c r="R27" i="55"/>
  <c r="V27" i="55"/>
  <c r="S27" i="56"/>
  <c r="W27" i="56"/>
  <c r="T27" i="56"/>
  <c r="P27" i="56"/>
  <c r="J27" i="56"/>
  <c r="B50" i="48"/>
  <c r="F28" i="55" s="1"/>
  <c r="J28" i="55" s="1"/>
  <c r="Y737" i="47"/>
  <c r="B48" i="48"/>
  <c r="F26" i="55" s="1"/>
  <c r="S26" i="55" s="1"/>
  <c r="Y676" i="47"/>
  <c r="B47" i="48"/>
  <c r="F25" i="55" s="1"/>
  <c r="J25" i="55" s="1"/>
  <c r="Y646" i="47"/>
  <c r="B44" i="48"/>
  <c r="F22" i="55" s="1"/>
  <c r="J22" i="55" s="1"/>
  <c r="Y554" i="47"/>
  <c r="B43" i="48"/>
  <c r="F21" i="55" s="1"/>
  <c r="J21" i="55" s="1"/>
  <c r="Y523" i="47"/>
  <c r="B42" i="48"/>
  <c r="F20" i="55" s="1"/>
  <c r="S20" i="55" s="1"/>
  <c r="W20" i="55" s="1"/>
  <c r="Y493" i="47"/>
  <c r="B41" i="48"/>
  <c r="F19" i="55" s="1"/>
  <c r="S19" i="55" s="1"/>
  <c r="W19" i="55" s="1"/>
  <c r="Y462" i="47"/>
  <c r="B39" i="48"/>
  <c r="F17" i="55" s="1"/>
  <c r="S17" i="55" s="1"/>
  <c r="W17" i="55" s="1"/>
  <c r="Y403" i="47"/>
  <c r="B40" i="48"/>
  <c r="F18" i="55" s="1"/>
  <c r="O18" i="55" s="1"/>
  <c r="Y431" i="47"/>
  <c r="Y707" i="47"/>
  <c r="B49" i="48"/>
  <c r="U27" i="56"/>
  <c r="Q27" i="56"/>
  <c r="S673" i="47"/>
  <c r="BG673" i="47"/>
  <c r="BH673" i="47" s="1"/>
  <c r="R25" i="56"/>
  <c r="V25" i="56"/>
  <c r="T22" i="55"/>
  <c r="X22" i="55" s="1"/>
  <c r="P22" i="55"/>
  <c r="U22" i="56"/>
  <c r="Q22" i="56"/>
  <c r="P21" i="55"/>
  <c r="T21" i="55"/>
  <c r="X21" i="55" s="1"/>
  <c r="U21" i="56"/>
  <c r="Q21" i="56"/>
  <c r="T20" i="55"/>
  <c r="P20" i="55"/>
  <c r="Q20" i="56"/>
  <c r="U20" i="56"/>
  <c r="P19" i="55"/>
  <c r="T19" i="55"/>
  <c r="U19" i="56"/>
  <c r="Q19" i="56"/>
  <c r="P17" i="55"/>
  <c r="T17" i="55"/>
  <c r="X17" i="55" s="1"/>
  <c r="Q17" i="56"/>
  <c r="U17" i="56"/>
  <c r="Y17" i="56" s="1"/>
  <c r="T18" i="55"/>
  <c r="X18" i="55" s="1"/>
  <c r="P18" i="55"/>
  <c r="U18" i="56"/>
  <c r="Q18" i="56"/>
  <c r="R28" i="55"/>
  <c r="V28" i="55"/>
  <c r="Z28" i="55" s="1"/>
  <c r="Z29" i="55" s="1"/>
  <c r="Z30" i="55" s="1"/>
  <c r="S28" i="56"/>
  <c r="W28" i="56"/>
  <c r="O22" i="55"/>
  <c r="T26" i="55"/>
  <c r="P26" i="55"/>
  <c r="J25" i="56"/>
  <c r="T25" i="56"/>
  <c r="P25" i="56"/>
  <c r="U26" i="55"/>
  <c r="Q26" i="55"/>
  <c r="V26" i="56"/>
  <c r="R26" i="56"/>
  <c r="P25" i="55"/>
  <c r="T25" i="55"/>
  <c r="X25" i="55" s="1"/>
  <c r="V25" i="55"/>
  <c r="Z25" i="55" s="1"/>
  <c r="R25" i="55"/>
  <c r="U22" i="55"/>
  <c r="Y22" i="55" s="1"/>
  <c r="Q22" i="55"/>
  <c r="V22" i="56"/>
  <c r="R22" i="56"/>
  <c r="Q21" i="55"/>
  <c r="U21" i="55"/>
  <c r="Y21" i="55" s="1"/>
  <c r="V21" i="56"/>
  <c r="R21" i="56"/>
  <c r="U20" i="55"/>
  <c r="Q20" i="55"/>
  <c r="V20" i="56"/>
  <c r="R20" i="56"/>
  <c r="Q19" i="55"/>
  <c r="U19" i="55"/>
  <c r="Y19" i="55" s="1"/>
  <c r="V19" i="56"/>
  <c r="R19" i="56"/>
  <c r="Q17" i="55"/>
  <c r="U17" i="55"/>
  <c r="Y17" i="55" s="1"/>
  <c r="V17" i="56"/>
  <c r="Z17" i="56" s="1"/>
  <c r="R17" i="56"/>
  <c r="U18" i="55"/>
  <c r="Y18" i="55" s="1"/>
  <c r="Q18" i="55"/>
  <c r="V18" i="56"/>
  <c r="R18" i="56"/>
  <c r="J28" i="56"/>
  <c r="P28" i="56"/>
  <c r="T28" i="56"/>
  <c r="J26" i="56"/>
  <c r="P26" i="56"/>
  <c r="T26" i="56"/>
  <c r="Q25" i="55"/>
  <c r="U25" i="55"/>
  <c r="Y25" i="55" s="1"/>
  <c r="J22" i="56"/>
  <c r="T22" i="56"/>
  <c r="P22" i="56"/>
  <c r="U26" i="56"/>
  <c r="Q26" i="56"/>
  <c r="R26" i="55"/>
  <c r="V26" i="55"/>
  <c r="Z26" i="55" s="1"/>
  <c r="S26" i="56"/>
  <c r="W26" i="56"/>
  <c r="U25" i="56"/>
  <c r="Q25" i="56"/>
  <c r="W25" i="56"/>
  <c r="S25" i="56"/>
  <c r="R22" i="55"/>
  <c r="V22" i="55"/>
  <c r="Z22" i="55" s="1"/>
  <c r="W22" i="56"/>
  <c r="S22" i="56"/>
  <c r="V21" i="55"/>
  <c r="Z21" i="55" s="1"/>
  <c r="R21" i="55"/>
  <c r="W21" i="56"/>
  <c r="S21" i="56"/>
  <c r="V20" i="55"/>
  <c r="Z20" i="55" s="1"/>
  <c r="R20" i="55"/>
  <c r="W20" i="56"/>
  <c r="S20" i="56"/>
  <c r="V19" i="55"/>
  <c r="Z19" i="55" s="1"/>
  <c r="R19" i="55"/>
  <c r="S19" i="56"/>
  <c r="W19" i="56"/>
  <c r="R17" i="55"/>
  <c r="V17" i="55"/>
  <c r="Z17" i="55" s="1"/>
  <c r="W17" i="56"/>
  <c r="AA17" i="56" s="1"/>
  <c r="S17" i="56"/>
  <c r="R18" i="55"/>
  <c r="V18" i="55"/>
  <c r="Z18" i="55" s="1"/>
  <c r="S18" i="56"/>
  <c r="W18" i="56"/>
  <c r="Q28" i="56"/>
  <c r="U28" i="56"/>
  <c r="J21" i="56"/>
  <c r="P21" i="56"/>
  <c r="T21" i="56"/>
  <c r="P20" i="56"/>
  <c r="T20" i="56"/>
  <c r="J20" i="56"/>
  <c r="J19" i="56"/>
  <c r="T19" i="56"/>
  <c r="P19" i="56"/>
  <c r="J17" i="55"/>
  <c r="J17" i="56"/>
  <c r="T17" i="56"/>
  <c r="X17" i="56" s="1"/>
  <c r="P17" i="56"/>
  <c r="J18" i="56"/>
  <c r="P18" i="56"/>
  <c r="T18" i="56"/>
  <c r="T28" i="55"/>
  <c r="X28" i="55" s="1"/>
  <c r="X29" i="55" s="1"/>
  <c r="X30" i="55" s="1"/>
  <c r="P28" i="55"/>
  <c r="V28" i="56"/>
  <c r="R28" i="56"/>
  <c r="R670" i="47"/>
  <c r="R672" i="47"/>
  <c r="R671" i="47"/>
  <c r="W671" i="46"/>
  <c r="W672" i="46"/>
  <c r="W670" i="46"/>
  <c r="X674" i="46"/>
  <c r="P668" i="47"/>
  <c r="O668" i="47"/>
  <c r="N668" i="47"/>
  <c r="M668" i="47"/>
  <c r="I97" i="49"/>
  <c r="I96" i="49"/>
  <c r="D97" i="49"/>
  <c r="E97" i="49"/>
  <c r="F97" i="49"/>
  <c r="G97" i="49"/>
  <c r="T668" i="46"/>
  <c r="S668" i="46"/>
  <c r="R668" i="46"/>
  <c r="Q668" i="46"/>
  <c r="J44" i="48" l="1"/>
  <c r="K44" i="48" s="1"/>
  <c r="J39" i="48"/>
  <c r="K39" i="48" s="1"/>
  <c r="O17" i="55"/>
  <c r="J26" i="55"/>
  <c r="O26" i="55"/>
  <c r="O20" i="55"/>
  <c r="J20" i="55"/>
  <c r="J48" i="48"/>
  <c r="K48" i="48" s="1"/>
  <c r="J42" i="48"/>
  <c r="K42" i="48" s="1"/>
  <c r="Z27" i="55"/>
  <c r="S22" i="55"/>
  <c r="W22" i="55" s="1"/>
  <c r="J41" i="48"/>
  <c r="K41" i="48" s="1"/>
  <c r="S28" i="55"/>
  <c r="W28" i="55" s="1"/>
  <c r="W29" i="55" s="1"/>
  <c r="W30" i="55" s="1"/>
  <c r="O19" i="55"/>
  <c r="J50" i="48"/>
  <c r="K50" i="48" s="1"/>
  <c r="S18" i="55"/>
  <c r="W18" i="55" s="1"/>
  <c r="O21" i="55"/>
  <c r="O25" i="55"/>
  <c r="J18" i="55"/>
  <c r="J19" i="55"/>
  <c r="S21" i="55"/>
  <c r="W21" i="55" s="1"/>
  <c r="O28" i="55"/>
  <c r="S25" i="55"/>
  <c r="W25" i="55" s="1"/>
  <c r="W26" i="55" s="1"/>
  <c r="J40" i="48"/>
  <c r="K40" i="48" s="1"/>
  <c r="J43" i="48"/>
  <c r="K43" i="48" s="1"/>
  <c r="J47" i="48"/>
  <c r="K47" i="48" s="1"/>
  <c r="F27" i="55"/>
  <c r="J49" i="48"/>
  <c r="K49" i="48" s="1"/>
  <c r="S671" i="47"/>
  <c r="BG671" i="47"/>
  <c r="BH671" i="47" s="1"/>
  <c r="S672" i="47"/>
  <c r="BG672" i="47"/>
  <c r="BH672" i="47" s="1"/>
  <c r="S670" i="47"/>
  <c r="BG670" i="47"/>
  <c r="BH670" i="47" s="1"/>
  <c r="Y18" i="56"/>
  <c r="Y19" i="56" s="1"/>
  <c r="Y20" i="56" s="1"/>
  <c r="Y21" i="56" s="1"/>
  <c r="Y22" i="56" s="1"/>
  <c r="X19" i="55"/>
  <c r="X20" i="55" s="1"/>
  <c r="X18" i="56"/>
  <c r="X19" i="56" s="1"/>
  <c r="X20" i="56" s="1"/>
  <c r="X21" i="56" s="1"/>
  <c r="X22" i="56" s="1"/>
  <c r="AA18" i="56"/>
  <c r="AA19" i="56" s="1"/>
  <c r="AA20" i="56" s="1"/>
  <c r="AA21" i="56" s="1"/>
  <c r="AA22" i="56" s="1"/>
  <c r="Z18" i="56"/>
  <c r="Z19" i="56" s="1"/>
  <c r="Z20" i="56" s="1"/>
  <c r="Z21" i="56" s="1"/>
  <c r="Z22" i="56" s="1"/>
  <c r="Y20" i="55"/>
  <c r="Y26" i="55"/>
  <c r="X26" i="55"/>
  <c r="X27" i="55" s="1"/>
  <c r="Q668" i="47"/>
  <c r="V668" i="46"/>
  <c r="T669" i="46"/>
  <c r="S669" i="46"/>
  <c r="R669" i="46"/>
  <c r="Q669" i="46"/>
  <c r="T667" i="46"/>
  <c r="S667" i="46"/>
  <c r="R667" i="46"/>
  <c r="Q667" i="46"/>
  <c r="P669" i="47"/>
  <c r="O669" i="47"/>
  <c r="N669" i="47"/>
  <c r="M669" i="47"/>
  <c r="P667" i="47"/>
  <c r="O667" i="47"/>
  <c r="N667" i="47"/>
  <c r="M667" i="47"/>
  <c r="BG668" i="47" l="1"/>
  <c r="BH668" i="47" s="1"/>
  <c r="S668" i="47"/>
  <c r="S27" i="55"/>
  <c r="W27" i="55" s="1"/>
  <c r="J27" i="55"/>
  <c r="O27" i="55"/>
  <c r="Q669" i="47"/>
  <c r="W667" i="46"/>
  <c r="R667" i="47"/>
  <c r="V669" i="46"/>
  <c r="X669" i="46"/>
  <c r="P666" i="47"/>
  <c r="O666" i="47"/>
  <c r="N666" i="47"/>
  <c r="M666" i="47"/>
  <c r="T666" i="46"/>
  <c r="S666" i="46"/>
  <c r="R666" i="46"/>
  <c r="Q666" i="46"/>
  <c r="BG669" i="47" l="1"/>
  <c r="BH669" i="47" s="1"/>
  <c r="S669" i="47"/>
  <c r="T669" i="47" s="1"/>
  <c r="T670" i="47" s="1"/>
  <c r="T671" i="47" s="1"/>
  <c r="T672" i="47" s="1"/>
  <c r="T673" i="47" s="1"/>
  <c r="T674" i="47" s="1"/>
  <c r="S667" i="47"/>
  <c r="BG667" i="47"/>
  <c r="BH667" i="47" s="1"/>
  <c r="W666" i="46"/>
  <c r="R666" i="47"/>
  <c r="P665" i="47"/>
  <c r="O665" i="47"/>
  <c r="N665" i="47"/>
  <c r="M665" i="47"/>
  <c r="P664" i="47"/>
  <c r="O664" i="47"/>
  <c r="N664" i="47"/>
  <c r="M664" i="47"/>
  <c r="P663" i="47"/>
  <c r="O663" i="47"/>
  <c r="N663" i="47"/>
  <c r="M663" i="47"/>
  <c r="P662" i="47"/>
  <c r="O662" i="47"/>
  <c r="N662" i="47"/>
  <c r="M662" i="47"/>
  <c r="G96" i="49"/>
  <c r="E96" i="49"/>
  <c r="T665" i="46"/>
  <c r="S665" i="46"/>
  <c r="R665" i="46"/>
  <c r="Q665" i="46"/>
  <c r="T664" i="46"/>
  <c r="S664" i="46"/>
  <c r="R664" i="46"/>
  <c r="Q664" i="46"/>
  <c r="T663" i="46"/>
  <c r="S663" i="46"/>
  <c r="R663" i="46"/>
  <c r="Q663" i="46"/>
  <c r="T662" i="46"/>
  <c r="S662" i="46"/>
  <c r="R662" i="46"/>
  <c r="Q662" i="46"/>
  <c r="S666" i="47" l="1"/>
  <c r="BG666" i="47"/>
  <c r="BH666" i="47" s="1"/>
  <c r="Q662" i="47"/>
  <c r="R663" i="47"/>
  <c r="R664" i="47"/>
  <c r="R665" i="47"/>
  <c r="W663" i="46"/>
  <c r="X667" i="46"/>
  <c r="W665" i="46"/>
  <c r="V662" i="46"/>
  <c r="W664" i="46"/>
  <c r="P661" i="47"/>
  <c r="O661" i="47"/>
  <c r="N661" i="47"/>
  <c r="M661" i="47"/>
  <c r="P660" i="47"/>
  <c r="O660" i="47"/>
  <c r="N660" i="47"/>
  <c r="M660" i="47"/>
  <c r="P659" i="47"/>
  <c r="O659" i="47"/>
  <c r="N659" i="47"/>
  <c r="M659" i="47"/>
  <c r="P658" i="47"/>
  <c r="O658" i="47"/>
  <c r="N658" i="47"/>
  <c r="M658" i="47"/>
  <c r="T661" i="46"/>
  <c r="S661" i="46"/>
  <c r="R661" i="46"/>
  <c r="Q661" i="46"/>
  <c r="T660" i="46"/>
  <c r="S660" i="46"/>
  <c r="R660" i="46"/>
  <c r="Q660" i="46"/>
  <c r="T659" i="46"/>
  <c r="S659" i="46"/>
  <c r="R659" i="46"/>
  <c r="Q659" i="46"/>
  <c r="T658" i="46"/>
  <c r="S658" i="46"/>
  <c r="R658" i="46"/>
  <c r="Q658" i="46"/>
  <c r="S663" i="47" l="1"/>
  <c r="BG663" i="47"/>
  <c r="BH663" i="47" s="1"/>
  <c r="BG662" i="47"/>
  <c r="BH662" i="47" s="1"/>
  <c r="S662" i="47"/>
  <c r="T662" i="47" s="1"/>
  <c r="T663" i="47" s="1"/>
  <c r="S665" i="47"/>
  <c r="BG665" i="47"/>
  <c r="BH665" i="47" s="1"/>
  <c r="S664" i="47"/>
  <c r="BG664" i="47"/>
  <c r="BH664" i="47" s="1"/>
  <c r="X662" i="46"/>
  <c r="R658" i="47"/>
  <c r="R659" i="47"/>
  <c r="R660" i="47"/>
  <c r="Q661" i="47"/>
  <c r="W659" i="46"/>
  <c r="W660" i="46"/>
  <c r="V661" i="46"/>
  <c r="W658" i="46"/>
  <c r="P657" i="47"/>
  <c r="O657" i="47"/>
  <c r="N657" i="47"/>
  <c r="M657" i="47"/>
  <c r="P656" i="47"/>
  <c r="O656" i="47"/>
  <c r="N656" i="47"/>
  <c r="M656" i="47"/>
  <c r="T657" i="46"/>
  <c r="S657" i="46"/>
  <c r="R657" i="46"/>
  <c r="Q657" i="46"/>
  <c r="T656" i="46"/>
  <c r="S656" i="46"/>
  <c r="R656" i="46"/>
  <c r="Q656" i="46"/>
  <c r="T664" i="47" l="1"/>
  <c r="T665" i="47" s="1"/>
  <c r="T666" i="47" s="1"/>
  <c r="T667" i="47" s="1"/>
  <c r="T668" i="47" s="1"/>
  <c r="S660" i="47"/>
  <c r="BG660" i="47"/>
  <c r="BH660" i="47" s="1"/>
  <c r="S659" i="47"/>
  <c r="T659" i="47" s="1"/>
  <c r="BG659" i="47"/>
  <c r="BH659" i="47" s="1"/>
  <c r="S658" i="47"/>
  <c r="BG658" i="47"/>
  <c r="BH658" i="47" s="1"/>
  <c r="BG661" i="47"/>
  <c r="BH661" i="47" s="1"/>
  <c r="S661" i="47"/>
  <c r="R656" i="47"/>
  <c r="R657" i="47"/>
  <c r="W657" i="46"/>
  <c r="W656" i="46"/>
  <c r="X660" i="46"/>
  <c r="P655" i="47"/>
  <c r="O655" i="47"/>
  <c r="N655" i="47"/>
  <c r="M655" i="47"/>
  <c r="P654" i="47"/>
  <c r="O654" i="47"/>
  <c r="N654" i="47"/>
  <c r="M654" i="47"/>
  <c r="P653" i="47"/>
  <c r="O653" i="47"/>
  <c r="N653" i="47"/>
  <c r="M653" i="47"/>
  <c r="P652" i="47"/>
  <c r="O652" i="47"/>
  <c r="N652" i="47"/>
  <c r="M652" i="47"/>
  <c r="P651" i="47"/>
  <c r="O651" i="47"/>
  <c r="N651" i="47"/>
  <c r="M651" i="47"/>
  <c r="P650" i="47"/>
  <c r="O650" i="47"/>
  <c r="N650" i="47"/>
  <c r="M650" i="47"/>
  <c r="G95" i="49"/>
  <c r="F96" i="49"/>
  <c r="E95" i="49"/>
  <c r="D96" i="49"/>
  <c r="T655" i="46"/>
  <c r="S655" i="46"/>
  <c r="R655" i="46"/>
  <c r="Q655" i="46"/>
  <c r="T654" i="46"/>
  <c r="S654" i="46"/>
  <c r="R654" i="46"/>
  <c r="Q654" i="46"/>
  <c r="T653" i="46"/>
  <c r="S653" i="46"/>
  <c r="R653" i="46"/>
  <c r="Q653" i="46"/>
  <c r="S652" i="46"/>
  <c r="R652" i="46"/>
  <c r="Q652" i="46"/>
  <c r="T651" i="46"/>
  <c r="S651" i="46"/>
  <c r="R651" i="46"/>
  <c r="Q651" i="46"/>
  <c r="T650" i="46"/>
  <c r="S650" i="46"/>
  <c r="R650" i="46"/>
  <c r="Q650" i="46"/>
  <c r="S657" i="47" l="1"/>
  <c r="BG657" i="47"/>
  <c r="BH657" i="47" s="1"/>
  <c r="S656" i="47"/>
  <c r="BG656" i="47"/>
  <c r="BH656" i="47" s="1"/>
  <c r="T660" i="47"/>
  <c r="T661" i="47" s="1"/>
  <c r="W653" i="46"/>
  <c r="V654" i="46"/>
  <c r="V655" i="46"/>
  <c r="W650" i="46"/>
  <c r="W651" i="46"/>
  <c r="R650" i="47"/>
  <c r="R651" i="47"/>
  <c r="R652" i="47"/>
  <c r="R653" i="47"/>
  <c r="Q654" i="47"/>
  <c r="Q655" i="47"/>
  <c r="X655" i="46"/>
  <c r="W652" i="46"/>
  <c r="P649" i="47"/>
  <c r="O649" i="47"/>
  <c r="N649" i="47"/>
  <c r="M649" i="47"/>
  <c r="P648" i="47"/>
  <c r="O648" i="47"/>
  <c r="N648" i="47"/>
  <c r="M648" i="47"/>
  <c r="P647" i="47"/>
  <c r="O647" i="47"/>
  <c r="N647" i="47"/>
  <c r="M647" i="47"/>
  <c r="P646" i="47"/>
  <c r="O646" i="47"/>
  <c r="N646" i="47"/>
  <c r="M646" i="47"/>
  <c r="I95" i="49"/>
  <c r="D94" i="49"/>
  <c r="E94" i="49"/>
  <c r="F94" i="49"/>
  <c r="G94" i="49"/>
  <c r="D95" i="49"/>
  <c r="F95" i="49"/>
  <c r="T649" i="46"/>
  <c r="S649" i="46"/>
  <c r="R649" i="46"/>
  <c r="Q649" i="46"/>
  <c r="T648" i="46"/>
  <c r="S648" i="46"/>
  <c r="R648" i="46"/>
  <c r="Q648" i="46"/>
  <c r="T647" i="46"/>
  <c r="S647" i="46"/>
  <c r="R647" i="46"/>
  <c r="Q647" i="46"/>
  <c r="T646" i="46"/>
  <c r="S646" i="46"/>
  <c r="R646" i="46"/>
  <c r="Q646" i="46"/>
  <c r="BG655" i="47" l="1"/>
  <c r="BH655" i="47" s="1"/>
  <c r="S655" i="47"/>
  <c r="S651" i="47"/>
  <c r="T651" i="47" s="1"/>
  <c r="BG651" i="47"/>
  <c r="BH651" i="47" s="1"/>
  <c r="BG654" i="47"/>
  <c r="BH654" i="47" s="1"/>
  <c r="S654" i="47"/>
  <c r="S650" i="47"/>
  <c r="BG650" i="47"/>
  <c r="BH650" i="47" s="1"/>
  <c r="S653" i="47"/>
  <c r="BG653" i="47"/>
  <c r="BH653" i="47" s="1"/>
  <c r="S652" i="47"/>
  <c r="T652" i="47" s="1"/>
  <c r="BG652" i="47"/>
  <c r="BH652" i="47" s="1"/>
  <c r="Q647" i="47"/>
  <c r="R649" i="47"/>
  <c r="R646" i="47"/>
  <c r="Q648" i="47"/>
  <c r="X648" i="46"/>
  <c r="V648" i="46"/>
  <c r="W649" i="46"/>
  <c r="X653" i="46"/>
  <c r="W646" i="46"/>
  <c r="V647" i="46"/>
  <c r="I94" i="49"/>
  <c r="I93" i="49"/>
  <c r="I92" i="49"/>
  <c r="G93" i="49"/>
  <c r="G92" i="49"/>
  <c r="F93" i="49"/>
  <c r="E93" i="49"/>
  <c r="E92" i="49"/>
  <c r="D93" i="49"/>
  <c r="P645" i="47"/>
  <c r="O645" i="47"/>
  <c r="N645" i="47"/>
  <c r="M645" i="47"/>
  <c r="P644" i="47"/>
  <c r="O644" i="47"/>
  <c r="N644" i="47"/>
  <c r="M644" i="47"/>
  <c r="P643" i="47"/>
  <c r="O643" i="47"/>
  <c r="N643" i="47"/>
  <c r="M643" i="47"/>
  <c r="T645" i="46"/>
  <c r="S645" i="46"/>
  <c r="R645" i="46"/>
  <c r="Q645" i="46"/>
  <c r="T653" i="47" l="1"/>
  <c r="T654" i="47" s="1"/>
  <c r="T655" i="47" s="1"/>
  <c r="T656" i="47" s="1"/>
  <c r="T657" i="47" s="1"/>
  <c r="T658" i="47" s="1"/>
  <c r="BG648" i="47"/>
  <c r="BH648" i="47" s="1"/>
  <c r="S648" i="47"/>
  <c r="S649" i="47"/>
  <c r="BG649" i="47"/>
  <c r="BH649" i="47" s="1"/>
  <c r="S646" i="47"/>
  <c r="BG646" i="47"/>
  <c r="BH646" i="47" s="1"/>
  <c r="BG647" i="47"/>
  <c r="BH647" i="47" s="1"/>
  <c r="S647" i="47"/>
  <c r="W645" i="46"/>
  <c r="R643" i="47"/>
  <c r="R644" i="47"/>
  <c r="R645" i="47"/>
  <c r="P642" i="47"/>
  <c r="O642" i="47"/>
  <c r="N642" i="47"/>
  <c r="M642" i="47"/>
  <c r="S645" i="47" l="1"/>
  <c r="BG645" i="47"/>
  <c r="BH645" i="47" s="1"/>
  <c r="S644" i="47"/>
  <c r="BG644" i="47"/>
  <c r="BH644" i="47" s="1"/>
  <c r="S643" i="47"/>
  <c r="BG643" i="47"/>
  <c r="BH643" i="47" s="1"/>
  <c r="R642" i="47"/>
  <c r="P641" i="47"/>
  <c r="O641" i="47"/>
  <c r="N641" i="47"/>
  <c r="M641" i="47"/>
  <c r="P640" i="47"/>
  <c r="O640" i="47"/>
  <c r="N640" i="47"/>
  <c r="M640" i="47"/>
  <c r="P639" i="47"/>
  <c r="O639" i="47"/>
  <c r="N639" i="47"/>
  <c r="M639" i="47"/>
  <c r="P638" i="47"/>
  <c r="O638" i="47"/>
  <c r="N638" i="47"/>
  <c r="M638" i="47"/>
  <c r="T644" i="46"/>
  <c r="S644" i="46"/>
  <c r="R644" i="46"/>
  <c r="Q644" i="46"/>
  <c r="T643" i="46"/>
  <c r="S643" i="46"/>
  <c r="R643" i="46"/>
  <c r="Q643" i="46"/>
  <c r="T642" i="46"/>
  <c r="S642" i="46"/>
  <c r="R642" i="46"/>
  <c r="Q642" i="46"/>
  <c r="T641" i="46"/>
  <c r="S641" i="46"/>
  <c r="R641" i="46"/>
  <c r="Q641" i="46"/>
  <c r="T640" i="46"/>
  <c r="S640" i="46"/>
  <c r="R640" i="46"/>
  <c r="Q640" i="46"/>
  <c r="T639" i="46"/>
  <c r="S639" i="46"/>
  <c r="R639" i="46"/>
  <c r="Q639" i="46"/>
  <c r="T638" i="46"/>
  <c r="S638" i="46"/>
  <c r="R638" i="46"/>
  <c r="Q638" i="46"/>
  <c r="S642" i="47" l="1"/>
  <c r="T642" i="47" s="1"/>
  <c r="T643" i="47" s="1"/>
  <c r="T644" i="47" s="1"/>
  <c r="T645" i="47" s="1"/>
  <c r="T646" i="47" s="1"/>
  <c r="T647" i="47" s="1"/>
  <c r="T648" i="47" s="1"/>
  <c r="T649" i="47" s="1"/>
  <c r="T650" i="47" s="1"/>
  <c r="BG642" i="47"/>
  <c r="BH642" i="47" s="1"/>
  <c r="R638" i="47"/>
  <c r="R639" i="47"/>
  <c r="Q640" i="47"/>
  <c r="Q641" i="47"/>
  <c r="W638" i="46"/>
  <c r="V641" i="46"/>
  <c r="W643" i="46"/>
  <c r="W644" i="46"/>
  <c r="W639" i="46"/>
  <c r="V640" i="46"/>
  <c r="X646" i="46"/>
  <c r="W642" i="46"/>
  <c r="X641" i="46"/>
  <c r="P637" i="47"/>
  <c r="O637" i="47"/>
  <c r="N637" i="47"/>
  <c r="M637" i="47"/>
  <c r="P636" i="47"/>
  <c r="O636" i="47"/>
  <c r="N636" i="47"/>
  <c r="M636" i="47"/>
  <c r="P635" i="47"/>
  <c r="O635" i="47"/>
  <c r="N635" i="47"/>
  <c r="M635" i="47"/>
  <c r="T637" i="46"/>
  <c r="S637" i="46"/>
  <c r="R637" i="46"/>
  <c r="Q637" i="46"/>
  <c r="T636" i="46"/>
  <c r="S636" i="46"/>
  <c r="R636" i="46"/>
  <c r="Q636" i="46"/>
  <c r="T635" i="46"/>
  <c r="S635" i="46"/>
  <c r="R635" i="46"/>
  <c r="Q635" i="46"/>
  <c r="S639" i="47" l="1"/>
  <c r="T639" i="47" s="1"/>
  <c r="BG639" i="47"/>
  <c r="BH639" i="47" s="1"/>
  <c r="S638" i="47"/>
  <c r="T638" i="47" s="1"/>
  <c r="BG638" i="47"/>
  <c r="BH638" i="47" s="1"/>
  <c r="BG641" i="47"/>
  <c r="BH641" i="47" s="1"/>
  <c r="S641" i="47"/>
  <c r="T641" i="47" s="1"/>
  <c r="BG640" i="47"/>
  <c r="BH640" i="47" s="1"/>
  <c r="S640" i="47"/>
  <c r="T640" i="47" s="1"/>
  <c r="R635" i="47"/>
  <c r="R636" i="47"/>
  <c r="R637" i="47"/>
  <c r="W637" i="46"/>
  <c r="W635" i="46"/>
  <c r="X639" i="46"/>
  <c r="W636" i="46"/>
  <c r="P634" i="47"/>
  <c r="O634" i="47"/>
  <c r="N634" i="47"/>
  <c r="M634" i="47"/>
  <c r="P633" i="47"/>
  <c r="O633" i="47"/>
  <c r="N633" i="47"/>
  <c r="M633" i="47"/>
  <c r="P632" i="47"/>
  <c r="O632" i="47"/>
  <c r="N632" i="47"/>
  <c r="M632" i="47"/>
  <c r="P631" i="47"/>
  <c r="O631" i="47"/>
  <c r="N631" i="47"/>
  <c r="M631" i="47"/>
  <c r="P630" i="47"/>
  <c r="O630" i="47"/>
  <c r="N630" i="47"/>
  <c r="M630" i="47"/>
  <c r="P629" i="47"/>
  <c r="O629" i="47"/>
  <c r="N629" i="47"/>
  <c r="M629" i="47"/>
  <c r="T634" i="46"/>
  <c r="S634" i="46"/>
  <c r="R634" i="46"/>
  <c r="Q634" i="46"/>
  <c r="T633" i="46"/>
  <c r="S633" i="46"/>
  <c r="R633" i="46"/>
  <c r="Q633" i="46"/>
  <c r="T632" i="46"/>
  <c r="S632" i="46"/>
  <c r="R632" i="46"/>
  <c r="Q632" i="46"/>
  <c r="T631" i="46"/>
  <c r="S631" i="46"/>
  <c r="R631" i="46"/>
  <c r="Q631" i="46"/>
  <c r="T630" i="46"/>
  <c r="S630" i="46"/>
  <c r="R630" i="46"/>
  <c r="Q630" i="46"/>
  <c r="T629" i="46"/>
  <c r="S629" i="46"/>
  <c r="R629" i="46"/>
  <c r="Q629" i="46"/>
  <c r="S637" i="47" l="1"/>
  <c r="BG637" i="47"/>
  <c r="BH637" i="47" s="1"/>
  <c r="S636" i="47"/>
  <c r="BG636" i="47"/>
  <c r="BH636" i="47" s="1"/>
  <c r="S635" i="47"/>
  <c r="BG635" i="47"/>
  <c r="BH635" i="47" s="1"/>
  <c r="W630" i="46"/>
  <c r="W631" i="46"/>
  <c r="W629" i="46"/>
  <c r="R630" i="47"/>
  <c r="R631" i="47"/>
  <c r="R632" i="47"/>
  <c r="Q633" i="47"/>
  <c r="Q634" i="47"/>
  <c r="R629" i="47"/>
  <c r="W632" i="46"/>
  <c r="V633" i="46"/>
  <c r="V634" i="46"/>
  <c r="X634" i="46"/>
  <c r="AD613" i="46"/>
  <c r="AC613" i="46"/>
  <c r="AB613" i="46"/>
  <c r="AA613" i="46"/>
  <c r="AD612" i="46"/>
  <c r="AC612" i="46"/>
  <c r="AB612" i="46"/>
  <c r="AA612" i="46"/>
  <c r="Y613" i="47"/>
  <c r="I46" i="48" s="1"/>
  <c r="I24" i="56" s="1"/>
  <c r="X613" i="47"/>
  <c r="H46" i="48" s="1"/>
  <c r="H24" i="56" s="1"/>
  <c r="W613" i="47"/>
  <c r="G46" i="48" s="1"/>
  <c r="G24" i="56" s="1"/>
  <c r="V613" i="47"/>
  <c r="F46" i="48" s="1"/>
  <c r="F24" i="56" s="1"/>
  <c r="Y612" i="47"/>
  <c r="E46" i="48" s="1"/>
  <c r="I24" i="55" s="1"/>
  <c r="D46" i="48"/>
  <c r="H24" i="55" s="1"/>
  <c r="W612" i="47"/>
  <c r="C46" i="48" s="1"/>
  <c r="G24" i="55" s="1"/>
  <c r="V612" i="47"/>
  <c r="P628" i="47"/>
  <c r="O628" i="47"/>
  <c r="N628" i="47"/>
  <c r="M628" i="47"/>
  <c r="P627" i="47"/>
  <c r="O627" i="47"/>
  <c r="N627" i="47"/>
  <c r="M627" i="47"/>
  <c r="P626" i="47"/>
  <c r="O626" i="47"/>
  <c r="N626" i="47"/>
  <c r="M626" i="47"/>
  <c r="P625" i="47"/>
  <c r="O625" i="47"/>
  <c r="N625" i="47"/>
  <c r="M625" i="47"/>
  <c r="P624" i="47"/>
  <c r="O624" i="47"/>
  <c r="N624" i="47"/>
  <c r="M624" i="47"/>
  <c r="I91" i="49"/>
  <c r="D91" i="49"/>
  <c r="E91" i="49"/>
  <c r="F91" i="49"/>
  <c r="G91" i="49"/>
  <c r="D92" i="49"/>
  <c r="F92" i="49"/>
  <c r="T628" i="46"/>
  <c r="S628" i="46"/>
  <c r="R628" i="46"/>
  <c r="Q628" i="46"/>
  <c r="T627" i="46"/>
  <c r="S627" i="46"/>
  <c r="R627" i="46"/>
  <c r="Q627" i="46"/>
  <c r="T626" i="46"/>
  <c r="S626" i="46"/>
  <c r="R626" i="46"/>
  <c r="Q626" i="46"/>
  <c r="T625" i="46"/>
  <c r="S625" i="46"/>
  <c r="R625" i="46"/>
  <c r="Q625" i="46"/>
  <c r="T624" i="46"/>
  <c r="S624" i="46"/>
  <c r="R624" i="46"/>
  <c r="Q624" i="46"/>
  <c r="E25" i="54" l="1"/>
  <c r="E25" i="48"/>
  <c r="I25" i="54"/>
  <c r="I25" i="48"/>
  <c r="S632" i="47"/>
  <c r="T632" i="47" s="1"/>
  <c r="BG632" i="47"/>
  <c r="BH632" i="47" s="1"/>
  <c r="B46" i="48"/>
  <c r="F24" i="55" s="1"/>
  <c r="O24" i="55" s="1"/>
  <c r="Y615" i="47"/>
  <c r="B25" i="54"/>
  <c r="AD615" i="46"/>
  <c r="B25" i="48"/>
  <c r="F25" i="54"/>
  <c r="F25" i="48"/>
  <c r="S629" i="47"/>
  <c r="BG629" i="47"/>
  <c r="BH629" i="47" s="1"/>
  <c r="S631" i="47"/>
  <c r="T631" i="47" s="1"/>
  <c r="BG631" i="47"/>
  <c r="BH631" i="47" s="1"/>
  <c r="C25" i="54"/>
  <c r="C25" i="48"/>
  <c r="G25" i="54"/>
  <c r="G25" i="48"/>
  <c r="S634" i="47"/>
  <c r="T634" i="47" s="1"/>
  <c r="T635" i="47" s="1"/>
  <c r="T636" i="47" s="1"/>
  <c r="T637" i="47" s="1"/>
  <c r="BG634" i="47"/>
  <c r="BH634" i="47" s="1"/>
  <c r="S630" i="47"/>
  <c r="T630" i="47" s="1"/>
  <c r="BG630" i="47"/>
  <c r="BH630" i="47" s="1"/>
  <c r="D25" i="54"/>
  <c r="D25" i="48"/>
  <c r="H25" i="54"/>
  <c r="H25" i="48"/>
  <c r="S633" i="47"/>
  <c r="BG633" i="47"/>
  <c r="BH633" i="47" s="1"/>
  <c r="U24" i="55"/>
  <c r="Y24" i="55" s="1"/>
  <c r="Q24" i="55"/>
  <c r="V24" i="56"/>
  <c r="R24" i="56"/>
  <c r="T24" i="55"/>
  <c r="P24" i="55"/>
  <c r="V24" i="55"/>
  <c r="Z24" i="55" s="1"/>
  <c r="R24" i="55"/>
  <c r="W24" i="56"/>
  <c r="S24" i="56"/>
  <c r="Q24" i="56"/>
  <c r="U24" i="56"/>
  <c r="T24" i="56"/>
  <c r="J24" i="56"/>
  <c r="P24" i="56"/>
  <c r="R625" i="47"/>
  <c r="Q627" i="47"/>
  <c r="R628" i="47"/>
  <c r="R624" i="47"/>
  <c r="Q626" i="47"/>
  <c r="W624" i="46"/>
  <c r="V626" i="46"/>
  <c r="W628" i="46"/>
  <c r="W625" i="46"/>
  <c r="V627" i="46"/>
  <c r="X627" i="46"/>
  <c r="X632" i="46"/>
  <c r="P623" i="47"/>
  <c r="O623" i="47"/>
  <c r="N623" i="47"/>
  <c r="M623" i="47"/>
  <c r="P622" i="47"/>
  <c r="O622" i="47"/>
  <c r="N622" i="47"/>
  <c r="M622" i="47"/>
  <c r="P621" i="47"/>
  <c r="O621" i="47"/>
  <c r="N621" i="47"/>
  <c r="M621" i="47"/>
  <c r="P620" i="47"/>
  <c r="O620" i="47"/>
  <c r="N620" i="47"/>
  <c r="M620" i="47"/>
  <c r="P619" i="47"/>
  <c r="O619" i="47"/>
  <c r="N619" i="47"/>
  <c r="M619" i="47"/>
  <c r="P618" i="47"/>
  <c r="O618" i="47"/>
  <c r="N618" i="47"/>
  <c r="M618" i="47"/>
  <c r="I90" i="49"/>
  <c r="G90" i="49"/>
  <c r="E90" i="49"/>
  <c r="T623" i="46"/>
  <c r="S623" i="46"/>
  <c r="R623" i="46"/>
  <c r="Q623" i="46"/>
  <c r="T622" i="46"/>
  <c r="S622" i="46"/>
  <c r="R622" i="46"/>
  <c r="Q622" i="46"/>
  <c r="T621" i="46"/>
  <c r="S621" i="46"/>
  <c r="R621" i="46"/>
  <c r="Q621" i="46"/>
  <c r="T620" i="46"/>
  <c r="S620" i="46"/>
  <c r="R620" i="46"/>
  <c r="Q620" i="46"/>
  <c r="T619" i="46"/>
  <c r="S619" i="46"/>
  <c r="R619" i="46"/>
  <c r="Q619" i="46"/>
  <c r="J46" i="48" l="1"/>
  <c r="K46" i="48" s="1"/>
  <c r="J24" i="55"/>
  <c r="S24" i="55"/>
  <c r="W24" i="55" s="1"/>
  <c r="S628" i="47"/>
  <c r="T628" i="47" s="1"/>
  <c r="T629" i="47" s="1"/>
  <c r="BG628" i="47"/>
  <c r="BH628" i="47" s="1"/>
  <c r="S626" i="47"/>
  <c r="BG626" i="47"/>
  <c r="BH626" i="47" s="1"/>
  <c r="S627" i="47"/>
  <c r="T627" i="47" s="1"/>
  <c r="BG627" i="47"/>
  <c r="BH627" i="47" s="1"/>
  <c r="J25" i="48"/>
  <c r="S624" i="47"/>
  <c r="BG624" i="47"/>
  <c r="BH624" i="47" s="1"/>
  <c r="S625" i="47"/>
  <c r="BG625" i="47"/>
  <c r="BH625" i="47" s="1"/>
  <c r="J25" i="54"/>
  <c r="V619" i="46"/>
  <c r="V620" i="46"/>
  <c r="W622" i="46"/>
  <c r="W623" i="46"/>
  <c r="R618" i="47"/>
  <c r="R621" i="47"/>
  <c r="R622" i="47"/>
  <c r="R623" i="47"/>
  <c r="Q619" i="47"/>
  <c r="Q620" i="47"/>
  <c r="W621" i="46"/>
  <c r="X625" i="46"/>
  <c r="X620" i="46"/>
  <c r="P617" i="47"/>
  <c r="O617" i="47"/>
  <c r="N617" i="47"/>
  <c r="M617" i="47"/>
  <c r="P616" i="47"/>
  <c r="O616" i="47"/>
  <c r="N616" i="47"/>
  <c r="M616" i="47"/>
  <c r="P615" i="47"/>
  <c r="O615" i="47"/>
  <c r="N615" i="47"/>
  <c r="M615" i="47"/>
  <c r="P614" i="47"/>
  <c r="O614" i="47"/>
  <c r="N614" i="47"/>
  <c r="T618" i="46"/>
  <c r="S618" i="46"/>
  <c r="R618" i="46"/>
  <c r="Q618" i="46"/>
  <c r="T617" i="46"/>
  <c r="S617" i="46"/>
  <c r="R617" i="46"/>
  <c r="Q617" i="46"/>
  <c r="T616" i="46"/>
  <c r="S616" i="46"/>
  <c r="R616" i="46"/>
  <c r="Q616" i="46"/>
  <c r="T615" i="46"/>
  <c r="R615" i="46"/>
  <c r="Q615" i="46"/>
  <c r="T614" i="46"/>
  <c r="S614" i="46"/>
  <c r="R614" i="46"/>
  <c r="S622" i="47" l="1"/>
  <c r="T622" i="47" s="1"/>
  <c r="BG622" i="47"/>
  <c r="BH622" i="47" s="1"/>
  <c r="S620" i="47"/>
  <c r="T620" i="47" s="1"/>
  <c r="BG620" i="47"/>
  <c r="BH620" i="47" s="1"/>
  <c r="S621" i="47"/>
  <c r="BG621" i="47"/>
  <c r="BH621" i="47" s="1"/>
  <c r="S619" i="47"/>
  <c r="T619" i="47" s="1"/>
  <c r="BG619" i="47"/>
  <c r="BH619" i="47" s="1"/>
  <c r="S618" i="47"/>
  <c r="BG618" i="47"/>
  <c r="BH618" i="47" s="1"/>
  <c r="S623" i="47"/>
  <c r="T623" i="47" s="1"/>
  <c r="T624" i="47" s="1"/>
  <c r="T625" i="47" s="1"/>
  <c r="T626" i="47" s="1"/>
  <c r="BG623" i="47"/>
  <c r="BH623" i="47" s="1"/>
  <c r="R614" i="47"/>
  <c r="W614" i="46"/>
  <c r="R615" i="47"/>
  <c r="R616" i="47"/>
  <c r="R617" i="47"/>
  <c r="W616" i="46"/>
  <c r="W617" i="46"/>
  <c r="W618" i="46"/>
  <c r="W615" i="46"/>
  <c r="X618" i="46"/>
  <c r="P613" i="47"/>
  <c r="O613" i="47"/>
  <c r="N613" i="47"/>
  <c r="M613" i="47"/>
  <c r="P612" i="47"/>
  <c r="O612" i="47"/>
  <c r="N612" i="47"/>
  <c r="M612" i="47"/>
  <c r="P611" i="47"/>
  <c r="O611" i="47"/>
  <c r="N611" i="47"/>
  <c r="M611" i="47"/>
  <c r="P610" i="47"/>
  <c r="O610" i="47"/>
  <c r="N610" i="47"/>
  <c r="M610" i="47"/>
  <c r="P609" i="47"/>
  <c r="O609" i="47"/>
  <c r="N609" i="47"/>
  <c r="M609" i="47"/>
  <c r="P608" i="47"/>
  <c r="O608" i="47"/>
  <c r="N608" i="47"/>
  <c r="M608" i="47"/>
  <c r="I89" i="49"/>
  <c r="G89" i="49"/>
  <c r="F90" i="49"/>
  <c r="E89" i="49"/>
  <c r="D90" i="49"/>
  <c r="T613" i="46"/>
  <c r="S613" i="46"/>
  <c r="R613" i="46"/>
  <c r="Q613" i="46"/>
  <c r="T612" i="46"/>
  <c r="S612" i="46"/>
  <c r="R612" i="46"/>
  <c r="Q612" i="46"/>
  <c r="T611" i="46"/>
  <c r="S611" i="46"/>
  <c r="R611" i="46"/>
  <c r="Q611" i="46"/>
  <c r="T610" i="46"/>
  <c r="S610" i="46"/>
  <c r="R610" i="46"/>
  <c r="Q610" i="46"/>
  <c r="T609" i="46"/>
  <c r="S609" i="46"/>
  <c r="R609" i="46"/>
  <c r="Q609" i="46"/>
  <c r="T608" i="46"/>
  <c r="S608" i="46"/>
  <c r="R608" i="46"/>
  <c r="Q608" i="46"/>
  <c r="S616" i="47" l="1"/>
  <c r="BG616" i="47"/>
  <c r="BH616" i="47" s="1"/>
  <c r="S615" i="47"/>
  <c r="BG615" i="47"/>
  <c r="BH615" i="47" s="1"/>
  <c r="T621" i="47"/>
  <c r="S617" i="47"/>
  <c r="BG617" i="47"/>
  <c r="BH617" i="47" s="1"/>
  <c r="S614" i="47"/>
  <c r="T614" i="47" s="1"/>
  <c r="T615" i="47" s="1"/>
  <c r="BG614" i="47"/>
  <c r="BH614" i="47" s="1"/>
  <c r="R608" i="47"/>
  <c r="R609" i="47"/>
  <c r="R610" i="47"/>
  <c r="R611" i="47"/>
  <c r="Q612" i="47"/>
  <c r="Q613" i="47"/>
  <c r="W609" i="46"/>
  <c r="W611" i="46"/>
  <c r="V612" i="46"/>
  <c r="V613" i="46"/>
  <c r="W608" i="46"/>
  <c r="W610" i="46"/>
  <c r="X613" i="46"/>
  <c r="P607" i="47"/>
  <c r="O607" i="47"/>
  <c r="N607" i="47"/>
  <c r="M607" i="47"/>
  <c r="T607" i="46"/>
  <c r="S607" i="46"/>
  <c r="R607" i="46"/>
  <c r="Q607" i="46"/>
  <c r="T616" i="47" l="1"/>
  <c r="T617" i="47" s="1"/>
  <c r="T618" i="47" s="1"/>
  <c r="S610" i="47"/>
  <c r="BG610" i="47"/>
  <c r="BH610" i="47" s="1"/>
  <c r="S613" i="47"/>
  <c r="BG613" i="47"/>
  <c r="BH613" i="47" s="1"/>
  <c r="S609" i="47"/>
  <c r="T609" i="47" s="1"/>
  <c r="T610" i="47" s="1"/>
  <c r="BG609" i="47"/>
  <c r="BH609" i="47" s="1"/>
  <c r="S608" i="47"/>
  <c r="BG608" i="47"/>
  <c r="BH608" i="47" s="1"/>
  <c r="S612" i="47"/>
  <c r="BG612" i="47"/>
  <c r="BH612" i="47" s="1"/>
  <c r="S611" i="47"/>
  <c r="BG611" i="47"/>
  <c r="BH611" i="47" s="1"/>
  <c r="R607" i="47"/>
  <c r="W607" i="46"/>
  <c r="X611" i="46"/>
  <c r="P606" i="47"/>
  <c r="O606" i="47"/>
  <c r="N606" i="47"/>
  <c r="M606" i="47"/>
  <c r="P605" i="47"/>
  <c r="O605" i="47"/>
  <c r="N605" i="47"/>
  <c r="M605" i="47"/>
  <c r="P604" i="47"/>
  <c r="O604" i="47"/>
  <c r="N604" i="47"/>
  <c r="M604" i="47"/>
  <c r="P603" i="47"/>
  <c r="O603" i="47"/>
  <c r="N603" i="47"/>
  <c r="M603" i="47"/>
  <c r="P602" i="47"/>
  <c r="O602" i="47"/>
  <c r="N602" i="47"/>
  <c r="M602" i="47"/>
  <c r="I88" i="49"/>
  <c r="G88" i="49"/>
  <c r="F89" i="49"/>
  <c r="E88" i="49"/>
  <c r="D89" i="49"/>
  <c r="T606" i="46"/>
  <c r="S606" i="46"/>
  <c r="R606" i="46"/>
  <c r="Q606" i="46"/>
  <c r="T605" i="46"/>
  <c r="S605" i="46"/>
  <c r="R605" i="46"/>
  <c r="Q605" i="46"/>
  <c r="T604" i="46"/>
  <c r="S604" i="46"/>
  <c r="R604" i="46"/>
  <c r="Q604" i="46"/>
  <c r="T603" i="46"/>
  <c r="S603" i="46"/>
  <c r="R603" i="46"/>
  <c r="Q603" i="46"/>
  <c r="T602" i="46"/>
  <c r="S602" i="46"/>
  <c r="R602" i="46"/>
  <c r="Q602" i="46"/>
  <c r="S607" i="47" l="1"/>
  <c r="T607" i="47" s="1"/>
  <c r="T608" i="47" s="1"/>
  <c r="BG607" i="47"/>
  <c r="BH607" i="47" s="1"/>
  <c r="T611" i="47"/>
  <c r="T612" i="47" s="1"/>
  <c r="T613" i="47" s="1"/>
  <c r="X606" i="46"/>
  <c r="R602" i="47"/>
  <c r="R603" i="47"/>
  <c r="R604" i="47"/>
  <c r="Q605" i="47"/>
  <c r="Q606" i="47"/>
  <c r="W602" i="46"/>
  <c r="W603" i="46"/>
  <c r="W604" i="46"/>
  <c r="V605" i="46"/>
  <c r="V606" i="46"/>
  <c r="P601" i="47"/>
  <c r="O601" i="47"/>
  <c r="N601" i="47"/>
  <c r="M601" i="47"/>
  <c r="P600" i="47"/>
  <c r="O600" i="47"/>
  <c r="N600" i="47"/>
  <c r="M600" i="47"/>
  <c r="T601" i="46"/>
  <c r="S601" i="46"/>
  <c r="R601" i="46"/>
  <c r="Q601" i="46"/>
  <c r="T600" i="46"/>
  <c r="S600" i="46"/>
  <c r="R600" i="46"/>
  <c r="Q600" i="46"/>
  <c r="S603" i="47" l="1"/>
  <c r="T603" i="47" s="1"/>
  <c r="BG603" i="47"/>
  <c r="BH603" i="47" s="1"/>
  <c r="S606" i="47"/>
  <c r="T606" i="47" s="1"/>
  <c r="BG606" i="47"/>
  <c r="BH606" i="47" s="1"/>
  <c r="S602" i="47"/>
  <c r="BG602" i="47"/>
  <c r="BH602" i="47" s="1"/>
  <c r="S604" i="47"/>
  <c r="T604" i="47" s="1"/>
  <c r="BG604" i="47"/>
  <c r="BH604" i="47" s="1"/>
  <c r="S605" i="47"/>
  <c r="T605" i="47" s="1"/>
  <c r="BG605" i="47"/>
  <c r="BH605" i="47" s="1"/>
  <c r="R600" i="47"/>
  <c r="R601" i="47"/>
  <c r="W600" i="46"/>
  <c r="X604" i="46"/>
  <c r="W601" i="46"/>
  <c r="P599" i="47"/>
  <c r="O599" i="47"/>
  <c r="N599" i="47"/>
  <c r="M599" i="47"/>
  <c r="P598" i="47"/>
  <c r="O598" i="47"/>
  <c r="N598" i="47"/>
  <c r="M598" i="47"/>
  <c r="P597" i="47"/>
  <c r="O597" i="47"/>
  <c r="N597" i="47"/>
  <c r="M597" i="47"/>
  <c r="P596" i="47"/>
  <c r="O596" i="47"/>
  <c r="N596" i="47"/>
  <c r="M596" i="47"/>
  <c r="I87" i="49"/>
  <c r="G87" i="49"/>
  <c r="F88" i="49"/>
  <c r="E87" i="49"/>
  <c r="D88" i="49"/>
  <c r="T599" i="46"/>
  <c r="S599" i="46"/>
  <c r="R599" i="46"/>
  <c r="Q599" i="46"/>
  <c r="T598" i="46"/>
  <c r="S598" i="46"/>
  <c r="R598" i="46"/>
  <c r="Q598" i="46"/>
  <c r="T597" i="46"/>
  <c r="S597" i="46"/>
  <c r="R597" i="46"/>
  <c r="Q597" i="46"/>
  <c r="T596" i="46"/>
  <c r="S596" i="46"/>
  <c r="R596" i="46"/>
  <c r="Q596" i="46"/>
  <c r="S600" i="47" l="1"/>
  <c r="T600" i="47" s="1"/>
  <c r="BG600" i="47"/>
  <c r="BH600" i="47" s="1"/>
  <c r="S601" i="47"/>
  <c r="T601" i="47" s="1"/>
  <c r="T602" i="47" s="1"/>
  <c r="BG601" i="47"/>
  <c r="BH601" i="47" s="1"/>
  <c r="V598" i="46"/>
  <c r="W596" i="46"/>
  <c r="R596" i="47"/>
  <c r="R597" i="47"/>
  <c r="Q598" i="47"/>
  <c r="Q599" i="47"/>
  <c r="W597" i="46"/>
  <c r="V599" i="46"/>
  <c r="X599" i="46"/>
  <c r="P595" i="47"/>
  <c r="O595" i="47"/>
  <c r="N595" i="47"/>
  <c r="M595" i="47"/>
  <c r="T595" i="46"/>
  <c r="S595" i="46"/>
  <c r="R595" i="46"/>
  <c r="Q595" i="46"/>
  <c r="S597" i="47" l="1"/>
  <c r="T597" i="47" s="1"/>
  <c r="BG597" i="47"/>
  <c r="BH597" i="47" s="1"/>
  <c r="S596" i="47"/>
  <c r="BG596" i="47"/>
  <c r="BH596" i="47" s="1"/>
  <c r="S599" i="47"/>
  <c r="T599" i="47" s="1"/>
  <c r="BG599" i="47"/>
  <c r="BH599" i="47" s="1"/>
  <c r="S598" i="47"/>
  <c r="T598" i="47" s="1"/>
  <c r="BG598" i="47"/>
  <c r="BH598" i="47" s="1"/>
  <c r="R595" i="47"/>
  <c r="W595" i="46"/>
  <c r="P594" i="47"/>
  <c r="O594" i="47"/>
  <c r="N594" i="47"/>
  <c r="M594" i="47"/>
  <c r="T594" i="46"/>
  <c r="S594" i="46"/>
  <c r="R594" i="46"/>
  <c r="Q594" i="46"/>
  <c r="S595" i="47" l="1"/>
  <c r="BG595" i="47"/>
  <c r="BH595" i="47" s="1"/>
  <c r="R594" i="47"/>
  <c r="W594" i="46"/>
  <c r="P593" i="47"/>
  <c r="O593" i="47"/>
  <c r="N593" i="47"/>
  <c r="M593" i="47"/>
  <c r="P590" i="47"/>
  <c r="O590" i="47"/>
  <c r="N590" i="47"/>
  <c r="M590" i="47"/>
  <c r="G86" i="49"/>
  <c r="F87" i="49"/>
  <c r="E86" i="49"/>
  <c r="D87" i="49"/>
  <c r="T593" i="46"/>
  <c r="S593" i="46"/>
  <c r="R593" i="46"/>
  <c r="Q593" i="46"/>
  <c r="T590" i="46"/>
  <c r="S590" i="46"/>
  <c r="R590" i="46"/>
  <c r="Q590" i="46"/>
  <c r="S594" i="47" l="1"/>
  <c r="BG594" i="47"/>
  <c r="BH594" i="47" s="1"/>
  <c r="R590" i="47"/>
  <c r="R593" i="47"/>
  <c r="W590" i="46"/>
  <c r="W593" i="46"/>
  <c r="X597" i="46"/>
  <c r="P592" i="47"/>
  <c r="O592" i="47"/>
  <c r="N592" i="47"/>
  <c r="M592" i="47"/>
  <c r="P591" i="47"/>
  <c r="O591" i="47"/>
  <c r="N591" i="47"/>
  <c r="M591" i="47"/>
  <c r="T592" i="46"/>
  <c r="S592" i="46"/>
  <c r="R592" i="46"/>
  <c r="Q592" i="46"/>
  <c r="T591" i="46"/>
  <c r="S591" i="46"/>
  <c r="R591" i="46"/>
  <c r="Q591" i="46"/>
  <c r="S593" i="47" l="1"/>
  <c r="T593" i="47" s="1"/>
  <c r="T594" i="47" s="1"/>
  <c r="T595" i="47" s="1"/>
  <c r="T596" i="47" s="1"/>
  <c r="BG593" i="47"/>
  <c r="BH593" i="47" s="1"/>
  <c r="S590" i="47"/>
  <c r="BG590" i="47"/>
  <c r="BH590" i="47" s="1"/>
  <c r="V592" i="46"/>
  <c r="Q591" i="47"/>
  <c r="Q592" i="47"/>
  <c r="V591" i="46"/>
  <c r="X592" i="46"/>
  <c r="P589" i="47"/>
  <c r="O589" i="47"/>
  <c r="N589" i="47"/>
  <c r="M589" i="47"/>
  <c r="T589" i="46"/>
  <c r="S589" i="46"/>
  <c r="R589" i="46"/>
  <c r="Q589" i="46"/>
  <c r="S592" i="47" l="1"/>
  <c r="T592" i="47" s="1"/>
  <c r="BG592" i="47"/>
  <c r="BH592" i="47" s="1"/>
  <c r="S591" i="47"/>
  <c r="T591" i="47" s="1"/>
  <c r="BG591" i="47"/>
  <c r="BH591" i="47" s="1"/>
  <c r="R589" i="47"/>
  <c r="W589" i="46"/>
  <c r="P588" i="47"/>
  <c r="O588" i="47"/>
  <c r="N588" i="47"/>
  <c r="M588" i="47"/>
  <c r="P587" i="47"/>
  <c r="O587" i="47"/>
  <c r="N587" i="47"/>
  <c r="M587" i="47"/>
  <c r="T588" i="46"/>
  <c r="S588" i="46"/>
  <c r="R588" i="46"/>
  <c r="Q588" i="46"/>
  <c r="T587" i="46"/>
  <c r="S587" i="46"/>
  <c r="R587" i="46"/>
  <c r="Q587" i="46"/>
  <c r="S589" i="47" l="1"/>
  <c r="BG589" i="47"/>
  <c r="BH589" i="47" s="1"/>
  <c r="R587" i="47"/>
  <c r="R588" i="47"/>
  <c r="W587" i="46"/>
  <c r="W588" i="46"/>
  <c r="T586" i="46"/>
  <c r="S586" i="46"/>
  <c r="R586" i="46"/>
  <c r="Q586" i="46"/>
  <c r="P586" i="47"/>
  <c r="O586" i="47"/>
  <c r="N586" i="47"/>
  <c r="M586" i="47"/>
  <c r="I86" i="49"/>
  <c r="G85" i="49"/>
  <c r="F86" i="49"/>
  <c r="E85" i="49"/>
  <c r="D86" i="49"/>
  <c r="S588" i="47" l="1"/>
  <c r="BG588" i="47"/>
  <c r="BH588" i="47" s="1"/>
  <c r="S587" i="47"/>
  <c r="BG587" i="47"/>
  <c r="BH587" i="47" s="1"/>
  <c r="R586" i="47"/>
  <c r="W586" i="46"/>
  <c r="X590" i="46"/>
  <c r="P585" i="47"/>
  <c r="O585" i="47"/>
  <c r="N585" i="47"/>
  <c r="M585" i="47"/>
  <c r="P584" i="47"/>
  <c r="O584" i="47"/>
  <c r="N584" i="47"/>
  <c r="M584" i="47"/>
  <c r="P583" i="47"/>
  <c r="O583" i="47"/>
  <c r="N583" i="47"/>
  <c r="M583" i="47"/>
  <c r="P582" i="47"/>
  <c r="O582" i="47"/>
  <c r="N582" i="47"/>
  <c r="M582" i="47"/>
  <c r="T585" i="46"/>
  <c r="S585" i="46"/>
  <c r="R585" i="46"/>
  <c r="Q585" i="46"/>
  <c r="T584" i="46"/>
  <c r="S584" i="46"/>
  <c r="R584" i="46"/>
  <c r="Q584" i="46"/>
  <c r="T583" i="46"/>
  <c r="S583" i="46"/>
  <c r="R583" i="46"/>
  <c r="Q583" i="46"/>
  <c r="T582" i="46"/>
  <c r="S582" i="46"/>
  <c r="R582" i="46"/>
  <c r="Q582" i="46"/>
  <c r="S586" i="47" l="1"/>
  <c r="T586" i="47" s="1"/>
  <c r="T587" i="47" s="1"/>
  <c r="T588" i="47" s="1"/>
  <c r="T589" i="47" s="1"/>
  <c r="T590" i="47" s="1"/>
  <c r="BG586" i="47"/>
  <c r="BH586" i="47" s="1"/>
  <c r="R582" i="47"/>
  <c r="Q585" i="47"/>
  <c r="R583" i="47"/>
  <c r="Q584" i="47"/>
  <c r="W582" i="46"/>
  <c r="W583" i="46"/>
  <c r="V584" i="46"/>
  <c r="X585" i="46"/>
  <c r="V585" i="46"/>
  <c r="Y582" i="47"/>
  <c r="I45" i="48" s="1"/>
  <c r="I23" i="56" s="1"/>
  <c r="X582" i="47"/>
  <c r="H45" i="48" s="1"/>
  <c r="H23" i="56" s="1"/>
  <c r="Y581" i="47"/>
  <c r="E45" i="48" s="1"/>
  <c r="I23" i="55" s="1"/>
  <c r="D45" i="48"/>
  <c r="H23" i="55" s="1"/>
  <c r="W582" i="47"/>
  <c r="G45" i="48" s="1"/>
  <c r="G23" i="56" s="1"/>
  <c r="W581" i="47"/>
  <c r="C45" i="48" s="1"/>
  <c r="G23" i="55" s="1"/>
  <c r="V582" i="47"/>
  <c r="F45" i="48" s="1"/>
  <c r="F23" i="56" s="1"/>
  <c r="V581" i="47"/>
  <c r="AD582" i="46"/>
  <c r="AC582" i="46"/>
  <c r="AB582" i="46"/>
  <c r="AA582" i="46"/>
  <c r="AD581" i="46"/>
  <c r="AC581" i="46"/>
  <c r="AB581" i="46"/>
  <c r="AA581" i="46"/>
  <c r="I85" i="49"/>
  <c r="G84" i="49"/>
  <c r="F85" i="49"/>
  <c r="E84" i="49"/>
  <c r="D85" i="49"/>
  <c r="T581" i="46"/>
  <c r="S581" i="46"/>
  <c r="R581" i="46"/>
  <c r="Q581" i="46"/>
  <c r="T580" i="46"/>
  <c r="S580" i="46"/>
  <c r="R580" i="46"/>
  <c r="Q580" i="46"/>
  <c r="T579" i="46"/>
  <c r="S579" i="46"/>
  <c r="R579" i="46"/>
  <c r="Q579" i="46"/>
  <c r="T578" i="46"/>
  <c r="S578" i="46"/>
  <c r="R578" i="46"/>
  <c r="Q578" i="46"/>
  <c r="P581" i="47"/>
  <c r="O581" i="47"/>
  <c r="N581" i="47"/>
  <c r="M581" i="47"/>
  <c r="P580" i="47"/>
  <c r="O580" i="47"/>
  <c r="N580" i="47"/>
  <c r="M580" i="47"/>
  <c r="P579" i="47"/>
  <c r="O579" i="47"/>
  <c r="N579" i="47"/>
  <c r="M579" i="47"/>
  <c r="P578" i="47"/>
  <c r="O578" i="47"/>
  <c r="N578" i="47"/>
  <c r="M578" i="47"/>
  <c r="B24" i="54" l="1"/>
  <c r="AD584" i="46"/>
  <c r="B24" i="48"/>
  <c r="F24" i="54"/>
  <c r="F24" i="48"/>
  <c r="B45" i="48"/>
  <c r="F23" i="55" s="1"/>
  <c r="S23" i="55" s="1"/>
  <c r="W23" i="55" s="1"/>
  <c r="Y584" i="47"/>
  <c r="S582" i="47"/>
  <c r="T582" i="47" s="1"/>
  <c r="BG582" i="47"/>
  <c r="BH582" i="47" s="1"/>
  <c r="C24" i="54"/>
  <c r="C24" i="48"/>
  <c r="G24" i="54"/>
  <c r="G24" i="48"/>
  <c r="S584" i="47"/>
  <c r="BG584" i="47"/>
  <c r="BH584" i="47" s="1"/>
  <c r="D24" i="54"/>
  <c r="D24" i="48"/>
  <c r="H24" i="54"/>
  <c r="H24" i="48"/>
  <c r="S583" i="47"/>
  <c r="BG583" i="47"/>
  <c r="BH583" i="47" s="1"/>
  <c r="E24" i="54"/>
  <c r="E24" i="48"/>
  <c r="I24" i="54"/>
  <c r="I24" i="48"/>
  <c r="S585" i="47"/>
  <c r="T585" i="47" s="1"/>
  <c r="BG585" i="47"/>
  <c r="BH585" i="47" s="1"/>
  <c r="J23" i="56"/>
  <c r="T23" i="56"/>
  <c r="X23" i="56" s="1"/>
  <c r="X24" i="56" s="1"/>
  <c r="X25" i="56" s="1"/>
  <c r="X26" i="56" s="1"/>
  <c r="X27" i="56" s="1"/>
  <c r="X28" i="56" s="1"/>
  <c r="X29" i="56" s="1"/>
  <c r="X30" i="56" s="1"/>
  <c r="X31" i="56" s="1"/>
  <c r="X32" i="56" s="1"/>
  <c r="X33" i="56" s="1"/>
  <c r="X34" i="56" s="1"/>
  <c r="X35" i="56" s="1"/>
  <c r="X36" i="56" s="1"/>
  <c r="X37" i="56" s="1"/>
  <c r="X38" i="56" s="1"/>
  <c r="X39" i="56" s="1"/>
  <c r="X40" i="56" s="1"/>
  <c r="X41" i="56" s="1"/>
  <c r="P23" i="56"/>
  <c r="L41" i="56"/>
  <c r="L38" i="56"/>
  <c r="L45" i="56"/>
  <c r="L40" i="56"/>
  <c r="L37" i="56"/>
  <c r="L39" i="56"/>
  <c r="P23" i="55"/>
  <c r="T23" i="55"/>
  <c r="X23" i="55" s="1"/>
  <c r="X24" i="55" s="1"/>
  <c r="L45" i="55"/>
  <c r="L39" i="55"/>
  <c r="L41" i="55"/>
  <c r="L38" i="55"/>
  <c r="L37" i="55"/>
  <c r="L40" i="55"/>
  <c r="R23" i="56"/>
  <c r="V23" i="56"/>
  <c r="Z23" i="56" s="1"/>
  <c r="Z24" i="56" s="1"/>
  <c r="Z25" i="56" s="1"/>
  <c r="Z26" i="56" s="1"/>
  <c r="Z27" i="56" s="1"/>
  <c r="Z28" i="56" s="1"/>
  <c r="Z29" i="56" s="1"/>
  <c r="Z30" i="56" s="1"/>
  <c r="Z31" i="56" s="1"/>
  <c r="Z32" i="56" s="1"/>
  <c r="Z33" i="56" s="1"/>
  <c r="Z34" i="56" s="1"/>
  <c r="Z35" i="56" s="1"/>
  <c r="Z36" i="56" s="1"/>
  <c r="Z37" i="56" s="1"/>
  <c r="Z38" i="56" s="1"/>
  <c r="Z39" i="56" s="1"/>
  <c r="Z40" i="56" s="1"/>
  <c r="Z41" i="56" s="1"/>
  <c r="N41" i="56"/>
  <c r="N38" i="56"/>
  <c r="N37" i="56"/>
  <c r="N39" i="56"/>
  <c r="N45" i="56"/>
  <c r="N40" i="56"/>
  <c r="V23" i="55"/>
  <c r="Z23" i="55" s="1"/>
  <c r="R23" i="55"/>
  <c r="N41" i="55"/>
  <c r="N39" i="55"/>
  <c r="N45" i="55"/>
  <c r="N40" i="55"/>
  <c r="N37" i="55"/>
  <c r="N38" i="55"/>
  <c r="U23" i="56"/>
  <c r="Y23" i="56" s="1"/>
  <c r="Y24" i="56" s="1"/>
  <c r="Y25" i="56" s="1"/>
  <c r="Y26" i="56" s="1"/>
  <c r="Y27" i="56" s="1"/>
  <c r="Y28" i="56" s="1"/>
  <c r="Y29" i="56" s="1"/>
  <c r="Y30" i="56" s="1"/>
  <c r="Y31" i="56" s="1"/>
  <c r="Y32" i="56" s="1"/>
  <c r="Y33" i="56" s="1"/>
  <c r="Y34" i="56" s="1"/>
  <c r="Y35" i="56" s="1"/>
  <c r="Y36" i="56" s="1"/>
  <c r="Y37" i="56" s="1"/>
  <c r="Y38" i="56" s="1"/>
  <c r="Y39" i="56" s="1"/>
  <c r="Y40" i="56" s="1"/>
  <c r="Y41" i="56" s="1"/>
  <c r="Q23" i="56"/>
  <c r="M45" i="56"/>
  <c r="M40" i="56"/>
  <c r="M41" i="56"/>
  <c r="M38" i="56"/>
  <c r="M37" i="56"/>
  <c r="M39" i="56"/>
  <c r="W23" i="56"/>
  <c r="AA23" i="56" s="1"/>
  <c r="AA24" i="56" s="1"/>
  <c r="AA25" i="56" s="1"/>
  <c r="AA26" i="56" s="1"/>
  <c r="AA27" i="56" s="1"/>
  <c r="AA28" i="56" s="1"/>
  <c r="AA29" i="56" s="1"/>
  <c r="AA30" i="56" s="1"/>
  <c r="AA31" i="56" s="1"/>
  <c r="AA32" i="56" s="1"/>
  <c r="AA33" i="56" s="1"/>
  <c r="AA34" i="56" s="1"/>
  <c r="AA35" i="56" s="1"/>
  <c r="AA36" i="56" s="1"/>
  <c r="AA37" i="56" s="1"/>
  <c r="AA38" i="56" s="1"/>
  <c r="AA39" i="56" s="1"/>
  <c r="AA40" i="56" s="1"/>
  <c r="AA41" i="56" s="1"/>
  <c r="S23" i="56"/>
  <c r="O41" i="56"/>
  <c r="O40" i="56"/>
  <c r="O45" i="56"/>
  <c r="O39" i="56"/>
  <c r="O37" i="56"/>
  <c r="O38" i="56"/>
  <c r="Q23" i="55"/>
  <c r="U23" i="55"/>
  <c r="Y23" i="55" s="1"/>
  <c r="M41" i="55"/>
  <c r="M40" i="55"/>
  <c r="M37" i="55"/>
  <c r="M38" i="55"/>
  <c r="M45" i="55"/>
  <c r="M39" i="55"/>
  <c r="R579" i="47"/>
  <c r="Q578" i="47"/>
  <c r="R580" i="47"/>
  <c r="R581" i="47"/>
  <c r="W579" i="46"/>
  <c r="X583" i="46"/>
  <c r="W581" i="46"/>
  <c r="V578" i="46"/>
  <c r="W580" i="46"/>
  <c r="P577" i="47"/>
  <c r="O577" i="47"/>
  <c r="N577" i="47"/>
  <c r="M577" i="47"/>
  <c r="P576" i="47"/>
  <c r="O576" i="47"/>
  <c r="N576" i="47"/>
  <c r="M576" i="47"/>
  <c r="T577" i="46"/>
  <c r="S577" i="46"/>
  <c r="R577" i="46"/>
  <c r="Q577" i="46"/>
  <c r="T576" i="46"/>
  <c r="S576" i="46"/>
  <c r="R576" i="46"/>
  <c r="Q576" i="46"/>
  <c r="K41" i="55" l="1"/>
  <c r="K45" i="55"/>
  <c r="K37" i="55"/>
  <c r="O23" i="55"/>
  <c r="K38" i="55"/>
  <c r="J23" i="55"/>
  <c r="J45" i="48"/>
  <c r="K45" i="48" s="1"/>
  <c r="K39" i="55"/>
  <c r="K40" i="55"/>
  <c r="S580" i="47"/>
  <c r="T580" i="47" s="1"/>
  <c r="BG580" i="47"/>
  <c r="BH580" i="47" s="1"/>
  <c r="T583" i="47"/>
  <c r="T584" i="47" s="1"/>
  <c r="S578" i="47"/>
  <c r="T578" i="47" s="1"/>
  <c r="BG578" i="47"/>
  <c r="BH578" i="47" s="1"/>
  <c r="J24" i="48"/>
  <c r="S581" i="47"/>
  <c r="T581" i="47" s="1"/>
  <c r="BG581" i="47"/>
  <c r="BH581" i="47" s="1"/>
  <c r="S579" i="47"/>
  <c r="T579" i="47" s="1"/>
  <c r="BG579" i="47"/>
  <c r="BH579" i="47" s="1"/>
  <c r="J24" i="54"/>
  <c r="R576" i="47"/>
  <c r="Q577" i="47"/>
  <c r="W576" i="46"/>
  <c r="V577" i="46"/>
  <c r="X578" i="46"/>
  <c r="P575" i="47"/>
  <c r="O575" i="47"/>
  <c r="N575" i="47"/>
  <c r="M575" i="47"/>
  <c r="T575" i="46"/>
  <c r="S575" i="46"/>
  <c r="R575" i="46"/>
  <c r="Q575" i="46"/>
  <c r="S576" i="47" l="1"/>
  <c r="BG576" i="47"/>
  <c r="BH576" i="47" s="1"/>
  <c r="S577" i="47"/>
  <c r="BG577" i="47"/>
  <c r="BH577" i="47" s="1"/>
  <c r="R575" i="47"/>
  <c r="W575" i="46"/>
  <c r="P574" i="47"/>
  <c r="O574" i="47"/>
  <c r="N574" i="47"/>
  <c r="M574" i="47"/>
  <c r="T574" i="46"/>
  <c r="S574" i="46"/>
  <c r="R574" i="46"/>
  <c r="Q574" i="46"/>
  <c r="S575" i="47" l="1"/>
  <c r="BG575" i="47"/>
  <c r="BH575" i="47" s="1"/>
  <c r="R574" i="47"/>
  <c r="W574" i="46"/>
  <c r="P573" i="47"/>
  <c r="O573" i="47"/>
  <c r="N573" i="47"/>
  <c r="M573" i="47"/>
  <c r="P572" i="47"/>
  <c r="O572" i="47"/>
  <c r="N572" i="47"/>
  <c r="M572" i="47"/>
  <c r="T573" i="46"/>
  <c r="S573" i="46"/>
  <c r="R573" i="46"/>
  <c r="Q573" i="46"/>
  <c r="T572" i="46"/>
  <c r="S572" i="46"/>
  <c r="R572" i="46"/>
  <c r="Q572" i="46"/>
  <c r="S574" i="47" l="1"/>
  <c r="BG574" i="47"/>
  <c r="BH574" i="47" s="1"/>
  <c r="R572" i="47"/>
  <c r="R573" i="47"/>
  <c r="W572" i="46"/>
  <c r="X576" i="46"/>
  <c r="W573" i="46"/>
  <c r="I84" i="49"/>
  <c r="G83" i="49"/>
  <c r="F84" i="49"/>
  <c r="E83" i="49"/>
  <c r="D84" i="49"/>
  <c r="P571" i="47"/>
  <c r="O571" i="47"/>
  <c r="N571" i="47"/>
  <c r="M571" i="47"/>
  <c r="P570" i="47"/>
  <c r="O570" i="47"/>
  <c r="N570" i="47"/>
  <c r="M570" i="47"/>
  <c r="P569" i="47"/>
  <c r="O569" i="47"/>
  <c r="N569" i="47"/>
  <c r="M569" i="47"/>
  <c r="T571" i="46"/>
  <c r="S571" i="46"/>
  <c r="R571" i="46"/>
  <c r="Q571" i="46"/>
  <c r="T570" i="46"/>
  <c r="S570" i="46"/>
  <c r="R570" i="46"/>
  <c r="Q570" i="46"/>
  <c r="T569" i="46"/>
  <c r="S569" i="46"/>
  <c r="R569" i="46"/>
  <c r="Q569" i="46"/>
  <c r="S572" i="47" l="1"/>
  <c r="T572" i="47" s="1"/>
  <c r="BG572" i="47"/>
  <c r="BH572" i="47" s="1"/>
  <c r="S573" i="47"/>
  <c r="BG573" i="47"/>
  <c r="BH573" i="47" s="1"/>
  <c r="Q571" i="47"/>
  <c r="V571" i="46"/>
  <c r="W569" i="46"/>
  <c r="V570" i="46"/>
  <c r="R569" i="47"/>
  <c r="Q570" i="47"/>
  <c r="X571" i="46"/>
  <c r="P568" i="47"/>
  <c r="O568" i="47"/>
  <c r="N568" i="47"/>
  <c r="M568" i="47"/>
  <c r="T568" i="46"/>
  <c r="S568" i="46"/>
  <c r="R568" i="46"/>
  <c r="Q568" i="46"/>
  <c r="S570" i="47" l="1"/>
  <c r="T570" i="47" s="1"/>
  <c r="BG570" i="47"/>
  <c r="BH570" i="47" s="1"/>
  <c r="S569" i="47"/>
  <c r="T569" i="47" s="1"/>
  <c r="BG569" i="47"/>
  <c r="BH569" i="47" s="1"/>
  <c r="S571" i="47"/>
  <c r="T571" i="47" s="1"/>
  <c r="BG571" i="47"/>
  <c r="BH571" i="47" s="1"/>
  <c r="T573" i="47"/>
  <c r="T574" i="47" s="1"/>
  <c r="T575" i="47" s="1"/>
  <c r="T576" i="47" s="1"/>
  <c r="T577" i="47" s="1"/>
  <c r="R568" i="47"/>
  <c r="W568" i="46"/>
  <c r="P567" i="47"/>
  <c r="O567" i="47"/>
  <c r="N567" i="47"/>
  <c r="M567" i="47"/>
  <c r="P566" i="47"/>
  <c r="O566" i="47"/>
  <c r="N566" i="47"/>
  <c r="M566" i="47"/>
  <c r="P565" i="47"/>
  <c r="O565" i="47"/>
  <c r="N565" i="47"/>
  <c r="M565" i="47"/>
  <c r="T567" i="46"/>
  <c r="S567" i="46"/>
  <c r="R567" i="46"/>
  <c r="Q567" i="46"/>
  <c r="T566" i="46"/>
  <c r="S566" i="46"/>
  <c r="R566" i="46"/>
  <c r="Q566" i="46"/>
  <c r="T565" i="46"/>
  <c r="S565" i="46"/>
  <c r="R565" i="46"/>
  <c r="Q565" i="46"/>
  <c r="S568" i="47" l="1"/>
  <c r="T568" i="47" s="1"/>
  <c r="BG568" i="47"/>
  <c r="BH568" i="47" s="1"/>
  <c r="R565" i="47"/>
  <c r="R567" i="47"/>
  <c r="R566" i="47"/>
  <c r="W565" i="46"/>
  <c r="X569" i="46"/>
  <c r="W566" i="46"/>
  <c r="W567" i="46"/>
  <c r="P564" i="47"/>
  <c r="O564" i="47"/>
  <c r="N564" i="47"/>
  <c r="M564" i="47"/>
  <c r="P563" i="47"/>
  <c r="O563" i="47"/>
  <c r="N563" i="47"/>
  <c r="M563" i="47"/>
  <c r="P562" i="47"/>
  <c r="O562" i="47"/>
  <c r="N562" i="47"/>
  <c r="M562" i="47"/>
  <c r="P561" i="47"/>
  <c r="O561" i="47"/>
  <c r="N561" i="47"/>
  <c r="M561" i="47"/>
  <c r="P560" i="47"/>
  <c r="O560" i="47"/>
  <c r="N560" i="47"/>
  <c r="M560" i="47"/>
  <c r="P559" i="47"/>
  <c r="O559" i="47"/>
  <c r="N559" i="47"/>
  <c r="M559" i="47"/>
  <c r="I83" i="49"/>
  <c r="G82" i="49"/>
  <c r="F83" i="49"/>
  <c r="E82" i="49"/>
  <c r="D83" i="49"/>
  <c r="T564" i="46"/>
  <c r="S564" i="46"/>
  <c r="R564" i="46"/>
  <c r="Q564" i="46"/>
  <c r="T563" i="46"/>
  <c r="S563" i="46"/>
  <c r="R563" i="46"/>
  <c r="Q563" i="46"/>
  <c r="T562" i="46"/>
  <c r="S562" i="46"/>
  <c r="R562" i="46"/>
  <c r="Q562" i="46"/>
  <c r="T561" i="46"/>
  <c r="S561" i="46"/>
  <c r="R561" i="46"/>
  <c r="Q561" i="46"/>
  <c r="T560" i="46"/>
  <c r="S560" i="46"/>
  <c r="R560" i="46"/>
  <c r="Q560" i="46"/>
  <c r="T559" i="46"/>
  <c r="S559" i="46"/>
  <c r="R559" i="46"/>
  <c r="Q559" i="46"/>
  <c r="S567" i="47" l="1"/>
  <c r="T567" i="47" s="1"/>
  <c r="BG567" i="47"/>
  <c r="BH567" i="47" s="1"/>
  <c r="S565" i="47"/>
  <c r="BG565" i="47"/>
  <c r="BH565" i="47" s="1"/>
  <c r="S566" i="47"/>
  <c r="BG566" i="47"/>
  <c r="BH566" i="47" s="1"/>
  <c r="R560" i="47"/>
  <c r="R561" i="47"/>
  <c r="R562" i="47"/>
  <c r="Q563" i="47"/>
  <c r="Q564" i="47"/>
  <c r="R559" i="47"/>
  <c r="W560" i="46"/>
  <c r="V563" i="46"/>
  <c r="V564" i="46"/>
  <c r="W559" i="46"/>
  <c r="W562" i="46"/>
  <c r="X564" i="46"/>
  <c r="W561" i="46"/>
  <c r="P557" i="47"/>
  <c r="O557" i="47"/>
  <c r="N557" i="47"/>
  <c r="M557" i="47"/>
  <c r="P556" i="47"/>
  <c r="O556" i="47"/>
  <c r="N556" i="47"/>
  <c r="M556" i="47"/>
  <c r="P558" i="47"/>
  <c r="O558" i="47"/>
  <c r="N558" i="47"/>
  <c r="M558" i="47"/>
  <c r="P555" i="47"/>
  <c r="O555" i="47"/>
  <c r="N555" i="47"/>
  <c r="M555" i="47"/>
  <c r="P554" i="47"/>
  <c r="O554" i="47"/>
  <c r="N554" i="47"/>
  <c r="M554" i="47"/>
  <c r="I82" i="49"/>
  <c r="G81" i="49"/>
  <c r="F82" i="49"/>
  <c r="E81" i="49"/>
  <c r="D82" i="49"/>
  <c r="T557" i="46"/>
  <c r="S557" i="46"/>
  <c r="R557" i="46"/>
  <c r="Q557" i="46"/>
  <c r="T556" i="46"/>
  <c r="S556" i="46"/>
  <c r="R556" i="46"/>
  <c r="Q556" i="46"/>
  <c r="T558" i="46"/>
  <c r="S558" i="46"/>
  <c r="R558" i="46"/>
  <c r="Q558" i="46"/>
  <c r="T555" i="46"/>
  <c r="S555" i="46"/>
  <c r="R555" i="46"/>
  <c r="Q555" i="46"/>
  <c r="T554" i="46"/>
  <c r="S554" i="46"/>
  <c r="R554" i="46"/>
  <c r="Q554" i="46"/>
  <c r="S559" i="47" l="1"/>
  <c r="T559" i="47" s="1"/>
  <c r="BG559" i="47"/>
  <c r="BH559" i="47" s="1"/>
  <c r="S561" i="47"/>
  <c r="BG561" i="47"/>
  <c r="BH561" i="47" s="1"/>
  <c r="S564" i="47"/>
  <c r="T564" i="47" s="1"/>
  <c r="T565" i="47" s="1"/>
  <c r="T566" i="47" s="1"/>
  <c r="BG564" i="47"/>
  <c r="BH564" i="47" s="1"/>
  <c r="S560" i="47"/>
  <c r="T560" i="47" s="1"/>
  <c r="BG560" i="47"/>
  <c r="BH560" i="47" s="1"/>
  <c r="S563" i="47"/>
  <c r="T563" i="47" s="1"/>
  <c r="BG563" i="47"/>
  <c r="BH563" i="47" s="1"/>
  <c r="S562" i="47"/>
  <c r="BG562" i="47"/>
  <c r="BH562" i="47" s="1"/>
  <c r="R554" i="47"/>
  <c r="R555" i="47"/>
  <c r="R558" i="47"/>
  <c r="Q556" i="47"/>
  <c r="Q557" i="47"/>
  <c r="W555" i="46"/>
  <c r="W558" i="46"/>
  <c r="X562" i="46"/>
  <c r="V556" i="46"/>
  <c r="V557" i="46"/>
  <c r="X557" i="46"/>
  <c r="W554" i="46"/>
  <c r="I81" i="49"/>
  <c r="G80" i="49"/>
  <c r="F81" i="49"/>
  <c r="E80" i="49"/>
  <c r="D81" i="49"/>
  <c r="T553" i="46"/>
  <c r="S553" i="46"/>
  <c r="R553" i="46"/>
  <c r="Q553" i="46"/>
  <c r="P553" i="47"/>
  <c r="O553" i="47"/>
  <c r="N553" i="47"/>
  <c r="M553" i="47"/>
  <c r="P552" i="47"/>
  <c r="O552" i="47"/>
  <c r="N552" i="47"/>
  <c r="M552" i="47"/>
  <c r="P551" i="47"/>
  <c r="O551" i="47"/>
  <c r="N551" i="47"/>
  <c r="M551" i="47"/>
  <c r="P550" i="47"/>
  <c r="O550" i="47"/>
  <c r="N550" i="47"/>
  <c r="M550" i="47"/>
  <c r="P549" i="47"/>
  <c r="O549" i="47"/>
  <c r="N549" i="47"/>
  <c r="M549" i="47"/>
  <c r="P548" i="47"/>
  <c r="O548" i="47"/>
  <c r="N548" i="47"/>
  <c r="M548" i="47"/>
  <c r="T552" i="46"/>
  <c r="S552" i="46"/>
  <c r="R552" i="46"/>
  <c r="Q552" i="46"/>
  <c r="T551" i="46"/>
  <c r="S551" i="46"/>
  <c r="R551" i="46"/>
  <c r="Q551" i="46"/>
  <c r="T550" i="46"/>
  <c r="S550" i="46"/>
  <c r="R550" i="46"/>
  <c r="Q550" i="46"/>
  <c r="T549" i="46"/>
  <c r="S549" i="46"/>
  <c r="R549" i="46"/>
  <c r="Q549" i="46"/>
  <c r="T548" i="46"/>
  <c r="S548" i="46"/>
  <c r="R548" i="46"/>
  <c r="Q548" i="46"/>
  <c r="S557" i="47" l="1"/>
  <c r="T557" i="47" s="1"/>
  <c r="BG557" i="47"/>
  <c r="BH557" i="47" s="1"/>
  <c r="T561" i="47"/>
  <c r="T562" i="47" s="1"/>
  <c r="S556" i="47"/>
  <c r="BG556" i="47"/>
  <c r="S558" i="47"/>
  <c r="T558" i="47" s="1"/>
  <c r="BG558" i="47"/>
  <c r="BH558" i="47" s="1"/>
  <c r="W548" i="46"/>
  <c r="V549" i="46"/>
  <c r="V550" i="46"/>
  <c r="W552" i="46"/>
  <c r="W553" i="46"/>
  <c r="R548" i="47"/>
  <c r="Q549" i="47"/>
  <c r="Q550" i="47"/>
  <c r="R551" i="47"/>
  <c r="R552" i="47"/>
  <c r="R553" i="47"/>
  <c r="W551" i="46"/>
  <c r="X555" i="46"/>
  <c r="X550" i="46"/>
  <c r="P547" i="47"/>
  <c r="O547" i="47"/>
  <c r="N547" i="47"/>
  <c r="M547" i="47"/>
  <c r="P546" i="47"/>
  <c r="O546" i="47"/>
  <c r="N546" i="47"/>
  <c r="M546" i="47"/>
  <c r="T547" i="46"/>
  <c r="S547" i="46"/>
  <c r="R547" i="46"/>
  <c r="Q547" i="46"/>
  <c r="T546" i="46"/>
  <c r="S546" i="46"/>
  <c r="R546" i="46"/>
  <c r="Q546" i="46"/>
  <c r="T5" i="47" l="1"/>
  <c r="R547" i="47"/>
  <c r="R546" i="47"/>
  <c r="W546" i="46"/>
  <c r="W547" i="46"/>
  <c r="P545" i="47"/>
  <c r="O545" i="47"/>
  <c r="N545" i="47"/>
  <c r="M545" i="47"/>
  <c r="P544" i="47"/>
  <c r="O544" i="47"/>
  <c r="N544" i="47"/>
  <c r="M544" i="47"/>
  <c r="P542" i="47"/>
  <c r="O542" i="47"/>
  <c r="N542" i="47"/>
  <c r="M542" i="47"/>
  <c r="I80" i="49"/>
  <c r="G79" i="49"/>
  <c r="F80" i="49"/>
  <c r="E79" i="49"/>
  <c r="D80" i="49"/>
  <c r="T545" i="46"/>
  <c r="S545" i="46"/>
  <c r="R545" i="46"/>
  <c r="Q545" i="46"/>
  <c r="T544" i="46"/>
  <c r="S544" i="46"/>
  <c r="R544" i="46"/>
  <c r="Q544" i="46"/>
  <c r="T542" i="46"/>
  <c r="S542" i="46"/>
  <c r="R542" i="46"/>
  <c r="Q542" i="46"/>
  <c r="Q542" i="47" l="1"/>
  <c r="R545" i="47"/>
  <c r="R544" i="47"/>
  <c r="X548" i="46"/>
  <c r="V542" i="46"/>
  <c r="W544" i="46"/>
  <c r="W545" i="46"/>
  <c r="P543" i="47"/>
  <c r="O543" i="47"/>
  <c r="N543" i="47"/>
  <c r="M543" i="47"/>
  <c r="P541" i="47"/>
  <c r="O541" i="47"/>
  <c r="N541" i="47"/>
  <c r="M541" i="47"/>
  <c r="P540" i="47"/>
  <c r="O540" i="47"/>
  <c r="N540" i="47"/>
  <c r="M540" i="47"/>
  <c r="T543" i="46"/>
  <c r="S543" i="46"/>
  <c r="R543" i="46"/>
  <c r="Q543" i="46"/>
  <c r="T541" i="46"/>
  <c r="S541" i="46"/>
  <c r="R541" i="46"/>
  <c r="Q541" i="46"/>
  <c r="T540" i="46"/>
  <c r="S540" i="46"/>
  <c r="R540" i="46"/>
  <c r="Q540" i="46"/>
  <c r="X543" i="46" l="1"/>
  <c r="R540" i="47"/>
  <c r="R541" i="47"/>
  <c r="W540" i="46"/>
  <c r="W541" i="46"/>
  <c r="V543" i="46"/>
  <c r="Q543" i="47"/>
  <c r="P539" i="47"/>
  <c r="O539" i="47"/>
  <c r="N539" i="47"/>
  <c r="M539" i="47"/>
  <c r="P538" i="47"/>
  <c r="O538" i="47"/>
  <c r="N538" i="47"/>
  <c r="M538" i="47"/>
  <c r="T539" i="46"/>
  <c r="S539" i="46"/>
  <c r="R539" i="46"/>
  <c r="Q539" i="46"/>
  <c r="T538" i="46"/>
  <c r="S538" i="46"/>
  <c r="R538" i="46"/>
  <c r="Q538" i="46"/>
  <c r="R539" i="47" l="1"/>
  <c r="R538" i="47"/>
  <c r="W538" i="46"/>
  <c r="W539" i="46"/>
  <c r="AA3" i="47"/>
  <c r="AC6" i="47"/>
  <c r="AC7" i="47"/>
  <c r="P537" i="47" l="1"/>
  <c r="O537" i="47"/>
  <c r="N537" i="47"/>
  <c r="M537" i="47"/>
  <c r="P536" i="47"/>
  <c r="O536" i="47"/>
  <c r="N536" i="47"/>
  <c r="M536" i="47"/>
  <c r="P535" i="47"/>
  <c r="O535" i="47"/>
  <c r="N535" i="47"/>
  <c r="M535" i="47"/>
  <c r="P534" i="47"/>
  <c r="O534" i="47"/>
  <c r="N534" i="47"/>
  <c r="M534" i="47"/>
  <c r="I79" i="49"/>
  <c r="I78" i="49"/>
  <c r="G78" i="49"/>
  <c r="F79" i="49"/>
  <c r="E78" i="49"/>
  <c r="D79" i="49"/>
  <c r="T537" i="46"/>
  <c r="S537" i="46"/>
  <c r="R537" i="46"/>
  <c r="Q537" i="46"/>
  <c r="T536" i="46"/>
  <c r="S536" i="46"/>
  <c r="R536" i="46"/>
  <c r="Q536" i="46"/>
  <c r="T535" i="46"/>
  <c r="S535" i="46"/>
  <c r="R535" i="46"/>
  <c r="Q535" i="46"/>
  <c r="T534" i="46"/>
  <c r="S534" i="46"/>
  <c r="R534" i="46"/>
  <c r="Q534" i="46"/>
  <c r="V535" i="46" l="1"/>
  <c r="V536" i="46"/>
  <c r="W534" i="46"/>
  <c r="R534" i="47"/>
  <c r="Q535" i="47"/>
  <c r="Q536" i="47"/>
  <c r="R537" i="47"/>
  <c r="W537" i="46"/>
  <c r="X541" i="46"/>
  <c r="X536" i="46"/>
  <c r="AA7" i="47"/>
  <c r="P533" i="47" l="1"/>
  <c r="O533" i="47"/>
  <c r="N533" i="47"/>
  <c r="M533" i="47"/>
  <c r="P532" i="47"/>
  <c r="O532" i="47"/>
  <c r="N532" i="47"/>
  <c r="M532" i="47"/>
  <c r="T533" i="46"/>
  <c r="S533" i="46"/>
  <c r="R533" i="46"/>
  <c r="Q533" i="46"/>
  <c r="T532" i="46"/>
  <c r="S532" i="46"/>
  <c r="R532" i="46"/>
  <c r="Q532" i="46"/>
  <c r="W533" i="46" l="1"/>
  <c r="W532" i="46"/>
  <c r="R532" i="47"/>
  <c r="R533" i="47"/>
  <c r="P531" i="47"/>
  <c r="O531" i="47"/>
  <c r="N531" i="47"/>
  <c r="M531" i="47"/>
  <c r="P530" i="47"/>
  <c r="O530" i="47"/>
  <c r="N530" i="47"/>
  <c r="M530" i="47"/>
  <c r="T531" i="46"/>
  <c r="S531" i="46"/>
  <c r="R531" i="46"/>
  <c r="Q531" i="46"/>
  <c r="T530" i="46"/>
  <c r="S530" i="46"/>
  <c r="R530" i="46"/>
  <c r="Q530" i="46"/>
  <c r="W530" i="46" l="1"/>
  <c r="X534" i="46"/>
  <c r="W531" i="46"/>
  <c r="R530" i="47"/>
  <c r="R531" i="47"/>
  <c r="G77" i="49"/>
  <c r="F78" i="49"/>
  <c r="E77" i="49"/>
  <c r="D78" i="49"/>
  <c r="P529" i="47"/>
  <c r="O529" i="47"/>
  <c r="N529" i="47"/>
  <c r="M529" i="47"/>
  <c r="P528" i="47"/>
  <c r="O528" i="47"/>
  <c r="N528" i="47"/>
  <c r="M528" i="47"/>
  <c r="P527" i="47"/>
  <c r="O527" i="47"/>
  <c r="N527" i="47"/>
  <c r="M527" i="47"/>
  <c r="P526" i="47"/>
  <c r="O526" i="47"/>
  <c r="N526" i="47"/>
  <c r="M526" i="47"/>
  <c r="P525" i="47"/>
  <c r="O525" i="47"/>
  <c r="N525" i="47"/>
  <c r="M525" i="47"/>
  <c r="P524" i="47"/>
  <c r="O524" i="47"/>
  <c r="N524" i="47"/>
  <c r="M524" i="47"/>
  <c r="T529" i="46"/>
  <c r="S529" i="46"/>
  <c r="R529" i="46"/>
  <c r="Q529" i="46"/>
  <c r="T528" i="46"/>
  <c r="S528" i="46"/>
  <c r="R528" i="46"/>
  <c r="Q528" i="46"/>
  <c r="T527" i="46"/>
  <c r="S527" i="46"/>
  <c r="R527" i="46"/>
  <c r="Q527" i="46"/>
  <c r="T526" i="46"/>
  <c r="S526" i="46"/>
  <c r="R526" i="46"/>
  <c r="Q526" i="46"/>
  <c r="T525" i="46"/>
  <c r="S525" i="46"/>
  <c r="R525" i="46"/>
  <c r="Q525" i="46"/>
  <c r="T524" i="46"/>
  <c r="S524" i="46"/>
  <c r="R524" i="46"/>
  <c r="Q524" i="46"/>
  <c r="X529" i="46" l="1"/>
  <c r="W524" i="46"/>
  <c r="W525" i="46"/>
  <c r="W526" i="46"/>
  <c r="W527" i="46"/>
  <c r="V528" i="46"/>
  <c r="V529" i="46"/>
  <c r="R527" i="47"/>
  <c r="R525" i="47"/>
  <c r="Q529" i="47"/>
  <c r="Q528" i="47"/>
  <c r="S529" i="47"/>
  <c r="R526" i="47"/>
  <c r="R524" i="47"/>
  <c r="P523" i="47"/>
  <c r="O523" i="47"/>
  <c r="N523" i="47"/>
  <c r="M523" i="47"/>
  <c r="T523" i="46"/>
  <c r="S523" i="46"/>
  <c r="R523" i="46"/>
  <c r="Q523" i="46"/>
  <c r="W523" i="46" l="1"/>
  <c r="X527" i="46"/>
  <c r="R523" i="47"/>
  <c r="S527" i="47"/>
  <c r="P522" i="47"/>
  <c r="O522" i="47"/>
  <c r="N522" i="47"/>
  <c r="M522" i="47"/>
  <c r="P521" i="47"/>
  <c r="O521" i="47"/>
  <c r="N521" i="47"/>
  <c r="M521" i="47"/>
  <c r="P520" i="47"/>
  <c r="O520" i="47"/>
  <c r="N520" i="47"/>
  <c r="M520" i="47"/>
  <c r="P519" i="47"/>
  <c r="O519" i="47"/>
  <c r="N519" i="47"/>
  <c r="M519" i="47"/>
  <c r="P518" i="47"/>
  <c r="O518" i="47"/>
  <c r="N518" i="47"/>
  <c r="M518" i="47"/>
  <c r="P517" i="47"/>
  <c r="O517" i="47"/>
  <c r="N517" i="47"/>
  <c r="M517" i="47"/>
  <c r="I77" i="49"/>
  <c r="G76" i="49"/>
  <c r="F77" i="49"/>
  <c r="E76" i="49"/>
  <c r="D77" i="49"/>
  <c r="T522" i="46"/>
  <c r="S522" i="46"/>
  <c r="R522" i="46"/>
  <c r="Q522" i="46"/>
  <c r="T521" i="46"/>
  <c r="S521" i="46"/>
  <c r="R521" i="46"/>
  <c r="Q521" i="46"/>
  <c r="T520" i="46"/>
  <c r="S520" i="46"/>
  <c r="R520" i="46"/>
  <c r="Q520" i="46"/>
  <c r="T519" i="46"/>
  <c r="S519" i="46"/>
  <c r="R519" i="46"/>
  <c r="Q519" i="46"/>
  <c r="T518" i="46"/>
  <c r="S518" i="46"/>
  <c r="R518" i="46"/>
  <c r="Q518" i="46"/>
  <c r="T517" i="46"/>
  <c r="S517" i="46"/>
  <c r="R517" i="46"/>
  <c r="Q517" i="46"/>
  <c r="W517" i="46" l="1"/>
  <c r="W518" i="46"/>
  <c r="W519" i="46"/>
  <c r="W520" i="46"/>
  <c r="V521" i="46"/>
  <c r="V522" i="46"/>
  <c r="X522" i="46"/>
  <c r="R517" i="47"/>
  <c r="R519" i="47"/>
  <c r="R520" i="47"/>
  <c r="Q521" i="47"/>
  <c r="Q522" i="47"/>
  <c r="R518" i="47"/>
  <c r="S522" i="47"/>
  <c r="S7" i="51" l="1"/>
  <c r="R7" i="51"/>
  <c r="S6" i="51"/>
  <c r="R6" i="51"/>
  <c r="S5" i="51"/>
  <c r="R5" i="51"/>
  <c r="S4" i="51"/>
  <c r="R4" i="51"/>
  <c r="P516" i="47" l="1"/>
  <c r="O516" i="47"/>
  <c r="N516" i="47"/>
  <c r="M516" i="47"/>
  <c r="P515" i="47"/>
  <c r="O515" i="47"/>
  <c r="N515" i="47"/>
  <c r="M515" i="47"/>
  <c r="P514" i="47"/>
  <c r="O514" i="47"/>
  <c r="N514" i="47"/>
  <c r="M514" i="47"/>
  <c r="P513" i="47"/>
  <c r="O513" i="47"/>
  <c r="N513" i="47"/>
  <c r="M513" i="47"/>
  <c r="P512" i="47"/>
  <c r="O512" i="47"/>
  <c r="N512" i="47"/>
  <c r="M512" i="47"/>
  <c r="I76" i="49"/>
  <c r="F76" i="49"/>
  <c r="E75" i="49"/>
  <c r="D76" i="49"/>
  <c r="T516" i="46"/>
  <c r="S516" i="46"/>
  <c r="R516" i="46"/>
  <c r="Q516" i="46"/>
  <c r="T515" i="46"/>
  <c r="S515" i="46"/>
  <c r="R515" i="46"/>
  <c r="Q515" i="46"/>
  <c r="T514" i="46"/>
  <c r="S514" i="46"/>
  <c r="R514" i="46"/>
  <c r="Q514" i="46"/>
  <c r="T513" i="46"/>
  <c r="S513" i="46"/>
  <c r="R513" i="46"/>
  <c r="Q513" i="46"/>
  <c r="T512" i="46"/>
  <c r="S512" i="46"/>
  <c r="R512" i="46"/>
  <c r="Q512" i="46"/>
  <c r="R512" i="47" l="1"/>
  <c r="R513" i="47"/>
  <c r="Q515" i="47"/>
  <c r="X520" i="46"/>
  <c r="R516" i="47"/>
  <c r="S520" i="47"/>
  <c r="Q514" i="47"/>
  <c r="S515" i="47"/>
  <c r="W513" i="46"/>
  <c r="V514" i="46"/>
  <c r="V515" i="46"/>
  <c r="W516" i="46"/>
  <c r="W512" i="46"/>
  <c r="X515" i="46"/>
  <c r="P511" i="47"/>
  <c r="O511" i="47"/>
  <c r="N511" i="47"/>
  <c r="M511" i="47"/>
  <c r="T511" i="46"/>
  <c r="S511" i="46"/>
  <c r="R511" i="46"/>
  <c r="Q511" i="46"/>
  <c r="R511" i="47" l="1"/>
  <c r="W511" i="46"/>
  <c r="P510" i="47"/>
  <c r="O510" i="47"/>
  <c r="N510" i="47"/>
  <c r="M510" i="47"/>
  <c r="T510" i="46"/>
  <c r="S510" i="46"/>
  <c r="R510" i="46"/>
  <c r="Q510" i="46"/>
  <c r="R510" i="47" l="1"/>
  <c r="W510" i="46"/>
  <c r="P509" i="47"/>
  <c r="O509" i="47"/>
  <c r="N509" i="47"/>
  <c r="M509" i="47"/>
  <c r="T509" i="46"/>
  <c r="S509" i="46"/>
  <c r="R509" i="46"/>
  <c r="Q509" i="46"/>
  <c r="R509" i="47" l="1"/>
  <c r="S513" i="47"/>
  <c r="W509" i="46"/>
  <c r="X513" i="46"/>
  <c r="P508" i="47"/>
  <c r="O508" i="47"/>
  <c r="N508" i="47"/>
  <c r="M508" i="47"/>
  <c r="P507" i="47"/>
  <c r="O507" i="47"/>
  <c r="N507" i="47"/>
  <c r="M507" i="47"/>
  <c r="P506" i="47"/>
  <c r="O506" i="47"/>
  <c r="N506" i="47"/>
  <c r="M506" i="47"/>
  <c r="P505" i="47"/>
  <c r="O505" i="47"/>
  <c r="N505" i="47"/>
  <c r="M505" i="47"/>
  <c r="I75" i="49"/>
  <c r="G75" i="49"/>
  <c r="F75" i="49"/>
  <c r="D75" i="49"/>
  <c r="T508" i="46"/>
  <c r="S508" i="46"/>
  <c r="R508" i="46"/>
  <c r="Q508" i="46"/>
  <c r="T507" i="46"/>
  <c r="S507" i="46"/>
  <c r="R507" i="46"/>
  <c r="Q507" i="46"/>
  <c r="T506" i="46"/>
  <c r="S506" i="46"/>
  <c r="R506" i="46"/>
  <c r="Q506" i="46"/>
  <c r="R505" i="47" l="1"/>
  <c r="R506" i="47"/>
  <c r="Q508" i="47"/>
  <c r="Q507" i="47"/>
  <c r="S508" i="47"/>
  <c r="W506" i="46"/>
  <c r="X508" i="46"/>
  <c r="V508" i="46"/>
  <c r="V507" i="46"/>
  <c r="G74" i="49"/>
  <c r="T505" i="46"/>
  <c r="S505" i="46"/>
  <c r="R505" i="46"/>
  <c r="Q505" i="46"/>
  <c r="W505" i="46" l="1"/>
  <c r="I74" i="49"/>
  <c r="I73" i="49"/>
  <c r="I72" i="49"/>
  <c r="I71" i="49"/>
  <c r="I70" i="49"/>
  <c r="I69" i="49"/>
  <c r="I68" i="49"/>
  <c r="I67" i="49"/>
  <c r="I66" i="49"/>
  <c r="I65" i="49"/>
  <c r="I64" i="49"/>
  <c r="I63" i="49"/>
  <c r="I62" i="49"/>
  <c r="I61" i="49"/>
  <c r="I60" i="49"/>
  <c r="I59" i="49"/>
  <c r="I58" i="49"/>
  <c r="I57" i="49"/>
  <c r="I56" i="49"/>
  <c r="I55" i="49"/>
  <c r="I54" i="49"/>
  <c r="I53" i="49"/>
  <c r="I52" i="49"/>
  <c r="I51" i="49"/>
  <c r="I50" i="49"/>
  <c r="I49" i="49"/>
  <c r="I48" i="49"/>
  <c r="I47" i="49"/>
  <c r="I46" i="49"/>
  <c r="I45" i="49"/>
  <c r="I44" i="49"/>
  <c r="I43" i="49"/>
  <c r="I42" i="49"/>
  <c r="I41" i="49"/>
  <c r="I40" i="49"/>
  <c r="I39" i="49"/>
  <c r="I38" i="49"/>
  <c r="I37" i="49"/>
  <c r="I36" i="49"/>
  <c r="I35" i="49"/>
  <c r="I34" i="49"/>
  <c r="I33" i="49"/>
  <c r="I32" i="49"/>
  <c r="I31" i="49"/>
  <c r="I30" i="49"/>
  <c r="I29" i="49"/>
  <c r="I28" i="49"/>
  <c r="I27" i="49"/>
  <c r="I26" i="49"/>
  <c r="I25" i="49"/>
  <c r="I24" i="49"/>
  <c r="I23" i="49"/>
  <c r="I22" i="49"/>
  <c r="I21" i="49"/>
  <c r="I20" i="49"/>
  <c r="I19" i="49"/>
  <c r="I18" i="49"/>
  <c r="I17" i="49"/>
  <c r="I16" i="49"/>
  <c r="I15" i="49"/>
  <c r="I14" i="49"/>
  <c r="I13" i="49"/>
  <c r="I12" i="49"/>
  <c r="I11" i="49"/>
  <c r="I10" i="49"/>
  <c r="I9" i="49"/>
  <c r="I8" i="49"/>
  <c r="I7" i="49"/>
  <c r="I6" i="49"/>
  <c r="I5" i="49"/>
  <c r="I4" i="49"/>
  <c r="P501" i="47" l="1"/>
  <c r="O501" i="47"/>
  <c r="N501" i="47"/>
  <c r="M501" i="47"/>
  <c r="P500" i="47"/>
  <c r="O500" i="47"/>
  <c r="N500" i="47"/>
  <c r="M500" i="47"/>
  <c r="P504" i="47"/>
  <c r="O504" i="47"/>
  <c r="N504" i="47"/>
  <c r="M504" i="47"/>
  <c r="P503" i="47"/>
  <c r="O503" i="47"/>
  <c r="N503" i="47"/>
  <c r="M503" i="47"/>
  <c r="P502" i="47"/>
  <c r="O502" i="47"/>
  <c r="N502" i="47"/>
  <c r="M502" i="47"/>
  <c r="P499" i="47"/>
  <c r="O499" i="47"/>
  <c r="N499" i="47"/>
  <c r="M499" i="47"/>
  <c r="C2" i="49"/>
  <c r="B2" i="49"/>
  <c r="F74" i="49"/>
  <c r="G73" i="49"/>
  <c r="F73" i="49"/>
  <c r="G72" i="49"/>
  <c r="F72" i="49"/>
  <c r="G71" i="49"/>
  <c r="F71" i="49"/>
  <c r="G70" i="49"/>
  <c r="F70" i="49"/>
  <c r="G69" i="49"/>
  <c r="F69" i="49"/>
  <c r="G68" i="49"/>
  <c r="F68" i="49"/>
  <c r="G67" i="49"/>
  <c r="F67" i="49"/>
  <c r="G66" i="49"/>
  <c r="F66" i="49"/>
  <c r="G65" i="49"/>
  <c r="F65" i="49"/>
  <c r="G64" i="49"/>
  <c r="F64" i="49"/>
  <c r="G63" i="49"/>
  <c r="F63" i="49"/>
  <c r="G62" i="49"/>
  <c r="F62" i="49"/>
  <c r="G61" i="49"/>
  <c r="F61" i="49"/>
  <c r="G60" i="49"/>
  <c r="F60" i="49"/>
  <c r="G59" i="49"/>
  <c r="F59" i="49"/>
  <c r="G58" i="49"/>
  <c r="F58" i="49"/>
  <c r="G57" i="49"/>
  <c r="F57" i="49"/>
  <c r="G56" i="49"/>
  <c r="F56" i="49"/>
  <c r="G55" i="49"/>
  <c r="F55" i="49"/>
  <c r="G54" i="49"/>
  <c r="F54" i="49"/>
  <c r="G53" i="49"/>
  <c r="F53" i="49"/>
  <c r="G52" i="49"/>
  <c r="F52" i="49"/>
  <c r="G51" i="49"/>
  <c r="F51" i="49"/>
  <c r="G50" i="49"/>
  <c r="F50" i="49"/>
  <c r="G49" i="49"/>
  <c r="F49" i="49"/>
  <c r="G48" i="49"/>
  <c r="F48" i="49"/>
  <c r="G47" i="49"/>
  <c r="F47" i="49"/>
  <c r="G46" i="49"/>
  <c r="F46" i="49"/>
  <c r="G45" i="49"/>
  <c r="F45" i="49"/>
  <c r="G44" i="49"/>
  <c r="F44" i="49"/>
  <c r="G43" i="49"/>
  <c r="F43" i="49"/>
  <c r="G42" i="49"/>
  <c r="F42" i="49"/>
  <c r="G41" i="49"/>
  <c r="F41" i="49"/>
  <c r="G40" i="49"/>
  <c r="F40" i="49"/>
  <c r="G39" i="49"/>
  <c r="F39" i="49"/>
  <c r="G38" i="49"/>
  <c r="F38" i="49"/>
  <c r="G37" i="49"/>
  <c r="F37" i="49"/>
  <c r="G36" i="49"/>
  <c r="F36" i="49"/>
  <c r="G35" i="49"/>
  <c r="F35" i="49"/>
  <c r="G34" i="49"/>
  <c r="F34" i="49"/>
  <c r="G33" i="49"/>
  <c r="F33" i="49"/>
  <c r="G32" i="49"/>
  <c r="F32" i="49"/>
  <c r="G31" i="49"/>
  <c r="F31" i="49"/>
  <c r="G30" i="49"/>
  <c r="F30" i="49"/>
  <c r="G29" i="49"/>
  <c r="F29" i="49"/>
  <c r="G28" i="49"/>
  <c r="F28" i="49"/>
  <c r="G27" i="49"/>
  <c r="F27" i="49"/>
  <c r="G26" i="49"/>
  <c r="F26" i="49"/>
  <c r="G25" i="49"/>
  <c r="F25" i="49"/>
  <c r="G24" i="49"/>
  <c r="F24" i="49"/>
  <c r="G23" i="49"/>
  <c r="F23" i="49"/>
  <c r="G22" i="49"/>
  <c r="F22" i="49"/>
  <c r="G21" i="49"/>
  <c r="F21" i="49"/>
  <c r="G20" i="49"/>
  <c r="F20" i="49"/>
  <c r="G19" i="49"/>
  <c r="F19" i="49"/>
  <c r="G18" i="49"/>
  <c r="F18" i="49"/>
  <c r="G17" i="49"/>
  <c r="F17" i="49"/>
  <c r="G16" i="49"/>
  <c r="F16" i="49"/>
  <c r="G15" i="49"/>
  <c r="F15" i="49"/>
  <c r="G14" i="49"/>
  <c r="F14" i="49"/>
  <c r="G13" i="49"/>
  <c r="F13" i="49"/>
  <c r="G12" i="49"/>
  <c r="F12" i="49"/>
  <c r="G11" i="49"/>
  <c r="F11" i="49"/>
  <c r="G10" i="49"/>
  <c r="F10" i="49"/>
  <c r="G9" i="49"/>
  <c r="F9" i="49"/>
  <c r="G8" i="49"/>
  <c r="F8" i="49"/>
  <c r="G7" i="49"/>
  <c r="F7" i="49"/>
  <c r="G6" i="49"/>
  <c r="F6" i="49"/>
  <c r="G5" i="49"/>
  <c r="F5" i="49"/>
  <c r="G4" i="49"/>
  <c r="F4" i="49"/>
  <c r="E74" i="49"/>
  <c r="D74" i="49"/>
  <c r="E73" i="49"/>
  <c r="D73" i="49"/>
  <c r="E72" i="49"/>
  <c r="D72" i="49"/>
  <c r="E71" i="49"/>
  <c r="D71" i="49"/>
  <c r="E70" i="49"/>
  <c r="D70" i="49"/>
  <c r="E69" i="49"/>
  <c r="D69" i="49"/>
  <c r="E68" i="49"/>
  <c r="D68" i="49"/>
  <c r="E67" i="49"/>
  <c r="D67" i="49"/>
  <c r="E66" i="49"/>
  <c r="D66" i="49"/>
  <c r="E65" i="49"/>
  <c r="D65" i="49"/>
  <c r="E64" i="49"/>
  <c r="D64" i="49"/>
  <c r="E63" i="49"/>
  <c r="D63" i="49"/>
  <c r="E62" i="49"/>
  <c r="D62" i="49"/>
  <c r="E61" i="49"/>
  <c r="D61" i="49"/>
  <c r="E60" i="49"/>
  <c r="D60" i="49"/>
  <c r="E59" i="49"/>
  <c r="D59" i="49"/>
  <c r="E58" i="49"/>
  <c r="D58" i="49"/>
  <c r="E57" i="49"/>
  <c r="D57" i="49"/>
  <c r="E56" i="49"/>
  <c r="D56" i="49"/>
  <c r="E55" i="49"/>
  <c r="D55" i="49"/>
  <c r="E54" i="49"/>
  <c r="D54" i="49"/>
  <c r="E53" i="49"/>
  <c r="D53" i="49"/>
  <c r="E52" i="49"/>
  <c r="D52" i="49"/>
  <c r="E51" i="49"/>
  <c r="D51" i="49"/>
  <c r="E50" i="49"/>
  <c r="D50" i="49"/>
  <c r="E49" i="49"/>
  <c r="D49" i="49"/>
  <c r="E48" i="49"/>
  <c r="D48" i="49"/>
  <c r="E47" i="49"/>
  <c r="D47" i="49"/>
  <c r="E46" i="49"/>
  <c r="D46" i="49"/>
  <c r="E45" i="49"/>
  <c r="D45" i="49"/>
  <c r="E44" i="49"/>
  <c r="D44" i="49"/>
  <c r="E43" i="49"/>
  <c r="D43" i="49"/>
  <c r="E42" i="49"/>
  <c r="D42" i="49"/>
  <c r="E41" i="49"/>
  <c r="D41" i="49"/>
  <c r="E40" i="49"/>
  <c r="D40" i="49"/>
  <c r="E39" i="49"/>
  <c r="D39" i="49"/>
  <c r="E38" i="49"/>
  <c r="D38" i="49"/>
  <c r="E37" i="49"/>
  <c r="D37" i="49"/>
  <c r="E36" i="49"/>
  <c r="D36" i="49"/>
  <c r="E35" i="49"/>
  <c r="D35" i="49"/>
  <c r="E34" i="49"/>
  <c r="D34" i="49"/>
  <c r="E33" i="49"/>
  <c r="D33" i="49"/>
  <c r="E32" i="49"/>
  <c r="D32" i="49"/>
  <c r="E31" i="49"/>
  <c r="D31" i="49"/>
  <c r="E30" i="49"/>
  <c r="D30" i="49"/>
  <c r="E29" i="49"/>
  <c r="D29" i="49"/>
  <c r="E28" i="49"/>
  <c r="D28" i="49"/>
  <c r="E27" i="49"/>
  <c r="D27" i="49"/>
  <c r="E26" i="49"/>
  <c r="D26" i="49"/>
  <c r="E25" i="49"/>
  <c r="D25" i="49"/>
  <c r="E24" i="49"/>
  <c r="D24" i="49"/>
  <c r="E23" i="49"/>
  <c r="D23" i="49"/>
  <c r="E22" i="49"/>
  <c r="D22" i="49"/>
  <c r="E21" i="49"/>
  <c r="D21" i="49"/>
  <c r="E20" i="49"/>
  <c r="D20" i="49"/>
  <c r="E19" i="49"/>
  <c r="D19" i="49"/>
  <c r="E18" i="49"/>
  <c r="D18" i="49"/>
  <c r="E17" i="49"/>
  <c r="D17" i="49"/>
  <c r="E16" i="49"/>
  <c r="D16" i="49"/>
  <c r="E15" i="49"/>
  <c r="D15" i="49"/>
  <c r="E14" i="49"/>
  <c r="D14" i="49"/>
  <c r="E13" i="49"/>
  <c r="D13" i="49"/>
  <c r="E12" i="49"/>
  <c r="D12" i="49"/>
  <c r="E11" i="49"/>
  <c r="D11" i="49"/>
  <c r="E10" i="49"/>
  <c r="D10" i="49"/>
  <c r="E9" i="49"/>
  <c r="D9" i="49"/>
  <c r="E8" i="49"/>
  <c r="D8" i="49"/>
  <c r="E7" i="49"/>
  <c r="D7" i="49"/>
  <c r="E6" i="49"/>
  <c r="D6" i="49"/>
  <c r="E5" i="49"/>
  <c r="D5" i="49"/>
  <c r="E4" i="49"/>
  <c r="D4" i="49"/>
  <c r="T504" i="46"/>
  <c r="S504" i="46"/>
  <c r="R504" i="46"/>
  <c r="Q504" i="46"/>
  <c r="T503" i="46"/>
  <c r="R503" i="46"/>
  <c r="Q503" i="46"/>
  <c r="T502" i="46"/>
  <c r="S502" i="46"/>
  <c r="R502" i="46"/>
  <c r="Q502" i="46"/>
  <c r="T501" i="46"/>
  <c r="S501" i="46"/>
  <c r="R501" i="46"/>
  <c r="Q501" i="46"/>
  <c r="T500" i="46"/>
  <c r="S500" i="46"/>
  <c r="R500" i="46"/>
  <c r="Q500" i="46"/>
  <c r="T499" i="46"/>
  <c r="S499" i="46"/>
  <c r="R499" i="46"/>
  <c r="Q499" i="46"/>
  <c r="R499" i="47" l="1"/>
  <c r="R503" i="47"/>
  <c r="R504" i="47"/>
  <c r="Q501" i="47"/>
  <c r="R502" i="47"/>
  <c r="S506" i="47"/>
  <c r="Q500" i="47"/>
  <c r="S501" i="47"/>
  <c r="X501" i="46"/>
  <c r="V501" i="46"/>
  <c r="W503" i="46"/>
  <c r="W502" i="46"/>
  <c r="X506" i="46"/>
  <c r="W499" i="46"/>
  <c r="W504" i="46"/>
  <c r="V500" i="46"/>
  <c r="P498" i="47"/>
  <c r="O498" i="47"/>
  <c r="N498" i="47"/>
  <c r="M498" i="47"/>
  <c r="P497" i="47"/>
  <c r="O497" i="47"/>
  <c r="N497" i="47"/>
  <c r="M497" i="47"/>
  <c r="P496" i="47"/>
  <c r="O496" i="47"/>
  <c r="N496" i="47"/>
  <c r="M496" i="47"/>
  <c r="T498" i="46"/>
  <c r="S498" i="46"/>
  <c r="R498" i="46"/>
  <c r="Q498" i="46"/>
  <c r="T497" i="46"/>
  <c r="S497" i="46"/>
  <c r="R497" i="46"/>
  <c r="Q497" i="46"/>
  <c r="S496" i="46"/>
  <c r="R496" i="46"/>
  <c r="Q496" i="46"/>
  <c r="R496" i="47" l="1"/>
  <c r="R497" i="47"/>
  <c r="R498" i="47"/>
  <c r="W496" i="46"/>
  <c r="W497" i="46"/>
  <c r="W498" i="46"/>
  <c r="P495" i="47"/>
  <c r="O495" i="47"/>
  <c r="N495" i="47"/>
  <c r="M495" i="47"/>
  <c r="P494" i="47"/>
  <c r="O494" i="47"/>
  <c r="N494" i="47"/>
  <c r="M494" i="47"/>
  <c r="T495" i="46"/>
  <c r="S495" i="46"/>
  <c r="R495" i="46"/>
  <c r="Q495" i="46"/>
  <c r="T494" i="46"/>
  <c r="S494" i="46"/>
  <c r="R494" i="46"/>
  <c r="Q494" i="46"/>
  <c r="R495" i="47" l="1"/>
  <c r="S499" i="47"/>
  <c r="Q494" i="47"/>
  <c r="W495" i="46"/>
  <c r="X499" i="46"/>
  <c r="V494" i="46"/>
  <c r="P493" i="47" l="1"/>
  <c r="O493" i="47"/>
  <c r="N493" i="47"/>
  <c r="M493" i="47"/>
  <c r="P492" i="47"/>
  <c r="O492" i="47"/>
  <c r="N492" i="47"/>
  <c r="M492" i="47"/>
  <c r="P491" i="47"/>
  <c r="O491" i="47"/>
  <c r="N491" i="47"/>
  <c r="M491" i="47"/>
  <c r="T493" i="46"/>
  <c r="S493" i="46"/>
  <c r="R493" i="46"/>
  <c r="Q493" i="46"/>
  <c r="T492" i="46"/>
  <c r="S492" i="46"/>
  <c r="R492" i="46"/>
  <c r="Q492" i="46"/>
  <c r="T491" i="46"/>
  <c r="S491" i="46"/>
  <c r="R491" i="46"/>
  <c r="Q491" i="46"/>
  <c r="R491" i="47" l="1"/>
  <c r="R492" i="47"/>
  <c r="Q493" i="47"/>
  <c r="S494" i="47"/>
  <c r="W491" i="46"/>
  <c r="W492" i="46"/>
  <c r="V493" i="46"/>
  <c r="X494" i="46"/>
  <c r="M474" i="47"/>
  <c r="N474" i="47"/>
  <c r="P474" i="47"/>
  <c r="M475" i="47"/>
  <c r="N475" i="47"/>
  <c r="O475" i="47"/>
  <c r="P475" i="47"/>
  <c r="M476" i="47"/>
  <c r="N476" i="47"/>
  <c r="O476" i="47"/>
  <c r="P476" i="47"/>
  <c r="M477" i="47"/>
  <c r="N477" i="47"/>
  <c r="O477" i="47"/>
  <c r="P477" i="47"/>
  <c r="M478" i="47"/>
  <c r="N478" i="47"/>
  <c r="O478" i="47"/>
  <c r="P478" i="47"/>
  <c r="M479" i="47"/>
  <c r="N479" i="47"/>
  <c r="O479" i="47"/>
  <c r="P479" i="47"/>
  <c r="M480" i="47"/>
  <c r="N480" i="47"/>
  <c r="O480" i="47"/>
  <c r="P480" i="47"/>
  <c r="M481" i="47"/>
  <c r="N481" i="47"/>
  <c r="O481" i="47"/>
  <c r="P481" i="47"/>
  <c r="M482" i="47"/>
  <c r="N482" i="47"/>
  <c r="O482" i="47"/>
  <c r="P482" i="47"/>
  <c r="M483" i="47"/>
  <c r="N483" i="47"/>
  <c r="O483" i="47"/>
  <c r="P483" i="47"/>
  <c r="M484" i="47"/>
  <c r="N484" i="47"/>
  <c r="O484" i="47"/>
  <c r="P484" i="47"/>
  <c r="M485" i="47"/>
  <c r="N485" i="47"/>
  <c r="O485" i="47"/>
  <c r="P485" i="47"/>
  <c r="M486" i="47"/>
  <c r="N486" i="47"/>
  <c r="O486" i="47"/>
  <c r="P486" i="47"/>
  <c r="M487" i="47"/>
  <c r="N487" i="47"/>
  <c r="O487" i="47"/>
  <c r="P487" i="47"/>
  <c r="M488" i="47"/>
  <c r="N488" i="47"/>
  <c r="O488" i="47"/>
  <c r="P488" i="47"/>
  <c r="M489" i="47"/>
  <c r="N489" i="47"/>
  <c r="O489" i="47"/>
  <c r="P489" i="47"/>
  <c r="M490" i="47"/>
  <c r="N490" i="47"/>
  <c r="O490" i="47"/>
  <c r="P490" i="47"/>
  <c r="T490" i="46"/>
  <c r="S490" i="46"/>
  <c r="R490" i="46"/>
  <c r="Q490" i="46"/>
  <c r="T489" i="46"/>
  <c r="S489" i="46"/>
  <c r="R489" i="46"/>
  <c r="Q489" i="46"/>
  <c r="T488" i="46"/>
  <c r="S488" i="46"/>
  <c r="R488" i="46"/>
  <c r="Q488" i="46"/>
  <c r="Q486" i="47" l="1"/>
  <c r="R482" i="47"/>
  <c r="R477" i="47"/>
  <c r="S485" i="47"/>
  <c r="S480" i="47"/>
  <c r="R478" i="47"/>
  <c r="R475" i="47"/>
  <c r="R488" i="47"/>
  <c r="Q487" i="47"/>
  <c r="R490" i="47"/>
  <c r="R489" i="47"/>
  <c r="R484" i="47"/>
  <c r="S478" i="47"/>
  <c r="S492" i="47"/>
  <c r="R485" i="47"/>
  <c r="R483" i="47"/>
  <c r="Q480" i="47"/>
  <c r="R474" i="47"/>
  <c r="S487" i="47"/>
  <c r="R481" i="47"/>
  <c r="Q479" i="47"/>
  <c r="R476" i="47"/>
  <c r="W489" i="46"/>
  <c r="W490" i="46"/>
  <c r="W488" i="46"/>
  <c r="X492" i="46"/>
  <c r="T487" i="46"/>
  <c r="S487" i="46"/>
  <c r="R487" i="46"/>
  <c r="Q487" i="46"/>
  <c r="T486" i="46"/>
  <c r="S486" i="46"/>
  <c r="R486" i="46"/>
  <c r="Q486" i="46"/>
  <c r="T485" i="46"/>
  <c r="S485" i="46"/>
  <c r="R485" i="46"/>
  <c r="Q485" i="46"/>
  <c r="V486" i="46" l="1"/>
  <c r="X487" i="46"/>
  <c r="V487" i="46"/>
  <c r="W485" i="46"/>
  <c r="T484" i="46"/>
  <c r="S484" i="46"/>
  <c r="R484" i="46"/>
  <c r="Q484" i="46"/>
  <c r="T483" i="46"/>
  <c r="S483" i="46"/>
  <c r="R483" i="46"/>
  <c r="Q483" i="46"/>
  <c r="T482" i="46"/>
  <c r="S482" i="46"/>
  <c r="R482" i="46"/>
  <c r="Q482" i="46"/>
  <c r="W482" i="46" l="1"/>
  <c r="W483" i="46"/>
  <c r="W484" i="46"/>
  <c r="T481" i="46"/>
  <c r="S481" i="46"/>
  <c r="R481" i="46"/>
  <c r="Q481" i="46"/>
  <c r="W481" i="46" l="1"/>
  <c r="X485" i="46"/>
  <c r="Q478" i="46"/>
  <c r="R478" i="46"/>
  <c r="S478" i="46"/>
  <c r="T478" i="46"/>
  <c r="Q479" i="46"/>
  <c r="R479" i="46"/>
  <c r="S479" i="46"/>
  <c r="T479" i="46"/>
  <c r="Q480" i="46"/>
  <c r="R480" i="46"/>
  <c r="S480" i="46"/>
  <c r="T480" i="46"/>
  <c r="V480" i="46" l="1"/>
  <c r="W478" i="46"/>
  <c r="V479" i="46"/>
  <c r="X480" i="46"/>
  <c r="V474" i="47"/>
  <c r="Z474" i="46" l="1"/>
  <c r="T477" i="46"/>
  <c r="S477" i="46"/>
  <c r="R477" i="46"/>
  <c r="Q477" i="46"/>
  <c r="T476" i="46"/>
  <c r="S476" i="46"/>
  <c r="R476" i="46"/>
  <c r="Q476" i="46"/>
  <c r="T475" i="46"/>
  <c r="R475" i="46"/>
  <c r="T474" i="46"/>
  <c r="R474" i="46"/>
  <c r="Q474" i="46"/>
  <c r="X478" i="46" l="1"/>
  <c r="W476" i="46"/>
  <c r="W477" i="46"/>
  <c r="X474" i="47"/>
  <c r="W474" i="47"/>
  <c r="W475" i="46"/>
  <c r="W474" i="46"/>
  <c r="AB474" i="46" l="1"/>
  <c r="AA474" i="46"/>
  <c r="Q470" i="46"/>
  <c r="R470" i="46"/>
  <c r="S470" i="46"/>
  <c r="T470" i="46"/>
  <c r="Q471" i="46"/>
  <c r="R471" i="46"/>
  <c r="S471" i="46"/>
  <c r="T471" i="46"/>
  <c r="Q472" i="46"/>
  <c r="R472" i="46"/>
  <c r="S472" i="46"/>
  <c r="T472" i="46"/>
  <c r="Q473" i="46"/>
  <c r="R473" i="46"/>
  <c r="S473" i="46"/>
  <c r="T473" i="46"/>
  <c r="M470" i="47"/>
  <c r="N470" i="47"/>
  <c r="O470" i="47"/>
  <c r="P470" i="47"/>
  <c r="M471" i="47"/>
  <c r="N471" i="47"/>
  <c r="O471" i="47"/>
  <c r="P471" i="47"/>
  <c r="M472" i="47"/>
  <c r="N472" i="47"/>
  <c r="O472" i="47"/>
  <c r="P472" i="47"/>
  <c r="M473" i="47"/>
  <c r="N473" i="47"/>
  <c r="O473" i="47"/>
  <c r="P473" i="47"/>
  <c r="Q472" i="47" l="1"/>
  <c r="Q473" i="47"/>
  <c r="R470" i="47"/>
  <c r="R471" i="47"/>
  <c r="S473" i="47"/>
  <c r="V472" i="46"/>
  <c r="V473" i="46"/>
  <c r="W470" i="46"/>
  <c r="W471" i="46"/>
  <c r="X473" i="46"/>
  <c r="P469" i="47"/>
  <c r="O469" i="47"/>
  <c r="N469" i="47"/>
  <c r="M469" i="47"/>
  <c r="P468" i="47"/>
  <c r="O468" i="47"/>
  <c r="N468" i="47"/>
  <c r="M468" i="47"/>
  <c r="T469" i="46"/>
  <c r="S469" i="46"/>
  <c r="R469" i="46"/>
  <c r="Q469" i="46"/>
  <c r="T468" i="46"/>
  <c r="S468" i="46"/>
  <c r="R468" i="46"/>
  <c r="Q468" i="46"/>
  <c r="R468" i="47" l="1"/>
  <c r="R469" i="47"/>
  <c r="W468" i="46"/>
  <c r="W469" i="46"/>
  <c r="P466" i="47"/>
  <c r="O466" i="47"/>
  <c r="N466" i="47"/>
  <c r="M466" i="47"/>
  <c r="P465" i="47"/>
  <c r="O465" i="47"/>
  <c r="N465" i="47"/>
  <c r="M465" i="47"/>
  <c r="P467" i="47"/>
  <c r="O467" i="47"/>
  <c r="N467" i="47"/>
  <c r="M467" i="47"/>
  <c r="P464" i="47"/>
  <c r="O464" i="47"/>
  <c r="N464" i="47"/>
  <c r="M464" i="47"/>
  <c r="T466" i="46"/>
  <c r="S466" i="46"/>
  <c r="R466" i="46"/>
  <c r="Q466" i="46"/>
  <c r="T465" i="46"/>
  <c r="S465" i="46"/>
  <c r="R465" i="46"/>
  <c r="Q465" i="46"/>
  <c r="T467" i="46"/>
  <c r="S467" i="46"/>
  <c r="R467" i="46"/>
  <c r="Q467" i="46"/>
  <c r="T464" i="46"/>
  <c r="S464" i="46"/>
  <c r="R464" i="46"/>
  <c r="Q464" i="46"/>
  <c r="R464" i="47" l="1"/>
  <c r="Q466" i="47"/>
  <c r="R467" i="47"/>
  <c r="S471" i="47"/>
  <c r="Q465" i="47"/>
  <c r="S466" i="47"/>
  <c r="W464" i="46"/>
  <c r="W467" i="46"/>
  <c r="X471" i="46"/>
  <c r="V465" i="46"/>
  <c r="X466" i="46"/>
  <c r="V466" i="46"/>
  <c r="P463" i="47"/>
  <c r="O463" i="47"/>
  <c r="N463" i="47"/>
  <c r="M463" i="47"/>
  <c r="P462" i="47"/>
  <c r="O462" i="47"/>
  <c r="N462" i="47"/>
  <c r="M462" i="47"/>
  <c r="P461" i="47"/>
  <c r="O461" i="47"/>
  <c r="N461" i="47"/>
  <c r="M461" i="47"/>
  <c r="T463" i="46"/>
  <c r="S463" i="46"/>
  <c r="R463" i="46"/>
  <c r="Q463" i="46"/>
  <c r="T462" i="46"/>
  <c r="S462" i="46"/>
  <c r="R462" i="46"/>
  <c r="Q462" i="46"/>
  <c r="T461" i="46"/>
  <c r="S461" i="46"/>
  <c r="R461" i="46"/>
  <c r="Q461" i="46"/>
  <c r="R461" i="47" l="1"/>
  <c r="R463" i="47"/>
  <c r="R462" i="47"/>
  <c r="W461" i="46"/>
  <c r="W462" i="46"/>
  <c r="W463" i="46"/>
  <c r="T459" i="46"/>
  <c r="S459" i="46"/>
  <c r="R459" i="46"/>
  <c r="Q459" i="46"/>
  <c r="T458" i="46"/>
  <c r="S458" i="46"/>
  <c r="R458" i="46"/>
  <c r="Q458" i="46"/>
  <c r="T460" i="46"/>
  <c r="S460" i="46"/>
  <c r="R460" i="46"/>
  <c r="Q460" i="46"/>
  <c r="T457" i="46"/>
  <c r="S457" i="46"/>
  <c r="R457" i="46"/>
  <c r="Q457" i="46"/>
  <c r="P459" i="47"/>
  <c r="O459" i="47"/>
  <c r="N459" i="47"/>
  <c r="M459" i="47"/>
  <c r="P458" i="47"/>
  <c r="O458" i="47"/>
  <c r="N458" i="47"/>
  <c r="M458" i="47"/>
  <c r="P460" i="47"/>
  <c r="O460" i="47"/>
  <c r="N460" i="47"/>
  <c r="M460" i="47"/>
  <c r="P457" i="47"/>
  <c r="O457" i="47"/>
  <c r="N457" i="47"/>
  <c r="M457" i="47"/>
  <c r="Q458" i="47" l="1"/>
  <c r="Q459" i="47"/>
  <c r="R457" i="47"/>
  <c r="S464" i="47"/>
  <c r="S459" i="47"/>
  <c r="R460" i="47"/>
  <c r="W457" i="46"/>
  <c r="V458" i="46"/>
  <c r="X459" i="46"/>
  <c r="W460" i="46"/>
  <c r="X464" i="46"/>
  <c r="V459" i="46"/>
  <c r="M456" i="47"/>
  <c r="N456" i="47"/>
  <c r="O456" i="47"/>
  <c r="P456" i="47"/>
  <c r="Q456" i="46"/>
  <c r="R456" i="46"/>
  <c r="S456" i="46"/>
  <c r="T456" i="46"/>
  <c r="R456" i="47" l="1"/>
  <c r="W456" i="46"/>
  <c r="P455" i="47"/>
  <c r="O455" i="47"/>
  <c r="N455" i="47"/>
  <c r="M455" i="47"/>
  <c r="T455" i="46"/>
  <c r="S455" i="46"/>
  <c r="R455" i="46"/>
  <c r="Q455" i="46"/>
  <c r="R455" i="47" l="1"/>
  <c r="W455" i="46"/>
  <c r="P454" i="47"/>
  <c r="O454" i="47"/>
  <c r="N454" i="47"/>
  <c r="M454" i="47"/>
  <c r="T454" i="46"/>
  <c r="S454" i="46"/>
  <c r="R454" i="46"/>
  <c r="Q454" i="46"/>
  <c r="R454" i="47" l="1"/>
  <c r="W454" i="46"/>
  <c r="P453" i="47"/>
  <c r="O453" i="47"/>
  <c r="N453" i="47"/>
  <c r="M453" i="47"/>
  <c r="P452" i="47"/>
  <c r="O452" i="47"/>
  <c r="N452" i="47"/>
  <c r="M452" i="47"/>
  <c r="T453" i="46"/>
  <c r="S453" i="46"/>
  <c r="R453" i="46"/>
  <c r="Q453" i="46"/>
  <c r="T452" i="46"/>
  <c r="S452" i="46"/>
  <c r="R452" i="46"/>
  <c r="Q452" i="46"/>
  <c r="Q452" i="47" l="1"/>
  <c r="R453" i="47"/>
  <c r="S457" i="47"/>
  <c r="V452" i="46"/>
  <c r="W453" i="46"/>
  <c r="X457" i="46"/>
  <c r="T451" i="46"/>
  <c r="S451" i="46"/>
  <c r="R451" i="46"/>
  <c r="Q451" i="46"/>
  <c r="T450" i="46"/>
  <c r="S450" i="46"/>
  <c r="R450" i="46"/>
  <c r="Q450" i="46"/>
  <c r="T449" i="46"/>
  <c r="S449" i="46"/>
  <c r="R449" i="46"/>
  <c r="Q449" i="46"/>
  <c r="T448" i="46"/>
  <c r="S448" i="46"/>
  <c r="R448" i="46"/>
  <c r="Q448" i="46"/>
  <c r="P451" i="47"/>
  <c r="O451" i="47"/>
  <c r="N451" i="47"/>
  <c r="M451" i="47"/>
  <c r="P450" i="47"/>
  <c r="O450" i="47"/>
  <c r="N450" i="47"/>
  <c r="M450" i="47"/>
  <c r="P449" i="47"/>
  <c r="O449" i="47"/>
  <c r="N449" i="47"/>
  <c r="M449" i="47"/>
  <c r="P448" i="47"/>
  <c r="O448" i="47"/>
  <c r="N448" i="47"/>
  <c r="M448" i="47"/>
  <c r="V451" i="46" l="1"/>
  <c r="R448" i="47"/>
  <c r="R449" i="47"/>
  <c r="R450" i="47"/>
  <c r="Q451" i="47"/>
  <c r="S452" i="47"/>
  <c r="W448" i="46"/>
  <c r="W449" i="46"/>
  <c r="W450" i="46"/>
  <c r="X452" i="46"/>
  <c r="P447" i="47"/>
  <c r="O447" i="47"/>
  <c r="N447" i="47"/>
  <c r="M447" i="47"/>
  <c r="P446" i="47"/>
  <c r="O446" i="47"/>
  <c r="N446" i="47"/>
  <c r="M446" i="47"/>
  <c r="T447" i="46"/>
  <c r="S447" i="46"/>
  <c r="R447" i="46"/>
  <c r="Q447" i="46"/>
  <c r="T446" i="46"/>
  <c r="S446" i="46"/>
  <c r="R446" i="46"/>
  <c r="Q446" i="46"/>
  <c r="R446" i="47" l="1"/>
  <c r="S450" i="47"/>
  <c r="R447" i="47"/>
  <c r="W446" i="46"/>
  <c r="X450" i="46"/>
  <c r="W447" i="46"/>
  <c r="P445" i="47"/>
  <c r="O445" i="47"/>
  <c r="N445" i="47"/>
  <c r="M445" i="47"/>
  <c r="P444" i="47"/>
  <c r="O444" i="47"/>
  <c r="N444" i="47"/>
  <c r="M444" i="47"/>
  <c r="P443" i="47"/>
  <c r="O443" i="47"/>
  <c r="N443" i="47"/>
  <c r="M443" i="47"/>
  <c r="R443" i="47" l="1"/>
  <c r="Q444" i="47"/>
  <c r="Q445" i="47"/>
  <c r="S445" i="47"/>
  <c r="T445" i="46"/>
  <c r="S445" i="46"/>
  <c r="R445" i="46"/>
  <c r="Q445" i="46"/>
  <c r="T444" i="46"/>
  <c r="S444" i="46"/>
  <c r="R444" i="46"/>
  <c r="Q444" i="46"/>
  <c r="T443" i="46"/>
  <c r="S443" i="46"/>
  <c r="R443" i="46"/>
  <c r="Q443" i="46"/>
  <c r="W443" i="46" l="1"/>
  <c r="V444" i="46"/>
  <c r="V445" i="46"/>
  <c r="X445" i="46"/>
  <c r="M436" i="47"/>
  <c r="N436" i="47"/>
  <c r="O436" i="47"/>
  <c r="P436" i="47"/>
  <c r="M437" i="47"/>
  <c r="N437" i="47"/>
  <c r="O437" i="47"/>
  <c r="P437" i="47"/>
  <c r="M438" i="47"/>
  <c r="N438" i="47"/>
  <c r="O438" i="47"/>
  <c r="P438" i="47"/>
  <c r="M439" i="47"/>
  <c r="N439" i="47"/>
  <c r="O439" i="47"/>
  <c r="P439" i="47"/>
  <c r="M440" i="47"/>
  <c r="N440" i="47"/>
  <c r="O440" i="47"/>
  <c r="P440" i="47"/>
  <c r="M441" i="47"/>
  <c r="N441" i="47"/>
  <c r="O441" i="47"/>
  <c r="P441" i="47"/>
  <c r="M442" i="47"/>
  <c r="N442" i="47"/>
  <c r="O442" i="47"/>
  <c r="P442" i="47"/>
  <c r="Q436" i="46"/>
  <c r="R436" i="46"/>
  <c r="S436" i="46"/>
  <c r="T436" i="46"/>
  <c r="Q437" i="46"/>
  <c r="R437" i="46"/>
  <c r="S437" i="46"/>
  <c r="T437" i="46"/>
  <c r="Q438" i="46"/>
  <c r="R438" i="46"/>
  <c r="S438" i="46"/>
  <c r="T438" i="46"/>
  <c r="Q439" i="46"/>
  <c r="R439" i="46"/>
  <c r="S439" i="46"/>
  <c r="T439" i="46"/>
  <c r="Q440" i="46"/>
  <c r="R440" i="46"/>
  <c r="S440" i="46"/>
  <c r="T440" i="46"/>
  <c r="Q441" i="46"/>
  <c r="R441" i="46"/>
  <c r="S441" i="46"/>
  <c r="T441" i="46"/>
  <c r="Q442" i="46"/>
  <c r="R442" i="46"/>
  <c r="S442" i="46"/>
  <c r="T442" i="46"/>
  <c r="R440" i="47" l="1"/>
  <c r="R442" i="47"/>
  <c r="R441" i="47"/>
  <c r="Q438" i="47"/>
  <c r="R436" i="47"/>
  <c r="S443" i="47"/>
  <c r="S438" i="47"/>
  <c r="Q437" i="47"/>
  <c r="R439" i="47"/>
  <c r="W442" i="46"/>
  <c r="W441" i="46"/>
  <c r="W440" i="46"/>
  <c r="W439" i="46"/>
  <c r="V438" i="46"/>
  <c r="X438" i="46"/>
  <c r="W436" i="46"/>
  <c r="X443" i="46"/>
  <c r="V437" i="46"/>
  <c r="M433" i="47"/>
  <c r="N433" i="47"/>
  <c r="O433" i="47"/>
  <c r="P433" i="47"/>
  <c r="M434" i="47"/>
  <c r="N434" i="47"/>
  <c r="O434" i="47"/>
  <c r="P434" i="47"/>
  <c r="M435" i="47"/>
  <c r="N435" i="47"/>
  <c r="O435" i="47"/>
  <c r="P435" i="47"/>
  <c r="Q433" i="46"/>
  <c r="R433" i="46"/>
  <c r="S433" i="46"/>
  <c r="T433" i="46"/>
  <c r="Q434" i="46"/>
  <c r="R434" i="46"/>
  <c r="S434" i="46"/>
  <c r="T434" i="46"/>
  <c r="Q435" i="46"/>
  <c r="R435" i="46"/>
  <c r="S435" i="46"/>
  <c r="T435" i="46"/>
  <c r="R435" i="47" l="1"/>
  <c r="R434" i="47"/>
  <c r="R433" i="47"/>
  <c r="W435" i="46"/>
  <c r="W434" i="46"/>
  <c r="W433" i="46"/>
  <c r="M428" i="47"/>
  <c r="N428" i="47"/>
  <c r="O428" i="47"/>
  <c r="P428" i="47"/>
  <c r="M429" i="47"/>
  <c r="N429" i="47"/>
  <c r="O429" i="47"/>
  <c r="P429" i="47"/>
  <c r="M430" i="47"/>
  <c r="N430" i="47"/>
  <c r="O430" i="47"/>
  <c r="P430" i="47"/>
  <c r="M431" i="47"/>
  <c r="N431" i="47"/>
  <c r="O431" i="47"/>
  <c r="P431" i="47"/>
  <c r="M432" i="47"/>
  <c r="N432" i="47"/>
  <c r="O432" i="47"/>
  <c r="P432" i="47"/>
  <c r="Q428" i="46"/>
  <c r="R428" i="46"/>
  <c r="S428" i="46"/>
  <c r="T428" i="46"/>
  <c r="Q429" i="46"/>
  <c r="R429" i="46"/>
  <c r="S429" i="46"/>
  <c r="T429" i="46"/>
  <c r="Q430" i="46"/>
  <c r="R430" i="46"/>
  <c r="S430" i="46"/>
  <c r="T430" i="46"/>
  <c r="Q431" i="46"/>
  <c r="R431" i="46"/>
  <c r="S431" i="46"/>
  <c r="T431" i="46"/>
  <c r="Q432" i="46"/>
  <c r="R432" i="46"/>
  <c r="S432" i="46"/>
  <c r="T432" i="46"/>
  <c r="R428" i="47" l="1"/>
  <c r="R429" i="47"/>
  <c r="S436" i="47"/>
  <c r="R432" i="47"/>
  <c r="Q431" i="47"/>
  <c r="S431" i="47"/>
  <c r="Q430" i="47"/>
  <c r="W429" i="46"/>
  <c r="W428" i="46"/>
  <c r="V431" i="46"/>
  <c r="X436" i="46"/>
  <c r="W432" i="46"/>
  <c r="X431" i="46"/>
  <c r="V430" i="46"/>
  <c r="P427" i="47"/>
  <c r="P426" i="47"/>
  <c r="P94" i="47" l="1"/>
  <c r="O94" i="47"/>
  <c r="N94" i="47"/>
  <c r="M94" i="47"/>
  <c r="P93" i="47"/>
  <c r="O93" i="47"/>
  <c r="N93" i="47"/>
  <c r="M93" i="47"/>
  <c r="P92" i="47"/>
  <c r="O92" i="47"/>
  <c r="N92" i="47"/>
  <c r="M92" i="47"/>
  <c r="P91" i="47"/>
  <c r="O91" i="47"/>
  <c r="N91" i="47"/>
  <c r="M91" i="47"/>
  <c r="P90" i="47"/>
  <c r="O90" i="47"/>
  <c r="N90" i="47"/>
  <c r="M90" i="47"/>
  <c r="P89" i="47"/>
  <c r="O89" i="47"/>
  <c r="N89" i="47"/>
  <c r="M89" i="47"/>
  <c r="P88" i="47"/>
  <c r="O88" i="47"/>
  <c r="N88" i="47"/>
  <c r="M88" i="47"/>
  <c r="P87" i="47"/>
  <c r="O87" i="47"/>
  <c r="N87" i="47"/>
  <c r="M87" i="47"/>
  <c r="P86" i="47"/>
  <c r="O86" i="47"/>
  <c r="N86" i="47"/>
  <c r="M86" i="47"/>
  <c r="P85" i="47"/>
  <c r="O85" i="47"/>
  <c r="N85" i="47"/>
  <c r="M85" i="47"/>
  <c r="P84" i="47"/>
  <c r="O84" i="47"/>
  <c r="N84" i="47"/>
  <c r="M84" i="47"/>
  <c r="P83" i="47"/>
  <c r="O83" i="47"/>
  <c r="N83" i="47"/>
  <c r="M83" i="47"/>
  <c r="P82" i="47"/>
  <c r="O82" i="47"/>
  <c r="N82" i="47"/>
  <c r="M82" i="47"/>
  <c r="P81" i="47"/>
  <c r="O81" i="47"/>
  <c r="N81" i="47"/>
  <c r="M81" i="47"/>
  <c r="P80" i="47"/>
  <c r="O80" i="47"/>
  <c r="N80" i="47"/>
  <c r="M80" i="47"/>
  <c r="P79" i="47"/>
  <c r="O79" i="47"/>
  <c r="N79" i="47"/>
  <c r="M79" i="47"/>
  <c r="P78" i="47"/>
  <c r="O78" i="47"/>
  <c r="N78" i="47"/>
  <c r="M78" i="47"/>
  <c r="P77" i="47"/>
  <c r="O77" i="47"/>
  <c r="N77" i="47"/>
  <c r="M77" i="47"/>
  <c r="P76" i="47"/>
  <c r="O76" i="47"/>
  <c r="N76" i="47"/>
  <c r="M76" i="47"/>
  <c r="P75" i="47"/>
  <c r="O75" i="47"/>
  <c r="N75" i="47"/>
  <c r="M75" i="47"/>
  <c r="P74" i="47"/>
  <c r="O74" i="47"/>
  <c r="N74" i="47"/>
  <c r="M74" i="47"/>
  <c r="P73" i="47"/>
  <c r="O73" i="47"/>
  <c r="N73" i="47"/>
  <c r="M73" i="47"/>
  <c r="P72" i="47"/>
  <c r="O72" i="47"/>
  <c r="N72" i="47"/>
  <c r="M72" i="47"/>
  <c r="P71" i="47"/>
  <c r="O71" i="47"/>
  <c r="N71" i="47"/>
  <c r="M71" i="47"/>
  <c r="P70" i="47"/>
  <c r="O70" i="47"/>
  <c r="N70" i="47"/>
  <c r="M70" i="47"/>
  <c r="P69" i="47"/>
  <c r="O69" i="47"/>
  <c r="N69" i="47"/>
  <c r="M69" i="47"/>
  <c r="P68" i="47"/>
  <c r="O68" i="47"/>
  <c r="N68" i="47"/>
  <c r="M68" i="47"/>
  <c r="P67" i="47"/>
  <c r="O67" i="47"/>
  <c r="N67" i="47"/>
  <c r="M67" i="47"/>
  <c r="P66" i="47"/>
  <c r="O66" i="47"/>
  <c r="N66" i="47"/>
  <c r="M66" i="47"/>
  <c r="P65" i="47"/>
  <c r="O65" i="47"/>
  <c r="N65" i="47"/>
  <c r="M65" i="47"/>
  <c r="P64" i="47"/>
  <c r="O64" i="47"/>
  <c r="N64" i="47"/>
  <c r="M64" i="47"/>
  <c r="P63" i="47"/>
  <c r="O63" i="47"/>
  <c r="N63" i="47"/>
  <c r="M63" i="47"/>
  <c r="P62" i="47"/>
  <c r="O62" i="47"/>
  <c r="N62" i="47"/>
  <c r="M62" i="47"/>
  <c r="P61" i="47"/>
  <c r="O61" i="47"/>
  <c r="N61" i="47"/>
  <c r="M61" i="47"/>
  <c r="P60" i="47"/>
  <c r="O60" i="47"/>
  <c r="N60" i="47"/>
  <c r="M60" i="47"/>
  <c r="P59" i="47"/>
  <c r="O59" i="47"/>
  <c r="N59" i="47"/>
  <c r="M59" i="47"/>
  <c r="P58" i="47"/>
  <c r="O58" i="47"/>
  <c r="N58" i="47"/>
  <c r="M58" i="47"/>
  <c r="P57" i="47"/>
  <c r="O57" i="47"/>
  <c r="N57" i="47"/>
  <c r="M57" i="47"/>
  <c r="P56" i="47"/>
  <c r="O56" i="47"/>
  <c r="N56" i="47"/>
  <c r="M56" i="47"/>
  <c r="P55" i="47"/>
  <c r="O55" i="47"/>
  <c r="N55" i="47"/>
  <c r="M55" i="47"/>
  <c r="P54" i="47"/>
  <c r="O54" i="47"/>
  <c r="N54" i="47"/>
  <c r="M54" i="47"/>
  <c r="P53" i="47"/>
  <c r="O53" i="47"/>
  <c r="N53" i="47"/>
  <c r="M53" i="47"/>
  <c r="P52" i="47"/>
  <c r="O52" i="47"/>
  <c r="N52" i="47"/>
  <c r="M52" i="47"/>
  <c r="P51" i="47"/>
  <c r="O51" i="47"/>
  <c r="N51" i="47"/>
  <c r="M51" i="47"/>
  <c r="P50" i="47"/>
  <c r="O50" i="47"/>
  <c r="N50" i="47"/>
  <c r="M50" i="47"/>
  <c r="P49" i="47"/>
  <c r="O49" i="47"/>
  <c r="N49" i="47"/>
  <c r="M49" i="47"/>
  <c r="P48" i="47"/>
  <c r="O48" i="47"/>
  <c r="N48" i="47"/>
  <c r="M48" i="47"/>
  <c r="P47" i="47"/>
  <c r="O47" i="47"/>
  <c r="N47" i="47"/>
  <c r="M47" i="47"/>
  <c r="P46" i="47"/>
  <c r="O46" i="47"/>
  <c r="N46" i="47"/>
  <c r="M46" i="47"/>
  <c r="P45" i="47"/>
  <c r="O45" i="47"/>
  <c r="N45" i="47"/>
  <c r="M45" i="47"/>
  <c r="P44" i="47"/>
  <c r="O44" i="47"/>
  <c r="N44" i="47"/>
  <c r="M44" i="47"/>
  <c r="P43" i="47"/>
  <c r="O43" i="47"/>
  <c r="N43" i="47"/>
  <c r="M43" i="47"/>
  <c r="P42" i="47"/>
  <c r="O42" i="47"/>
  <c r="N42" i="47"/>
  <c r="M42" i="47"/>
  <c r="P41" i="47"/>
  <c r="O41" i="47"/>
  <c r="N41" i="47"/>
  <c r="M41" i="47"/>
  <c r="P40" i="47"/>
  <c r="O40" i="47"/>
  <c r="N40" i="47"/>
  <c r="M40" i="47"/>
  <c r="P39" i="47"/>
  <c r="O39" i="47"/>
  <c r="N39" i="47"/>
  <c r="M39" i="47"/>
  <c r="P38" i="47"/>
  <c r="O38" i="47"/>
  <c r="N38" i="47"/>
  <c r="M38" i="47"/>
  <c r="P37" i="47"/>
  <c r="O37" i="47"/>
  <c r="N37" i="47"/>
  <c r="M37" i="47"/>
  <c r="P36" i="47"/>
  <c r="O36" i="47"/>
  <c r="N36" i="47"/>
  <c r="M36" i="47"/>
  <c r="P35" i="47"/>
  <c r="O35" i="47"/>
  <c r="N35" i="47"/>
  <c r="M35" i="47"/>
  <c r="P34" i="47"/>
  <c r="O34" i="47"/>
  <c r="N34" i="47"/>
  <c r="M34" i="47"/>
  <c r="P33" i="47"/>
  <c r="O33" i="47"/>
  <c r="N33" i="47"/>
  <c r="M33" i="47"/>
  <c r="P32" i="47"/>
  <c r="O32" i="47"/>
  <c r="N32" i="47"/>
  <c r="M32" i="47"/>
  <c r="P31" i="47"/>
  <c r="O31" i="47"/>
  <c r="N31" i="47"/>
  <c r="M31" i="47"/>
  <c r="P30" i="47"/>
  <c r="O30" i="47"/>
  <c r="N30" i="47"/>
  <c r="M30" i="47"/>
  <c r="P29" i="47"/>
  <c r="O29" i="47"/>
  <c r="N29" i="47"/>
  <c r="M29" i="47"/>
  <c r="P28" i="47"/>
  <c r="O28" i="47"/>
  <c r="N28" i="47"/>
  <c r="M28" i="47"/>
  <c r="P27" i="47"/>
  <c r="O27" i="47"/>
  <c r="N27" i="47"/>
  <c r="M27" i="47"/>
  <c r="P26" i="47"/>
  <c r="O26" i="47"/>
  <c r="N26" i="47"/>
  <c r="M26" i="47"/>
  <c r="P25" i="47"/>
  <c r="O25" i="47"/>
  <c r="N25" i="47"/>
  <c r="M25" i="47"/>
  <c r="P24" i="47"/>
  <c r="O24" i="47"/>
  <c r="N24" i="47"/>
  <c r="M24" i="47"/>
  <c r="P23" i="47"/>
  <c r="O23" i="47"/>
  <c r="N23" i="47"/>
  <c r="M23" i="47"/>
  <c r="P22" i="47"/>
  <c r="O22" i="47"/>
  <c r="N22" i="47"/>
  <c r="M22" i="47"/>
  <c r="P21" i="47"/>
  <c r="O21" i="47"/>
  <c r="N21" i="47"/>
  <c r="M21" i="47"/>
  <c r="P20" i="47"/>
  <c r="O20" i="47"/>
  <c r="N20" i="47"/>
  <c r="M20" i="47"/>
  <c r="P19" i="47"/>
  <c r="O19" i="47"/>
  <c r="N19" i="47"/>
  <c r="M19" i="47"/>
  <c r="P18" i="47"/>
  <c r="O18" i="47"/>
  <c r="N18" i="47"/>
  <c r="M18" i="47"/>
  <c r="P17" i="47"/>
  <c r="O17" i="47"/>
  <c r="N17" i="47"/>
  <c r="M17" i="47"/>
  <c r="P16" i="47"/>
  <c r="O16" i="47"/>
  <c r="N16" i="47"/>
  <c r="M16" i="47"/>
  <c r="P15" i="47"/>
  <c r="O15" i="47"/>
  <c r="N15" i="47"/>
  <c r="M15" i="47"/>
  <c r="P14" i="47"/>
  <c r="O14" i="47"/>
  <c r="N14" i="47"/>
  <c r="M14" i="47"/>
  <c r="P13" i="47"/>
  <c r="O13" i="47"/>
  <c r="N13" i="47"/>
  <c r="M13" i="47"/>
  <c r="P12" i="47"/>
  <c r="O12" i="47"/>
  <c r="N12" i="47"/>
  <c r="M12" i="47"/>
  <c r="P11" i="47"/>
  <c r="O11" i="47"/>
  <c r="N11" i="47"/>
  <c r="M11" i="47"/>
  <c r="P10" i="47"/>
  <c r="O10" i="47"/>
  <c r="N10" i="47"/>
  <c r="M10" i="47"/>
  <c r="P9" i="47"/>
  <c r="O9" i="47"/>
  <c r="N9" i="47"/>
  <c r="M9" i="47"/>
  <c r="P8" i="47"/>
  <c r="O8" i="47"/>
  <c r="N8" i="47"/>
  <c r="M8" i="47"/>
  <c r="P7" i="47"/>
  <c r="O7" i="47"/>
  <c r="N7" i="47"/>
  <c r="M7" i="47"/>
  <c r="P6" i="47"/>
  <c r="O6" i="47"/>
  <c r="N6" i="47"/>
  <c r="M6" i="47"/>
  <c r="R7" i="47" l="1"/>
  <c r="R8" i="47"/>
  <c r="R9" i="47"/>
  <c r="R13" i="47"/>
  <c r="R14" i="47"/>
  <c r="R15" i="47"/>
  <c r="R16" i="47"/>
  <c r="Q18" i="47"/>
  <c r="R20" i="47"/>
  <c r="R21" i="47"/>
  <c r="R22" i="47"/>
  <c r="R23" i="47"/>
  <c r="Q25" i="47"/>
  <c r="R27" i="47"/>
  <c r="R28" i="47"/>
  <c r="R29" i="47"/>
  <c r="R30" i="47"/>
  <c r="Q32" i="47"/>
  <c r="R34" i="47"/>
  <c r="R35" i="47"/>
  <c r="R36" i="47"/>
  <c r="R37" i="47"/>
  <c r="Q39" i="47"/>
  <c r="R41" i="47"/>
  <c r="R42" i="47"/>
  <c r="R43" i="47"/>
  <c r="R44" i="47"/>
  <c r="Q46" i="47"/>
  <c r="R48" i="47"/>
  <c r="R49" i="47"/>
  <c r="R50" i="47"/>
  <c r="R51" i="47"/>
  <c r="Q53" i="47"/>
  <c r="R55" i="47"/>
  <c r="R56" i="47"/>
  <c r="R57" i="47"/>
  <c r="R58" i="47"/>
  <c r="Q60" i="47"/>
  <c r="R62" i="47"/>
  <c r="R63" i="47"/>
  <c r="R64" i="47"/>
  <c r="R65" i="47"/>
  <c r="Q67" i="47"/>
  <c r="R69" i="47"/>
  <c r="R70" i="47"/>
  <c r="R71" i="47"/>
  <c r="R72" i="47"/>
  <c r="Q74" i="47"/>
  <c r="R76" i="47"/>
  <c r="R77" i="47"/>
  <c r="R78" i="47"/>
  <c r="R79" i="47"/>
  <c r="Q81" i="47"/>
  <c r="R83" i="47"/>
  <c r="R84" i="47"/>
  <c r="R85" i="47"/>
  <c r="R86" i="47"/>
  <c r="Q88" i="47"/>
  <c r="S93" i="47"/>
  <c r="R12" i="47"/>
  <c r="S16" i="47"/>
  <c r="Q17" i="47"/>
  <c r="S18" i="47"/>
  <c r="Q24" i="47"/>
  <c r="S25" i="47"/>
  <c r="R26" i="47"/>
  <c r="S30" i="47"/>
  <c r="Q31" i="47"/>
  <c r="S32" i="47"/>
  <c r="R40" i="47"/>
  <c r="S44" i="47"/>
  <c r="Q52" i="47"/>
  <c r="S53" i="47"/>
  <c r="R54" i="47"/>
  <c r="S58" i="47"/>
  <c r="Q59" i="47"/>
  <c r="S60" i="47"/>
  <c r="Q66" i="47"/>
  <c r="S67" i="47"/>
  <c r="Q80" i="47"/>
  <c r="S81" i="47"/>
  <c r="R82" i="47"/>
  <c r="S86" i="47"/>
  <c r="R6" i="47"/>
  <c r="S9" i="47"/>
  <c r="Q10" i="47"/>
  <c r="S11" i="47"/>
  <c r="R19" i="47"/>
  <c r="S23" i="47"/>
  <c r="R33" i="47"/>
  <c r="S37" i="47"/>
  <c r="Q38" i="47"/>
  <c r="S39" i="47"/>
  <c r="Q45" i="47"/>
  <c r="S46" i="47"/>
  <c r="R47" i="47"/>
  <c r="S51" i="47"/>
  <c r="R61" i="47"/>
  <c r="S65" i="47"/>
  <c r="R68" i="47"/>
  <c r="S72" i="47"/>
  <c r="Q73" i="47"/>
  <c r="S74" i="47"/>
  <c r="R75" i="47"/>
  <c r="S79" i="47"/>
  <c r="Q87" i="47"/>
  <c r="S88" i="47"/>
  <c r="R89" i="47"/>
  <c r="R90" i="47"/>
  <c r="R91" i="47"/>
  <c r="R92" i="47"/>
  <c r="R93" i="47"/>
  <c r="Q94" i="47"/>
  <c r="Q11" i="47"/>
  <c r="T94" i="46"/>
  <c r="S94" i="46"/>
  <c r="R94" i="46"/>
  <c r="Q94" i="46"/>
  <c r="T93" i="46"/>
  <c r="S93" i="46"/>
  <c r="R93" i="46"/>
  <c r="Q93" i="46"/>
  <c r="T92" i="46"/>
  <c r="S92" i="46"/>
  <c r="R92" i="46"/>
  <c r="Q92" i="46"/>
  <c r="T91" i="46"/>
  <c r="S91" i="46"/>
  <c r="R91" i="46"/>
  <c r="Q91" i="46"/>
  <c r="T90" i="46"/>
  <c r="S90" i="46"/>
  <c r="R90" i="46"/>
  <c r="Q90" i="46"/>
  <c r="T89" i="46"/>
  <c r="S89" i="46"/>
  <c r="R89" i="46"/>
  <c r="Q89" i="46"/>
  <c r="T88" i="46"/>
  <c r="S88" i="46"/>
  <c r="R88" i="46"/>
  <c r="Q88" i="46"/>
  <c r="T87" i="46"/>
  <c r="S87" i="46"/>
  <c r="R87" i="46"/>
  <c r="Q87" i="46"/>
  <c r="T86" i="46"/>
  <c r="S86" i="46"/>
  <c r="R86" i="46"/>
  <c r="Q86" i="46"/>
  <c r="T85" i="46"/>
  <c r="S85" i="46"/>
  <c r="R85" i="46"/>
  <c r="Q85" i="46"/>
  <c r="T84" i="46"/>
  <c r="S84" i="46"/>
  <c r="R84" i="46"/>
  <c r="Q84" i="46"/>
  <c r="T83" i="46"/>
  <c r="S83" i="46"/>
  <c r="R83" i="46"/>
  <c r="Q83" i="46"/>
  <c r="T82" i="46"/>
  <c r="S82" i="46"/>
  <c r="R82" i="46"/>
  <c r="Q82" i="46"/>
  <c r="T81" i="46"/>
  <c r="S81" i="46"/>
  <c r="R81" i="46"/>
  <c r="Q81" i="46"/>
  <c r="T80" i="46"/>
  <c r="S80" i="46"/>
  <c r="R80" i="46"/>
  <c r="Q80" i="46"/>
  <c r="T79" i="46"/>
  <c r="S79" i="46"/>
  <c r="R79" i="46"/>
  <c r="Q79" i="46"/>
  <c r="T78" i="46"/>
  <c r="S78" i="46"/>
  <c r="R78" i="46"/>
  <c r="Q78" i="46"/>
  <c r="T77" i="46"/>
  <c r="S77" i="46"/>
  <c r="R77" i="46"/>
  <c r="Q77" i="46"/>
  <c r="T76" i="46"/>
  <c r="S76" i="46"/>
  <c r="R76" i="46"/>
  <c r="Q76" i="46"/>
  <c r="T75" i="46"/>
  <c r="S75" i="46"/>
  <c r="R75" i="46"/>
  <c r="Q75" i="46"/>
  <c r="T74" i="46"/>
  <c r="S74" i="46"/>
  <c r="R74" i="46"/>
  <c r="Q74" i="46"/>
  <c r="T73" i="46"/>
  <c r="S73" i="46"/>
  <c r="R73" i="46"/>
  <c r="Q73" i="46"/>
  <c r="T72" i="46"/>
  <c r="S72" i="46"/>
  <c r="R72" i="46"/>
  <c r="Q72" i="46"/>
  <c r="T71" i="46"/>
  <c r="S71" i="46"/>
  <c r="R71" i="46"/>
  <c r="Q71" i="46"/>
  <c r="T70" i="46"/>
  <c r="S70" i="46"/>
  <c r="R70" i="46"/>
  <c r="Q70" i="46"/>
  <c r="T69" i="46"/>
  <c r="S69" i="46"/>
  <c r="R69" i="46"/>
  <c r="Q69" i="46"/>
  <c r="T68" i="46"/>
  <c r="S68" i="46"/>
  <c r="R68" i="46"/>
  <c r="Q68" i="46"/>
  <c r="T67" i="46"/>
  <c r="S67" i="46"/>
  <c r="R67" i="46"/>
  <c r="Q67" i="46"/>
  <c r="T66" i="46"/>
  <c r="S66" i="46"/>
  <c r="R66" i="46"/>
  <c r="Q66" i="46"/>
  <c r="T65" i="46"/>
  <c r="S65" i="46"/>
  <c r="R65" i="46"/>
  <c r="Q65" i="46"/>
  <c r="T64" i="46"/>
  <c r="S64" i="46"/>
  <c r="R64" i="46"/>
  <c r="Q64" i="46"/>
  <c r="T63" i="46"/>
  <c r="S63" i="46"/>
  <c r="R63" i="46"/>
  <c r="Q63" i="46"/>
  <c r="T62" i="46"/>
  <c r="S62" i="46"/>
  <c r="R62" i="46"/>
  <c r="Q62" i="46"/>
  <c r="T61" i="46"/>
  <c r="S61" i="46"/>
  <c r="R61" i="46"/>
  <c r="Q61" i="46"/>
  <c r="T60" i="46"/>
  <c r="S60" i="46"/>
  <c r="R60" i="46"/>
  <c r="Q60" i="46"/>
  <c r="T59" i="46"/>
  <c r="S59" i="46"/>
  <c r="R59" i="46"/>
  <c r="Q59" i="46"/>
  <c r="T58" i="46"/>
  <c r="S58" i="46"/>
  <c r="R58" i="46"/>
  <c r="Q58" i="46"/>
  <c r="T57" i="46"/>
  <c r="S57" i="46"/>
  <c r="R57" i="46"/>
  <c r="Q57" i="46"/>
  <c r="T56" i="46"/>
  <c r="S56" i="46"/>
  <c r="R56" i="46"/>
  <c r="Q56" i="46"/>
  <c r="T55" i="46"/>
  <c r="S55" i="46"/>
  <c r="R55" i="46"/>
  <c r="Q55" i="46"/>
  <c r="T54" i="46"/>
  <c r="S54" i="46"/>
  <c r="R54" i="46"/>
  <c r="Q54" i="46"/>
  <c r="T53" i="46"/>
  <c r="S53" i="46"/>
  <c r="R53" i="46"/>
  <c r="Q53" i="46"/>
  <c r="T52" i="46"/>
  <c r="S52" i="46"/>
  <c r="R52" i="46"/>
  <c r="Q52" i="46"/>
  <c r="T51" i="46"/>
  <c r="S51" i="46"/>
  <c r="R51" i="46"/>
  <c r="Q51" i="46"/>
  <c r="T50" i="46"/>
  <c r="S50" i="46"/>
  <c r="R50" i="46"/>
  <c r="Q50" i="46"/>
  <c r="T49" i="46"/>
  <c r="S49" i="46"/>
  <c r="R49" i="46"/>
  <c r="Q49" i="46"/>
  <c r="T48" i="46"/>
  <c r="S48" i="46"/>
  <c r="R48" i="46"/>
  <c r="Q48" i="46"/>
  <c r="T47" i="46"/>
  <c r="S47" i="46"/>
  <c r="R47" i="46"/>
  <c r="Q47" i="46"/>
  <c r="T46" i="46"/>
  <c r="S46" i="46"/>
  <c r="R46" i="46"/>
  <c r="Q46" i="46"/>
  <c r="T45" i="46"/>
  <c r="S45" i="46"/>
  <c r="R45" i="46"/>
  <c r="Q45" i="46"/>
  <c r="T44" i="46"/>
  <c r="S44" i="46"/>
  <c r="R44" i="46"/>
  <c r="Q44" i="46"/>
  <c r="T43" i="46"/>
  <c r="S43" i="46"/>
  <c r="R43" i="46"/>
  <c r="Q43" i="46"/>
  <c r="T42" i="46"/>
  <c r="S42" i="46"/>
  <c r="R42" i="46"/>
  <c r="Q42" i="46"/>
  <c r="T41" i="46"/>
  <c r="S41" i="46"/>
  <c r="R41" i="46"/>
  <c r="Q41" i="46"/>
  <c r="T40" i="46"/>
  <c r="S40" i="46"/>
  <c r="R40" i="46"/>
  <c r="Q40" i="46"/>
  <c r="T39" i="46"/>
  <c r="S39" i="46"/>
  <c r="R39" i="46"/>
  <c r="Q39" i="46"/>
  <c r="T38" i="46"/>
  <c r="S38" i="46"/>
  <c r="R38" i="46"/>
  <c r="Q38" i="46"/>
  <c r="T37" i="46"/>
  <c r="S37" i="46"/>
  <c r="R37" i="46"/>
  <c r="Q37" i="46"/>
  <c r="T36" i="46"/>
  <c r="S36" i="46"/>
  <c r="R36" i="46"/>
  <c r="Q36" i="46"/>
  <c r="T35" i="46"/>
  <c r="S35" i="46"/>
  <c r="R35" i="46"/>
  <c r="Q35" i="46"/>
  <c r="T34" i="46"/>
  <c r="S34" i="46"/>
  <c r="R34" i="46"/>
  <c r="Q34" i="46"/>
  <c r="T33" i="46"/>
  <c r="S33" i="46"/>
  <c r="R33" i="46"/>
  <c r="Q33" i="46"/>
  <c r="T32" i="46"/>
  <c r="S32" i="46"/>
  <c r="R32" i="46"/>
  <c r="Q32" i="46"/>
  <c r="T31" i="46"/>
  <c r="S31" i="46"/>
  <c r="R31" i="46"/>
  <c r="Q31" i="46"/>
  <c r="T30" i="46"/>
  <c r="S30" i="46"/>
  <c r="R30" i="46"/>
  <c r="Q30" i="46"/>
  <c r="T29" i="46"/>
  <c r="S29" i="46"/>
  <c r="R29" i="46"/>
  <c r="Q29" i="46"/>
  <c r="T28" i="46"/>
  <c r="S28" i="46"/>
  <c r="R28" i="46"/>
  <c r="Q28" i="46"/>
  <c r="T27" i="46"/>
  <c r="S27" i="46"/>
  <c r="R27" i="46"/>
  <c r="Q27" i="46"/>
  <c r="T26" i="46"/>
  <c r="S26" i="46"/>
  <c r="R26" i="46"/>
  <c r="Q26" i="46"/>
  <c r="T25" i="46"/>
  <c r="S25" i="46"/>
  <c r="R25" i="46"/>
  <c r="Q25" i="46"/>
  <c r="T24" i="46"/>
  <c r="S24" i="46"/>
  <c r="R24" i="46"/>
  <c r="Q24" i="46"/>
  <c r="T23" i="46"/>
  <c r="S23" i="46"/>
  <c r="R23" i="46"/>
  <c r="Q23" i="46"/>
  <c r="T22" i="46"/>
  <c r="S22" i="46"/>
  <c r="R22" i="46"/>
  <c r="Q22" i="46"/>
  <c r="T21" i="46"/>
  <c r="S21" i="46"/>
  <c r="R21" i="46"/>
  <c r="Q21" i="46"/>
  <c r="T20" i="46"/>
  <c r="S20" i="46"/>
  <c r="R20" i="46"/>
  <c r="Q20" i="46"/>
  <c r="T19" i="46"/>
  <c r="S19" i="46"/>
  <c r="R19" i="46"/>
  <c r="Q19" i="46"/>
  <c r="T18" i="46"/>
  <c r="S18" i="46"/>
  <c r="R18" i="46"/>
  <c r="Q18" i="46"/>
  <c r="T17" i="46"/>
  <c r="S17" i="46"/>
  <c r="R17" i="46"/>
  <c r="Q17" i="46"/>
  <c r="T16" i="46"/>
  <c r="R16" i="46"/>
  <c r="Q16" i="46"/>
  <c r="T15" i="46"/>
  <c r="S15" i="46"/>
  <c r="R15" i="46"/>
  <c r="Q15" i="46"/>
  <c r="T14" i="46"/>
  <c r="S14" i="46"/>
  <c r="R14" i="46"/>
  <c r="Q14" i="46"/>
  <c r="T13" i="46"/>
  <c r="S13" i="46"/>
  <c r="R13" i="46"/>
  <c r="Q13" i="46"/>
  <c r="T12" i="46"/>
  <c r="S12" i="46"/>
  <c r="R12" i="46"/>
  <c r="Q12" i="46"/>
  <c r="T11" i="46"/>
  <c r="S11" i="46"/>
  <c r="R11" i="46"/>
  <c r="Q11" i="46"/>
  <c r="T10" i="46"/>
  <c r="S10" i="46"/>
  <c r="R10" i="46"/>
  <c r="Q10" i="46"/>
  <c r="T9" i="46"/>
  <c r="S9" i="46"/>
  <c r="R9" i="46"/>
  <c r="Q9" i="46"/>
  <c r="T8" i="46"/>
  <c r="S8" i="46"/>
  <c r="R8" i="46"/>
  <c r="Q8" i="46"/>
  <c r="T7" i="46"/>
  <c r="S7" i="46"/>
  <c r="R7" i="46"/>
  <c r="Q7" i="46"/>
  <c r="T6" i="46"/>
  <c r="S6" i="46"/>
  <c r="R6" i="46"/>
  <c r="Q6" i="46"/>
  <c r="T5" i="46"/>
  <c r="S5" i="46"/>
  <c r="R5" i="46"/>
  <c r="Q5" i="46"/>
  <c r="W5" i="46" l="1"/>
  <c r="X18" i="46"/>
  <c r="X23" i="46"/>
  <c r="X25" i="46"/>
  <c r="X30" i="46"/>
  <c r="X32" i="46"/>
  <c r="X37" i="46"/>
  <c r="X39" i="46"/>
  <c r="X44" i="46"/>
  <c r="X46" i="46"/>
  <c r="X51" i="46"/>
  <c r="X53" i="46"/>
  <c r="X58" i="46"/>
  <c r="X60" i="46"/>
  <c r="X65" i="46"/>
  <c r="X67" i="46"/>
  <c r="X72" i="46"/>
  <c r="X74" i="46"/>
  <c r="X79" i="46"/>
  <c r="X81" i="46"/>
  <c r="X86" i="46"/>
  <c r="X88" i="46"/>
  <c r="X93" i="46"/>
  <c r="X9" i="46"/>
  <c r="X11" i="46"/>
  <c r="X16" i="46"/>
  <c r="W6" i="46"/>
  <c r="W7" i="46"/>
  <c r="W8" i="46"/>
  <c r="W9" i="46"/>
  <c r="V10" i="46"/>
  <c r="V11" i="46"/>
  <c r="W12" i="46"/>
  <c r="W13" i="46"/>
  <c r="W14" i="46"/>
  <c r="W15" i="46"/>
  <c r="W16" i="46"/>
  <c r="V17" i="46"/>
  <c r="V18" i="46"/>
  <c r="W19" i="46"/>
  <c r="W20" i="46"/>
  <c r="W21" i="46"/>
  <c r="W22" i="46"/>
  <c r="W23" i="46"/>
  <c r="V24" i="46"/>
  <c r="V25" i="46"/>
  <c r="W26" i="46"/>
  <c r="W28" i="46"/>
  <c r="W30" i="46"/>
  <c r="V31" i="46"/>
  <c r="V32" i="46"/>
  <c r="W33" i="46"/>
  <c r="W34" i="46"/>
  <c r="W35" i="46"/>
  <c r="W36" i="46"/>
  <c r="W37" i="46"/>
  <c r="V38" i="46"/>
  <c r="V39" i="46"/>
  <c r="W40" i="46"/>
  <c r="W41" i="46"/>
  <c r="W42" i="46"/>
  <c r="W43" i="46"/>
  <c r="W44" i="46"/>
  <c r="V45" i="46"/>
  <c r="V46" i="46"/>
  <c r="W47" i="46"/>
  <c r="W48" i="46"/>
  <c r="W49" i="46"/>
  <c r="W50" i="46"/>
  <c r="W51" i="46"/>
  <c r="V52" i="46"/>
  <c r="V53" i="46"/>
  <c r="W54" i="46"/>
  <c r="W55" i="46"/>
  <c r="W56" i="46"/>
  <c r="W57" i="46"/>
  <c r="W58" i="46"/>
  <c r="V59" i="46"/>
  <c r="V60" i="46"/>
  <c r="W61" i="46"/>
  <c r="W62" i="46"/>
  <c r="W63" i="46"/>
  <c r="W64" i="46"/>
  <c r="W65" i="46"/>
  <c r="V66" i="46"/>
  <c r="V67" i="46"/>
  <c r="W68" i="46"/>
  <c r="W69" i="46"/>
  <c r="W70" i="46"/>
  <c r="W71" i="46"/>
  <c r="W72" i="46"/>
  <c r="V73" i="46"/>
  <c r="V74" i="46"/>
  <c r="W75" i="46"/>
  <c r="W76" i="46"/>
  <c r="W78" i="46"/>
  <c r="W79" i="46"/>
  <c r="V80" i="46"/>
  <c r="V81" i="46"/>
  <c r="W82" i="46"/>
  <c r="W83" i="46"/>
  <c r="W84" i="46"/>
  <c r="W85" i="46"/>
  <c r="W86" i="46"/>
  <c r="V87" i="46"/>
  <c r="V88" i="46"/>
  <c r="W89" i="46"/>
  <c r="W90" i="46"/>
  <c r="W91" i="46"/>
  <c r="W92" i="46"/>
  <c r="W93" i="46"/>
  <c r="V94" i="46"/>
  <c r="W77" i="46"/>
  <c r="W27" i="46"/>
  <c r="W29" i="46"/>
  <c r="M380" i="46" l="1"/>
  <c r="N380" i="46"/>
  <c r="O380" i="46"/>
  <c r="P380" i="46"/>
  <c r="Q380" i="46"/>
  <c r="R380" i="46"/>
  <c r="S380" i="46"/>
  <c r="T380" i="46"/>
  <c r="W380" i="46" l="1"/>
  <c r="M96" i="47"/>
  <c r="N96" i="47"/>
  <c r="O96" i="47"/>
  <c r="P96" i="47"/>
  <c r="M97" i="47"/>
  <c r="N97" i="47"/>
  <c r="O97" i="47"/>
  <c r="P97" i="47"/>
  <c r="M98" i="47"/>
  <c r="N98" i="47"/>
  <c r="O98" i="47"/>
  <c r="P98" i="47"/>
  <c r="M99" i="47"/>
  <c r="N99" i="47"/>
  <c r="O99" i="47"/>
  <c r="P99" i="47"/>
  <c r="M100" i="47"/>
  <c r="N100" i="47"/>
  <c r="O100" i="47"/>
  <c r="P100" i="47"/>
  <c r="M101" i="47"/>
  <c r="N101" i="47"/>
  <c r="O101" i="47"/>
  <c r="P101" i="47"/>
  <c r="M102" i="47"/>
  <c r="N102" i="47"/>
  <c r="O102" i="47"/>
  <c r="P102" i="47"/>
  <c r="M103" i="47"/>
  <c r="N103" i="47"/>
  <c r="O103" i="47"/>
  <c r="P103" i="47"/>
  <c r="M104" i="47"/>
  <c r="N104" i="47"/>
  <c r="O104" i="47"/>
  <c r="P104" i="47"/>
  <c r="M105" i="47"/>
  <c r="N105" i="47"/>
  <c r="O105" i="47"/>
  <c r="P105" i="47"/>
  <c r="M106" i="47"/>
  <c r="N106" i="47"/>
  <c r="O106" i="47"/>
  <c r="P106" i="47"/>
  <c r="M107" i="47"/>
  <c r="N107" i="47"/>
  <c r="O107" i="47"/>
  <c r="P107" i="47"/>
  <c r="M108" i="47"/>
  <c r="N108" i="47"/>
  <c r="O108" i="47"/>
  <c r="P108" i="47"/>
  <c r="M109" i="47"/>
  <c r="N109" i="47"/>
  <c r="O109" i="47"/>
  <c r="P109" i="47"/>
  <c r="M110" i="47"/>
  <c r="N110" i="47"/>
  <c r="O110" i="47"/>
  <c r="P110" i="47"/>
  <c r="M111" i="47"/>
  <c r="N111" i="47"/>
  <c r="O111" i="47"/>
  <c r="P111" i="47"/>
  <c r="M112" i="47"/>
  <c r="N112" i="47"/>
  <c r="O112" i="47"/>
  <c r="P112" i="47"/>
  <c r="M113" i="47"/>
  <c r="N113" i="47"/>
  <c r="O113" i="47"/>
  <c r="P113" i="47"/>
  <c r="M114" i="47"/>
  <c r="N114" i="47"/>
  <c r="O114" i="47"/>
  <c r="P114" i="47"/>
  <c r="M115" i="47"/>
  <c r="N115" i="47"/>
  <c r="O115" i="47"/>
  <c r="P115" i="47"/>
  <c r="M116" i="47"/>
  <c r="N116" i="47"/>
  <c r="O116" i="47"/>
  <c r="P116" i="47"/>
  <c r="M117" i="47"/>
  <c r="N117" i="47"/>
  <c r="O117" i="47"/>
  <c r="P117" i="47"/>
  <c r="M118" i="47"/>
  <c r="N118" i="47"/>
  <c r="O118" i="47"/>
  <c r="P118" i="47"/>
  <c r="M119" i="47"/>
  <c r="N119" i="47"/>
  <c r="O119" i="47"/>
  <c r="P119" i="47"/>
  <c r="M120" i="47"/>
  <c r="N120" i="47"/>
  <c r="O120" i="47"/>
  <c r="P120" i="47"/>
  <c r="M121" i="47"/>
  <c r="N121" i="47"/>
  <c r="O121" i="47"/>
  <c r="P121" i="47"/>
  <c r="M122" i="47"/>
  <c r="N122" i="47"/>
  <c r="O122" i="47"/>
  <c r="P122" i="47"/>
  <c r="M123" i="47"/>
  <c r="N123" i="47"/>
  <c r="O123" i="47"/>
  <c r="P123" i="47"/>
  <c r="M124" i="47"/>
  <c r="N124" i="47"/>
  <c r="O124" i="47"/>
  <c r="P124" i="47"/>
  <c r="M125" i="47"/>
  <c r="N125" i="47"/>
  <c r="O125" i="47"/>
  <c r="P125" i="47"/>
  <c r="M126" i="47"/>
  <c r="N126" i="47"/>
  <c r="O126" i="47"/>
  <c r="P126" i="47"/>
  <c r="M127" i="47"/>
  <c r="N127" i="47"/>
  <c r="O127" i="47"/>
  <c r="P127" i="47"/>
  <c r="M128" i="47"/>
  <c r="N128" i="47"/>
  <c r="O128" i="47"/>
  <c r="P128" i="47"/>
  <c r="M129" i="47"/>
  <c r="N129" i="47"/>
  <c r="O129" i="47"/>
  <c r="P129" i="47"/>
  <c r="M130" i="47"/>
  <c r="N130" i="47"/>
  <c r="O130" i="47"/>
  <c r="P130" i="47"/>
  <c r="M131" i="47"/>
  <c r="N131" i="47"/>
  <c r="O131" i="47"/>
  <c r="P131" i="47"/>
  <c r="M132" i="47"/>
  <c r="N132" i="47"/>
  <c r="O132" i="47"/>
  <c r="P132" i="47"/>
  <c r="M133" i="47"/>
  <c r="N133" i="47"/>
  <c r="O133" i="47"/>
  <c r="P133" i="47"/>
  <c r="M134" i="47"/>
  <c r="N134" i="47"/>
  <c r="O134" i="47"/>
  <c r="P134" i="47"/>
  <c r="M135" i="47"/>
  <c r="N135" i="47"/>
  <c r="O135" i="47"/>
  <c r="P135" i="47"/>
  <c r="M136" i="47"/>
  <c r="N136" i="47"/>
  <c r="O136" i="47"/>
  <c r="P136" i="47"/>
  <c r="M137" i="47"/>
  <c r="N137" i="47"/>
  <c r="O137" i="47"/>
  <c r="P137" i="47"/>
  <c r="M138" i="47"/>
  <c r="N138" i="47"/>
  <c r="O138" i="47"/>
  <c r="P138" i="47"/>
  <c r="M139" i="47"/>
  <c r="N139" i="47"/>
  <c r="O139" i="47"/>
  <c r="P139" i="47"/>
  <c r="M140" i="47"/>
  <c r="N140" i="47"/>
  <c r="O140" i="47"/>
  <c r="P140" i="47"/>
  <c r="M141" i="47"/>
  <c r="N141" i="47"/>
  <c r="O141" i="47"/>
  <c r="P141" i="47"/>
  <c r="M142" i="47"/>
  <c r="N142" i="47"/>
  <c r="O142" i="47"/>
  <c r="P142" i="47"/>
  <c r="M143" i="47"/>
  <c r="N143" i="47"/>
  <c r="O143" i="47"/>
  <c r="P143" i="47"/>
  <c r="M144" i="47"/>
  <c r="N144" i="47"/>
  <c r="O144" i="47"/>
  <c r="P144" i="47"/>
  <c r="M145" i="47"/>
  <c r="N145" i="47"/>
  <c r="O145" i="47"/>
  <c r="P145" i="47"/>
  <c r="M146" i="47"/>
  <c r="N146" i="47"/>
  <c r="O146" i="47"/>
  <c r="P146" i="47"/>
  <c r="M147" i="47"/>
  <c r="N147" i="47"/>
  <c r="O147" i="47"/>
  <c r="P147" i="47"/>
  <c r="M148" i="47"/>
  <c r="N148" i="47"/>
  <c r="O148" i="47"/>
  <c r="P148" i="47"/>
  <c r="M149" i="47"/>
  <c r="N149" i="47"/>
  <c r="O149" i="47"/>
  <c r="P149" i="47"/>
  <c r="M150" i="47"/>
  <c r="N150" i="47"/>
  <c r="O150" i="47"/>
  <c r="P150" i="47"/>
  <c r="M151" i="47"/>
  <c r="N151" i="47"/>
  <c r="O151" i="47"/>
  <c r="P151" i="47"/>
  <c r="M152" i="47"/>
  <c r="N152" i="47"/>
  <c r="O152" i="47"/>
  <c r="P152" i="47"/>
  <c r="M153" i="47"/>
  <c r="N153" i="47"/>
  <c r="O153" i="47"/>
  <c r="P153" i="47"/>
  <c r="M154" i="47"/>
  <c r="N154" i="47"/>
  <c r="O154" i="47"/>
  <c r="P154" i="47"/>
  <c r="M155" i="47"/>
  <c r="N155" i="47"/>
  <c r="O155" i="47"/>
  <c r="P155" i="47"/>
  <c r="M156" i="47"/>
  <c r="N156" i="47"/>
  <c r="O156" i="47"/>
  <c r="P156" i="47"/>
  <c r="M157" i="47"/>
  <c r="N157" i="47"/>
  <c r="O157" i="47"/>
  <c r="P157" i="47"/>
  <c r="M158" i="47"/>
  <c r="N158" i="47"/>
  <c r="O158" i="47"/>
  <c r="P158" i="47"/>
  <c r="M159" i="47"/>
  <c r="N159" i="47"/>
  <c r="O159" i="47"/>
  <c r="P159" i="47"/>
  <c r="M160" i="47"/>
  <c r="N160" i="47"/>
  <c r="O160" i="47"/>
  <c r="P160" i="47"/>
  <c r="M161" i="47"/>
  <c r="N161" i="47"/>
  <c r="O161" i="47"/>
  <c r="P161" i="47"/>
  <c r="M162" i="47"/>
  <c r="N162" i="47"/>
  <c r="O162" i="47"/>
  <c r="P162" i="47"/>
  <c r="M163" i="47"/>
  <c r="N163" i="47"/>
  <c r="O163" i="47"/>
  <c r="P163" i="47"/>
  <c r="M164" i="47"/>
  <c r="N164" i="47"/>
  <c r="O164" i="47"/>
  <c r="P164" i="47"/>
  <c r="M165" i="47"/>
  <c r="N165" i="47"/>
  <c r="O165" i="47"/>
  <c r="P165" i="47"/>
  <c r="M166" i="47"/>
  <c r="N166" i="47"/>
  <c r="O166" i="47"/>
  <c r="P166" i="47"/>
  <c r="N167" i="47"/>
  <c r="O167" i="47"/>
  <c r="P167" i="47"/>
  <c r="M168" i="47"/>
  <c r="N168" i="47"/>
  <c r="O168" i="47"/>
  <c r="P168" i="47"/>
  <c r="M169" i="47"/>
  <c r="N169" i="47"/>
  <c r="O169" i="47"/>
  <c r="P169" i="47"/>
  <c r="M170" i="47"/>
  <c r="N170" i="47"/>
  <c r="O170" i="47"/>
  <c r="P170" i="47"/>
  <c r="M171" i="47"/>
  <c r="N171" i="47"/>
  <c r="O171" i="47"/>
  <c r="P171" i="47"/>
  <c r="M172" i="47"/>
  <c r="N172" i="47"/>
  <c r="O172" i="47"/>
  <c r="P172" i="47"/>
  <c r="M173" i="47"/>
  <c r="N173" i="47"/>
  <c r="O173" i="47"/>
  <c r="P173" i="47"/>
  <c r="M174" i="47"/>
  <c r="N174" i="47"/>
  <c r="O174" i="47"/>
  <c r="P174" i="47"/>
  <c r="M175" i="47"/>
  <c r="N175" i="47"/>
  <c r="O175" i="47"/>
  <c r="P175" i="47"/>
  <c r="M176" i="47"/>
  <c r="N176" i="47"/>
  <c r="O176" i="47"/>
  <c r="P176" i="47"/>
  <c r="M177" i="47"/>
  <c r="N177" i="47"/>
  <c r="O177" i="47"/>
  <c r="P177" i="47"/>
  <c r="M178" i="47"/>
  <c r="N178" i="47"/>
  <c r="O178" i="47"/>
  <c r="P178" i="47"/>
  <c r="M179" i="47"/>
  <c r="N179" i="47"/>
  <c r="O179" i="47"/>
  <c r="P179" i="47"/>
  <c r="M180" i="47"/>
  <c r="N180" i="47"/>
  <c r="O180" i="47"/>
  <c r="P180" i="47"/>
  <c r="M181" i="47"/>
  <c r="N181" i="47"/>
  <c r="O181" i="47"/>
  <c r="P181" i="47"/>
  <c r="M182" i="47"/>
  <c r="N182" i="47"/>
  <c r="O182" i="47"/>
  <c r="P182" i="47"/>
  <c r="M183" i="47"/>
  <c r="N183" i="47"/>
  <c r="O183" i="47"/>
  <c r="P183" i="47"/>
  <c r="M184" i="47"/>
  <c r="N184" i="47"/>
  <c r="O184" i="47"/>
  <c r="P184" i="47"/>
  <c r="M185" i="47"/>
  <c r="N185" i="47"/>
  <c r="O185" i="47"/>
  <c r="P185" i="47"/>
  <c r="M186" i="47"/>
  <c r="N186" i="47"/>
  <c r="O186" i="47"/>
  <c r="P186" i="47"/>
  <c r="M187" i="47"/>
  <c r="N187" i="47"/>
  <c r="O187" i="47"/>
  <c r="P187" i="47"/>
  <c r="M188" i="47"/>
  <c r="N188" i="47"/>
  <c r="O188" i="47"/>
  <c r="P188" i="47"/>
  <c r="M189" i="47"/>
  <c r="N189" i="47"/>
  <c r="O189" i="47"/>
  <c r="P189" i="47"/>
  <c r="M190" i="47"/>
  <c r="N190" i="47"/>
  <c r="O190" i="47"/>
  <c r="P190" i="47"/>
  <c r="M191" i="47"/>
  <c r="N191" i="47"/>
  <c r="O191" i="47"/>
  <c r="P191" i="47"/>
  <c r="M192" i="47"/>
  <c r="N192" i="47"/>
  <c r="O192" i="47"/>
  <c r="P192" i="47"/>
  <c r="M193" i="47"/>
  <c r="N193" i="47"/>
  <c r="O193" i="47"/>
  <c r="P193" i="47"/>
  <c r="M194" i="47"/>
  <c r="N194" i="47"/>
  <c r="O194" i="47"/>
  <c r="P194" i="47"/>
  <c r="M195" i="47"/>
  <c r="N195" i="47"/>
  <c r="O195" i="47"/>
  <c r="P195" i="47"/>
  <c r="M196" i="47"/>
  <c r="N196" i="47"/>
  <c r="O196" i="47"/>
  <c r="P196" i="47"/>
  <c r="M197" i="47"/>
  <c r="N197" i="47"/>
  <c r="O197" i="47"/>
  <c r="P197" i="47"/>
  <c r="M198" i="47"/>
  <c r="N198" i="47"/>
  <c r="O198" i="47"/>
  <c r="P198" i="47"/>
  <c r="M199" i="47"/>
  <c r="N199" i="47"/>
  <c r="O199" i="47"/>
  <c r="P199" i="47"/>
  <c r="M200" i="47"/>
  <c r="N200" i="47"/>
  <c r="O200" i="47"/>
  <c r="P200" i="47"/>
  <c r="M201" i="47"/>
  <c r="N201" i="47"/>
  <c r="O201" i="47"/>
  <c r="P201" i="47"/>
  <c r="M202" i="47"/>
  <c r="N202" i="47"/>
  <c r="O202" i="47"/>
  <c r="P202" i="47"/>
  <c r="M203" i="47"/>
  <c r="N203" i="47"/>
  <c r="O203" i="47"/>
  <c r="P203" i="47"/>
  <c r="M204" i="47"/>
  <c r="N204" i="47"/>
  <c r="O204" i="47"/>
  <c r="P204" i="47"/>
  <c r="M205" i="47"/>
  <c r="N205" i="47"/>
  <c r="O205" i="47"/>
  <c r="P205" i="47"/>
  <c r="M206" i="47"/>
  <c r="N206" i="47"/>
  <c r="O206" i="47"/>
  <c r="P206" i="47"/>
  <c r="M207" i="47"/>
  <c r="N207" i="47"/>
  <c r="O207" i="47"/>
  <c r="P207" i="47"/>
  <c r="M208" i="47"/>
  <c r="N208" i="47"/>
  <c r="O208" i="47"/>
  <c r="P208" i="47"/>
  <c r="M209" i="47"/>
  <c r="N209" i="47"/>
  <c r="O209" i="47"/>
  <c r="P209" i="47"/>
  <c r="M210" i="47"/>
  <c r="N210" i="47"/>
  <c r="O210" i="47"/>
  <c r="P210" i="47"/>
  <c r="M211" i="47"/>
  <c r="N211" i="47"/>
  <c r="O211" i="47"/>
  <c r="P211" i="47"/>
  <c r="M212" i="47"/>
  <c r="N212" i="47"/>
  <c r="O212" i="47"/>
  <c r="P212" i="47"/>
  <c r="M213" i="47"/>
  <c r="N213" i="47"/>
  <c r="O213" i="47"/>
  <c r="P213" i="47"/>
  <c r="M214" i="47"/>
  <c r="N214" i="47"/>
  <c r="O214" i="47"/>
  <c r="P214" i="47"/>
  <c r="M215" i="47"/>
  <c r="N215" i="47"/>
  <c r="O215" i="47"/>
  <c r="P215" i="47"/>
  <c r="M216" i="47"/>
  <c r="N216" i="47"/>
  <c r="O216" i="47"/>
  <c r="P216" i="47"/>
  <c r="M217" i="47"/>
  <c r="N217" i="47"/>
  <c r="O217" i="47"/>
  <c r="P217" i="47"/>
  <c r="M218" i="47"/>
  <c r="N218" i="47"/>
  <c r="O218" i="47"/>
  <c r="P218" i="47"/>
  <c r="M219" i="47"/>
  <c r="N219" i="47"/>
  <c r="O219" i="47"/>
  <c r="P219" i="47"/>
  <c r="M220" i="47"/>
  <c r="N220" i="47"/>
  <c r="O220" i="47"/>
  <c r="P220" i="47"/>
  <c r="M221" i="47"/>
  <c r="N221" i="47"/>
  <c r="O221" i="47"/>
  <c r="P221" i="47"/>
  <c r="M222" i="47"/>
  <c r="N222" i="47"/>
  <c r="O222" i="47"/>
  <c r="P222" i="47"/>
  <c r="M223" i="47"/>
  <c r="N223" i="47"/>
  <c r="O223" i="47"/>
  <c r="P223" i="47"/>
  <c r="M224" i="47"/>
  <c r="N224" i="47"/>
  <c r="O224" i="47"/>
  <c r="P224" i="47"/>
  <c r="M225" i="47"/>
  <c r="N225" i="47"/>
  <c r="O225" i="47"/>
  <c r="P225" i="47"/>
  <c r="M226" i="47"/>
  <c r="N226" i="47"/>
  <c r="O226" i="47"/>
  <c r="P226" i="47"/>
  <c r="M227" i="47"/>
  <c r="N227" i="47"/>
  <c r="O227" i="47"/>
  <c r="P227" i="47"/>
  <c r="M228" i="47"/>
  <c r="N228" i="47"/>
  <c r="O228" i="47"/>
  <c r="P228" i="47"/>
  <c r="M229" i="47"/>
  <c r="N229" i="47"/>
  <c r="O229" i="47"/>
  <c r="P229" i="47"/>
  <c r="M230" i="47"/>
  <c r="N230" i="47"/>
  <c r="O230" i="47"/>
  <c r="P230" i="47"/>
  <c r="M231" i="47"/>
  <c r="N231" i="47"/>
  <c r="O231" i="47"/>
  <c r="P231" i="47"/>
  <c r="M232" i="47"/>
  <c r="N232" i="47"/>
  <c r="O232" i="47"/>
  <c r="P232" i="47"/>
  <c r="M233" i="47"/>
  <c r="N233" i="47"/>
  <c r="O233" i="47"/>
  <c r="P233" i="47"/>
  <c r="M234" i="47"/>
  <c r="N234" i="47"/>
  <c r="O234" i="47"/>
  <c r="P234" i="47"/>
  <c r="M235" i="47"/>
  <c r="N235" i="47"/>
  <c r="O235" i="47"/>
  <c r="P235" i="47"/>
  <c r="M236" i="47"/>
  <c r="N236" i="47"/>
  <c r="O236" i="47"/>
  <c r="P236" i="47"/>
  <c r="M237" i="47"/>
  <c r="N237" i="47"/>
  <c r="O237" i="47"/>
  <c r="P237" i="47"/>
  <c r="M238" i="47"/>
  <c r="N238" i="47"/>
  <c r="O238" i="47"/>
  <c r="P238" i="47"/>
  <c r="M239" i="47"/>
  <c r="N239" i="47"/>
  <c r="O239" i="47"/>
  <c r="P239" i="47"/>
  <c r="M240" i="47"/>
  <c r="N240" i="47"/>
  <c r="O240" i="47"/>
  <c r="P240" i="47"/>
  <c r="M241" i="47"/>
  <c r="N241" i="47"/>
  <c r="O241" i="47"/>
  <c r="P241" i="47"/>
  <c r="M242" i="47"/>
  <c r="N242" i="47"/>
  <c r="O242" i="47"/>
  <c r="P242" i="47"/>
  <c r="M243" i="47"/>
  <c r="N243" i="47"/>
  <c r="O243" i="47"/>
  <c r="P243" i="47"/>
  <c r="M244" i="47"/>
  <c r="N244" i="47"/>
  <c r="O244" i="47"/>
  <c r="P244" i="47"/>
  <c r="M245" i="47"/>
  <c r="N245" i="47"/>
  <c r="O245" i="47"/>
  <c r="P245" i="47"/>
  <c r="M246" i="47"/>
  <c r="N246" i="47"/>
  <c r="O246" i="47"/>
  <c r="P246" i="47"/>
  <c r="M247" i="47"/>
  <c r="N247" i="47"/>
  <c r="O247" i="47"/>
  <c r="P247" i="47"/>
  <c r="M248" i="47"/>
  <c r="N248" i="47"/>
  <c r="O248" i="47"/>
  <c r="P248" i="47"/>
  <c r="M249" i="47"/>
  <c r="N249" i="47"/>
  <c r="O249" i="47"/>
  <c r="P249" i="47"/>
  <c r="M250" i="47"/>
  <c r="N250" i="47"/>
  <c r="O250" i="47"/>
  <c r="P250" i="47"/>
  <c r="M251" i="47"/>
  <c r="N251" i="47"/>
  <c r="O251" i="47"/>
  <c r="P251" i="47"/>
  <c r="M252" i="47"/>
  <c r="N252" i="47"/>
  <c r="O252" i="47"/>
  <c r="P252" i="47"/>
  <c r="M253" i="47"/>
  <c r="N253" i="47"/>
  <c r="O253" i="47"/>
  <c r="P253" i="47"/>
  <c r="M254" i="47"/>
  <c r="N254" i="47"/>
  <c r="O254" i="47"/>
  <c r="P254" i="47"/>
  <c r="M255" i="47"/>
  <c r="N255" i="47"/>
  <c r="O255" i="47"/>
  <c r="P255" i="47"/>
  <c r="M256" i="47"/>
  <c r="N256" i="47"/>
  <c r="O256" i="47"/>
  <c r="P256" i="47"/>
  <c r="M257" i="47"/>
  <c r="N257" i="47"/>
  <c r="O257" i="47"/>
  <c r="P257" i="47"/>
  <c r="M258" i="47"/>
  <c r="N258" i="47"/>
  <c r="O258" i="47"/>
  <c r="P258" i="47"/>
  <c r="M259" i="47"/>
  <c r="N259" i="47"/>
  <c r="O259" i="47"/>
  <c r="P259" i="47"/>
  <c r="M260" i="47"/>
  <c r="N260" i="47"/>
  <c r="O260" i="47"/>
  <c r="P260" i="47"/>
  <c r="M261" i="47"/>
  <c r="N261" i="47"/>
  <c r="O261" i="47"/>
  <c r="P261" i="47"/>
  <c r="M262" i="47"/>
  <c r="N262" i="47"/>
  <c r="O262" i="47"/>
  <c r="P262" i="47"/>
  <c r="M263" i="47"/>
  <c r="N263" i="47"/>
  <c r="O263" i="47"/>
  <c r="P263" i="47"/>
  <c r="M264" i="47"/>
  <c r="N264" i="47"/>
  <c r="O264" i="47"/>
  <c r="P264" i="47"/>
  <c r="M265" i="47"/>
  <c r="N265" i="47"/>
  <c r="O265" i="47"/>
  <c r="P265" i="47"/>
  <c r="M266" i="47"/>
  <c r="N266" i="47"/>
  <c r="O266" i="47"/>
  <c r="P266" i="47"/>
  <c r="M267" i="47"/>
  <c r="N267" i="47"/>
  <c r="O267" i="47"/>
  <c r="P267" i="47"/>
  <c r="M268" i="47"/>
  <c r="N268" i="47"/>
  <c r="O268" i="47"/>
  <c r="P268" i="47"/>
  <c r="M269" i="47"/>
  <c r="N269" i="47"/>
  <c r="O269" i="47"/>
  <c r="P269" i="47"/>
  <c r="M270" i="47"/>
  <c r="N270" i="47"/>
  <c r="O270" i="47"/>
  <c r="P270" i="47"/>
  <c r="M271" i="47"/>
  <c r="N271" i="47"/>
  <c r="O271" i="47"/>
  <c r="P271" i="47"/>
  <c r="M272" i="47"/>
  <c r="N272" i="47"/>
  <c r="O272" i="47"/>
  <c r="P272" i="47"/>
  <c r="M273" i="47"/>
  <c r="N273" i="47"/>
  <c r="O273" i="47"/>
  <c r="P273" i="47"/>
  <c r="M274" i="47"/>
  <c r="N274" i="47"/>
  <c r="O274" i="47"/>
  <c r="P274" i="47"/>
  <c r="M275" i="47"/>
  <c r="N275" i="47"/>
  <c r="O275" i="47"/>
  <c r="P275" i="47"/>
  <c r="M276" i="47"/>
  <c r="N276" i="47"/>
  <c r="O276" i="47"/>
  <c r="P276" i="47"/>
  <c r="M277" i="47"/>
  <c r="N277" i="47"/>
  <c r="O277" i="47"/>
  <c r="P277" i="47"/>
  <c r="M278" i="47"/>
  <c r="N278" i="47"/>
  <c r="O278" i="47"/>
  <c r="P278" i="47"/>
  <c r="M279" i="47"/>
  <c r="N279" i="47"/>
  <c r="O279" i="47"/>
  <c r="P279" i="47"/>
  <c r="M280" i="47"/>
  <c r="N280" i="47"/>
  <c r="O280" i="47"/>
  <c r="P280" i="47"/>
  <c r="M281" i="47"/>
  <c r="N281" i="47"/>
  <c r="O281" i="47"/>
  <c r="P281" i="47"/>
  <c r="M282" i="47"/>
  <c r="N282" i="47"/>
  <c r="O282" i="47"/>
  <c r="P282" i="47"/>
  <c r="M283" i="47"/>
  <c r="N283" i="47"/>
  <c r="O283" i="47"/>
  <c r="P283" i="47"/>
  <c r="M284" i="47"/>
  <c r="N284" i="47"/>
  <c r="O284" i="47"/>
  <c r="P284" i="47"/>
  <c r="M285" i="47"/>
  <c r="N285" i="47"/>
  <c r="O285" i="47"/>
  <c r="P285" i="47"/>
  <c r="M286" i="47"/>
  <c r="N286" i="47"/>
  <c r="O286" i="47"/>
  <c r="P286" i="47"/>
  <c r="M287" i="47"/>
  <c r="N287" i="47"/>
  <c r="O287" i="47"/>
  <c r="P287" i="47"/>
  <c r="M288" i="47"/>
  <c r="N288" i="47"/>
  <c r="O288" i="47"/>
  <c r="P288" i="47"/>
  <c r="M289" i="47"/>
  <c r="N289" i="47"/>
  <c r="O289" i="47"/>
  <c r="P289" i="47"/>
  <c r="M290" i="47"/>
  <c r="N290" i="47"/>
  <c r="O290" i="47"/>
  <c r="P290" i="47"/>
  <c r="M291" i="47"/>
  <c r="N291" i="47"/>
  <c r="O291" i="47"/>
  <c r="P291" i="47"/>
  <c r="M292" i="47"/>
  <c r="N292" i="47"/>
  <c r="O292" i="47"/>
  <c r="P292" i="47"/>
  <c r="M293" i="47"/>
  <c r="N293" i="47"/>
  <c r="O293" i="47"/>
  <c r="P293" i="47"/>
  <c r="M294" i="47"/>
  <c r="N294" i="47"/>
  <c r="O294" i="47"/>
  <c r="P294" i="47"/>
  <c r="M295" i="47"/>
  <c r="N295" i="47"/>
  <c r="O295" i="47"/>
  <c r="P295" i="47"/>
  <c r="M296" i="47"/>
  <c r="N296" i="47"/>
  <c r="O296" i="47"/>
  <c r="P296" i="47"/>
  <c r="M297" i="47"/>
  <c r="N297" i="47"/>
  <c r="O297" i="47"/>
  <c r="P297" i="47"/>
  <c r="M298" i="47"/>
  <c r="N298" i="47"/>
  <c r="O298" i="47"/>
  <c r="P298" i="47"/>
  <c r="M299" i="47"/>
  <c r="N299" i="47"/>
  <c r="O299" i="47"/>
  <c r="P299" i="47"/>
  <c r="M300" i="47"/>
  <c r="N300" i="47"/>
  <c r="O300" i="47"/>
  <c r="P300" i="47"/>
  <c r="M301" i="47"/>
  <c r="N301" i="47"/>
  <c r="O301" i="47"/>
  <c r="P301" i="47"/>
  <c r="M302" i="47"/>
  <c r="N302" i="47"/>
  <c r="O302" i="47"/>
  <c r="P302" i="47"/>
  <c r="M303" i="47"/>
  <c r="N303" i="47"/>
  <c r="O303" i="47"/>
  <c r="P303" i="47"/>
  <c r="M304" i="47"/>
  <c r="N304" i="47"/>
  <c r="O304" i="47"/>
  <c r="P304" i="47"/>
  <c r="M305" i="47"/>
  <c r="N305" i="47"/>
  <c r="O305" i="47"/>
  <c r="P305" i="47"/>
  <c r="M306" i="47"/>
  <c r="N306" i="47"/>
  <c r="O306" i="47"/>
  <c r="P306" i="47"/>
  <c r="M307" i="47"/>
  <c r="N307" i="47"/>
  <c r="O307" i="47"/>
  <c r="P307" i="47"/>
  <c r="M308" i="47"/>
  <c r="N308" i="47"/>
  <c r="O308" i="47"/>
  <c r="P308" i="47"/>
  <c r="M309" i="47"/>
  <c r="N309" i="47"/>
  <c r="O309" i="47"/>
  <c r="P309" i="47"/>
  <c r="M310" i="47"/>
  <c r="N310" i="47"/>
  <c r="O310" i="47"/>
  <c r="P310" i="47"/>
  <c r="M311" i="47"/>
  <c r="N311" i="47"/>
  <c r="O311" i="47"/>
  <c r="P311" i="47"/>
  <c r="M312" i="47"/>
  <c r="N312" i="47"/>
  <c r="O312" i="47"/>
  <c r="P312" i="47"/>
  <c r="M313" i="47"/>
  <c r="N313" i="47"/>
  <c r="O313" i="47"/>
  <c r="P313" i="47"/>
  <c r="M314" i="47"/>
  <c r="N314" i="47"/>
  <c r="O314" i="47"/>
  <c r="P314" i="47"/>
  <c r="M315" i="47"/>
  <c r="N315" i="47"/>
  <c r="O315" i="47"/>
  <c r="P315" i="47"/>
  <c r="M316" i="47"/>
  <c r="N316" i="47"/>
  <c r="O316" i="47"/>
  <c r="P316" i="47"/>
  <c r="M317" i="47"/>
  <c r="N317" i="47"/>
  <c r="O317" i="47"/>
  <c r="P317" i="47"/>
  <c r="M318" i="47"/>
  <c r="N318" i="47"/>
  <c r="O318" i="47"/>
  <c r="P318" i="47"/>
  <c r="M319" i="47"/>
  <c r="N319" i="47"/>
  <c r="O319" i="47"/>
  <c r="P319" i="47"/>
  <c r="M320" i="47"/>
  <c r="N320" i="47"/>
  <c r="O320" i="47"/>
  <c r="P320" i="47"/>
  <c r="M321" i="47"/>
  <c r="N321" i="47"/>
  <c r="O321" i="47"/>
  <c r="P321" i="47"/>
  <c r="M322" i="47"/>
  <c r="N322" i="47"/>
  <c r="O322" i="47"/>
  <c r="P322" i="47"/>
  <c r="M323" i="47"/>
  <c r="N323" i="47"/>
  <c r="O323" i="47"/>
  <c r="P323" i="47"/>
  <c r="M324" i="47"/>
  <c r="N324" i="47"/>
  <c r="O324" i="47"/>
  <c r="P324" i="47"/>
  <c r="M325" i="47"/>
  <c r="N325" i="47"/>
  <c r="O325" i="47"/>
  <c r="P325" i="47"/>
  <c r="M326" i="47"/>
  <c r="N326" i="47"/>
  <c r="O326" i="47"/>
  <c r="P326" i="47"/>
  <c r="M327" i="47"/>
  <c r="N327" i="47"/>
  <c r="O327" i="47"/>
  <c r="P327" i="47"/>
  <c r="M328" i="47"/>
  <c r="N328" i="47"/>
  <c r="O328" i="47"/>
  <c r="P328" i="47"/>
  <c r="M329" i="47"/>
  <c r="N329" i="47"/>
  <c r="O329" i="47"/>
  <c r="P329" i="47"/>
  <c r="M330" i="47"/>
  <c r="N330" i="47"/>
  <c r="O330" i="47"/>
  <c r="P330" i="47"/>
  <c r="M331" i="47"/>
  <c r="N331" i="47"/>
  <c r="O331" i="47"/>
  <c r="P331" i="47"/>
  <c r="M332" i="47"/>
  <c r="N332" i="47"/>
  <c r="O332" i="47"/>
  <c r="P332" i="47"/>
  <c r="M333" i="47"/>
  <c r="N333" i="47"/>
  <c r="O333" i="47"/>
  <c r="P333" i="47"/>
  <c r="M334" i="47"/>
  <c r="N334" i="47"/>
  <c r="O334" i="47"/>
  <c r="P334" i="47"/>
  <c r="M335" i="47"/>
  <c r="N335" i="47"/>
  <c r="O335" i="47"/>
  <c r="P335" i="47"/>
  <c r="M336" i="47"/>
  <c r="N336" i="47"/>
  <c r="O336" i="47"/>
  <c r="P336" i="47"/>
  <c r="M337" i="47"/>
  <c r="N337" i="47"/>
  <c r="O337" i="47"/>
  <c r="P337" i="47"/>
  <c r="M338" i="47"/>
  <c r="N338" i="47"/>
  <c r="O338" i="47"/>
  <c r="P338" i="47"/>
  <c r="M339" i="47"/>
  <c r="N339" i="47"/>
  <c r="O339" i="47"/>
  <c r="P339" i="47"/>
  <c r="M340" i="47"/>
  <c r="N340" i="47"/>
  <c r="O340" i="47"/>
  <c r="P340" i="47"/>
  <c r="M341" i="47"/>
  <c r="N341" i="47"/>
  <c r="O341" i="47"/>
  <c r="P341" i="47"/>
  <c r="M342" i="47"/>
  <c r="N342" i="47"/>
  <c r="O342" i="47"/>
  <c r="P342" i="47"/>
  <c r="M343" i="47"/>
  <c r="N343" i="47"/>
  <c r="O343" i="47"/>
  <c r="P343" i="47"/>
  <c r="M344" i="47"/>
  <c r="N344" i="47"/>
  <c r="O344" i="47"/>
  <c r="P344" i="47"/>
  <c r="M345" i="47"/>
  <c r="N345" i="47"/>
  <c r="O345" i="47"/>
  <c r="P345" i="47"/>
  <c r="M346" i="47"/>
  <c r="N346" i="47"/>
  <c r="O346" i="47"/>
  <c r="P346" i="47"/>
  <c r="M347" i="47"/>
  <c r="N347" i="47"/>
  <c r="O347" i="47"/>
  <c r="P347" i="47"/>
  <c r="M348" i="47"/>
  <c r="N348" i="47"/>
  <c r="O348" i="47"/>
  <c r="P348" i="47"/>
  <c r="M349" i="47"/>
  <c r="N349" i="47"/>
  <c r="O349" i="47"/>
  <c r="P349" i="47"/>
  <c r="M350" i="47"/>
  <c r="N350" i="47"/>
  <c r="O350" i="47"/>
  <c r="P350" i="47"/>
  <c r="M351" i="47"/>
  <c r="N351" i="47"/>
  <c r="O351" i="47"/>
  <c r="P351" i="47"/>
  <c r="M352" i="47"/>
  <c r="N352" i="47"/>
  <c r="O352" i="47"/>
  <c r="P352" i="47"/>
  <c r="M353" i="47"/>
  <c r="N353" i="47"/>
  <c r="O353" i="47"/>
  <c r="P353" i="47"/>
  <c r="M354" i="47"/>
  <c r="N354" i="47"/>
  <c r="O354" i="47"/>
  <c r="P354" i="47"/>
  <c r="M355" i="47"/>
  <c r="N355" i="47"/>
  <c r="O355" i="47"/>
  <c r="P355" i="47"/>
  <c r="M356" i="47"/>
  <c r="N356" i="47"/>
  <c r="O356" i="47"/>
  <c r="P356" i="47"/>
  <c r="M357" i="47"/>
  <c r="N357" i="47"/>
  <c r="O357" i="47"/>
  <c r="P357" i="47"/>
  <c r="M358" i="47"/>
  <c r="N358" i="47"/>
  <c r="O358" i="47"/>
  <c r="P358" i="47"/>
  <c r="M359" i="47"/>
  <c r="N359" i="47"/>
  <c r="O359" i="47"/>
  <c r="P359" i="47"/>
  <c r="M360" i="47"/>
  <c r="N360" i="47"/>
  <c r="O360" i="47"/>
  <c r="P360" i="47"/>
  <c r="M361" i="47"/>
  <c r="N361" i="47"/>
  <c r="O361" i="47"/>
  <c r="P361" i="47"/>
  <c r="M362" i="47"/>
  <c r="N362" i="47"/>
  <c r="O362" i="47"/>
  <c r="P362" i="47"/>
  <c r="M363" i="47"/>
  <c r="N363" i="47"/>
  <c r="O363" i="47"/>
  <c r="P363" i="47"/>
  <c r="M364" i="47"/>
  <c r="N364" i="47"/>
  <c r="O364" i="47"/>
  <c r="P364" i="47"/>
  <c r="M365" i="47"/>
  <c r="N365" i="47"/>
  <c r="O365" i="47"/>
  <c r="P365" i="47"/>
  <c r="M366" i="47"/>
  <c r="N366" i="47"/>
  <c r="O366" i="47"/>
  <c r="P366" i="47"/>
  <c r="M367" i="47"/>
  <c r="N367" i="47"/>
  <c r="O367" i="47"/>
  <c r="P367" i="47"/>
  <c r="M368" i="47"/>
  <c r="N368" i="47"/>
  <c r="O368" i="47"/>
  <c r="P368" i="47"/>
  <c r="M369" i="47"/>
  <c r="N369" i="47"/>
  <c r="O369" i="47"/>
  <c r="P369" i="47"/>
  <c r="M370" i="47"/>
  <c r="N370" i="47"/>
  <c r="O370" i="47"/>
  <c r="P370" i="47"/>
  <c r="M371" i="47"/>
  <c r="N371" i="47"/>
  <c r="O371" i="47"/>
  <c r="P371" i="47"/>
  <c r="M372" i="47"/>
  <c r="N372" i="47"/>
  <c r="O372" i="47"/>
  <c r="P372" i="47"/>
  <c r="M373" i="47"/>
  <c r="N373" i="47"/>
  <c r="O373" i="47"/>
  <c r="P373" i="47"/>
  <c r="M374" i="47"/>
  <c r="N374" i="47"/>
  <c r="O374" i="47"/>
  <c r="P374" i="47"/>
  <c r="M375" i="47"/>
  <c r="N375" i="47"/>
  <c r="O375" i="47"/>
  <c r="P375" i="47"/>
  <c r="M376" i="47"/>
  <c r="N376" i="47"/>
  <c r="O376" i="47"/>
  <c r="P376" i="47"/>
  <c r="M377" i="47"/>
  <c r="N377" i="47"/>
  <c r="O377" i="47"/>
  <c r="P377" i="47"/>
  <c r="M378" i="47"/>
  <c r="N378" i="47"/>
  <c r="O378" i="47"/>
  <c r="P378" i="47"/>
  <c r="M379" i="47"/>
  <c r="N379" i="47"/>
  <c r="O379" i="47"/>
  <c r="P379" i="47"/>
  <c r="M380" i="47"/>
  <c r="N380" i="47"/>
  <c r="O380" i="47"/>
  <c r="P380" i="47"/>
  <c r="M381" i="47"/>
  <c r="N381" i="47"/>
  <c r="O381" i="47"/>
  <c r="P381" i="47"/>
  <c r="M382" i="47"/>
  <c r="N382" i="47"/>
  <c r="O382" i="47"/>
  <c r="P382" i="47"/>
  <c r="M383" i="47"/>
  <c r="N383" i="47"/>
  <c r="O383" i="47"/>
  <c r="P383" i="47"/>
  <c r="M384" i="47"/>
  <c r="N384" i="47"/>
  <c r="O384" i="47"/>
  <c r="P384" i="47"/>
  <c r="M385" i="47"/>
  <c r="N385" i="47"/>
  <c r="O385" i="47"/>
  <c r="P385" i="47"/>
  <c r="M386" i="47"/>
  <c r="N386" i="47"/>
  <c r="O386" i="47"/>
  <c r="P386" i="47"/>
  <c r="M387" i="47"/>
  <c r="N387" i="47"/>
  <c r="O387" i="47"/>
  <c r="P387" i="47"/>
  <c r="M388" i="47"/>
  <c r="N388" i="47"/>
  <c r="O388" i="47"/>
  <c r="P388" i="47"/>
  <c r="M389" i="47"/>
  <c r="N389" i="47"/>
  <c r="O389" i="47"/>
  <c r="P389" i="47"/>
  <c r="M390" i="47"/>
  <c r="N390" i="47"/>
  <c r="O390" i="47"/>
  <c r="P390" i="47"/>
  <c r="M391" i="47"/>
  <c r="N391" i="47"/>
  <c r="O391" i="47"/>
  <c r="P391" i="47"/>
  <c r="M392" i="47"/>
  <c r="N392" i="47"/>
  <c r="O392" i="47"/>
  <c r="P392" i="47"/>
  <c r="M393" i="47"/>
  <c r="N393" i="47"/>
  <c r="O393" i="47"/>
  <c r="P393" i="47"/>
  <c r="M394" i="47"/>
  <c r="N394" i="47"/>
  <c r="O394" i="47"/>
  <c r="P394" i="47"/>
  <c r="M395" i="47"/>
  <c r="N395" i="47"/>
  <c r="O395" i="47"/>
  <c r="P395" i="47"/>
  <c r="M396" i="47"/>
  <c r="N396" i="47"/>
  <c r="O396" i="47"/>
  <c r="P396" i="47"/>
  <c r="M397" i="47"/>
  <c r="N397" i="47"/>
  <c r="O397" i="47"/>
  <c r="P397" i="47"/>
  <c r="M398" i="47"/>
  <c r="N398" i="47"/>
  <c r="O398" i="47"/>
  <c r="P398" i="47"/>
  <c r="M399" i="47"/>
  <c r="N399" i="47"/>
  <c r="O399" i="47"/>
  <c r="P399" i="47"/>
  <c r="M400" i="47"/>
  <c r="N400" i="47"/>
  <c r="O400" i="47"/>
  <c r="P400" i="47"/>
  <c r="M401" i="47"/>
  <c r="N401" i="47"/>
  <c r="O401" i="47"/>
  <c r="P401" i="47"/>
  <c r="M402" i="47"/>
  <c r="N402" i="47"/>
  <c r="O402" i="47"/>
  <c r="P402" i="47"/>
  <c r="M403" i="47"/>
  <c r="N403" i="47"/>
  <c r="O403" i="47"/>
  <c r="P403" i="47"/>
  <c r="M404" i="47"/>
  <c r="N404" i="47"/>
  <c r="O404" i="47"/>
  <c r="P404" i="47"/>
  <c r="M405" i="47"/>
  <c r="N405" i="47"/>
  <c r="O405" i="47"/>
  <c r="P405" i="47"/>
  <c r="M406" i="47"/>
  <c r="N406" i="47"/>
  <c r="O406" i="47"/>
  <c r="P406" i="47"/>
  <c r="M407" i="47"/>
  <c r="N407" i="47"/>
  <c r="O407" i="47"/>
  <c r="P407" i="47"/>
  <c r="M408" i="47"/>
  <c r="N408" i="47"/>
  <c r="O408" i="47"/>
  <c r="P408" i="47"/>
  <c r="M409" i="47"/>
  <c r="N409" i="47"/>
  <c r="O409" i="47"/>
  <c r="P409" i="47"/>
  <c r="M410" i="47"/>
  <c r="N410" i="47"/>
  <c r="O410" i="47"/>
  <c r="P410" i="47"/>
  <c r="M411" i="47"/>
  <c r="N411" i="47"/>
  <c r="O411" i="47"/>
  <c r="P411" i="47"/>
  <c r="M412" i="47"/>
  <c r="N412" i="47"/>
  <c r="O412" i="47"/>
  <c r="P412" i="47"/>
  <c r="M413" i="47"/>
  <c r="N413" i="47"/>
  <c r="O413" i="47"/>
  <c r="P413" i="47"/>
  <c r="M414" i="47"/>
  <c r="N414" i="47"/>
  <c r="O414" i="47"/>
  <c r="P414" i="47"/>
  <c r="M415" i="47"/>
  <c r="N415" i="47"/>
  <c r="O415" i="47"/>
  <c r="P415" i="47"/>
  <c r="M416" i="47"/>
  <c r="N416" i="47"/>
  <c r="O416" i="47"/>
  <c r="P416" i="47"/>
  <c r="M417" i="47"/>
  <c r="N417" i="47"/>
  <c r="O417" i="47"/>
  <c r="P417" i="47"/>
  <c r="M418" i="47"/>
  <c r="N418" i="47"/>
  <c r="O418" i="47"/>
  <c r="P418" i="47"/>
  <c r="M419" i="47"/>
  <c r="N419" i="47"/>
  <c r="O419" i="47"/>
  <c r="P419" i="47"/>
  <c r="M420" i="47"/>
  <c r="N420" i="47"/>
  <c r="O420" i="47"/>
  <c r="P420" i="47"/>
  <c r="M421" i="47"/>
  <c r="N421" i="47"/>
  <c r="O421" i="47"/>
  <c r="P421" i="47"/>
  <c r="M422" i="47"/>
  <c r="N422" i="47"/>
  <c r="O422" i="47"/>
  <c r="P422" i="47"/>
  <c r="M423" i="47"/>
  <c r="N423" i="47"/>
  <c r="O423" i="47"/>
  <c r="P423" i="47"/>
  <c r="M424" i="47"/>
  <c r="N424" i="47"/>
  <c r="O424" i="47"/>
  <c r="P424" i="47"/>
  <c r="M425" i="47"/>
  <c r="N425" i="47"/>
  <c r="O425" i="47"/>
  <c r="P425" i="47"/>
  <c r="M426" i="47"/>
  <c r="N426" i="47"/>
  <c r="O426" i="47"/>
  <c r="M427" i="47"/>
  <c r="N427" i="47"/>
  <c r="O427" i="47"/>
  <c r="P95" i="47"/>
  <c r="O95" i="47"/>
  <c r="N95" i="47"/>
  <c r="M95" i="47"/>
  <c r="M134" i="46"/>
  <c r="N134" i="46"/>
  <c r="O134" i="46"/>
  <c r="P134" i="46"/>
  <c r="Q134" i="46"/>
  <c r="R134" i="46"/>
  <c r="S134" i="46"/>
  <c r="T134" i="46"/>
  <c r="M135" i="46"/>
  <c r="N135" i="46"/>
  <c r="O135" i="46"/>
  <c r="P135" i="46"/>
  <c r="Q135" i="46"/>
  <c r="R135" i="46"/>
  <c r="S135" i="46"/>
  <c r="T135" i="46"/>
  <c r="M136" i="46"/>
  <c r="N136" i="46"/>
  <c r="O136" i="46"/>
  <c r="P136" i="46"/>
  <c r="Q136" i="46"/>
  <c r="R136" i="46"/>
  <c r="S136" i="46"/>
  <c r="T136" i="46"/>
  <c r="M137" i="46"/>
  <c r="N137" i="46"/>
  <c r="O137" i="46"/>
  <c r="P137" i="46"/>
  <c r="Q137" i="46"/>
  <c r="R137" i="46"/>
  <c r="S137" i="46"/>
  <c r="T137" i="46"/>
  <c r="M138" i="46"/>
  <c r="N138" i="46"/>
  <c r="O138" i="46"/>
  <c r="P138" i="46"/>
  <c r="Q138" i="46"/>
  <c r="R138" i="46"/>
  <c r="S138" i="46"/>
  <c r="T138" i="46"/>
  <c r="M139" i="46"/>
  <c r="N139" i="46"/>
  <c r="O139" i="46"/>
  <c r="P139" i="46"/>
  <c r="Q139" i="46"/>
  <c r="R139" i="46"/>
  <c r="S139" i="46"/>
  <c r="T139" i="46"/>
  <c r="M140" i="46"/>
  <c r="N140" i="46"/>
  <c r="O140" i="46"/>
  <c r="P140" i="46"/>
  <c r="Q140" i="46"/>
  <c r="R140" i="46"/>
  <c r="S140" i="46"/>
  <c r="T140" i="46"/>
  <c r="M141" i="46"/>
  <c r="N141" i="46"/>
  <c r="O141" i="46"/>
  <c r="P141" i="46"/>
  <c r="Q141" i="46"/>
  <c r="R141" i="46"/>
  <c r="S141" i="46"/>
  <c r="T141" i="46"/>
  <c r="M142" i="46"/>
  <c r="N142" i="46"/>
  <c r="O142" i="46"/>
  <c r="P142" i="46"/>
  <c r="Q142" i="46"/>
  <c r="R142" i="46"/>
  <c r="S142" i="46"/>
  <c r="T142" i="46"/>
  <c r="M143" i="46"/>
  <c r="N143" i="46"/>
  <c r="O143" i="46"/>
  <c r="P143" i="46"/>
  <c r="Q143" i="46"/>
  <c r="R143" i="46"/>
  <c r="S143" i="46"/>
  <c r="T143" i="46"/>
  <c r="M144" i="46"/>
  <c r="N144" i="46"/>
  <c r="O144" i="46"/>
  <c r="P144" i="46"/>
  <c r="Q144" i="46"/>
  <c r="R144" i="46"/>
  <c r="S144" i="46"/>
  <c r="T144" i="46"/>
  <c r="M145" i="46"/>
  <c r="N145" i="46"/>
  <c r="O145" i="46"/>
  <c r="P145" i="46"/>
  <c r="Q145" i="46"/>
  <c r="R145" i="46"/>
  <c r="S145" i="46"/>
  <c r="T145" i="46"/>
  <c r="M146" i="46"/>
  <c r="N146" i="46"/>
  <c r="O146" i="46"/>
  <c r="P146" i="46"/>
  <c r="Q146" i="46"/>
  <c r="R146" i="46"/>
  <c r="S146" i="46"/>
  <c r="T146" i="46"/>
  <c r="M147" i="46"/>
  <c r="N147" i="46"/>
  <c r="O147" i="46"/>
  <c r="P147" i="46"/>
  <c r="Q147" i="46"/>
  <c r="R147" i="46"/>
  <c r="S147" i="46"/>
  <c r="T147" i="46"/>
  <c r="M148" i="46"/>
  <c r="N148" i="46"/>
  <c r="O148" i="46"/>
  <c r="P148" i="46"/>
  <c r="Q148" i="46"/>
  <c r="R148" i="46"/>
  <c r="S148" i="46"/>
  <c r="T148" i="46"/>
  <c r="M149" i="46"/>
  <c r="N149" i="46"/>
  <c r="O149" i="46"/>
  <c r="P149" i="46"/>
  <c r="Q149" i="46"/>
  <c r="R149" i="46"/>
  <c r="S149" i="46"/>
  <c r="T149" i="46"/>
  <c r="M150" i="46"/>
  <c r="N150" i="46"/>
  <c r="O150" i="46"/>
  <c r="P150" i="46"/>
  <c r="Q150" i="46"/>
  <c r="R150" i="46"/>
  <c r="S150" i="46"/>
  <c r="T150" i="46"/>
  <c r="M151" i="46"/>
  <c r="N151" i="46"/>
  <c r="O151" i="46"/>
  <c r="P151" i="46"/>
  <c r="Q151" i="46"/>
  <c r="R151" i="46"/>
  <c r="S151" i="46"/>
  <c r="T151" i="46"/>
  <c r="M152" i="46"/>
  <c r="N152" i="46"/>
  <c r="O152" i="46"/>
  <c r="P152" i="46"/>
  <c r="Q152" i="46"/>
  <c r="R152" i="46"/>
  <c r="S152" i="46"/>
  <c r="T152" i="46"/>
  <c r="M153" i="46"/>
  <c r="N153" i="46"/>
  <c r="O153" i="46"/>
  <c r="P153" i="46"/>
  <c r="Q153" i="46"/>
  <c r="R153" i="46"/>
  <c r="S153" i="46"/>
  <c r="T153" i="46"/>
  <c r="M154" i="46"/>
  <c r="N154" i="46"/>
  <c r="O154" i="46"/>
  <c r="P154" i="46"/>
  <c r="Q154" i="46"/>
  <c r="R154" i="46"/>
  <c r="S154" i="46"/>
  <c r="T154" i="46"/>
  <c r="M155" i="46"/>
  <c r="N155" i="46"/>
  <c r="O155" i="46"/>
  <c r="P155" i="46"/>
  <c r="Q155" i="46"/>
  <c r="R155" i="46"/>
  <c r="S155" i="46"/>
  <c r="T155" i="46"/>
  <c r="M156" i="46"/>
  <c r="N156" i="46"/>
  <c r="O156" i="46"/>
  <c r="P156" i="46"/>
  <c r="Q156" i="46"/>
  <c r="R156" i="46"/>
  <c r="S156" i="46"/>
  <c r="T156" i="46"/>
  <c r="M157" i="46"/>
  <c r="N157" i="46"/>
  <c r="O157" i="46"/>
  <c r="P157" i="46"/>
  <c r="Q157" i="46"/>
  <c r="R157" i="46"/>
  <c r="S157" i="46"/>
  <c r="T157" i="46"/>
  <c r="M158" i="46"/>
  <c r="N158" i="46"/>
  <c r="O158" i="46"/>
  <c r="P158" i="46"/>
  <c r="Q158" i="46"/>
  <c r="R158" i="46"/>
  <c r="S158" i="46"/>
  <c r="T158" i="46"/>
  <c r="M159" i="46"/>
  <c r="N159" i="46"/>
  <c r="O159" i="46"/>
  <c r="P159" i="46"/>
  <c r="Q159" i="46"/>
  <c r="R159" i="46"/>
  <c r="S159" i="46"/>
  <c r="T159" i="46"/>
  <c r="M160" i="46"/>
  <c r="N160" i="46"/>
  <c r="O160" i="46"/>
  <c r="P160" i="46"/>
  <c r="Q160" i="46"/>
  <c r="R160" i="46"/>
  <c r="S160" i="46"/>
  <c r="T160" i="46"/>
  <c r="M161" i="46"/>
  <c r="N161" i="46"/>
  <c r="O161" i="46"/>
  <c r="P161" i="46"/>
  <c r="Q161" i="46"/>
  <c r="R161" i="46"/>
  <c r="S161" i="46"/>
  <c r="T161" i="46"/>
  <c r="M162" i="46"/>
  <c r="N162" i="46"/>
  <c r="O162" i="46"/>
  <c r="P162" i="46"/>
  <c r="Q162" i="46"/>
  <c r="R162" i="46"/>
  <c r="S162" i="46"/>
  <c r="T162" i="46"/>
  <c r="M163" i="46"/>
  <c r="N163" i="46"/>
  <c r="O163" i="46"/>
  <c r="P163" i="46"/>
  <c r="Q163" i="46"/>
  <c r="R163" i="46"/>
  <c r="S163" i="46"/>
  <c r="T163" i="46"/>
  <c r="M164" i="46"/>
  <c r="N164" i="46"/>
  <c r="O164" i="46"/>
  <c r="P164" i="46"/>
  <c r="Q164" i="46"/>
  <c r="R164" i="46"/>
  <c r="S164" i="46"/>
  <c r="T164" i="46"/>
  <c r="M165" i="46"/>
  <c r="N165" i="46"/>
  <c r="O165" i="46"/>
  <c r="P165" i="46"/>
  <c r="Q165" i="46"/>
  <c r="R165" i="46"/>
  <c r="S165" i="46"/>
  <c r="T165" i="46"/>
  <c r="M166" i="46"/>
  <c r="N166" i="46"/>
  <c r="O166" i="46"/>
  <c r="P166" i="46"/>
  <c r="Q166" i="46"/>
  <c r="R166" i="46"/>
  <c r="S166" i="46"/>
  <c r="T166" i="46"/>
  <c r="M167" i="46"/>
  <c r="N167" i="46"/>
  <c r="O167" i="46"/>
  <c r="P167" i="46"/>
  <c r="Q167" i="46"/>
  <c r="R167" i="46"/>
  <c r="S167" i="46"/>
  <c r="T167" i="46"/>
  <c r="M168" i="46"/>
  <c r="N168" i="46"/>
  <c r="O168" i="46"/>
  <c r="P168" i="46"/>
  <c r="Q168" i="46"/>
  <c r="R168" i="46"/>
  <c r="S168" i="46"/>
  <c r="T168" i="46"/>
  <c r="M169" i="46"/>
  <c r="N169" i="46"/>
  <c r="O169" i="46"/>
  <c r="P169" i="46"/>
  <c r="Q169" i="46"/>
  <c r="R169" i="46"/>
  <c r="S169" i="46"/>
  <c r="T169" i="46"/>
  <c r="M170" i="46"/>
  <c r="N170" i="46"/>
  <c r="O170" i="46"/>
  <c r="P170" i="46"/>
  <c r="Q170" i="46"/>
  <c r="R170" i="46"/>
  <c r="S170" i="46"/>
  <c r="T170" i="46"/>
  <c r="M171" i="46"/>
  <c r="N171" i="46"/>
  <c r="O171" i="46"/>
  <c r="P171" i="46"/>
  <c r="Q171" i="46"/>
  <c r="R171" i="46"/>
  <c r="S171" i="46"/>
  <c r="T171" i="46"/>
  <c r="M172" i="46"/>
  <c r="N172" i="46"/>
  <c r="O172" i="46"/>
  <c r="P172" i="46"/>
  <c r="Q172" i="46"/>
  <c r="R172" i="46"/>
  <c r="S172" i="46"/>
  <c r="T172" i="46"/>
  <c r="M173" i="46"/>
  <c r="N173" i="46"/>
  <c r="O173" i="46"/>
  <c r="P173" i="46"/>
  <c r="Q173" i="46"/>
  <c r="R173" i="46"/>
  <c r="S173" i="46"/>
  <c r="T173" i="46"/>
  <c r="M174" i="46"/>
  <c r="N174" i="46"/>
  <c r="O174" i="46"/>
  <c r="P174" i="46"/>
  <c r="Q174" i="46"/>
  <c r="R174" i="46"/>
  <c r="S174" i="46"/>
  <c r="T174" i="46"/>
  <c r="M175" i="46"/>
  <c r="N175" i="46"/>
  <c r="O175" i="46"/>
  <c r="P175" i="46"/>
  <c r="Q175" i="46"/>
  <c r="R175" i="46"/>
  <c r="S175" i="46"/>
  <c r="T175" i="46"/>
  <c r="M176" i="46"/>
  <c r="N176" i="46"/>
  <c r="O176" i="46"/>
  <c r="P176" i="46"/>
  <c r="Q176" i="46"/>
  <c r="R176" i="46"/>
  <c r="S176" i="46"/>
  <c r="T176" i="46"/>
  <c r="M177" i="46"/>
  <c r="N177" i="46"/>
  <c r="O177" i="46"/>
  <c r="P177" i="46"/>
  <c r="Q177" i="46"/>
  <c r="R177" i="46"/>
  <c r="S177" i="46"/>
  <c r="T177" i="46"/>
  <c r="M178" i="46"/>
  <c r="N178" i="46"/>
  <c r="O178" i="46"/>
  <c r="P178" i="46"/>
  <c r="Q178" i="46"/>
  <c r="R178" i="46"/>
  <c r="S178" i="46"/>
  <c r="T178" i="46"/>
  <c r="M179" i="46"/>
  <c r="N179" i="46"/>
  <c r="O179" i="46"/>
  <c r="P179" i="46"/>
  <c r="Q179" i="46"/>
  <c r="R179" i="46"/>
  <c r="S179" i="46"/>
  <c r="T179" i="46"/>
  <c r="M180" i="46"/>
  <c r="N180" i="46"/>
  <c r="O180" i="46"/>
  <c r="P180" i="46"/>
  <c r="Q180" i="46"/>
  <c r="R180" i="46"/>
  <c r="S180" i="46"/>
  <c r="T180" i="46"/>
  <c r="M181" i="46"/>
  <c r="N181" i="46"/>
  <c r="O181" i="46"/>
  <c r="P181" i="46"/>
  <c r="Q181" i="46"/>
  <c r="R181" i="46"/>
  <c r="S181" i="46"/>
  <c r="T181" i="46"/>
  <c r="M182" i="46"/>
  <c r="N182" i="46"/>
  <c r="O182" i="46"/>
  <c r="P182" i="46"/>
  <c r="Q182" i="46"/>
  <c r="R182" i="46"/>
  <c r="S182" i="46"/>
  <c r="T182" i="46"/>
  <c r="M183" i="46"/>
  <c r="N183" i="46"/>
  <c r="O183" i="46"/>
  <c r="P183" i="46"/>
  <c r="Q183" i="46"/>
  <c r="R183" i="46"/>
  <c r="S183" i="46"/>
  <c r="T183" i="46"/>
  <c r="M184" i="46"/>
  <c r="N184" i="46"/>
  <c r="O184" i="46"/>
  <c r="P184" i="46"/>
  <c r="Q184" i="46"/>
  <c r="R184" i="46"/>
  <c r="S184" i="46"/>
  <c r="T184" i="46"/>
  <c r="M185" i="46"/>
  <c r="N185" i="46"/>
  <c r="O185" i="46"/>
  <c r="P185" i="46"/>
  <c r="Q185" i="46"/>
  <c r="R185" i="46"/>
  <c r="S185" i="46"/>
  <c r="T185" i="46"/>
  <c r="M186" i="46"/>
  <c r="N186" i="46"/>
  <c r="O186" i="46"/>
  <c r="P186" i="46"/>
  <c r="Q186" i="46"/>
  <c r="R186" i="46"/>
  <c r="S186" i="46"/>
  <c r="T186" i="46"/>
  <c r="M187" i="46"/>
  <c r="N187" i="46"/>
  <c r="O187" i="46"/>
  <c r="P187" i="46"/>
  <c r="Q187" i="46"/>
  <c r="R187" i="46"/>
  <c r="S187" i="46"/>
  <c r="T187" i="46"/>
  <c r="M188" i="46"/>
  <c r="N188" i="46"/>
  <c r="O188" i="46"/>
  <c r="P188" i="46"/>
  <c r="Q188" i="46"/>
  <c r="R188" i="46"/>
  <c r="S188" i="46"/>
  <c r="T188" i="46"/>
  <c r="M189" i="46"/>
  <c r="N189" i="46"/>
  <c r="O189" i="46"/>
  <c r="P189" i="46"/>
  <c r="Q189" i="46"/>
  <c r="R189" i="46"/>
  <c r="S189" i="46"/>
  <c r="T189" i="46"/>
  <c r="M190" i="46"/>
  <c r="N190" i="46"/>
  <c r="O190" i="46"/>
  <c r="P190" i="46"/>
  <c r="Q190" i="46"/>
  <c r="R190" i="46"/>
  <c r="S190" i="46"/>
  <c r="T190" i="46"/>
  <c r="M191" i="46"/>
  <c r="N191" i="46"/>
  <c r="O191" i="46"/>
  <c r="P191" i="46"/>
  <c r="Q191" i="46"/>
  <c r="R191" i="46"/>
  <c r="S191" i="46"/>
  <c r="T191" i="46"/>
  <c r="M192" i="46"/>
  <c r="N192" i="46"/>
  <c r="O192" i="46"/>
  <c r="P192" i="46"/>
  <c r="Q192" i="46"/>
  <c r="R192" i="46"/>
  <c r="S192" i="46"/>
  <c r="T192" i="46"/>
  <c r="M193" i="46"/>
  <c r="N193" i="46"/>
  <c r="O193" i="46"/>
  <c r="P193" i="46"/>
  <c r="Q193" i="46"/>
  <c r="R193" i="46"/>
  <c r="S193" i="46"/>
  <c r="T193" i="46"/>
  <c r="M194" i="46"/>
  <c r="N194" i="46"/>
  <c r="O194" i="46"/>
  <c r="P194" i="46"/>
  <c r="Q194" i="46"/>
  <c r="R194" i="46"/>
  <c r="S194" i="46"/>
  <c r="T194" i="46"/>
  <c r="M195" i="46"/>
  <c r="N195" i="46"/>
  <c r="O195" i="46"/>
  <c r="P195" i="46"/>
  <c r="Q195" i="46"/>
  <c r="R195" i="46"/>
  <c r="S195" i="46"/>
  <c r="T195" i="46"/>
  <c r="M196" i="46"/>
  <c r="N196" i="46"/>
  <c r="O196" i="46"/>
  <c r="P196" i="46"/>
  <c r="Q196" i="46"/>
  <c r="R196" i="46"/>
  <c r="S196" i="46"/>
  <c r="T196" i="46"/>
  <c r="M197" i="46"/>
  <c r="N197" i="46"/>
  <c r="O197" i="46"/>
  <c r="P197" i="46"/>
  <c r="Q197" i="46"/>
  <c r="R197" i="46"/>
  <c r="S197" i="46"/>
  <c r="T197" i="46"/>
  <c r="M198" i="46"/>
  <c r="N198" i="46"/>
  <c r="O198" i="46"/>
  <c r="P198" i="46"/>
  <c r="Q198" i="46"/>
  <c r="R198" i="46"/>
  <c r="S198" i="46"/>
  <c r="T198" i="46"/>
  <c r="M199" i="46"/>
  <c r="N199" i="46"/>
  <c r="O199" i="46"/>
  <c r="P199" i="46"/>
  <c r="Q199" i="46"/>
  <c r="R199" i="46"/>
  <c r="S199" i="46"/>
  <c r="T199" i="46"/>
  <c r="M200" i="46"/>
  <c r="N200" i="46"/>
  <c r="O200" i="46"/>
  <c r="P200" i="46"/>
  <c r="Q200" i="46"/>
  <c r="R200" i="46"/>
  <c r="S200" i="46"/>
  <c r="T200" i="46"/>
  <c r="M201" i="46"/>
  <c r="N201" i="46"/>
  <c r="O201" i="46"/>
  <c r="P201" i="46"/>
  <c r="Q201" i="46"/>
  <c r="R201" i="46"/>
  <c r="S201" i="46"/>
  <c r="T201" i="46"/>
  <c r="M202" i="46"/>
  <c r="N202" i="46"/>
  <c r="O202" i="46"/>
  <c r="P202" i="46"/>
  <c r="Q202" i="46"/>
  <c r="R202" i="46"/>
  <c r="S202" i="46"/>
  <c r="T202" i="46"/>
  <c r="M203" i="46"/>
  <c r="N203" i="46"/>
  <c r="O203" i="46"/>
  <c r="P203" i="46"/>
  <c r="Q203" i="46"/>
  <c r="R203" i="46"/>
  <c r="S203" i="46"/>
  <c r="T203" i="46"/>
  <c r="M204" i="46"/>
  <c r="N204" i="46"/>
  <c r="O204" i="46"/>
  <c r="P204" i="46"/>
  <c r="Q204" i="46"/>
  <c r="R204" i="46"/>
  <c r="S204" i="46"/>
  <c r="T204" i="46"/>
  <c r="M205" i="46"/>
  <c r="N205" i="46"/>
  <c r="O205" i="46"/>
  <c r="P205" i="46"/>
  <c r="Q205" i="46"/>
  <c r="R205" i="46"/>
  <c r="S205" i="46"/>
  <c r="T205" i="46"/>
  <c r="M206" i="46"/>
  <c r="N206" i="46"/>
  <c r="O206" i="46"/>
  <c r="P206" i="46"/>
  <c r="Q206" i="46"/>
  <c r="R206" i="46"/>
  <c r="S206" i="46"/>
  <c r="T206" i="46"/>
  <c r="M207" i="46"/>
  <c r="N207" i="46"/>
  <c r="O207" i="46"/>
  <c r="P207" i="46"/>
  <c r="Q207" i="46"/>
  <c r="R207" i="46"/>
  <c r="S207" i="46"/>
  <c r="T207" i="46"/>
  <c r="M208" i="46"/>
  <c r="N208" i="46"/>
  <c r="O208" i="46"/>
  <c r="P208" i="46"/>
  <c r="Q208" i="46"/>
  <c r="R208" i="46"/>
  <c r="S208" i="46"/>
  <c r="T208" i="46"/>
  <c r="M209" i="46"/>
  <c r="N209" i="46"/>
  <c r="O209" i="46"/>
  <c r="P209" i="46"/>
  <c r="Q209" i="46"/>
  <c r="R209" i="46"/>
  <c r="S209" i="46"/>
  <c r="T209" i="46"/>
  <c r="M210" i="46"/>
  <c r="N210" i="46"/>
  <c r="O210" i="46"/>
  <c r="P210" i="46"/>
  <c r="Q210" i="46"/>
  <c r="R210" i="46"/>
  <c r="S210" i="46"/>
  <c r="T210" i="46"/>
  <c r="M211" i="46"/>
  <c r="N211" i="46"/>
  <c r="O211" i="46"/>
  <c r="P211" i="46"/>
  <c r="Q211" i="46"/>
  <c r="R211" i="46"/>
  <c r="S211" i="46"/>
  <c r="T211" i="46"/>
  <c r="M212" i="46"/>
  <c r="N212" i="46"/>
  <c r="O212" i="46"/>
  <c r="P212" i="46"/>
  <c r="Q212" i="46"/>
  <c r="R212" i="46"/>
  <c r="S212" i="46"/>
  <c r="T212" i="46"/>
  <c r="M213" i="46"/>
  <c r="N213" i="46"/>
  <c r="O213" i="46"/>
  <c r="P213" i="46"/>
  <c r="Q213" i="46"/>
  <c r="R213" i="46"/>
  <c r="S213" i="46"/>
  <c r="T213" i="46"/>
  <c r="M214" i="46"/>
  <c r="N214" i="46"/>
  <c r="O214" i="46"/>
  <c r="P214" i="46"/>
  <c r="Q214" i="46"/>
  <c r="R214" i="46"/>
  <c r="S214" i="46"/>
  <c r="T214" i="46"/>
  <c r="M215" i="46"/>
  <c r="N215" i="46"/>
  <c r="O215" i="46"/>
  <c r="P215" i="46"/>
  <c r="Q215" i="46"/>
  <c r="R215" i="46"/>
  <c r="S215" i="46"/>
  <c r="T215" i="46"/>
  <c r="M216" i="46"/>
  <c r="N216" i="46"/>
  <c r="O216" i="46"/>
  <c r="P216" i="46"/>
  <c r="Q216" i="46"/>
  <c r="R216" i="46"/>
  <c r="S216" i="46"/>
  <c r="T216" i="46"/>
  <c r="M217" i="46"/>
  <c r="N217" i="46"/>
  <c r="O217" i="46"/>
  <c r="P217" i="46"/>
  <c r="Q217" i="46"/>
  <c r="R217" i="46"/>
  <c r="S217" i="46"/>
  <c r="T217" i="46"/>
  <c r="M218" i="46"/>
  <c r="N218" i="46"/>
  <c r="O218" i="46"/>
  <c r="P218" i="46"/>
  <c r="Q218" i="46"/>
  <c r="R218" i="46"/>
  <c r="S218" i="46"/>
  <c r="T218" i="46"/>
  <c r="M219" i="46"/>
  <c r="N219" i="46"/>
  <c r="O219" i="46"/>
  <c r="P219" i="46"/>
  <c r="Q219" i="46"/>
  <c r="R219" i="46"/>
  <c r="S219" i="46"/>
  <c r="T219" i="46"/>
  <c r="M220" i="46"/>
  <c r="N220" i="46"/>
  <c r="O220" i="46"/>
  <c r="P220" i="46"/>
  <c r="Q220" i="46"/>
  <c r="R220" i="46"/>
  <c r="S220" i="46"/>
  <c r="T220" i="46"/>
  <c r="M221" i="46"/>
  <c r="N221" i="46"/>
  <c r="O221" i="46"/>
  <c r="P221" i="46"/>
  <c r="Q221" i="46"/>
  <c r="R221" i="46"/>
  <c r="S221" i="46"/>
  <c r="T221" i="46"/>
  <c r="M222" i="46"/>
  <c r="N222" i="46"/>
  <c r="O222" i="46"/>
  <c r="P222" i="46"/>
  <c r="Q222" i="46"/>
  <c r="R222" i="46"/>
  <c r="S222" i="46"/>
  <c r="T222" i="46"/>
  <c r="M223" i="46"/>
  <c r="N223" i="46"/>
  <c r="O223" i="46"/>
  <c r="P223" i="46"/>
  <c r="Q223" i="46"/>
  <c r="R223" i="46"/>
  <c r="S223" i="46"/>
  <c r="T223" i="46"/>
  <c r="M224" i="46"/>
  <c r="N224" i="46"/>
  <c r="O224" i="46"/>
  <c r="P224" i="46"/>
  <c r="Q224" i="46"/>
  <c r="R224" i="46"/>
  <c r="S224" i="46"/>
  <c r="T224" i="46"/>
  <c r="M225" i="46"/>
  <c r="N225" i="46"/>
  <c r="O225" i="46"/>
  <c r="P225" i="46"/>
  <c r="Q225" i="46"/>
  <c r="R225" i="46"/>
  <c r="S225" i="46"/>
  <c r="T225" i="46"/>
  <c r="M226" i="46"/>
  <c r="N226" i="46"/>
  <c r="O226" i="46"/>
  <c r="P226" i="46"/>
  <c r="Q226" i="46"/>
  <c r="R226" i="46"/>
  <c r="S226" i="46"/>
  <c r="T226" i="46"/>
  <c r="M227" i="46"/>
  <c r="N227" i="46"/>
  <c r="O227" i="46"/>
  <c r="P227" i="46"/>
  <c r="Q227" i="46"/>
  <c r="R227" i="46"/>
  <c r="S227" i="46"/>
  <c r="T227" i="46"/>
  <c r="M228" i="46"/>
  <c r="N228" i="46"/>
  <c r="O228" i="46"/>
  <c r="P228" i="46"/>
  <c r="Q228" i="46"/>
  <c r="R228" i="46"/>
  <c r="S228" i="46"/>
  <c r="T228" i="46"/>
  <c r="M229" i="46"/>
  <c r="N229" i="46"/>
  <c r="O229" i="46"/>
  <c r="P229" i="46"/>
  <c r="Q229" i="46"/>
  <c r="R229" i="46"/>
  <c r="S229" i="46"/>
  <c r="T229" i="46"/>
  <c r="M230" i="46"/>
  <c r="N230" i="46"/>
  <c r="O230" i="46"/>
  <c r="P230" i="46"/>
  <c r="Q230" i="46"/>
  <c r="R230" i="46"/>
  <c r="S230" i="46"/>
  <c r="T230" i="46"/>
  <c r="M231" i="46"/>
  <c r="N231" i="46"/>
  <c r="O231" i="46"/>
  <c r="P231" i="46"/>
  <c r="Q231" i="46"/>
  <c r="R231" i="46"/>
  <c r="S231" i="46"/>
  <c r="T231" i="46"/>
  <c r="M232" i="46"/>
  <c r="N232" i="46"/>
  <c r="O232" i="46"/>
  <c r="P232" i="46"/>
  <c r="Q232" i="46"/>
  <c r="R232" i="46"/>
  <c r="S232" i="46"/>
  <c r="T232" i="46"/>
  <c r="M233" i="46"/>
  <c r="N233" i="46"/>
  <c r="O233" i="46"/>
  <c r="P233" i="46"/>
  <c r="Q233" i="46"/>
  <c r="R233" i="46"/>
  <c r="S233" i="46"/>
  <c r="T233" i="46"/>
  <c r="M234" i="46"/>
  <c r="N234" i="46"/>
  <c r="O234" i="46"/>
  <c r="P234" i="46"/>
  <c r="Q234" i="46"/>
  <c r="R234" i="46"/>
  <c r="S234" i="46"/>
  <c r="T234" i="46"/>
  <c r="M235" i="46"/>
  <c r="N235" i="46"/>
  <c r="O235" i="46"/>
  <c r="P235" i="46"/>
  <c r="Q235" i="46"/>
  <c r="R235" i="46"/>
  <c r="S235" i="46"/>
  <c r="T235" i="46"/>
  <c r="M236" i="46"/>
  <c r="N236" i="46"/>
  <c r="O236" i="46"/>
  <c r="P236" i="46"/>
  <c r="Q236" i="46"/>
  <c r="R236" i="46"/>
  <c r="S236" i="46"/>
  <c r="T236" i="46"/>
  <c r="M237" i="46"/>
  <c r="N237" i="46"/>
  <c r="O237" i="46"/>
  <c r="P237" i="46"/>
  <c r="Q237" i="46"/>
  <c r="R237" i="46"/>
  <c r="S237" i="46"/>
  <c r="T237" i="46"/>
  <c r="M238" i="46"/>
  <c r="N238" i="46"/>
  <c r="O238" i="46"/>
  <c r="P238" i="46"/>
  <c r="Q238" i="46"/>
  <c r="R238" i="46"/>
  <c r="S238" i="46"/>
  <c r="T238" i="46"/>
  <c r="M239" i="46"/>
  <c r="N239" i="46"/>
  <c r="O239" i="46"/>
  <c r="P239" i="46"/>
  <c r="Q239" i="46"/>
  <c r="R239" i="46"/>
  <c r="S239" i="46"/>
  <c r="T239" i="46"/>
  <c r="M240" i="46"/>
  <c r="N240" i="46"/>
  <c r="O240" i="46"/>
  <c r="P240" i="46"/>
  <c r="Q240" i="46"/>
  <c r="R240" i="46"/>
  <c r="S240" i="46"/>
  <c r="T240" i="46"/>
  <c r="M241" i="46"/>
  <c r="N241" i="46"/>
  <c r="O241" i="46"/>
  <c r="P241" i="46"/>
  <c r="Q241" i="46"/>
  <c r="R241" i="46"/>
  <c r="S241" i="46"/>
  <c r="T241" i="46"/>
  <c r="M242" i="46"/>
  <c r="N242" i="46"/>
  <c r="O242" i="46"/>
  <c r="P242" i="46"/>
  <c r="Q242" i="46"/>
  <c r="R242" i="46"/>
  <c r="S242" i="46"/>
  <c r="T242" i="46"/>
  <c r="M243" i="46"/>
  <c r="N243" i="46"/>
  <c r="O243" i="46"/>
  <c r="P243" i="46"/>
  <c r="Q243" i="46"/>
  <c r="R243" i="46"/>
  <c r="S243" i="46"/>
  <c r="T243" i="46"/>
  <c r="M244" i="46"/>
  <c r="N244" i="46"/>
  <c r="O244" i="46"/>
  <c r="P244" i="46"/>
  <c r="Q244" i="46"/>
  <c r="R244" i="46"/>
  <c r="S244" i="46"/>
  <c r="T244" i="46"/>
  <c r="M245" i="46"/>
  <c r="N245" i="46"/>
  <c r="O245" i="46"/>
  <c r="P245" i="46"/>
  <c r="Q245" i="46"/>
  <c r="R245" i="46"/>
  <c r="S245" i="46"/>
  <c r="T245" i="46"/>
  <c r="M246" i="46"/>
  <c r="N246" i="46"/>
  <c r="O246" i="46"/>
  <c r="P246" i="46"/>
  <c r="Q246" i="46"/>
  <c r="R246" i="46"/>
  <c r="S246" i="46"/>
  <c r="T246" i="46"/>
  <c r="M247" i="46"/>
  <c r="N247" i="46"/>
  <c r="O247" i="46"/>
  <c r="P247" i="46"/>
  <c r="Q247" i="46"/>
  <c r="R247" i="46"/>
  <c r="S247" i="46"/>
  <c r="T247" i="46"/>
  <c r="M248" i="46"/>
  <c r="N248" i="46"/>
  <c r="O248" i="46"/>
  <c r="P248" i="46"/>
  <c r="Q248" i="46"/>
  <c r="R248" i="46"/>
  <c r="S248" i="46"/>
  <c r="T248" i="46"/>
  <c r="M249" i="46"/>
  <c r="N249" i="46"/>
  <c r="O249" i="46"/>
  <c r="P249" i="46"/>
  <c r="Q249" i="46"/>
  <c r="R249" i="46"/>
  <c r="S249" i="46"/>
  <c r="T249" i="46"/>
  <c r="M250" i="46"/>
  <c r="N250" i="46"/>
  <c r="O250" i="46"/>
  <c r="P250" i="46"/>
  <c r="Q250" i="46"/>
  <c r="R250" i="46"/>
  <c r="S250" i="46"/>
  <c r="T250" i="46"/>
  <c r="M251" i="46"/>
  <c r="N251" i="46"/>
  <c r="O251" i="46"/>
  <c r="P251" i="46"/>
  <c r="Q251" i="46"/>
  <c r="R251" i="46"/>
  <c r="S251" i="46"/>
  <c r="T251" i="46"/>
  <c r="M252" i="46"/>
  <c r="N252" i="46"/>
  <c r="O252" i="46"/>
  <c r="P252" i="46"/>
  <c r="Q252" i="46"/>
  <c r="R252" i="46"/>
  <c r="S252" i="46"/>
  <c r="T252" i="46"/>
  <c r="M253" i="46"/>
  <c r="N253" i="46"/>
  <c r="O253" i="46"/>
  <c r="P253" i="46"/>
  <c r="Q253" i="46"/>
  <c r="R253" i="46"/>
  <c r="S253" i="46"/>
  <c r="T253" i="46"/>
  <c r="M254" i="46"/>
  <c r="N254" i="46"/>
  <c r="O254" i="46"/>
  <c r="P254" i="46"/>
  <c r="Q254" i="46"/>
  <c r="R254" i="46"/>
  <c r="S254" i="46"/>
  <c r="T254" i="46"/>
  <c r="M255" i="46"/>
  <c r="N255" i="46"/>
  <c r="O255" i="46"/>
  <c r="P255" i="46"/>
  <c r="Q255" i="46"/>
  <c r="R255" i="46"/>
  <c r="S255" i="46"/>
  <c r="T255" i="46"/>
  <c r="M256" i="46"/>
  <c r="N256" i="46"/>
  <c r="O256" i="46"/>
  <c r="P256" i="46"/>
  <c r="Q256" i="46"/>
  <c r="R256" i="46"/>
  <c r="S256" i="46"/>
  <c r="T256" i="46"/>
  <c r="M257" i="46"/>
  <c r="N257" i="46"/>
  <c r="O257" i="46"/>
  <c r="P257" i="46"/>
  <c r="Q257" i="46"/>
  <c r="R257" i="46"/>
  <c r="S257" i="46"/>
  <c r="T257" i="46"/>
  <c r="M258" i="46"/>
  <c r="N258" i="46"/>
  <c r="O258" i="46"/>
  <c r="P258" i="46"/>
  <c r="Q258" i="46"/>
  <c r="R258" i="46"/>
  <c r="S258" i="46"/>
  <c r="T258" i="46"/>
  <c r="M259" i="46"/>
  <c r="N259" i="46"/>
  <c r="O259" i="46"/>
  <c r="P259" i="46"/>
  <c r="Q259" i="46"/>
  <c r="R259" i="46"/>
  <c r="S259" i="46"/>
  <c r="T259" i="46"/>
  <c r="M260" i="46"/>
  <c r="N260" i="46"/>
  <c r="O260" i="46"/>
  <c r="P260" i="46"/>
  <c r="Q260" i="46"/>
  <c r="R260" i="46"/>
  <c r="S260" i="46"/>
  <c r="T260" i="46"/>
  <c r="M261" i="46"/>
  <c r="N261" i="46"/>
  <c r="O261" i="46"/>
  <c r="P261" i="46"/>
  <c r="Q261" i="46"/>
  <c r="R261" i="46"/>
  <c r="S261" i="46"/>
  <c r="T261" i="46"/>
  <c r="M262" i="46"/>
  <c r="N262" i="46"/>
  <c r="O262" i="46"/>
  <c r="P262" i="46"/>
  <c r="Q262" i="46"/>
  <c r="R262" i="46"/>
  <c r="S262" i="46"/>
  <c r="T262" i="46"/>
  <c r="M263" i="46"/>
  <c r="N263" i="46"/>
  <c r="O263" i="46"/>
  <c r="P263" i="46"/>
  <c r="Q263" i="46"/>
  <c r="R263" i="46"/>
  <c r="S263" i="46"/>
  <c r="T263" i="46"/>
  <c r="M264" i="46"/>
  <c r="N264" i="46"/>
  <c r="O264" i="46"/>
  <c r="P264" i="46"/>
  <c r="Q264" i="46"/>
  <c r="R264" i="46"/>
  <c r="S264" i="46"/>
  <c r="T264" i="46"/>
  <c r="M265" i="46"/>
  <c r="N265" i="46"/>
  <c r="O265" i="46"/>
  <c r="P265" i="46"/>
  <c r="Q265" i="46"/>
  <c r="R265" i="46"/>
  <c r="S265" i="46"/>
  <c r="T265" i="46"/>
  <c r="M266" i="46"/>
  <c r="N266" i="46"/>
  <c r="O266" i="46"/>
  <c r="P266" i="46"/>
  <c r="Q266" i="46"/>
  <c r="R266" i="46"/>
  <c r="S266" i="46"/>
  <c r="T266" i="46"/>
  <c r="M267" i="46"/>
  <c r="N267" i="46"/>
  <c r="O267" i="46"/>
  <c r="P267" i="46"/>
  <c r="Q267" i="46"/>
  <c r="R267" i="46"/>
  <c r="S267" i="46"/>
  <c r="T267" i="46"/>
  <c r="M268" i="46"/>
  <c r="N268" i="46"/>
  <c r="O268" i="46"/>
  <c r="P268" i="46"/>
  <c r="Q268" i="46"/>
  <c r="R268" i="46"/>
  <c r="S268" i="46"/>
  <c r="T268" i="46"/>
  <c r="M269" i="46"/>
  <c r="N269" i="46"/>
  <c r="O269" i="46"/>
  <c r="P269" i="46"/>
  <c r="Q269" i="46"/>
  <c r="R269" i="46"/>
  <c r="S269" i="46"/>
  <c r="T269" i="46"/>
  <c r="M270" i="46"/>
  <c r="N270" i="46"/>
  <c r="O270" i="46"/>
  <c r="P270" i="46"/>
  <c r="Q270" i="46"/>
  <c r="R270" i="46"/>
  <c r="S270" i="46"/>
  <c r="T270" i="46"/>
  <c r="M271" i="46"/>
  <c r="N271" i="46"/>
  <c r="O271" i="46"/>
  <c r="P271" i="46"/>
  <c r="Q271" i="46"/>
  <c r="R271" i="46"/>
  <c r="S271" i="46"/>
  <c r="T271" i="46"/>
  <c r="M272" i="46"/>
  <c r="N272" i="46"/>
  <c r="O272" i="46"/>
  <c r="P272" i="46"/>
  <c r="Q272" i="46"/>
  <c r="R272" i="46"/>
  <c r="S272" i="46"/>
  <c r="T272" i="46"/>
  <c r="M273" i="46"/>
  <c r="N273" i="46"/>
  <c r="O273" i="46"/>
  <c r="P273" i="46"/>
  <c r="Q273" i="46"/>
  <c r="R273" i="46"/>
  <c r="S273" i="46"/>
  <c r="T273" i="46"/>
  <c r="M274" i="46"/>
  <c r="N274" i="46"/>
  <c r="O274" i="46"/>
  <c r="P274" i="46"/>
  <c r="Q274" i="46"/>
  <c r="R274" i="46"/>
  <c r="S274" i="46"/>
  <c r="T274" i="46"/>
  <c r="M275" i="46"/>
  <c r="N275" i="46"/>
  <c r="O275" i="46"/>
  <c r="P275" i="46"/>
  <c r="Q275" i="46"/>
  <c r="R275" i="46"/>
  <c r="S275" i="46"/>
  <c r="T275" i="46"/>
  <c r="M276" i="46"/>
  <c r="N276" i="46"/>
  <c r="O276" i="46"/>
  <c r="P276" i="46"/>
  <c r="Q276" i="46"/>
  <c r="R276" i="46"/>
  <c r="S276" i="46"/>
  <c r="T276" i="46"/>
  <c r="M277" i="46"/>
  <c r="N277" i="46"/>
  <c r="O277" i="46"/>
  <c r="P277" i="46"/>
  <c r="Q277" i="46"/>
  <c r="R277" i="46"/>
  <c r="S277" i="46"/>
  <c r="T277" i="46"/>
  <c r="M278" i="46"/>
  <c r="N278" i="46"/>
  <c r="O278" i="46"/>
  <c r="P278" i="46"/>
  <c r="Q278" i="46"/>
  <c r="R278" i="46"/>
  <c r="S278" i="46"/>
  <c r="T278" i="46"/>
  <c r="M279" i="46"/>
  <c r="N279" i="46"/>
  <c r="O279" i="46"/>
  <c r="P279" i="46"/>
  <c r="Q279" i="46"/>
  <c r="R279" i="46"/>
  <c r="S279" i="46"/>
  <c r="T279" i="46"/>
  <c r="M280" i="46"/>
  <c r="N280" i="46"/>
  <c r="O280" i="46"/>
  <c r="P280" i="46"/>
  <c r="Q280" i="46"/>
  <c r="R280" i="46"/>
  <c r="S280" i="46"/>
  <c r="T280" i="46"/>
  <c r="M281" i="46"/>
  <c r="N281" i="46"/>
  <c r="O281" i="46"/>
  <c r="P281" i="46"/>
  <c r="Q281" i="46"/>
  <c r="R281" i="46"/>
  <c r="S281" i="46"/>
  <c r="T281" i="46"/>
  <c r="M282" i="46"/>
  <c r="N282" i="46"/>
  <c r="O282" i="46"/>
  <c r="P282" i="46"/>
  <c r="Q282" i="46"/>
  <c r="R282" i="46"/>
  <c r="S282" i="46"/>
  <c r="T282" i="46"/>
  <c r="M283" i="46"/>
  <c r="N283" i="46"/>
  <c r="O283" i="46"/>
  <c r="P283" i="46"/>
  <c r="Q283" i="46"/>
  <c r="R283" i="46"/>
  <c r="S283" i="46"/>
  <c r="T283" i="46"/>
  <c r="M284" i="46"/>
  <c r="N284" i="46"/>
  <c r="O284" i="46"/>
  <c r="P284" i="46"/>
  <c r="Q284" i="46"/>
  <c r="R284" i="46"/>
  <c r="S284" i="46"/>
  <c r="T284" i="46"/>
  <c r="M285" i="46"/>
  <c r="N285" i="46"/>
  <c r="O285" i="46"/>
  <c r="P285" i="46"/>
  <c r="Q285" i="46"/>
  <c r="R285" i="46"/>
  <c r="S285" i="46"/>
  <c r="T285" i="46"/>
  <c r="M286" i="46"/>
  <c r="N286" i="46"/>
  <c r="O286" i="46"/>
  <c r="P286" i="46"/>
  <c r="Q286" i="46"/>
  <c r="R286" i="46"/>
  <c r="S286" i="46"/>
  <c r="T286" i="46"/>
  <c r="M287" i="46"/>
  <c r="N287" i="46"/>
  <c r="O287" i="46"/>
  <c r="P287" i="46"/>
  <c r="Q287" i="46"/>
  <c r="R287" i="46"/>
  <c r="S287" i="46"/>
  <c r="T287" i="46"/>
  <c r="M288" i="46"/>
  <c r="N288" i="46"/>
  <c r="O288" i="46"/>
  <c r="P288" i="46"/>
  <c r="Q288" i="46"/>
  <c r="R288" i="46"/>
  <c r="S288" i="46"/>
  <c r="T288" i="46"/>
  <c r="M289" i="46"/>
  <c r="N289" i="46"/>
  <c r="O289" i="46"/>
  <c r="P289" i="46"/>
  <c r="Q289" i="46"/>
  <c r="R289" i="46"/>
  <c r="S289" i="46"/>
  <c r="T289" i="46"/>
  <c r="M290" i="46"/>
  <c r="N290" i="46"/>
  <c r="O290" i="46"/>
  <c r="P290" i="46"/>
  <c r="Q290" i="46"/>
  <c r="R290" i="46"/>
  <c r="S290" i="46"/>
  <c r="T290" i="46"/>
  <c r="M291" i="46"/>
  <c r="N291" i="46"/>
  <c r="O291" i="46"/>
  <c r="P291" i="46"/>
  <c r="Q291" i="46"/>
  <c r="R291" i="46"/>
  <c r="S291" i="46"/>
  <c r="T291" i="46"/>
  <c r="M292" i="46"/>
  <c r="N292" i="46"/>
  <c r="O292" i="46"/>
  <c r="P292" i="46"/>
  <c r="Q292" i="46"/>
  <c r="R292" i="46"/>
  <c r="S292" i="46"/>
  <c r="T292" i="46"/>
  <c r="M293" i="46"/>
  <c r="N293" i="46"/>
  <c r="O293" i="46"/>
  <c r="P293" i="46"/>
  <c r="Q293" i="46"/>
  <c r="R293" i="46"/>
  <c r="S293" i="46"/>
  <c r="T293" i="46"/>
  <c r="M294" i="46"/>
  <c r="N294" i="46"/>
  <c r="O294" i="46"/>
  <c r="P294" i="46"/>
  <c r="Q294" i="46"/>
  <c r="R294" i="46"/>
  <c r="S294" i="46"/>
  <c r="M295" i="46"/>
  <c r="N295" i="46"/>
  <c r="O295" i="46"/>
  <c r="P295" i="46"/>
  <c r="Q295" i="46"/>
  <c r="R295" i="46"/>
  <c r="S295" i="46"/>
  <c r="T295" i="46"/>
  <c r="M296" i="46"/>
  <c r="N296" i="46"/>
  <c r="O296" i="46"/>
  <c r="P296" i="46"/>
  <c r="Q296" i="46"/>
  <c r="R296" i="46"/>
  <c r="S296" i="46"/>
  <c r="T296" i="46"/>
  <c r="M297" i="46"/>
  <c r="N297" i="46"/>
  <c r="O297" i="46"/>
  <c r="P297" i="46"/>
  <c r="Q297" i="46"/>
  <c r="R297" i="46"/>
  <c r="S297" i="46"/>
  <c r="T297" i="46"/>
  <c r="M298" i="46"/>
  <c r="N298" i="46"/>
  <c r="O298" i="46"/>
  <c r="P298" i="46"/>
  <c r="Q298" i="46"/>
  <c r="R298" i="46"/>
  <c r="S298" i="46"/>
  <c r="T298" i="46"/>
  <c r="M299" i="46"/>
  <c r="N299" i="46"/>
  <c r="O299" i="46"/>
  <c r="P299" i="46"/>
  <c r="Q299" i="46"/>
  <c r="R299" i="46"/>
  <c r="S299" i="46"/>
  <c r="T299" i="46"/>
  <c r="M300" i="46"/>
  <c r="N300" i="46"/>
  <c r="O300" i="46"/>
  <c r="P300" i="46"/>
  <c r="Q300" i="46"/>
  <c r="R300" i="46"/>
  <c r="S300" i="46"/>
  <c r="T300" i="46"/>
  <c r="M301" i="46"/>
  <c r="N301" i="46"/>
  <c r="O301" i="46"/>
  <c r="P301" i="46"/>
  <c r="Q301" i="46"/>
  <c r="R301" i="46"/>
  <c r="S301" i="46"/>
  <c r="T301" i="46"/>
  <c r="M302" i="46"/>
  <c r="N302" i="46"/>
  <c r="O302" i="46"/>
  <c r="P302" i="46"/>
  <c r="Q302" i="46"/>
  <c r="R302" i="46"/>
  <c r="S302" i="46"/>
  <c r="T302" i="46"/>
  <c r="M303" i="46"/>
  <c r="N303" i="46"/>
  <c r="O303" i="46"/>
  <c r="P303" i="46"/>
  <c r="Q303" i="46"/>
  <c r="R303" i="46"/>
  <c r="S303" i="46"/>
  <c r="T303" i="46"/>
  <c r="M304" i="46"/>
  <c r="N304" i="46"/>
  <c r="O304" i="46"/>
  <c r="P304" i="46"/>
  <c r="Q304" i="46"/>
  <c r="R304" i="46"/>
  <c r="S304" i="46"/>
  <c r="T304" i="46"/>
  <c r="M305" i="46"/>
  <c r="N305" i="46"/>
  <c r="O305" i="46"/>
  <c r="P305" i="46"/>
  <c r="Q305" i="46"/>
  <c r="R305" i="46"/>
  <c r="S305" i="46"/>
  <c r="T305" i="46"/>
  <c r="M306" i="46"/>
  <c r="N306" i="46"/>
  <c r="O306" i="46"/>
  <c r="P306" i="46"/>
  <c r="Q306" i="46"/>
  <c r="R306" i="46"/>
  <c r="S306" i="46"/>
  <c r="T306" i="46"/>
  <c r="M307" i="46"/>
  <c r="N307" i="46"/>
  <c r="O307" i="46"/>
  <c r="P307" i="46"/>
  <c r="Q307" i="46"/>
  <c r="R307" i="46"/>
  <c r="S307" i="46"/>
  <c r="T307" i="46"/>
  <c r="M308" i="46"/>
  <c r="N308" i="46"/>
  <c r="O308" i="46"/>
  <c r="P308" i="46"/>
  <c r="Q308" i="46"/>
  <c r="R308" i="46"/>
  <c r="S308" i="46"/>
  <c r="T308" i="46"/>
  <c r="M309" i="46"/>
  <c r="N309" i="46"/>
  <c r="O309" i="46"/>
  <c r="P309" i="46"/>
  <c r="Q309" i="46"/>
  <c r="R309" i="46"/>
  <c r="S309" i="46"/>
  <c r="T309" i="46"/>
  <c r="M310" i="46"/>
  <c r="N310" i="46"/>
  <c r="O310" i="46"/>
  <c r="P310" i="46"/>
  <c r="Q310" i="46"/>
  <c r="R310" i="46"/>
  <c r="S310" i="46"/>
  <c r="T310" i="46"/>
  <c r="M311" i="46"/>
  <c r="N311" i="46"/>
  <c r="O311" i="46"/>
  <c r="P311" i="46"/>
  <c r="Q311" i="46"/>
  <c r="R311" i="46"/>
  <c r="S311" i="46"/>
  <c r="T311" i="46"/>
  <c r="M312" i="46"/>
  <c r="N312" i="46"/>
  <c r="O312" i="46"/>
  <c r="P312" i="46"/>
  <c r="Q312" i="46"/>
  <c r="R312" i="46"/>
  <c r="S312" i="46"/>
  <c r="T312" i="46"/>
  <c r="M313" i="46"/>
  <c r="N313" i="46"/>
  <c r="O313" i="46"/>
  <c r="P313" i="46"/>
  <c r="Q313" i="46"/>
  <c r="R313" i="46"/>
  <c r="S313" i="46"/>
  <c r="T313" i="46"/>
  <c r="M314" i="46"/>
  <c r="N314" i="46"/>
  <c r="O314" i="46"/>
  <c r="P314" i="46"/>
  <c r="Q314" i="46"/>
  <c r="R314" i="46"/>
  <c r="S314" i="46"/>
  <c r="T314" i="46"/>
  <c r="M315" i="46"/>
  <c r="N315" i="46"/>
  <c r="O315" i="46"/>
  <c r="P315" i="46"/>
  <c r="Q315" i="46"/>
  <c r="R315" i="46"/>
  <c r="S315" i="46"/>
  <c r="T315" i="46"/>
  <c r="M316" i="46"/>
  <c r="N316" i="46"/>
  <c r="O316" i="46"/>
  <c r="P316" i="46"/>
  <c r="Q316" i="46"/>
  <c r="R316" i="46"/>
  <c r="S316" i="46"/>
  <c r="T316" i="46"/>
  <c r="M317" i="46"/>
  <c r="N317" i="46"/>
  <c r="O317" i="46"/>
  <c r="P317" i="46"/>
  <c r="Q317" i="46"/>
  <c r="R317" i="46"/>
  <c r="S317" i="46"/>
  <c r="M318" i="46"/>
  <c r="N318" i="46"/>
  <c r="O318" i="46"/>
  <c r="P318" i="46"/>
  <c r="Q318" i="46"/>
  <c r="R318" i="46"/>
  <c r="S318" i="46"/>
  <c r="T318" i="46"/>
  <c r="M319" i="46"/>
  <c r="N319" i="46"/>
  <c r="O319" i="46"/>
  <c r="P319" i="46"/>
  <c r="Q319" i="46"/>
  <c r="R319" i="46"/>
  <c r="S319" i="46"/>
  <c r="T319" i="46"/>
  <c r="M320" i="46"/>
  <c r="N320" i="46"/>
  <c r="O320" i="46"/>
  <c r="P320" i="46"/>
  <c r="Q320" i="46"/>
  <c r="R320" i="46"/>
  <c r="S320" i="46"/>
  <c r="T320" i="46"/>
  <c r="M321" i="46"/>
  <c r="N321" i="46"/>
  <c r="O321" i="46"/>
  <c r="P321" i="46"/>
  <c r="Q321" i="46"/>
  <c r="R321" i="46"/>
  <c r="S321" i="46"/>
  <c r="T321" i="46"/>
  <c r="M322" i="46"/>
  <c r="N322" i="46"/>
  <c r="O322" i="46"/>
  <c r="P322" i="46"/>
  <c r="Q322" i="46"/>
  <c r="R322" i="46"/>
  <c r="S322" i="46"/>
  <c r="T322" i="46"/>
  <c r="M323" i="46"/>
  <c r="N323" i="46"/>
  <c r="O323" i="46"/>
  <c r="P323" i="46"/>
  <c r="Q323" i="46"/>
  <c r="R323" i="46"/>
  <c r="S323" i="46"/>
  <c r="T323" i="46"/>
  <c r="M324" i="46"/>
  <c r="N324" i="46"/>
  <c r="O324" i="46"/>
  <c r="P324" i="46"/>
  <c r="Q324" i="46"/>
  <c r="R324" i="46"/>
  <c r="S324" i="46"/>
  <c r="T324" i="46"/>
  <c r="M325" i="46"/>
  <c r="N325" i="46"/>
  <c r="O325" i="46"/>
  <c r="P325" i="46"/>
  <c r="Q325" i="46"/>
  <c r="R325" i="46"/>
  <c r="S325" i="46"/>
  <c r="T325" i="46"/>
  <c r="M326" i="46"/>
  <c r="N326" i="46"/>
  <c r="O326" i="46"/>
  <c r="P326" i="46"/>
  <c r="Q326" i="46"/>
  <c r="R326" i="46"/>
  <c r="S326" i="46"/>
  <c r="T326" i="46"/>
  <c r="M327" i="46"/>
  <c r="N327" i="46"/>
  <c r="O327" i="46"/>
  <c r="P327" i="46"/>
  <c r="Q327" i="46"/>
  <c r="R327" i="46"/>
  <c r="S327" i="46"/>
  <c r="T327" i="46"/>
  <c r="M328" i="46"/>
  <c r="N328" i="46"/>
  <c r="O328" i="46"/>
  <c r="P328" i="46"/>
  <c r="Q328" i="46"/>
  <c r="R328" i="46"/>
  <c r="S328" i="46"/>
  <c r="T328" i="46"/>
  <c r="M329" i="46"/>
  <c r="N329" i="46"/>
  <c r="O329" i="46"/>
  <c r="P329" i="46"/>
  <c r="Q329" i="46"/>
  <c r="R329" i="46"/>
  <c r="S329" i="46"/>
  <c r="T329" i="46"/>
  <c r="M330" i="46"/>
  <c r="N330" i="46"/>
  <c r="O330" i="46"/>
  <c r="P330" i="46"/>
  <c r="Q330" i="46"/>
  <c r="R330" i="46"/>
  <c r="S330" i="46"/>
  <c r="T330" i="46"/>
  <c r="M331" i="46"/>
  <c r="N331" i="46"/>
  <c r="O331" i="46"/>
  <c r="P331" i="46"/>
  <c r="Q331" i="46"/>
  <c r="R331" i="46"/>
  <c r="S331" i="46"/>
  <c r="T331" i="46"/>
  <c r="M332" i="46"/>
  <c r="N332" i="46"/>
  <c r="O332" i="46"/>
  <c r="P332" i="46"/>
  <c r="Q332" i="46"/>
  <c r="R332" i="46"/>
  <c r="S332" i="46"/>
  <c r="T332" i="46"/>
  <c r="M333" i="46"/>
  <c r="N333" i="46"/>
  <c r="O333" i="46"/>
  <c r="P333" i="46"/>
  <c r="Q333" i="46"/>
  <c r="R333" i="46"/>
  <c r="S333" i="46"/>
  <c r="T333" i="46"/>
  <c r="M334" i="46"/>
  <c r="N334" i="46"/>
  <c r="O334" i="46"/>
  <c r="P334" i="46"/>
  <c r="Q334" i="46"/>
  <c r="R334" i="46"/>
  <c r="S334" i="46"/>
  <c r="T334" i="46"/>
  <c r="M335" i="46"/>
  <c r="N335" i="46"/>
  <c r="O335" i="46"/>
  <c r="P335" i="46"/>
  <c r="Q335" i="46"/>
  <c r="R335" i="46"/>
  <c r="S335" i="46"/>
  <c r="T335" i="46"/>
  <c r="M336" i="46"/>
  <c r="N336" i="46"/>
  <c r="O336" i="46"/>
  <c r="P336" i="46"/>
  <c r="Q336" i="46"/>
  <c r="R336" i="46"/>
  <c r="S336" i="46"/>
  <c r="T336" i="46"/>
  <c r="M337" i="46"/>
  <c r="N337" i="46"/>
  <c r="O337" i="46"/>
  <c r="P337" i="46"/>
  <c r="Q337" i="46"/>
  <c r="R337" i="46"/>
  <c r="S337" i="46"/>
  <c r="T337" i="46"/>
  <c r="M338" i="46"/>
  <c r="N338" i="46"/>
  <c r="O338" i="46"/>
  <c r="P338" i="46"/>
  <c r="Q338" i="46"/>
  <c r="R338" i="46"/>
  <c r="S338" i="46"/>
  <c r="T338" i="46"/>
  <c r="M339" i="46"/>
  <c r="N339" i="46"/>
  <c r="O339" i="46"/>
  <c r="P339" i="46"/>
  <c r="Q339" i="46"/>
  <c r="R339" i="46"/>
  <c r="S339" i="46"/>
  <c r="T339" i="46"/>
  <c r="M340" i="46"/>
  <c r="N340" i="46"/>
  <c r="O340" i="46"/>
  <c r="P340" i="46"/>
  <c r="Q340" i="46"/>
  <c r="R340" i="46"/>
  <c r="S340" i="46"/>
  <c r="T340" i="46"/>
  <c r="M341" i="46"/>
  <c r="N341" i="46"/>
  <c r="O341" i="46"/>
  <c r="P341" i="46"/>
  <c r="Q341" i="46"/>
  <c r="R341" i="46"/>
  <c r="T341" i="46"/>
  <c r="M342" i="46"/>
  <c r="N342" i="46"/>
  <c r="O342" i="46"/>
  <c r="P342" i="46"/>
  <c r="Q342" i="46"/>
  <c r="R342" i="46"/>
  <c r="S342" i="46"/>
  <c r="T342" i="46"/>
  <c r="M343" i="46"/>
  <c r="N343" i="46"/>
  <c r="O343" i="46"/>
  <c r="P343" i="46"/>
  <c r="Q343" i="46"/>
  <c r="R343" i="46"/>
  <c r="S343" i="46"/>
  <c r="T343" i="46"/>
  <c r="M344" i="46"/>
  <c r="N344" i="46"/>
  <c r="O344" i="46"/>
  <c r="P344" i="46"/>
  <c r="Q344" i="46"/>
  <c r="R344" i="46"/>
  <c r="S344" i="46"/>
  <c r="T344" i="46"/>
  <c r="M345" i="46"/>
  <c r="N345" i="46"/>
  <c r="O345" i="46"/>
  <c r="P345" i="46"/>
  <c r="Q345" i="46"/>
  <c r="R345" i="46"/>
  <c r="S345" i="46"/>
  <c r="T345" i="46"/>
  <c r="M346" i="46"/>
  <c r="N346" i="46"/>
  <c r="O346" i="46"/>
  <c r="P346" i="46"/>
  <c r="Q346" i="46"/>
  <c r="R346" i="46"/>
  <c r="S346" i="46"/>
  <c r="T346" i="46"/>
  <c r="M347" i="46"/>
  <c r="N347" i="46"/>
  <c r="O347" i="46"/>
  <c r="P347" i="46"/>
  <c r="Q347" i="46"/>
  <c r="R347" i="46"/>
  <c r="S347" i="46"/>
  <c r="T347" i="46"/>
  <c r="M348" i="46"/>
  <c r="N348" i="46"/>
  <c r="O348" i="46"/>
  <c r="P348" i="46"/>
  <c r="Q348" i="46"/>
  <c r="R348" i="46"/>
  <c r="S348" i="46"/>
  <c r="T348" i="46"/>
  <c r="M349" i="46"/>
  <c r="N349" i="46"/>
  <c r="O349" i="46"/>
  <c r="P349" i="46"/>
  <c r="Q349" i="46"/>
  <c r="R349" i="46"/>
  <c r="S349" i="46"/>
  <c r="T349" i="46"/>
  <c r="M350" i="46"/>
  <c r="N350" i="46"/>
  <c r="O350" i="46"/>
  <c r="P350" i="46"/>
  <c r="Q350" i="46"/>
  <c r="R350" i="46"/>
  <c r="S350" i="46"/>
  <c r="T350" i="46"/>
  <c r="M351" i="46"/>
  <c r="N351" i="46"/>
  <c r="O351" i="46"/>
  <c r="P351" i="46"/>
  <c r="Q351" i="46"/>
  <c r="R351" i="46"/>
  <c r="S351" i="46"/>
  <c r="T351" i="46"/>
  <c r="M352" i="46"/>
  <c r="N352" i="46"/>
  <c r="O352" i="46"/>
  <c r="P352" i="46"/>
  <c r="Q352" i="46"/>
  <c r="R352" i="46"/>
  <c r="S352" i="46"/>
  <c r="T352" i="46"/>
  <c r="M353" i="46"/>
  <c r="N353" i="46"/>
  <c r="O353" i="46"/>
  <c r="P353" i="46"/>
  <c r="Q353" i="46"/>
  <c r="R353" i="46"/>
  <c r="S353" i="46"/>
  <c r="T353" i="46"/>
  <c r="M354" i="46"/>
  <c r="N354" i="46"/>
  <c r="O354" i="46"/>
  <c r="P354" i="46"/>
  <c r="Q354" i="46"/>
  <c r="R354" i="46"/>
  <c r="S354" i="46"/>
  <c r="T354" i="46"/>
  <c r="M355" i="46"/>
  <c r="N355" i="46"/>
  <c r="O355" i="46"/>
  <c r="P355" i="46"/>
  <c r="Q355" i="46"/>
  <c r="R355" i="46"/>
  <c r="S355" i="46"/>
  <c r="T355" i="46"/>
  <c r="M356" i="46"/>
  <c r="N356" i="46"/>
  <c r="O356" i="46"/>
  <c r="P356" i="46"/>
  <c r="Q356" i="46"/>
  <c r="R356" i="46"/>
  <c r="S356" i="46"/>
  <c r="T356" i="46"/>
  <c r="M357" i="46"/>
  <c r="N357" i="46"/>
  <c r="O357" i="46"/>
  <c r="P357" i="46"/>
  <c r="Q357" i="46"/>
  <c r="R357" i="46"/>
  <c r="S357" i="46"/>
  <c r="T357" i="46"/>
  <c r="M358" i="46"/>
  <c r="N358" i="46"/>
  <c r="O358" i="46"/>
  <c r="P358" i="46"/>
  <c r="Q358" i="46"/>
  <c r="R358" i="46"/>
  <c r="S358" i="46"/>
  <c r="T358" i="46"/>
  <c r="M359" i="46"/>
  <c r="N359" i="46"/>
  <c r="O359" i="46"/>
  <c r="P359" i="46"/>
  <c r="Q359" i="46"/>
  <c r="R359" i="46"/>
  <c r="S359" i="46"/>
  <c r="T359" i="46"/>
  <c r="M360" i="46"/>
  <c r="N360" i="46"/>
  <c r="O360" i="46"/>
  <c r="P360" i="46"/>
  <c r="Q360" i="46"/>
  <c r="R360" i="46"/>
  <c r="S360" i="46"/>
  <c r="T360" i="46"/>
  <c r="M361" i="46"/>
  <c r="N361" i="46"/>
  <c r="O361" i="46"/>
  <c r="P361" i="46"/>
  <c r="Q361" i="46"/>
  <c r="R361" i="46"/>
  <c r="S361" i="46"/>
  <c r="T361" i="46"/>
  <c r="M362" i="46"/>
  <c r="N362" i="46"/>
  <c r="O362" i="46"/>
  <c r="P362" i="46"/>
  <c r="Q362" i="46"/>
  <c r="R362" i="46"/>
  <c r="S362" i="46"/>
  <c r="T362" i="46"/>
  <c r="M363" i="46"/>
  <c r="N363" i="46"/>
  <c r="O363" i="46"/>
  <c r="P363" i="46"/>
  <c r="Q363" i="46"/>
  <c r="R363" i="46"/>
  <c r="S363" i="46"/>
  <c r="T363" i="46"/>
  <c r="M364" i="46"/>
  <c r="N364" i="46"/>
  <c r="O364" i="46"/>
  <c r="P364" i="46"/>
  <c r="Q364" i="46"/>
  <c r="R364" i="46"/>
  <c r="S364" i="46"/>
  <c r="T364" i="46"/>
  <c r="M365" i="46"/>
  <c r="N365" i="46"/>
  <c r="O365" i="46"/>
  <c r="P365" i="46"/>
  <c r="Q365" i="46"/>
  <c r="R365" i="46"/>
  <c r="S365" i="46"/>
  <c r="T365" i="46"/>
  <c r="M366" i="46"/>
  <c r="N366" i="46"/>
  <c r="O366" i="46"/>
  <c r="P366" i="46"/>
  <c r="Q366" i="46"/>
  <c r="R366" i="46"/>
  <c r="S366" i="46"/>
  <c r="T366" i="46"/>
  <c r="M367" i="46"/>
  <c r="N367" i="46"/>
  <c r="O367" i="46"/>
  <c r="P367" i="46"/>
  <c r="Q367" i="46"/>
  <c r="R367" i="46"/>
  <c r="S367" i="46"/>
  <c r="T367" i="46"/>
  <c r="M368" i="46"/>
  <c r="N368" i="46"/>
  <c r="O368" i="46"/>
  <c r="P368" i="46"/>
  <c r="Q368" i="46"/>
  <c r="R368" i="46"/>
  <c r="S368" i="46"/>
  <c r="T368" i="46"/>
  <c r="M369" i="46"/>
  <c r="N369" i="46"/>
  <c r="O369" i="46"/>
  <c r="P369" i="46"/>
  <c r="Q369" i="46"/>
  <c r="R369" i="46"/>
  <c r="S369" i="46"/>
  <c r="T369" i="46"/>
  <c r="M370" i="46"/>
  <c r="N370" i="46"/>
  <c r="O370" i="46"/>
  <c r="P370" i="46"/>
  <c r="Q370" i="46"/>
  <c r="R370" i="46"/>
  <c r="S370" i="46"/>
  <c r="T370" i="46"/>
  <c r="M371" i="46"/>
  <c r="N371" i="46"/>
  <c r="O371" i="46"/>
  <c r="P371" i="46"/>
  <c r="Q371" i="46"/>
  <c r="R371" i="46"/>
  <c r="S371" i="46"/>
  <c r="T371" i="46"/>
  <c r="M372" i="46"/>
  <c r="N372" i="46"/>
  <c r="O372" i="46"/>
  <c r="P372" i="46"/>
  <c r="Q372" i="46"/>
  <c r="R372" i="46"/>
  <c r="S372" i="46"/>
  <c r="T372" i="46"/>
  <c r="M373" i="46"/>
  <c r="N373" i="46"/>
  <c r="O373" i="46"/>
  <c r="P373" i="46"/>
  <c r="Q373" i="46"/>
  <c r="R373" i="46"/>
  <c r="S373" i="46"/>
  <c r="T373" i="46"/>
  <c r="M374" i="46"/>
  <c r="N374" i="46"/>
  <c r="O374" i="46"/>
  <c r="P374" i="46"/>
  <c r="Q374" i="46"/>
  <c r="R374" i="46"/>
  <c r="S374" i="46"/>
  <c r="T374" i="46"/>
  <c r="M375" i="46"/>
  <c r="N375" i="46"/>
  <c r="O375" i="46"/>
  <c r="P375" i="46"/>
  <c r="Q375" i="46"/>
  <c r="R375" i="46"/>
  <c r="S375" i="46"/>
  <c r="T375" i="46"/>
  <c r="M376" i="46"/>
  <c r="N376" i="46"/>
  <c r="O376" i="46"/>
  <c r="P376" i="46"/>
  <c r="Q376" i="46"/>
  <c r="R376" i="46"/>
  <c r="S376" i="46"/>
  <c r="T376" i="46"/>
  <c r="M377" i="46"/>
  <c r="N377" i="46"/>
  <c r="O377" i="46"/>
  <c r="P377" i="46"/>
  <c r="Q377" i="46"/>
  <c r="R377" i="46"/>
  <c r="S377" i="46"/>
  <c r="T377" i="46"/>
  <c r="M378" i="46"/>
  <c r="N378" i="46"/>
  <c r="O378" i="46"/>
  <c r="P378" i="46"/>
  <c r="Q378" i="46"/>
  <c r="R378" i="46"/>
  <c r="S378" i="46"/>
  <c r="T378" i="46"/>
  <c r="M379" i="46"/>
  <c r="N379" i="46"/>
  <c r="O379" i="46"/>
  <c r="P379" i="46"/>
  <c r="Q379" i="46"/>
  <c r="R379" i="46"/>
  <c r="S379" i="46"/>
  <c r="T379" i="46"/>
  <c r="M381" i="46"/>
  <c r="N381" i="46"/>
  <c r="O381" i="46"/>
  <c r="P381" i="46"/>
  <c r="Q381" i="46"/>
  <c r="R381" i="46"/>
  <c r="S381" i="46"/>
  <c r="T381" i="46"/>
  <c r="M382" i="46"/>
  <c r="N382" i="46"/>
  <c r="O382" i="46"/>
  <c r="P382" i="46"/>
  <c r="Q382" i="46"/>
  <c r="R382" i="46"/>
  <c r="S382" i="46"/>
  <c r="T382" i="46"/>
  <c r="M383" i="46"/>
  <c r="N383" i="46"/>
  <c r="O383" i="46"/>
  <c r="P383" i="46"/>
  <c r="Q383" i="46"/>
  <c r="R383" i="46"/>
  <c r="S383" i="46"/>
  <c r="T383" i="46"/>
  <c r="M384" i="46"/>
  <c r="N384" i="46"/>
  <c r="O384" i="46"/>
  <c r="P384" i="46"/>
  <c r="Q384" i="46"/>
  <c r="R384" i="46"/>
  <c r="S384" i="46"/>
  <c r="T384" i="46"/>
  <c r="M385" i="46"/>
  <c r="N385" i="46"/>
  <c r="O385" i="46"/>
  <c r="P385" i="46"/>
  <c r="Q385" i="46"/>
  <c r="R385" i="46"/>
  <c r="S385" i="46"/>
  <c r="T385" i="46"/>
  <c r="M386" i="46"/>
  <c r="N386" i="46"/>
  <c r="O386" i="46"/>
  <c r="P386" i="46"/>
  <c r="Q386" i="46"/>
  <c r="R386" i="46"/>
  <c r="S386" i="46"/>
  <c r="T386" i="46"/>
  <c r="M387" i="46"/>
  <c r="N387" i="46"/>
  <c r="O387" i="46"/>
  <c r="P387" i="46"/>
  <c r="Q387" i="46"/>
  <c r="R387" i="46"/>
  <c r="S387" i="46"/>
  <c r="T387" i="46"/>
  <c r="M388" i="46"/>
  <c r="N388" i="46"/>
  <c r="O388" i="46"/>
  <c r="P388" i="46"/>
  <c r="Q388" i="46"/>
  <c r="R388" i="46"/>
  <c r="S388" i="46"/>
  <c r="T388" i="46"/>
  <c r="M389" i="46"/>
  <c r="N389" i="46"/>
  <c r="O389" i="46"/>
  <c r="P389" i="46"/>
  <c r="Q389" i="46"/>
  <c r="R389" i="46"/>
  <c r="S389" i="46"/>
  <c r="T389" i="46"/>
  <c r="M390" i="46"/>
  <c r="N390" i="46"/>
  <c r="O390" i="46"/>
  <c r="P390" i="46"/>
  <c r="Q390" i="46"/>
  <c r="S390" i="46"/>
  <c r="T390" i="46"/>
  <c r="M391" i="46"/>
  <c r="N391" i="46"/>
  <c r="O391" i="46"/>
  <c r="P391" i="46"/>
  <c r="Q391" i="46"/>
  <c r="R391" i="46"/>
  <c r="S391" i="46"/>
  <c r="T391" i="46"/>
  <c r="M392" i="46"/>
  <c r="N392" i="46"/>
  <c r="O392" i="46"/>
  <c r="P392" i="46"/>
  <c r="Q392" i="46"/>
  <c r="R392" i="46"/>
  <c r="S392" i="46"/>
  <c r="T392" i="46"/>
  <c r="M393" i="46"/>
  <c r="N393" i="46"/>
  <c r="O393" i="46"/>
  <c r="P393" i="46"/>
  <c r="Q393" i="46"/>
  <c r="R393" i="46"/>
  <c r="S393" i="46"/>
  <c r="T393" i="46"/>
  <c r="M394" i="46"/>
  <c r="N394" i="46"/>
  <c r="O394" i="46"/>
  <c r="P394" i="46"/>
  <c r="Q394" i="46"/>
  <c r="R394" i="46"/>
  <c r="S394" i="46"/>
  <c r="T394" i="46"/>
  <c r="M395" i="46"/>
  <c r="N395" i="46"/>
  <c r="O395" i="46"/>
  <c r="P395" i="46"/>
  <c r="Q395" i="46"/>
  <c r="R395" i="46"/>
  <c r="S395" i="46"/>
  <c r="T395" i="46"/>
  <c r="M396" i="46"/>
  <c r="N396" i="46"/>
  <c r="O396" i="46"/>
  <c r="P396" i="46"/>
  <c r="Q396" i="46"/>
  <c r="R396" i="46"/>
  <c r="S396" i="46"/>
  <c r="T396" i="46"/>
  <c r="M397" i="46"/>
  <c r="N397" i="46"/>
  <c r="O397" i="46"/>
  <c r="P397" i="46"/>
  <c r="Q397" i="46"/>
  <c r="R397" i="46"/>
  <c r="S397" i="46"/>
  <c r="T397" i="46"/>
  <c r="M398" i="46"/>
  <c r="N398" i="46"/>
  <c r="O398" i="46"/>
  <c r="P398" i="46"/>
  <c r="Q398" i="46"/>
  <c r="R398" i="46"/>
  <c r="S398" i="46"/>
  <c r="T398" i="46"/>
  <c r="M399" i="46"/>
  <c r="N399" i="46"/>
  <c r="O399" i="46"/>
  <c r="P399" i="46"/>
  <c r="Q399" i="46"/>
  <c r="R399" i="46"/>
  <c r="S399" i="46"/>
  <c r="T399" i="46"/>
  <c r="M400" i="46"/>
  <c r="N400" i="46"/>
  <c r="O400" i="46"/>
  <c r="P400" i="46"/>
  <c r="Q400" i="46"/>
  <c r="R400" i="46"/>
  <c r="S400" i="46"/>
  <c r="T400" i="46"/>
  <c r="M401" i="46"/>
  <c r="N401" i="46"/>
  <c r="O401" i="46"/>
  <c r="P401" i="46"/>
  <c r="Q401" i="46"/>
  <c r="R401" i="46"/>
  <c r="S401" i="46"/>
  <c r="T401" i="46"/>
  <c r="M402" i="46"/>
  <c r="N402" i="46"/>
  <c r="O402" i="46"/>
  <c r="P402" i="46"/>
  <c r="Q402" i="46"/>
  <c r="R402" i="46"/>
  <c r="S402" i="46"/>
  <c r="T402" i="46"/>
  <c r="M403" i="46"/>
  <c r="N403" i="46"/>
  <c r="O403" i="46"/>
  <c r="P403" i="46"/>
  <c r="Q403" i="46"/>
  <c r="R403" i="46"/>
  <c r="S403" i="46"/>
  <c r="T403" i="46"/>
  <c r="M404" i="46"/>
  <c r="N404" i="46"/>
  <c r="O404" i="46"/>
  <c r="P404" i="46"/>
  <c r="Q404" i="46"/>
  <c r="R404" i="46"/>
  <c r="S404" i="46"/>
  <c r="T404" i="46"/>
  <c r="M405" i="46"/>
  <c r="N405" i="46"/>
  <c r="O405" i="46"/>
  <c r="P405" i="46"/>
  <c r="R405" i="46"/>
  <c r="S405" i="46"/>
  <c r="T405" i="46"/>
  <c r="M406" i="46"/>
  <c r="N406" i="46"/>
  <c r="O406" i="46"/>
  <c r="P406" i="46"/>
  <c r="Q406" i="46"/>
  <c r="R406" i="46"/>
  <c r="S406" i="46"/>
  <c r="T406" i="46"/>
  <c r="M407" i="46"/>
  <c r="N407" i="46"/>
  <c r="O407" i="46"/>
  <c r="P407" i="46"/>
  <c r="Q407" i="46"/>
  <c r="R407" i="46"/>
  <c r="S407" i="46"/>
  <c r="T407" i="46"/>
  <c r="M408" i="46"/>
  <c r="N408" i="46"/>
  <c r="O408" i="46"/>
  <c r="P408" i="46"/>
  <c r="Q408" i="46"/>
  <c r="R408" i="46"/>
  <c r="S408" i="46"/>
  <c r="T408" i="46"/>
  <c r="M409" i="46"/>
  <c r="N409" i="46"/>
  <c r="O409" i="46"/>
  <c r="P409" i="46"/>
  <c r="Q409" i="46"/>
  <c r="R409" i="46"/>
  <c r="S409" i="46"/>
  <c r="T409" i="46"/>
  <c r="M410" i="46"/>
  <c r="N410" i="46"/>
  <c r="O410" i="46"/>
  <c r="P410" i="46"/>
  <c r="Q410" i="46"/>
  <c r="R410" i="46"/>
  <c r="S410" i="46"/>
  <c r="T410" i="46"/>
  <c r="M411" i="46"/>
  <c r="N411" i="46"/>
  <c r="O411" i="46"/>
  <c r="P411" i="46"/>
  <c r="Q411" i="46"/>
  <c r="R411" i="46"/>
  <c r="S411" i="46"/>
  <c r="T411" i="46"/>
  <c r="M412" i="46"/>
  <c r="N412" i="46"/>
  <c r="O412" i="46"/>
  <c r="P412" i="46"/>
  <c r="Q412" i="46"/>
  <c r="R412" i="46"/>
  <c r="S412" i="46"/>
  <c r="T412" i="46"/>
  <c r="M413" i="46"/>
  <c r="N413" i="46"/>
  <c r="O413" i="46"/>
  <c r="P413" i="46"/>
  <c r="Q413" i="46"/>
  <c r="R413" i="46"/>
  <c r="S413" i="46"/>
  <c r="T413" i="46"/>
  <c r="M414" i="46"/>
  <c r="N414" i="46"/>
  <c r="O414" i="46"/>
  <c r="P414" i="46"/>
  <c r="Q414" i="46"/>
  <c r="R414" i="46"/>
  <c r="S414" i="46"/>
  <c r="T414" i="46"/>
  <c r="M415" i="46"/>
  <c r="N415" i="46"/>
  <c r="O415" i="46"/>
  <c r="P415" i="46"/>
  <c r="Q415" i="46"/>
  <c r="R415" i="46"/>
  <c r="S415" i="46"/>
  <c r="T415" i="46"/>
  <c r="M416" i="46"/>
  <c r="N416" i="46"/>
  <c r="O416" i="46"/>
  <c r="P416" i="46"/>
  <c r="Q416" i="46"/>
  <c r="R416" i="46"/>
  <c r="S416" i="46"/>
  <c r="T416" i="46"/>
  <c r="M417" i="46"/>
  <c r="N417" i="46"/>
  <c r="O417" i="46"/>
  <c r="P417" i="46"/>
  <c r="Q417" i="46"/>
  <c r="R417" i="46"/>
  <c r="S417" i="46"/>
  <c r="T417" i="46"/>
  <c r="M418" i="46"/>
  <c r="N418" i="46"/>
  <c r="O418" i="46"/>
  <c r="P418" i="46"/>
  <c r="Q418" i="46"/>
  <c r="R418" i="46"/>
  <c r="S418" i="46"/>
  <c r="T418" i="46"/>
  <c r="M419" i="46"/>
  <c r="N419" i="46"/>
  <c r="O419" i="46"/>
  <c r="P419" i="46"/>
  <c r="Q419" i="46"/>
  <c r="R419" i="46"/>
  <c r="S419" i="46"/>
  <c r="T419" i="46"/>
  <c r="M420" i="46"/>
  <c r="N420" i="46"/>
  <c r="O420" i="46"/>
  <c r="P420" i="46"/>
  <c r="Q420" i="46"/>
  <c r="R420" i="46"/>
  <c r="S420" i="46"/>
  <c r="T420" i="46"/>
  <c r="M421" i="46"/>
  <c r="N421" i="46"/>
  <c r="O421" i="46"/>
  <c r="P421" i="46"/>
  <c r="Q421" i="46"/>
  <c r="R421" i="46"/>
  <c r="S421" i="46"/>
  <c r="T421" i="46"/>
  <c r="M422" i="46"/>
  <c r="N422" i="46"/>
  <c r="O422" i="46"/>
  <c r="P422" i="46"/>
  <c r="Q422" i="46"/>
  <c r="R422" i="46"/>
  <c r="S422" i="46"/>
  <c r="T422" i="46"/>
  <c r="M423" i="46"/>
  <c r="N423" i="46"/>
  <c r="O423" i="46"/>
  <c r="P423" i="46"/>
  <c r="Q423" i="46"/>
  <c r="R423" i="46"/>
  <c r="S423" i="46"/>
  <c r="T423" i="46"/>
  <c r="M424" i="46"/>
  <c r="N424" i="46"/>
  <c r="O424" i="46"/>
  <c r="P424" i="46"/>
  <c r="Q424" i="46"/>
  <c r="R424" i="46"/>
  <c r="S424" i="46"/>
  <c r="T424" i="46"/>
  <c r="M425" i="46"/>
  <c r="N425" i="46"/>
  <c r="O425" i="46"/>
  <c r="P425" i="46"/>
  <c r="Q425" i="46"/>
  <c r="R425" i="46"/>
  <c r="S425" i="46"/>
  <c r="T425" i="46"/>
  <c r="M426" i="46"/>
  <c r="N426" i="46"/>
  <c r="O426" i="46"/>
  <c r="P426" i="46"/>
  <c r="Q426" i="46"/>
  <c r="R426" i="46"/>
  <c r="S426" i="46"/>
  <c r="T426" i="46"/>
  <c r="M427" i="46"/>
  <c r="N427" i="46"/>
  <c r="O427" i="46"/>
  <c r="P427" i="46"/>
  <c r="Q427" i="46"/>
  <c r="R427" i="46"/>
  <c r="S427" i="46"/>
  <c r="T427" i="46"/>
  <c r="M428" i="46"/>
  <c r="N428" i="46"/>
  <c r="O428" i="46"/>
  <c r="P428" i="46"/>
  <c r="M429" i="46"/>
  <c r="N429" i="46"/>
  <c r="O429" i="46"/>
  <c r="P429" i="46"/>
  <c r="M430" i="46"/>
  <c r="N430" i="46"/>
  <c r="O430" i="46"/>
  <c r="P430" i="46"/>
  <c r="M431" i="46"/>
  <c r="N431" i="46"/>
  <c r="O431" i="46"/>
  <c r="P431" i="46"/>
  <c r="M432" i="46"/>
  <c r="N432" i="46"/>
  <c r="O432" i="46"/>
  <c r="P432" i="46"/>
  <c r="M433" i="46"/>
  <c r="N433" i="46"/>
  <c r="O433" i="46"/>
  <c r="P433" i="46"/>
  <c r="M434" i="46"/>
  <c r="N434" i="46"/>
  <c r="O434" i="46"/>
  <c r="P434" i="46"/>
  <c r="M435" i="46"/>
  <c r="N435" i="46"/>
  <c r="O435" i="46"/>
  <c r="P435" i="46"/>
  <c r="M436" i="46"/>
  <c r="N436" i="46"/>
  <c r="O436" i="46"/>
  <c r="P436" i="46"/>
  <c r="M437" i="46"/>
  <c r="N437" i="46"/>
  <c r="O437" i="46"/>
  <c r="P437" i="46"/>
  <c r="M438" i="46"/>
  <c r="N438" i="46"/>
  <c r="O438" i="46"/>
  <c r="P438" i="46"/>
  <c r="M439" i="46"/>
  <c r="N439" i="46"/>
  <c r="O439" i="46"/>
  <c r="P439" i="46"/>
  <c r="M440" i="46"/>
  <c r="N440" i="46"/>
  <c r="O440" i="46"/>
  <c r="P440" i="46"/>
  <c r="M441" i="46"/>
  <c r="N441" i="46"/>
  <c r="O441" i="46"/>
  <c r="P441" i="46"/>
  <c r="M442" i="46"/>
  <c r="N442" i="46"/>
  <c r="O442" i="46"/>
  <c r="P442" i="46"/>
  <c r="M443" i="46"/>
  <c r="N443" i="46"/>
  <c r="O443" i="46"/>
  <c r="P443" i="46"/>
  <c r="M444" i="46"/>
  <c r="N444" i="46"/>
  <c r="O444" i="46"/>
  <c r="P444" i="46"/>
  <c r="M445" i="46"/>
  <c r="N445" i="46"/>
  <c r="O445" i="46"/>
  <c r="P445" i="46"/>
  <c r="M446" i="46"/>
  <c r="N446" i="46"/>
  <c r="O446" i="46"/>
  <c r="P446" i="46"/>
  <c r="M447" i="46"/>
  <c r="N447" i="46"/>
  <c r="O447" i="46"/>
  <c r="P447" i="46"/>
  <c r="M448" i="46"/>
  <c r="N448" i="46"/>
  <c r="O448" i="46"/>
  <c r="P448" i="46"/>
  <c r="M449" i="46"/>
  <c r="N449" i="46"/>
  <c r="O449" i="46"/>
  <c r="P449" i="46"/>
  <c r="M450" i="46"/>
  <c r="N450" i="46"/>
  <c r="O450" i="46"/>
  <c r="P450" i="46"/>
  <c r="M451" i="46"/>
  <c r="N451" i="46"/>
  <c r="O451" i="46"/>
  <c r="P451" i="46"/>
  <c r="M452" i="46"/>
  <c r="N452" i="46"/>
  <c r="O452" i="46"/>
  <c r="P452" i="46"/>
  <c r="M453" i="46"/>
  <c r="N453" i="46"/>
  <c r="O453" i="46"/>
  <c r="P453" i="46"/>
  <c r="M454" i="46"/>
  <c r="N454" i="46"/>
  <c r="O454" i="46"/>
  <c r="P454" i="46"/>
  <c r="M455" i="46"/>
  <c r="N455" i="46"/>
  <c r="O455" i="46"/>
  <c r="P455" i="46"/>
  <c r="M456" i="46"/>
  <c r="N456" i="46"/>
  <c r="O456" i="46"/>
  <c r="P456" i="46"/>
  <c r="M457" i="46"/>
  <c r="N457" i="46"/>
  <c r="O457" i="46"/>
  <c r="P457" i="46"/>
  <c r="M458" i="46"/>
  <c r="N458" i="46"/>
  <c r="O458" i="46"/>
  <c r="P458" i="46"/>
  <c r="M459" i="46"/>
  <c r="N459" i="46"/>
  <c r="O459" i="46"/>
  <c r="P459" i="46"/>
  <c r="M460" i="46"/>
  <c r="N460" i="46"/>
  <c r="O460" i="46"/>
  <c r="P460" i="46"/>
  <c r="M461" i="46"/>
  <c r="N461" i="46"/>
  <c r="O461" i="46"/>
  <c r="P461" i="46"/>
  <c r="M462" i="46"/>
  <c r="N462" i="46"/>
  <c r="O462" i="46"/>
  <c r="P462" i="46"/>
  <c r="M463" i="46"/>
  <c r="N463" i="46"/>
  <c r="O463" i="46"/>
  <c r="P463" i="46"/>
  <c r="M464" i="46"/>
  <c r="N464" i="46"/>
  <c r="O464" i="46"/>
  <c r="P464" i="46"/>
  <c r="M465" i="46"/>
  <c r="N465" i="46"/>
  <c r="O465" i="46"/>
  <c r="P465" i="46"/>
  <c r="M466" i="46"/>
  <c r="N466" i="46"/>
  <c r="O466" i="46"/>
  <c r="P466" i="46"/>
  <c r="M467" i="46"/>
  <c r="N467" i="46"/>
  <c r="O467" i="46"/>
  <c r="P467" i="46"/>
  <c r="M468" i="46"/>
  <c r="N468" i="46"/>
  <c r="O468" i="46"/>
  <c r="P468" i="46"/>
  <c r="M469" i="46"/>
  <c r="N469" i="46"/>
  <c r="O469" i="46"/>
  <c r="P469" i="46"/>
  <c r="M470" i="46"/>
  <c r="N470" i="46"/>
  <c r="O470" i="46"/>
  <c r="P470" i="46"/>
  <c r="M471" i="46"/>
  <c r="N471" i="46"/>
  <c r="O471" i="46"/>
  <c r="P471" i="46"/>
  <c r="M472" i="46"/>
  <c r="N472" i="46"/>
  <c r="O472" i="46"/>
  <c r="P472" i="46"/>
  <c r="M473" i="46"/>
  <c r="N473" i="46"/>
  <c r="O473" i="46"/>
  <c r="P473" i="46"/>
  <c r="M474" i="46"/>
  <c r="N474" i="46"/>
  <c r="O474" i="46"/>
  <c r="P474" i="46"/>
  <c r="M475" i="46"/>
  <c r="N475" i="46"/>
  <c r="O475" i="46"/>
  <c r="P475" i="46"/>
  <c r="M476" i="46"/>
  <c r="N476" i="46"/>
  <c r="O476" i="46"/>
  <c r="P476" i="46"/>
  <c r="M477" i="46"/>
  <c r="N477" i="46"/>
  <c r="O477" i="46"/>
  <c r="P477" i="46"/>
  <c r="M478" i="46"/>
  <c r="N478" i="46"/>
  <c r="O478" i="46"/>
  <c r="P478" i="46"/>
  <c r="M479" i="46"/>
  <c r="N479" i="46"/>
  <c r="O479" i="46"/>
  <c r="P479" i="46"/>
  <c r="M480" i="46"/>
  <c r="N480" i="46"/>
  <c r="O480" i="46"/>
  <c r="P480" i="46"/>
  <c r="M481" i="46"/>
  <c r="N481" i="46"/>
  <c r="O481" i="46"/>
  <c r="P481" i="46"/>
  <c r="M482" i="46"/>
  <c r="N482" i="46"/>
  <c r="O482" i="46"/>
  <c r="P482" i="46"/>
  <c r="M483" i="46"/>
  <c r="N483" i="46"/>
  <c r="O483" i="46"/>
  <c r="P483" i="46"/>
  <c r="M484" i="46"/>
  <c r="N484" i="46"/>
  <c r="O484" i="46"/>
  <c r="P484" i="46"/>
  <c r="M485" i="46"/>
  <c r="N485" i="46"/>
  <c r="O485" i="46"/>
  <c r="P485" i="46"/>
  <c r="M486" i="46"/>
  <c r="N486" i="46"/>
  <c r="O486" i="46"/>
  <c r="P486" i="46"/>
  <c r="M487" i="46"/>
  <c r="N487" i="46"/>
  <c r="O487" i="46"/>
  <c r="P487" i="46"/>
  <c r="M488" i="46"/>
  <c r="N488" i="46"/>
  <c r="O488" i="46"/>
  <c r="P488" i="46"/>
  <c r="M489" i="46"/>
  <c r="N489" i="46"/>
  <c r="O489" i="46"/>
  <c r="P489" i="46"/>
  <c r="M490" i="46"/>
  <c r="N490" i="46"/>
  <c r="O490" i="46"/>
  <c r="P490" i="46"/>
  <c r="M491" i="46"/>
  <c r="N491" i="46"/>
  <c r="O491" i="46"/>
  <c r="P491" i="46"/>
  <c r="M492" i="46"/>
  <c r="N492" i="46"/>
  <c r="O492" i="46"/>
  <c r="P492" i="46"/>
  <c r="M493" i="46"/>
  <c r="N493" i="46"/>
  <c r="O493" i="46"/>
  <c r="P493" i="46"/>
  <c r="M494" i="46"/>
  <c r="N494" i="46"/>
  <c r="O494" i="46"/>
  <c r="P494" i="46"/>
  <c r="M495" i="46"/>
  <c r="N495" i="46"/>
  <c r="O495" i="46"/>
  <c r="P495" i="46"/>
  <c r="M496" i="46"/>
  <c r="N496" i="46"/>
  <c r="O496" i="46"/>
  <c r="P496" i="46"/>
  <c r="M497" i="46"/>
  <c r="N497" i="46"/>
  <c r="O497" i="46"/>
  <c r="P497" i="46"/>
  <c r="M498" i="46"/>
  <c r="N498" i="46"/>
  <c r="O498" i="46"/>
  <c r="P498" i="46"/>
  <c r="M499" i="46"/>
  <c r="N499" i="46"/>
  <c r="O499" i="46"/>
  <c r="P499" i="46"/>
  <c r="M500" i="46"/>
  <c r="N500" i="46"/>
  <c r="O500" i="46"/>
  <c r="P500" i="46"/>
  <c r="M501" i="46"/>
  <c r="N501" i="46"/>
  <c r="O501" i="46"/>
  <c r="P501" i="46"/>
  <c r="M502" i="46"/>
  <c r="N502" i="46"/>
  <c r="O502" i="46"/>
  <c r="P502" i="46"/>
  <c r="M503" i="46"/>
  <c r="N503" i="46"/>
  <c r="O503" i="46"/>
  <c r="P503" i="46"/>
  <c r="M504" i="46"/>
  <c r="N504" i="46"/>
  <c r="O504" i="46"/>
  <c r="P504" i="46"/>
  <c r="M505" i="46"/>
  <c r="N505" i="46"/>
  <c r="O505" i="46"/>
  <c r="P505" i="46"/>
  <c r="M506" i="46"/>
  <c r="N506" i="46"/>
  <c r="O506" i="46"/>
  <c r="P506" i="46"/>
  <c r="M507" i="46"/>
  <c r="N507" i="46"/>
  <c r="O507" i="46"/>
  <c r="P507" i="46"/>
  <c r="M508" i="46"/>
  <c r="N508" i="46"/>
  <c r="O508" i="46"/>
  <c r="P508" i="46"/>
  <c r="M509" i="46"/>
  <c r="N509" i="46"/>
  <c r="O509" i="46"/>
  <c r="P509" i="46"/>
  <c r="M510" i="46"/>
  <c r="N510" i="46"/>
  <c r="O510" i="46"/>
  <c r="P510" i="46"/>
  <c r="M511" i="46"/>
  <c r="N511" i="46"/>
  <c r="O511" i="46"/>
  <c r="P511" i="46"/>
  <c r="M512" i="46"/>
  <c r="N512" i="46"/>
  <c r="O512" i="46"/>
  <c r="P512" i="46"/>
  <c r="M513" i="46"/>
  <c r="N513" i="46"/>
  <c r="O513" i="46"/>
  <c r="P513" i="46"/>
  <c r="M514" i="46"/>
  <c r="N514" i="46"/>
  <c r="O514" i="46"/>
  <c r="P514" i="46"/>
  <c r="M515" i="46"/>
  <c r="N515" i="46"/>
  <c r="O515" i="46"/>
  <c r="P515" i="46"/>
  <c r="M516" i="46"/>
  <c r="N516" i="46"/>
  <c r="O516" i="46"/>
  <c r="P516" i="46"/>
  <c r="M517" i="46"/>
  <c r="N517" i="46"/>
  <c r="O517" i="46"/>
  <c r="P517" i="46"/>
  <c r="M518" i="46"/>
  <c r="N518" i="46"/>
  <c r="O518" i="46"/>
  <c r="P518" i="46"/>
  <c r="M519" i="46"/>
  <c r="N519" i="46"/>
  <c r="O519" i="46"/>
  <c r="P519" i="46"/>
  <c r="M520" i="46"/>
  <c r="N520" i="46"/>
  <c r="O520" i="46"/>
  <c r="P520" i="46"/>
  <c r="M521" i="46"/>
  <c r="N521" i="46"/>
  <c r="O521" i="46"/>
  <c r="P521" i="46"/>
  <c r="M522" i="46"/>
  <c r="N522" i="46"/>
  <c r="O522" i="46"/>
  <c r="P522" i="46"/>
  <c r="M523" i="46"/>
  <c r="N523" i="46"/>
  <c r="O523" i="46"/>
  <c r="P523" i="46"/>
  <c r="M524" i="46"/>
  <c r="N524" i="46"/>
  <c r="O524" i="46"/>
  <c r="P524" i="46"/>
  <c r="M525" i="46"/>
  <c r="N525" i="46"/>
  <c r="O525" i="46"/>
  <c r="P525" i="46"/>
  <c r="M526" i="46"/>
  <c r="N526" i="46"/>
  <c r="O526" i="46"/>
  <c r="P526" i="46"/>
  <c r="M527" i="46"/>
  <c r="N527" i="46"/>
  <c r="O527" i="46"/>
  <c r="P527" i="46"/>
  <c r="M528" i="46"/>
  <c r="N528" i="46"/>
  <c r="O528" i="46"/>
  <c r="P528" i="46"/>
  <c r="M529" i="46"/>
  <c r="N529" i="46"/>
  <c r="O529" i="46"/>
  <c r="P529" i="46"/>
  <c r="M530" i="46"/>
  <c r="N530" i="46"/>
  <c r="O530" i="46"/>
  <c r="P530" i="46"/>
  <c r="M531" i="46"/>
  <c r="N531" i="46"/>
  <c r="O531" i="46"/>
  <c r="P531" i="46"/>
  <c r="M532" i="46"/>
  <c r="N532" i="46"/>
  <c r="O532" i="46"/>
  <c r="P532" i="46"/>
  <c r="M533" i="46"/>
  <c r="N533" i="46"/>
  <c r="O533" i="46"/>
  <c r="P533" i="46"/>
  <c r="M534" i="46"/>
  <c r="N534" i="46"/>
  <c r="O534" i="46"/>
  <c r="P534" i="46"/>
  <c r="M535" i="46"/>
  <c r="N535" i="46"/>
  <c r="O535" i="46"/>
  <c r="P535" i="46"/>
  <c r="M536" i="46"/>
  <c r="N536" i="46"/>
  <c r="O536" i="46"/>
  <c r="P536" i="46"/>
  <c r="M537" i="46"/>
  <c r="N537" i="46"/>
  <c r="O537" i="46"/>
  <c r="P537" i="46"/>
  <c r="M538" i="46"/>
  <c r="N538" i="46"/>
  <c r="O538" i="46"/>
  <c r="P538" i="46"/>
  <c r="M539" i="46"/>
  <c r="N539" i="46"/>
  <c r="O539" i="46"/>
  <c r="P539" i="46"/>
  <c r="M540" i="46"/>
  <c r="N540" i="46"/>
  <c r="O540" i="46"/>
  <c r="P540" i="46"/>
  <c r="M541" i="46"/>
  <c r="N541" i="46"/>
  <c r="O541" i="46"/>
  <c r="P541" i="46"/>
  <c r="M542" i="46"/>
  <c r="N542" i="46"/>
  <c r="O542" i="46"/>
  <c r="P542" i="46"/>
  <c r="M543" i="46"/>
  <c r="N543" i="46"/>
  <c r="O543" i="46"/>
  <c r="P543" i="46"/>
  <c r="M544" i="46"/>
  <c r="N544" i="46"/>
  <c r="O544" i="46"/>
  <c r="P544" i="46"/>
  <c r="M545" i="46"/>
  <c r="N545" i="46"/>
  <c r="O545" i="46"/>
  <c r="P545" i="46"/>
  <c r="M546" i="46"/>
  <c r="N546" i="46"/>
  <c r="O546" i="46"/>
  <c r="P546" i="46"/>
  <c r="M547" i="46"/>
  <c r="N547" i="46"/>
  <c r="O547" i="46"/>
  <c r="P547" i="46"/>
  <c r="M548" i="46"/>
  <c r="N548" i="46"/>
  <c r="O548" i="46"/>
  <c r="P548" i="46"/>
  <c r="M549" i="46"/>
  <c r="N549" i="46"/>
  <c r="O549" i="46"/>
  <c r="P549" i="46"/>
  <c r="M550" i="46"/>
  <c r="N550" i="46"/>
  <c r="O550" i="46"/>
  <c r="P550" i="46"/>
  <c r="M551" i="46"/>
  <c r="N551" i="46"/>
  <c r="O551" i="46"/>
  <c r="P551" i="46"/>
  <c r="M552" i="46"/>
  <c r="N552" i="46"/>
  <c r="O552" i="46"/>
  <c r="P552" i="46"/>
  <c r="M553" i="46"/>
  <c r="N553" i="46"/>
  <c r="O553" i="46"/>
  <c r="P553" i="46"/>
  <c r="M554" i="46"/>
  <c r="N554" i="46"/>
  <c r="O554" i="46"/>
  <c r="P554" i="46"/>
  <c r="M555" i="46"/>
  <c r="N555" i="46"/>
  <c r="O555" i="46"/>
  <c r="P555" i="46"/>
  <c r="M556" i="46"/>
  <c r="N556" i="46"/>
  <c r="O556" i="46"/>
  <c r="P556" i="46"/>
  <c r="M557" i="46"/>
  <c r="N557" i="46"/>
  <c r="O557" i="46"/>
  <c r="P557" i="46"/>
  <c r="M558" i="46"/>
  <c r="N558" i="46"/>
  <c r="O558" i="46"/>
  <c r="P558" i="46"/>
  <c r="M559" i="46"/>
  <c r="N559" i="46"/>
  <c r="O559" i="46"/>
  <c r="P559" i="46"/>
  <c r="M560" i="46"/>
  <c r="N560" i="46"/>
  <c r="O560" i="46"/>
  <c r="P560" i="46"/>
  <c r="M561" i="46"/>
  <c r="N561" i="46"/>
  <c r="O561" i="46"/>
  <c r="P561" i="46"/>
  <c r="M562" i="46"/>
  <c r="N562" i="46"/>
  <c r="O562" i="46"/>
  <c r="P562" i="46"/>
  <c r="M563" i="46"/>
  <c r="N563" i="46"/>
  <c r="O563" i="46"/>
  <c r="P563" i="46"/>
  <c r="M564" i="46"/>
  <c r="N564" i="46"/>
  <c r="O564" i="46"/>
  <c r="P564" i="46"/>
  <c r="M565" i="46"/>
  <c r="N565" i="46"/>
  <c r="O565" i="46"/>
  <c r="P565" i="46"/>
  <c r="M566" i="46"/>
  <c r="N566" i="46"/>
  <c r="O566" i="46"/>
  <c r="P566" i="46"/>
  <c r="M567" i="46"/>
  <c r="N567" i="46"/>
  <c r="O567" i="46"/>
  <c r="P567" i="46"/>
  <c r="M568" i="46"/>
  <c r="N568" i="46"/>
  <c r="O568" i="46"/>
  <c r="P568" i="46"/>
  <c r="M569" i="46"/>
  <c r="N569" i="46"/>
  <c r="O569" i="46"/>
  <c r="P569" i="46"/>
  <c r="M570" i="46"/>
  <c r="N570" i="46"/>
  <c r="O570" i="46"/>
  <c r="P570" i="46"/>
  <c r="M571" i="46"/>
  <c r="N571" i="46"/>
  <c r="O571" i="46"/>
  <c r="P571" i="46"/>
  <c r="M572" i="46"/>
  <c r="N572" i="46"/>
  <c r="O572" i="46"/>
  <c r="P572" i="46"/>
  <c r="M573" i="46"/>
  <c r="N573" i="46"/>
  <c r="O573" i="46"/>
  <c r="P573" i="46"/>
  <c r="M574" i="46"/>
  <c r="N574" i="46"/>
  <c r="O574" i="46"/>
  <c r="P574" i="46"/>
  <c r="M575" i="46"/>
  <c r="N575" i="46"/>
  <c r="O575" i="46"/>
  <c r="P575" i="46"/>
  <c r="M576" i="46"/>
  <c r="N576" i="46"/>
  <c r="O576" i="46"/>
  <c r="P576" i="46"/>
  <c r="M577" i="46"/>
  <c r="N577" i="46"/>
  <c r="O577" i="46"/>
  <c r="P577" i="46"/>
  <c r="M578" i="46"/>
  <c r="N578" i="46"/>
  <c r="O578" i="46"/>
  <c r="P578" i="46"/>
  <c r="M579" i="46"/>
  <c r="N579" i="46"/>
  <c r="O579" i="46"/>
  <c r="P579" i="46"/>
  <c r="M580" i="46"/>
  <c r="N580" i="46"/>
  <c r="O580" i="46"/>
  <c r="P580" i="46"/>
  <c r="M581" i="46"/>
  <c r="N581" i="46"/>
  <c r="O581" i="46"/>
  <c r="P581" i="46"/>
  <c r="M582" i="46"/>
  <c r="N582" i="46"/>
  <c r="O582" i="46"/>
  <c r="P582" i="46"/>
  <c r="M583" i="46"/>
  <c r="N583" i="46"/>
  <c r="O583" i="46"/>
  <c r="P583" i="46"/>
  <c r="M584" i="46"/>
  <c r="N584" i="46"/>
  <c r="O584" i="46"/>
  <c r="P584" i="46"/>
  <c r="M585" i="46"/>
  <c r="N585" i="46"/>
  <c r="O585" i="46"/>
  <c r="P585" i="46"/>
  <c r="M586" i="46"/>
  <c r="N586" i="46"/>
  <c r="O586" i="46"/>
  <c r="P586" i="46"/>
  <c r="M587" i="46"/>
  <c r="N587" i="46"/>
  <c r="O587" i="46"/>
  <c r="P587" i="46"/>
  <c r="M588" i="46"/>
  <c r="N588" i="46"/>
  <c r="O588" i="46"/>
  <c r="P588" i="46"/>
  <c r="M589" i="46"/>
  <c r="N589" i="46"/>
  <c r="O589" i="46"/>
  <c r="P589" i="46"/>
  <c r="M590" i="46"/>
  <c r="N590" i="46"/>
  <c r="O590" i="46"/>
  <c r="P590" i="46"/>
  <c r="M591" i="46"/>
  <c r="N591" i="46"/>
  <c r="O591" i="46"/>
  <c r="P591" i="46"/>
  <c r="M592" i="46"/>
  <c r="N592" i="46"/>
  <c r="O592" i="46"/>
  <c r="P592" i="46"/>
  <c r="M593" i="46"/>
  <c r="N593" i="46"/>
  <c r="O593" i="46"/>
  <c r="P593" i="46"/>
  <c r="M594" i="46"/>
  <c r="N594" i="46"/>
  <c r="O594" i="46"/>
  <c r="P594" i="46"/>
  <c r="M595" i="46"/>
  <c r="N595" i="46"/>
  <c r="O595" i="46"/>
  <c r="P595" i="46"/>
  <c r="M596" i="46"/>
  <c r="N596" i="46"/>
  <c r="O596" i="46"/>
  <c r="P596" i="46"/>
  <c r="M597" i="46"/>
  <c r="N597" i="46"/>
  <c r="O597" i="46"/>
  <c r="P597" i="46"/>
  <c r="M598" i="46"/>
  <c r="N598" i="46"/>
  <c r="O598" i="46"/>
  <c r="P598" i="46"/>
  <c r="M599" i="46"/>
  <c r="N599" i="46"/>
  <c r="O599" i="46"/>
  <c r="P599" i="46"/>
  <c r="M600" i="46"/>
  <c r="N600" i="46"/>
  <c r="O600" i="46"/>
  <c r="P600" i="46"/>
  <c r="M601" i="46"/>
  <c r="N601" i="46"/>
  <c r="O601" i="46"/>
  <c r="P601" i="46"/>
  <c r="M602" i="46"/>
  <c r="N602" i="46"/>
  <c r="O602" i="46"/>
  <c r="P602" i="46"/>
  <c r="M603" i="46"/>
  <c r="N603" i="46"/>
  <c r="O603" i="46"/>
  <c r="P603" i="46"/>
  <c r="M604" i="46"/>
  <c r="N604" i="46"/>
  <c r="O604" i="46"/>
  <c r="P604" i="46"/>
  <c r="M605" i="46"/>
  <c r="N605" i="46"/>
  <c r="O605" i="46"/>
  <c r="P605" i="46"/>
  <c r="M606" i="46"/>
  <c r="N606" i="46"/>
  <c r="O606" i="46"/>
  <c r="P606" i="46"/>
  <c r="M607" i="46"/>
  <c r="N607" i="46"/>
  <c r="O607" i="46"/>
  <c r="P607" i="46"/>
  <c r="M608" i="46"/>
  <c r="N608" i="46"/>
  <c r="O608" i="46"/>
  <c r="P608" i="46"/>
  <c r="M609" i="46"/>
  <c r="N609" i="46"/>
  <c r="O609" i="46"/>
  <c r="P609" i="46"/>
  <c r="M610" i="46"/>
  <c r="N610" i="46"/>
  <c r="O610" i="46"/>
  <c r="P610" i="46"/>
  <c r="M611" i="46"/>
  <c r="N611" i="46"/>
  <c r="O611" i="46"/>
  <c r="P611" i="46"/>
  <c r="M612" i="46"/>
  <c r="N612" i="46"/>
  <c r="O612" i="46"/>
  <c r="P612" i="46"/>
  <c r="M613" i="46"/>
  <c r="N613" i="46"/>
  <c r="O613" i="46"/>
  <c r="P613" i="46"/>
  <c r="M614" i="46"/>
  <c r="N614" i="46"/>
  <c r="O614" i="46"/>
  <c r="P614" i="46"/>
  <c r="M615" i="46"/>
  <c r="N615" i="46"/>
  <c r="O615" i="46"/>
  <c r="P615" i="46"/>
  <c r="M616" i="46"/>
  <c r="N616" i="46"/>
  <c r="O616" i="46"/>
  <c r="P616" i="46"/>
  <c r="M617" i="46"/>
  <c r="N617" i="46"/>
  <c r="O617" i="46"/>
  <c r="P617" i="46"/>
  <c r="M618" i="46"/>
  <c r="N618" i="46"/>
  <c r="O618" i="46"/>
  <c r="P618" i="46"/>
  <c r="M619" i="46"/>
  <c r="N619" i="46"/>
  <c r="O619" i="46"/>
  <c r="P619" i="46"/>
  <c r="M620" i="46"/>
  <c r="N620" i="46"/>
  <c r="O620" i="46"/>
  <c r="P620" i="46"/>
  <c r="M621" i="46"/>
  <c r="N621" i="46"/>
  <c r="O621" i="46"/>
  <c r="P621" i="46"/>
  <c r="M622" i="46"/>
  <c r="N622" i="46"/>
  <c r="O622" i="46"/>
  <c r="P622" i="46"/>
  <c r="M623" i="46"/>
  <c r="N623" i="46"/>
  <c r="O623" i="46"/>
  <c r="P623" i="46"/>
  <c r="M624" i="46"/>
  <c r="N624" i="46"/>
  <c r="O624" i="46"/>
  <c r="P624" i="46"/>
  <c r="M625" i="46"/>
  <c r="N625" i="46"/>
  <c r="O625" i="46"/>
  <c r="P625" i="46"/>
  <c r="M626" i="46"/>
  <c r="N626" i="46"/>
  <c r="O626" i="46"/>
  <c r="P626" i="46"/>
  <c r="M627" i="46"/>
  <c r="N627" i="46"/>
  <c r="O627" i="46"/>
  <c r="P627" i="46"/>
  <c r="M628" i="46"/>
  <c r="N628" i="46"/>
  <c r="O628" i="46"/>
  <c r="P628" i="46"/>
  <c r="M629" i="46"/>
  <c r="N629" i="46"/>
  <c r="O629" i="46"/>
  <c r="P629" i="46"/>
  <c r="M630" i="46"/>
  <c r="N630" i="46"/>
  <c r="O630" i="46"/>
  <c r="P630" i="46"/>
  <c r="M631" i="46"/>
  <c r="N631" i="46"/>
  <c r="O631" i="46"/>
  <c r="P631" i="46"/>
  <c r="M632" i="46"/>
  <c r="N632" i="46"/>
  <c r="O632" i="46"/>
  <c r="P632" i="46"/>
  <c r="M633" i="46"/>
  <c r="N633" i="46"/>
  <c r="O633" i="46"/>
  <c r="P633" i="46"/>
  <c r="M634" i="46"/>
  <c r="N634" i="46"/>
  <c r="O634" i="46"/>
  <c r="P634" i="46"/>
  <c r="M635" i="46"/>
  <c r="N635" i="46"/>
  <c r="O635" i="46"/>
  <c r="P635" i="46"/>
  <c r="M636" i="46"/>
  <c r="N636" i="46"/>
  <c r="O636" i="46"/>
  <c r="P636" i="46"/>
  <c r="M637" i="46"/>
  <c r="N637" i="46"/>
  <c r="O637" i="46"/>
  <c r="P637" i="46"/>
  <c r="M638" i="46"/>
  <c r="N638" i="46"/>
  <c r="O638" i="46"/>
  <c r="P638" i="46"/>
  <c r="M639" i="46"/>
  <c r="N639" i="46"/>
  <c r="O639" i="46"/>
  <c r="P639" i="46"/>
  <c r="M640" i="46"/>
  <c r="N640" i="46"/>
  <c r="O640" i="46"/>
  <c r="P640" i="46"/>
  <c r="M641" i="46"/>
  <c r="N641" i="46"/>
  <c r="O641" i="46"/>
  <c r="P641" i="46"/>
  <c r="M642" i="46"/>
  <c r="N642" i="46"/>
  <c r="O642" i="46"/>
  <c r="P642" i="46"/>
  <c r="M643" i="46"/>
  <c r="N643" i="46"/>
  <c r="O643" i="46"/>
  <c r="P643" i="46"/>
  <c r="M644" i="46"/>
  <c r="N644" i="46"/>
  <c r="O644" i="46"/>
  <c r="P644" i="46"/>
  <c r="M645" i="46"/>
  <c r="N645" i="46"/>
  <c r="O645" i="46"/>
  <c r="P645" i="46"/>
  <c r="M646" i="46"/>
  <c r="N646" i="46"/>
  <c r="O646" i="46"/>
  <c r="P646" i="46"/>
  <c r="M647" i="46"/>
  <c r="N647" i="46"/>
  <c r="O647" i="46"/>
  <c r="P647" i="46"/>
  <c r="M648" i="46"/>
  <c r="N648" i="46"/>
  <c r="O648" i="46"/>
  <c r="P648" i="46"/>
  <c r="M649" i="46"/>
  <c r="N649" i="46"/>
  <c r="O649" i="46"/>
  <c r="P649" i="46"/>
  <c r="M650" i="46"/>
  <c r="N650" i="46"/>
  <c r="O650" i="46"/>
  <c r="P650" i="46"/>
  <c r="M651" i="46"/>
  <c r="N651" i="46"/>
  <c r="O651" i="46"/>
  <c r="P651" i="46"/>
  <c r="M652" i="46"/>
  <c r="N652" i="46"/>
  <c r="O652" i="46"/>
  <c r="P652" i="46"/>
  <c r="M653" i="46"/>
  <c r="N653" i="46"/>
  <c r="O653" i="46"/>
  <c r="P653" i="46"/>
  <c r="M654" i="46"/>
  <c r="N654" i="46"/>
  <c r="O654" i="46"/>
  <c r="P654" i="46"/>
  <c r="M655" i="46"/>
  <c r="N655" i="46"/>
  <c r="O655" i="46"/>
  <c r="P655" i="46"/>
  <c r="M656" i="46"/>
  <c r="N656" i="46"/>
  <c r="O656" i="46"/>
  <c r="P656" i="46"/>
  <c r="M657" i="46"/>
  <c r="N657" i="46"/>
  <c r="O657" i="46"/>
  <c r="P657" i="46"/>
  <c r="M658" i="46"/>
  <c r="N658" i="46"/>
  <c r="O658" i="46"/>
  <c r="P658" i="46"/>
  <c r="M659" i="46"/>
  <c r="N659" i="46"/>
  <c r="O659" i="46"/>
  <c r="P659" i="46"/>
  <c r="M660" i="46"/>
  <c r="N660" i="46"/>
  <c r="O660" i="46"/>
  <c r="P660" i="46"/>
  <c r="M661" i="46"/>
  <c r="N661" i="46"/>
  <c r="O661" i="46"/>
  <c r="P661" i="46"/>
  <c r="M662" i="46"/>
  <c r="N662" i="46"/>
  <c r="O662" i="46"/>
  <c r="P662" i="46"/>
  <c r="M663" i="46"/>
  <c r="N663" i="46"/>
  <c r="O663" i="46"/>
  <c r="P663" i="46"/>
  <c r="M664" i="46"/>
  <c r="N664" i="46"/>
  <c r="O664" i="46"/>
  <c r="P664" i="46"/>
  <c r="M665" i="46"/>
  <c r="N665" i="46"/>
  <c r="O665" i="46"/>
  <c r="P665" i="46"/>
  <c r="M666" i="46"/>
  <c r="N666" i="46"/>
  <c r="O666" i="46"/>
  <c r="P666" i="46"/>
  <c r="M667" i="46"/>
  <c r="N667" i="46"/>
  <c r="O667" i="46"/>
  <c r="P667" i="46"/>
  <c r="M668" i="46"/>
  <c r="N668" i="46"/>
  <c r="O668" i="46"/>
  <c r="P668" i="46"/>
  <c r="M669" i="46"/>
  <c r="N669" i="46"/>
  <c r="O669" i="46"/>
  <c r="P669" i="46"/>
  <c r="M670" i="46"/>
  <c r="N670" i="46"/>
  <c r="O670" i="46"/>
  <c r="P670" i="46"/>
  <c r="M671" i="46"/>
  <c r="N671" i="46"/>
  <c r="O671" i="46"/>
  <c r="P671" i="46"/>
  <c r="M672" i="46"/>
  <c r="N672" i="46"/>
  <c r="O672" i="46"/>
  <c r="P672" i="46"/>
  <c r="M673" i="46"/>
  <c r="N673" i="46"/>
  <c r="O673" i="46"/>
  <c r="P673" i="46"/>
  <c r="M674" i="46"/>
  <c r="N674" i="46"/>
  <c r="O674" i="46"/>
  <c r="P674" i="46"/>
  <c r="M675" i="46"/>
  <c r="N675" i="46"/>
  <c r="O675" i="46"/>
  <c r="P675" i="46"/>
  <c r="M676" i="46"/>
  <c r="N676" i="46"/>
  <c r="O676" i="46"/>
  <c r="P676" i="46"/>
  <c r="M677" i="46"/>
  <c r="N677" i="46"/>
  <c r="O677" i="46"/>
  <c r="P677" i="46"/>
  <c r="M678" i="46"/>
  <c r="N678" i="46"/>
  <c r="O678" i="46"/>
  <c r="P678" i="46"/>
  <c r="M679" i="46"/>
  <c r="N679" i="46"/>
  <c r="O679" i="46"/>
  <c r="P679" i="46"/>
  <c r="M680" i="46"/>
  <c r="N680" i="46"/>
  <c r="O680" i="46"/>
  <c r="P680" i="46"/>
  <c r="M681" i="46"/>
  <c r="N681" i="46"/>
  <c r="O681" i="46"/>
  <c r="P681" i="46"/>
  <c r="M682" i="46"/>
  <c r="N682" i="46"/>
  <c r="O682" i="46"/>
  <c r="P682" i="46"/>
  <c r="M683" i="46"/>
  <c r="N683" i="46"/>
  <c r="O683" i="46"/>
  <c r="P683" i="46"/>
  <c r="M684" i="46"/>
  <c r="N684" i="46"/>
  <c r="O684" i="46"/>
  <c r="P684" i="46"/>
  <c r="M685" i="46"/>
  <c r="N685" i="46"/>
  <c r="O685" i="46"/>
  <c r="P685" i="46"/>
  <c r="M686" i="46"/>
  <c r="N686" i="46"/>
  <c r="O686" i="46"/>
  <c r="P686" i="46"/>
  <c r="M687" i="46"/>
  <c r="N687" i="46"/>
  <c r="O687" i="46"/>
  <c r="P687" i="46"/>
  <c r="M688" i="46"/>
  <c r="N688" i="46"/>
  <c r="O688" i="46"/>
  <c r="P688" i="46"/>
  <c r="M689" i="46"/>
  <c r="N689" i="46"/>
  <c r="O689" i="46"/>
  <c r="P689" i="46"/>
  <c r="M690" i="46"/>
  <c r="N690" i="46"/>
  <c r="O690" i="46"/>
  <c r="P690" i="46"/>
  <c r="M691" i="46"/>
  <c r="N691" i="46"/>
  <c r="O691" i="46"/>
  <c r="P691" i="46"/>
  <c r="M692" i="46"/>
  <c r="N692" i="46"/>
  <c r="O692" i="46"/>
  <c r="P692" i="46"/>
  <c r="M693" i="46"/>
  <c r="N693" i="46"/>
  <c r="O693" i="46"/>
  <c r="P693" i="46"/>
  <c r="M694" i="46"/>
  <c r="N694" i="46"/>
  <c r="O694" i="46"/>
  <c r="P694" i="46"/>
  <c r="M695" i="46"/>
  <c r="N695" i="46"/>
  <c r="O695" i="46"/>
  <c r="P695" i="46"/>
  <c r="M696" i="46"/>
  <c r="N696" i="46"/>
  <c r="O696" i="46"/>
  <c r="P696" i="46"/>
  <c r="M697" i="46"/>
  <c r="N697" i="46"/>
  <c r="O697" i="46"/>
  <c r="P697" i="46"/>
  <c r="M698" i="46"/>
  <c r="N698" i="46"/>
  <c r="O698" i="46"/>
  <c r="P698" i="46"/>
  <c r="M699" i="46"/>
  <c r="N699" i="46"/>
  <c r="O699" i="46"/>
  <c r="P699" i="46"/>
  <c r="M700" i="46"/>
  <c r="N700" i="46"/>
  <c r="O700" i="46"/>
  <c r="P700" i="46"/>
  <c r="M701" i="46"/>
  <c r="N701" i="46"/>
  <c r="O701" i="46"/>
  <c r="P701" i="46"/>
  <c r="M702" i="46"/>
  <c r="N702" i="46"/>
  <c r="O702" i="46"/>
  <c r="P702" i="46"/>
  <c r="M703" i="46"/>
  <c r="N703" i="46"/>
  <c r="O703" i="46"/>
  <c r="P703" i="46"/>
  <c r="M704" i="46"/>
  <c r="N704" i="46"/>
  <c r="O704" i="46"/>
  <c r="P704" i="46"/>
  <c r="M705" i="46"/>
  <c r="N705" i="46"/>
  <c r="O705" i="46"/>
  <c r="P705" i="46"/>
  <c r="M706" i="46"/>
  <c r="N706" i="46"/>
  <c r="O706" i="46"/>
  <c r="P706" i="46"/>
  <c r="M707" i="46"/>
  <c r="N707" i="46"/>
  <c r="O707" i="46"/>
  <c r="P707" i="46"/>
  <c r="M708" i="46"/>
  <c r="N708" i="46"/>
  <c r="O708" i="46"/>
  <c r="P708" i="46"/>
  <c r="M709" i="46"/>
  <c r="N709" i="46"/>
  <c r="O709" i="46"/>
  <c r="P709" i="46"/>
  <c r="M710" i="46"/>
  <c r="N710" i="46"/>
  <c r="O710" i="46"/>
  <c r="P710" i="46"/>
  <c r="M711" i="46"/>
  <c r="N711" i="46"/>
  <c r="O711" i="46"/>
  <c r="P711" i="46"/>
  <c r="M712" i="46"/>
  <c r="N712" i="46"/>
  <c r="O712" i="46"/>
  <c r="P712" i="46"/>
  <c r="M713" i="46"/>
  <c r="N713" i="46"/>
  <c r="O713" i="46"/>
  <c r="P713" i="46"/>
  <c r="M714" i="46"/>
  <c r="N714" i="46"/>
  <c r="O714" i="46"/>
  <c r="P714" i="46"/>
  <c r="M715" i="46"/>
  <c r="N715" i="46"/>
  <c r="O715" i="46"/>
  <c r="P715" i="46"/>
  <c r="M716" i="46"/>
  <c r="N716" i="46"/>
  <c r="O716" i="46"/>
  <c r="P716" i="46"/>
  <c r="M717" i="46"/>
  <c r="N717" i="46"/>
  <c r="O717" i="46"/>
  <c r="P717" i="46"/>
  <c r="M718" i="46"/>
  <c r="N718" i="46"/>
  <c r="O718" i="46"/>
  <c r="P718" i="46"/>
  <c r="M719" i="46"/>
  <c r="N719" i="46"/>
  <c r="O719" i="46"/>
  <c r="P719" i="46"/>
  <c r="M720" i="46"/>
  <c r="N720" i="46"/>
  <c r="O720" i="46"/>
  <c r="P720" i="46"/>
  <c r="M721" i="46"/>
  <c r="N721" i="46"/>
  <c r="O721" i="46"/>
  <c r="P721" i="46"/>
  <c r="M722" i="46"/>
  <c r="N722" i="46"/>
  <c r="O722" i="46"/>
  <c r="P722" i="46"/>
  <c r="M723" i="46"/>
  <c r="N723" i="46"/>
  <c r="O723" i="46"/>
  <c r="P723" i="46"/>
  <c r="M724" i="46"/>
  <c r="N724" i="46"/>
  <c r="O724" i="46"/>
  <c r="P724" i="46"/>
  <c r="M725" i="46"/>
  <c r="N725" i="46"/>
  <c r="O725" i="46"/>
  <c r="P725" i="46"/>
  <c r="M726" i="46"/>
  <c r="N726" i="46"/>
  <c r="O726" i="46"/>
  <c r="P726" i="46"/>
  <c r="M727" i="46"/>
  <c r="N727" i="46"/>
  <c r="O727" i="46"/>
  <c r="P727" i="46"/>
  <c r="M728" i="46"/>
  <c r="N728" i="46"/>
  <c r="O728" i="46"/>
  <c r="P728" i="46"/>
  <c r="M729" i="46"/>
  <c r="N729" i="46"/>
  <c r="O729" i="46"/>
  <c r="P729" i="46"/>
  <c r="M730" i="46"/>
  <c r="N730" i="46"/>
  <c r="O730" i="46"/>
  <c r="P730" i="46"/>
  <c r="M731" i="46"/>
  <c r="N731" i="46"/>
  <c r="O731" i="46"/>
  <c r="P731" i="46"/>
  <c r="M732" i="46"/>
  <c r="N732" i="46"/>
  <c r="O732" i="46"/>
  <c r="P732" i="46"/>
  <c r="M733" i="46"/>
  <c r="N733" i="46"/>
  <c r="O733" i="46"/>
  <c r="P733" i="46"/>
  <c r="M734" i="46"/>
  <c r="N734" i="46"/>
  <c r="O734" i="46"/>
  <c r="P734" i="46"/>
  <c r="M735" i="46"/>
  <c r="N735" i="46"/>
  <c r="O735" i="46"/>
  <c r="P735" i="46"/>
  <c r="M736" i="46"/>
  <c r="N736" i="46"/>
  <c r="O736" i="46"/>
  <c r="P736" i="46"/>
  <c r="M737" i="46"/>
  <c r="N737" i="46"/>
  <c r="O737" i="46"/>
  <c r="P737" i="46"/>
  <c r="M738" i="46"/>
  <c r="N738" i="46"/>
  <c r="O738" i="46"/>
  <c r="P738" i="46"/>
  <c r="M739" i="46"/>
  <c r="N739" i="46"/>
  <c r="O739" i="46"/>
  <c r="P739" i="46"/>
  <c r="M740" i="46"/>
  <c r="N740" i="46"/>
  <c r="O740" i="46"/>
  <c r="P740" i="46"/>
  <c r="M741" i="46"/>
  <c r="N741" i="46"/>
  <c r="O741" i="46"/>
  <c r="P741" i="46"/>
  <c r="M742" i="46"/>
  <c r="N742" i="46"/>
  <c r="O742" i="46"/>
  <c r="P742" i="46"/>
  <c r="M743" i="46"/>
  <c r="N743" i="46"/>
  <c r="O743" i="46"/>
  <c r="P743" i="46"/>
  <c r="M744" i="46"/>
  <c r="N744" i="46"/>
  <c r="O744" i="46"/>
  <c r="P744" i="46"/>
  <c r="M745" i="46"/>
  <c r="N745" i="46"/>
  <c r="O745" i="46"/>
  <c r="P745" i="46"/>
  <c r="M746" i="46"/>
  <c r="N746" i="46"/>
  <c r="O746" i="46"/>
  <c r="P746" i="46"/>
  <c r="M747" i="46"/>
  <c r="N747" i="46"/>
  <c r="O747" i="46"/>
  <c r="P747" i="46"/>
  <c r="M748" i="46"/>
  <c r="N748" i="46"/>
  <c r="O748" i="46"/>
  <c r="P748" i="46"/>
  <c r="M749" i="46"/>
  <c r="N749" i="46"/>
  <c r="O749" i="46"/>
  <c r="P749" i="46"/>
  <c r="M750" i="46"/>
  <c r="N750" i="46"/>
  <c r="O750" i="46"/>
  <c r="P750" i="46"/>
  <c r="M751" i="46"/>
  <c r="N751" i="46"/>
  <c r="O751" i="46"/>
  <c r="P751" i="46"/>
  <c r="M752" i="46"/>
  <c r="N752" i="46"/>
  <c r="O752" i="46"/>
  <c r="P752" i="46"/>
  <c r="M753" i="46"/>
  <c r="N753" i="46"/>
  <c r="O753" i="46"/>
  <c r="P753" i="46"/>
  <c r="M754" i="46"/>
  <c r="N754" i="46"/>
  <c r="O754" i="46"/>
  <c r="P754" i="46"/>
  <c r="M755" i="46"/>
  <c r="N755" i="46"/>
  <c r="O755" i="46"/>
  <c r="P755" i="46"/>
  <c r="M756" i="46"/>
  <c r="N756" i="46"/>
  <c r="O756" i="46"/>
  <c r="P756" i="46"/>
  <c r="M757" i="46"/>
  <c r="N757" i="46"/>
  <c r="O757" i="46"/>
  <c r="P757" i="46"/>
  <c r="M758" i="46"/>
  <c r="N758" i="46"/>
  <c r="O758" i="46"/>
  <c r="P758" i="46"/>
  <c r="M759" i="46"/>
  <c r="N759" i="46"/>
  <c r="O759" i="46"/>
  <c r="P759" i="46"/>
  <c r="M760" i="46"/>
  <c r="N760" i="46"/>
  <c r="O760" i="46"/>
  <c r="P760" i="46"/>
  <c r="M761" i="46"/>
  <c r="N761" i="46"/>
  <c r="O761" i="46"/>
  <c r="P761" i="46"/>
  <c r="M762" i="46"/>
  <c r="N762" i="46"/>
  <c r="O762" i="46"/>
  <c r="P762" i="46"/>
  <c r="M763" i="46"/>
  <c r="N763" i="46"/>
  <c r="O763" i="46"/>
  <c r="P763" i="46"/>
  <c r="M764" i="46"/>
  <c r="N764" i="46"/>
  <c r="O764" i="46"/>
  <c r="P764" i="46"/>
  <c r="M765" i="46"/>
  <c r="N765" i="46"/>
  <c r="O765" i="46"/>
  <c r="P765" i="46"/>
  <c r="M766" i="46"/>
  <c r="N766" i="46"/>
  <c r="O766" i="46"/>
  <c r="P766" i="46"/>
  <c r="M767" i="46"/>
  <c r="N767" i="46"/>
  <c r="O767" i="46"/>
  <c r="P767" i="46"/>
  <c r="M768" i="46"/>
  <c r="N768" i="46"/>
  <c r="O768" i="46"/>
  <c r="P768" i="46"/>
  <c r="M769" i="46"/>
  <c r="N769" i="46"/>
  <c r="O769" i="46"/>
  <c r="P769" i="46"/>
  <c r="M770" i="46"/>
  <c r="N770" i="46"/>
  <c r="O770" i="46"/>
  <c r="P770" i="46"/>
  <c r="M771" i="46"/>
  <c r="N771" i="46"/>
  <c r="O771" i="46"/>
  <c r="P771" i="46"/>
  <c r="M772" i="46"/>
  <c r="N772" i="46"/>
  <c r="O772" i="46"/>
  <c r="P772" i="46"/>
  <c r="M773" i="46"/>
  <c r="N773" i="46"/>
  <c r="O773" i="46"/>
  <c r="P773" i="46"/>
  <c r="M774" i="46"/>
  <c r="N774" i="46"/>
  <c r="O774" i="46"/>
  <c r="P774" i="46"/>
  <c r="M775" i="46"/>
  <c r="N775" i="46"/>
  <c r="O775" i="46"/>
  <c r="P775" i="46"/>
  <c r="M776" i="46"/>
  <c r="N776" i="46"/>
  <c r="O776" i="46"/>
  <c r="P776" i="46"/>
  <c r="M777" i="46"/>
  <c r="N777" i="46"/>
  <c r="O777" i="46"/>
  <c r="P777" i="46"/>
  <c r="M778" i="46"/>
  <c r="N778" i="46"/>
  <c r="O778" i="46"/>
  <c r="P778" i="46"/>
  <c r="M779" i="46"/>
  <c r="N779" i="46"/>
  <c r="O779" i="46"/>
  <c r="P779" i="46"/>
  <c r="M780" i="46"/>
  <c r="N780" i="46"/>
  <c r="O780" i="46"/>
  <c r="P780" i="46"/>
  <c r="M781" i="46"/>
  <c r="N781" i="46"/>
  <c r="O781" i="46"/>
  <c r="P781" i="46"/>
  <c r="M782" i="46"/>
  <c r="N782" i="46"/>
  <c r="O782" i="46"/>
  <c r="P782" i="46"/>
  <c r="M783" i="46"/>
  <c r="N783" i="46"/>
  <c r="O783" i="46"/>
  <c r="P783" i="46"/>
  <c r="M784" i="46"/>
  <c r="N784" i="46"/>
  <c r="O784" i="46"/>
  <c r="P784" i="46"/>
  <c r="M785" i="46"/>
  <c r="N785" i="46"/>
  <c r="O785" i="46"/>
  <c r="P785" i="46"/>
  <c r="M786" i="46"/>
  <c r="N786" i="46"/>
  <c r="O786" i="46"/>
  <c r="P786" i="46"/>
  <c r="M787" i="46"/>
  <c r="N787" i="46"/>
  <c r="O787" i="46"/>
  <c r="P787" i="46"/>
  <c r="M788" i="46"/>
  <c r="N788" i="46"/>
  <c r="O788" i="46"/>
  <c r="P788" i="46"/>
  <c r="M789" i="46"/>
  <c r="N789" i="46"/>
  <c r="O789" i="46"/>
  <c r="P789" i="46"/>
  <c r="M790" i="46"/>
  <c r="N790" i="46"/>
  <c r="O790" i="46"/>
  <c r="P790" i="46"/>
  <c r="M791" i="46"/>
  <c r="N791" i="46"/>
  <c r="O791" i="46"/>
  <c r="P791" i="46"/>
  <c r="M792" i="46"/>
  <c r="N792" i="46"/>
  <c r="O792" i="46"/>
  <c r="P792" i="46"/>
  <c r="M793" i="46"/>
  <c r="N793" i="46"/>
  <c r="O793" i="46"/>
  <c r="P793" i="46"/>
  <c r="M794" i="46"/>
  <c r="N794" i="46"/>
  <c r="O794" i="46"/>
  <c r="P794" i="46"/>
  <c r="M795" i="46"/>
  <c r="N795" i="46"/>
  <c r="O795" i="46"/>
  <c r="P795" i="46"/>
  <c r="M796" i="46"/>
  <c r="N796" i="46"/>
  <c r="O796" i="46"/>
  <c r="P796" i="46"/>
  <c r="M797" i="46"/>
  <c r="N797" i="46"/>
  <c r="O797" i="46"/>
  <c r="P797" i="46"/>
  <c r="M798" i="46"/>
  <c r="N798" i="46"/>
  <c r="O798" i="46"/>
  <c r="P798" i="46"/>
  <c r="M799" i="46"/>
  <c r="N799" i="46"/>
  <c r="O799" i="46"/>
  <c r="P799" i="46"/>
  <c r="M800" i="46"/>
  <c r="N800" i="46"/>
  <c r="O800" i="46"/>
  <c r="P800" i="46"/>
  <c r="M801" i="46"/>
  <c r="N801" i="46"/>
  <c r="O801" i="46"/>
  <c r="P801" i="46"/>
  <c r="M802" i="46"/>
  <c r="N802" i="46"/>
  <c r="O802" i="46"/>
  <c r="P802" i="46"/>
  <c r="M803" i="46"/>
  <c r="N803" i="46"/>
  <c r="O803" i="46"/>
  <c r="P803" i="46"/>
  <c r="M804" i="46"/>
  <c r="N804" i="46"/>
  <c r="O804" i="46"/>
  <c r="P804" i="46"/>
  <c r="M805" i="46"/>
  <c r="N805" i="46"/>
  <c r="O805" i="46"/>
  <c r="P805" i="46"/>
  <c r="M806" i="46"/>
  <c r="N806" i="46"/>
  <c r="O806" i="46"/>
  <c r="P806" i="46"/>
  <c r="M807" i="46"/>
  <c r="N807" i="46"/>
  <c r="O807" i="46"/>
  <c r="P807" i="46"/>
  <c r="M808" i="46"/>
  <c r="N808" i="46"/>
  <c r="O808" i="46"/>
  <c r="P808" i="46"/>
  <c r="M809" i="46"/>
  <c r="N809" i="46"/>
  <c r="O809" i="46"/>
  <c r="P809" i="46"/>
  <c r="M810" i="46"/>
  <c r="N810" i="46"/>
  <c r="O810" i="46"/>
  <c r="P810" i="46"/>
  <c r="M811" i="46"/>
  <c r="N811" i="46"/>
  <c r="O811" i="46"/>
  <c r="P811" i="46"/>
  <c r="M812" i="46"/>
  <c r="N812" i="46"/>
  <c r="O812" i="46"/>
  <c r="P812" i="46"/>
  <c r="M813" i="46"/>
  <c r="N813" i="46"/>
  <c r="O813" i="46"/>
  <c r="P813" i="46"/>
  <c r="M814" i="46"/>
  <c r="N814" i="46"/>
  <c r="O814" i="46"/>
  <c r="P814" i="46"/>
  <c r="M815" i="46"/>
  <c r="N815" i="46"/>
  <c r="O815" i="46"/>
  <c r="P815" i="46"/>
  <c r="M816" i="46"/>
  <c r="N816" i="46"/>
  <c r="O816" i="46"/>
  <c r="P816" i="46"/>
  <c r="M817" i="46"/>
  <c r="N817" i="46"/>
  <c r="O817" i="46"/>
  <c r="P817" i="46"/>
  <c r="M818" i="46"/>
  <c r="N818" i="46"/>
  <c r="O818" i="46"/>
  <c r="P818" i="46"/>
  <c r="M819" i="46"/>
  <c r="N819" i="46"/>
  <c r="O819" i="46"/>
  <c r="P819" i="46"/>
  <c r="M820" i="46"/>
  <c r="N820" i="46"/>
  <c r="O820" i="46"/>
  <c r="P820" i="46"/>
  <c r="M821" i="46"/>
  <c r="N821" i="46"/>
  <c r="O821" i="46"/>
  <c r="P821" i="46"/>
  <c r="M822" i="46"/>
  <c r="N822" i="46"/>
  <c r="O822" i="46"/>
  <c r="P822" i="46"/>
  <c r="M823" i="46"/>
  <c r="N823" i="46"/>
  <c r="O823" i="46"/>
  <c r="P823" i="46"/>
  <c r="M824" i="46"/>
  <c r="N824" i="46"/>
  <c r="O824" i="46"/>
  <c r="P824" i="46"/>
  <c r="M825" i="46"/>
  <c r="N825" i="46"/>
  <c r="O825" i="46"/>
  <c r="P825" i="46"/>
  <c r="M826" i="46"/>
  <c r="N826" i="46"/>
  <c r="O826" i="46"/>
  <c r="P826" i="46"/>
  <c r="M827" i="46"/>
  <c r="N827" i="46"/>
  <c r="O827" i="46"/>
  <c r="P827" i="46"/>
  <c r="M828" i="46"/>
  <c r="N828" i="46"/>
  <c r="O828" i="46"/>
  <c r="P828" i="46"/>
  <c r="M829" i="46"/>
  <c r="N829" i="46"/>
  <c r="O829" i="46"/>
  <c r="P829" i="46"/>
  <c r="M830" i="46"/>
  <c r="N830" i="46"/>
  <c r="O830" i="46"/>
  <c r="P830" i="46"/>
  <c r="M831" i="46"/>
  <c r="N831" i="46"/>
  <c r="O831" i="46"/>
  <c r="P831" i="46"/>
  <c r="M832" i="46"/>
  <c r="N832" i="46"/>
  <c r="O832" i="46"/>
  <c r="P832" i="46"/>
  <c r="M833" i="46"/>
  <c r="N833" i="46"/>
  <c r="O833" i="46"/>
  <c r="P833" i="46"/>
  <c r="M834" i="46"/>
  <c r="N834" i="46"/>
  <c r="O834" i="46"/>
  <c r="P834" i="46"/>
  <c r="M835" i="46"/>
  <c r="N835" i="46"/>
  <c r="O835" i="46"/>
  <c r="P835" i="46"/>
  <c r="M836" i="46"/>
  <c r="N836" i="46"/>
  <c r="O836" i="46"/>
  <c r="P836" i="46"/>
  <c r="M837" i="46"/>
  <c r="N837" i="46"/>
  <c r="O837" i="46"/>
  <c r="P837" i="46"/>
  <c r="M838" i="46"/>
  <c r="N838" i="46"/>
  <c r="O838" i="46"/>
  <c r="P838" i="46"/>
  <c r="M839" i="46"/>
  <c r="N839" i="46"/>
  <c r="O839" i="46"/>
  <c r="P839" i="46"/>
  <c r="M840" i="46"/>
  <c r="N840" i="46"/>
  <c r="O840" i="46"/>
  <c r="P840" i="46"/>
  <c r="M841" i="46"/>
  <c r="N841" i="46"/>
  <c r="O841" i="46"/>
  <c r="P841" i="46"/>
  <c r="M842" i="46"/>
  <c r="N842" i="46"/>
  <c r="O842" i="46"/>
  <c r="P842" i="46"/>
  <c r="M843" i="46"/>
  <c r="N843" i="46"/>
  <c r="O843" i="46"/>
  <c r="P843" i="46"/>
  <c r="M844" i="46"/>
  <c r="N844" i="46"/>
  <c r="O844" i="46"/>
  <c r="P844" i="46"/>
  <c r="M845" i="46"/>
  <c r="N845" i="46"/>
  <c r="O845" i="46"/>
  <c r="P845" i="46"/>
  <c r="M846" i="46"/>
  <c r="N846" i="46"/>
  <c r="O846" i="46"/>
  <c r="P846" i="46"/>
  <c r="M847" i="46"/>
  <c r="N847" i="46"/>
  <c r="O847" i="46"/>
  <c r="P847" i="46"/>
  <c r="M848" i="46"/>
  <c r="N848" i="46"/>
  <c r="O848" i="46"/>
  <c r="P848" i="46"/>
  <c r="M849" i="46"/>
  <c r="N849" i="46"/>
  <c r="O849" i="46"/>
  <c r="P849" i="46"/>
  <c r="M850" i="46"/>
  <c r="N850" i="46"/>
  <c r="O850" i="46"/>
  <c r="P850" i="46"/>
  <c r="M851" i="46"/>
  <c r="N851" i="46"/>
  <c r="O851" i="46"/>
  <c r="P851" i="46"/>
  <c r="M852" i="46"/>
  <c r="N852" i="46"/>
  <c r="O852" i="46"/>
  <c r="P852" i="46"/>
  <c r="M853" i="46"/>
  <c r="N853" i="46"/>
  <c r="O853" i="46"/>
  <c r="P853" i="46"/>
  <c r="M854" i="46"/>
  <c r="N854" i="46"/>
  <c r="O854" i="46"/>
  <c r="P854" i="46"/>
  <c r="M855" i="46"/>
  <c r="N855" i="46"/>
  <c r="O855" i="46"/>
  <c r="P855" i="46"/>
  <c r="M856" i="46"/>
  <c r="N856" i="46"/>
  <c r="O856" i="46"/>
  <c r="P856" i="46"/>
  <c r="M857" i="46"/>
  <c r="N857" i="46"/>
  <c r="O857" i="46"/>
  <c r="P857" i="46"/>
  <c r="M858" i="46"/>
  <c r="N858" i="46"/>
  <c r="O858" i="46"/>
  <c r="P858" i="46"/>
  <c r="M859" i="46"/>
  <c r="N859" i="46"/>
  <c r="O859" i="46"/>
  <c r="P859" i="46"/>
  <c r="M860" i="46"/>
  <c r="N860" i="46"/>
  <c r="O860" i="46"/>
  <c r="P860" i="46"/>
  <c r="M861" i="46"/>
  <c r="N861" i="46"/>
  <c r="O861" i="46"/>
  <c r="P861" i="46"/>
  <c r="M862" i="46"/>
  <c r="N862" i="46"/>
  <c r="O862" i="46"/>
  <c r="P862" i="46"/>
  <c r="M863" i="46"/>
  <c r="N863" i="46"/>
  <c r="O863" i="46"/>
  <c r="P863" i="46"/>
  <c r="M864" i="46"/>
  <c r="N864" i="46"/>
  <c r="O864" i="46"/>
  <c r="P864" i="46"/>
  <c r="M865" i="46"/>
  <c r="N865" i="46"/>
  <c r="O865" i="46"/>
  <c r="P865" i="46"/>
  <c r="M866" i="46"/>
  <c r="N866" i="46"/>
  <c r="O866" i="46"/>
  <c r="P866" i="46"/>
  <c r="M867" i="46"/>
  <c r="N867" i="46"/>
  <c r="O867" i="46"/>
  <c r="P867" i="46"/>
  <c r="M868" i="46"/>
  <c r="N868" i="46"/>
  <c r="O868" i="46"/>
  <c r="P868" i="46"/>
  <c r="M869" i="46"/>
  <c r="N869" i="46"/>
  <c r="O869" i="46"/>
  <c r="P869" i="46"/>
  <c r="M870" i="46"/>
  <c r="N870" i="46"/>
  <c r="O870" i="46"/>
  <c r="P870" i="46"/>
  <c r="M871" i="46"/>
  <c r="N871" i="46"/>
  <c r="O871" i="46"/>
  <c r="P871" i="46"/>
  <c r="M872" i="46"/>
  <c r="N872" i="46"/>
  <c r="O872" i="46"/>
  <c r="P872" i="46"/>
  <c r="M873" i="46"/>
  <c r="N873" i="46"/>
  <c r="O873" i="46"/>
  <c r="P873" i="46"/>
  <c r="M874" i="46"/>
  <c r="N874" i="46"/>
  <c r="O874" i="46"/>
  <c r="P874" i="46"/>
  <c r="M875" i="46"/>
  <c r="N875" i="46"/>
  <c r="O875" i="46"/>
  <c r="P875" i="46"/>
  <c r="M876" i="46"/>
  <c r="N876" i="46"/>
  <c r="O876" i="46"/>
  <c r="P876" i="46"/>
  <c r="M877" i="46"/>
  <c r="N877" i="46"/>
  <c r="O877" i="46"/>
  <c r="P877" i="46"/>
  <c r="M878" i="46"/>
  <c r="N878" i="46"/>
  <c r="O878" i="46"/>
  <c r="P878" i="46"/>
  <c r="M879" i="46"/>
  <c r="N879" i="46"/>
  <c r="O879" i="46"/>
  <c r="P879" i="46"/>
  <c r="M880" i="46"/>
  <c r="N880" i="46"/>
  <c r="O880" i="46"/>
  <c r="P880" i="46"/>
  <c r="M881" i="46"/>
  <c r="N881" i="46"/>
  <c r="O881" i="46"/>
  <c r="P881" i="46"/>
  <c r="M882" i="46"/>
  <c r="N882" i="46"/>
  <c r="O882" i="46"/>
  <c r="P882" i="46"/>
  <c r="M883" i="46"/>
  <c r="N883" i="46"/>
  <c r="O883" i="46"/>
  <c r="P883" i="46"/>
  <c r="M884" i="46"/>
  <c r="N884" i="46"/>
  <c r="O884" i="46"/>
  <c r="P884" i="46"/>
  <c r="M885" i="46"/>
  <c r="N885" i="46"/>
  <c r="O885" i="46"/>
  <c r="P885" i="46"/>
  <c r="M886" i="46"/>
  <c r="N886" i="46"/>
  <c r="O886" i="46"/>
  <c r="P886" i="46"/>
  <c r="M887" i="46"/>
  <c r="N887" i="46"/>
  <c r="O887" i="46"/>
  <c r="P887" i="46"/>
  <c r="M888" i="46"/>
  <c r="N888" i="46"/>
  <c r="O888" i="46"/>
  <c r="P888" i="46"/>
  <c r="M889" i="46"/>
  <c r="N889" i="46"/>
  <c r="O889" i="46"/>
  <c r="P889" i="46"/>
  <c r="M890" i="46"/>
  <c r="N890" i="46"/>
  <c r="O890" i="46"/>
  <c r="P890" i="46"/>
  <c r="M891" i="46"/>
  <c r="N891" i="46"/>
  <c r="O891" i="46"/>
  <c r="P891" i="46"/>
  <c r="M892" i="46"/>
  <c r="N892" i="46"/>
  <c r="O892" i="46"/>
  <c r="P892" i="46"/>
  <c r="M893" i="46"/>
  <c r="N893" i="46"/>
  <c r="O893" i="46"/>
  <c r="P893" i="46"/>
  <c r="M894" i="46"/>
  <c r="N894" i="46"/>
  <c r="O894" i="46"/>
  <c r="P894" i="46"/>
  <c r="M895" i="46"/>
  <c r="N895" i="46"/>
  <c r="O895" i="46"/>
  <c r="P895" i="46"/>
  <c r="M896" i="46"/>
  <c r="N896" i="46"/>
  <c r="O896" i="46"/>
  <c r="P896" i="46"/>
  <c r="M897" i="46"/>
  <c r="N897" i="46"/>
  <c r="O897" i="46"/>
  <c r="P897" i="46"/>
  <c r="M898" i="46"/>
  <c r="N898" i="46"/>
  <c r="O898" i="46"/>
  <c r="P898" i="46"/>
  <c r="M899" i="46"/>
  <c r="N899" i="46"/>
  <c r="O899" i="46"/>
  <c r="P899" i="46"/>
  <c r="M900" i="46"/>
  <c r="N900" i="46"/>
  <c r="O900" i="46"/>
  <c r="P900" i="46"/>
  <c r="M901" i="46"/>
  <c r="N901" i="46"/>
  <c r="O901" i="46"/>
  <c r="P901" i="46"/>
  <c r="M902" i="46"/>
  <c r="N902" i="46"/>
  <c r="O902" i="46"/>
  <c r="P902" i="46"/>
  <c r="M903" i="46"/>
  <c r="N903" i="46"/>
  <c r="O903" i="46"/>
  <c r="P903" i="46"/>
  <c r="M904" i="46"/>
  <c r="N904" i="46"/>
  <c r="O904" i="46"/>
  <c r="P904" i="46"/>
  <c r="M905" i="46"/>
  <c r="N905" i="46"/>
  <c r="O905" i="46"/>
  <c r="P905" i="46"/>
  <c r="M906" i="46"/>
  <c r="N906" i="46"/>
  <c r="O906" i="46"/>
  <c r="P906" i="46"/>
  <c r="M907" i="46"/>
  <c r="N907" i="46"/>
  <c r="O907" i="46"/>
  <c r="P907" i="46"/>
  <c r="M908" i="46"/>
  <c r="N908" i="46"/>
  <c r="O908" i="46"/>
  <c r="P908" i="46"/>
  <c r="M909" i="46"/>
  <c r="N909" i="46"/>
  <c r="O909" i="46"/>
  <c r="P909" i="46"/>
  <c r="M910" i="46"/>
  <c r="N910" i="46"/>
  <c r="O910" i="46"/>
  <c r="P910" i="46"/>
  <c r="M911" i="46"/>
  <c r="N911" i="46"/>
  <c r="O911" i="46"/>
  <c r="P911" i="46"/>
  <c r="M912" i="46"/>
  <c r="N912" i="46"/>
  <c r="O912" i="46"/>
  <c r="P912" i="46"/>
  <c r="M913" i="46"/>
  <c r="N913" i="46"/>
  <c r="O913" i="46"/>
  <c r="P913" i="46"/>
  <c r="M914" i="46"/>
  <c r="N914" i="46"/>
  <c r="O914" i="46"/>
  <c r="P914" i="46"/>
  <c r="M915" i="46"/>
  <c r="N915" i="46"/>
  <c r="O915" i="46"/>
  <c r="P915" i="46"/>
  <c r="M916" i="46"/>
  <c r="N916" i="46"/>
  <c r="O916" i="46"/>
  <c r="P916" i="46"/>
  <c r="M917" i="46"/>
  <c r="N917" i="46"/>
  <c r="O917" i="46"/>
  <c r="P917" i="46"/>
  <c r="M918" i="46"/>
  <c r="N918" i="46"/>
  <c r="O918" i="46"/>
  <c r="P918" i="46"/>
  <c r="M919" i="46"/>
  <c r="N919" i="46"/>
  <c r="O919" i="46"/>
  <c r="P919" i="46"/>
  <c r="M920" i="46"/>
  <c r="N920" i="46"/>
  <c r="O920" i="46"/>
  <c r="P920" i="46"/>
  <c r="M921" i="46"/>
  <c r="N921" i="46"/>
  <c r="O921" i="46"/>
  <c r="P921" i="46"/>
  <c r="M922" i="46"/>
  <c r="N922" i="46"/>
  <c r="O922" i="46"/>
  <c r="P922" i="46"/>
  <c r="M923" i="46"/>
  <c r="N923" i="46"/>
  <c r="O923" i="46"/>
  <c r="P923" i="46"/>
  <c r="M924" i="46"/>
  <c r="N924" i="46"/>
  <c r="O924" i="46"/>
  <c r="P924" i="46"/>
  <c r="M925" i="46"/>
  <c r="N925" i="46"/>
  <c r="O925" i="46"/>
  <c r="P925" i="46"/>
  <c r="M926" i="46"/>
  <c r="N926" i="46"/>
  <c r="O926" i="46"/>
  <c r="P926" i="46"/>
  <c r="M927" i="46"/>
  <c r="N927" i="46"/>
  <c r="O927" i="46"/>
  <c r="P927" i="46"/>
  <c r="M928" i="46"/>
  <c r="N928" i="46"/>
  <c r="O928" i="46"/>
  <c r="P928" i="46"/>
  <c r="M929" i="46"/>
  <c r="N929" i="46"/>
  <c r="O929" i="46"/>
  <c r="P929" i="46"/>
  <c r="M930" i="46"/>
  <c r="N930" i="46"/>
  <c r="O930" i="46"/>
  <c r="P930" i="46"/>
  <c r="M931" i="46"/>
  <c r="N931" i="46"/>
  <c r="O931" i="46"/>
  <c r="P931" i="46"/>
  <c r="M932" i="46"/>
  <c r="N932" i="46"/>
  <c r="O932" i="46"/>
  <c r="P932" i="46"/>
  <c r="M933" i="46"/>
  <c r="N933" i="46"/>
  <c r="O933" i="46"/>
  <c r="P933" i="46"/>
  <c r="M934" i="46"/>
  <c r="N934" i="46"/>
  <c r="O934" i="46"/>
  <c r="P934" i="46"/>
  <c r="M935" i="46"/>
  <c r="N935" i="46"/>
  <c r="O935" i="46"/>
  <c r="P935" i="46"/>
  <c r="M936" i="46"/>
  <c r="N936" i="46"/>
  <c r="O936" i="46"/>
  <c r="P936" i="46"/>
  <c r="M937" i="46"/>
  <c r="N937" i="46"/>
  <c r="O937" i="46"/>
  <c r="P937" i="46"/>
  <c r="M938" i="46"/>
  <c r="N938" i="46"/>
  <c r="O938" i="46"/>
  <c r="P938" i="46"/>
  <c r="M939" i="46"/>
  <c r="N939" i="46"/>
  <c r="O939" i="46"/>
  <c r="P939" i="46"/>
  <c r="M940" i="46"/>
  <c r="N940" i="46"/>
  <c r="O940" i="46"/>
  <c r="P940" i="46"/>
  <c r="M941" i="46"/>
  <c r="N941" i="46"/>
  <c r="O941" i="46"/>
  <c r="P941" i="46"/>
  <c r="M942" i="46"/>
  <c r="N942" i="46"/>
  <c r="O942" i="46"/>
  <c r="P942" i="46"/>
  <c r="M943" i="46"/>
  <c r="N943" i="46"/>
  <c r="O943" i="46"/>
  <c r="P943" i="46"/>
  <c r="M944" i="46"/>
  <c r="N944" i="46"/>
  <c r="O944" i="46"/>
  <c r="P944" i="46"/>
  <c r="M945" i="46"/>
  <c r="N945" i="46"/>
  <c r="O945" i="46"/>
  <c r="P945" i="46"/>
  <c r="M946" i="46"/>
  <c r="N946" i="46"/>
  <c r="O946" i="46"/>
  <c r="P946" i="46"/>
  <c r="M947" i="46"/>
  <c r="N947" i="46"/>
  <c r="O947" i="46"/>
  <c r="P947" i="46"/>
  <c r="M948" i="46"/>
  <c r="N948" i="46"/>
  <c r="O948" i="46"/>
  <c r="P948" i="46"/>
  <c r="M949" i="46"/>
  <c r="N949" i="46"/>
  <c r="O949" i="46"/>
  <c r="P949" i="46"/>
  <c r="M950" i="46"/>
  <c r="N950" i="46"/>
  <c r="O950" i="46"/>
  <c r="P950" i="46"/>
  <c r="M951" i="46"/>
  <c r="N951" i="46"/>
  <c r="O951" i="46"/>
  <c r="P951" i="46"/>
  <c r="M952" i="46"/>
  <c r="N952" i="46"/>
  <c r="O952" i="46"/>
  <c r="P952" i="46"/>
  <c r="M953" i="46"/>
  <c r="N953" i="46"/>
  <c r="O953" i="46"/>
  <c r="P953" i="46"/>
  <c r="M954" i="46"/>
  <c r="N954" i="46"/>
  <c r="O954" i="46"/>
  <c r="P954" i="46"/>
  <c r="M955" i="46"/>
  <c r="N955" i="46"/>
  <c r="O955" i="46"/>
  <c r="P955" i="46"/>
  <c r="M956" i="46"/>
  <c r="N956" i="46"/>
  <c r="O956" i="46"/>
  <c r="P956" i="46"/>
  <c r="M957" i="46"/>
  <c r="N957" i="46"/>
  <c r="O957" i="46"/>
  <c r="P957" i="46"/>
  <c r="M958" i="46"/>
  <c r="N958" i="46"/>
  <c r="O958" i="46"/>
  <c r="P958" i="46"/>
  <c r="M959" i="46"/>
  <c r="N959" i="46"/>
  <c r="O959" i="46"/>
  <c r="P959" i="46"/>
  <c r="M960" i="46"/>
  <c r="N960" i="46"/>
  <c r="O960" i="46"/>
  <c r="P960" i="46"/>
  <c r="M961" i="46"/>
  <c r="N961" i="46"/>
  <c r="O961" i="46"/>
  <c r="P961" i="46"/>
  <c r="M962" i="46"/>
  <c r="N962" i="46"/>
  <c r="O962" i="46"/>
  <c r="P962" i="46"/>
  <c r="M963" i="46"/>
  <c r="N963" i="46"/>
  <c r="O963" i="46"/>
  <c r="P963" i="46"/>
  <c r="M964" i="46"/>
  <c r="N964" i="46"/>
  <c r="O964" i="46"/>
  <c r="P964" i="46"/>
  <c r="M965" i="46"/>
  <c r="N965" i="46"/>
  <c r="O965" i="46"/>
  <c r="P965" i="46"/>
  <c r="M966" i="46"/>
  <c r="N966" i="46"/>
  <c r="O966" i="46"/>
  <c r="P966" i="46"/>
  <c r="M967" i="46"/>
  <c r="N967" i="46"/>
  <c r="O967" i="46"/>
  <c r="P967" i="46"/>
  <c r="M968" i="46"/>
  <c r="N968" i="46"/>
  <c r="O968" i="46"/>
  <c r="P968" i="46"/>
  <c r="M969" i="46"/>
  <c r="N969" i="46"/>
  <c r="O969" i="46"/>
  <c r="P969" i="46"/>
  <c r="M970" i="46"/>
  <c r="N970" i="46"/>
  <c r="O970" i="46"/>
  <c r="P970" i="46"/>
  <c r="M971" i="46"/>
  <c r="N971" i="46"/>
  <c r="O971" i="46"/>
  <c r="P971" i="46"/>
  <c r="M972" i="46"/>
  <c r="N972" i="46"/>
  <c r="O972" i="46"/>
  <c r="P972" i="46"/>
  <c r="M973" i="46"/>
  <c r="N973" i="46"/>
  <c r="O973" i="46"/>
  <c r="P973" i="46"/>
  <c r="M974" i="46"/>
  <c r="N974" i="46"/>
  <c r="O974" i="46"/>
  <c r="P974" i="46"/>
  <c r="M975" i="46"/>
  <c r="N975" i="46"/>
  <c r="O975" i="46"/>
  <c r="P975" i="46"/>
  <c r="M976" i="46"/>
  <c r="N976" i="46"/>
  <c r="O976" i="46"/>
  <c r="P976" i="46"/>
  <c r="M977" i="46"/>
  <c r="N977" i="46"/>
  <c r="O977" i="46"/>
  <c r="P977" i="46"/>
  <c r="M978" i="46"/>
  <c r="N978" i="46"/>
  <c r="O978" i="46"/>
  <c r="P978" i="46"/>
  <c r="M979" i="46"/>
  <c r="N979" i="46"/>
  <c r="O979" i="46"/>
  <c r="P979" i="46"/>
  <c r="M980" i="46"/>
  <c r="N980" i="46"/>
  <c r="O980" i="46"/>
  <c r="P980" i="46"/>
  <c r="M981" i="46"/>
  <c r="N981" i="46"/>
  <c r="O981" i="46"/>
  <c r="P981" i="46"/>
  <c r="M982" i="46"/>
  <c r="N982" i="46"/>
  <c r="O982" i="46"/>
  <c r="P982" i="46"/>
  <c r="M983" i="46"/>
  <c r="N983" i="46"/>
  <c r="O983" i="46"/>
  <c r="P983" i="46"/>
  <c r="M984" i="46"/>
  <c r="N984" i="46"/>
  <c r="O984" i="46"/>
  <c r="P984" i="46"/>
  <c r="M985" i="46"/>
  <c r="N985" i="46"/>
  <c r="O985" i="46"/>
  <c r="P985" i="46"/>
  <c r="M986" i="46"/>
  <c r="N986" i="46"/>
  <c r="O986" i="46"/>
  <c r="P986" i="46"/>
  <c r="M987" i="46"/>
  <c r="N987" i="46"/>
  <c r="O987" i="46"/>
  <c r="P987" i="46"/>
  <c r="M988" i="46"/>
  <c r="N988" i="46"/>
  <c r="O988" i="46"/>
  <c r="P988" i="46"/>
  <c r="M989" i="46"/>
  <c r="N989" i="46"/>
  <c r="O989" i="46"/>
  <c r="P989" i="46"/>
  <c r="M990" i="46"/>
  <c r="N990" i="46"/>
  <c r="O990" i="46"/>
  <c r="P990" i="46"/>
  <c r="M991" i="46"/>
  <c r="N991" i="46"/>
  <c r="O991" i="46"/>
  <c r="P991" i="46"/>
  <c r="M992" i="46"/>
  <c r="N992" i="46"/>
  <c r="O992" i="46"/>
  <c r="P992" i="46"/>
  <c r="M993" i="46"/>
  <c r="N993" i="46"/>
  <c r="O993" i="46"/>
  <c r="P993" i="46"/>
  <c r="M994" i="46"/>
  <c r="N994" i="46"/>
  <c r="O994" i="46"/>
  <c r="P994" i="46"/>
  <c r="M995" i="46"/>
  <c r="N995" i="46"/>
  <c r="O995" i="46"/>
  <c r="P995" i="46"/>
  <c r="M996" i="46"/>
  <c r="N996" i="46"/>
  <c r="O996" i="46"/>
  <c r="P996" i="46"/>
  <c r="M997" i="46"/>
  <c r="N997" i="46"/>
  <c r="O997" i="46"/>
  <c r="P997" i="46"/>
  <c r="M998" i="46"/>
  <c r="N998" i="46"/>
  <c r="O998" i="46"/>
  <c r="P998" i="46"/>
  <c r="M999" i="46"/>
  <c r="N999" i="46"/>
  <c r="O999" i="46"/>
  <c r="P999" i="46"/>
  <c r="M1000" i="46"/>
  <c r="N1000" i="46"/>
  <c r="O1000" i="46"/>
  <c r="P1000" i="46"/>
  <c r="M1001" i="46"/>
  <c r="N1001" i="46"/>
  <c r="O1001" i="46"/>
  <c r="P1001" i="46"/>
  <c r="M1002" i="46"/>
  <c r="N1002" i="46"/>
  <c r="O1002" i="46"/>
  <c r="P1002" i="46"/>
  <c r="M1003" i="46"/>
  <c r="N1003" i="46"/>
  <c r="O1003" i="46"/>
  <c r="P1003" i="46"/>
  <c r="M1004" i="46"/>
  <c r="N1004" i="46"/>
  <c r="O1004" i="46"/>
  <c r="P1004" i="46"/>
  <c r="M1005" i="46"/>
  <c r="N1005" i="46"/>
  <c r="O1005" i="46"/>
  <c r="P1005" i="46"/>
  <c r="M1006" i="46"/>
  <c r="N1006" i="46"/>
  <c r="O1006" i="46"/>
  <c r="P1006" i="46"/>
  <c r="M1007" i="46"/>
  <c r="N1007" i="46"/>
  <c r="O1007" i="46"/>
  <c r="P1007" i="46"/>
  <c r="M1008" i="46"/>
  <c r="N1008" i="46"/>
  <c r="O1008" i="46"/>
  <c r="P1008" i="46"/>
  <c r="M1009" i="46"/>
  <c r="N1009" i="46"/>
  <c r="O1009" i="46"/>
  <c r="P1009" i="46"/>
  <c r="M1010" i="46"/>
  <c r="N1010" i="46"/>
  <c r="O1010" i="46"/>
  <c r="P1010" i="46"/>
  <c r="M1011" i="46"/>
  <c r="N1011" i="46"/>
  <c r="O1011" i="46"/>
  <c r="P1011" i="46"/>
  <c r="M1012" i="46"/>
  <c r="N1012" i="46"/>
  <c r="O1012" i="46"/>
  <c r="P1012" i="46"/>
  <c r="M1013" i="46"/>
  <c r="N1013" i="46"/>
  <c r="O1013" i="46"/>
  <c r="P1013" i="46"/>
  <c r="M1014" i="46"/>
  <c r="N1014" i="46"/>
  <c r="O1014" i="46"/>
  <c r="P1014" i="46"/>
  <c r="M1015" i="46"/>
  <c r="N1015" i="46"/>
  <c r="O1015" i="46"/>
  <c r="P1015" i="46"/>
  <c r="M1016" i="46"/>
  <c r="N1016" i="46"/>
  <c r="O1016" i="46"/>
  <c r="P1016" i="46"/>
  <c r="M1017" i="46"/>
  <c r="N1017" i="46"/>
  <c r="O1017" i="46"/>
  <c r="P1017" i="46"/>
  <c r="M1018" i="46"/>
  <c r="N1018" i="46"/>
  <c r="O1018" i="46"/>
  <c r="P1018" i="46"/>
  <c r="M1019" i="46"/>
  <c r="N1019" i="46"/>
  <c r="O1019" i="46"/>
  <c r="P1019" i="46"/>
  <c r="M1020" i="46"/>
  <c r="N1020" i="46"/>
  <c r="O1020" i="46"/>
  <c r="P1020" i="46"/>
  <c r="M1021" i="46"/>
  <c r="N1021" i="46"/>
  <c r="O1021" i="46"/>
  <c r="P1021" i="46"/>
  <c r="M1022" i="46"/>
  <c r="N1022" i="46"/>
  <c r="O1022" i="46"/>
  <c r="P1022" i="46"/>
  <c r="M1023" i="46"/>
  <c r="N1023" i="46"/>
  <c r="O1023" i="46"/>
  <c r="P1023" i="46"/>
  <c r="M1024" i="46"/>
  <c r="N1024" i="46"/>
  <c r="O1024" i="46"/>
  <c r="P1024" i="46"/>
  <c r="M1025" i="46"/>
  <c r="N1025" i="46"/>
  <c r="O1025" i="46"/>
  <c r="P1025" i="46"/>
  <c r="M1026" i="46"/>
  <c r="N1026" i="46"/>
  <c r="O1026" i="46"/>
  <c r="P1026" i="46"/>
  <c r="M1027" i="46"/>
  <c r="N1027" i="46"/>
  <c r="O1027" i="46"/>
  <c r="P1027" i="46"/>
  <c r="M1028" i="46"/>
  <c r="N1028" i="46"/>
  <c r="O1028" i="46"/>
  <c r="P1028" i="46"/>
  <c r="M1029" i="46"/>
  <c r="N1029" i="46"/>
  <c r="O1029" i="46"/>
  <c r="P1029" i="46"/>
  <c r="M1030" i="46"/>
  <c r="N1030" i="46"/>
  <c r="O1030" i="46"/>
  <c r="P1030" i="46"/>
  <c r="M1031" i="46"/>
  <c r="N1031" i="46"/>
  <c r="O1031" i="46"/>
  <c r="P1031" i="46"/>
  <c r="M1032" i="46"/>
  <c r="N1032" i="46"/>
  <c r="O1032" i="46"/>
  <c r="P1032" i="46"/>
  <c r="M1033" i="46"/>
  <c r="N1033" i="46"/>
  <c r="O1033" i="46"/>
  <c r="P1033" i="46"/>
  <c r="M1034" i="46"/>
  <c r="N1034" i="46"/>
  <c r="O1034" i="46"/>
  <c r="P1034" i="46"/>
  <c r="M1035" i="46"/>
  <c r="N1035" i="46"/>
  <c r="O1035" i="46"/>
  <c r="P1035" i="46"/>
  <c r="M1036" i="46"/>
  <c r="N1036" i="46"/>
  <c r="O1036" i="46"/>
  <c r="P1036" i="46"/>
  <c r="M1037" i="46"/>
  <c r="N1037" i="46"/>
  <c r="O1037" i="46"/>
  <c r="P1037" i="46"/>
  <c r="M1038" i="46"/>
  <c r="N1038" i="46"/>
  <c r="O1038" i="46"/>
  <c r="P1038" i="46"/>
  <c r="M1039" i="46"/>
  <c r="N1039" i="46"/>
  <c r="O1039" i="46"/>
  <c r="P1039" i="46"/>
  <c r="M1040" i="46"/>
  <c r="N1040" i="46"/>
  <c r="O1040" i="46"/>
  <c r="P1040" i="46"/>
  <c r="M1041" i="46"/>
  <c r="N1041" i="46"/>
  <c r="O1041" i="46"/>
  <c r="P1041" i="46"/>
  <c r="M1042" i="46"/>
  <c r="N1042" i="46"/>
  <c r="O1042" i="46"/>
  <c r="P1042" i="46"/>
  <c r="M1043" i="46"/>
  <c r="N1043" i="46"/>
  <c r="O1043" i="46"/>
  <c r="P1043" i="46"/>
  <c r="M1044" i="46"/>
  <c r="N1044" i="46"/>
  <c r="O1044" i="46"/>
  <c r="P1044" i="46"/>
  <c r="M1045" i="46"/>
  <c r="N1045" i="46"/>
  <c r="O1045" i="46"/>
  <c r="P1045" i="46"/>
  <c r="M1046" i="46"/>
  <c r="N1046" i="46"/>
  <c r="O1046" i="46"/>
  <c r="P1046" i="46"/>
  <c r="M1047" i="46"/>
  <c r="N1047" i="46"/>
  <c r="O1047" i="46"/>
  <c r="P1047" i="46"/>
  <c r="M1048" i="46"/>
  <c r="N1048" i="46"/>
  <c r="O1048" i="46"/>
  <c r="P1048" i="46"/>
  <c r="M1049" i="46"/>
  <c r="N1049" i="46"/>
  <c r="O1049" i="46"/>
  <c r="P1049" i="46"/>
  <c r="M1050" i="46"/>
  <c r="N1050" i="46"/>
  <c r="O1050" i="46"/>
  <c r="P1050" i="46"/>
  <c r="M1051" i="46"/>
  <c r="N1051" i="46"/>
  <c r="O1051" i="46"/>
  <c r="P1051" i="46"/>
  <c r="M1052" i="46"/>
  <c r="N1052" i="46"/>
  <c r="O1052" i="46"/>
  <c r="P1052" i="46"/>
  <c r="M1053" i="46"/>
  <c r="N1053" i="46"/>
  <c r="O1053" i="46"/>
  <c r="P1053" i="46"/>
  <c r="M1054" i="46"/>
  <c r="N1054" i="46"/>
  <c r="O1054" i="46"/>
  <c r="P1054" i="46"/>
  <c r="M1055" i="46"/>
  <c r="N1055" i="46"/>
  <c r="O1055" i="46"/>
  <c r="P1055" i="46"/>
  <c r="M1056" i="46"/>
  <c r="N1056" i="46"/>
  <c r="O1056" i="46"/>
  <c r="P1056" i="46"/>
  <c r="M1057" i="46"/>
  <c r="N1057" i="46"/>
  <c r="O1057" i="46"/>
  <c r="P1057" i="46"/>
  <c r="M1058" i="46"/>
  <c r="N1058" i="46"/>
  <c r="O1058" i="46"/>
  <c r="P1058" i="46"/>
  <c r="M1059" i="46"/>
  <c r="N1059" i="46"/>
  <c r="O1059" i="46"/>
  <c r="P1059" i="46"/>
  <c r="M1060" i="46"/>
  <c r="N1060" i="46"/>
  <c r="O1060" i="46"/>
  <c r="P1060" i="46"/>
  <c r="M1061" i="46"/>
  <c r="N1061" i="46"/>
  <c r="O1061" i="46"/>
  <c r="P1061" i="46"/>
  <c r="M1062" i="46"/>
  <c r="N1062" i="46"/>
  <c r="O1062" i="46"/>
  <c r="P1062" i="46"/>
  <c r="M1063" i="46"/>
  <c r="N1063" i="46"/>
  <c r="O1063" i="46"/>
  <c r="P1063" i="46"/>
  <c r="M1064" i="46"/>
  <c r="N1064" i="46"/>
  <c r="O1064" i="46"/>
  <c r="P1064" i="46"/>
  <c r="M1065" i="46"/>
  <c r="N1065" i="46"/>
  <c r="O1065" i="46"/>
  <c r="P1065" i="46"/>
  <c r="M1066" i="46"/>
  <c r="N1066" i="46"/>
  <c r="O1066" i="46"/>
  <c r="P1066" i="46"/>
  <c r="M1067" i="46"/>
  <c r="N1067" i="46"/>
  <c r="O1067" i="46"/>
  <c r="P1067" i="46"/>
  <c r="M1068" i="46"/>
  <c r="N1068" i="46"/>
  <c r="O1068" i="46"/>
  <c r="P1068" i="46"/>
  <c r="M1069" i="46"/>
  <c r="N1069" i="46"/>
  <c r="O1069" i="46"/>
  <c r="P1069" i="46"/>
  <c r="M1070" i="46"/>
  <c r="N1070" i="46"/>
  <c r="O1070" i="46"/>
  <c r="P1070" i="46"/>
  <c r="M1071" i="46"/>
  <c r="N1071" i="46"/>
  <c r="O1071" i="46"/>
  <c r="P1071" i="46"/>
  <c r="M1072" i="46"/>
  <c r="N1072" i="46"/>
  <c r="O1072" i="46"/>
  <c r="P1072" i="46"/>
  <c r="M1073" i="46"/>
  <c r="N1073" i="46"/>
  <c r="O1073" i="46"/>
  <c r="P1073" i="46"/>
  <c r="M1074" i="46"/>
  <c r="N1074" i="46"/>
  <c r="O1074" i="46"/>
  <c r="P1074" i="46"/>
  <c r="M1075" i="46"/>
  <c r="N1075" i="46"/>
  <c r="O1075" i="46"/>
  <c r="P1075" i="46"/>
  <c r="M1076" i="46"/>
  <c r="N1076" i="46"/>
  <c r="O1076" i="46"/>
  <c r="P1076" i="46"/>
  <c r="M1077" i="46"/>
  <c r="N1077" i="46"/>
  <c r="O1077" i="46"/>
  <c r="P1077" i="46"/>
  <c r="M1078" i="46"/>
  <c r="N1078" i="46"/>
  <c r="O1078" i="46"/>
  <c r="P1078" i="46"/>
  <c r="M1079" i="46"/>
  <c r="N1079" i="46"/>
  <c r="O1079" i="46"/>
  <c r="P1079" i="46"/>
  <c r="M1080" i="46"/>
  <c r="N1080" i="46"/>
  <c r="O1080" i="46"/>
  <c r="P1080" i="46"/>
  <c r="M1081" i="46"/>
  <c r="N1081" i="46"/>
  <c r="O1081" i="46"/>
  <c r="P1081" i="46"/>
  <c r="M1082" i="46"/>
  <c r="N1082" i="46"/>
  <c r="O1082" i="46"/>
  <c r="P1082" i="46"/>
  <c r="M1083" i="46"/>
  <c r="N1083" i="46"/>
  <c r="O1083" i="46"/>
  <c r="P1083" i="46"/>
  <c r="M1084" i="46"/>
  <c r="N1084" i="46"/>
  <c r="O1084" i="46"/>
  <c r="P1084" i="46"/>
  <c r="M1085" i="46"/>
  <c r="N1085" i="46"/>
  <c r="O1085" i="46"/>
  <c r="P1085" i="46"/>
  <c r="M1086" i="46"/>
  <c r="N1086" i="46"/>
  <c r="O1086" i="46"/>
  <c r="P1086" i="46"/>
  <c r="M1087" i="46"/>
  <c r="N1087" i="46"/>
  <c r="O1087" i="46"/>
  <c r="P1087" i="46"/>
  <c r="M1088" i="46"/>
  <c r="N1088" i="46"/>
  <c r="O1088" i="46"/>
  <c r="P1088" i="46"/>
  <c r="M1089" i="46"/>
  <c r="N1089" i="46"/>
  <c r="O1089" i="46"/>
  <c r="P1089" i="46"/>
  <c r="M1090" i="46"/>
  <c r="N1090" i="46"/>
  <c r="O1090" i="46"/>
  <c r="P1090" i="46"/>
  <c r="M1091" i="46"/>
  <c r="N1091" i="46"/>
  <c r="O1091" i="46"/>
  <c r="P1091" i="46"/>
  <c r="M1092" i="46"/>
  <c r="N1092" i="46"/>
  <c r="O1092" i="46"/>
  <c r="P1092" i="46"/>
  <c r="M1093" i="46"/>
  <c r="N1093" i="46"/>
  <c r="O1093" i="46"/>
  <c r="P1093" i="46"/>
  <c r="M1094" i="46"/>
  <c r="N1094" i="46"/>
  <c r="O1094" i="46"/>
  <c r="P1094" i="46"/>
  <c r="M1095" i="46"/>
  <c r="N1095" i="46"/>
  <c r="O1095" i="46"/>
  <c r="P1095" i="46"/>
  <c r="M1096" i="46"/>
  <c r="N1096" i="46"/>
  <c r="O1096" i="46"/>
  <c r="P1096" i="46"/>
  <c r="M1097" i="46"/>
  <c r="N1097" i="46"/>
  <c r="O1097" i="46"/>
  <c r="P1097" i="46"/>
  <c r="M1098" i="46"/>
  <c r="N1098" i="46"/>
  <c r="O1098" i="46"/>
  <c r="P1098" i="46"/>
  <c r="M1099" i="46"/>
  <c r="N1099" i="46"/>
  <c r="O1099" i="46"/>
  <c r="P1099" i="46"/>
  <c r="M1100" i="46"/>
  <c r="N1100" i="46"/>
  <c r="O1100" i="46"/>
  <c r="P1100" i="46"/>
  <c r="M1101" i="46"/>
  <c r="N1101" i="46"/>
  <c r="O1101" i="46"/>
  <c r="P1101" i="46"/>
  <c r="M1102" i="46"/>
  <c r="N1102" i="46"/>
  <c r="O1102" i="46"/>
  <c r="P1102" i="46"/>
  <c r="M1103" i="46"/>
  <c r="N1103" i="46"/>
  <c r="O1103" i="46"/>
  <c r="P1103" i="46"/>
  <c r="M1104" i="46"/>
  <c r="N1104" i="46"/>
  <c r="O1104" i="46"/>
  <c r="P1104" i="46"/>
  <c r="M1105" i="46"/>
  <c r="N1105" i="46"/>
  <c r="O1105" i="46"/>
  <c r="P1105" i="46"/>
  <c r="M1106" i="46"/>
  <c r="N1106" i="46"/>
  <c r="O1106" i="46"/>
  <c r="P1106" i="46"/>
  <c r="M1107" i="46"/>
  <c r="N1107" i="46"/>
  <c r="O1107" i="46"/>
  <c r="P1107" i="46"/>
  <c r="M1108" i="46"/>
  <c r="N1108" i="46"/>
  <c r="O1108" i="46"/>
  <c r="P1108" i="46"/>
  <c r="M1109" i="46"/>
  <c r="N1109" i="46"/>
  <c r="O1109" i="46"/>
  <c r="P1109" i="46"/>
  <c r="M1110" i="46"/>
  <c r="N1110" i="46"/>
  <c r="O1110" i="46"/>
  <c r="P1110" i="46"/>
  <c r="M1111" i="46"/>
  <c r="N1111" i="46"/>
  <c r="O1111" i="46"/>
  <c r="P1111" i="46"/>
  <c r="M1112" i="46"/>
  <c r="N1112" i="46"/>
  <c r="O1112" i="46"/>
  <c r="P1112" i="46"/>
  <c r="M1113" i="46"/>
  <c r="N1113" i="46"/>
  <c r="O1113" i="46"/>
  <c r="P1113" i="46"/>
  <c r="M1114" i="46"/>
  <c r="N1114" i="46"/>
  <c r="O1114" i="46"/>
  <c r="P1114" i="46"/>
  <c r="M1115" i="46"/>
  <c r="N1115" i="46"/>
  <c r="O1115" i="46"/>
  <c r="P1115" i="46"/>
  <c r="M1116" i="46"/>
  <c r="N1116" i="46"/>
  <c r="O1116" i="46"/>
  <c r="P1116" i="46"/>
  <c r="M1117" i="46"/>
  <c r="N1117" i="46"/>
  <c r="O1117" i="46"/>
  <c r="P1117" i="46"/>
  <c r="M1118" i="46"/>
  <c r="N1118" i="46"/>
  <c r="O1118" i="46"/>
  <c r="P1118" i="46"/>
  <c r="M1119" i="46"/>
  <c r="N1119" i="46"/>
  <c r="O1119" i="46"/>
  <c r="P1119" i="46"/>
  <c r="M1120" i="46"/>
  <c r="N1120" i="46"/>
  <c r="O1120" i="46"/>
  <c r="P1120" i="46"/>
  <c r="M1121" i="46"/>
  <c r="N1121" i="46"/>
  <c r="O1121" i="46"/>
  <c r="P1121" i="46"/>
  <c r="M1122" i="46"/>
  <c r="N1122" i="46"/>
  <c r="O1122" i="46"/>
  <c r="P1122" i="46"/>
  <c r="M1123" i="46"/>
  <c r="N1123" i="46"/>
  <c r="O1123" i="46"/>
  <c r="P1123" i="46"/>
  <c r="M1124" i="46"/>
  <c r="N1124" i="46"/>
  <c r="O1124" i="46"/>
  <c r="P1124" i="46"/>
  <c r="M1125" i="46"/>
  <c r="N1125" i="46"/>
  <c r="O1125" i="46"/>
  <c r="P1125" i="46"/>
  <c r="M1126" i="46"/>
  <c r="N1126" i="46"/>
  <c r="O1126" i="46"/>
  <c r="P1126" i="46"/>
  <c r="M1127" i="46"/>
  <c r="N1127" i="46"/>
  <c r="O1127" i="46"/>
  <c r="P1127" i="46"/>
  <c r="M1128" i="46"/>
  <c r="N1128" i="46"/>
  <c r="O1128" i="46"/>
  <c r="P1128" i="46"/>
  <c r="M1129" i="46"/>
  <c r="N1129" i="46"/>
  <c r="O1129" i="46"/>
  <c r="P1129" i="46"/>
  <c r="M1130" i="46"/>
  <c r="N1130" i="46"/>
  <c r="O1130" i="46"/>
  <c r="P1130" i="46"/>
  <c r="M1131" i="46"/>
  <c r="N1131" i="46"/>
  <c r="O1131" i="46"/>
  <c r="P1131" i="46"/>
  <c r="M1132" i="46"/>
  <c r="N1132" i="46"/>
  <c r="O1132" i="46"/>
  <c r="P1132" i="46"/>
  <c r="M1133" i="46"/>
  <c r="N1133" i="46"/>
  <c r="O1133" i="46"/>
  <c r="P1133" i="46"/>
  <c r="M1134" i="46"/>
  <c r="N1134" i="46"/>
  <c r="O1134" i="46"/>
  <c r="P1134" i="46"/>
  <c r="M1135" i="46"/>
  <c r="N1135" i="46"/>
  <c r="O1135" i="46"/>
  <c r="P1135" i="46"/>
  <c r="M1136" i="46"/>
  <c r="N1136" i="46"/>
  <c r="O1136" i="46"/>
  <c r="P1136" i="46"/>
  <c r="M1137" i="46"/>
  <c r="N1137" i="46"/>
  <c r="O1137" i="46"/>
  <c r="P1137" i="46"/>
  <c r="M1138" i="46"/>
  <c r="N1138" i="46"/>
  <c r="O1138" i="46"/>
  <c r="P1138" i="46"/>
  <c r="M1139" i="46"/>
  <c r="N1139" i="46"/>
  <c r="O1139" i="46"/>
  <c r="P1139" i="46"/>
  <c r="M1140" i="46"/>
  <c r="N1140" i="46"/>
  <c r="O1140" i="46"/>
  <c r="P1140" i="46"/>
  <c r="M1141" i="46"/>
  <c r="N1141" i="46"/>
  <c r="O1141" i="46"/>
  <c r="P1141" i="46"/>
  <c r="M1142" i="46"/>
  <c r="N1142" i="46"/>
  <c r="O1142" i="46"/>
  <c r="P1142" i="46"/>
  <c r="M1143" i="46"/>
  <c r="N1143" i="46"/>
  <c r="O1143" i="46"/>
  <c r="P1143" i="46"/>
  <c r="M1144" i="46"/>
  <c r="N1144" i="46"/>
  <c r="O1144" i="46"/>
  <c r="P1144" i="46"/>
  <c r="M1145" i="46"/>
  <c r="N1145" i="46"/>
  <c r="O1145" i="46"/>
  <c r="P1145" i="46"/>
  <c r="M1146" i="46"/>
  <c r="N1146" i="46"/>
  <c r="O1146" i="46"/>
  <c r="P1146" i="46"/>
  <c r="M1147" i="46"/>
  <c r="N1147" i="46"/>
  <c r="O1147" i="46"/>
  <c r="P1147" i="46"/>
  <c r="M1148" i="46"/>
  <c r="N1148" i="46"/>
  <c r="O1148" i="46"/>
  <c r="P1148" i="46"/>
  <c r="M1149" i="46"/>
  <c r="N1149" i="46"/>
  <c r="O1149" i="46"/>
  <c r="P1149" i="46"/>
  <c r="M1150" i="46"/>
  <c r="N1150" i="46"/>
  <c r="O1150" i="46"/>
  <c r="P1150" i="46"/>
  <c r="M1151" i="46"/>
  <c r="N1151" i="46"/>
  <c r="O1151" i="46"/>
  <c r="P1151" i="46"/>
  <c r="M1152" i="46"/>
  <c r="N1152" i="46"/>
  <c r="O1152" i="46"/>
  <c r="P1152" i="46"/>
  <c r="M1153" i="46"/>
  <c r="N1153" i="46"/>
  <c r="O1153" i="46"/>
  <c r="P1153" i="46"/>
  <c r="M1154" i="46"/>
  <c r="N1154" i="46"/>
  <c r="O1154" i="46"/>
  <c r="P1154" i="46"/>
  <c r="M1155" i="46"/>
  <c r="N1155" i="46"/>
  <c r="O1155" i="46"/>
  <c r="P1155" i="46"/>
  <c r="M1156" i="46"/>
  <c r="N1156" i="46"/>
  <c r="O1156" i="46"/>
  <c r="P1156" i="46"/>
  <c r="M1157" i="46"/>
  <c r="N1157" i="46"/>
  <c r="O1157" i="46"/>
  <c r="P1157" i="46"/>
  <c r="M1158" i="46"/>
  <c r="N1158" i="46"/>
  <c r="O1158" i="46"/>
  <c r="P1158" i="46"/>
  <c r="M1159" i="46"/>
  <c r="N1159" i="46"/>
  <c r="O1159" i="46"/>
  <c r="P1159" i="46"/>
  <c r="M1160" i="46"/>
  <c r="N1160" i="46"/>
  <c r="O1160" i="46"/>
  <c r="P1160" i="46"/>
  <c r="M1161" i="46"/>
  <c r="N1161" i="46"/>
  <c r="O1161" i="46"/>
  <c r="P1161" i="46"/>
  <c r="M1162" i="46"/>
  <c r="N1162" i="46"/>
  <c r="O1162" i="46"/>
  <c r="P1162" i="46"/>
  <c r="M1163" i="46"/>
  <c r="N1163" i="46"/>
  <c r="O1163" i="46"/>
  <c r="P1163" i="46"/>
  <c r="M1164" i="46"/>
  <c r="N1164" i="46"/>
  <c r="O1164" i="46"/>
  <c r="P1164" i="46"/>
  <c r="M1165" i="46"/>
  <c r="N1165" i="46"/>
  <c r="O1165" i="46"/>
  <c r="P1165" i="46"/>
  <c r="M1166" i="46"/>
  <c r="N1166" i="46"/>
  <c r="O1166" i="46"/>
  <c r="P1166" i="46"/>
  <c r="M1167" i="46"/>
  <c r="N1167" i="46"/>
  <c r="O1167" i="46"/>
  <c r="P1167" i="46"/>
  <c r="M1168" i="46"/>
  <c r="N1168" i="46"/>
  <c r="O1168" i="46"/>
  <c r="P1168" i="46"/>
  <c r="M1169" i="46"/>
  <c r="N1169" i="46"/>
  <c r="O1169" i="46"/>
  <c r="P1169" i="46"/>
  <c r="M1170" i="46"/>
  <c r="N1170" i="46"/>
  <c r="O1170" i="46"/>
  <c r="P1170" i="46"/>
  <c r="M1171" i="46"/>
  <c r="N1171" i="46"/>
  <c r="O1171" i="46"/>
  <c r="P1171" i="46"/>
  <c r="M1172" i="46"/>
  <c r="N1172" i="46"/>
  <c r="O1172" i="46"/>
  <c r="P1172" i="46"/>
  <c r="M1173" i="46"/>
  <c r="N1173" i="46"/>
  <c r="O1173" i="46"/>
  <c r="P1173" i="46"/>
  <c r="M1174" i="46"/>
  <c r="N1174" i="46"/>
  <c r="O1174" i="46"/>
  <c r="P1174" i="46"/>
  <c r="M1175" i="46"/>
  <c r="N1175" i="46"/>
  <c r="O1175" i="46"/>
  <c r="P1175" i="46"/>
  <c r="M1176" i="46"/>
  <c r="N1176" i="46"/>
  <c r="O1176" i="46"/>
  <c r="P1176" i="46"/>
  <c r="M1177" i="46"/>
  <c r="N1177" i="46"/>
  <c r="O1177" i="46"/>
  <c r="P1177" i="46"/>
  <c r="M1178" i="46"/>
  <c r="N1178" i="46"/>
  <c r="O1178" i="46"/>
  <c r="P1178" i="46"/>
  <c r="M1179" i="46"/>
  <c r="N1179" i="46"/>
  <c r="O1179" i="46"/>
  <c r="P1179" i="46"/>
  <c r="M1180" i="46"/>
  <c r="N1180" i="46"/>
  <c r="O1180" i="46"/>
  <c r="P1180" i="46"/>
  <c r="M1181" i="46"/>
  <c r="N1181" i="46"/>
  <c r="O1181" i="46"/>
  <c r="P1181" i="46"/>
  <c r="M1182" i="46"/>
  <c r="N1182" i="46"/>
  <c r="O1182" i="46"/>
  <c r="P1182" i="46"/>
  <c r="M1183" i="46"/>
  <c r="N1183" i="46"/>
  <c r="O1183" i="46"/>
  <c r="P1183" i="46"/>
  <c r="M1184" i="46"/>
  <c r="N1184" i="46"/>
  <c r="O1184" i="46"/>
  <c r="P1184" i="46"/>
  <c r="M1185" i="46"/>
  <c r="N1185" i="46"/>
  <c r="O1185" i="46"/>
  <c r="P1185" i="46"/>
  <c r="M1186" i="46"/>
  <c r="N1186" i="46"/>
  <c r="O1186" i="46"/>
  <c r="P1186" i="46"/>
  <c r="M1187" i="46"/>
  <c r="N1187" i="46"/>
  <c r="O1187" i="46"/>
  <c r="P1187" i="46"/>
  <c r="M1188" i="46"/>
  <c r="N1188" i="46"/>
  <c r="O1188" i="46"/>
  <c r="P1188" i="46"/>
  <c r="M1189" i="46"/>
  <c r="N1189" i="46"/>
  <c r="O1189" i="46"/>
  <c r="P1189" i="46"/>
  <c r="M1190" i="46"/>
  <c r="N1190" i="46"/>
  <c r="O1190" i="46"/>
  <c r="P1190" i="46"/>
  <c r="M1191" i="46"/>
  <c r="N1191" i="46"/>
  <c r="O1191" i="46"/>
  <c r="P1191" i="46"/>
  <c r="M1192" i="46"/>
  <c r="N1192" i="46"/>
  <c r="O1192" i="46"/>
  <c r="P1192" i="46"/>
  <c r="M1193" i="46"/>
  <c r="N1193" i="46"/>
  <c r="O1193" i="46"/>
  <c r="P1193" i="46"/>
  <c r="M1194" i="46"/>
  <c r="N1194" i="46"/>
  <c r="O1194" i="46"/>
  <c r="P1194" i="46"/>
  <c r="M1195" i="46"/>
  <c r="N1195" i="46"/>
  <c r="O1195" i="46"/>
  <c r="P1195" i="46"/>
  <c r="M1196" i="46"/>
  <c r="N1196" i="46"/>
  <c r="O1196" i="46"/>
  <c r="P1196" i="46"/>
  <c r="M1197" i="46"/>
  <c r="N1197" i="46"/>
  <c r="O1197" i="46"/>
  <c r="P1197" i="46"/>
  <c r="M1198" i="46"/>
  <c r="N1198" i="46"/>
  <c r="O1198" i="46"/>
  <c r="P1198" i="46"/>
  <c r="M1199" i="46"/>
  <c r="N1199" i="46"/>
  <c r="O1199" i="46"/>
  <c r="P1199" i="46"/>
  <c r="M1200" i="46"/>
  <c r="N1200" i="46"/>
  <c r="O1200" i="46"/>
  <c r="P1200" i="46"/>
  <c r="M1201" i="46"/>
  <c r="N1201" i="46"/>
  <c r="O1201" i="46"/>
  <c r="P1201" i="46"/>
  <c r="M1202" i="46"/>
  <c r="N1202" i="46"/>
  <c r="O1202" i="46"/>
  <c r="P1202" i="46"/>
  <c r="M1203" i="46"/>
  <c r="N1203" i="46"/>
  <c r="O1203" i="46"/>
  <c r="P1203" i="46"/>
  <c r="M1204" i="46"/>
  <c r="N1204" i="46"/>
  <c r="O1204" i="46"/>
  <c r="P1204" i="46"/>
  <c r="M1205" i="46"/>
  <c r="N1205" i="46"/>
  <c r="O1205" i="46"/>
  <c r="P1205" i="46"/>
  <c r="M1206" i="46"/>
  <c r="N1206" i="46"/>
  <c r="O1206" i="46"/>
  <c r="P1206" i="46"/>
  <c r="M1207" i="46"/>
  <c r="N1207" i="46"/>
  <c r="O1207" i="46"/>
  <c r="P1207" i="46"/>
  <c r="M1208" i="46"/>
  <c r="N1208" i="46"/>
  <c r="O1208" i="46"/>
  <c r="P1208" i="46"/>
  <c r="M1209" i="46"/>
  <c r="N1209" i="46"/>
  <c r="O1209" i="46"/>
  <c r="P1209" i="46"/>
  <c r="M1210" i="46"/>
  <c r="N1210" i="46"/>
  <c r="O1210" i="46"/>
  <c r="P1210" i="46"/>
  <c r="M1211" i="46"/>
  <c r="N1211" i="46"/>
  <c r="O1211" i="46"/>
  <c r="P1211" i="46"/>
  <c r="M1212" i="46"/>
  <c r="N1212" i="46"/>
  <c r="O1212" i="46"/>
  <c r="P1212" i="46"/>
  <c r="M1213" i="46"/>
  <c r="N1213" i="46"/>
  <c r="O1213" i="46"/>
  <c r="P1213" i="46"/>
  <c r="M1214" i="46"/>
  <c r="N1214" i="46"/>
  <c r="O1214" i="46"/>
  <c r="P1214" i="46"/>
  <c r="M1215" i="46"/>
  <c r="N1215" i="46"/>
  <c r="O1215" i="46"/>
  <c r="P1215" i="46"/>
  <c r="M1216" i="46"/>
  <c r="N1216" i="46"/>
  <c r="O1216" i="46"/>
  <c r="P1216" i="46"/>
  <c r="M1217" i="46"/>
  <c r="N1217" i="46"/>
  <c r="O1217" i="46"/>
  <c r="P1217" i="46"/>
  <c r="M1218" i="46"/>
  <c r="N1218" i="46"/>
  <c r="O1218" i="46"/>
  <c r="P1218" i="46"/>
  <c r="M1219" i="46"/>
  <c r="N1219" i="46"/>
  <c r="O1219" i="46"/>
  <c r="P1219" i="46"/>
  <c r="M1220" i="46"/>
  <c r="N1220" i="46"/>
  <c r="O1220" i="46"/>
  <c r="P1220" i="46"/>
  <c r="M1221" i="46"/>
  <c r="N1221" i="46"/>
  <c r="O1221" i="46"/>
  <c r="P1221" i="46"/>
  <c r="M1222" i="46"/>
  <c r="N1222" i="46"/>
  <c r="O1222" i="46"/>
  <c r="P1222" i="46"/>
  <c r="M1223" i="46"/>
  <c r="N1223" i="46"/>
  <c r="O1223" i="46"/>
  <c r="P1223" i="46"/>
  <c r="M1224" i="46"/>
  <c r="N1224" i="46"/>
  <c r="O1224" i="46"/>
  <c r="P1224" i="46"/>
  <c r="M1225" i="46"/>
  <c r="N1225" i="46"/>
  <c r="O1225" i="46"/>
  <c r="P1225" i="46"/>
  <c r="M1226" i="46"/>
  <c r="N1226" i="46"/>
  <c r="O1226" i="46"/>
  <c r="P1226" i="46"/>
  <c r="M1227" i="46"/>
  <c r="N1227" i="46"/>
  <c r="O1227" i="46"/>
  <c r="P1227" i="46"/>
  <c r="M1228" i="46"/>
  <c r="N1228" i="46"/>
  <c r="O1228" i="46"/>
  <c r="P1228" i="46"/>
  <c r="M1229" i="46"/>
  <c r="N1229" i="46"/>
  <c r="O1229" i="46"/>
  <c r="P1229" i="46"/>
  <c r="M1230" i="46"/>
  <c r="N1230" i="46"/>
  <c r="O1230" i="46"/>
  <c r="P1230" i="46"/>
  <c r="M1231" i="46"/>
  <c r="N1231" i="46"/>
  <c r="O1231" i="46"/>
  <c r="P1231" i="46"/>
  <c r="M1232" i="46"/>
  <c r="N1232" i="46"/>
  <c r="O1232" i="46"/>
  <c r="P1232" i="46"/>
  <c r="M1233" i="46"/>
  <c r="N1233" i="46"/>
  <c r="O1233" i="46"/>
  <c r="P1233" i="46"/>
  <c r="M1234" i="46"/>
  <c r="N1234" i="46"/>
  <c r="O1234" i="46"/>
  <c r="P1234" i="46"/>
  <c r="M1235" i="46"/>
  <c r="N1235" i="46"/>
  <c r="O1235" i="46"/>
  <c r="P1235" i="46"/>
  <c r="M1236" i="46"/>
  <c r="N1236" i="46"/>
  <c r="O1236" i="46"/>
  <c r="P1236" i="46"/>
  <c r="M1237" i="46"/>
  <c r="N1237" i="46"/>
  <c r="O1237" i="46"/>
  <c r="P1237" i="46"/>
  <c r="M1238" i="46"/>
  <c r="N1238" i="46"/>
  <c r="O1238" i="46"/>
  <c r="P1238" i="46"/>
  <c r="M1239" i="46"/>
  <c r="N1239" i="46"/>
  <c r="O1239" i="46"/>
  <c r="P1239" i="46"/>
  <c r="M1240" i="46"/>
  <c r="N1240" i="46"/>
  <c r="O1240" i="46"/>
  <c r="P1240" i="46"/>
  <c r="M1241" i="46"/>
  <c r="N1241" i="46"/>
  <c r="O1241" i="46"/>
  <c r="P1241" i="46"/>
  <c r="M1242" i="46"/>
  <c r="N1242" i="46"/>
  <c r="O1242" i="46"/>
  <c r="P1242" i="46"/>
  <c r="M1243" i="46"/>
  <c r="N1243" i="46"/>
  <c r="O1243" i="46"/>
  <c r="P1243" i="46"/>
  <c r="M1244" i="46"/>
  <c r="N1244" i="46"/>
  <c r="O1244" i="46"/>
  <c r="P1244" i="46"/>
  <c r="M1245" i="46"/>
  <c r="N1245" i="46"/>
  <c r="O1245" i="46"/>
  <c r="P1245" i="46"/>
  <c r="M1246" i="46"/>
  <c r="N1246" i="46"/>
  <c r="O1246" i="46"/>
  <c r="P1246" i="46"/>
  <c r="M1247" i="46"/>
  <c r="N1247" i="46"/>
  <c r="O1247" i="46"/>
  <c r="P1247" i="46"/>
  <c r="M1248" i="46"/>
  <c r="N1248" i="46"/>
  <c r="O1248" i="46"/>
  <c r="P1248" i="46"/>
  <c r="M1249" i="46"/>
  <c r="N1249" i="46"/>
  <c r="O1249" i="46"/>
  <c r="P1249" i="46"/>
  <c r="M1250" i="46"/>
  <c r="N1250" i="46"/>
  <c r="O1250" i="46"/>
  <c r="P1250" i="46"/>
  <c r="M1251" i="46"/>
  <c r="N1251" i="46"/>
  <c r="O1251" i="46"/>
  <c r="P1251" i="46"/>
  <c r="M1252" i="46"/>
  <c r="N1252" i="46"/>
  <c r="O1252" i="46"/>
  <c r="P1252" i="46"/>
  <c r="M1253" i="46"/>
  <c r="N1253" i="46"/>
  <c r="O1253" i="46"/>
  <c r="P1253" i="46"/>
  <c r="M1254" i="46"/>
  <c r="N1254" i="46"/>
  <c r="O1254" i="46"/>
  <c r="P1254" i="46"/>
  <c r="M1255" i="46"/>
  <c r="N1255" i="46"/>
  <c r="O1255" i="46"/>
  <c r="P1255" i="46"/>
  <c r="M1256" i="46"/>
  <c r="N1256" i="46"/>
  <c r="O1256" i="46"/>
  <c r="P1256" i="46"/>
  <c r="M1257" i="46"/>
  <c r="N1257" i="46"/>
  <c r="O1257" i="46"/>
  <c r="P1257" i="46"/>
  <c r="M1258" i="46"/>
  <c r="N1258" i="46"/>
  <c r="O1258" i="46"/>
  <c r="P1258" i="46"/>
  <c r="M1259" i="46"/>
  <c r="N1259" i="46"/>
  <c r="O1259" i="46"/>
  <c r="P1259" i="46"/>
  <c r="M1260" i="46"/>
  <c r="N1260" i="46"/>
  <c r="O1260" i="46"/>
  <c r="P1260" i="46"/>
  <c r="M1261" i="46"/>
  <c r="N1261" i="46"/>
  <c r="O1261" i="46"/>
  <c r="P1261" i="46"/>
  <c r="M1262" i="46"/>
  <c r="N1262" i="46"/>
  <c r="O1262" i="46"/>
  <c r="P1262" i="46"/>
  <c r="M1263" i="46"/>
  <c r="N1263" i="46"/>
  <c r="O1263" i="46"/>
  <c r="P1263" i="46"/>
  <c r="M1264" i="46"/>
  <c r="N1264" i="46"/>
  <c r="O1264" i="46"/>
  <c r="P1264" i="46"/>
  <c r="M1265" i="46"/>
  <c r="N1265" i="46"/>
  <c r="O1265" i="46"/>
  <c r="P1265" i="46"/>
  <c r="M1266" i="46"/>
  <c r="N1266" i="46"/>
  <c r="O1266" i="46"/>
  <c r="P1266" i="46"/>
  <c r="M1267" i="46"/>
  <c r="N1267" i="46"/>
  <c r="O1267" i="46"/>
  <c r="P1267" i="46"/>
  <c r="M1268" i="46"/>
  <c r="N1268" i="46"/>
  <c r="O1268" i="46"/>
  <c r="P1268" i="46"/>
  <c r="M1269" i="46"/>
  <c r="N1269" i="46"/>
  <c r="O1269" i="46"/>
  <c r="P1269" i="46"/>
  <c r="M1270" i="46"/>
  <c r="N1270" i="46"/>
  <c r="O1270" i="46"/>
  <c r="P1270" i="46"/>
  <c r="M1271" i="46"/>
  <c r="N1271" i="46"/>
  <c r="O1271" i="46"/>
  <c r="P1271" i="46"/>
  <c r="M1272" i="46"/>
  <c r="N1272" i="46"/>
  <c r="O1272" i="46"/>
  <c r="P1272" i="46"/>
  <c r="M1273" i="46"/>
  <c r="N1273" i="46"/>
  <c r="O1273" i="46"/>
  <c r="P1273" i="46"/>
  <c r="M1274" i="46"/>
  <c r="N1274" i="46"/>
  <c r="O1274" i="46"/>
  <c r="P1274" i="46"/>
  <c r="M1275" i="46"/>
  <c r="N1275" i="46"/>
  <c r="O1275" i="46"/>
  <c r="P1275" i="46"/>
  <c r="M1276" i="46"/>
  <c r="N1276" i="46"/>
  <c r="O1276" i="46"/>
  <c r="P1276" i="46"/>
  <c r="M1277" i="46"/>
  <c r="N1277" i="46"/>
  <c r="O1277" i="46"/>
  <c r="P1277" i="46"/>
  <c r="M1278" i="46"/>
  <c r="N1278" i="46"/>
  <c r="O1278" i="46"/>
  <c r="P1278" i="46"/>
  <c r="M1279" i="46"/>
  <c r="N1279" i="46"/>
  <c r="O1279" i="46"/>
  <c r="P1279" i="46"/>
  <c r="M1280" i="46"/>
  <c r="N1280" i="46"/>
  <c r="O1280" i="46"/>
  <c r="P1280" i="46"/>
  <c r="M1281" i="46"/>
  <c r="N1281" i="46"/>
  <c r="O1281" i="46"/>
  <c r="P1281" i="46"/>
  <c r="M1282" i="46"/>
  <c r="N1282" i="46"/>
  <c r="O1282" i="46"/>
  <c r="P1282" i="46"/>
  <c r="M1283" i="46"/>
  <c r="N1283" i="46"/>
  <c r="O1283" i="46"/>
  <c r="P1283" i="46"/>
  <c r="M1284" i="46"/>
  <c r="N1284" i="46"/>
  <c r="O1284" i="46"/>
  <c r="P1284" i="46"/>
  <c r="M1285" i="46"/>
  <c r="N1285" i="46"/>
  <c r="O1285" i="46"/>
  <c r="P1285" i="46"/>
  <c r="M1286" i="46"/>
  <c r="N1286" i="46"/>
  <c r="O1286" i="46"/>
  <c r="P1286" i="46"/>
  <c r="M1287" i="46"/>
  <c r="N1287" i="46"/>
  <c r="O1287" i="46"/>
  <c r="P1287" i="46"/>
  <c r="M1288" i="46"/>
  <c r="N1288" i="46"/>
  <c r="O1288" i="46"/>
  <c r="P1288" i="46"/>
  <c r="M1289" i="46"/>
  <c r="N1289" i="46"/>
  <c r="O1289" i="46"/>
  <c r="P1289" i="46"/>
  <c r="M1290" i="46"/>
  <c r="N1290" i="46"/>
  <c r="O1290" i="46"/>
  <c r="P1290" i="46"/>
  <c r="M1291" i="46"/>
  <c r="N1291" i="46"/>
  <c r="O1291" i="46"/>
  <c r="P1291" i="46"/>
  <c r="M1292" i="46"/>
  <c r="N1292" i="46"/>
  <c r="O1292" i="46"/>
  <c r="P1292" i="46"/>
  <c r="M1293" i="46"/>
  <c r="N1293" i="46"/>
  <c r="O1293" i="46"/>
  <c r="P1293" i="46"/>
  <c r="M1294" i="46"/>
  <c r="N1294" i="46"/>
  <c r="O1294" i="46"/>
  <c r="P1294" i="46"/>
  <c r="M1295" i="46"/>
  <c r="N1295" i="46"/>
  <c r="O1295" i="46"/>
  <c r="P1295" i="46"/>
  <c r="M1296" i="46"/>
  <c r="N1296" i="46"/>
  <c r="O1296" i="46"/>
  <c r="P1296" i="46"/>
  <c r="M1297" i="46"/>
  <c r="N1297" i="46"/>
  <c r="O1297" i="46"/>
  <c r="P1297" i="46"/>
  <c r="M1298" i="46"/>
  <c r="N1298" i="46"/>
  <c r="O1298" i="46"/>
  <c r="P1298" i="46"/>
  <c r="M1299" i="46"/>
  <c r="N1299" i="46"/>
  <c r="O1299" i="46"/>
  <c r="P1299" i="46"/>
  <c r="M1300" i="46"/>
  <c r="N1300" i="46"/>
  <c r="O1300" i="46"/>
  <c r="P1300" i="46"/>
  <c r="M1301" i="46"/>
  <c r="N1301" i="46"/>
  <c r="O1301" i="46"/>
  <c r="P1301" i="46"/>
  <c r="M1302" i="46"/>
  <c r="N1302" i="46"/>
  <c r="O1302" i="46"/>
  <c r="P1302" i="46"/>
  <c r="M1303" i="46"/>
  <c r="N1303" i="46"/>
  <c r="O1303" i="46"/>
  <c r="P1303" i="46"/>
  <c r="M1304" i="46"/>
  <c r="N1304" i="46"/>
  <c r="O1304" i="46"/>
  <c r="P1304" i="46"/>
  <c r="M1305" i="46"/>
  <c r="N1305" i="46"/>
  <c r="O1305" i="46"/>
  <c r="P1305" i="46"/>
  <c r="M1306" i="46"/>
  <c r="N1306" i="46"/>
  <c r="O1306" i="46"/>
  <c r="P1306" i="46"/>
  <c r="M1307" i="46"/>
  <c r="N1307" i="46"/>
  <c r="O1307" i="46"/>
  <c r="P1307" i="46"/>
  <c r="M1308" i="46"/>
  <c r="N1308" i="46"/>
  <c r="O1308" i="46"/>
  <c r="P1308" i="46"/>
  <c r="M1309" i="46"/>
  <c r="N1309" i="46"/>
  <c r="O1309" i="46"/>
  <c r="P1309" i="46"/>
  <c r="M1310" i="46"/>
  <c r="N1310" i="46"/>
  <c r="O1310" i="46"/>
  <c r="P1310" i="46"/>
  <c r="M1311" i="46"/>
  <c r="N1311" i="46"/>
  <c r="O1311" i="46"/>
  <c r="P1311" i="46"/>
  <c r="M1312" i="46"/>
  <c r="N1312" i="46"/>
  <c r="O1312" i="46"/>
  <c r="P1312" i="46"/>
  <c r="M1313" i="46"/>
  <c r="N1313" i="46"/>
  <c r="O1313" i="46"/>
  <c r="P1313" i="46"/>
  <c r="M1314" i="46"/>
  <c r="N1314" i="46"/>
  <c r="O1314" i="46"/>
  <c r="P1314" i="46"/>
  <c r="M1315" i="46"/>
  <c r="N1315" i="46"/>
  <c r="O1315" i="46"/>
  <c r="P1315" i="46"/>
  <c r="M1316" i="46"/>
  <c r="N1316" i="46"/>
  <c r="O1316" i="46"/>
  <c r="P1316" i="46"/>
  <c r="M1317" i="46"/>
  <c r="N1317" i="46"/>
  <c r="O1317" i="46"/>
  <c r="P1317" i="46"/>
  <c r="M1318" i="46"/>
  <c r="N1318" i="46"/>
  <c r="O1318" i="46"/>
  <c r="P1318" i="46"/>
  <c r="M1319" i="46"/>
  <c r="N1319" i="46"/>
  <c r="O1319" i="46"/>
  <c r="P1319" i="46"/>
  <c r="M1320" i="46"/>
  <c r="N1320" i="46"/>
  <c r="O1320" i="46"/>
  <c r="P1320" i="46"/>
  <c r="M1321" i="46"/>
  <c r="N1321" i="46"/>
  <c r="O1321" i="46"/>
  <c r="P1321" i="46"/>
  <c r="M1322" i="46"/>
  <c r="N1322" i="46"/>
  <c r="O1322" i="46"/>
  <c r="P1322" i="46"/>
  <c r="M1323" i="46"/>
  <c r="N1323" i="46"/>
  <c r="O1323" i="46"/>
  <c r="P1323" i="46"/>
  <c r="M1324" i="46"/>
  <c r="N1324" i="46"/>
  <c r="O1324" i="46"/>
  <c r="P1324" i="46"/>
  <c r="M1325" i="46"/>
  <c r="N1325" i="46"/>
  <c r="O1325" i="46"/>
  <c r="P1325" i="46"/>
  <c r="M1326" i="46"/>
  <c r="N1326" i="46"/>
  <c r="O1326" i="46"/>
  <c r="P1326" i="46"/>
  <c r="M1327" i="46"/>
  <c r="N1327" i="46"/>
  <c r="O1327" i="46"/>
  <c r="P1327" i="46"/>
  <c r="M1328" i="46"/>
  <c r="N1328" i="46"/>
  <c r="O1328" i="46"/>
  <c r="P1328" i="46"/>
  <c r="M1329" i="46"/>
  <c r="N1329" i="46"/>
  <c r="O1329" i="46"/>
  <c r="P1329" i="46"/>
  <c r="M1330" i="46"/>
  <c r="N1330" i="46"/>
  <c r="O1330" i="46"/>
  <c r="P1330" i="46"/>
  <c r="M1331" i="46"/>
  <c r="N1331" i="46"/>
  <c r="O1331" i="46"/>
  <c r="P1331" i="46"/>
  <c r="M1332" i="46"/>
  <c r="N1332" i="46"/>
  <c r="O1332" i="46"/>
  <c r="P1332" i="46"/>
  <c r="M1333" i="46"/>
  <c r="N1333" i="46"/>
  <c r="O1333" i="46"/>
  <c r="P1333" i="46"/>
  <c r="M1334" i="46"/>
  <c r="N1334" i="46"/>
  <c r="O1334" i="46"/>
  <c r="P1334" i="46"/>
  <c r="M1335" i="46"/>
  <c r="N1335" i="46"/>
  <c r="O1335" i="46"/>
  <c r="P1335" i="46"/>
  <c r="M1336" i="46"/>
  <c r="N1336" i="46"/>
  <c r="O1336" i="46"/>
  <c r="P1336" i="46"/>
  <c r="M1337" i="46"/>
  <c r="N1337" i="46"/>
  <c r="O1337" i="46"/>
  <c r="P1337" i="46"/>
  <c r="M1338" i="46"/>
  <c r="N1338" i="46"/>
  <c r="O1338" i="46"/>
  <c r="P1338" i="46"/>
  <c r="M1339" i="46"/>
  <c r="N1339" i="46"/>
  <c r="O1339" i="46"/>
  <c r="P1339" i="46"/>
  <c r="M1340" i="46"/>
  <c r="N1340" i="46"/>
  <c r="O1340" i="46"/>
  <c r="P1340" i="46"/>
  <c r="M1341" i="46"/>
  <c r="N1341" i="46"/>
  <c r="O1341" i="46"/>
  <c r="P1341" i="46"/>
  <c r="M1342" i="46"/>
  <c r="N1342" i="46"/>
  <c r="O1342" i="46"/>
  <c r="P1342" i="46"/>
  <c r="M1343" i="46"/>
  <c r="N1343" i="46"/>
  <c r="O1343" i="46"/>
  <c r="P1343" i="46"/>
  <c r="M1344" i="46"/>
  <c r="N1344" i="46"/>
  <c r="O1344" i="46"/>
  <c r="P1344" i="46"/>
  <c r="M1345" i="46"/>
  <c r="N1345" i="46"/>
  <c r="O1345" i="46"/>
  <c r="P1345" i="46"/>
  <c r="M1346" i="46"/>
  <c r="N1346" i="46"/>
  <c r="O1346" i="46"/>
  <c r="P1346" i="46"/>
  <c r="M1347" i="46"/>
  <c r="N1347" i="46"/>
  <c r="O1347" i="46"/>
  <c r="P1347" i="46"/>
  <c r="M1348" i="46"/>
  <c r="N1348" i="46"/>
  <c r="O1348" i="46"/>
  <c r="P1348" i="46"/>
  <c r="M1349" i="46"/>
  <c r="N1349" i="46"/>
  <c r="O1349" i="46"/>
  <c r="P1349" i="46"/>
  <c r="M1350" i="46"/>
  <c r="N1350" i="46"/>
  <c r="O1350" i="46"/>
  <c r="P1350" i="46"/>
  <c r="M1351" i="46"/>
  <c r="N1351" i="46"/>
  <c r="O1351" i="46"/>
  <c r="P1351" i="46"/>
  <c r="M1352" i="46"/>
  <c r="N1352" i="46"/>
  <c r="O1352" i="46"/>
  <c r="P1352" i="46"/>
  <c r="M1353" i="46"/>
  <c r="N1353" i="46"/>
  <c r="O1353" i="46"/>
  <c r="P1353" i="46"/>
  <c r="M1354" i="46"/>
  <c r="N1354" i="46"/>
  <c r="O1354" i="46"/>
  <c r="P1354" i="46"/>
  <c r="M1355" i="46"/>
  <c r="N1355" i="46"/>
  <c r="O1355" i="46"/>
  <c r="P1355" i="46"/>
  <c r="M1356" i="46"/>
  <c r="N1356" i="46"/>
  <c r="O1356" i="46"/>
  <c r="P1356" i="46"/>
  <c r="M1357" i="46"/>
  <c r="N1357" i="46"/>
  <c r="O1357" i="46"/>
  <c r="P1357" i="46"/>
  <c r="M1358" i="46"/>
  <c r="N1358" i="46"/>
  <c r="O1358" i="46"/>
  <c r="P1358" i="46"/>
  <c r="M1359" i="46"/>
  <c r="N1359" i="46"/>
  <c r="O1359" i="46"/>
  <c r="P1359" i="46"/>
  <c r="M1360" i="46"/>
  <c r="N1360" i="46"/>
  <c r="O1360" i="46"/>
  <c r="P1360" i="46"/>
  <c r="M1361" i="46"/>
  <c r="N1361" i="46"/>
  <c r="O1361" i="46"/>
  <c r="P1361" i="46"/>
  <c r="M1362" i="46"/>
  <c r="N1362" i="46"/>
  <c r="O1362" i="46"/>
  <c r="P1362" i="46"/>
  <c r="M1363" i="46"/>
  <c r="N1363" i="46"/>
  <c r="O1363" i="46"/>
  <c r="P1363" i="46"/>
  <c r="M1364" i="46"/>
  <c r="N1364" i="46"/>
  <c r="O1364" i="46"/>
  <c r="P1364" i="46"/>
  <c r="M1365" i="46"/>
  <c r="N1365" i="46"/>
  <c r="O1365" i="46"/>
  <c r="P1365" i="46"/>
  <c r="M1366" i="46"/>
  <c r="N1366" i="46"/>
  <c r="O1366" i="46"/>
  <c r="P1366" i="46"/>
  <c r="M1367" i="46"/>
  <c r="N1367" i="46"/>
  <c r="O1367" i="46"/>
  <c r="P1367" i="46"/>
  <c r="M1368" i="46"/>
  <c r="N1368" i="46"/>
  <c r="O1368" i="46"/>
  <c r="P1368" i="46"/>
  <c r="M1369" i="46"/>
  <c r="N1369" i="46"/>
  <c r="O1369" i="46"/>
  <c r="P1369" i="46"/>
  <c r="M1370" i="46"/>
  <c r="N1370" i="46"/>
  <c r="O1370" i="46"/>
  <c r="P1370" i="46"/>
  <c r="M1371" i="46"/>
  <c r="N1371" i="46"/>
  <c r="O1371" i="46"/>
  <c r="P1371" i="46"/>
  <c r="M1372" i="46"/>
  <c r="N1372" i="46"/>
  <c r="O1372" i="46"/>
  <c r="P1372" i="46"/>
  <c r="M1373" i="46"/>
  <c r="N1373" i="46"/>
  <c r="O1373" i="46"/>
  <c r="P1373" i="46"/>
  <c r="M1374" i="46"/>
  <c r="N1374" i="46"/>
  <c r="O1374" i="46"/>
  <c r="P1374" i="46"/>
  <c r="M1375" i="46"/>
  <c r="N1375" i="46"/>
  <c r="O1375" i="46"/>
  <c r="P1375" i="46"/>
  <c r="M1376" i="46"/>
  <c r="N1376" i="46"/>
  <c r="O1376" i="46"/>
  <c r="P1376" i="46"/>
  <c r="M1377" i="46"/>
  <c r="N1377" i="46"/>
  <c r="O1377" i="46"/>
  <c r="P1377" i="46"/>
  <c r="M1378" i="46"/>
  <c r="N1378" i="46"/>
  <c r="O1378" i="46"/>
  <c r="P1378" i="46"/>
  <c r="M1379" i="46"/>
  <c r="N1379" i="46"/>
  <c r="O1379" i="46"/>
  <c r="P1379" i="46"/>
  <c r="M1380" i="46"/>
  <c r="N1380" i="46"/>
  <c r="O1380" i="46"/>
  <c r="P1380" i="46"/>
  <c r="M1381" i="46"/>
  <c r="N1381" i="46"/>
  <c r="O1381" i="46"/>
  <c r="P1381" i="46"/>
  <c r="M1382" i="46"/>
  <c r="N1382" i="46"/>
  <c r="O1382" i="46"/>
  <c r="P1382" i="46"/>
  <c r="M1383" i="46"/>
  <c r="N1383" i="46"/>
  <c r="O1383" i="46"/>
  <c r="P1383" i="46"/>
  <c r="M1384" i="46"/>
  <c r="N1384" i="46"/>
  <c r="O1384" i="46"/>
  <c r="P1384" i="46"/>
  <c r="M1385" i="46"/>
  <c r="N1385" i="46"/>
  <c r="O1385" i="46"/>
  <c r="P1385" i="46"/>
  <c r="M1386" i="46"/>
  <c r="N1386" i="46"/>
  <c r="O1386" i="46"/>
  <c r="P1386" i="46"/>
  <c r="M1387" i="46"/>
  <c r="N1387" i="46"/>
  <c r="O1387" i="46"/>
  <c r="P1387" i="46"/>
  <c r="M1388" i="46"/>
  <c r="N1388" i="46"/>
  <c r="O1388" i="46"/>
  <c r="P1388" i="46"/>
  <c r="M1389" i="46"/>
  <c r="N1389" i="46"/>
  <c r="O1389" i="46"/>
  <c r="P1389" i="46"/>
  <c r="M1390" i="46"/>
  <c r="N1390" i="46"/>
  <c r="O1390" i="46"/>
  <c r="P1390" i="46"/>
  <c r="M1391" i="46"/>
  <c r="N1391" i="46"/>
  <c r="O1391" i="46"/>
  <c r="P1391" i="46"/>
  <c r="M1392" i="46"/>
  <c r="N1392" i="46"/>
  <c r="O1392" i="46"/>
  <c r="P1392" i="46"/>
  <c r="M1393" i="46"/>
  <c r="N1393" i="46"/>
  <c r="O1393" i="46"/>
  <c r="P1393" i="46"/>
  <c r="M1394" i="46"/>
  <c r="N1394" i="46"/>
  <c r="O1394" i="46"/>
  <c r="P1394" i="46"/>
  <c r="M1395" i="46"/>
  <c r="N1395" i="46"/>
  <c r="O1395" i="46"/>
  <c r="P1395" i="46"/>
  <c r="M1396" i="46"/>
  <c r="N1396" i="46"/>
  <c r="O1396" i="46"/>
  <c r="P1396" i="46"/>
  <c r="M1397" i="46"/>
  <c r="N1397" i="46"/>
  <c r="O1397" i="46"/>
  <c r="P1397" i="46"/>
  <c r="M1398" i="46"/>
  <c r="N1398" i="46"/>
  <c r="O1398" i="46"/>
  <c r="P1398" i="46"/>
  <c r="M1399" i="46"/>
  <c r="N1399" i="46"/>
  <c r="O1399" i="46"/>
  <c r="P1399" i="46"/>
  <c r="M1400" i="46"/>
  <c r="N1400" i="46"/>
  <c r="O1400" i="46"/>
  <c r="P1400" i="46"/>
  <c r="M1401" i="46"/>
  <c r="N1401" i="46"/>
  <c r="O1401" i="46"/>
  <c r="P1401" i="46"/>
  <c r="M1402" i="46"/>
  <c r="N1402" i="46"/>
  <c r="O1402" i="46"/>
  <c r="P1402" i="46"/>
  <c r="M1403" i="46"/>
  <c r="N1403" i="46"/>
  <c r="O1403" i="46"/>
  <c r="P1403" i="46"/>
  <c r="M1404" i="46"/>
  <c r="N1404" i="46"/>
  <c r="O1404" i="46"/>
  <c r="P1404" i="46"/>
  <c r="M1405" i="46"/>
  <c r="N1405" i="46"/>
  <c r="O1405" i="46"/>
  <c r="P1405" i="46"/>
  <c r="M1406" i="46"/>
  <c r="N1406" i="46"/>
  <c r="O1406" i="46"/>
  <c r="P1406" i="46"/>
  <c r="M1407" i="46"/>
  <c r="N1407" i="46"/>
  <c r="O1407" i="46"/>
  <c r="P1407" i="46"/>
  <c r="M1408" i="46"/>
  <c r="N1408" i="46"/>
  <c r="O1408" i="46"/>
  <c r="P1408" i="46"/>
  <c r="M1409" i="46"/>
  <c r="N1409" i="46"/>
  <c r="O1409" i="46"/>
  <c r="P1409" i="46"/>
  <c r="M1410" i="46"/>
  <c r="N1410" i="46"/>
  <c r="O1410" i="46"/>
  <c r="P1410" i="46"/>
  <c r="M1411" i="46"/>
  <c r="N1411" i="46"/>
  <c r="O1411" i="46"/>
  <c r="P1411" i="46"/>
  <c r="M1412" i="46"/>
  <c r="N1412" i="46"/>
  <c r="O1412" i="46"/>
  <c r="P1412" i="46"/>
  <c r="M1413" i="46"/>
  <c r="N1413" i="46"/>
  <c r="O1413" i="46"/>
  <c r="P1413" i="46"/>
  <c r="M1414" i="46"/>
  <c r="N1414" i="46"/>
  <c r="O1414" i="46"/>
  <c r="P1414" i="46"/>
  <c r="M1415" i="46"/>
  <c r="N1415" i="46"/>
  <c r="O1415" i="46"/>
  <c r="P1415" i="46"/>
  <c r="M1416" i="46"/>
  <c r="N1416" i="46"/>
  <c r="O1416" i="46"/>
  <c r="P1416" i="46"/>
  <c r="M1417" i="46"/>
  <c r="N1417" i="46"/>
  <c r="O1417" i="46"/>
  <c r="P1417" i="46"/>
  <c r="M1418" i="46"/>
  <c r="N1418" i="46"/>
  <c r="O1418" i="46"/>
  <c r="P1418" i="46"/>
  <c r="M1419" i="46"/>
  <c r="N1419" i="46"/>
  <c r="O1419" i="46"/>
  <c r="P1419" i="46"/>
  <c r="M1420" i="46"/>
  <c r="N1420" i="46"/>
  <c r="O1420" i="46"/>
  <c r="P1420" i="46"/>
  <c r="M1421" i="46"/>
  <c r="N1421" i="46"/>
  <c r="O1421" i="46"/>
  <c r="P1421" i="46"/>
  <c r="M1422" i="46"/>
  <c r="N1422" i="46"/>
  <c r="O1422" i="46"/>
  <c r="P1422" i="46"/>
  <c r="M1423" i="46"/>
  <c r="N1423" i="46"/>
  <c r="O1423" i="46"/>
  <c r="P1423" i="46"/>
  <c r="M1424" i="46"/>
  <c r="N1424" i="46"/>
  <c r="O1424" i="46"/>
  <c r="P1424" i="46"/>
  <c r="M1425" i="46"/>
  <c r="N1425" i="46"/>
  <c r="O1425" i="46"/>
  <c r="P1425" i="46"/>
  <c r="M1426" i="46"/>
  <c r="N1426" i="46"/>
  <c r="O1426" i="46"/>
  <c r="P1426" i="46"/>
  <c r="M1427" i="46"/>
  <c r="N1427" i="46"/>
  <c r="O1427" i="46"/>
  <c r="P1427" i="46"/>
  <c r="M1428" i="46"/>
  <c r="N1428" i="46"/>
  <c r="O1428" i="46"/>
  <c r="P1428" i="46"/>
  <c r="M1429" i="46"/>
  <c r="N1429" i="46"/>
  <c r="O1429" i="46"/>
  <c r="P1429" i="46"/>
  <c r="M1430" i="46"/>
  <c r="N1430" i="46"/>
  <c r="O1430" i="46"/>
  <c r="P1430" i="46"/>
  <c r="M1431" i="46"/>
  <c r="N1431" i="46"/>
  <c r="O1431" i="46"/>
  <c r="P1431" i="46"/>
  <c r="M1432" i="46"/>
  <c r="N1432" i="46"/>
  <c r="O1432" i="46"/>
  <c r="P1432" i="46"/>
  <c r="M1433" i="46"/>
  <c r="N1433" i="46"/>
  <c r="O1433" i="46"/>
  <c r="P1433" i="46"/>
  <c r="M1434" i="46"/>
  <c r="N1434" i="46"/>
  <c r="O1434" i="46"/>
  <c r="P1434" i="46"/>
  <c r="M1435" i="46"/>
  <c r="N1435" i="46"/>
  <c r="O1435" i="46"/>
  <c r="P1435" i="46"/>
  <c r="M1436" i="46"/>
  <c r="N1436" i="46"/>
  <c r="O1436" i="46"/>
  <c r="P1436" i="46"/>
  <c r="M1437" i="46"/>
  <c r="N1437" i="46"/>
  <c r="O1437" i="46"/>
  <c r="P1437" i="46"/>
  <c r="M1438" i="46"/>
  <c r="N1438" i="46"/>
  <c r="O1438" i="46"/>
  <c r="P1438" i="46"/>
  <c r="M1439" i="46"/>
  <c r="N1439" i="46"/>
  <c r="O1439" i="46"/>
  <c r="P1439" i="46"/>
  <c r="M1440" i="46"/>
  <c r="N1440" i="46"/>
  <c r="O1440" i="46"/>
  <c r="P1440" i="46"/>
  <c r="M1441" i="46"/>
  <c r="N1441" i="46"/>
  <c r="O1441" i="46"/>
  <c r="P1441" i="46"/>
  <c r="M1442" i="46"/>
  <c r="N1442" i="46"/>
  <c r="O1442" i="46"/>
  <c r="P1442" i="46"/>
  <c r="P133" i="46"/>
  <c r="O133" i="46"/>
  <c r="N133" i="46"/>
  <c r="M133" i="46"/>
  <c r="Q96" i="46"/>
  <c r="R96" i="46"/>
  <c r="S96" i="46"/>
  <c r="T96" i="46"/>
  <c r="Q97" i="46"/>
  <c r="R97" i="46"/>
  <c r="S97" i="46"/>
  <c r="T97" i="46"/>
  <c r="Q98" i="46"/>
  <c r="R98" i="46"/>
  <c r="S98" i="46"/>
  <c r="T98" i="46"/>
  <c r="Q99" i="46"/>
  <c r="R99" i="46"/>
  <c r="S99" i="46"/>
  <c r="T99" i="46"/>
  <c r="Q100" i="46"/>
  <c r="R100" i="46"/>
  <c r="S100" i="46"/>
  <c r="T100" i="46"/>
  <c r="Q101" i="46"/>
  <c r="R101" i="46"/>
  <c r="S101" i="46"/>
  <c r="T101" i="46"/>
  <c r="Q102" i="46"/>
  <c r="R102" i="46"/>
  <c r="S102" i="46"/>
  <c r="T102" i="46"/>
  <c r="Q103" i="46"/>
  <c r="R103" i="46"/>
  <c r="S103" i="46"/>
  <c r="T103" i="46"/>
  <c r="Q104" i="46"/>
  <c r="R104" i="46"/>
  <c r="S104" i="46"/>
  <c r="T104" i="46"/>
  <c r="Q105" i="46"/>
  <c r="R105" i="46"/>
  <c r="S105" i="46"/>
  <c r="T105" i="46"/>
  <c r="Q106" i="46"/>
  <c r="R106" i="46"/>
  <c r="S106" i="46"/>
  <c r="Q107" i="46"/>
  <c r="R107" i="46"/>
  <c r="S107" i="46"/>
  <c r="T107" i="46"/>
  <c r="Q108" i="46"/>
  <c r="R108" i="46"/>
  <c r="S108" i="46"/>
  <c r="T108" i="46"/>
  <c r="Q109" i="46"/>
  <c r="R109" i="46"/>
  <c r="S109" i="46"/>
  <c r="T109" i="46"/>
  <c r="Q110" i="46"/>
  <c r="R110" i="46"/>
  <c r="S110" i="46"/>
  <c r="T110" i="46"/>
  <c r="Q111" i="46"/>
  <c r="R111" i="46"/>
  <c r="S111" i="46"/>
  <c r="T111" i="46"/>
  <c r="Q112" i="46"/>
  <c r="R112" i="46"/>
  <c r="S112" i="46"/>
  <c r="T112" i="46"/>
  <c r="Q113" i="46"/>
  <c r="R113" i="46"/>
  <c r="S113" i="46"/>
  <c r="T113" i="46"/>
  <c r="Q114" i="46"/>
  <c r="R114" i="46"/>
  <c r="S114" i="46"/>
  <c r="T114" i="46"/>
  <c r="Q115" i="46"/>
  <c r="R115" i="46"/>
  <c r="S115" i="46"/>
  <c r="T115" i="46"/>
  <c r="Q116" i="46"/>
  <c r="R116" i="46"/>
  <c r="S116" i="46"/>
  <c r="T116" i="46"/>
  <c r="Q117" i="46"/>
  <c r="R117" i="46"/>
  <c r="S117" i="46"/>
  <c r="T117" i="46"/>
  <c r="Q118" i="46"/>
  <c r="R118" i="46"/>
  <c r="S118" i="46"/>
  <c r="T118" i="46"/>
  <c r="Q119" i="46"/>
  <c r="R119" i="46"/>
  <c r="S119" i="46"/>
  <c r="T119" i="46"/>
  <c r="Q120" i="46"/>
  <c r="R120" i="46"/>
  <c r="S120" i="46"/>
  <c r="T120" i="46"/>
  <c r="Q121" i="46"/>
  <c r="R121" i="46"/>
  <c r="S121" i="46"/>
  <c r="T121" i="46"/>
  <c r="Q122" i="46"/>
  <c r="R122" i="46"/>
  <c r="S122" i="46"/>
  <c r="T122" i="46"/>
  <c r="Q123" i="46"/>
  <c r="R123" i="46"/>
  <c r="S123" i="46"/>
  <c r="T123" i="46"/>
  <c r="Q124" i="46"/>
  <c r="R124" i="46"/>
  <c r="S124" i="46"/>
  <c r="T124" i="46"/>
  <c r="Q125" i="46"/>
  <c r="R125" i="46"/>
  <c r="S125" i="46"/>
  <c r="T125" i="46"/>
  <c r="Q126" i="46"/>
  <c r="R126" i="46"/>
  <c r="S126" i="46"/>
  <c r="T126" i="46"/>
  <c r="Q127" i="46"/>
  <c r="R127" i="46"/>
  <c r="S127" i="46"/>
  <c r="T127" i="46"/>
  <c r="Q128" i="46"/>
  <c r="R128" i="46"/>
  <c r="S128" i="46"/>
  <c r="T128" i="46"/>
  <c r="Q129" i="46"/>
  <c r="R129" i="46"/>
  <c r="S129" i="46"/>
  <c r="T129" i="46"/>
  <c r="Q130" i="46"/>
  <c r="R130" i="46"/>
  <c r="S130" i="46"/>
  <c r="T130" i="46"/>
  <c r="Q131" i="46"/>
  <c r="R131" i="46"/>
  <c r="S131" i="46"/>
  <c r="T131" i="46"/>
  <c r="Q132" i="46"/>
  <c r="R132" i="46"/>
  <c r="S132" i="46"/>
  <c r="T132" i="46"/>
  <c r="Q133" i="46"/>
  <c r="R133" i="46"/>
  <c r="S133" i="46"/>
  <c r="T133" i="46"/>
  <c r="T95" i="46"/>
  <c r="S95" i="46"/>
  <c r="R95" i="46"/>
  <c r="Q95" i="46"/>
  <c r="AA744" i="46" l="1"/>
  <c r="AA1475" i="46"/>
  <c r="AA1110" i="46"/>
  <c r="AH3" i="46"/>
  <c r="R99" i="47"/>
  <c r="R98" i="47"/>
  <c r="Q95" i="47"/>
  <c r="S95" i="47"/>
  <c r="AC3" i="47"/>
  <c r="S170" i="47"/>
  <c r="S165" i="47"/>
  <c r="S163" i="47"/>
  <c r="S158" i="47"/>
  <c r="S156" i="47"/>
  <c r="S151" i="47"/>
  <c r="S149" i="47"/>
  <c r="S144" i="47"/>
  <c r="S142" i="47"/>
  <c r="S137" i="47"/>
  <c r="S135" i="47"/>
  <c r="S130" i="47"/>
  <c r="S128" i="47"/>
  <c r="S123" i="47"/>
  <c r="S121" i="47"/>
  <c r="S116" i="47"/>
  <c r="S114" i="47"/>
  <c r="S109" i="47"/>
  <c r="S107" i="47"/>
  <c r="S102" i="47"/>
  <c r="S100" i="47"/>
  <c r="S429" i="47"/>
  <c r="S424" i="47"/>
  <c r="S422" i="47"/>
  <c r="S417" i="47"/>
  <c r="S415" i="47"/>
  <c r="S410" i="47"/>
  <c r="S408" i="47"/>
  <c r="S403" i="47"/>
  <c r="S401" i="47"/>
  <c r="S396" i="47"/>
  <c r="S394" i="47"/>
  <c r="S389" i="47"/>
  <c r="S387" i="47"/>
  <c r="S382" i="47"/>
  <c r="S380" i="47"/>
  <c r="S375" i="47"/>
  <c r="S373" i="47"/>
  <c r="S368" i="47"/>
  <c r="S366" i="47"/>
  <c r="S361" i="47"/>
  <c r="S359" i="47"/>
  <c r="S354" i="47"/>
  <c r="S352" i="47"/>
  <c r="S347" i="47"/>
  <c r="S345" i="47"/>
  <c r="S340" i="47"/>
  <c r="S338" i="47"/>
  <c r="S333" i="47"/>
  <c r="S331" i="47"/>
  <c r="S326" i="47"/>
  <c r="S324" i="47"/>
  <c r="S319" i="47"/>
  <c r="S317" i="47"/>
  <c r="S312" i="47"/>
  <c r="S310" i="47"/>
  <c r="S305" i="47"/>
  <c r="S303" i="47"/>
  <c r="S298" i="47"/>
  <c r="S296" i="47"/>
  <c r="S291" i="47"/>
  <c r="S289" i="47"/>
  <c r="S284" i="47"/>
  <c r="S282" i="47"/>
  <c r="S277" i="47"/>
  <c r="S275" i="47"/>
  <c r="S270" i="47"/>
  <c r="S268" i="47"/>
  <c r="S263" i="47"/>
  <c r="S261" i="47"/>
  <c r="S256" i="47"/>
  <c r="S254" i="47"/>
  <c r="S249" i="47"/>
  <c r="S247" i="47"/>
  <c r="S242" i="47"/>
  <c r="S240" i="47"/>
  <c r="S235" i="47"/>
  <c r="S233" i="47"/>
  <c r="S228" i="47"/>
  <c r="S226" i="47"/>
  <c r="S221" i="47"/>
  <c r="S219" i="47"/>
  <c r="S214" i="47"/>
  <c r="S212" i="47"/>
  <c r="S207" i="47"/>
  <c r="S205" i="47"/>
  <c r="S200" i="47"/>
  <c r="S198" i="47"/>
  <c r="S193" i="47"/>
  <c r="S191" i="47"/>
  <c r="S186" i="47"/>
  <c r="S184" i="47"/>
  <c r="S179" i="47"/>
  <c r="S177" i="47"/>
  <c r="S172" i="47"/>
  <c r="X130" i="46"/>
  <c r="X123" i="46"/>
  <c r="X116" i="46"/>
  <c r="X109" i="46"/>
  <c r="X135" i="46"/>
  <c r="X128" i="46"/>
  <c r="X121" i="46"/>
  <c r="X114" i="46"/>
  <c r="X249" i="46"/>
  <c r="X247" i="46"/>
  <c r="X242" i="46"/>
  <c r="X235" i="46"/>
  <c r="X226" i="46"/>
  <c r="X221" i="46"/>
  <c r="X214" i="46"/>
  <c r="X205" i="46"/>
  <c r="X156" i="46"/>
  <c r="X151" i="46"/>
  <c r="X149" i="46"/>
  <c r="X144" i="46"/>
  <c r="X137" i="46"/>
  <c r="X95" i="46"/>
  <c r="X394" i="46"/>
  <c r="X317" i="46"/>
  <c r="X312" i="46"/>
  <c r="X310" i="46"/>
  <c r="X305" i="46"/>
  <c r="X303" i="46"/>
  <c r="X298" i="46"/>
  <c r="X296" i="46"/>
  <c r="X291" i="46"/>
  <c r="X275" i="46"/>
  <c r="X270" i="46"/>
  <c r="X268" i="46"/>
  <c r="X263" i="46"/>
  <c r="X261" i="46"/>
  <c r="X256" i="46"/>
  <c r="X254" i="46"/>
  <c r="X219" i="46"/>
  <c r="X207" i="46"/>
  <c r="X200" i="46"/>
  <c r="X191" i="46"/>
  <c r="X186" i="46"/>
  <c r="X184" i="46"/>
  <c r="X179" i="46"/>
  <c r="X163" i="46"/>
  <c r="X158" i="46"/>
  <c r="X408" i="46"/>
  <c r="X403" i="46"/>
  <c r="X401" i="46"/>
  <c r="X396" i="46"/>
  <c r="X389" i="46"/>
  <c r="X387" i="46"/>
  <c r="X382" i="46"/>
  <c r="X380" i="46"/>
  <c r="X375" i="46"/>
  <c r="X373" i="46"/>
  <c r="X368" i="46"/>
  <c r="X366" i="46"/>
  <c r="X361" i="46"/>
  <c r="X359" i="46"/>
  <c r="X354" i="46"/>
  <c r="X352" i="46"/>
  <c r="X347" i="46"/>
  <c r="X345" i="46"/>
  <c r="X340" i="46"/>
  <c r="X338" i="46"/>
  <c r="X333" i="46"/>
  <c r="X331" i="46"/>
  <c r="X326" i="46"/>
  <c r="X324" i="46"/>
  <c r="X319" i="46"/>
  <c r="X289" i="46"/>
  <c r="X284" i="46"/>
  <c r="X282" i="46"/>
  <c r="X277" i="46"/>
  <c r="X240" i="46"/>
  <c r="X233" i="46"/>
  <c r="X228" i="46"/>
  <c r="X212" i="46"/>
  <c r="X198" i="46"/>
  <c r="X193" i="46"/>
  <c r="X177" i="46"/>
  <c r="X172" i="46"/>
  <c r="X170" i="46"/>
  <c r="X165" i="46"/>
  <c r="X142" i="46"/>
  <c r="X107" i="46"/>
  <c r="X102" i="46"/>
  <c r="X100" i="46"/>
  <c r="X429" i="46"/>
  <c r="X424" i="46"/>
  <c r="X422" i="46"/>
  <c r="X417" i="46"/>
  <c r="X415" i="46"/>
  <c r="X410" i="46"/>
  <c r="R97" i="47"/>
  <c r="R96" i="47"/>
  <c r="V95" i="46"/>
  <c r="R334" i="47"/>
  <c r="Q333" i="47"/>
  <c r="Q332" i="47"/>
  <c r="R331" i="47"/>
  <c r="R330" i="47"/>
  <c r="R329" i="47"/>
  <c r="R328" i="47"/>
  <c r="R327" i="47"/>
  <c r="Q326" i="47"/>
  <c r="Q325" i="47"/>
  <c r="R324" i="47"/>
  <c r="R323" i="47"/>
  <c r="R322" i="47"/>
  <c r="R321" i="47"/>
  <c r="R320" i="47"/>
  <c r="Q319" i="47"/>
  <c r="Q318" i="47"/>
  <c r="R317" i="47"/>
  <c r="R316" i="47"/>
  <c r="R315" i="47"/>
  <c r="R314" i="47"/>
  <c r="R313" i="47"/>
  <c r="Q312" i="47"/>
  <c r="Q311" i="47"/>
  <c r="R310" i="47"/>
  <c r="R309" i="47"/>
  <c r="R308" i="47"/>
  <c r="R307" i="47"/>
  <c r="R306" i="47"/>
  <c r="Q305" i="47"/>
  <c r="Q304" i="47"/>
  <c r="R303" i="47"/>
  <c r="R302" i="47"/>
  <c r="R301" i="47"/>
  <c r="R300" i="47"/>
  <c r="R299" i="47"/>
  <c r="Q298" i="47"/>
  <c r="Q297" i="47"/>
  <c r="R296" i="47"/>
  <c r="R295" i="47"/>
  <c r="R294" i="47"/>
  <c r="R293" i="47"/>
  <c r="R292" i="47"/>
  <c r="Q291" i="47"/>
  <c r="Q290" i="47"/>
  <c r="R289" i="47"/>
  <c r="R288" i="47"/>
  <c r="R287" i="47"/>
  <c r="R286" i="47"/>
  <c r="R285" i="47"/>
  <c r="Q284" i="47"/>
  <c r="Q283" i="47"/>
  <c r="R282" i="47"/>
  <c r="R281" i="47"/>
  <c r="R280" i="47"/>
  <c r="R279" i="47"/>
  <c r="R278" i="47"/>
  <c r="Q277" i="47"/>
  <c r="Q276" i="47"/>
  <c r="R275" i="47"/>
  <c r="R274" i="47"/>
  <c r="R273" i="47"/>
  <c r="R272" i="47"/>
  <c r="R271" i="47"/>
  <c r="Q270" i="47"/>
  <c r="Q269" i="47"/>
  <c r="R268" i="47"/>
  <c r="R267" i="47"/>
  <c r="R266" i="47"/>
  <c r="R265" i="47"/>
  <c r="R264" i="47"/>
  <c r="Q263" i="47"/>
  <c r="Q262" i="47"/>
  <c r="R261" i="47"/>
  <c r="R260" i="47"/>
  <c r="R259" i="47"/>
  <c r="R258" i="47"/>
  <c r="R257" i="47"/>
  <c r="Q256" i="47"/>
  <c r="Q255" i="47"/>
  <c r="R254" i="47"/>
  <c r="R253" i="47"/>
  <c r="R252" i="47"/>
  <c r="R251" i="47"/>
  <c r="R250" i="47"/>
  <c r="Q249" i="47"/>
  <c r="Q248" i="47"/>
  <c r="R247" i="47"/>
  <c r="R246" i="47"/>
  <c r="R245" i="47"/>
  <c r="R244" i="47"/>
  <c r="R243" i="47"/>
  <c r="Q242" i="47"/>
  <c r="Q241" i="47"/>
  <c r="R240" i="47"/>
  <c r="R239" i="47"/>
  <c r="R238" i="47"/>
  <c r="R237" i="47"/>
  <c r="R236" i="47"/>
  <c r="Q235" i="47"/>
  <c r="Q234" i="47"/>
  <c r="R233" i="47"/>
  <c r="R232" i="47"/>
  <c r="R231" i="47"/>
  <c r="R230" i="47"/>
  <c r="R229" i="47"/>
  <c r="Q228" i="47"/>
  <c r="Q227" i="47"/>
  <c r="R226" i="47"/>
  <c r="R225" i="47"/>
  <c r="R224" i="47"/>
  <c r="R223" i="47"/>
  <c r="R222" i="47"/>
  <c r="Q221" i="47"/>
  <c r="Q220" i="47"/>
  <c r="R219" i="47"/>
  <c r="R218" i="47"/>
  <c r="R217" i="47"/>
  <c r="R216" i="47"/>
  <c r="R215" i="47"/>
  <c r="Q214" i="47"/>
  <c r="Q213" i="47"/>
  <c r="R212" i="47"/>
  <c r="R211" i="47"/>
  <c r="R210" i="47"/>
  <c r="R209" i="47"/>
  <c r="R208" i="47"/>
  <c r="Q207" i="47"/>
  <c r="Q206" i="47"/>
  <c r="R205" i="47"/>
  <c r="R204" i="47"/>
  <c r="R203" i="47"/>
  <c r="R202" i="47"/>
  <c r="R201" i="47"/>
  <c r="Q200" i="47"/>
  <c r="Q199" i="47"/>
  <c r="R198" i="47"/>
  <c r="R197" i="47"/>
  <c r="R196" i="47"/>
  <c r="R195" i="47"/>
  <c r="R194" i="47"/>
  <c r="Q193" i="47"/>
  <c r="Q192" i="47"/>
  <c r="R191" i="47"/>
  <c r="R190" i="47"/>
  <c r="R189" i="47"/>
  <c r="R188" i="47"/>
  <c r="R187" i="47"/>
  <c r="Q186" i="47"/>
  <c r="Q185" i="47"/>
  <c r="R184" i="47"/>
  <c r="R183" i="47"/>
  <c r="R182" i="47"/>
  <c r="R181" i="47"/>
  <c r="R180" i="47"/>
  <c r="Q179" i="47"/>
  <c r="Q178" i="47"/>
  <c r="R177" i="47"/>
  <c r="R176" i="47"/>
  <c r="R175" i="47"/>
  <c r="R174" i="47"/>
  <c r="R173" i="47"/>
  <c r="Q172" i="47"/>
  <c r="Q171" i="47"/>
  <c r="R170" i="47"/>
  <c r="R169" i="47"/>
  <c r="R168" i="47"/>
  <c r="R167" i="47"/>
  <c r="R166" i="47"/>
  <c r="Q165" i="47"/>
  <c r="Q164" i="47"/>
  <c r="R163" i="47"/>
  <c r="R162" i="47"/>
  <c r="R161" i="47"/>
  <c r="R160" i="47"/>
  <c r="R159" i="47"/>
  <c r="Q158" i="47"/>
  <c r="Q157" i="47"/>
  <c r="R156" i="47"/>
  <c r="R155" i="47"/>
  <c r="R154" i="47"/>
  <c r="R153" i="47"/>
  <c r="R152" i="47"/>
  <c r="Q151" i="47"/>
  <c r="Q150" i="47"/>
  <c r="R149" i="47"/>
  <c r="R148" i="47"/>
  <c r="R147" i="47"/>
  <c r="R146" i="47"/>
  <c r="R145" i="47"/>
  <c r="Q144" i="47"/>
  <c r="Q143" i="47"/>
  <c r="R142" i="47"/>
  <c r="R141" i="47"/>
  <c r="R140" i="47"/>
  <c r="R139" i="47"/>
  <c r="R138" i="47"/>
  <c r="Q137" i="47"/>
  <c r="Q136" i="47"/>
  <c r="R135" i="47"/>
  <c r="R134" i="47"/>
  <c r="R133" i="47"/>
  <c r="R132" i="47"/>
  <c r="R131" i="47"/>
  <c r="Q130" i="47"/>
  <c r="Q129" i="47"/>
  <c r="R128" i="47"/>
  <c r="R127" i="47"/>
  <c r="R126" i="47"/>
  <c r="R125" i="47"/>
  <c r="R124" i="47"/>
  <c r="Q123" i="47"/>
  <c r="Q122" i="47"/>
  <c r="R121" i="47"/>
  <c r="R120" i="47"/>
  <c r="R119" i="47"/>
  <c r="R118" i="47"/>
  <c r="R117" i="47"/>
  <c r="Q116" i="47"/>
  <c r="Q115" i="47"/>
  <c r="R114" i="47"/>
  <c r="R113" i="47"/>
  <c r="R112" i="47"/>
  <c r="R111" i="47"/>
  <c r="R110" i="47"/>
  <c r="Q109" i="47"/>
  <c r="Q108" i="47"/>
  <c r="R107" i="47"/>
  <c r="R106" i="47"/>
  <c r="R105" i="47"/>
  <c r="R104" i="47"/>
  <c r="R103" i="47"/>
  <c r="Q102" i="47"/>
  <c r="Q101" i="47"/>
  <c r="R100" i="47"/>
  <c r="R426" i="47"/>
  <c r="R425" i="47"/>
  <c r="R422" i="47"/>
  <c r="R427" i="47"/>
  <c r="W427" i="46"/>
  <c r="W426" i="46"/>
  <c r="W425" i="46"/>
  <c r="W422" i="46"/>
  <c r="Q424" i="47"/>
  <c r="Q423" i="47"/>
  <c r="R421" i="47"/>
  <c r="R420" i="47"/>
  <c r="R419" i="47"/>
  <c r="R418" i="47"/>
  <c r="Q417" i="47"/>
  <c r="Q416" i="47"/>
  <c r="R415" i="47"/>
  <c r="R414" i="47"/>
  <c r="R413" i="47"/>
  <c r="R412" i="47"/>
  <c r="R411" i="47"/>
  <c r="Q410" i="47"/>
  <c r="Q409" i="47"/>
  <c r="R408" i="47"/>
  <c r="R407" i="47"/>
  <c r="R406" i="47"/>
  <c r="R405" i="47"/>
  <c r="R404" i="47"/>
  <c r="Q403" i="47"/>
  <c r="Q402" i="47"/>
  <c r="R401" i="47"/>
  <c r="R400" i="47"/>
  <c r="R399" i="47"/>
  <c r="R398" i="47"/>
  <c r="R397" i="47"/>
  <c r="Q396" i="47"/>
  <c r="Q395" i="47"/>
  <c r="R394" i="47"/>
  <c r="R393" i="47"/>
  <c r="R392" i="47"/>
  <c r="R391" i="47"/>
  <c r="R390" i="47"/>
  <c r="Q389" i="47"/>
  <c r="Q388" i="47"/>
  <c r="R387" i="47"/>
  <c r="R386" i="47"/>
  <c r="R385" i="47"/>
  <c r="R384" i="47"/>
  <c r="R383" i="47"/>
  <c r="Q382" i="47"/>
  <c r="Q381" i="47"/>
  <c r="R380" i="47"/>
  <c r="R379" i="47"/>
  <c r="R378" i="47"/>
  <c r="R377" i="47"/>
  <c r="R376" i="47"/>
  <c r="Q375" i="47"/>
  <c r="Q374" i="47"/>
  <c r="R373" i="47"/>
  <c r="R372" i="47"/>
  <c r="R371" i="47"/>
  <c r="R370" i="47"/>
  <c r="R369" i="47"/>
  <c r="Q368" i="47"/>
  <c r="Q367" i="47"/>
  <c r="R366" i="47"/>
  <c r="R365" i="47"/>
  <c r="R364" i="47"/>
  <c r="R363" i="47"/>
  <c r="R362" i="47"/>
  <c r="Q361" i="47"/>
  <c r="Q360" i="47"/>
  <c r="R359" i="47"/>
  <c r="R358" i="47"/>
  <c r="R357" i="47"/>
  <c r="R356" i="47"/>
  <c r="R355" i="47"/>
  <c r="Q354" i="47"/>
  <c r="Q353" i="47"/>
  <c r="R352" i="47"/>
  <c r="R351" i="47"/>
  <c r="R350" i="47"/>
  <c r="R349" i="47"/>
  <c r="R348" i="47"/>
  <c r="Q347" i="47"/>
  <c r="Q346" i="47"/>
  <c r="R345" i="47"/>
  <c r="R344" i="47"/>
  <c r="R343" i="47"/>
  <c r="R342" i="47"/>
  <c r="R341" i="47"/>
  <c r="Q340" i="47"/>
  <c r="Q339" i="47"/>
  <c r="R338" i="47"/>
  <c r="R337" i="47"/>
  <c r="R336" i="47"/>
  <c r="R335" i="47"/>
  <c r="W133" i="46"/>
  <c r="W132" i="46"/>
  <c r="W131" i="46"/>
  <c r="V130" i="46"/>
  <c r="V129" i="46"/>
  <c r="W128" i="46"/>
  <c r="W127" i="46"/>
  <c r="W126" i="46"/>
  <c r="W125" i="46"/>
  <c r="W124" i="46"/>
  <c r="V123" i="46"/>
  <c r="V122" i="46"/>
  <c r="W121" i="46"/>
  <c r="W120" i="46"/>
  <c r="W119" i="46"/>
  <c r="W118" i="46"/>
  <c r="W117" i="46"/>
  <c r="V116" i="46"/>
  <c r="V115" i="46"/>
  <c r="W114" i="46"/>
  <c r="W113" i="46"/>
  <c r="W112" i="46"/>
  <c r="W111" i="46"/>
  <c r="W110" i="46"/>
  <c r="V109" i="46"/>
  <c r="V108" i="46"/>
  <c r="W107" i="46"/>
  <c r="W106" i="46"/>
  <c r="W105" i="46"/>
  <c r="W104" i="46"/>
  <c r="W103" i="46"/>
  <c r="V102" i="46"/>
  <c r="V101" i="46"/>
  <c r="W100" i="46"/>
  <c r="W99" i="46"/>
  <c r="W98" i="46"/>
  <c r="W97" i="46"/>
  <c r="W96" i="46"/>
  <c r="V424" i="46"/>
  <c r="V423" i="46"/>
  <c r="W421" i="46"/>
  <c r="W420" i="46"/>
  <c r="W419" i="46"/>
  <c r="W418" i="46"/>
  <c r="V417" i="46"/>
  <c r="V416" i="46"/>
  <c r="W415" i="46"/>
  <c r="W414" i="46"/>
  <c r="W413" i="46"/>
  <c r="W412" i="46"/>
  <c r="W411" i="46"/>
  <c r="V410" i="46"/>
  <c r="V409" i="46"/>
  <c r="W408" i="46"/>
  <c r="W407" i="46"/>
  <c r="W406" i="46"/>
  <c r="W405" i="46"/>
  <c r="W404" i="46"/>
  <c r="V403" i="46"/>
  <c r="V402" i="46"/>
  <c r="W401" i="46"/>
  <c r="W400" i="46"/>
  <c r="W399" i="46"/>
  <c r="W398" i="46"/>
  <c r="W397" i="46"/>
  <c r="V396" i="46"/>
  <c r="V395" i="46"/>
  <c r="W394" i="46"/>
  <c r="W393" i="46"/>
  <c r="W392" i="46"/>
  <c r="W391" i="46"/>
  <c r="W390" i="46"/>
  <c r="V389" i="46"/>
  <c r="V388" i="46"/>
  <c r="W387" i="46"/>
  <c r="W386" i="46"/>
  <c r="W385" i="46"/>
  <c r="W384" i="46"/>
  <c r="W383" i="46"/>
  <c r="V382" i="46"/>
  <c r="V381" i="46"/>
  <c r="W379" i="46"/>
  <c r="W378" i="46"/>
  <c r="W377" i="46"/>
  <c r="W376" i="46"/>
  <c r="V375" i="46"/>
  <c r="V374" i="46"/>
  <c r="W373" i="46"/>
  <c r="W372" i="46"/>
  <c r="W371" i="46"/>
  <c r="W370" i="46"/>
  <c r="W369" i="46"/>
  <c r="V368" i="46"/>
  <c r="V367" i="46"/>
  <c r="W366" i="46"/>
  <c r="W365" i="46"/>
  <c r="W364" i="46"/>
  <c r="W363" i="46"/>
  <c r="W362" i="46"/>
  <c r="V361" i="46"/>
  <c r="V360" i="46"/>
  <c r="W359" i="46"/>
  <c r="W358" i="46"/>
  <c r="W357" i="46"/>
  <c r="W356" i="46"/>
  <c r="W355" i="46"/>
  <c r="V354" i="46"/>
  <c r="V353" i="46"/>
  <c r="W352" i="46"/>
  <c r="W351" i="46"/>
  <c r="W350" i="46"/>
  <c r="W349" i="46"/>
  <c r="W348" i="46"/>
  <c r="V347" i="46"/>
  <c r="V346" i="46"/>
  <c r="W345" i="46"/>
  <c r="W344" i="46"/>
  <c r="W343" i="46"/>
  <c r="W342" i="46"/>
  <c r="W341" i="46"/>
  <c r="V340" i="46"/>
  <c r="V339" i="46"/>
  <c r="W338" i="46"/>
  <c r="W337" i="46"/>
  <c r="W336" i="46"/>
  <c r="W335" i="46"/>
  <c r="W334" i="46"/>
  <c r="V333" i="46"/>
  <c r="V332" i="46"/>
  <c r="W331" i="46"/>
  <c r="W330" i="46"/>
  <c r="W329" i="46"/>
  <c r="W328" i="46"/>
  <c r="W327" i="46"/>
  <c r="V326" i="46"/>
  <c r="V325" i="46"/>
  <c r="W324" i="46"/>
  <c r="W323" i="46"/>
  <c r="W322" i="46"/>
  <c r="W321" i="46"/>
  <c r="W320" i="46"/>
  <c r="V319" i="46"/>
  <c r="V318" i="46"/>
  <c r="W317" i="46"/>
  <c r="W316" i="46"/>
  <c r="W315" i="46"/>
  <c r="W314" i="46"/>
  <c r="W313" i="46"/>
  <c r="V312" i="46"/>
  <c r="V311" i="46"/>
  <c r="W310" i="46"/>
  <c r="W309" i="46"/>
  <c r="W308" i="46"/>
  <c r="W307" i="46"/>
  <c r="W306" i="46"/>
  <c r="V305" i="46"/>
  <c r="V304" i="46"/>
  <c r="W303" i="46"/>
  <c r="W302" i="46"/>
  <c r="W301" i="46"/>
  <c r="W300" i="46"/>
  <c r="W299" i="46"/>
  <c r="V298" i="46"/>
  <c r="V297" i="46"/>
  <c r="W296" i="46"/>
  <c r="W295" i="46"/>
  <c r="W294" i="46"/>
  <c r="W293" i="46"/>
  <c r="W292" i="46"/>
  <c r="V291" i="46"/>
  <c r="V290" i="46"/>
  <c r="W289" i="46"/>
  <c r="W288" i="46"/>
  <c r="W287" i="46"/>
  <c r="W286" i="46"/>
  <c r="W285" i="46"/>
  <c r="V284" i="46"/>
  <c r="V283" i="46"/>
  <c r="W282" i="46"/>
  <c r="W281" i="46"/>
  <c r="W280" i="46"/>
  <c r="W279" i="46"/>
  <c r="W278" i="46"/>
  <c r="V277" i="46"/>
  <c r="V276" i="46"/>
  <c r="W275" i="46"/>
  <c r="W274" i="46"/>
  <c r="W273" i="46"/>
  <c r="W272" i="46"/>
  <c r="W271" i="46"/>
  <c r="V270" i="46"/>
  <c r="V269" i="46"/>
  <c r="W268" i="46"/>
  <c r="W267" i="46"/>
  <c r="W266" i="46"/>
  <c r="W265" i="46"/>
  <c r="W264" i="46"/>
  <c r="V263" i="46"/>
  <c r="V262" i="46"/>
  <c r="W261" i="46"/>
  <c r="W260" i="46"/>
  <c r="W259" i="46"/>
  <c r="W258" i="46"/>
  <c r="W257" i="46"/>
  <c r="V256" i="46"/>
  <c r="V255" i="46"/>
  <c r="W254" i="46"/>
  <c r="W253" i="46"/>
  <c r="W252" i="46"/>
  <c r="W251" i="46"/>
  <c r="W250" i="46"/>
  <c r="V249" i="46"/>
  <c r="V248" i="46"/>
  <c r="W247" i="46"/>
  <c r="W246" i="46"/>
  <c r="W245" i="46"/>
  <c r="W244" i="46"/>
  <c r="W243" i="46"/>
  <c r="V242" i="46"/>
  <c r="V241" i="46"/>
  <c r="W240" i="46"/>
  <c r="W239" i="46"/>
  <c r="W238" i="46"/>
  <c r="W237" i="46"/>
  <c r="W236" i="46"/>
  <c r="V235" i="46"/>
  <c r="V234" i="46"/>
  <c r="W233" i="46"/>
  <c r="W232" i="46"/>
  <c r="W231" i="46"/>
  <c r="W230" i="46"/>
  <c r="W229" i="46"/>
  <c r="V228" i="46"/>
  <c r="V227" i="46"/>
  <c r="W226" i="46"/>
  <c r="W225" i="46"/>
  <c r="W224" i="46"/>
  <c r="W223" i="46"/>
  <c r="W222" i="46"/>
  <c r="V221" i="46"/>
  <c r="V220" i="46"/>
  <c r="W219" i="46"/>
  <c r="W218" i="46"/>
  <c r="W217" i="46"/>
  <c r="W216" i="46"/>
  <c r="W215" i="46"/>
  <c r="V214" i="46"/>
  <c r="V213" i="46"/>
  <c r="W212" i="46"/>
  <c r="W211" i="46"/>
  <c r="W210" i="46"/>
  <c r="W209" i="46"/>
  <c r="W208" i="46"/>
  <c r="V207" i="46"/>
  <c r="V206" i="46"/>
  <c r="W205" i="46"/>
  <c r="W204" i="46"/>
  <c r="W203" i="46"/>
  <c r="W202" i="46"/>
  <c r="W201" i="46"/>
  <c r="V200" i="46"/>
  <c r="V199" i="46"/>
  <c r="W198" i="46"/>
  <c r="W197" i="46"/>
  <c r="W196" i="46"/>
  <c r="W195" i="46"/>
  <c r="W194" i="46"/>
  <c r="V193" i="46"/>
  <c r="V192" i="46"/>
  <c r="W191" i="46"/>
  <c r="W190" i="46"/>
  <c r="W189" i="46"/>
  <c r="W188" i="46"/>
  <c r="W187" i="46"/>
  <c r="V186" i="46"/>
  <c r="V185" i="46"/>
  <c r="W184" i="46"/>
  <c r="W183" i="46"/>
  <c r="W182" i="46"/>
  <c r="W181" i="46"/>
  <c r="W180" i="46"/>
  <c r="V179" i="46"/>
  <c r="V178" i="46"/>
  <c r="W177" i="46"/>
  <c r="W176" i="46"/>
  <c r="W175" i="46"/>
  <c r="W174" i="46"/>
  <c r="W173" i="46"/>
  <c r="V172" i="46"/>
  <c r="V171" i="46"/>
  <c r="W170" i="46"/>
  <c r="W169" i="46"/>
  <c r="W168" i="46"/>
  <c r="W167" i="46"/>
  <c r="W166" i="46"/>
  <c r="V165" i="46"/>
  <c r="V164" i="46"/>
  <c r="W163" i="46"/>
  <c r="W162" i="46"/>
  <c r="W161" i="46"/>
  <c r="W160" i="46"/>
  <c r="W159" i="46"/>
  <c r="V158" i="46"/>
  <c r="V157" i="46"/>
  <c r="W156" i="46"/>
  <c r="W155" i="46"/>
  <c r="W154" i="46"/>
  <c r="W153" i="46"/>
  <c r="W152" i="46"/>
  <c r="V151" i="46"/>
  <c r="V150" i="46"/>
  <c r="W149" i="46"/>
  <c r="W148" i="46"/>
  <c r="W147" i="46"/>
  <c r="W146" i="46"/>
  <c r="W145" i="46"/>
  <c r="V144" i="46"/>
  <c r="V143" i="46"/>
  <c r="W142" i="46"/>
  <c r="W141" i="46"/>
  <c r="W140" i="46"/>
  <c r="W139" i="46"/>
  <c r="W138" i="46"/>
  <c r="V137" i="46"/>
  <c r="V136" i="46"/>
  <c r="W135" i="46"/>
  <c r="W134" i="46"/>
  <c r="P132" i="46"/>
  <c r="O132" i="46"/>
  <c r="N132" i="46"/>
  <c r="M132" i="46"/>
  <c r="E9" i="48" l="1"/>
  <c r="E8" i="48"/>
  <c r="E7" i="48"/>
  <c r="F8" i="48"/>
  <c r="F9" i="48"/>
  <c r="F6" i="48"/>
  <c r="AC6" i="46"/>
  <c r="AC8" i="46"/>
  <c r="AC7" i="46"/>
  <c r="E6" i="48"/>
  <c r="B33" i="52"/>
  <c r="K21" i="52" s="1"/>
  <c r="B33" i="53"/>
  <c r="B33" i="48"/>
  <c r="B33" i="54"/>
  <c r="AF7" i="46"/>
  <c r="AF6" i="46"/>
  <c r="AF5" i="46"/>
  <c r="AA6" i="47"/>
  <c r="V473" i="47"/>
  <c r="V476" i="47" s="1"/>
  <c r="AA5" i="47"/>
  <c r="W473" i="47"/>
  <c r="W476" i="47" s="1"/>
  <c r="X473" i="47"/>
  <c r="X476" i="47" s="1"/>
  <c r="Z473" i="46"/>
  <c r="Z476" i="46" s="1"/>
  <c r="AA473" i="46"/>
  <c r="AA476" i="46" s="1"/>
  <c r="AB473" i="46"/>
  <c r="AB476" i="46" s="1"/>
  <c r="P131" i="46"/>
  <c r="O131" i="46"/>
  <c r="N131" i="46"/>
  <c r="M131" i="46"/>
  <c r="K29" i="52" l="1"/>
  <c r="K20" i="52"/>
  <c r="K23" i="52"/>
  <c r="K18" i="52"/>
  <c r="K25" i="52"/>
  <c r="K19" i="52"/>
  <c r="K24" i="52"/>
  <c r="K27" i="52"/>
  <c r="K26" i="52"/>
  <c r="K22" i="52"/>
  <c r="K28" i="52"/>
  <c r="F7" i="53"/>
  <c r="F7" i="54"/>
  <c r="F7" i="52"/>
  <c r="E6" i="53"/>
  <c r="E6" i="54"/>
  <c r="E6" i="52"/>
  <c r="K18" i="54"/>
  <c r="K22" i="54"/>
  <c r="K19" i="54"/>
  <c r="K23" i="54"/>
  <c r="K20" i="54"/>
  <c r="K21" i="54"/>
  <c r="K29" i="54"/>
  <c r="K28" i="54"/>
  <c r="K26" i="54"/>
  <c r="K27" i="54"/>
  <c r="K25" i="54"/>
  <c r="K24" i="54"/>
  <c r="C8" i="54"/>
  <c r="C8" i="53"/>
  <c r="F9" i="54"/>
  <c r="F9" i="53"/>
  <c r="F9" i="52"/>
  <c r="E7" i="53"/>
  <c r="E7" i="54"/>
  <c r="E7" i="52"/>
  <c r="K20" i="48"/>
  <c r="K19" i="48"/>
  <c r="K22" i="48"/>
  <c r="K23" i="48"/>
  <c r="K21" i="48"/>
  <c r="K18" i="48"/>
  <c r="K29" i="48"/>
  <c r="K28" i="48"/>
  <c r="K27" i="48"/>
  <c r="K26" i="48"/>
  <c r="K25" i="48"/>
  <c r="K24" i="48"/>
  <c r="C7" i="53"/>
  <c r="C7" i="54"/>
  <c r="F6" i="53"/>
  <c r="F6" i="54"/>
  <c r="F6" i="52"/>
  <c r="K22" i="53"/>
  <c r="K23" i="53"/>
  <c r="K21" i="53"/>
  <c r="K24" i="53"/>
  <c r="K29" i="53"/>
  <c r="K25" i="53"/>
  <c r="K28" i="53"/>
  <c r="K20" i="53"/>
  <c r="K18" i="53"/>
  <c r="K27" i="53"/>
  <c r="K19" i="53"/>
  <c r="K26" i="53"/>
  <c r="E9" i="54"/>
  <c r="E9" i="53"/>
  <c r="E9" i="52"/>
  <c r="F7" i="48"/>
  <c r="G7" i="48" s="1"/>
  <c r="C6" i="54"/>
  <c r="C6" i="53"/>
  <c r="C9" i="53"/>
  <c r="C9" i="54"/>
  <c r="F8" i="53"/>
  <c r="F8" i="54"/>
  <c r="F8" i="52"/>
  <c r="E8" i="53"/>
  <c r="E8" i="54"/>
  <c r="E8" i="52"/>
  <c r="G9" i="48"/>
  <c r="B6" i="53"/>
  <c r="B6" i="54"/>
  <c r="B7" i="53"/>
  <c r="B7" i="54"/>
  <c r="B8" i="53"/>
  <c r="B8" i="54"/>
  <c r="B9" i="53"/>
  <c r="B9" i="54"/>
  <c r="C9" i="48"/>
  <c r="C9" i="52"/>
  <c r="C7" i="48"/>
  <c r="C7" i="52"/>
  <c r="B6" i="48"/>
  <c r="B6" i="52"/>
  <c r="C8" i="48"/>
  <c r="C8" i="52"/>
  <c r="B7" i="48"/>
  <c r="B7" i="52"/>
  <c r="B8" i="48"/>
  <c r="B8" i="52"/>
  <c r="B9" i="48"/>
  <c r="B9" i="52"/>
  <c r="C6" i="48"/>
  <c r="C6" i="52"/>
  <c r="G6" i="48"/>
  <c r="X8" i="47"/>
  <c r="G8" i="48"/>
  <c r="X5" i="47"/>
  <c r="X6" i="47"/>
  <c r="X7" i="47"/>
  <c r="P130" i="46"/>
  <c r="O130" i="46"/>
  <c r="N130" i="46"/>
  <c r="M130" i="46"/>
  <c r="P129" i="46"/>
  <c r="O129" i="46"/>
  <c r="N129" i="46"/>
  <c r="M129" i="46"/>
  <c r="P128" i="46"/>
  <c r="O128" i="46"/>
  <c r="N128" i="46"/>
  <c r="M128" i="46"/>
  <c r="D6" i="54" l="1"/>
  <c r="G6" i="54"/>
  <c r="G8" i="53"/>
  <c r="D9" i="53"/>
  <c r="G6" i="52"/>
  <c r="D8" i="54"/>
  <c r="D6" i="53"/>
  <c r="D8" i="53"/>
  <c r="G9" i="52"/>
  <c r="G7" i="52"/>
  <c r="D9" i="54"/>
  <c r="D7" i="54"/>
  <c r="G8" i="52"/>
  <c r="G9" i="53"/>
  <c r="G7" i="54"/>
  <c r="D7" i="53"/>
  <c r="G8" i="54"/>
  <c r="G6" i="53"/>
  <c r="G9" i="54"/>
  <c r="G7" i="53"/>
  <c r="D6" i="52"/>
  <c r="D6" i="48"/>
  <c r="D9" i="48"/>
  <c r="D8" i="48"/>
  <c r="D7" i="48"/>
  <c r="D7" i="52"/>
  <c r="D9" i="52"/>
  <c r="D8" i="52"/>
  <c r="P127" i="46"/>
  <c r="O127" i="46"/>
  <c r="N127" i="46"/>
  <c r="M127" i="46"/>
  <c r="P126" i="46" l="1"/>
  <c r="O126" i="46"/>
  <c r="N126" i="46"/>
  <c r="M126" i="46"/>
  <c r="P125" i="46" l="1"/>
  <c r="O125" i="46"/>
  <c r="N125" i="46"/>
  <c r="M125" i="46"/>
  <c r="P124" i="46" l="1"/>
  <c r="O124" i="46"/>
  <c r="N124" i="46"/>
  <c r="M124" i="46"/>
  <c r="P123" i="46" l="1"/>
  <c r="O123" i="46"/>
  <c r="N123" i="46"/>
  <c r="M123" i="46"/>
  <c r="P122" i="46"/>
  <c r="O122" i="46"/>
  <c r="N122" i="46"/>
  <c r="M122" i="46"/>
  <c r="P121" i="46"/>
  <c r="O121" i="46"/>
  <c r="N121" i="46"/>
  <c r="M121" i="46"/>
  <c r="P120" i="46" l="1"/>
  <c r="O120" i="46"/>
  <c r="N120" i="46"/>
  <c r="M120" i="46"/>
  <c r="P119" i="46" l="1"/>
  <c r="O119" i="46"/>
  <c r="N119" i="46"/>
  <c r="M119" i="46"/>
  <c r="P118" i="46" l="1"/>
  <c r="O118" i="46"/>
  <c r="N118" i="46"/>
  <c r="M118" i="46"/>
  <c r="P117" i="46" l="1"/>
  <c r="O117" i="46"/>
  <c r="N117" i="46"/>
  <c r="M117" i="46"/>
  <c r="P116" i="46"/>
  <c r="O116" i="46"/>
  <c r="N116" i="46"/>
  <c r="M116" i="46"/>
  <c r="P115" i="46" l="1"/>
  <c r="O115" i="46"/>
  <c r="N115" i="46"/>
  <c r="M115" i="46"/>
  <c r="P114" i="46"/>
  <c r="O114" i="46"/>
  <c r="N114" i="46"/>
  <c r="M114" i="46"/>
  <c r="P113" i="46" l="1"/>
  <c r="O113" i="46"/>
  <c r="N113" i="46"/>
  <c r="M113" i="46"/>
  <c r="P112" i="46" l="1"/>
  <c r="O112" i="46"/>
  <c r="N112" i="46"/>
  <c r="M112" i="46"/>
  <c r="P111" i="46" l="1"/>
  <c r="O111" i="46"/>
  <c r="N111" i="46"/>
  <c r="M111" i="46"/>
  <c r="P110" i="46"/>
  <c r="O110" i="46"/>
  <c r="N110" i="46"/>
  <c r="M110" i="46"/>
  <c r="P109" i="46" l="1"/>
  <c r="O109" i="46"/>
  <c r="N109" i="46"/>
  <c r="M109" i="46"/>
  <c r="P108" i="46"/>
  <c r="O108" i="46"/>
  <c r="N108" i="46"/>
  <c r="M108" i="46"/>
  <c r="P107" i="46"/>
  <c r="O107" i="46"/>
  <c r="N107" i="46"/>
  <c r="M107" i="46"/>
  <c r="P106" i="46" l="1"/>
  <c r="O106" i="46"/>
  <c r="N106" i="46"/>
  <c r="M106" i="46"/>
  <c r="P105" i="46" l="1"/>
  <c r="O105" i="46"/>
  <c r="N105" i="46"/>
  <c r="M105" i="46"/>
  <c r="P104" i="46"/>
  <c r="O104" i="46"/>
  <c r="N104" i="46"/>
  <c r="M104" i="46"/>
  <c r="P103" i="46" l="1"/>
  <c r="O103" i="46"/>
  <c r="N103" i="46"/>
  <c r="M103" i="46"/>
  <c r="P102" i="46" l="1"/>
  <c r="O102" i="46"/>
  <c r="N102" i="46"/>
  <c r="M102" i="46"/>
  <c r="P101" i="46"/>
  <c r="O101" i="46"/>
  <c r="N101" i="46"/>
  <c r="M101" i="46"/>
  <c r="P100" i="46"/>
  <c r="O100" i="46"/>
  <c r="N100" i="46"/>
  <c r="M100" i="46"/>
  <c r="P99" i="46" l="1"/>
  <c r="O99" i="46"/>
  <c r="N99" i="46"/>
  <c r="M99" i="46"/>
  <c r="P98" i="46"/>
  <c r="O98" i="46"/>
  <c r="N98" i="46"/>
  <c r="M98" i="46"/>
  <c r="P97" i="46" l="1"/>
  <c r="O97" i="46"/>
  <c r="N97" i="46"/>
  <c r="M97" i="46"/>
  <c r="P96" i="46" l="1"/>
  <c r="O96" i="46"/>
  <c r="N96" i="46"/>
  <c r="M96" i="46"/>
  <c r="P95" i="46" l="1"/>
  <c r="O95" i="46"/>
  <c r="N95" i="46"/>
  <c r="M95" i="46"/>
  <c r="P94" i="46"/>
  <c r="O94" i="46"/>
  <c r="N94" i="46"/>
  <c r="M94" i="46"/>
  <c r="P93" i="46"/>
  <c r="O93" i="46"/>
  <c r="N93" i="46"/>
  <c r="M93" i="46"/>
  <c r="P92" i="46"/>
  <c r="O92" i="46"/>
  <c r="N92" i="46"/>
  <c r="M92" i="46"/>
  <c r="P91" i="46" l="1"/>
  <c r="O91" i="46"/>
  <c r="N91" i="46"/>
  <c r="M91" i="46"/>
  <c r="P90" i="46" l="1"/>
  <c r="O90" i="46"/>
  <c r="N90" i="46"/>
  <c r="M90" i="46"/>
  <c r="P89" i="46" l="1"/>
  <c r="O89" i="46"/>
  <c r="N89" i="46"/>
  <c r="M89" i="46"/>
  <c r="P88" i="46" l="1"/>
  <c r="O88" i="46"/>
  <c r="N88" i="46"/>
  <c r="M88" i="46"/>
  <c r="P87" i="46"/>
  <c r="O87" i="46"/>
  <c r="N87" i="46"/>
  <c r="M87" i="46"/>
  <c r="P86" i="46"/>
  <c r="O86" i="46"/>
  <c r="N86" i="46"/>
  <c r="M86" i="46"/>
  <c r="P85" i="46" l="1"/>
  <c r="O85" i="46"/>
  <c r="N85" i="46"/>
  <c r="M85" i="46"/>
  <c r="P84" i="46" l="1"/>
  <c r="O84" i="46"/>
  <c r="N84" i="46"/>
  <c r="M84" i="46"/>
  <c r="P83" i="46" l="1"/>
  <c r="O83" i="46"/>
  <c r="N83" i="46"/>
  <c r="M83" i="46"/>
  <c r="P82" i="46" l="1"/>
  <c r="O82" i="46"/>
  <c r="N82" i="46"/>
  <c r="M82" i="46"/>
  <c r="P81" i="46" l="1"/>
  <c r="O81" i="46"/>
  <c r="N81" i="46"/>
  <c r="M81" i="46"/>
  <c r="P80" i="46"/>
  <c r="O80" i="46"/>
  <c r="N80" i="46"/>
  <c r="M80" i="46"/>
  <c r="P79" i="46"/>
  <c r="O79" i="46"/>
  <c r="N79" i="46"/>
  <c r="M79" i="46"/>
  <c r="P78" i="46" l="1"/>
  <c r="O78" i="46"/>
  <c r="N78" i="46"/>
  <c r="M78" i="46"/>
  <c r="P77" i="46" l="1"/>
  <c r="O77" i="46"/>
  <c r="N77" i="46"/>
  <c r="M77" i="46"/>
  <c r="P76" i="46" l="1"/>
  <c r="O76" i="46"/>
  <c r="N76" i="46"/>
  <c r="M76" i="46"/>
  <c r="P75" i="46" l="1"/>
  <c r="O75" i="46"/>
  <c r="N75" i="46"/>
  <c r="M75" i="46"/>
  <c r="P74" i="46"/>
  <c r="O74" i="46"/>
  <c r="N74" i="46"/>
  <c r="M74" i="46"/>
  <c r="P73" i="46" l="1"/>
  <c r="O73" i="46"/>
  <c r="N73" i="46"/>
  <c r="M73" i="46"/>
  <c r="P72" i="46"/>
  <c r="O72" i="46"/>
  <c r="N72" i="46"/>
  <c r="M72" i="46"/>
  <c r="P71" i="46" l="1"/>
  <c r="O71" i="46"/>
  <c r="N71" i="46"/>
  <c r="M71" i="46"/>
  <c r="P70" i="46" l="1"/>
  <c r="O70" i="46"/>
  <c r="N70" i="46"/>
  <c r="M70" i="46"/>
  <c r="P69" i="46" l="1"/>
  <c r="O69" i="46"/>
  <c r="N69" i="46"/>
  <c r="M69" i="46"/>
  <c r="P68" i="46"/>
  <c r="O68" i="46"/>
  <c r="N68" i="46"/>
  <c r="M68" i="46"/>
  <c r="P67" i="46" l="1"/>
  <c r="O67" i="46"/>
  <c r="N67" i="46"/>
  <c r="M67" i="46"/>
  <c r="P66" i="46"/>
  <c r="O66" i="46"/>
  <c r="N66" i="46"/>
  <c r="M66" i="46"/>
  <c r="P65" i="46"/>
  <c r="O65" i="46"/>
  <c r="N65" i="46"/>
  <c r="M65" i="46"/>
  <c r="P64" i="46" l="1"/>
  <c r="O64" i="46"/>
  <c r="N64" i="46"/>
  <c r="M64" i="46"/>
  <c r="P63" i="46" l="1"/>
  <c r="O63" i="46"/>
  <c r="N63" i="46"/>
  <c r="M63" i="46"/>
  <c r="P62" i="46"/>
  <c r="O62" i="46"/>
  <c r="N62" i="46"/>
  <c r="M62" i="46"/>
  <c r="P61" i="46" l="1"/>
  <c r="O61" i="46"/>
  <c r="N61" i="46"/>
  <c r="M61" i="46"/>
  <c r="P60" i="46" l="1"/>
  <c r="O60" i="46"/>
  <c r="N60" i="46"/>
  <c r="M60" i="46"/>
  <c r="P59" i="46"/>
  <c r="O59" i="46"/>
  <c r="N59" i="46"/>
  <c r="M59" i="46"/>
  <c r="P58" i="46"/>
  <c r="O58" i="46"/>
  <c r="N58" i="46"/>
  <c r="M58" i="46"/>
  <c r="P57" i="46" l="1"/>
  <c r="O57" i="46"/>
  <c r="N57" i="46"/>
  <c r="M57" i="46"/>
  <c r="P56" i="46"/>
  <c r="O56" i="46"/>
  <c r="N56" i="46"/>
  <c r="M56" i="46"/>
  <c r="P55" i="46" l="1"/>
  <c r="O55" i="46"/>
  <c r="N55" i="46"/>
  <c r="M55" i="46"/>
  <c r="P54" i="46" l="1"/>
  <c r="O54" i="46"/>
  <c r="N54" i="46"/>
  <c r="M54" i="46"/>
  <c r="P53" i="46"/>
  <c r="O53" i="46"/>
  <c r="N53" i="46"/>
  <c r="M53" i="46"/>
  <c r="P52" i="46"/>
  <c r="O52" i="46"/>
  <c r="N52" i="46"/>
  <c r="M52" i="46"/>
  <c r="P51" i="46"/>
  <c r="O51" i="46"/>
  <c r="N51" i="46"/>
  <c r="M51" i="46"/>
  <c r="P50" i="46" l="1"/>
  <c r="O50" i="46"/>
  <c r="N50" i="46"/>
  <c r="M50" i="46"/>
  <c r="P49" i="46" l="1"/>
  <c r="O49" i="46"/>
  <c r="N49" i="46"/>
  <c r="M49" i="46"/>
  <c r="P48" i="46" l="1"/>
  <c r="O48" i="46"/>
  <c r="N48" i="46"/>
  <c r="M48" i="46"/>
  <c r="P47" i="46"/>
  <c r="O47" i="46"/>
  <c r="N47" i="46"/>
  <c r="M47" i="46"/>
  <c r="P46" i="46" l="1"/>
  <c r="O46" i="46"/>
  <c r="N46" i="46"/>
  <c r="M46" i="46"/>
  <c r="P45" i="46"/>
  <c r="O45" i="46"/>
  <c r="N45" i="46"/>
  <c r="M45" i="46"/>
  <c r="P44" i="46"/>
  <c r="O44" i="46"/>
  <c r="N44" i="46"/>
  <c r="M44" i="46"/>
  <c r="P43" i="46" l="1"/>
  <c r="O43" i="46"/>
  <c r="N43" i="46"/>
  <c r="M43" i="46"/>
  <c r="P42" i="46" l="1"/>
  <c r="O42" i="46"/>
  <c r="N42" i="46"/>
  <c r="M42" i="46"/>
  <c r="P41" i="46" l="1"/>
  <c r="O41" i="46"/>
  <c r="N41" i="46"/>
  <c r="M41" i="46"/>
  <c r="P40" i="46" l="1"/>
  <c r="O40" i="46"/>
  <c r="N40" i="46"/>
  <c r="M40" i="46"/>
  <c r="P39" i="46" l="1"/>
  <c r="O39" i="46"/>
  <c r="N39" i="46"/>
  <c r="M39" i="46"/>
  <c r="P38" i="46"/>
  <c r="O38" i="46"/>
  <c r="N38" i="46"/>
  <c r="M38" i="46"/>
  <c r="P37" i="46"/>
  <c r="O37" i="46"/>
  <c r="N37" i="46"/>
  <c r="M37" i="46"/>
  <c r="P36" i="46" l="1"/>
  <c r="O36" i="46"/>
  <c r="N36" i="46"/>
  <c r="M36" i="46"/>
  <c r="P35" i="46" l="1"/>
  <c r="O35" i="46"/>
  <c r="N35" i="46"/>
  <c r="M35" i="46"/>
  <c r="P34" i="46" l="1"/>
  <c r="O34" i="46"/>
  <c r="N34" i="46"/>
  <c r="M34" i="46"/>
  <c r="P33" i="46" l="1"/>
  <c r="O33" i="46"/>
  <c r="N33" i="46"/>
  <c r="M33" i="46"/>
  <c r="P32" i="46"/>
  <c r="O32" i="46"/>
  <c r="N32" i="46"/>
  <c r="M32" i="46"/>
  <c r="P31" i="46" l="1"/>
  <c r="O31" i="46"/>
  <c r="N31" i="46"/>
  <c r="M31" i="46"/>
  <c r="P30" i="46"/>
  <c r="O30" i="46"/>
  <c r="N30" i="46"/>
  <c r="M30" i="46"/>
  <c r="P29" i="46" l="1"/>
  <c r="O29" i="46"/>
  <c r="N29" i="46"/>
  <c r="M29" i="46"/>
  <c r="P28" i="46" l="1"/>
  <c r="O28" i="46"/>
  <c r="N28" i="46"/>
  <c r="M28" i="46"/>
  <c r="P27" i="46" l="1"/>
  <c r="O27" i="46"/>
  <c r="N27" i="46"/>
  <c r="M27" i="46"/>
  <c r="P26" i="46"/>
  <c r="O26" i="46"/>
  <c r="N26" i="46"/>
  <c r="M26" i="46"/>
  <c r="P25" i="46" l="1"/>
  <c r="O25" i="46"/>
  <c r="N25" i="46"/>
  <c r="M25" i="46"/>
  <c r="P24" i="46"/>
  <c r="O24" i="46"/>
  <c r="N24" i="46"/>
  <c r="M24" i="46"/>
  <c r="P23" i="46"/>
  <c r="O23" i="46"/>
  <c r="N23" i="46"/>
  <c r="M23" i="46"/>
  <c r="P22" i="46" l="1"/>
  <c r="O22" i="46"/>
  <c r="N22" i="46"/>
  <c r="M22" i="46"/>
  <c r="P21" i="46" l="1"/>
  <c r="O21" i="46"/>
  <c r="N21" i="46"/>
  <c r="M21" i="46"/>
  <c r="P20" i="46"/>
  <c r="O20" i="46"/>
  <c r="N20" i="46"/>
  <c r="M20" i="46"/>
  <c r="P19" i="46" l="1"/>
  <c r="O19" i="46"/>
  <c r="N19" i="46"/>
  <c r="M19" i="46"/>
  <c r="P18" i="46" l="1"/>
  <c r="O18" i="46"/>
  <c r="N18" i="46"/>
  <c r="M18" i="46"/>
  <c r="P17" i="46"/>
  <c r="O17" i="46"/>
  <c r="N17" i="46"/>
  <c r="M17" i="46"/>
  <c r="P16" i="46"/>
  <c r="O16" i="46"/>
  <c r="N16" i="46"/>
  <c r="M16" i="46"/>
  <c r="P15" i="46" l="1"/>
  <c r="O15" i="46"/>
  <c r="N15" i="46"/>
  <c r="M15" i="46"/>
  <c r="P14" i="46"/>
  <c r="O14" i="46"/>
  <c r="N14" i="46"/>
  <c r="M14" i="46"/>
  <c r="P13" i="46" l="1"/>
  <c r="O13" i="46"/>
  <c r="N13" i="46"/>
  <c r="M13" i="46"/>
  <c r="P12" i="46" l="1"/>
  <c r="O12" i="46"/>
  <c r="N12" i="46"/>
  <c r="M12" i="46"/>
  <c r="P11" i="46" l="1"/>
  <c r="O11" i="46"/>
  <c r="N11" i="46"/>
  <c r="M11" i="46"/>
  <c r="P10" i="46"/>
  <c r="O10" i="46"/>
  <c r="N10" i="46"/>
  <c r="M10" i="46"/>
  <c r="P9" i="46"/>
  <c r="O9" i="46"/>
  <c r="N9" i="46"/>
  <c r="M9" i="46"/>
  <c r="P8" i="46"/>
  <c r="O8" i="46"/>
  <c r="N8" i="46"/>
  <c r="M8" i="46"/>
  <c r="P7" i="46" l="1"/>
  <c r="O7" i="46"/>
  <c r="N7" i="46"/>
  <c r="M7" i="46"/>
  <c r="P6" i="46" l="1"/>
  <c r="O6" i="46"/>
  <c r="N6" i="46"/>
  <c r="M6" i="46"/>
  <c r="P5" i="46" l="1"/>
  <c r="O5" i="46"/>
  <c r="N5" i="46"/>
  <c r="M5" i="46"/>
  <c r="B4" i="46" l="1"/>
  <c r="A4" i="46"/>
  <c r="A4" i="47"/>
  <c r="B4" i="47"/>
  <c r="A2948" i="47"/>
  <c r="B2948" i="47"/>
  <c r="A2949" i="47"/>
  <c r="B2949" i="47"/>
  <c r="A2950" i="47"/>
  <c r="B2950" i="47"/>
  <c r="A2951" i="47"/>
  <c r="B2951" i="47"/>
  <c r="A2952" i="47"/>
  <c r="B2952" i="47"/>
  <c r="A2953" i="47"/>
  <c r="B2953" i="47"/>
  <c r="A2954" i="47"/>
  <c r="B2954" i="47"/>
  <c r="A2955" i="47"/>
  <c r="B2955" i="47"/>
  <c r="A2956" i="47"/>
  <c r="B2956" i="47"/>
  <c r="A2957" i="47"/>
  <c r="B2957" i="47"/>
  <c r="A2958" i="47"/>
  <c r="B2958" i="47"/>
  <c r="A2959" i="47"/>
  <c r="B2959" i="47"/>
  <c r="A2960" i="47"/>
  <c r="B2960" i="47"/>
  <c r="A2961" i="47"/>
  <c r="B2961" i="47"/>
  <c r="A2962" i="47"/>
  <c r="B2962" i="47"/>
  <c r="A2963" i="47"/>
  <c r="B2963" i="47"/>
  <c r="A2964" i="47"/>
  <c r="B2964" i="47"/>
  <c r="A2965" i="47"/>
  <c r="B2965" i="47"/>
  <c r="A2966" i="47"/>
  <c r="B2966" i="47"/>
  <c r="A2967" i="47"/>
  <c r="B2967" i="47"/>
  <c r="A2968" i="47"/>
  <c r="B2968" i="47"/>
  <c r="A2969" i="47"/>
  <c r="B2969" i="47"/>
  <c r="A2970" i="47"/>
  <c r="B2970" i="47"/>
  <c r="A2971" i="47"/>
  <c r="B2971" i="47"/>
  <c r="A2972" i="47"/>
  <c r="B2972" i="47"/>
  <c r="A2973" i="47"/>
  <c r="B2973" i="47"/>
  <c r="A2974" i="47"/>
  <c r="B2974" i="47"/>
  <c r="A2975" i="47"/>
  <c r="B2975" i="47"/>
  <c r="A2976" i="47"/>
  <c r="B2976" i="47"/>
  <c r="A2977" i="47"/>
  <c r="B2977" i="47"/>
  <c r="A2978" i="47"/>
  <c r="B2978" i="47"/>
  <c r="A2979" i="47"/>
  <c r="B2979" i="47"/>
  <c r="A2980" i="47"/>
  <c r="B2980" i="47"/>
  <c r="A2981" i="47"/>
  <c r="B2981" i="47"/>
  <c r="A2982" i="47"/>
  <c r="B2982" i="47"/>
  <c r="A2983" i="47"/>
  <c r="B2983" i="47"/>
  <c r="A2984" i="47"/>
  <c r="B2984" i="47"/>
  <c r="A2985" i="47"/>
  <c r="B2985" i="47"/>
  <c r="A2986" i="47"/>
  <c r="B2986" i="47"/>
  <c r="A2987" i="47"/>
  <c r="B2987" i="47"/>
  <c r="A2988" i="47"/>
  <c r="B2988" i="47"/>
  <c r="A2989" i="47"/>
  <c r="B2989" i="47"/>
  <c r="A2990" i="47"/>
  <c r="B2990" i="47"/>
  <c r="A2991" i="47"/>
  <c r="B2991" i="47"/>
  <c r="A2992" i="47"/>
  <c r="B2992" i="47"/>
  <c r="A2993" i="47"/>
  <c r="B2993" i="47"/>
  <c r="A2994" i="47"/>
  <c r="B2994" i="47"/>
  <c r="A2995" i="47"/>
  <c r="B2995" i="47"/>
  <c r="A2996" i="47"/>
  <c r="B2996" i="47"/>
  <c r="A2997" i="47"/>
  <c r="B2997" i="47"/>
  <c r="A2998" i="47"/>
  <c r="B2998" i="47"/>
  <c r="A2999" i="47"/>
  <c r="B2999" i="47"/>
  <c r="A3000" i="47"/>
  <c r="B3000" i="47"/>
  <c r="A3001" i="47"/>
  <c r="B3001" i="47"/>
  <c r="A3002" i="47"/>
  <c r="B3002" i="47"/>
  <c r="A3003" i="47"/>
  <c r="B3003" i="47"/>
  <c r="A3004" i="47"/>
  <c r="B3004" i="47"/>
  <c r="A3005" i="47"/>
  <c r="B3005" i="47"/>
  <c r="A3006" i="47"/>
  <c r="B3006" i="47"/>
  <c r="A3007" i="47"/>
  <c r="B3007" i="47"/>
  <c r="A3008" i="47"/>
  <c r="B3008" i="47"/>
  <c r="A3009" i="47"/>
  <c r="B3009" i="47"/>
  <c r="A3010" i="47"/>
  <c r="B3010" i="47"/>
  <c r="A3011" i="47"/>
  <c r="B3011" i="47"/>
  <c r="A3012" i="47"/>
  <c r="B3012" i="47"/>
  <c r="A3013" i="47"/>
  <c r="B3013" i="47"/>
  <c r="A3014" i="47"/>
  <c r="B3014" i="47"/>
  <c r="A3015" i="47"/>
  <c r="B3015" i="47"/>
  <c r="A3016" i="47"/>
  <c r="B3016" i="47"/>
  <c r="A3017" i="47"/>
  <c r="B3017" i="47"/>
  <c r="A3018" i="47"/>
  <c r="B3018" i="47"/>
  <c r="A3019" i="47"/>
  <c r="B3019" i="47"/>
  <c r="A3020" i="47"/>
  <c r="B3020" i="47"/>
  <c r="A3021" i="47"/>
  <c r="B3021" i="47"/>
  <c r="A3022" i="47"/>
  <c r="B3022" i="47"/>
  <c r="A3023" i="47"/>
  <c r="B3023" i="47"/>
  <c r="A3024" i="47"/>
  <c r="B3024" i="47"/>
  <c r="A3025" i="47"/>
  <c r="B3025" i="47"/>
  <c r="A3026" i="47"/>
  <c r="B3026" i="47"/>
  <c r="A3027" i="47"/>
  <c r="B3027" i="47"/>
  <c r="A3028" i="47"/>
  <c r="B3028" i="47"/>
  <c r="A3029" i="47"/>
  <c r="B3029" i="47"/>
  <c r="A3030" i="47"/>
  <c r="B3030" i="47"/>
  <c r="A3031" i="47"/>
  <c r="B3031" i="47"/>
  <c r="A3032" i="47"/>
  <c r="B3032" i="47"/>
  <c r="A3033" i="47"/>
  <c r="B3033" i="47"/>
  <c r="A3034" i="47"/>
  <c r="B3034" i="47"/>
  <c r="A3035" i="47"/>
  <c r="B3035" i="47"/>
  <c r="A3036" i="47"/>
  <c r="B3036" i="47"/>
  <c r="A3037" i="47"/>
  <c r="B3037" i="47"/>
  <c r="A3038" i="47"/>
  <c r="B3038" i="47"/>
  <c r="A3039" i="47"/>
  <c r="B3039" i="47"/>
  <c r="A3040" i="47"/>
  <c r="B3040" i="47"/>
  <c r="A3041" i="47"/>
  <c r="B3041" i="47"/>
  <c r="A3042" i="47"/>
  <c r="B3042" i="47"/>
  <c r="A3043" i="47"/>
  <c r="B3043" i="47"/>
  <c r="A3044" i="47"/>
  <c r="B3044" i="47"/>
  <c r="A3045" i="47"/>
  <c r="B3045" i="47"/>
  <c r="A3046" i="47"/>
  <c r="B3046" i="47"/>
  <c r="A3047" i="47"/>
  <c r="B3047" i="47"/>
  <c r="A3048" i="47"/>
  <c r="B3048" i="47"/>
  <c r="A3049" i="47"/>
  <c r="B3049" i="47"/>
  <c r="A3050" i="47"/>
  <c r="B3050" i="47"/>
  <c r="A3051" i="47"/>
  <c r="B3051" i="47"/>
  <c r="A3052" i="47"/>
  <c r="B3052" i="47"/>
  <c r="A3053" i="47"/>
  <c r="B3053" i="47"/>
  <c r="A3054" i="47"/>
  <c r="B3054" i="47"/>
  <c r="A3055" i="47"/>
  <c r="B3055" i="47"/>
  <c r="A3056" i="47"/>
  <c r="B3056" i="47"/>
  <c r="A3057" i="47"/>
  <c r="B3057" i="47"/>
  <c r="A3058" i="47"/>
  <c r="B3058" i="47"/>
  <c r="A3059" i="47"/>
  <c r="B3059" i="47"/>
  <c r="A3060" i="47"/>
  <c r="B3060" i="47"/>
  <c r="A3061" i="47"/>
  <c r="B3061" i="47"/>
  <c r="A3062" i="47"/>
  <c r="B3062" i="47"/>
  <c r="A3063" i="47"/>
  <c r="B3063" i="47"/>
  <c r="A3064" i="47"/>
  <c r="B3064" i="47"/>
  <c r="A3065" i="47"/>
  <c r="B3065" i="47"/>
  <c r="A3066" i="47"/>
  <c r="B3066" i="47"/>
  <c r="A3067" i="47"/>
  <c r="B3067" i="47"/>
  <c r="A3068" i="47"/>
  <c r="B3068" i="47"/>
  <c r="A3069" i="47"/>
  <c r="B3069" i="47"/>
  <c r="A3070" i="47"/>
  <c r="B3070" i="47"/>
  <c r="A3071" i="47"/>
  <c r="B3071" i="47"/>
  <c r="A3072" i="47"/>
  <c r="B3072" i="47"/>
  <c r="A3073" i="47"/>
  <c r="B3073" i="47"/>
  <c r="A3074" i="47"/>
  <c r="B3074" i="47"/>
  <c r="A3075" i="47"/>
  <c r="B3075" i="47"/>
  <c r="A3076" i="47"/>
  <c r="B3076" i="47"/>
  <c r="A3077" i="47"/>
  <c r="B3077" i="47"/>
  <c r="A3078" i="47"/>
  <c r="B3078" i="47"/>
  <c r="A3079" i="47"/>
  <c r="B3079" i="47"/>
  <c r="A3080" i="47"/>
  <c r="B3080" i="47"/>
  <c r="A3081" i="47"/>
  <c r="B3081" i="47"/>
  <c r="A3082" i="47"/>
  <c r="B3082" i="47"/>
  <c r="A3083" i="47"/>
  <c r="B3083" i="47"/>
  <c r="A3084" i="47"/>
  <c r="B3084" i="47"/>
  <c r="A3085" i="47"/>
  <c r="B3085" i="47"/>
  <c r="A3086" i="47"/>
  <c r="B3086" i="47"/>
  <c r="A3087" i="47"/>
  <c r="B3087" i="47"/>
  <c r="A3088" i="47"/>
  <c r="B3088" i="47"/>
  <c r="A3089" i="47"/>
  <c r="B3089" i="47"/>
  <c r="A3090" i="47"/>
  <c r="B3090" i="47"/>
  <c r="A3091" i="47"/>
  <c r="B3091" i="47"/>
  <c r="A3092" i="47"/>
  <c r="B3092" i="47"/>
  <c r="A3093" i="47"/>
  <c r="B3093" i="47"/>
  <c r="A3094" i="47"/>
  <c r="B3094" i="47"/>
  <c r="A3095" i="47"/>
  <c r="B3095" i="47"/>
  <c r="A3096" i="47"/>
  <c r="B3096" i="47"/>
  <c r="A3097" i="47"/>
  <c r="B3097" i="47"/>
  <c r="A3098" i="47"/>
  <c r="B3098" i="47"/>
  <c r="A3099" i="47"/>
  <c r="B3099" i="47"/>
  <c r="A3100" i="47"/>
  <c r="B3100" i="47"/>
  <c r="A3101" i="47"/>
  <c r="B3101" i="47"/>
  <c r="A3102" i="47"/>
  <c r="B3102" i="47"/>
  <c r="A3103" i="47"/>
  <c r="B3103" i="47"/>
  <c r="A3104" i="47"/>
  <c r="B3104" i="47"/>
  <c r="A3105" i="47"/>
  <c r="B3105" i="47"/>
  <c r="A3106" i="47"/>
  <c r="B3106" i="47"/>
  <c r="A3107" i="47"/>
  <c r="B3107" i="47"/>
  <c r="A3108" i="47"/>
  <c r="B3108" i="47"/>
  <c r="A3109" i="47"/>
  <c r="B3109" i="47"/>
  <c r="A3110" i="47"/>
  <c r="B3110" i="47"/>
  <c r="A3111" i="47"/>
  <c r="B3111" i="47"/>
  <c r="A3112" i="47"/>
  <c r="B3112" i="47"/>
  <c r="A3113" i="47"/>
  <c r="B3113" i="47"/>
  <c r="A3114" i="47"/>
  <c r="B3114" i="47"/>
  <c r="A3115" i="47"/>
  <c r="B3115" i="47"/>
  <c r="A3116" i="47"/>
  <c r="B3116" i="47"/>
  <c r="A3117" i="47"/>
  <c r="B3117" i="47"/>
  <c r="A3118" i="47"/>
  <c r="B3118" i="47"/>
  <c r="A3119" i="47"/>
  <c r="B3119" i="47"/>
  <c r="A3120" i="47"/>
  <c r="B3120" i="47"/>
  <c r="A3121" i="47"/>
  <c r="B3121" i="47"/>
  <c r="A3122" i="47"/>
  <c r="B3122" i="47"/>
  <c r="A3123" i="47"/>
  <c r="B3123" i="47"/>
  <c r="A3124" i="47"/>
  <c r="B3124" i="47"/>
  <c r="A3125" i="47"/>
  <c r="B3125" i="47"/>
  <c r="A3126" i="47"/>
  <c r="B3126" i="47"/>
  <c r="A3127" i="47"/>
  <c r="B3127" i="47"/>
  <c r="A3128" i="47"/>
  <c r="B3128" i="47"/>
  <c r="A3129" i="47"/>
  <c r="B3129" i="47"/>
  <c r="A3130" i="47"/>
  <c r="B3130" i="47"/>
  <c r="A3131" i="47"/>
  <c r="B3131" i="47"/>
  <c r="A3132" i="47"/>
  <c r="B3132" i="47"/>
  <c r="A3133" i="47"/>
  <c r="B3133" i="47"/>
  <c r="A3134" i="47"/>
  <c r="B3134" i="47"/>
  <c r="A3135" i="47"/>
  <c r="B3135" i="47"/>
  <c r="A3136" i="47"/>
  <c r="B3136" i="47"/>
  <c r="A3137" i="47"/>
  <c r="B3137" i="47"/>
  <c r="A3138" i="47"/>
  <c r="B3138" i="47"/>
  <c r="A3139" i="47"/>
  <c r="B3139" i="47"/>
  <c r="A3140" i="47"/>
  <c r="B3140" i="47"/>
  <c r="A3141" i="47"/>
  <c r="B3141" i="47"/>
  <c r="A3142" i="47"/>
  <c r="B3142" i="47"/>
  <c r="A3143" i="47"/>
  <c r="B3143" i="47"/>
  <c r="A3144" i="47"/>
  <c r="B3144" i="47"/>
  <c r="A3145" i="47"/>
  <c r="B3145" i="47"/>
  <c r="A3146" i="47"/>
  <c r="B3146" i="47"/>
  <c r="A3147" i="47"/>
  <c r="B3147" i="47"/>
  <c r="A3148" i="47"/>
  <c r="B3148" i="47"/>
  <c r="A3149" i="47"/>
  <c r="B3149" i="47"/>
  <c r="A3150" i="47"/>
  <c r="B3150" i="47"/>
  <c r="A3151" i="47"/>
  <c r="B3151" i="47"/>
  <c r="A3152" i="47"/>
  <c r="B3152" i="47"/>
  <c r="A3153" i="47"/>
  <c r="B3153" i="47"/>
  <c r="A3154" i="47"/>
  <c r="B3154" i="47"/>
  <c r="A3155" i="47"/>
  <c r="B3155" i="47"/>
  <c r="A3156" i="47"/>
  <c r="B3156" i="47"/>
  <c r="A3157" i="47"/>
  <c r="B3157" i="47"/>
  <c r="A3158" i="47"/>
  <c r="B3158" i="47"/>
  <c r="A3159" i="47"/>
  <c r="B3159" i="47"/>
  <c r="A3160" i="47"/>
  <c r="B3160" i="47"/>
  <c r="A3161" i="47"/>
  <c r="B3161" i="47"/>
  <c r="A3162" i="47"/>
  <c r="B3162" i="47"/>
  <c r="A3163" i="47"/>
  <c r="B3163" i="47"/>
  <c r="A3164" i="47"/>
  <c r="B3164" i="47"/>
  <c r="A3165" i="47"/>
  <c r="B3165" i="47"/>
  <c r="A3166" i="47"/>
  <c r="B3166" i="47"/>
  <c r="A3167" i="47"/>
  <c r="B3167" i="47"/>
  <c r="A3168" i="47"/>
  <c r="B3168" i="47"/>
  <c r="A3169" i="47"/>
  <c r="B3169" i="47"/>
  <c r="A3170" i="47"/>
  <c r="B3170" i="47"/>
  <c r="A3171" i="47"/>
  <c r="B3171" i="47"/>
  <c r="A3172" i="47"/>
  <c r="B3172" i="47"/>
  <c r="A3173" i="47"/>
  <c r="B3173" i="47"/>
  <c r="A3174" i="47"/>
  <c r="B3174" i="47"/>
  <c r="A3175" i="47"/>
  <c r="B3175" i="47"/>
  <c r="A3176" i="47"/>
  <c r="B3176" i="47"/>
  <c r="A3177" i="47"/>
  <c r="B3177" i="47"/>
  <c r="A3178" i="47"/>
  <c r="B3178" i="47"/>
  <c r="A3179" i="47"/>
  <c r="B3179" i="47"/>
  <c r="A3180" i="47"/>
  <c r="B3180" i="47"/>
  <c r="A3181" i="47"/>
  <c r="B3181" i="47"/>
  <c r="A3182" i="47"/>
  <c r="B3182" i="47"/>
  <c r="A3183" i="47"/>
  <c r="B3183" i="47"/>
  <c r="A3184" i="47"/>
  <c r="B3184" i="47"/>
  <c r="A3185" i="47"/>
  <c r="B3185" i="47"/>
  <c r="A3186" i="47"/>
  <c r="B3186" i="47"/>
  <c r="A3187" i="47"/>
  <c r="B3187" i="47"/>
  <c r="A3188" i="47"/>
  <c r="B3188" i="47"/>
  <c r="A3189" i="47"/>
  <c r="B3189" i="47"/>
  <c r="A3190" i="47"/>
  <c r="B3190" i="47"/>
  <c r="A3191" i="47"/>
  <c r="B3191" i="47"/>
  <c r="A3192" i="47"/>
  <c r="B3192" i="47"/>
  <c r="A3193" i="47"/>
  <c r="B3193" i="47"/>
  <c r="A3194" i="47"/>
  <c r="B3194" i="47"/>
  <c r="A3195" i="47"/>
  <c r="B3195" i="47"/>
  <c r="A3196" i="47"/>
  <c r="B3196" i="47"/>
  <c r="A3197" i="47"/>
  <c r="B3197" i="47"/>
  <c r="A3198" i="47"/>
  <c r="B3198" i="47"/>
  <c r="A3199" i="47"/>
  <c r="B3199" i="47"/>
  <c r="A3200" i="47"/>
  <c r="B3200" i="47"/>
  <c r="A3201" i="47"/>
  <c r="B3201" i="47"/>
  <c r="A3202" i="47"/>
  <c r="B3202" i="47"/>
  <c r="A3203" i="47"/>
  <c r="B3203" i="47"/>
  <c r="A3204" i="47"/>
  <c r="B3204" i="47"/>
  <c r="A3205" i="47"/>
  <c r="B3205" i="47"/>
  <c r="A3206" i="47"/>
  <c r="B3206" i="47"/>
  <c r="A3207" i="47"/>
  <c r="B3207" i="47"/>
  <c r="A3208" i="47"/>
  <c r="B3208" i="47"/>
  <c r="A3209" i="47"/>
  <c r="B3209" i="47"/>
  <c r="A3210" i="47"/>
  <c r="B3210" i="47"/>
  <c r="A3211" i="47"/>
  <c r="B3211" i="47"/>
  <c r="A3212" i="47"/>
  <c r="B3212" i="47"/>
  <c r="A3213" i="47"/>
  <c r="B3213" i="47"/>
  <c r="A3214" i="47"/>
  <c r="B3214" i="47"/>
  <c r="A3215" i="47"/>
  <c r="B3215" i="47"/>
  <c r="A3216" i="47"/>
  <c r="B3216" i="47"/>
  <c r="A3217" i="47"/>
  <c r="B3217" i="47"/>
  <c r="A3218" i="47"/>
  <c r="B3218" i="47"/>
  <c r="A3219" i="47"/>
  <c r="B3219" i="47"/>
  <c r="A3220" i="47"/>
  <c r="B3220" i="47"/>
  <c r="A3221" i="47"/>
  <c r="B3221" i="47"/>
  <c r="A3222" i="47"/>
  <c r="B3222" i="47"/>
  <c r="A3223" i="47"/>
  <c r="B3223" i="47"/>
  <c r="A3224" i="47"/>
  <c r="B3224" i="47"/>
  <c r="A3225" i="47"/>
  <c r="B3225" i="47"/>
  <c r="A3226" i="47"/>
  <c r="B3226" i="47"/>
  <c r="A3227" i="47"/>
  <c r="B3227" i="47"/>
  <c r="A3228" i="47"/>
  <c r="B3228" i="47"/>
  <c r="A3229" i="47"/>
  <c r="B3229" i="47"/>
  <c r="A3230" i="47"/>
  <c r="B3230" i="47"/>
  <c r="A3231" i="47"/>
  <c r="B3231" i="47"/>
  <c r="A3232" i="47"/>
  <c r="B3232" i="47"/>
  <c r="A3233" i="47"/>
  <c r="B3233" i="47"/>
  <c r="A3234" i="47"/>
  <c r="B3234" i="47"/>
  <c r="A3235" i="47"/>
  <c r="B3235" i="47"/>
  <c r="A3236" i="47"/>
  <c r="B3236" i="47"/>
  <c r="A3237" i="47"/>
  <c r="B3237" i="47"/>
  <c r="A3238" i="47"/>
  <c r="B3238" i="47"/>
  <c r="A3239" i="47"/>
  <c r="B3239" i="47"/>
  <c r="A3240" i="47"/>
  <c r="B3240" i="47"/>
  <c r="A3241" i="47"/>
  <c r="B3241" i="47"/>
  <c r="A3242" i="47"/>
  <c r="B3242" i="47"/>
  <c r="A3243" i="47"/>
  <c r="B3243" i="47"/>
  <c r="A3244" i="47"/>
  <c r="B3244" i="47"/>
  <c r="A3245" i="47"/>
  <c r="B3245" i="47"/>
  <c r="A3246" i="47"/>
  <c r="B3246" i="47"/>
  <c r="A3247" i="47"/>
  <c r="B3247" i="47"/>
  <c r="A3248" i="47"/>
  <c r="B3248" i="47"/>
  <c r="A3249" i="47"/>
  <c r="B3249" i="47"/>
  <c r="A3250" i="47"/>
  <c r="B3250" i="47"/>
  <c r="A3251" i="47"/>
  <c r="B3251" i="47"/>
  <c r="A3252" i="47"/>
  <c r="B3252" i="47"/>
  <c r="A3253" i="47"/>
  <c r="B3253" i="47"/>
  <c r="A3254" i="47"/>
  <c r="B3254" i="47"/>
  <c r="A3255" i="47"/>
  <c r="B3255" i="47"/>
  <c r="A3256" i="47"/>
  <c r="B3256" i="47"/>
  <c r="A3257" i="47"/>
  <c r="B3257" i="47"/>
  <c r="A3258" i="47"/>
  <c r="B3258" i="47"/>
  <c r="A3259" i="47"/>
  <c r="B3259" i="47"/>
  <c r="A3260" i="47"/>
  <c r="B3260" i="47"/>
  <c r="A3261" i="47"/>
  <c r="B3261" i="47"/>
  <c r="A3262" i="47"/>
  <c r="B3262" i="47"/>
  <c r="A3263" i="47"/>
  <c r="B3263" i="47"/>
  <c r="A3264" i="47"/>
  <c r="B3264" i="47"/>
  <c r="A3265" i="47"/>
  <c r="B3265" i="47"/>
  <c r="A3266" i="47"/>
  <c r="B3266" i="47"/>
  <c r="A3267" i="47"/>
  <c r="B3267" i="47"/>
  <c r="A3268" i="47"/>
  <c r="B3268" i="47"/>
  <c r="A3269" i="47"/>
  <c r="B3269" i="47"/>
  <c r="A3270" i="47"/>
  <c r="B3270" i="47"/>
  <c r="A3271" i="47"/>
  <c r="B3271" i="47"/>
  <c r="A3272" i="47"/>
  <c r="B3272" i="47"/>
  <c r="A3273" i="47"/>
  <c r="B3273" i="47"/>
  <c r="A3274" i="47"/>
  <c r="B3274" i="47"/>
  <c r="A3275" i="47"/>
  <c r="B3275" i="47"/>
  <c r="A3276" i="47"/>
  <c r="B3276" i="47"/>
  <c r="A3277" i="47"/>
  <c r="B3277" i="47"/>
  <c r="A3278" i="47"/>
  <c r="B3278" i="47"/>
  <c r="A3279" i="47"/>
  <c r="B3279" i="47"/>
  <c r="A3280" i="47"/>
  <c r="B3280" i="47"/>
  <c r="A3281" i="47"/>
  <c r="B3281" i="47"/>
  <c r="A3282" i="47"/>
  <c r="B3282" i="47"/>
  <c r="A3283" i="47"/>
  <c r="B3283" i="47"/>
  <c r="A3284" i="47"/>
  <c r="B3284" i="47"/>
  <c r="A3285" i="47"/>
  <c r="B3285" i="47"/>
  <c r="A3286" i="47"/>
  <c r="B3286" i="47"/>
  <c r="A3287" i="47"/>
  <c r="B3287" i="47"/>
  <c r="A3288" i="47"/>
  <c r="B3288" i="47"/>
  <c r="A3289" i="47"/>
  <c r="B3289" i="47"/>
  <c r="A3290" i="47"/>
  <c r="B3290" i="47"/>
  <c r="A3291" i="47"/>
  <c r="B3291" i="47"/>
  <c r="A3292" i="47"/>
  <c r="B3292" i="47"/>
  <c r="A3293" i="47"/>
  <c r="B3293" i="47"/>
  <c r="A3294" i="47"/>
  <c r="B3294" i="47"/>
  <c r="A3295" i="47"/>
  <c r="B3295" i="47"/>
  <c r="A3296" i="47"/>
  <c r="B3296" i="47"/>
  <c r="A3297" i="47"/>
  <c r="B3297" i="47"/>
  <c r="A3298" i="47"/>
  <c r="B3298" i="47"/>
  <c r="A3299" i="47"/>
  <c r="B3299" i="47"/>
  <c r="A3300" i="47"/>
  <c r="B3300" i="47"/>
  <c r="A3301" i="47"/>
  <c r="B3301" i="47"/>
  <c r="A3302" i="47"/>
  <c r="B3302" i="47"/>
  <c r="A3303" i="47"/>
  <c r="B3303" i="47"/>
  <c r="A3304" i="47"/>
  <c r="B3304" i="47"/>
  <c r="A3305" i="47"/>
  <c r="B3305" i="47"/>
  <c r="A3306" i="47"/>
  <c r="B3306" i="47"/>
  <c r="A3307" i="47"/>
  <c r="B3307" i="47"/>
  <c r="A3308" i="47"/>
  <c r="B3308" i="47"/>
  <c r="A3309" i="47"/>
  <c r="B3309" i="47"/>
  <c r="A3310" i="47"/>
  <c r="B3310" i="47"/>
  <c r="A3311" i="47"/>
  <c r="B3311" i="47"/>
  <c r="A3312" i="47"/>
  <c r="B3312" i="47"/>
  <c r="A3313" i="47"/>
  <c r="B3313" i="47"/>
  <c r="A3314" i="47"/>
  <c r="B3314" i="47"/>
  <c r="A3315" i="47"/>
  <c r="B3315" i="47"/>
  <c r="A3316" i="47"/>
  <c r="B3316" i="47"/>
  <c r="A3317" i="47"/>
  <c r="B3317" i="47"/>
  <c r="A3318" i="47"/>
  <c r="B3318" i="47"/>
  <c r="A3319" i="47"/>
  <c r="B3319" i="47"/>
  <c r="A3320" i="47"/>
  <c r="B3320" i="47"/>
  <c r="A3321" i="47"/>
  <c r="B3321" i="47"/>
  <c r="A3322" i="47"/>
  <c r="B3322" i="47"/>
  <c r="A3323" i="47"/>
  <c r="B3323" i="47"/>
  <c r="A3324" i="47"/>
  <c r="B3324" i="47"/>
  <c r="A3325" i="47"/>
  <c r="B3325" i="47"/>
  <c r="A3326" i="47"/>
  <c r="B3326" i="47"/>
  <c r="A3327" i="47"/>
  <c r="B3327" i="47"/>
  <c r="A3328" i="47"/>
  <c r="B3328" i="47"/>
  <c r="A3329" i="47"/>
  <c r="B3329" i="47"/>
  <c r="A3330" i="47"/>
  <c r="B3330" i="47"/>
  <c r="A3331" i="47"/>
  <c r="B3331" i="47"/>
  <c r="A3332" i="47"/>
  <c r="B3332" i="47"/>
  <c r="A3333" i="47"/>
  <c r="B3333" i="47"/>
  <c r="A3334" i="47"/>
  <c r="B3334" i="47"/>
  <c r="A3335" i="47"/>
  <c r="B3335" i="47"/>
  <c r="A3336" i="47"/>
  <c r="B3336" i="47"/>
  <c r="A3337" i="47"/>
  <c r="B3337" i="47"/>
  <c r="A3338" i="47"/>
  <c r="B3338" i="47"/>
  <c r="A3339" i="47"/>
  <c r="B3339" i="47"/>
  <c r="A3340" i="47"/>
  <c r="B3340" i="47"/>
  <c r="A3341" i="47"/>
  <c r="B3341" i="47"/>
  <c r="A3342" i="47"/>
  <c r="B3342" i="47"/>
  <c r="A3343" i="47"/>
  <c r="B3343" i="47"/>
  <c r="A3344" i="47"/>
  <c r="B3344" i="47"/>
  <c r="A3345" i="47"/>
  <c r="B3345" i="47"/>
  <c r="A3346" i="47"/>
  <c r="B3346" i="47"/>
  <c r="A3347" i="47"/>
  <c r="B3347" i="47"/>
  <c r="A3348" i="47"/>
  <c r="B3348" i="47"/>
  <c r="A3349" i="47"/>
  <c r="B3349" i="47"/>
  <c r="A3350" i="47"/>
  <c r="B3350" i="47"/>
  <c r="A3351" i="47"/>
  <c r="B3351" i="47"/>
  <c r="A3352" i="47"/>
  <c r="B3352" i="47"/>
  <c r="A3353" i="47"/>
  <c r="B3353" i="47"/>
  <c r="A3354" i="47"/>
  <c r="B3354" i="47"/>
  <c r="A3355" i="47"/>
  <c r="B3355" i="47"/>
  <c r="A3356" i="47"/>
  <c r="B3356" i="47"/>
  <c r="A3357" i="47"/>
  <c r="B3357" i="47"/>
  <c r="A3358" i="47"/>
  <c r="B3358" i="47"/>
  <c r="A3359" i="47"/>
  <c r="B3359" i="47"/>
  <c r="A3360" i="47"/>
  <c r="B3360" i="47"/>
  <c r="A3361" i="47"/>
  <c r="B3361" i="47"/>
  <c r="A3362" i="47"/>
  <c r="B3362" i="47"/>
  <c r="A3363" i="47"/>
  <c r="B3363" i="47"/>
  <c r="A3364" i="47"/>
  <c r="B3364" i="47"/>
  <c r="A3365" i="47"/>
  <c r="B3365" i="47"/>
  <c r="A3366" i="47"/>
  <c r="B3366" i="47"/>
  <c r="A3367" i="47"/>
  <c r="B3367" i="47"/>
  <c r="A3368" i="47"/>
  <c r="B3368" i="47"/>
  <c r="A3369" i="47"/>
  <c r="B3369" i="47"/>
  <c r="A3370" i="47"/>
  <c r="B3370" i="47"/>
  <c r="A3371" i="47"/>
  <c r="B3371" i="47"/>
  <c r="A3372" i="47"/>
  <c r="B3372" i="47"/>
  <c r="A3373" i="47"/>
  <c r="B3373" i="47"/>
  <c r="A3374" i="47"/>
  <c r="B3374" i="47"/>
  <c r="A3375" i="47"/>
  <c r="B3375" i="47"/>
  <c r="A3376" i="47"/>
  <c r="B3376" i="47"/>
  <c r="A3377" i="47"/>
  <c r="B3377" i="47"/>
  <c r="A3378" i="47"/>
  <c r="B3378" i="47"/>
  <c r="A3379" i="47"/>
  <c r="B3379" i="47"/>
  <c r="A3380" i="47"/>
  <c r="B3380" i="47"/>
  <c r="A3381" i="47"/>
  <c r="B3381" i="47"/>
  <c r="A3382" i="47"/>
  <c r="B3382" i="47"/>
  <c r="A3383" i="47"/>
  <c r="B3383" i="47"/>
  <c r="A3384" i="47"/>
  <c r="B3384" i="47"/>
  <c r="A3385" i="47"/>
  <c r="B3385" i="47"/>
  <c r="A3386" i="47"/>
  <c r="B3386" i="47"/>
  <c r="A3387" i="47"/>
  <c r="B3387" i="47"/>
  <c r="A3388" i="47"/>
  <c r="B3388" i="47"/>
  <c r="A3389" i="47"/>
  <c r="B3389" i="47"/>
  <c r="A3390" i="47"/>
  <c r="B3390" i="47"/>
  <c r="A3391" i="47"/>
  <c r="B3391" i="47"/>
  <c r="A3392" i="47"/>
  <c r="B3392" i="47"/>
  <c r="A3393" i="47"/>
  <c r="B3393" i="47"/>
  <c r="A3394" i="47"/>
  <c r="B3394" i="47"/>
  <c r="A3395" i="47"/>
  <c r="B3395" i="47"/>
  <c r="A3396" i="47"/>
  <c r="B3396" i="47"/>
  <c r="A3397" i="47"/>
  <c r="B3397" i="47"/>
  <c r="A3398" i="47"/>
  <c r="B3398" i="47"/>
  <c r="A3399" i="47"/>
  <c r="B3399" i="47"/>
  <c r="A3400" i="47"/>
  <c r="B3400" i="47"/>
  <c r="A3401" i="47"/>
  <c r="B3401" i="47"/>
  <c r="A3402" i="47"/>
  <c r="B3402" i="47"/>
  <c r="A3403" i="47"/>
  <c r="B3403" i="47"/>
  <c r="A3404" i="47"/>
  <c r="B3404" i="47"/>
  <c r="A3405" i="47"/>
  <c r="B3405" i="47"/>
  <c r="A3406" i="47"/>
  <c r="B3406" i="47"/>
  <c r="A3407" i="47"/>
  <c r="B3407" i="47"/>
  <c r="A3408" i="47"/>
  <c r="B3408" i="47"/>
  <c r="A3409" i="47"/>
  <c r="B3409" i="47"/>
  <c r="A3410" i="47"/>
  <c r="B3410" i="47"/>
  <c r="A3411" i="47"/>
  <c r="B3411" i="47"/>
  <c r="A3412" i="47"/>
  <c r="B3412" i="47"/>
  <c r="A3413" i="47"/>
  <c r="B3413" i="47"/>
  <c r="A3414" i="47"/>
  <c r="B3414" i="47"/>
  <c r="A3415" i="47"/>
  <c r="B3415" i="47"/>
  <c r="A3416" i="47"/>
  <c r="B3416" i="47"/>
  <c r="A3417" i="47"/>
  <c r="B3417" i="47"/>
  <c r="A3418" i="47"/>
  <c r="B3418" i="47"/>
  <c r="A3419" i="47"/>
  <c r="B3419" i="47"/>
  <c r="A3420" i="47"/>
  <c r="B3420" i="47"/>
  <c r="A3421" i="47"/>
  <c r="B3421" i="47"/>
  <c r="A3422" i="47"/>
  <c r="B3422" i="47"/>
  <c r="A3423" i="47"/>
  <c r="B3423" i="47"/>
  <c r="A3424" i="47"/>
  <c r="B3424" i="47"/>
  <c r="A3425" i="47"/>
  <c r="B3425" i="47"/>
  <c r="A3426" i="47"/>
  <c r="B3426" i="47"/>
  <c r="A3427" i="47"/>
  <c r="B3427" i="47"/>
  <c r="A3428" i="47"/>
  <c r="B3428" i="47"/>
  <c r="A3429" i="47"/>
  <c r="B3429" i="47"/>
  <c r="A3430" i="47"/>
  <c r="B3430" i="47"/>
  <c r="A3431" i="47"/>
  <c r="B3431" i="47"/>
  <c r="A3432" i="47"/>
  <c r="B3432" i="47"/>
  <c r="A3433" i="47"/>
  <c r="B3433" i="47"/>
  <c r="A3434" i="47"/>
  <c r="B3434" i="47"/>
  <c r="A3435" i="47"/>
  <c r="B3435" i="47"/>
  <c r="A3436" i="47"/>
  <c r="B3436" i="47"/>
  <c r="A3437" i="47"/>
  <c r="B3437" i="47"/>
  <c r="A3438" i="47"/>
  <c r="B3438" i="47"/>
  <c r="A3439" i="47"/>
  <c r="B3439" i="47"/>
  <c r="A3440" i="47"/>
  <c r="B3440" i="47"/>
  <c r="A3441" i="47"/>
  <c r="B3441" i="47"/>
  <c r="A3442" i="47"/>
  <c r="B3442" i="47"/>
  <c r="A3443" i="47"/>
  <c r="B3443" i="47"/>
  <c r="A3444" i="47"/>
  <c r="B3444" i="47"/>
  <c r="A3445" i="47"/>
  <c r="B3445" i="47"/>
  <c r="A3446" i="47"/>
  <c r="B3446" i="47"/>
  <c r="A3447" i="47"/>
  <c r="B3447" i="47"/>
  <c r="A3448" i="47"/>
  <c r="B3448" i="47"/>
  <c r="A3449" i="47"/>
  <c r="B3449" i="47"/>
  <c r="A3450" i="47"/>
  <c r="B3450" i="47"/>
  <c r="A3451" i="47"/>
  <c r="B3451" i="47"/>
  <c r="A3452" i="47"/>
  <c r="B3452" i="47"/>
  <c r="A3453" i="47"/>
  <c r="B3453" i="47"/>
  <c r="A3454" i="47"/>
  <c r="B3454" i="47"/>
  <c r="A3455" i="47"/>
  <c r="B3455" i="47"/>
  <c r="A3456" i="47"/>
  <c r="B3456" i="47"/>
  <c r="A3457" i="47"/>
  <c r="B3457" i="47"/>
  <c r="A3458" i="47"/>
  <c r="B3458" i="47"/>
  <c r="C6" i="46" l="1"/>
  <c r="B5" i="46"/>
  <c r="A5" i="46"/>
  <c r="C7" i="46" l="1"/>
  <c r="B6" i="46"/>
  <c r="A6" i="46"/>
  <c r="C8" i="46" l="1"/>
  <c r="B7" i="46"/>
  <c r="A7" i="46"/>
  <c r="C9" i="46" l="1"/>
  <c r="B8" i="46"/>
  <c r="A8" i="46"/>
  <c r="C10" i="46" l="1"/>
  <c r="B9" i="46"/>
  <c r="A9" i="46"/>
  <c r="C11" i="46" l="1"/>
  <c r="B10" i="46"/>
  <c r="A10" i="46"/>
  <c r="C12" i="46" l="1"/>
  <c r="B11" i="46"/>
  <c r="A11" i="46"/>
  <c r="C13" i="46" l="1"/>
  <c r="C14" i="46" s="1"/>
  <c r="B12" i="46"/>
  <c r="A12" i="46"/>
  <c r="A13" i="46" l="1"/>
  <c r="B13" i="46"/>
  <c r="C15" i="46"/>
  <c r="A14" i="46"/>
  <c r="B14" i="46"/>
  <c r="C16" i="46" l="1"/>
  <c r="A15" i="46"/>
  <c r="B15" i="46"/>
  <c r="A16" i="46" l="1"/>
  <c r="C17" i="46"/>
  <c r="B16" i="46"/>
  <c r="C18" i="46" l="1"/>
  <c r="B17" i="46"/>
  <c r="A17" i="46"/>
  <c r="A18" i="46" l="1"/>
  <c r="C19" i="46"/>
  <c r="B18" i="46"/>
  <c r="C20" i="46" l="1"/>
  <c r="A19" i="46"/>
  <c r="B19" i="46"/>
  <c r="B20" i="46" l="1"/>
  <c r="A20" i="46"/>
  <c r="C21" i="46"/>
  <c r="C22" i="46" l="1"/>
  <c r="A21" i="46"/>
  <c r="B21" i="46"/>
  <c r="A22" i="46" l="1"/>
  <c r="C23" i="46"/>
  <c r="B22" i="46"/>
  <c r="C24" i="46" l="1"/>
  <c r="B23" i="46"/>
  <c r="A23" i="46"/>
  <c r="C25" i="46" l="1"/>
  <c r="A24" i="46"/>
  <c r="B24" i="46"/>
  <c r="B25" i="46" l="1"/>
  <c r="A25" i="46"/>
  <c r="C26" i="46"/>
  <c r="A26" i="46" l="1"/>
  <c r="B26" i="46"/>
  <c r="C27" i="46"/>
  <c r="B27" i="46" l="1"/>
  <c r="C28" i="46"/>
  <c r="A27" i="46"/>
  <c r="A28" i="46" l="1"/>
  <c r="B28" i="46"/>
  <c r="C29" i="46"/>
  <c r="C30" i="46" l="1"/>
  <c r="A29" i="46"/>
  <c r="B29" i="46"/>
  <c r="A30" i="46" l="1"/>
  <c r="C31" i="46"/>
  <c r="B30" i="46"/>
  <c r="C32" i="46" l="1"/>
  <c r="B31" i="46"/>
  <c r="A31" i="46"/>
  <c r="C33" i="46" l="1"/>
  <c r="A32" i="46"/>
  <c r="B32" i="46"/>
  <c r="B33" i="46" l="1"/>
  <c r="C34" i="46"/>
  <c r="A33" i="46"/>
  <c r="C35" i="46" l="1"/>
  <c r="A34" i="46"/>
  <c r="B34" i="46"/>
  <c r="B35" i="46" l="1"/>
  <c r="C36" i="46"/>
  <c r="A35" i="46"/>
  <c r="A36" i="46" l="1"/>
  <c r="B36" i="46"/>
  <c r="C37" i="46"/>
  <c r="C38" i="46" l="1"/>
  <c r="B37" i="46"/>
  <c r="A37" i="46"/>
  <c r="B38" i="46" l="1"/>
  <c r="C39" i="46"/>
  <c r="A38" i="46"/>
  <c r="C40" i="46" l="1"/>
  <c r="B39" i="46"/>
  <c r="A39" i="46"/>
  <c r="C41" i="46" l="1"/>
  <c r="A40" i="46"/>
  <c r="B40" i="46"/>
  <c r="B41" i="46" l="1"/>
  <c r="C42" i="46"/>
  <c r="A41" i="46"/>
  <c r="C43" i="46" l="1"/>
  <c r="A42" i="46"/>
  <c r="B42" i="46"/>
  <c r="B43" i="46" l="1"/>
  <c r="C44" i="46"/>
  <c r="A43" i="46"/>
  <c r="A44" i="46" l="1"/>
  <c r="B44" i="46"/>
  <c r="C45" i="46"/>
  <c r="C46" i="46" l="1"/>
  <c r="B45" i="46"/>
  <c r="A45" i="46"/>
  <c r="A46" i="46" l="1"/>
  <c r="C47" i="46"/>
  <c r="B46" i="46"/>
  <c r="C48" i="46" l="1"/>
  <c r="B47" i="46"/>
  <c r="A47" i="46"/>
  <c r="B48" i="46" l="1"/>
  <c r="A48" i="46"/>
  <c r="C49" i="46"/>
  <c r="B49" i="46" l="1"/>
  <c r="A49" i="46"/>
  <c r="C50" i="46"/>
  <c r="C51" i="46" l="1"/>
  <c r="A50" i="46"/>
  <c r="B50" i="46"/>
  <c r="B51" i="46" l="1"/>
  <c r="A51" i="46"/>
  <c r="C52" i="46"/>
  <c r="A52" i="46" l="1"/>
  <c r="C53" i="46"/>
  <c r="B52" i="46"/>
  <c r="C54" i="46" l="1"/>
  <c r="A53" i="46"/>
  <c r="B53" i="46"/>
  <c r="B54" i="46" l="1"/>
  <c r="C55" i="46"/>
  <c r="A54" i="46"/>
  <c r="A55" i="46" l="1"/>
  <c r="C56" i="46"/>
  <c r="B55" i="46"/>
  <c r="C57" i="46" l="1"/>
  <c r="B56" i="46"/>
  <c r="A56" i="46"/>
  <c r="B57" i="46" l="1"/>
  <c r="A57" i="46"/>
  <c r="C58" i="46"/>
  <c r="C59" i="46" l="1"/>
  <c r="A58" i="46"/>
  <c r="B58" i="46"/>
  <c r="B59" i="46" l="1"/>
  <c r="C60" i="46"/>
  <c r="A59" i="46"/>
  <c r="A60" i="46" l="1"/>
  <c r="B60" i="46"/>
  <c r="C61" i="46"/>
  <c r="C62" i="46" l="1"/>
  <c r="A61" i="46"/>
  <c r="B61" i="46"/>
  <c r="A62" i="46" l="1"/>
  <c r="C63" i="46"/>
  <c r="B62" i="46"/>
  <c r="A63" i="46" l="1"/>
  <c r="B63" i="46"/>
  <c r="C64" i="46"/>
  <c r="B64" i="46" l="1"/>
  <c r="C65" i="46"/>
  <c r="A64" i="46"/>
  <c r="B65" i="46" l="1"/>
  <c r="C66" i="46"/>
  <c r="A65" i="46"/>
  <c r="B66" i="46" l="1"/>
  <c r="C67" i="46"/>
  <c r="A66" i="46"/>
  <c r="B67" i="46" l="1"/>
  <c r="A67" i="46"/>
  <c r="C68" i="46"/>
  <c r="B68" i="46" l="1"/>
  <c r="C69" i="46"/>
  <c r="A68" i="46"/>
  <c r="C70" i="46" l="1"/>
  <c r="A69" i="46"/>
  <c r="B69" i="46"/>
  <c r="A70" i="46" l="1"/>
  <c r="C71" i="46"/>
  <c r="B70" i="46"/>
  <c r="C72" i="46" l="1"/>
  <c r="B71" i="46"/>
  <c r="A71" i="46"/>
  <c r="C73" i="46" l="1"/>
  <c r="A72" i="46"/>
  <c r="B72" i="46"/>
  <c r="B73" i="46" l="1"/>
  <c r="A73" i="46"/>
  <c r="C74" i="46"/>
  <c r="C75" i="46" l="1"/>
  <c r="B74" i="46"/>
  <c r="A74" i="46"/>
  <c r="B75" i="46" l="1"/>
  <c r="C76" i="46"/>
  <c r="A75" i="46"/>
  <c r="A76" i="46" l="1"/>
  <c r="C77" i="46"/>
  <c r="B76" i="46"/>
  <c r="C78" i="46" l="1"/>
  <c r="B77" i="46"/>
  <c r="A77" i="46"/>
  <c r="A78" i="46" l="1"/>
  <c r="C79" i="46"/>
  <c r="B78" i="46"/>
  <c r="A79" i="46" l="1"/>
  <c r="B79" i="46"/>
  <c r="C80" i="46"/>
  <c r="B80" i="46" l="1"/>
  <c r="C81" i="46"/>
  <c r="A80" i="46"/>
  <c r="B81" i="46" l="1"/>
  <c r="C82" i="46"/>
  <c r="A81" i="46"/>
  <c r="C83" i="46" l="1"/>
  <c r="A82" i="46"/>
  <c r="B82" i="46"/>
  <c r="B83" i="46" l="1"/>
  <c r="C84" i="46"/>
  <c r="A83" i="46"/>
  <c r="A84" i="46" l="1"/>
  <c r="B84" i="46"/>
  <c r="C85" i="46"/>
  <c r="C86" i="46" l="1"/>
  <c r="A85" i="46"/>
  <c r="B85" i="46"/>
  <c r="A86" i="46" l="1"/>
  <c r="C87" i="46"/>
  <c r="B86" i="46"/>
  <c r="C88" i="46" l="1"/>
  <c r="B87" i="46"/>
  <c r="A87" i="46"/>
  <c r="B88" i="46" l="1"/>
  <c r="A88" i="46"/>
  <c r="C89" i="46"/>
  <c r="B89" i="46" l="1"/>
  <c r="C90" i="46"/>
  <c r="A89" i="46"/>
  <c r="C91" i="46" l="1"/>
  <c r="B90" i="46"/>
  <c r="A90" i="46"/>
  <c r="B91" i="46" l="1"/>
  <c r="A91" i="46"/>
  <c r="C92" i="46"/>
  <c r="B92" i="46" l="1"/>
  <c r="C93" i="46"/>
  <c r="A92" i="46"/>
  <c r="C94" i="46" l="1"/>
  <c r="A93" i="46"/>
  <c r="B93" i="46"/>
  <c r="A94" i="46" l="1"/>
  <c r="C95" i="46"/>
  <c r="B94" i="46"/>
  <c r="A95" i="46" l="1"/>
  <c r="B95" i="46"/>
  <c r="C96" i="46"/>
  <c r="C97" i="46" l="1"/>
  <c r="B96" i="46"/>
  <c r="A96" i="46"/>
  <c r="B97" i="46" l="1"/>
  <c r="C98" i="46"/>
  <c r="A97" i="46"/>
  <c r="C99" i="46" l="1"/>
  <c r="A98" i="46"/>
  <c r="B98" i="46"/>
  <c r="B99" i="46" l="1"/>
  <c r="A99" i="46"/>
  <c r="C100" i="46"/>
  <c r="A100" i="46" l="1"/>
  <c r="B100" i="46"/>
  <c r="C101" i="46"/>
  <c r="C102" i="46" l="1"/>
  <c r="B101" i="46"/>
  <c r="A101" i="46"/>
  <c r="A102" i="46" l="1"/>
  <c r="C103" i="46"/>
  <c r="B102" i="46"/>
  <c r="C104" i="46" l="1"/>
  <c r="A103" i="46"/>
  <c r="B103" i="46"/>
  <c r="C105" i="46" l="1"/>
  <c r="B104" i="46"/>
  <c r="A104" i="46"/>
  <c r="B105" i="46" l="1"/>
  <c r="A105" i="46"/>
  <c r="C106" i="46"/>
  <c r="C107" i="46" l="1"/>
  <c r="B106" i="46"/>
  <c r="A106" i="46"/>
  <c r="B107" i="46" l="1"/>
  <c r="C108" i="46"/>
  <c r="A107" i="46"/>
  <c r="B108" i="46" l="1"/>
  <c r="A108" i="46"/>
  <c r="C109" i="46"/>
  <c r="C110" i="46" l="1"/>
  <c r="A109" i="46"/>
  <c r="B109" i="46"/>
  <c r="A110" i="46" l="1"/>
  <c r="B110" i="46"/>
  <c r="C111" i="46"/>
  <c r="C112" i="46" l="1"/>
  <c r="B111" i="46"/>
  <c r="A111" i="46"/>
  <c r="B112" i="46" l="1"/>
  <c r="C113" i="46"/>
  <c r="A112" i="46"/>
  <c r="B113" i="46" l="1"/>
  <c r="A113" i="46"/>
  <c r="C114" i="46"/>
  <c r="C115" i="46" l="1"/>
  <c r="B114" i="46"/>
  <c r="A114" i="46"/>
  <c r="B115" i="46" l="1"/>
  <c r="C116" i="46"/>
  <c r="A115" i="46"/>
  <c r="A116" i="46" l="1"/>
  <c r="C117" i="46"/>
  <c r="B116" i="46"/>
  <c r="C118" i="46" l="1"/>
  <c r="B117" i="46"/>
  <c r="A117" i="46"/>
  <c r="A118" i="46" l="1"/>
  <c r="C119" i="46"/>
  <c r="B118" i="46"/>
  <c r="B119" i="46" l="1"/>
  <c r="A119" i="46"/>
  <c r="C120" i="46"/>
  <c r="A120" i="46" l="1"/>
  <c r="B120" i="46"/>
  <c r="C121" i="46"/>
  <c r="B121" i="46" l="1"/>
  <c r="A121" i="46"/>
  <c r="C122" i="46"/>
  <c r="A122" i="46" l="1"/>
  <c r="B122" i="46"/>
  <c r="C123" i="46"/>
  <c r="A123" i="46" l="1"/>
  <c r="C124" i="46"/>
  <c r="B123" i="46"/>
  <c r="B124" i="46" l="1"/>
  <c r="C125" i="46"/>
  <c r="A124" i="46"/>
  <c r="A125" i="46" l="1"/>
  <c r="B125" i="46"/>
  <c r="C126" i="46"/>
  <c r="C127" i="46" l="1"/>
  <c r="B126" i="46"/>
  <c r="A126" i="46"/>
  <c r="B127" i="46" l="1"/>
  <c r="C128" i="46"/>
  <c r="A127" i="46"/>
  <c r="B128" i="46" l="1"/>
  <c r="A128" i="46"/>
  <c r="C129" i="46"/>
  <c r="C130" i="46" l="1"/>
  <c r="A129" i="46"/>
  <c r="B129" i="46"/>
  <c r="A130" i="46" l="1"/>
  <c r="B130" i="46"/>
  <c r="C131" i="46"/>
  <c r="C132" i="46" l="1"/>
  <c r="A131" i="46"/>
  <c r="B131" i="46"/>
  <c r="C133" i="46" l="1"/>
  <c r="B132" i="46"/>
  <c r="A132" i="46"/>
  <c r="A133" i="46" l="1"/>
  <c r="B133" i="46"/>
  <c r="C134" i="46"/>
  <c r="C135" i="46" l="1"/>
  <c r="A134" i="46"/>
  <c r="B134" i="46"/>
  <c r="B135" i="46" l="1"/>
  <c r="C136" i="46"/>
  <c r="A135" i="46"/>
  <c r="A136" i="46" l="1"/>
  <c r="B136" i="46"/>
  <c r="C137" i="46"/>
  <c r="A137" i="46" l="1"/>
  <c r="C138" i="46"/>
  <c r="B137" i="46"/>
  <c r="A138" i="46" l="1"/>
  <c r="B138" i="46"/>
  <c r="C139" i="46"/>
  <c r="C140" i="46" l="1"/>
  <c r="A139" i="46"/>
  <c r="B139" i="46"/>
  <c r="C141" i="46" l="1"/>
  <c r="B140" i="46"/>
  <c r="A140" i="46"/>
  <c r="A141" i="46" l="1"/>
  <c r="B141" i="46"/>
  <c r="C142" i="46"/>
  <c r="C143" i="46" l="1"/>
  <c r="A142" i="46"/>
  <c r="B142" i="46"/>
  <c r="B143" i="46" l="1"/>
  <c r="A143" i="46"/>
  <c r="C144" i="46"/>
  <c r="C145" i="46" l="1"/>
  <c r="A144" i="46"/>
  <c r="B144" i="46"/>
  <c r="C146" i="46" l="1"/>
  <c r="A145" i="46"/>
  <c r="B145" i="46"/>
  <c r="A146" i="46" l="1"/>
  <c r="B146" i="46"/>
  <c r="C147" i="46"/>
  <c r="C148" i="46" l="1"/>
  <c r="A147" i="46"/>
  <c r="B147" i="46"/>
  <c r="C149" i="46" l="1"/>
  <c r="B148" i="46"/>
  <c r="A148" i="46"/>
  <c r="A149" i="46" l="1"/>
  <c r="B149" i="46"/>
  <c r="C150" i="46"/>
  <c r="C151" i="46" l="1"/>
  <c r="B150" i="46"/>
  <c r="A150" i="46"/>
  <c r="B151" i="46" l="1"/>
  <c r="A151" i="46"/>
  <c r="C152" i="46"/>
  <c r="B152" i="46" l="1"/>
  <c r="C153" i="46"/>
  <c r="A152" i="46"/>
  <c r="A153" i="46" l="1"/>
  <c r="B153" i="46"/>
  <c r="C154" i="46"/>
  <c r="A154" i="46" l="1"/>
  <c r="B154" i="46"/>
  <c r="C155" i="46"/>
  <c r="C156" i="46" l="1"/>
  <c r="A155" i="46"/>
  <c r="B155" i="46"/>
  <c r="A156" i="46" l="1"/>
  <c r="C157" i="46"/>
  <c r="B156" i="46"/>
  <c r="A157" i="46" l="1"/>
  <c r="B157" i="46"/>
  <c r="C158" i="46"/>
  <c r="C159" i="46" l="1"/>
  <c r="A158" i="46"/>
  <c r="B158" i="46"/>
  <c r="B159" i="46" l="1"/>
  <c r="C160" i="46"/>
  <c r="A159" i="46"/>
  <c r="A160" i="46" l="1"/>
  <c r="B160" i="46"/>
  <c r="C161" i="46"/>
  <c r="A161" i="46" l="1"/>
  <c r="B161" i="46"/>
  <c r="C162" i="46"/>
  <c r="C163" i="46" l="1"/>
  <c r="A162" i="46"/>
  <c r="B162" i="46"/>
  <c r="A163" i="46" l="1"/>
  <c r="C164" i="46"/>
  <c r="B163" i="46"/>
  <c r="C165" i="46" l="1"/>
  <c r="B164" i="46"/>
  <c r="A164" i="46"/>
  <c r="A165" i="46" l="1"/>
  <c r="C166" i="46"/>
  <c r="B165" i="46"/>
  <c r="A166" i="46" l="1"/>
  <c r="B166" i="46"/>
  <c r="C167" i="46"/>
  <c r="C168" i="46" l="1"/>
  <c r="A167" i="46"/>
  <c r="B167" i="46"/>
  <c r="A168" i="46" l="1"/>
  <c r="B168" i="46"/>
  <c r="C169" i="46"/>
  <c r="B169" i="46" l="1"/>
  <c r="C170" i="46"/>
  <c r="A169" i="46"/>
  <c r="C171" i="46" l="1"/>
  <c r="A170" i="46"/>
  <c r="B170" i="46"/>
  <c r="A171" i="46" l="1"/>
  <c r="B171" i="46"/>
  <c r="C172" i="46"/>
  <c r="B172" i="46" l="1"/>
  <c r="C173" i="46"/>
  <c r="A172" i="46"/>
  <c r="A173" i="46" l="1"/>
  <c r="C174" i="46"/>
  <c r="B173" i="46"/>
  <c r="A174" i="46" l="1"/>
  <c r="B174" i="46"/>
  <c r="C175" i="46"/>
  <c r="B175" i="46" l="1"/>
  <c r="C176" i="46"/>
  <c r="A175" i="46"/>
  <c r="B176" i="46" l="1"/>
  <c r="A176" i="46"/>
  <c r="C177" i="46"/>
  <c r="A177" i="46" l="1"/>
  <c r="B177" i="46"/>
  <c r="C178" i="46"/>
  <c r="B178" i="46" l="1"/>
  <c r="C179" i="46"/>
  <c r="A178" i="46"/>
  <c r="C180" i="46" l="1"/>
  <c r="A179" i="46"/>
  <c r="B179" i="46"/>
  <c r="C181" i="46" l="1"/>
  <c r="A180" i="46"/>
  <c r="B180" i="46"/>
  <c r="C182" i="46" l="1"/>
  <c r="A181" i="46"/>
  <c r="B181" i="46"/>
  <c r="A182" i="46" l="1"/>
  <c r="C183" i="46"/>
  <c r="B182" i="46"/>
  <c r="C184" i="46" l="1"/>
  <c r="A183" i="46"/>
  <c r="B183" i="46"/>
  <c r="B184" i="46" l="1"/>
  <c r="A184" i="46"/>
  <c r="C185" i="46"/>
  <c r="A185" i="46" l="1"/>
  <c r="B185" i="46"/>
  <c r="C186" i="46"/>
  <c r="C187" i="46" l="1"/>
  <c r="A186" i="46"/>
  <c r="B186" i="46"/>
  <c r="A187" i="46" l="1"/>
  <c r="B187" i="46"/>
  <c r="C188" i="46"/>
  <c r="C189" i="46" l="1"/>
  <c r="A188" i="46"/>
  <c r="B188" i="46"/>
  <c r="B189" i="46" l="1"/>
  <c r="A189" i="46"/>
  <c r="C190" i="46"/>
  <c r="A190" i="46" l="1"/>
  <c r="B190" i="46"/>
  <c r="C191" i="46"/>
  <c r="C192" i="46" l="1"/>
  <c r="A191" i="46"/>
  <c r="B191" i="46"/>
  <c r="B192" i="46" l="1"/>
  <c r="A192" i="46"/>
  <c r="C193" i="46"/>
  <c r="C194" i="46" l="1"/>
  <c r="A193" i="46"/>
  <c r="B193" i="46"/>
  <c r="C195" i="46" l="1"/>
  <c r="A194" i="46"/>
  <c r="B194" i="46"/>
  <c r="A195" i="46" l="1"/>
  <c r="B195" i="46"/>
  <c r="C196" i="46"/>
  <c r="C197" i="46" l="1"/>
  <c r="A196" i="46"/>
  <c r="B196" i="46"/>
  <c r="C198" i="46" l="1"/>
  <c r="B197" i="46"/>
  <c r="A197" i="46"/>
  <c r="C199" i="46" l="1"/>
  <c r="A198" i="46"/>
  <c r="B198" i="46"/>
  <c r="C200" i="46" l="1"/>
  <c r="B199" i="46"/>
  <c r="A199" i="46"/>
  <c r="C201" i="46" l="1"/>
  <c r="B200" i="46"/>
  <c r="A200" i="46"/>
  <c r="C202" i="46" l="1"/>
  <c r="A201" i="46"/>
  <c r="B201" i="46"/>
  <c r="C203" i="46" l="1"/>
  <c r="A202" i="46"/>
  <c r="B202" i="46"/>
  <c r="B203" i="46" l="1"/>
  <c r="A203" i="46"/>
  <c r="C204" i="46"/>
  <c r="C205" i="46" l="1"/>
  <c r="A204" i="46"/>
  <c r="B204" i="46"/>
  <c r="A205" i="46" l="1"/>
  <c r="C206" i="46"/>
  <c r="B205" i="46"/>
  <c r="A206" i="46" l="1"/>
  <c r="B206" i="46"/>
  <c r="C207" i="46"/>
  <c r="C208" i="46" l="1"/>
  <c r="A207" i="46"/>
  <c r="B207" i="46"/>
  <c r="A208" i="46" l="1"/>
  <c r="B208" i="46"/>
  <c r="C209" i="46"/>
  <c r="C210" i="46" l="1"/>
  <c r="A209" i="46"/>
  <c r="B209" i="46"/>
  <c r="A210" i="46" l="1"/>
  <c r="C211" i="46"/>
  <c r="B210" i="46"/>
  <c r="A211" i="46" l="1"/>
  <c r="B211" i="46"/>
  <c r="C212" i="46"/>
  <c r="C213" i="46" l="1"/>
  <c r="A212" i="46"/>
  <c r="B212" i="46"/>
  <c r="C214" i="46" l="1"/>
  <c r="A213" i="46"/>
  <c r="B213" i="46"/>
  <c r="B214" i="46" l="1"/>
  <c r="A214" i="46"/>
  <c r="C215" i="46"/>
  <c r="C216" i="46" l="1"/>
  <c r="B215" i="46"/>
  <c r="A215" i="46"/>
  <c r="A216" i="46" l="1"/>
  <c r="B216" i="46"/>
  <c r="C217" i="46"/>
  <c r="A217" i="46" l="1"/>
  <c r="B217" i="46"/>
  <c r="C218" i="46"/>
  <c r="C219" i="46" l="1"/>
  <c r="A218" i="46"/>
  <c r="B218" i="46"/>
  <c r="A219" i="46" l="1"/>
  <c r="B219" i="46"/>
  <c r="C220" i="46"/>
  <c r="C221" i="46" l="1"/>
  <c r="A220" i="46"/>
  <c r="B220" i="46"/>
  <c r="B221" i="46" l="1"/>
  <c r="C222" i="46"/>
  <c r="A221" i="46"/>
  <c r="C223" i="46" l="1"/>
  <c r="A222" i="46"/>
  <c r="B222" i="46"/>
  <c r="C224" i="46" l="1"/>
  <c r="A223" i="46"/>
  <c r="B223" i="46"/>
  <c r="B224" i="46" l="1"/>
  <c r="A224" i="46"/>
  <c r="C225" i="46"/>
  <c r="C226" i="46" l="1"/>
  <c r="B225" i="46"/>
  <c r="A225" i="46"/>
  <c r="A226" i="46" l="1"/>
  <c r="B226" i="46"/>
  <c r="C227" i="46"/>
  <c r="A227" i="46" l="1"/>
  <c r="C228" i="46"/>
  <c r="B227" i="46"/>
  <c r="B228" i="46" l="1"/>
  <c r="C229" i="46"/>
  <c r="A228" i="46"/>
  <c r="A229" i="46" l="1"/>
  <c r="C230" i="46"/>
  <c r="B229" i="46"/>
  <c r="C231" i="46" l="1"/>
  <c r="A230" i="46"/>
  <c r="B230" i="46"/>
  <c r="C232" i="46" l="1"/>
  <c r="B231" i="46"/>
  <c r="A231" i="46"/>
  <c r="B232" i="46" l="1"/>
  <c r="A232" i="46"/>
  <c r="C233" i="46"/>
  <c r="C234" i="46" l="1"/>
  <c r="B233" i="46"/>
  <c r="A233" i="46"/>
  <c r="A234" i="46" l="1"/>
  <c r="C235" i="46"/>
  <c r="B234" i="46"/>
  <c r="A235" i="46" l="1"/>
  <c r="C236" i="46"/>
  <c r="B235" i="46"/>
  <c r="C237" i="46" l="1"/>
  <c r="B236" i="46"/>
  <c r="A236" i="46"/>
  <c r="B237" i="46" l="1"/>
  <c r="A237" i="46"/>
  <c r="C238" i="46"/>
  <c r="C239" i="46" l="1"/>
  <c r="B238" i="46"/>
  <c r="A238" i="46"/>
  <c r="A239" i="46" l="1"/>
  <c r="C240" i="46"/>
  <c r="B239" i="46"/>
  <c r="B240" i="46" l="1"/>
  <c r="C241" i="46"/>
  <c r="A240" i="46"/>
  <c r="C242" i="46" l="1"/>
  <c r="A241" i="46"/>
  <c r="B241" i="46"/>
  <c r="C243" i="46" l="1"/>
  <c r="B242" i="46"/>
  <c r="A242" i="46"/>
  <c r="A243" i="46" l="1"/>
  <c r="B243" i="46"/>
  <c r="C244" i="46"/>
  <c r="A244" i="46" l="1"/>
  <c r="C245" i="46"/>
  <c r="B244" i="46"/>
  <c r="A245" i="46" l="1"/>
  <c r="B245" i="46"/>
  <c r="C246" i="46"/>
  <c r="C247" i="46" l="1"/>
  <c r="A246" i="46"/>
  <c r="B246" i="46"/>
  <c r="C248" i="46" l="1"/>
  <c r="B247" i="46"/>
  <c r="A247" i="46"/>
  <c r="B248" i="46" l="1"/>
  <c r="A248" i="46"/>
  <c r="C249" i="46"/>
  <c r="C250" i="46" l="1"/>
  <c r="A249" i="46"/>
  <c r="B249" i="46"/>
  <c r="B250" i="46" l="1"/>
  <c r="A250" i="46"/>
  <c r="C251" i="46"/>
  <c r="A251" i="46" l="1"/>
  <c r="B251" i="46"/>
  <c r="C252" i="46"/>
  <c r="A252" i="46" l="1"/>
  <c r="C253" i="46"/>
  <c r="B252" i="46"/>
  <c r="A253" i="46" l="1"/>
  <c r="C254" i="46"/>
  <c r="B253" i="46"/>
  <c r="A254" i="46" l="1"/>
  <c r="B254" i="46"/>
  <c r="C255" i="46"/>
  <c r="C256" i="46" l="1"/>
  <c r="B255" i="46"/>
  <c r="A255" i="46"/>
  <c r="A256" i="46" l="1"/>
  <c r="B256" i="46"/>
  <c r="C257" i="46"/>
  <c r="C258" i="46" l="1"/>
  <c r="A257" i="46"/>
  <c r="B257" i="46"/>
  <c r="B258" i="46" l="1"/>
  <c r="A258" i="46"/>
  <c r="C259" i="46"/>
  <c r="A259" i="46" l="1"/>
  <c r="B259" i="46"/>
  <c r="C260" i="46"/>
  <c r="C261" i="46" l="1"/>
  <c r="A260" i="46"/>
  <c r="B260" i="46"/>
  <c r="C262" i="46" l="1"/>
  <c r="A261" i="46"/>
  <c r="B261" i="46"/>
  <c r="A262" i="46" l="1"/>
  <c r="B262" i="46"/>
  <c r="C263" i="46"/>
  <c r="C264" i="46" l="1"/>
  <c r="B263" i="46"/>
  <c r="A263" i="46"/>
  <c r="C265" i="46" l="1"/>
  <c r="B264" i="46"/>
  <c r="A264" i="46"/>
  <c r="A265" i="46" l="1"/>
  <c r="B265" i="46"/>
  <c r="C266" i="46"/>
  <c r="C267" i="46" l="1"/>
  <c r="B266" i="46"/>
  <c r="A266" i="46"/>
  <c r="A267" i="46" l="1"/>
  <c r="B267" i="46"/>
  <c r="C268" i="46"/>
  <c r="C269" i="46" l="1"/>
  <c r="A268" i="46"/>
  <c r="B268" i="46"/>
  <c r="A269" i="46" l="1"/>
  <c r="C270" i="46"/>
  <c r="B269" i="46"/>
  <c r="C271" i="46" l="1"/>
  <c r="B270" i="46"/>
  <c r="A270" i="46"/>
  <c r="C272" i="46" l="1"/>
  <c r="A271" i="46"/>
  <c r="B271" i="46"/>
  <c r="A272" i="46" l="1"/>
  <c r="C273" i="46"/>
  <c r="B272" i="46"/>
  <c r="C274" i="46" l="1"/>
  <c r="A273" i="46"/>
  <c r="B273" i="46"/>
  <c r="B274" i="46" l="1"/>
  <c r="A274" i="46"/>
  <c r="C275" i="46"/>
  <c r="A275" i="46" l="1"/>
  <c r="B275" i="46"/>
  <c r="C276" i="46"/>
  <c r="C277" i="46" l="1"/>
  <c r="A276" i="46"/>
  <c r="B276" i="46"/>
  <c r="B277" i="46" l="1"/>
  <c r="C278" i="46"/>
  <c r="A277" i="46"/>
  <c r="C279" i="46" l="1"/>
  <c r="A278" i="46"/>
  <c r="B278" i="46"/>
  <c r="C280" i="46" l="1"/>
  <c r="B279" i="46"/>
  <c r="A279" i="46"/>
  <c r="A280" i="46" l="1"/>
  <c r="B280" i="46"/>
  <c r="C281" i="46"/>
  <c r="C282" i="46" l="1"/>
  <c r="A281" i="46"/>
  <c r="B281" i="46"/>
  <c r="B282" i="46" l="1"/>
  <c r="C283" i="46"/>
  <c r="A282" i="46"/>
  <c r="A283" i="46" l="1"/>
  <c r="B283" i="46"/>
  <c r="C284" i="46"/>
  <c r="C285" i="46" l="1"/>
  <c r="A284" i="46"/>
  <c r="B284" i="46"/>
  <c r="A285" i="46" l="1"/>
  <c r="B285" i="46"/>
  <c r="C286" i="46"/>
  <c r="C287" i="46" l="1"/>
  <c r="A286" i="46"/>
  <c r="B286" i="46"/>
  <c r="C288" i="46" l="1"/>
  <c r="A287" i="46"/>
  <c r="B287" i="46"/>
  <c r="A288" i="46" l="1"/>
  <c r="B288" i="46"/>
  <c r="C289" i="46"/>
  <c r="C290" i="46" l="1"/>
  <c r="A289" i="46"/>
  <c r="B289" i="46"/>
  <c r="B290" i="46" l="1"/>
  <c r="C291" i="46"/>
  <c r="A290" i="46"/>
  <c r="A291" i="46" l="1"/>
  <c r="B291" i="46"/>
  <c r="C292" i="46"/>
  <c r="C293" i="46" l="1"/>
  <c r="A292" i="46"/>
  <c r="B292" i="46"/>
  <c r="A293" i="46" l="1"/>
  <c r="B293" i="46"/>
  <c r="C294" i="46"/>
  <c r="C295" i="46" l="1"/>
  <c r="B294" i="46"/>
  <c r="A294" i="46"/>
  <c r="C296" i="46" l="1"/>
  <c r="A295" i="46"/>
  <c r="B295" i="46"/>
  <c r="A296" i="46" l="1"/>
  <c r="B296" i="46"/>
  <c r="C297" i="46"/>
  <c r="A297" i="46" l="1"/>
  <c r="C298" i="46"/>
  <c r="B297" i="46"/>
  <c r="B298" i="46" l="1"/>
  <c r="C299" i="46"/>
  <c r="A298" i="46"/>
  <c r="A299" i="46" l="1"/>
  <c r="B299" i="46"/>
  <c r="C300" i="46"/>
  <c r="C301" i="46" l="1"/>
  <c r="A300" i="46"/>
  <c r="B300" i="46"/>
  <c r="A301" i="46" l="1"/>
  <c r="B301" i="46"/>
  <c r="C302" i="46"/>
  <c r="C303" i="46" l="1"/>
  <c r="A302" i="46"/>
  <c r="B302" i="46"/>
  <c r="C304" i="46" l="1"/>
  <c r="A303" i="46"/>
  <c r="B303" i="46"/>
  <c r="A304" i="46" l="1"/>
  <c r="B304" i="46"/>
  <c r="C305" i="46"/>
  <c r="C306" i="46" l="1"/>
  <c r="A305" i="46"/>
  <c r="B305" i="46"/>
  <c r="B306" i="46" l="1"/>
  <c r="C307" i="46"/>
  <c r="A306" i="46"/>
  <c r="A307" i="46" l="1"/>
  <c r="B307" i="46"/>
  <c r="C308" i="46"/>
  <c r="C309" i="46" l="1"/>
  <c r="A308" i="46"/>
  <c r="B308" i="46"/>
  <c r="A309" i="46" l="1"/>
  <c r="B309" i="46"/>
  <c r="C310" i="46"/>
  <c r="C311" i="46" l="1"/>
  <c r="A310" i="46"/>
  <c r="B310" i="46"/>
  <c r="C312" i="46" l="1"/>
  <c r="B311" i="46"/>
  <c r="A311" i="46"/>
  <c r="A312" i="46" l="1"/>
  <c r="B312" i="46"/>
  <c r="C313" i="46"/>
  <c r="A313" i="46" l="1"/>
  <c r="C314" i="46"/>
  <c r="B313" i="46"/>
  <c r="B314" i="46" l="1"/>
  <c r="A314" i="46"/>
  <c r="C315" i="46"/>
  <c r="A315" i="46" l="1"/>
  <c r="C316" i="46"/>
  <c r="B315" i="46"/>
  <c r="C317" i="46" l="1"/>
  <c r="A316" i="46"/>
  <c r="B316" i="46"/>
  <c r="A317" i="46" l="1"/>
  <c r="B317" i="46"/>
  <c r="C318" i="46"/>
  <c r="C319" i="46" l="1"/>
  <c r="A318" i="46"/>
  <c r="B318" i="46"/>
  <c r="B319" i="46" l="1"/>
  <c r="A319" i="46"/>
  <c r="C320" i="46"/>
  <c r="A320" i="46" l="1"/>
  <c r="B320" i="46"/>
  <c r="C321" i="46"/>
  <c r="C322" i="46" l="1"/>
  <c r="B321" i="46"/>
  <c r="A321" i="46"/>
  <c r="B322" i="46" l="1"/>
  <c r="C323" i="46"/>
  <c r="A322" i="46"/>
  <c r="A323" i="46" l="1"/>
  <c r="B323" i="46"/>
  <c r="C324" i="46"/>
  <c r="C325" i="46" l="1"/>
  <c r="A324" i="46"/>
  <c r="B324" i="46"/>
  <c r="A325" i="46" l="1"/>
  <c r="B325" i="46"/>
  <c r="C326" i="46"/>
  <c r="C327" i="46" l="1"/>
  <c r="B326" i="46"/>
  <c r="A326" i="46"/>
  <c r="B327" i="46" l="1"/>
  <c r="C328" i="46"/>
  <c r="A327" i="46"/>
  <c r="A328" i="46" l="1"/>
  <c r="B328" i="46"/>
  <c r="C329" i="46"/>
  <c r="C330" i="46" l="1"/>
  <c r="B329" i="46"/>
  <c r="A329" i="46"/>
  <c r="B330" i="46" l="1"/>
  <c r="C331" i="46"/>
  <c r="A330" i="46"/>
  <c r="A331" i="46" l="1"/>
  <c r="B331" i="46"/>
  <c r="C332" i="46"/>
  <c r="C333" i="46" l="1"/>
  <c r="A332" i="46"/>
  <c r="B332" i="46"/>
  <c r="A333" i="46" l="1"/>
  <c r="B333" i="46"/>
  <c r="C334" i="46"/>
  <c r="C335" i="46" l="1"/>
  <c r="B334" i="46"/>
  <c r="A334" i="46"/>
  <c r="B335" i="46" l="1"/>
  <c r="C336" i="46"/>
  <c r="A335" i="46"/>
  <c r="A336" i="46" l="1"/>
  <c r="B336" i="46"/>
  <c r="C337" i="46"/>
  <c r="C338" i="46" l="1"/>
  <c r="A337" i="46"/>
  <c r="B337" i="46"/>
  <c r="B338" i="46" l="1"/>
  <c r="A338" i="46"/>
  <c r="C339" i="46"/>
  <c r="A339" i="46" l="1"/>
  <c r="C340" i="46"/>
  <c r="B339" i="46"/>
  <c r="C341" i="46" l="1"/>
  <c r="B340" i="46"/>
  <c r="A340" i="46"/>
  <c r="A341" i="46" l="1"/>
  <c r="B341" i="46"/>
  <c r="C342" i="46"/>
  <c r="C343" i="46" l="1"/>
  <c r="B342" i="46"/>
  <c r="A342" i="46"/>
  <c r="C344" i="46" l="1"/>
  <c r="A343" i="46"/>
  <c r="B343" i="46"/>
  <c r="A344" i="46" l="1"/>
  <c r="B344" i="46"/>
  <c r="C345" i="46"/>
  <c r="A345" i="46" l="1"/>
  <c r="B345" i="46"/>
  <c r="C346" i="46"/>
  <c r="B346" i="46" l="1"/>
  <c r="C347" i="46"/>
  <c r="A346" i="46"/>
  <c r="C348" i="46" l="1"/>
  <c r="A347" i="46"/>
  <c r="B347" i="46"/>
  <c r="C349" i="46" l="1"/>
  <c r="B348" i="46"/>
  <c r="A348" i="46"/>
  <c r="A349" i="46" l="1"/>
  <c r="B349" i="46"/>
  <c r="C350" i="46"/>
  <c r="C351" i="46" l="1"/>
  <c r="B350" i="46"/>
  <c r="A350" i="46"/>
  <c r="C352" i="46" l="1"/>
  <c r="B351" i="46"/>
  <c r="A351" i="46"/>
  <c r="A352" i="46" l="1"/>
  <c r="C353" i="46"/>
  <c r="B352" i="46"/>
  <c r="C354" i="46" l="1"/>
  <c r="A353" i="46"/>
  <c r="B353" i="46"/>
  <c r="B354" i="46" l="1"/>
  <c r="C355" i="46"/>
  <c r="A354" i="46"/>
  <c r="A355" i="46" l="1"/>
  <c r="C356" i="46"/>
  <c r="B355" i="46"/>
  <c r="C357" i="46" l="1"/>
  <c r="A356" i="46"/>
  <c r="B356" i="46"/>
  <c r="A357" i="46" l="1"/>
  <c r="B357" i="46"/>
  <c r="C358" i="46"/>
  <c r="C359" i="46" l="1"/>
  <c r="A358" i="46"/>
  <c r="B358" i="46"/>
  <c r="C360" i="46" l="1"/>
  <c r="A359" i="46"/>
  <c r="B359" i="46"/>
  <c r="A360" i="46" l="1"/>
  <c r="C361" i="46"/>
  <c r="B360" i="46"/>
  <c r="C362" i="46" l="1"/>
  <c r="A361" i="46"/>
  <c r="B361" i="46"/>
  <c r="B362" i="46" l="1"/>
  <c r="C363" i="46"/>
  <c r="A362" i="46"/>
  <c r="A363" i="46" l="1"/>
  <c r="B363" i="46"/>
  <c r="C364" i="46"/>
  <c r="C365" i="46" l="1"/>
  <c r="A364" i="46"/>
  <c r="B364" i="46"/>
  <c r="A365" i="46" l="1"/>
  <c r="B365" i="46"/>
  <c r="C366" i="46"/>
  <c r="C367" i="46" l="1"/>
  <c r="B366" i="46"/>
  <c r="A366" i="46"/>
  <c r="C368" i="46" l="1"/>
  <c r="A367" i="46"/>
  <c r="B367" i="46"/>
  <c r="A368" i="46" l="1"/>
  <c r="B368" i="46"/>
  <c r="C369" i="46"/>
  <c r="A369" i="46" l="1"/>
  <c r="C370" i="46"/>
  <c r="C371" i="46" s="1"/>
  <c r="B369" i="46"/>
  <c r="C372" i="46" l="1"/>
  <c r="B371" i="46"/>
  <c r="A371" i="46"/>
  <c r="B370" i="46"/>
  <c r="A370" i="46"/>
  <c r="C373" i="46" l="1"/>
  <c r="B372" i="46"/>
  <c r="A372" i="46"/>
  <c r="C374" i="46" l="1"/>
  <c r="B373" i="46"/>
  <c r="A373" i="46"/>
  <c r="C375" i="46" l="1"/>
  <c r="B374" i="46"/>
  <c r="A374" i="46"/>
  <c r="C376" i="46" l="1"/>
  <c r="B375" i="46"/>
  <c r="A375" i="46"/>
  <c r="C377" i="46" l="1"/>
  <c r="B376" i="46"/>
  <c r="A376" i="46"/>
  <c r="C378" i="46" l="1"/>
  <c r="B377" i="46"/>
  <c r="A377" i="46"/>
  <c r="C379" i="46" l="1"/>
  <c r="B378" i="46"/>
  <c r="A378" i="46"/>
  <c r="C380" i="46" l="1"/>
  <c r="B379" i="46"/>
  <c r="A379" i="46"/>
  <c r="A380" i="46" l="1"/>
  <c r="B380" i="46"/>
  <c r="C381" i="46"/>
  <c r="C382" i="46" l="1"/>
  <c r="B381" i="46"/>
  <c r="A381" i="46"/>
  <c r="C383" i="46" l="1"/>
  <c r="B382" i="46"/>
  <c r="A382" i="46"/>
  <c r="C384" i="46" l="1"/>
  <c r="B383" i="46"/>
  <c r="A383" i="46"/>
  <c r="C385" i="46" l="1"/>
  <c r="B384" i="46"/>
  <c r="A384" i="46"/>
  <c r="C386" i="46" l="1"/>
  <c r="B385" i="46"/>
  <c r="A385" i="46"/>
  <c r="C387" i="46" l="1"/>
  <c r="B386" i="46"/>
  <c r="A386" i="46"/>
  <c r="C388" i="46" l="1"/>
  <c r="B387" i="46"/>
  <c r="A387" i="46"/>
  <c r="C389" i="46" l="1"/>
  <c r="B388" i="46"/>
  <c r="A388" i="46"/>
  <c r="C390" i="46" l="1"/>
  <c r="B389" i="46"/>
  <c r="A389" i="46"/>
  <c r="C391" i="46" l="1"/>
  <c r="B390" i="46"/>
  <c r="A390" i="46"/>
  <c r="C392" i="46" l="1"/>
  <c r="B391" i="46"/>
  <c r="A391" i="46"/>
  <c r="C393" i="46" l="1"/>
  <c r="B392" i="46"/>
  <c r="A392" i="46"/>
  <c r="C394" i="46" l="1"/>
  <c r="B393" i="46"/>
  <c r="A393" i="46"/>
  <c r="C395" i="46" l="1"/>
  <c r="B394" i="46"/>
  <c r="A394" i="46"/>
  <c r="C396" i="46" l="1"/>
  <c r="B395" i="46"/>
  <c r="A395" i="46"/>
  <c r="C397" i="46" l="1"/>
  <c r="B396" i="46"/>
  <c r="A396" i="46"/>
  <c r="C398" i="46" l="1"/>
  <c r="B397" i="46"/>
  <c r="A397" i="46"/>
  <c r="C399" i="46" l="1"/>
  <c r="B398" i="46"/>
  <c r="A398" i="46"/>
  <c r="C400" i="46" l="1"/>
  <c r="B399" i="46"/>
  <c r="A399" i="46"/>
  <c r="C401" i="46" l="1"/>
  <c r="B400" i="46"/>
  <c r="A400" i="46"/>
  <c r="C402" i="46" l="1"/>
  <c r="B401" i="46"/>
  <c r="A401" i="46"/>
  <c r="C403" i="46" l="1"/>
  <c r="B402" i="46"/>
  <c r="A402" i="46"/>
  <c r="C404" i="46" l="1"/>
  <c r="B403" i="46"/>
  <c r="A403" i="46"/>
  <c r="C405" i="46" l="1"/>
  <c r="B404" i="46"/>
  <c r="A404" i="46"/>
  <c r="C406" i="46" l="1"/>
  <c r="B405" i="46"/>
  <c r="A405" i="46"/>
  <c r="C407" i="46" l="1"/>
  <c r="B406" i="46"/>
  <c r="A406" i="46"/>
  <c r="C408" i="46" l="1"/>
  <c r="B407" i="46"/>
  <c r="A407" i="46"/>
  <c r="C409" i="46" l="1"/>
  <c r="B408" i="46"/>
  <c r="A408" i="46"/>
  <c r="C410" i="46" l="1"/>
  <c r="B409" i="46"/>
  <c r="A409" i="46"/>
  <c r="C411" i="46" l="1"/>
  <c r="B410" i="46"/>
  <c r="A410" i="46"/>
  <c r="C412" i="46" l="1"/>
  <c r="B411" i="46"/>
  <c r="A411" i="46"/>
  <c r="C413" i="46" l="1"/>
  <c r="B412" i="46"/>
  <c r="A412" i="46"/>
  <c r="C414" i="46" l="1"/>
  <c r="B413" i="46"/>
  <c r="A413" i="46"/>
  <c r="C415" i="46" l="1"/>
  <c r="B414" i="46"/>
  <c r="A414" i="46"/>
  <c r="C416" i="46" l="1"/>
  <c r="B415" i="46"/>
  <c r="A415" i="46"/>
  <c r="C417" i="46" l="1"/>
  <c r="B416" i="46"/>
  <c r="A416" i="46"/>
  <c r="C418" i="46" l="1"/>
  <c r="B417" i="46"/>
  <c r="A417" i="46"/>
  <c r="C419" i="46" l="1"/>
  <c r="B418" i="46"/>
  <c r="A418" i="46"/>
  <c r="C420" i="46" l="1"/>
  <c r="B419" i="46"/>
  <c r="A419" i="46"/>
  <c r="C421" i="46" l="1"/>
  <c r="B420" i="46"/>
  <c r="A420" i="46"/>
  <c r="C422" i="46" l="1"/>
  <c r="B421" i="46"/>
  <c r="A421" i="46"/>
  <c r="C423" i="46" l="1"/>
  <c r="B422" i="46"/>
  <c r="A422" i="46"/>
  <c r="C424" i="46" l="1"/>
  <c r="B423" i="46"/>
  <c r="A423" i="46"/>
  <c r="C425" i="46" l="1"/>
  <c r="B424" i="46"/>
  <c r="A424" i="46"/>
  <c r="C426" i="46" l="1"/>
  <c r="B425" i="46"/>
  <c r="A425" i="46"/>
  <c r="C427" i="46" l="1"/>
  <c r="B426" i="46"/>
  <c r="A426" i="46"/>
  <c r="C428" i="46" l="1"/>
  <c r="B427" i="46"/>
  <c r="A427" i="46"/>
  <c r="C429" i="46" l="1"/>
  <c r="B428" i="46"/>
  <c r="A428" i="46"/>
  <c r="C430" i="46" l="1"/>
  <c r="B429" i="46"/>
  <c r="A429" i="46"/>
  <c r="C431" i="46" l="1"/>
  <c r="B430" i="46"/>
  <c r="A430" i="46"/>
  <c r="C432" i="46" l="1"/>
  <c r="B431" i="46"/>
  <c r="A431" i="46"/>
  <c r="C433" i="46" l="1"/>
  <c r="B432" i="46"/>
  <c r="A432" i="46"/>
  <c r="C434" i="46" l="1"/>
  <c r="B433" i="46"/>
  <c r="A433" i="46"/>
  <c r="C435" i="46" l="1"/>
  <c r="B434" i="46"/>
  <c r="A434" i="46"/>
  <c r="C436" i="46" l="1"/>
  <c r="B435" i="46"/>
  <c r="A435" i="46"/>
  <c r="C437" i="46" l="1"/>
  <c r="B436" i="46"/>
  <c r="A436" i="46"/>
  <c r="C438" i="46" l="1"/>
  <c r="B437" i="46"/>
  <c r="A437" i="46"/>
  <c r="C439" i="46" l="1"/>
  <c r="B438" i="46"/>
  <c r="A438" i="46"/>
  <c r="C440" i="46" l="1"/>
  <c r="B439" i="46"/>
  <c r="A439" i="46"/>
  <c r="C441" i="46" l="1"/>
  <c r="B440" i="46"/>
  <c r="A440" i="46"/>
  <c r="C442" i="46" l="1"/>
  <c r="B441" i="46"/>
  <c r="A441" i="46"/>
  <c r="C443" i="46" l="1"/>
  <c r="B442" i="46"/>
  <c r="A442" i="46"/>
  <c r="C444" i="46" l="1"/>
  <c r="B443" i="46"/>
  <c r="A443" i="46"/>
  <c r="C445" i="46" l="1"/>
  <c r="B444" i="46"/>
  <c r="A444" i="46"/>
  <c r="C446" i="46" l="1"/>
  <c r="B445" i="46"/>
  <c r="A445" i="46"/>
  <c r="C447" i="46" l="1"/>
  <c r="B446" i="46"/>
  <c r="A446" i="46"/>
  <c r="C448" i="46" l="1"/>
  <c r="B447" i="46"/>
  <c r="A447" i="46"/>
  <c r="C449" i="46" l="1"/>
  <c r="B448" i="46"/>
  <c r="A448" i="46"/>
  <c r="C450" i="46" l="1"/>
  <c r="B449" i="46"/>
  <c r="A449" i="46"/>
  <c r="C451" i="46" l="1"/>
  <c r="B450" i="46"/>
  <c r="A450" i="46"/>
  <c r="C452" i="46" l="1"/>
  <c r="B451" i="46"/>
  <c r="A451" i="46"/>
  <c r="C453" i="46" l="1"/>
  <c r="B452" i="46"/>
  <c r="A452" i="46"/>
  <c r="C454" i="46" l="1"/>
  <c r="B453" i="46"/>
  <c r="A453" i="46"/>
  <c r="C455" i="46" l="1"/>
  <c r="B454" i="46"/>
  <c r="A454" i="46"/>
  <c r="C456" i="46" l="1"/>
  <c r="B455" i="46"/>
  <c r="A455" i="46"/>
  <c r="C457" i="46" l="1"/>
  <c r="B456" i="46"/>
  <c r="A456" i="46"/>
  <c r="C458" i="46" l="1"/>
  <c r="B457" i="46"/>
  <c r="A457" i="46"/>
  <c r="C459" i="46" l="1"/>
  <c r="B458" i="46"/>
  <c r="A458" i="46"/>
  <c r="C460" i="46" l="1"/>
  <c r="B459" i="46"/>
  <c r="A459" i="46"/>
  <c r="C461" i="46" l="1"/>
  <c r="B460" i="46"/>
  <c r="A460" i="46"/>
  <c r="C462" i="46" l="1"/>
  <c r="B461" i="46"/>
  <c r="A461" i="46"/>
  <c r="C463" i="46" l="1"/>
  <c r="B462" i="46"/>
  <c r="A462" i="46"/>
  <c r="C464" i="46" l="1"/>
  <c r="B463" i="46"/>
  <c r="A463" i="46"/>
  <c r="C465" i="46" l="1"/>
  <c r="B464" i="46"/>
  <c r="A464" i="46"/>
  <c r="C466" i="46" l="1"/>
  <c r="B465" i="46"/>
  <c r="A465" i="46"/>
  <c r="C467" i="46" l="1"/>
  <c r="B466" i="46"/>
  <c r="A466" i="46"/>
  <c r="C468" i="46" l="1"/>
  <c r="B467" i="46"/>
  <c r="A467" i="46"/>
  <c r="C469" i="46" l="1"/>
  <c r="B468" i="46"/>
  <c r="A468" i="46"/>
  <c r="C470" i="46" l="1"/>
  <c r="B469" i="46"/>
  <c r="A469" i="46"/>
  <c r="C471" i="46" l="1"/>
  <c r="B470" i="46"/>
  <c r="A470" i="46"/>
  <c r="C472" i="46" l="1"/>
  <c r="B471" i="46"/>
  <c r="A471" i="46"/>
  <c r="C473" i="46" l="1"/>
  <c r="B472" i="46"/>
  <c r="A472" i="46"/>
  <c r="C474" i="46" l="1"/>
  <c r="B473" i="46"/>
  <c r="A473" i="46"/>
  <c r="C475" i="46" l="1"/>
  <c r="B474" i="46"/>
  <c r="A474" i="46"/>
  <c r="C476" i="46" l="1"/>
  <c r="B475" i="46"/>
  <c r="A475" i="46"/>
  <c r="C477" i="46" l="1"/>
  <c r="B476" i="46"/>
  <c r="A476" i="46"/>
  <c r="C478" i="46" l="1"/>
  <c r="B477" i="46"/>
  <c r="A477" i="46"/>
  <c r="C479" i="46" l="1"/>
  <c r="B478" i="46"/>
  <c r="A478" i="46"/>
  <c r="C480" i="46" l="1"/>
  <c r="B479" i="46"/>
  <c r="A479" i="46"/>
  <c r="C481" i="46" l="1"/>
  <c r="B480" i="46"/>
  <c r="A480" i="46"/>
  <c r="C482" i="46" l="1"/>
  <c r="B481" i="46"/>
  <c r="A481" i="46"/>
  <c r="C483" i="46" l="1"/>
  <c r="B482" i="46"/>
  <c r="A482" i="46"/>
  <c r="C484" i="46" l="1"/>
  <c r="B483" i="46"/>
  <c r="A483" i="46"/>
  <c r="C485" i="46" l="1"/>
  <c r="B484" i="46"/>
  <c r="A484" i="46"/>
  <c r="C486" i="46" l="1"/>
  <c r="B485" i="46"/>
  <c r="A485" i="46"/>
  <c r="C487" i="46" l="1"/>
  <c r="B486" i="46"/>
  <c r="A486" i="46"/>
  <c r="C488" i="46" l="1"/>
  <c r="B487" i="46"/>
  <c r="A487" i="46"/>
  <c r="C489" i="46" l="1"/>
  <c r="B488" i="46"/>
  <c r="A488" i="46"/>
  <c r="C490" i="46" l="1"/>
  <c r="B489" i="46"/>
  <c r="A489" i="46"/>
  <c r="C491" i="46" l="1"/>
  <c r="B490" i="46"/>
  <c r="A490" i="46"/>
  <c r="C492" i="46" l="1"/>
  <c r="B491" i="46"/>
  <c r="A491" i="46"/>
  <c r="C493" i="46" l="1"/>
  <c r="B492" i="46"/>
  <c r="A492" i="46"/>
  <c r="C494" i="46" l="1"/>
  <c r="B493" i="46"/>
  <c r="A493" i="46"/>
  <c r="C495" i="46" l="1"/>
  <c r="B494" i="46"/>
  <c r="A494" i="46"/>
  <c r="C496" i="46" l="1"/>
  <c r="B495" i="46"/>
  <c r="A495" i="46"/>
  <c r="C497" i="46" l="1"/>
  <c r="B496" i="46"/>
  <c r="A496" i="46"/>
  <c r="C498" i="46" l="1"/>
  <c r="B497" i="46"/>
  <c r="A497" i="46"/>
  <c r="C499" i="46" l="1"/>
  <c r="B498" i="46"/>
  <c r="A498" i="46"/>
  <c r="C500" i="46" l="1"/>
  <c r="B499" i="46"/>
  <c r="A499" i="46"/>
  <c r="C501" i="46" l="1"/>
  <c r="B500" i="46"/>
  <c r="A500" i="46"/>
  <c r="C502" i="46" l="1"/>
  <c r="B501" i="46"/>
  <c r="A501" i="46"/>
  <c r="C503" i="46" l="1"/>
  <c r="B502" i="46"/>
  <c r="A502" i="46"/>
  <c r="C504" i="46" l="1"/>
  <c r="B503" i="46"/>
  <c r="A503" i="46"/>
  <c r="C505" i="46" l="1"/>
  <c r="B504" i="46"/>
  <c r="A504" i="46"/>
  <c r="C506" i="46" l="1"/>
  <c r="B505" i="46"/>
  <c r="A505" i="46"/>
  <c r="C507" i="46" l="1"/>
  <c r="B506" i="46"/>
  <c r="A506" i="46"/>
  <c r="C508" i="46" l="1"/>
  <c r="B507" i="46"/>
  <c r="A507" i="46"/>
  <c r="C509" i="46" l="1"/>
  <c r="B508" i="46"/>
  <c r="A508" i="46"/>
  <c r="C510" i="46" l="1"/>
  <c r="B509" i="46"/>
  <c r="A509" i="46"/>
  <c r="C511" i="46" l="1"/>
  <c r="B510" i="46"/>
  <c r="A510" i="46"/>
  <c r="C512" i="46" l="1"/>
  <c r="B511" i="46"/>
  <c r="A511" i="46"/>
  <c r="C513" i="46" l="1"/>
  <c r="B512" i="46"/>
  <c r="A512" i="46"/>
  <c r="C514" i="46" l="1"/>
  <c r="B513" i="46"/>
  <c r="A513" i="46"/>
  <c r="C515" i="46" l="1"/>
  <c r="B514" i="46"/>
  <c r="A514" i="46"/>
  <c r="C516" i="46" l="1"/>
  <c r="B515" i="46"/>
  <c r="A515" i="46"/>
  <c r="C517" i="46" l="1"/>
  <c r="B516" i="46"/>
  <c r="A516" i="46"/>
  <c r="C518" i="46" l="1"/>
  <c r="B517" i="46"/>
  <c r="A517" i="46"/>
  <c r="C519" i="46" l="1"/>
  <c r="B518" i="46"/>
  <c r="A518" i="46"/>
  <c r="C520" i="46" l="1"/>
  <c r="B519" i="46"/>
  <c r="A519" i="46"/>
  <c r="C521" i="46" l="1"/>
  <c r="B520" i="46"/>
  <c r="A520" i="46"/>
  <c r="C522" i="46" l="1"/>
  <c r="B521" i="46"/>
  <c r="A521" i="46"/>
  <c r="C523" i="46" l="1"/>
  <c r="B522" i="46"/>
  <c r="A522" i="46"/>
  <c r="C524" i="46" l="1"/>
  <c r="B523" i="46"/>
  <c r="A523" i="46"/>
  <c r="C525" i="46" l="1"/>
  <c r="B524" i="46"/>
  <c r="A524" i="46"/>
  <c r="C526" i="46" l="1"/>
  <c r="B525" i="46"/>
  <c r="A525" i="46"/>
  <c r="C527" i="46" l="1"/>
  <c r="B526" i="46"/>
  <c r="A526" i="46"/>
  <c r="C528" i="46" l="1"/>
  <c r="B527" i="46"/>
  <c r="A527" i="46"/>
  <c r="C529" i="46" l="1"/>
  <c r="B528" i="46"/>
  <c r="A528" i="46"/>
  <c r="C530" i="46" l="1"/>
  <c r="B529" i="46"/>
  <c r="A529" i="46"/>
  <c r="C531" i="46" l="1"/>
  <c r="B530" i="46"/>
  <c r="A530" i="46"/>
  <c r="C532" i="46" l="1"/>
  <c r="B531" i="46"/>
  <c r="A531" i="46"/>
  <c r="C533" i="46" l="1"/>
  <c r="B532" i="46"/>
  <c r="A532" i="46"/>
  <c r="C534" i="46" l="1"/>
  <c r="B533" i="46"/>
  <c r="A533" i="46"/>
  <c r="C535" i="46" l="1"/>
  <c r="B534" i="46"/>
  <c r="A534" i="46"/>
  <c r="C536" i="46" l="1"/>
  <c r="B535" i="46"/>
  <c r="A535" i="46"/>
  <c r="C537" i="46" l="1"/>
  <c r="B536" i="46"/>
  <c r="A536" i="46"/>
  <c r="C538" i="46" l="1"/>
  <c r="B537" i="46"/>
  <c r="A537" i="46"/>
  <c r="C539" i="46" l="1"/>
  <c r="B538" i="46"/>
  <c r="A538" i="46"/>
  <c r="C540" i="46" l="1"/>
  <c r="B539" i="46"/>
  <c r="A539" i="46"/>
  <c r="C541" i="46" l="1"/>
  <c r="B540" i="46"/>
  <c r="A540" i="46"/>
  <c r="C542" i="46" l="1"/>
  <c r="B541" i="46"/>
  <c r="A541" i="46"/>
  <c r="C543" i="46" l="1"/>
  <c r="B542" i="46"/>
  <c r="A542" i="46"/>
  <c r="C544" i="46" l="1"/>
  <c r="B543" i="46"/>
  <c r="A543" i="46"/>
  <c r="C545" i="46" l="1"/>
  <c r="B544" i="46"/>
  <c r="A544" i="46"/>
  <c r="C546" i="46" l="1"/>
  <c r="B545" i="46"/>
  <c r="A545" i="46"/>
  <c r="C547" i="46" l="1"/>
  <c r="B546" i="46"/>
  <c r="A546" i="46"/>
  <c r="C548" i="46" l="1"/>
  <c r="B547" i="46"/>
  <c r="A547" i="46"/>
  <c r="C549" i="46" l="1"/>
  <c r="B548" i="46"/>
  <c r="A548" i="46"/>
  <c r="C550" i="46" l="1"/>
  <c r="B549" i="46"/>
  <c r="A549" i="46"/>
  <c r="C551" i="46" l="1"/>
  <c r="B550" i="46"/>
  <c r="A550" i="46"/>
  <c r="C552" i="46" l="1"/>
  <c r="B551" i="46"/>
  <c r="A551" i="46"/>
  <c r="C553" i="46" l="1"/>
  <c r="B552" i="46"/>
  <c r="A552" i="46"/>
  <c r="C554" i="46" l="1"/>
  <c r="B553" i="46"/>
  <c r="A553" i="46"/>
  <c r="C555" i="46" l="1"/>
  <c r="B554" i="46"/>
  <c r="A554" i="46"/>
  <c r="C556" i="46" l="1"/>
  <c r="B555" i="46"/>
  <c r="A555" i="46"/>
  <c r="C557" i="46" l="1"/>
  <c r="B556" i="46"/>
  <c r="A556" i="46"/>
  <c r="C558" i="46" l="1"/>
  <c r="B557" i="46"/>
  <c r="A557" i="46"/>
  <c r="C559" i="46" l="1"/>
  <c r="B558" i="46"/>
  <c r="A558" i="46"/>
  <c r="C560" i="46" l="1"/>
  <c r="B559" i="46"/>
  <c r="A559" i="46"/>
  <c r="C561" i="46" l="1"/>
  <c r="B560" i="46"/>
  <c r="A560" i="46"/>
  <c r="C562" i="46" l="1"/>
  <c r="B561" i="46"/>
  <c r="A561" i="46"/>
  <c r="C563" i="46" l="1"/>
  <c r="B562" i="46"/>
  <c r="A562" i="46"/>
  <c r="C564" i="46" l="1"/>
  <c r="B563" i="46"/>
  <c r="A563" i="46"/>
  <c r="C565" i="46" l="1"/>
  <c r="B564" i="46"/>
  <c r="A564" i="46"/>
  <c r="C566" i="46" l="1"/>
  <c r="B565" i="46"/>
  <c r="A565" i="46"/>
  <c r="C567" i="46" l="1"/>
  <c r="B566" i="46"/>
  <c r="A566" i="46"/>
  <c r="C568" i="46" l="1"/>
  <c r="B567" i="46"/>
  <c r="A567" i="46"/>
  <c r="C569" i="46" l="1"/>
  <c r="B568" i="46"/>
  <c r="A568" i="46"/>
  <c r="C570" i="46" l="1"/>
  <c r="B569" i="46"/>
  <c r="A569" i="46"/>
  <c r="C571" i="46" l="1"/>
  <c r="B570" i="46"/>
  <c r="A570" i="46"/>
  <c r="C572" i="46" l="1"/>
  <c r="B571" i="46"/>
  <c r="A571" i="46"/>
  <c r="C573" i="46" l="1"/>
  <c r="B572" i="46"/>
  <c r="A572" i="46"/>
  <c r="C574" i="46" l="1"/>
  <c r="B573" i="46"/>
  <c r="A573" i="46"/>
  <c r="C575" i="46" l="1"/>
  <c r="B574" i="46"/>
  <c r="A574" i="46"/>
  <c r="C576" i="46" l="1"/>
  <c r="B575" i="46"/>
  <c r="A575" i="46"/>
  <c r="C577" i="46" l="1"/>
  <c r="B576" i="46"/>
  <c r="A576" i="46"/>
  <c r="C578" i="46" l="1"/>
  <c r="B577" i="46"/>
  <c r="A577" i="46"/>
  <c r="C579" i="46" l="1"/>
  <c r="B578" i="46"/>
  <c r="A578" i="46"/>
  <c r="C580" i="46" l="1"/>
  <c r="B579" i="46"/>
  <c r="A579" i="46"/>
  <c r="C581" i="46" l="1"/>
  <c r="B580" i="46"/>
  <c r="A580" i="46"/>
  <c r="C582" i="46" l="1"/>
  <c r="B581" i="46"/>
  <c r="A581" i="46"/>
  <c r="C583" i="46" l="1"/>
  <c r="B582" i="46"/>
  <c r="A582" i="46"/>
  <c r="C584" i="46" l="1"/>
  <c r="B583" i="46"/>
  <c r="A583" i="46"/>
  <c r="C585" i="46" l="1"/>
  <c r="B584" i="46"/>
  <c r="A584" i="46"/>
  <c r="C586" i="46" l="1"/>
  <c r="B585" i="46"/>
  <c r="A585" i="46"/>
  <c r="C587" i="46" l="1"/>
  <c r="B586" i="46"/>
  <c r="A586" i="46"/>
  <c r="C588" i="46" l="1"/>
  <c r="B587" i="46"/>
  <c r="A587" i="46"/>
  <c r="C589" i="46" l="1"/>
  <c r="B588" i="46"/>
  <c r="A588" i="46"/>
  <c r="C590" i="46" l="1"/>
  <c r="B589" i="46"/>
  <c r="A589" i="46"/>
  <c r="C591" i="46" l="1"/>
  <c r="B590" i="46"/>
  <c r="A590" i="46"/>
  <c r="C592" i="46" l="1"/>
  <c r="B591" i="46"/>
  <c r="A591" i="46"/>
  <c r="C593" i="46" l="1"/>
  <c r="B592" i="46"/>
  <c r="A592" i="46"/>
  <c r="C594" i="46" l="1"/>
  <c r="B593" i="46"/>
  <c r="A593" i="46"/>
  <c r="C595" i="46" l="1"/>
  <c r="B594" i="46"/>
  <c r="A594" i="46"/>
  <c r="C596" i="46" l="1"/>
  <c r="B595" i="46"/>
  <c r="A595" i="46"/>
  <c r="C597" i="46" l="1"/>
  <c r="B596" i="46"/>
  <c r="A596" i="46"/>
  <c r="C598" i="46" l="1"/>
  <c r="B597" i="46"/>
  <c r="A597" i="46"/>
  <c r="C599" i="46" l="1"/>
  <c r="B598" i="46"/>
  <c r="A598" i="46"/>
  <c r="C600" i="46" l="1"/>
  <c r="B599" i="46"/>
  <c r="A599" i="46"/>
  <c r="C601" i="46" l="1"/>
  <c r="B600" i="46"/>
  <c r="A600" i="46"/>
  <c r="C602" i="46" l="1"/>
  <c r="B601" i="46"/>
  <c r="A601" i="46"/>
  <c r="C603" i="46" l="1"/>
  <c r="B602" i="46"/>
  <c r="A602" i="46"/>
  <c r="C604" i="46" l="1"/>
  <c r="B603" i="46"/>
  <c r="A603" i="46"/>
  <c r="C605" i="46" l="1"/>
  <c r="B604" i="46"/>
  <c r="A604" i="46"/>
  <c r="C606" i="46" l="1"/>
  <c r="B605" i="46"/>
  <c r="A605" i="46"/>
  <c r="C607" i="46" l="1"/>
  <c r="B606" i="46"/>
  <c r="A606" i="46"/>
  <c r="C608" i="46" l="1"/>
  <c r="B607" i="46"/>
  <c r="A607" i="46"/>
  <c r="C609" i="46" l="1"/>
  <c r="B608" i="46"/>
  <c r="A608" i="46"/>
  <c r="C610" i="46" l="1"/>
  <c r="B609" i="46"/>
  <c r="A609" i="46"/>
  <c r="C611" i="46" l="1"/>
  <c r="B610" i="46"/>
  <c r="A610" i="46"/>
  <c r="C612" i="46" l="1"/>
  <c r="B611" i="46"/>
  <c r="A611" i="46"/>
  <c r="C613" i="46" l="1"/>
  <c r="B612" i="46"/>
  <c r="A612" i="46"/>
  <c r="C614" i="46" l="1"/>
  <c r="B613" i="46"/>
  <c r="A613" i="46"/>
  <c r="C615" i="46" l="1"/>
  <c r="B614" i="46"/>
  <c r="A614" i="46"/>
  <c r="C616" i="46" l="1"/>
  <c r="B615" i="46"/>
  <c r="A615" i="46"/>
  <c r="C617" i="46" l="1"/>
  <c r="B616" i="46"/>
  <c r="A616" i="46"/>
  <c r="C618" i="46" l="1"/>
  <c r="B617" i="46"/>
  <c r="A617" i="46"/>
  <c r="C619" i="46" l="1"/>
  <c r="B618" i="46"/>
  <c r="A618" i="46"/>
  <c r="C620" i="46" l="1"/>
  <c r="B619" i="46"/>
  <c r="A619" i="46"/>
  <c r="C621" i="46" l="1"/>
  <c r="B620" i="46"/>
  <c r="A620" i="46"/>
  <c r="C622" i="46" l="1"/>
  <c r="B621" i="46"/>
  <c r="A621" i="46"/>
  <c r="C623" i="46" l="1"/>
  <c r="B622" i="46"/>
  <c r="A622" i="46"/>
  <c r="C624" i="46" l="1"/>
  <c r="B623" i="46"/>
  <c r="A623" i="46"/>
  <c r="C625" i="46" l="1"/>
  <c r="B624" i="46"/>
  <c r="A624" i="46"/>
  <c r="C626" i="46" l="1"/>
  <c r="B625" i="46"/>
  <c r="A625" i="46"/>
  <c r="C627" i="46" l="1"/>
  <c r="B626" i="46"/>
  <c r="A626" i="46"/>
  <c r="C628" i="46" l="1"/>
  <c r="B627" i="46"/>
  <c r="A627" i="46"/>
  <c r="C629" i="46" l="1"/>
  <c r="B628" i="46"/>
  <c r="A628" i="46"/>
  <c r="C630" i="46" l="1"/>
  <c r="B629" i="46"/>
  <c r="A629" i="46"/>
  <c r="C631" i="46" l="1"/>
  <c r="B630" i="46"/>
  <c r="A630" i="46"/>
  <c r="C632" i="46" l="1"/>
  <c r="B631" i="46"/>
  <c r="A631" i="46"/>
  <c r="C633" i="46" l="1"/>
  <c r="B632" i="46"/>
  <c r="A632" i="46"/>
  <c r="C634" i="46" l="1"/>
  <c r="B633" i="46"/>
  <c r="A633" i="46"/>
  <c r="C635" i="46" l="1"/>
  <c r="B634" i="46"/>
  <c r="A634" i="46"/>
  <c r="C636" i="46" l="1"/>
  <c r="B635" i="46"/>
  <c r="A635" i="46"/>
  <c r="C637" i="46" l="1"/>
  <c r="B636" i="46"/>
  <c r="A636" i="46"/>
  <c r="C638" i="46" l="1"/>
  <c r="B637" i="46"/>
  <c r="A637" i="46"/>
  <c r="C639" i="46" l="1"/>
  <c r="B638" i="46"/>
  <c r="A638" i="46"/>
  <c r="C640" i="46" l="1"/>
  <c r="B639" i="46"/>
  <c r="A639" i="46"/>
  <c r="C641" i="46" l="1"/>
  <c r="B640" i="46"/>
  <c r="A640" i="46"/>
  <c r="C642" i="46" l="1"/>
  <c r="B641" i="46"/>
  <c r="A641" i="46"/>
  <c r="C643" i="46" l="1"/>
  <c r="B642" i="46"/>
  <c r="A642" i="46"/>
  <c r="C644" i="46" l="1"/>
  <c r="B643" i="46"/>
  <c r="A643" i="46"/>
  <c r="C645" i="46" l="1"/>
  <c r="B644" i="46"/>
  <c r="A644" i="46"/>
  <c r="C646" i="46" l="1"/>
  <c r="B645" i="46"/>
  <c r="A645" i="46"/>
  <c r="C647" i="46" l="1"/>
  <c r="B646" i="46"/>
  <c r="A646" i="46"/>
  <c r="C648" i="46" l="1"/>
  <c r="B647" i="46"/>
  <c r="A647" i="46"/>
  <c r="C649" i="46" l="1"/>
  <c r="B648" i="46"/>
  <c r="A648" i="46"/>
  <c r="C650" i="46" l="1"/>
  <c r="B649" i="46"/>
  <c r="A649" i="46"/>
  <c r="C651" i="46" l="1"/>
  <c r="B650" i="46"/>
  <c r="A650" i="46"/>
  <c r="C652" i="46" l="1"/>
  <c r="B651" i="46"/>
  <c r="A651" i="46"/>
  <c r="C653" i="46" l="1"/>
  <c r="B652" i="46"/>
  <c r="A652" i="46"/>
  <c r="C654" i="46" l="1"/>
  <c r="B653" i="46"/>
  <c r="A653" i="46"/>
  <c r="C655" i="46" l="1"/>
  <c r="B654" i="46"/>
  <c r="A654" i="46"/>
  <c r="C656" i="46" l="1"/>
  <c r="B655" i="46"/>
  <c r="A655" i="46"/>
  <c r="C657" i="46" l="1"/>
  <c r="B656" i="46"/>
  <c r="A656" i="46"/>
  <c r="C658" i="46" l="1"/>
  <c r="B657" i="46"/>
  <c r="A657" i="46"/>
  <c r="C659" i="46" l="1"/>
  <c r="B658" i="46"/>
  <c r="A658" i="46"/>
  <c r="C660" i="46" l="1"/>
  <c r="B659" i="46"/>
  <c r="A659" i="46"/>
  <c r="C661" i="46" l="1"/>
  <c r="B660" i="46"/>
  <c r="A660" i="46"/>
  <c r="C662" i="46" l="1"/>
  <c r="B661" i="46"/>
  <c r="A661" i="46"/>
  <c r="C663" i="46" l="1"/>
  <c r="B662" i="46"/>
  <c r="A662" i="46"/>
  <c r="C664" i="46" l="1"/>
  <c r="B663" i="46"/>
  <c r="A663" i="46"/>
  <c r="C665" i="46" l="1"/>
  <c r="B664" i="46"/>
  <c r="A664" i="46"/>
  <c r="C666" i="46" l="1"/>
  <c r="B665" i="46"/>
  <c r="A665" i="46"/>
  <c r="C667" i="46" l="1"/>
  <c r="B666" i="46"/>
  <c r="A666" i="46"/>
  <c r="C668" i="46" l="1"/>
  <c r="B667" i="46"/>
  <c r="A667" i="46"/>
  <c r="C669" i="46" l="1"/>
  <c r="B668" i="46"/>
  <c r="A668" i="46"/>
  <c r="C670" i="46" l="1"/>
  <c r="B669" i="46"/>
  <c r="A669" i="46"/>
  <c r="C671" i="46" l="1"/>
  <c r="B670" i="46"/>
  <c r="A670" i="46"/>
  <c r="C672" i="46" l="1"/>
  <c r="B671" i="46"/>
  <c r="A671" i="46"/>
  <c r="C673" i="46" l="1"/>
  <c r="B672" i="46"/>
  <c r="A672" i="46"/>
  <c r="C674" i="46" l="1"/>
  <c r="B673" i="46"/>
  <c r="A673" i="46"/>
  <c r="C675" i="46" l="1"/>
  <c r="B674" i="46"/>
  <c r="A674" i="46"/>
  <c r="C676" i="46" l="1"/>
  <c r="B675" i="46"/>
  <c r="A675" i="46"/>
  <c r="C677" i="46" l="1"/>
  <c r="B676" i="46"/>
  <c r="A676" i="46"/>
  <c r="C678" i="46" l="1"/>
  <c r="B677" i="46"/>
  <c r="A677" i="46"/>
  <c r="C679" i="46" l="1"/>
  <c r="B678" i="46"/>
  <c r="A678" i="46"/>
  <c r="C680" i="46" l="1"/>
  <c r="B679" i="46"/>
  <c r="A679" i="46"/>
  <c r="C681" i="46" l="1"/>
  <c r="B680" i="46"/>
  <c r="A680" i="46"/>
  <c r="C682" i="46" l="1"/>
  <c r="B681" i="46"/>
  <c r="A681" i="46"/>
  <c r="C683" i="46" l="1"/>
  <c r="B682" i="46"/>
  <c r="A682" i="46"/>
  <c r="C684" i="46" l="1"/>
  <c r="B683" i="46"/>
  <c r="A683" i="46"/>
  <c r="C685" i="46" l="1"/>
  <c r="B684" i="46"/>
  <c r="A684" i="46"/>
  <c r="C686" i="46" l="1"/>
  <c r="B685" i="46"/>
  <c r="A685" i="46"/>
  <c r="C687" i="46" l="1"/>
  <c r="B686" i="46"/>
  <c r="A686" i="46"/>
  <c r="C688" i="46" l="1"/>
  <c r="B687" i="46"/>
  <c r="A687" i="46"/>
  <c r="C689" i="46" l="1"/>
  <c r="B688" i="46"/>
  <c r="A688" i="46"/>
  <c r="C690" i="46" l="1"/>
  <c r="B689" i="46"/>
  <c r="A689" i="46"/>
  <c r="C691" i="46" l="1"/>
  <c r="B690" i="46"/>
  <c r="A690" i="46"/>
  <c r="C692" i="46" l="1"/>
  <c r="B691" i="46"/>
  <c r="A691" i="46"/>
  <c r="C693" i="46" l="1"/>
  <c r="B692" i="46"/>
  <c r="A692" i="46"/>
  <c r="C694" i="46" l="1"/>
  <c r="B693" i="46"/>
  <c r="A693" i="46"/>
  <c r="C695" i="46" l="1"/>
  <c r="B694" i="46"/>
  <c r="A694" i="46"/>
  <c r="C696" i="46" l="1"/>
  <c r="B695" i="46"/>
  <c r="A695" i="46"/>
  <c r="C697" i="46" l="1"/>
  <c r="B696" i="46"/>
  <c r="A696" i="46"/>
  <c r="C698" i="46" l="1"/>
  <c r="B697" i="46"/>
  <c r="A697" i="46"/>
  <c r="C699" i="46" l="1"/>
  <c r="B698" i="46"/>
  <c r="A698" i="46"/>
  <c r="C700" i="46" l="1"/>
  <c r="B699" i="46"/>
  <c r="A699" i="46"/>
  <c r="C701" i="46" l="1"/>
  <c r="B700" i="46"/>
  <c r="A700" i="46"/>
  <c r="C702" i="46" l="1"/>
  <c r="B701" i="46"/>
  <c r="A701" i="46"/>
  <c r="C703" i="46" l="1"/>
  <c r="B702" i="46"/>
  <c r="A702" i="46"/>
  <c r="C704" i="46" l="1"/>
  <c r="B703" i="46"/>
  <c r="A703" i="46"/>
  <c r="C705" i="46" l="1"/>
  <c r="B704" i="46"/>
  <c r="A704" i="46"/>
  <c r="C706" i="46" l="1"/>
  <c r="B705" i="46"/>
  <c r="A705" i="46"/>
  <c r="C707" i="46" l="1"/>
  <c r="B706" i="46"/>
  <c r="A706" i="46"/>
  <c r="C708" i="46" l="1"/>
  <c r="B707" i="46"/>
  <c r="A707" i="46"/>
  <c r="C709" i="46" l="1"/>
  <c r="B708" i="46"/>
  <c r="A708" i="46"/>
  <c r="C710" i="46" l="1"/>
  <c r="B709" i="46"/>
  <c r="A709" i="46"/>
  <c r="C711" i="46" l="1"/>
  <c r="B710" i="46"/>
  <c r="A710" i="46"/>
  <c r="C712" i="46" l="1"/>
  <c r="B711" i="46"/>
  <c r="A711" i="46"/>
  <c r="C713" i="46" l="1"/>
  <c r="B712" i="46"/>
  <c r="A712" i="46"/>
  <c r="C714" i="46" l="1"/>
  <c r="B713" i="46"/>
  <c r="A713" i="46"/>
  <c r="C715" i="46" l="1"/>
  <c r="B714" i="46"/>
  <c r="A714" i="46"/>
  <c r="C716" i="46" l="1"/>
  <c r="B715" i="46"/>
  <c r="A715" i="46"/>
  <c r="C717" i="46" l="1"/>
  <c r="B716" i="46"/>
  <c r="A716" i="46"/>
  <c r="C718" i="46" l="1"/>
  <c r="B717" i="46"/>
  <c r="A717" i="46"/>
  <c r="C719" i="46" l="1"/>
  <c r="B718" i="46"/>
  <c r="A718" i="46"/>
  <c r="C720" i="46" l="1"/>
  <c r="B719" i="46"/>
  <c r="A719" i="46"/>
  <c r="C721" i="46" l="1"/>
  <c r="B720" i="46"/>
  <c r="A720" i="46"/>
  <c r="C722" i="46" l="1"/>
  <c r="B721" i="46"/>
  <c r="A721" i="46"/>
  <c r="C723" i="46" l="1"/>
  <c r="A722" i="46"/>
  <c r="B722" i="46"/>
  <c r="C724" i="46" l="1"/>
  <c r="B723" i="46"/>
  <c r="A723" i="46"/>
  <c r="C725" i="46" l="1"/>
  <c r="B724" i="46"/>
  <c r="A724" i="46"/>
  <c r="C726" i="46" l="1"/>
  <c r="B725" i="46"/>
  <c r="A725" i="46"/>
  <c r="C727" i="46" l="1"/>
  <c r="A726" i="46"/>
  <c r="B726" i="46"/>
  <c r="C728" i="46" l="1"/>
  <c r="B727" i="46"/>
  <c r="A727" i="46"/>
  <c r="C729" i="46" l="1"/>
  <c r="B728" i="46"/>
  <c r="A728" i="46"/>
  <c r="C730" i="46" l="1"/>
  <c r="B729" i="46"/>
  <c r="A729" i="46"/>
  <c r="C731" i="46" l="1"/>
  <c r="A730" i="46"/>
  <c r="B730" i="46"/>
  <c r="C732" i="46" l="1"/>
  <c r="B731" i="46"/>
  <c r="A731" i="46"/>
  <c r="C733" i="46" l="1"/>
  <c r="B732" i="46"/>
  <c r="A732" i="46"/>
  <c r="C734" i="46" l="1"/>
  <c r="B733" i="46"/>
  <c r="A733" i="46"/>
  <c r="C735" i="46" l="1"/>
  <c r="C736" i="46" s="1"/>
  <c r="A734" i="46"/>
  <c r="B734" i="46"/>
  <c r="C737" i="46" l="1"/>
  <c r="B736" i="46"/>
  <c r="A736" i="46"/>
  <c r="B735" i="46"/>
  <c r="A735" i="46"/>
  <c r="C738" i="46" l="1"/>
  <c r="B737" i="46"/>
  <c r="A737" i="46"/>
  <c r="AB5" i="46"/>
  <c r="AB8" i="46"/>
  <c r="AB7" i="46"/>
  <c r="AB6" i="46"/>
  <c r="C739" i="46" l="1"/>
  <c r="B738" i="46"/>
  <c r="A738" i="46"/>
  <c r="C6" i="47"/>
  <c r="A5" i="47"/>
  <c r="B5" i="47"/>
  <c r="C740" i="46" l="1"/>
  <c r="B739" i="46"/>
  <c r="A739" i="46"/>
  <c r="A6" i="47"/>
  <c r="B6" i="47"/>
  <c r="C7" i="47"/>
  <c r="C741" i="46" l="1"/>
  <c r="B740" i="46"/>
  <c r="A740" i="46"/>
  <c r="A7" i="47"/>
  <c r="B7" i="47"/>
  <c r="C8" i="47"/>
  <c r="C742" i="46" l="1"/>
  <c r="B741" i="46"/>
  <c r="A741" i="46"/>
  <c r="B8" i="47"/>
  <c r="A8" i="47"/>
  <c r="C9" i="47"/>
  <c r="C743" i="46" l="1"/>
  <c r="B742" i="46"/>
  <c r="A742" i="46"/>
  <c r="C10" i="47"/>
  <c r="B9" i="47"/>
  <c r="A9" i="47"/>
  <c r="C744" i="46" l="1"/>
  <c r="B743" i="46"/>
  <c r="A743" i="46"/>
  <c r="C11" i="47"/>
  <c r="A10" i="47"/>
  <c r="B10" i="47"/>
  <c r="C745" i="46" l="1"/>
  <c r="B744" i="46"/>
  <c r="A744" i="46"/>
  <c r="A11" i="47"/>
  <c r="B11" i="47"/>
  <c r="C12" i="47"/>
  <c r="C746" i="46" l="1"/>
  <c r="B745" i="46"/>
  <c r="A745" i="46"/>
  <c r="B12" i="47"/>
  <c r="A12" i="47"/>
  <c r="C13" i="47"/>
  <c r="C747" i="46" l="1"/>
  <c r="B746" i="46"/>
  <c r="A746" i="46"/>
  <c r="B13" i="47"/>
  <c r="A13" i="47"/>
  <c r="C14" i="47"/>
  <c r="C748" i="46" l="1"/>
  <c r="B747" i="46"/>
  <c r="A747" i="46"/>
  <c r="A14" i="47"/>
  <c r="B14" i="47"/>
  <c r="C15" i="47"/>
  <c r="C749" i="46" l="1"/>
  <c r="B748" i="46"/>
  <c r="A748" i="46"/>
  <c r="A15" i="47"/>
  <c r="B15" i="47"/>
  <c r="C16" i="47"/>
  <c r="C750" i="46" l="1"/>
  <c r="B749" i="46"/>
  <c r="A749" i="46"/>
  <c r="B16" i="47"/>
  <c r="A16" i="47"/>
  <c r="C17" i="47"/>
  <c r="C751" i="46" l="1"/>
  <c r="B750" i="46"/>
  <c r="A750" i="46"/>
  <c r="B17" i="47"/>
  <c r="A17" i="47"/>
  <c r="C18" i="47"/>
  <c r="C752" i="46" l="1"/>
  <c r="B751" i="46"/>
  <c r="A751" i="46"/>
  <c r="A18" i="47"/>
  <c r="B18" i="47"/>
  <c r="C19" i="47"/>
  <c r="C753" i="46" l="1"/>
  <c r="B752" i="46"/>
  <c r="A752" i="46"/>
  <c r="A19" i="47"/>
  <c r="B19" i="47"/>
  <c r="C20" i="47"/>
  <c r="C754" i="46" l="1"/>
  <c r="B753" i="46"/>
  <c r="A753" i="46"/>
  <c r="A20" i="47"/>
  <c r="B20" i="47"/>
  <c r="C21" i="47"/>
  <c r="C755" i="46" l="1"/>
  <c r="B754" i="46"/>
  <c r="A754" i="46"/>
  <c r="A21" i="47"/>
  <c r="C22" i="47"/>
  <c r="B21" i="47"/>
  <c r="C756" i="46" l="1"/>
  <c r="B755" i="46"/>
  <c r="A755" i="46"/>
  <c r="A22" i="47"/>
  <c r="B22" i="47"/>
  <c r="C23" i="47"/>
  <c r="C757" i="46" l="1"/>
  <c r="B756" i="46"/>
  <c r="A756" i="46"/>
  <c r="A23" i="47"/>
  <c r="B23" i="47"/>
  <c r="C24" i="47"/>
  <c r="C758" i="46" l="1"/>
  <c r="B757" i="46"/>
  <c r="A757" i="46"/>
  <c r="B24" i="47"/>
  <c r="C25" i="47"/>
  <c r="A24" i="47"/>
  <c r="C759" i="46" l="1"/>
  <c r="B758" i="46"/>
  <c r="A758" i="46"/>
  <c r="B25" i="47"/>
  <c r="A25" i="47"/>
  <c r="C26" i="47"/>
  <c r="C760" i="46" l="1"/>
  <c r="B759" i="46"/>
  <c r="A759" i="46"/>
  <c r="C27" i="47"/>
  <c r="A26" i="47"/>
  <c r="B26" i="47"/>
  <c r="C761" i="46" l="1"/>
  <c r="B760" i="46"/>
  <c r="A760" i="46"/>
  <c r="A27" i="47"/>
  <c r="B27" i="47"/>
  <c r="C28" i="47"/>
  <c r="C762" i="46" l="1"/>
  <c r="B761" i="46"/>
  <c r="A761" i="46"/>
  <c r="B28" i="47"/>
  <c r="A28" i="47"/>
  <c r="C29" i="47"/>
  <c r="C763" i="46" l="1"/>
  <c r="B762" i="46"/>
  <c r="A762" i="46"/>
  <c r="B29" i="47"/>
  <c r="A29" i="47"/>
  <c r="C30" i="47"/>
  <c r="C764" i="46" l="1"/>
  <c r="B763" i="46"/>
  <c r="A763" i="46"/>
  <c r="A30" i="47"/>
  <c r="B30" i="47"/>
  <c r="C31" i="47"/>
  <c r="C765" i="46" l="1"/>
  <c r="B764" i="46"/>
  <c r="A764" i="46"/>
  <c r="A31" i="47"/>
  <c r="C32" i="47"/>
  <c r="B31" i="47"/>
  <c r="C766" i="46" l="1"/>
  <c r="B765" i="46"/>
  <c r="A765" i="46"/>
  <c r="B32" i="47"/>
  <c r="A32" i="47"/>
  <c r="C33" i="47"/>
  <c r="C767" i="46" l="1"/>
  <c r="B766" i="46"/>
  <c r="A766" i="46"/>
  <c r="B33" i="47"/>
  <c r="A33" i="47"/>
  <c r="C34" i="47"/>
  <c r="C768" i="46" l="1"/>
  <c r="B767" i="46"/>
  <c r="A767" i="46"/>
  <c r="A34" i="47"/>
  <c r="B34" i="47"/>
  <c r="C35" i="47"/>
  <c r="C769" i="46" l="1"/>
  <c r="B768" i="46"/>
  <c r="A768" i="46"/>
  <c r="A35" i="47"/>
  <c r="B35" i="47"/>
  <c r="C36" i="47"/>
  <c r="C770" i="46" l="1"/>
  <c r="B769" i="46"/>
  <c r="A769" i="46"/>
  <c r="B36" i="47"/>
  <c r="C37" i="47"/>
  <c r="A36" i="47"/>
  <c r="C771" i="46" l="1"/>
  <c r="B770" i="46"/>
  <c r="A770" i="46"/>
  <c r="B37" i="47"/>
  <c r="A37" i="47"/>
  <c r="C38" i="47"/>
  <c r="C772" i="46" l="1"/>
  <c r="B771" i="46"/>
  <c r="A771" i="46"/>
  <c r="A38" i="47"/>
  <c r="C39" i="47"/>
  <c r="B38" i="47"/>
  <c r="C773" i="46" l="1"/>
  <c r="B772" i="46"/>
  <c r="A772" i="46"/>
  <c r="A39" i="47"/>
  <c r="C40" i="47"/>
  <c r="B39" i="47"/>
  <c r="C774" i="46" l="1"/>
  <c r="B773" i="46"/>
  <c r="A773" i="46"/>
  <c r="B40" i="47"/>
  <c r="A40" i="47"/>
  <c r="C41" i="47"/>
  <c r="C775" i="46" l="1"/>
  <c r="B774" i="46"/>
  <c r="A774" i="46"/>
  <c r="B41" i="47"/>
  <c r="A41" i="47"/>
  <c r="C42" i="47"/>
  <c r="C776" i="46" l="1"/>
  <c r="B775" i="46"/>
  <c r="A775" i="46"/>
  <c r="C43" i="47"/>
  <c r="A42" i="47"/>
  <c r="B42" i="47"/>
  <c r="C777" i="46" l="1"/>
  <c r="B776" i="46"/>
  <c r="A776" i="46"/>
  <c r="C44" i="47"/>
  <c r="A43" i="47"/>
  <c r="B43" i="47"/>
  <c r="C778" i="46" l="1"/>
  <c r="B777" i="46"/>
  <c r="A777" i="46"/>
  <c r="B44" i="47"/>
  <c r="A44" i="47"/>
  <c r="C45" i="47"/>
  <c r="C779" i="46" l="1"/>
  <c r="B778" i="46"/>
  <c r="A778" i="46"/>
  <c r="B45" i="47"/>
  <c r="C46" i="47"/>
  <c r="A45" i="47"/>
  <c r="C780" i="46" l="1"/>
  <c r="B779" i="46"/>
  <c r="A779" i="46"/>
  <c r="C47" i="47"/>
  <c r="A46" i="47"/>
  <c r="B46" i="47"/>
  <c r="C781" i="46" l="1"/>
  <c r="B780" i="46"/>
  <c r="A780" i="46"/>
  <c r="A47" i="47"/>
  <c r="B47" i="47"/>
  <c r="C48" i="47"/>
  <c r="C782" i="46" l="1"/>
  <c r="B781" i="46"/>
  <c r="A781" i="46"/>
  <c r="B48" i="47"/>
  <c r="A48" i="47"/>
  <c r="C49" i="47"/>
  <c r="C783" i="46" l="1"/>
  <c r="B782" i="46"/>
  <c r="A782" i="46"/>
  <c r="C50" i="47"/>
  <c r="B49" i="47"/>
  <c r="A49" i="47"/>
  <c r="C784" i="46" l="1"/>
  <c r="B783" i="46"/>
  <c r="A783" i="46"/>
  <c r="A50" i="47"/>
  <c r="B50" i="47"/>
  <c r="C51" i="47"/>
  <c r="C785" i="46" l="1"/>
  <c r="B784" i="46"/>
  <c r="A784" i="46"/>
  <c r="A51" i="47"/>
  <c r="B51" i="47"/>
  <c r="C52" i="47"/>
  <c r="C786" i="46" l="1"/>
  <c r="B785" i="46"/>
  <c r="A785" i="46"/>
  <c r="A52" i="47"/>
  <c r="C53" i="47"/>
  <c r="B52" i="47"/>
  <c r="C787" i="46" l="1"/>
  <c r="B786" i="46"/>
  <c r="A786" i="46"/>
  <c r="B53" i="47"/>
  <c r="C54" i="47"/>
  <c r="A53" i="47"/>
  <c r="C788" i="46" l="1"/>
  <c r="B787" i="46"/>
  <c r="A787" i="46"/>
  <c r="B54" i="47"/>
  <c r="C55" i="47"/>
  <c r="A54" i="47"/>
  <c r="C789" i="46" l="1"/>
  <c r="B788" i="46"/>
  <c r="A788" i="46"/>
  <c r="A55" i="47"/>
  <c r="C56" i="47"/>
  <c r="B55" i="47"/>
  <c r="C790" i="46" l="1"/>
  <c r="B789" i="46"/>
  <c r="A789" i="46"/>
  <c r="A56" i="47"/>
  <c r="B56" i="47"/>
  <c r="C57" i="47"/>
  <c r="C791" i="46" l="1"/>
  <c r="B790" i="46"/>
  <c r="A790" i="46"/>
  <c r="B57" i="47"/>
  <c r="A57" i="47"/>
  <c r="C58" i="47"/>
  <c r="C792" i="46" l="1"/>
  <c r="B791" i="46"/>
  <c r="A791" i="46"/>
  <c r="A58" i="47"/>
  <c r="B58" i="47"/>
  <c r="C59" i="47"/>
  <c r="C793" i="46" l="1"/>
  <c r="B792" i="46"/>
  <c r="A792" i="46"/>
  <c r="A59" i="47"/>
  <c r="B59" i="47"/>
  <c r="C60" i="47"/>
  <c r="C794" i="46" l="1"/>
  <c r="B793" i="46"/>
  <c r="A793" i="46"/>
  <c r="B60" i="47"/>
  <c r="A60" i="47"/>
  <c r="C61" i="47"/>
  <c r="C795" i="46" l="1"/>
  <c r="B794" i="46"/>
  <c r="A794" i="46"/>
  <c r="B61" i="47"/>
  <c r="A61" i="47"/>
  <c r="C62" i="47"/>
  <c r="C796" i="46" l="1"/>
  <c r="B795" i="46"/>
  <c r="A795" i="46"/>
  <c r="A62" i="47"/>
  <c r="B62" i="47"/>
  <c r="C63" i="47"/>
  <c r="C797" i="46" l="1"/>
  <c r="B796" i="46"/>
  <c r="A796" i="46"/>
  <c r="B63" i="47"/>
  <c r="C64" i="47"/>
  <c r="A63" i="47"/>
  <c r="C798" i="46" l="1"/>
  <c r="B797" i="46"/>
  <c r="A797" i="46"/>
  <c r="B64" i="47"/>
  <c r="A64" i="47"/>
  <c r="C65" i="47"/>
  <c r="C799" i="46" l="1"/>
  <c r="B798" i="46"/>
  <c r="A798" i="46"/>
  <c r="B65" i="47"/>
  <c r="A65" i="47"/>
  <c r="C66" i="47"/>
  <c r="C800" i="46" l="1"/>
  <c r="B799" i="46"/>
  <c r="A799" i="46"/>
  <c r="B66" i="47"/>
  <c r="C67" i="47"/>
  <c r="A66" i="47"/>
  <c r="C801" i="46" l="1"/>
  <c r="B800" i="46"/>
  <c r="A800" i="46"/>
  <c r="B67" i="47"/>
  <c r="C68" i="47"/>
  <c r="A67" i="47"/>
  <c r="C802" i="46" l="1"/>
  <c r="B801" i="46"/>
  <c r="A801" i="46"/>
  <c r="A68" i="47"/>
  <c r="B68" i="47"/>
  <c r="C69" i="47"/>
  <c r="C803" i="46" l="1"/>
  <c r="B802" i="46"/>
  <c r="A802" i="46"/>
  <c r="B69" i="47"/>
  <c r="A69" i="47"/>
  <c r="C70" i="47"/>
  <c r="C804" i="46" l="1"/>
  <c r="B803" i="46"/>
  <c r="A803" i="46"/>
  <c r="A70" i="47"/>
  <c r="B70" i="47"/>
  <c r="C71" i="47"/>
  <c r="C805" i="46" l="1"/>
  <c r="B804" i="46"/>
  <c r="A804" i="46"/>
  <c r="B71" i="47"/>
  <c r="A71" i="47"/>
  <c r="C72" i="47"/>
  <c r="C806" i="46" l="1"/>
  <c r="B805" i="46"/>
  <c r="A805" i="46"/>
  <c r="A72" i="47"/>
  <c r="B72" i="47"/>
  <c r="C73" i="47"/>
  <c r="C807" i="46" l="1"/>
  <c r="B806" i="46"/>
  <c r="A806" i="46"/>
  <c r="A73" i="47"/>
  <c r="C74" i="47"/>
  <c r="B73" i="47"/>
  <c r="C808" i="46" l="1"/>
  <c r="B807" i="46"/>
  <c r="A807" i="46"/>
  <c r="A74" i="47"/>
  <c r="B74" i="47"/>
  <c r="C75" i="47"/>
  <c r="C809" i="46" l="1"/>
  <c r="B808" i="46"/>
  <c r="A808" i="46"/>
  <c r="B75" i="47"/>
  <c r="C76" i="47"/>
  <c r="A75" i="47"/>
  <c r="C810" i="46" l="1"/>
  <c r="B809" i="46"/>
  <c r="A809" i="46"/>
  <c r="B76" i="47"/>
  <c r="C77" i="47"/>
  <c r="A76" i="47"/>
  <c r="C811" i="46" l="1"/>
  <c r="B810" i="46"/>
  <c r="A810" i="46"/>
  <c r="B77" i="47"/>
  <c r="A77" i="47"/>
  <c r="C78" i="47"/>
  <c r="C812" i="46" l="1"/>
  <c r="B811" i="46"/>
  <c r="A811" i="46"/>
  <c r="B78" i="47"/>
  <c r="C79" i="47"/>
  <c r="A78" i="47"/>
  <c r="C813" i="46" l="1"/>
  <c r="B812" i="46"/>
  <c r="A812" i="46"/>
  <c r="B79" i="47"/>
  <c r="C80" i="47"/>
  <c r="A79" i="47"/>
  <c r="C814" i="46" l="1"/>
  <c r="B813" i="46"/>
  <c r="A813" i="46"/>
  <c r="A80" i="47"/>
  <c r="B80" i="47"/>
  <c r="C81" i="47"/>
  <c r="C815" i="46" l="1"/>
  <c r="B814" i="46"/>
  <c r="A814" i="46"/>
  <c r="A81" i="47"/>
  <c r="C82" i="47"/>
  <c r="B81" i="47"/>
  <c r="C816" i="46" l="1"/>
  <c r="B815" i="46"/>
  <c r="A815" i="46"/>
  <c r="B82" i="47"/>
  <c r="C83" i="47"/>
  <c r="A82" i="47"/>
  <c r="C817" i="46" l="1"/>
  <c r="B816" i="46"/>
  <c r="A816" i="46"/>
  <c r="A83" i="47"/>
  <c r="B83" i="47"/>
  <c r="C84" i="47"/>
  <c r="C818" i="46" l="1"/>
  <c r="B817" i="46"/>
  <c r="A817" i="46"/>
  <c r="A84" i="47"/>
  <c r="C85" i="47"/>
  <c r="B84" i="47"/>
  <c r="C819" i="46" l="1"/>
  <c r="B818" i="46"/>
  <c r="A818" i="46"/>
  <c r="B85" i="47"/>
  <c r="A85" i="47"/>
  <c r="C86" i="47"/>
  <c r="C820" i="46" l="1"/>
  <c r="B819" i="46"/>
  <c r="A819" i="46"/>
  <c r="C87" i="47"/>
  <c r="A86" i="47"/>
  <c r="B86" i="47"/>
  <c r="C821" i="46" l="1"/>
  <c r="B820" i="46"/>
  <c r="A820" i="46"/>
  <c r="A87" i="47"/>
  <c r="B87" i="47"/>
  <c r="C88" i="47"/>
  <c r="C822" i="46" l="1"/>
  <c r="B821" i="46"/>
  <c r="A821" i="46"/>
  <c r="B88" i="47"/>
  <c r="A88" i="47"/>
  <c r="C89" i="47"/>
  <c r="C823" i="46" l="1"/>
  <c r="B822" i="46"/>
  <c r="A822" i="46"/>
  <c r="A89" i="47"/>
  <c r="B89" i="47"/>
  <c r="C90" i="47"/>
  <c r="C824" i="46" l="1"/>
  <c r="B823" i="46"/>
  <c r="A823" i="46"/>
  <c r="B90" i="47"/>
  <c r="C91" i="47"/>
  <c r="A90" i="47"/>
  <c r="C825" i="46" l="1"/>
  <c r="B824" i="46"/>
  <c r="A824" i="46"/>
  <c r="B91" i="47"/>
  <c r="A91" i="47"/>
  <c r="C92" i="47"/>
  <c r="C826" i="46" l="1"/>
  <c r="B825" i="46"/>
  <c r="A825" i="46"/>
  <c r="A92" i="47"/>
  <c r="B92" i="47"/>
  <c r="C93" i="47"/>
  <c r="C827" i="46" l="1"/>
  <c r="B826" i="46"/>
  <c r="A826" i="46"/>
  <c r="C94" i="47"/>
  <c r="B93" i="47"/>
  <c r="A93" i="47"/>
  <c r="C828" i="46" l="1"/>
  <c r="B827" i="46"/>
  <c r="A827" i="46"/>
  <c r="A94" i="47"/>
  <c r="B94" i="47"/>
  <c r="C95" i="47"/>
  <c r="C829" i="46" l="1"/>
  <c r="B828" i="46"/>
  <c r="A828" i="46"/>
  <c r="A95" i="47"/>
  <c r="B95" i="47"/>
  <c r="C96" i="47"/>
  <c r="C830" i="46" l="1"/>
  <c r="B829" i="46"/>
  <c r="A829" i="46"/>
  <c r="B96" i="47"/>
  <c r="A96" i="47"/>
  <c r="C97" i="47"/>
  <c r="C831" i="46" l="1"/>
  <c r="B830" i="46"/>
  <c r="A830" i="46"/>
  <c r="B97" i="47"/>
  <c r="A97" i="47"/>
  <c r="C98" i="47"/>
  <c r="C832" i="46" l="1"/>
  <c r="B831" i="46"/>
  <c r="A831" i="46"/>
  <c r="A98" i="47"/>
  <c r="B98" i="47"/>
  <c r="C99" i="47"/>
  <c r="C833" i="46" l="1"/>
  <c r="B832" i="46"/>
  <c r="A832" i="46"/>
  <c r="B99" i="47"/>
  <c r="A99" i="47"/>
  <c r="C100" i="47"/>
  <c r="C834" i="46" l="1"/>
  <c r="B833" i="46"/>
  <c r="A833" i="46"/>
  <c r="A100" i="47"/>
  <c r="B100" i="47"/>
  <c r="C101" i="47"/>
  <c r="C835" i="46" l="1"/>
  <c r="B834" i="46"/>
  <c r="A834" i="46"/>
  <c r="A101" i="47"/>
  <c r="B101" i="47"/>
  <c r="C102" i="47"/>
  <c r="C836" i="46" l="1"/>
  <c r="B835" i="46"/>
  <c r="A835" i="46"/>
  <c r="B102" i="47"/>
  <c r="C103" i="47"/>
  <c r="A102" i="47"/>
  <c r="C837" i="46" l="1"/>
  <c r="B836" i="46"/>
  <c r="A836" i="46"/>
  <c r="B103" i="47"/>
  <c r="C104" i="47"/>
  <c r="A103" i="47"/>
  <c r="C838" i="46" l="1"/>
  <c r="B837" i="46"/>
  <c r="A837" i="46"/>
  <c r="A104" i="47"/>
  <c r="C105" i="47"/>
  <c r="B104" i="47"/>
  <c r="C839" i="46" l="1"/>
  <c r="B838" i="46"/>
  <c r="A838" i="46"/>
  <c r="A105" i="47"/>
  <c r="C106" i="47"/>
  <c r="B105" i="47"/>
  <c r="C840" i="46" l="1"/>
  <c r="B839" i="46"/>
  <c r="A839" i="46"/>
  <c r="A106" i="47"/>
  <c r="C107" i="47"/>
  <c r="B106" i="47"/>
  <c r="C841" i="46" l="1"/>
  <c r="B840" i="46"/>
  <c r="A840" i="46"/>
  <c r="B107" i="47"/>
  <c r="C108" i="47"/>
  <c r="A107" i="47"/>
  <c r="C842" i="46" l="1"/>
  <c r="B841" i="46"/>
  <c r="A841" i="46"/>
  <c r="B108" i="47"/>
  <c r="A108" i="47"/>
  <c r="C109" i="47"/>
  <c r="C843" i="46" l="1"/>
  <c r="B842" i="46"/>
  <c r="A842" i="46"/>
  <c r="B109" i="47"/>
  <c r="A109" i="47"/>
  <c r="C110" i="47"/>
  <c r="C844" i="46" l="1"/>
  <c r="B843" i="46"/>
  <c r="A843" i="46"/>
  <c r="A110" i="47"/>
  <c r="B110" i="47"/>
  <c r="C111" i="47"/>
  <c r="C845" i="46" l="1"/>
  <c r="B844" i="46"/>
  <c r="A844" i="46"/>
  <c r="A111" i="47"/>
  <c r="B111" i="47"/>
  <c r="C112" i="47"/>
  <c r="C846" i="46" l="1"/>
  <c r="B845" i="46"/>
  <c r="A845" i="46"/>
  <c r="A112" i="47"/>
  <c r="C113" i="47"/>
  <c r="B112" i="47"/>
  <c r="C847" i="46" l="1"/>
  <c r="B846" i="46"/>
  <c r="A846" i="46"/>
  <c r="B113" i="47"/>
  <c r="A113" i="47"/>
  <c r="C114" i="47"/>
  <c r="C848" i="46" l="1"/>
  <c r="B847" i="46"/>
  <c r="A847" i="46"/>
  <c r="A114" i="47"/>
  <c r="B114" i="47"/>
  <c r="C115" i="47"/>
  <c r="C849" i="46" l="1"/>
  <c r="B848" i="46"/>
  <c r="A848" i="46"/>
  <c r="A115" i="47"/>
  <c r="B115" i="47"/>
  <c r="C116" i="47"/>
  <c r="C850" i="46" l="1"/>
  <c r="B849" i="46"/>
  <c r="A849" i="46"/>
  <c r="B116" i="47"/>
  <c r="C117" i="47"/>
  <c r="A116" i="47"/>
  <c r="C851" i="46" l="1"/>
  <c r="B850" i="46"/>
  <c r="A850" i="46"/>
  <c r="B117" i="47"/>
  <c r="A117" i="47"/>
  <c r="C118" i="47"/>
  <c r="C852" i="46" l="1"/>
  <c r="B851" i="46"/>
  <c r="A851" i="46"/>
  <c r="A118" i="47"/>
  <c r="C119" i="47"/>
  <c r="B118" i="47"/>
  <c r="C853" i="46" l="1"/>
  <c r="B852" i="46"/>
  <c r="A852" i="46"/>
  <c r="A119" i="47"/>
  <c r="B119" i="47"/>
  <c r="C120" i="47"/>
  <c r="C854" i="46" l="1"/>
  <c r="B853" i="46"/>
  <c r="A853" i="46"/>
  <c r="B120" i="47"/>
  <c r="A120" i="47"/>
  <c r="C121" i="47"/>
  <c r="C855" i="46" l="1"/>
  <c r="B854" i="46"/>
  <c r="A854" i="46"/>
  <c r="B121" i="47"/>
  <c r="A121" i="47"/>
  <c r="C122" i="47"/>
  <c r="C856" i="46" l="1"/>
  <c r="B855" i="46"/>
  <c r="A855" i="46"/>
  <c r="A122" i="47"/>
  <c r="B122" i="47"/>
  <c r="C123" i="47"/>
  <c r="C857" i="46" l="1"/>
  <c r="B856" i="46"/>
  <c r="A856" i="46"/>
  <c r="A123" i="47"/>
  <c r="B123" i="47"/>
  <c r="C124" i="47"/>
  <c r="C858" i="46" l="1"/>
  <c r="B857" i="46"/>
  <c r="A857" i="46"/>
  <c r="B124" i="47"/>
  <c r="A124" i="47"/>
  <c r="C125" i="47"/>
  <c r="C859" i="46" l="1"/>
  <c r="B858" i="46"/>
  <c r="A858" i="46"/>
  <c r="A125" i="47"/>
  <c r="C126" i="47"/>
  <c r="B125" i="47"/>
  <c r="C860" i="46" l="1"/>
  <c r="B859" i="46"/>
  <c r="A859" i="46"/>
  <c r="B126" i="47"/>
  <c r="A126" i="47"/>
  <c r="C127" i="47"/>
  <c r="C861" i="46" l="1"/>
  <c r="B860" i="46"/>
  <c r="A860" i="46"/>
  <c r="A127" i="47"/>
  <c r="B127" i="47"/>
  <c r="C128" i="47"/>
  <c r="C862" i="46" l="1"/>
  <c r="B861" i="46"/>
  <c r="A861" i="46"/>
  <c r="B128" i="47"/>
  <c r="A128" i="47"/>
  <c r="C129" i="47"/>
  <c r="C863" i="46" l="1"/>
  <c r="B862" i="46"/>
  <c r="A862" i="46"/>
  <c r="A129" i="47"/>
  <c r="C130" i="47"/>
  <c r="B129" i="47"/>
  <c r="C864" i="46" l="1"/>
  <c r="B863" i="46"/>
  <c r="A863" i="46"/>
  <c r="A130" i="47"/>
  <c r="B130" i="47"/>
  <c r="C131" i="47"/>
  <c r="C865" i="46" l="1"/>
  <c r="B864" i="46"/>
  <c r="A864" i="46"/>
  <c r="A131" i="47"/>
  <c r="B131" i="47"/>
  <c r="C132" i="47"/>
  <c r="C866" i="46" l="1"/>
  <c r="B865" i="46"/>
  <c r="A865" i="46"/>
  <c r="B132" i="47"/>
  <c r="A132" i="47"/>
  <c r="C133" i="47"/>
  <c r="C867" i="46" l="1"/>
  <c r="B866" i="46"/>
  <c r="A866" i="46"/>
  <c r="B133" i="47"/>
  <c r="C134" i="47"/>
  <c r="A133" i="47"/>
  <c r="C868" i="46" l="1"/>
  <c r="B867" i="46"/>
  <c r="A867" i="46"/>
  <c r="A134" i="47"/>
  <c r="B134" i="47"/>
  <c r="C135" i="47"/>
  <c r="C869" i="46" l="1"/>
  <c r="B868" i="46"/>
  <c r="A868" i="46"/>
  <c r="A135" i="47"/>
  <c r="C136" i="47"/>
  <c r="B135" i="47"/>
  <c r="C870" i="46" l="1"/>
  <c r="B869" i="46"/>
  <c r="A869" i="46"/>
  <c r="B136" i="47"/>
  <c r="A136" i="47"/>
  <c r="C137" i="47"/>
  <c r="C871" i="46" l="1"/>
  <c r="B870" i="46"/>
  <c r="A870" i="46"/>
  <c r="A137" i="47"/>
  <c r="C138" i="47"/>
  <c r="B137" i="47"/>
  <c r="C872" i="46" l="1"/>
  <c r="B871" i="46"/>
  <c r="A871" i="46"/>
  <c r="B138" i="47"/>
  <c r="C139" i="47"/>
  <c r="A138" i="47"/>
  <c r="C873" i="46" l="1"/>
  <c r="B872" i="46"/>
  <c r="A872" i="46"/>
  <c r="B139" i="47"/>
  <c r="C140" i="47"/>
  <c r="A139" i="47"/>
  <c r="C874" i="46" l="1"/>
  <c r="B873" i="46"/>
  <c r="A873" i="46"/>
  <c r="A140" i="47"/>
  <c r="B140" i="47"/>
  <c r="C141" i="47"/>
  <c r="C875" i="46" l="1"/>
  <c r="B874" i="46"/>
  <c r="A874" i="46"/>
  <c r="A141" i="47"/>
  <c r="B141" i="47"/>
  <c r="C142" i="47"/>
  <c r="C876" i="46" l="1"/>
  <c r="B875" i="46"/>
  <c r="A875" i="46"/>
  <c r="A142" i="47"/>
  <c r="B142" i="47"/>
  <c r="C143" i="47"/>
  <c r="C877" i="46" l="1"/>
  <c r="B876" i="46"/>
  <c r="A876" i="46"/>
  <c r="A143" i="47"/>
  <c r="B143" i="47"/>
  <c r="C144" i="47"/>
  <c r="C878" i="46" l="1"/>
  <c r="B877" i="46"/>
  <c r="A877" i="46"/>
  <c r="A144" i="47"/>
  <c r="C145" i="47"/>
  <c r="B144" i="47"/>
  <c r="C879" i="46" l="1"/>
  <c r="B878" i="46"/>
  <c r="A878" i="46"/>
  <c r="A145" i="47"/>
  <c r="C146" i="47"/>
  <c r="B145" i="47"/>
  <c r="C880" i="46" l="1"/>
  <c r="B879" i="46"/>
  <c r="A879" i="46"/>
  <c r="A146" i="47"/>
  <c r="B146" i="47"/>
  <c r="C147" i="47"/>
  <c r="C881" i="46" l="1"/>
  <c r="B880" i="46"/>
  <c r="A880" i="46"/>
  <c r="C148" i="47"/>
  <c r="A147" i="47"/>
  <c r="B147" i="47"/>
  <c r="C882" i="46" l="1"/>
  <c r="B881" i="46"/>
  <c r="A881" i="46"/>
  <c r="B148" i="47"/>
  <c r="C149" i="47"/>
  <c r="A148" i="47"/>
  <c r="C883" i="46" l="1"/>
  <c r="B882" i="46"/>
  <c r="A882" i="46"/>
  <c r="B149" i="47"/>
  <c r="A149" i="47"/>
  <c r="C150" i="47"/>
  <c r="C884" i="46" l="1"/>
  <c r="B883" i="46"/>
  <c r="A883" i="46"/>
  <c r="A150" i="47"/>
  <c r="B150" i="47"/>
  <c r="C151" i="47"/>
  <c r="C885" i="46" l="1"/>
  <c r="B884" i="46"/>
  <c r="A884" i="46"/>
  <c r="A151" i="47"/>
  <c r="B151" i="47"/>
  <c r="C152" i="47"/>
  <c r="C886" i="46" l="1"/>
  <c r="B885" i="46"/>
  <c r="A885" i="46"/>
  <c r="B152" i="47"/>
  <c r="A152" i="47"/>
  <c r="C153" i="47"/>
  <c r="C887" i="46" l="1"/>
  <c r="A886" i="46"/>
  <c r="B886" i="46"/>
  <c r="B153" i="47"/>
  <c r="A153" i="47"/>
  <c r="C154" i="47"/>
  <c r="C888" i="46" l="1"/>
  <c r="A887" i="46"/>
  <c r="B887" i="46"/>
  <c r="C155" i="47"/>
  <c r="A154" i="47"/>
  <c r="B154" i="47"/>
  <c r="C889" i="46" l="1"/>
  <c r="A888" i="46"/>
  <c r="B888" i="46"/>
  <c r="A155" i="47"/>
  <c r="B155" i="47"/>
  <c r="C156" i="47"/>
  <c r="C890" i="46" l="1"/>
  <c r="B889" i="46"/>
  <c r="A889" i="46"/>
  <c r="A156" i="47"/>
  <c r="C157" i="47"/>
  <c r="B156" i="47"/>
  <c r="C891" i="46" l="1"/>
  <c r="A890" i="46"/>
  <c r="B890" i="46"/>
  <c r="B157" i="47"/>
  <c r="A157" i="47"/>
  <c r="C158" i="47"/>
  <c r="C892" i="46" l="1"/>
  <c r="B891" i="46"/>
  <c r="A891" i="46"/>
  <c r="A158" i="47"/>
  <c r="B158" i="47"/>
  <c r="C159" i="47"/>
  <c r="C893" i="46" l="1"/>
  <c r="A892" i="46"/>
  <c r="B892" i="46"/>
  <c r="A159" i="47"/>
  <c r="B159" i="47"/>
  <c r="C160" i="47"/>
  <c r="C894" i="46" l="1"/>
  <c r="B893" i="46"/>
  <c r="A893" i="46"/>
  <c r="B160" i="47"/>
  <c r="A160" i="47"/>
  <c r="C161" i="47"/>
  <c r="C895" i="46" l="1"/>
  <c r="A894" i="46"/>
  <c r="B894" i="46"/>
  <c r="B161" i="47"/>
  <c r="C162" i="47"/>
  <c r="A161" i="47"/>
  <c r="C896" i="46" l="1"/>
  <c r="A895" i="46"/>
  <c r="B895" i="46"/>
  <c r="A162" i="47"/>
  <c r="C163" i="47"/>
  <c r="B162" i="47"/>
  <c r="C897" i="46" l="1"/>
  <c r="A896" i="46"/>
  <c r="B896" i="46"/>
  <c r="A163" i="47"/>
  <c r="C164" i="47"/>
  <c r="B163" i="47"/>
  <c r="C898" i="46" l="1"/>
  <c r="B897" i="46"/>
  <c r="A897" i="46"/>
  <c r="A164" i="47"/>
  <c r="C165" i="47"/>
  <c r="B164" i="47"/>
  <c r="C899" i="46" l="1"/>
  <c r="A898" i="46"/>
  <c r="B898" i="46"/>
  <c r="A165" i="47"/>
  <c r="C166" i="47"/>
  <c r="B165" i="47"/>
  <c r="C900" i="46" l="1"/>
  <c r="A899" i="46"/>
  <c r="B899" i="46"/>
  <c r="A166" i="47"/>
  <c r="B166" i="47"/>
  <c r="C167" i="47"/>
  <c r="C901" i="46" l="1"/>
  <c r="A900" i="46"/>
  <c r="B900" i="46"/>
  <c r="A167" i="47"/>
  <c r="B167" i="47"/>
  <c r="C168" i="47"/>
  <c r="C902" i="46" l="1"/>
  <c r="A901" i="46"/>
  <c r="B901" i="46"/>
  <c r="B168" i="47"/>
  <c r="A168" i="47"/>
  <c r="C169" i="47"/>
  <c r="C903" i="46" l="1"/>
  <c r="A902" i="46"/>
  <c r="B902" i="46"/>
  <c r="B169" i="47"/>
  <c r="A169" i="47"/>
  <c r="C170" i="47"/>
  <c r="C904" i="46" l="1"/>
  <c r="A903" i="46"/>
  <c r="B903" i="46"/>
  <c r="A170" i="47"/>
  <c r="B170" i="47"/>
  <c r="C171" i="47"/>
  <c r="C905" i="46" l="1"/>
  <c r="A904" i="46"/>
  <c r="B904" i="46"/>
  <c r="A171" i="47"/>
  <c r="C172" i="47"/>
  <c r="B171" i="47"/>
  <c r="C906" i="46" l="1"/>
  <c r="A905" i="46"/>
  <c r="B905" i="46"/>
  <c r="B172" i="47"/>
  <c r="C173" i="47"/>
  <c r="A172" i="47"/>
  <c r="C907" i="46" l="1"/>
  <c r="A906" i="46"/>
  <c r="B906" i="46"/>
  <c r="B173" i="47"/>
  <c r="A173" i="47"/>
  <c r="C174" i="47"/>
  <c r="C908" i="46" l="1"/>
  <c r="A907" i="46"/>
  <c r="B907" i="46"/>
  <c r="A174" i="47"/>
  <c r="C175" i="47"/>
  <c r="B174" i="47"/>
  <c r="C909" i="46" l="1"/>
  <c r="A908" i="46"/>
  <c r="B908" i="46"/>
  <c r="A175" i="47"/>
  <c r="C176" i="47"/>
  <c r="B175" i="47"/>
  <c r="C910" i="46" l="1"/>
  <c r="A909" i="46"/>
  <c r="B909" i="46"/>
  <c r="B176" i="47"/>
  <c r="C177" i="47"/>
  <c r="A176" i="47"/>
  <c r="C911" i="46" l="1"/>
  <c r="A910" i="46"/>
  <c r="B910" i="46"/>
  <c r="B177" i="47"/>
  <c r="A177" i="47"/>
  <c r="C178" i="47"/>
  <c r="C912" i="46" l="1"/>
  <c r="A911" i="46"/>
  <c r="B911" i="46"/>
  <c r="B178" i="47"/>
  <c r="C179" i="47"/>
  <c r="A178" i="47"/>
  <c r="C913" i="46" l="1"/>
  <c r="A912" i="46"/>
  <c r="B912" i="46"/>
  <c r="B179" i="47"/>
  <c r="C180" i="47"/>
  <c r="A179" i="47"/>
  <c r="C914" i="46" l="1"/>
  <c r="A913" i="46"/>
  <c r="B913" i="46"/>
  <c r="B180" i="47"/>
  <c r="A180" i="47"/>
  <c r="C181" i="47"/>
  <c r="C915" i="46" l="1"/>
  <c r="A914" i="46"/>
  <c r="B914" i="46"/>
  <c r="B181" i="47"/>
  <c r="A181" i="47"/>
  <c r="C182" i="47"/>
  <c r="C916" i="46" l="1"/>
  <c r="A915" i="46"/>
  <c r="B915" i="46"/>
  <c r="A182" i="47"/>
  <c r="B182" i="47"/>
  <c r="C183" i="47"/>
  <c r="C917" i="46" l="1"/>
  <c r="A916" i="46"/>
  <c r="B916" i="46"/>
  <c r="A183" i="47"/>
  <c r="B183" i="47"/>
  <c r="C184" i="47"/>
  <c r="C918" i="46" l="1"/>
  <c r="A917" i="46"/>
  <c r="B917" i="46"/>
  <c r="B184" i="47"/>
  <c r="A184" i="47"/>
  <c r="C185" i="47"/>
  <c r="C919" i="46" l="1"/>
  <c r="A918" i="46"/>
  <c r="B918" i="46"/>
  <c r="B185" i="47"/>
  <c r="A185" i="47"/>
  <c r="C186" i="47"/>
  <c r="C920" i="46" l="1"/>
  <c r="A919" i="46"/>
  <c r="B919" i="46"/>
  <c r="C187" i="47"/>
  <c r="A186" i="47"/>
  <c r="B186" i="47"/>
  <c r="C921" i="46" l="1"/>
  <c r="A920" i="46"/>
  <c r="B920" i="46"/>
  <c r="A187" i="47"/>
  <c r="B187" i="47"/>
  <c r="C188" i="47"/>
  <c r="C922" i="46" l="1"/>
  <c r="A921" i="46"/>
  <c r="B921" i="46"/>
  <c r="B188" i="47"/>
  <c r="C189" i="47"/>
  <c r="A188" i="47"/>
  <c r="C923" i="46" l="1"/>
  <c r="A922" i="46"/>
  <c r="B922" i="46"/>
  <c r="B189" i="47"/>
  <c r="A189" i="47"/>
  <c r="C190" i="47"/>
  <c r="C924" i="46" l="1"/>
  <c r="A923" i="46"/>
  <c r="B923" i="46"/>
  <c r="A190" i="47"/>
  <c r="B190" i="47"/>
  <c r="C191" i="47"/>
  <c r="C925" i="46" l="1"/>
  <c r="A924" i="46"/>
  <c r="B924" i="46"/>
  <c r="A191" i="47"/>
  <c r="C192" i="47"/>
  <c r="B191" i="47"/>
  <c r="C926" i="46" l="1"/>
  <c r="A925" i="46"/>
  <c r="B925" i="46"/>
  <c r="B192" i="47"/>
  <c r="A192" i="47"/>
  <c r="C193" i="47"/>
  <c r="C927" i="46" l="1"/>
  <c r="A926" i="46"/>
  <c r="B926" i="46"/>
  <c r="B193" i="47"/>
  <c r="A193" i="47"/>
  <c r="C194" i="47"/>
  <c r="C928" i="46" l="1"/>
  <c r="A927" i="46"/>
  <c r="B927" i="46"/>
  <c r="A194" i="47"/>
  <c r="B194" i="47"/>
  <c r="C195" i="47"/>
  <c r="C929" i="46" l="1"/>
  <c r="A928" i="46"/>
  <c r="B928" i="46"/>
  <c r="B195" i="47"/>
  <c r="C196" i="47"/>
  <c r="A195" i="47"/>
  <c r="C930" i="46" l="1"/>
  <c r="B929" i="46"/>
  <c r="A929" i="46"/>
  <c r="B196" i="47"/>
  <c r="A196" i="47"/>
  <c r="C197" i="47"/>
  <c r="C931" i="46" l="1"/>
  <c r="A930" i="46"/>
  <c r="B930" i="46"/>
  <c r="B197" i="47"/>
  <c r="A197" i="47"/>
  <c r="C198" i="47"/>
  <c r="C932" i="46" l="1"/>
  <c r="B931" i="46"/>
  <c r="A931" i="46"/>
  <c r="A198" i="47"/>
  <c r="B198" i="47"/>
  <c r="C199" i="47"/>
  <c r="C933" i="46" l="1"/>
  <c r="A932" i="46"/>
  <c r="B932" i="46"/>
  <c r="A199" i="47"/>
  <c r="B199" i="47"/>
  <c r="C200" i="47"/>
  <c r="C934" i="46" l="1"/>
  <c r="B933" i="46"/>
  <c r="A933" i="46"/>
  <c r="B200" i="47"/>
  <c r="A200" i="47"/>
  <c r="C201" i="47"/>
  <c r="C935" i="46" l="1"/>
  <c r="A934" i="46"/>
  <c r="B934" i="46"/>
  <c r="C202" i="47"/>
  <c r="B201" i="47"/>
  <c r="A201" i="47"/>
  <c r="C936" i="46" l="1"/>
  <c r="B935" i="46"/>
  <c r="A935" i="46"/>
  <c r="A202" i="47"/>
  <c r="B202" i="47"/>
  <c r="C203" i="47"/>
  <c r="C937" i="46" l="1"/>
  <c r="A936" i="46"/>
  <c r="B936" i="46"/>
  <c r="A203" i="47"/>
  <c r="B203" i="47"/>
  <c r="C204" i="47"/>
  <c r="C938" i="46" l="1"/>
  <c r="B937" i="46"/>
  <c r="A937" i="46"/>
  <c r="B204" i="47"/>
  <c r="A204" i="47"/>
  <c r="C205" i="47"/>
  <c r="C939" i="46" l="1"/>
  <c r="A938" i="46"/>
  <c r="B938" i="46"/>
  <c r="B205" i="47"/>
  <c r="A205" i="47"/>
  <c r="C206" i="47"/>
  <c r="C940" i="46" l="1"/>
  <c r="B939" i="46"/>
  <c r="A939" i="46"/>
  <c r="A206" i="47"/>
  <c r="B206" i="47"/>
  <c r="C207" i="47"/>
  <c r="C941" i="46" l="1"/>
  <c r="A940" i="46"/>
  <c r="B940" i="46"/>
  <c r="A207" i="47"/>
  <c r="C208" i="47"/>
  <c r="B207" i="47"/>
  <c r="C942" i="46" l="1"/>
  <c r="B941" i="46"/>
  <c r="A941" i="46"/>
  <c r="B208" i="47"/>
  <c r="A208" i="47"/>
  <c r="C209" i="47"/>
  <c r="C943" i="46" l="1"/>
  <c r="A942" i="46"/>
  <c r="B942" i="46"/>
  <c r="B209" i="47"/>
  <c r="A209" i="47"/>
  <c r="C210" i="47"/>
  <c r="C944" i="46" l="1"/>
  <c r="B943" i="46"/>
  <c r="A943" i="46"/>
  <c r="A210" i="47"/>
  <c r="B210" i="47"/>
  <c r="C211" i="47"/>
  <c r="C945" i="46" l="1"/>
  <c r="A944" i="46"/>
  <c r="B944" i="46"/>
  <c r="B211" i="47"/>
  <c r="A211" i="47"/>
  <c r="C212" i="47"/>
  <c r="C946" i="46" l="1"/>
  <c r="B945" i="46"/>
  <c r="A945" i="46"/>
  <c r="A212" i="47"/>
  <c r="C213" i="47"/>
  <c r="B212" i="47"/>
  <c r="C947" i="46" l="1"/>
  <c r="A946" i="46"/>
  <c r="B946" i="46"/>
  <c r="A213" i="47"/>
  <c r="B213" i="47"/>
  <c r="C214" i="47"/>
  <c r="C948" i="46" l="1"/>
  <c r="B947" i="46"/>
  <c r="A947" i="46"/>
  <c r="B214" i="47"/>
  <c r="A214" i="47"/>
  <c r="C215" i="47"/>
  <c r="C949" i="46" l="1"/>
  <c r="A948" i="46"/>
  <c r="B948" i="46"/>
  <c r="B215" i="47"/>
  <c r="A215" i="47"/>
  <c r="C216" i="47"/>
  <c r="C950" i="46" l="1"/>
  <c r="B949" i="46"/>
  <c r="A949" i="46"/>
  <c r="A216" i="47"/>
  <c r="C217" i="47"/>
  <c r="B216" i="47"/>
  <c r="C951" i="46" l="1"/>
  <c r="A950" i="46"/>
  <c r="B950" i="46"/>
  <c r="A217" i="47"/>
  <c r="C218" i="47"/>
  <c r="B217" i="47"/>
  <c r="C952" i="46" l="1"/>
  <c r="B951" i="46"/>
  <c r="A951" i="46"/>
  <c r="B218" i="47"/>
  <c r="A218" i="47"/>
  <c r="C219" i="47"/>
  <c r="C953" i="46" l="1"/>
  <c r="A952" i="46"/>
  <c r="B952" i="46"/>
  <c r="B219" i="47"/>
  <c r="A219" i="47"/>
  <c r="C220" i="47"/>
  <c r="C954" i="46" l="1"/>
  <c r="B953" i="46"/>
  <c r="A953" i="46"/>
  <c r="A220" i="47"/>
  <c r="C221" i="47"/>
  <c r="B220" i="47"/>
  <c r="C955" i="46" l="1"/>
  <c r="A954" i="46"/>
  <c r="B954" i="46"/>
  <c r="A221" i="47"/>
  <c r="B221" i="47"/>
  <c r="C222" i="47"/>
  <c r="C956" i="46" l="1"/>
  <c r="B955" i="46"/>
  <c r="A955" i="46"/>
  <c r="B222" i="47"/>
  <c r="A222" i="47"/>
  <c r="C223" i="47"/>
  <c r="C957" i="46" l="1"/>
  <c r="A956" i="46"/>
  <c r="B956" i="46"/>
  <c r="B223" i="47"/>
  <c r="A223" i="47"/>
  <c r="C224" i="47"/>
  <c r="C958" i="46" l="1"/>
  <c r="B957" i="46"/>
  <c r="A957" i="46"/>
  <c r="A224" i="47"/>
  <c r="B224" i="47"/>
  <c r="C225" i="47"/>
  <c r="C959" i="46" l="1"/>
  <c r="A958" i="46"/>
  <c r="B958" i="46"/>
  <c r="A225" i="47"/>
  <c r="C226" i="47"/>
  <c r="B225" i="47"/>
  <c r="C960" i="46" l="1"/>
  <c r="B959" i="46"/>
  <c r="A959" i="46"/>
  <c r="B226" i="47"/>
  <c r="C227" i="47"/>
  <c r="A226" i="47"/>
  <c r="C961" i="46" l="1"/>
  <c r="A960" i="46"/>
  <c r="B960" i="46"/>
  <c r="B227" i="47"/>
  <c r="A227" i="47"/>
  <c r="C228" i="47"/>
  <c r="C962" i="46" l="1"/>
  <c r="B961" i="46"/>
  <c r="A961" i="46"/>
  <c r="A228" i="47"/>
  <c r="B228" i="47"/>
  <c r="C229" i="47"/>
  <c r="C963" i="46" l="1"/>
  <c r="A962" i="46"/>
  <c r="B962" i="46"/>
  <c r="A229" i="47"/>
  <c r="C230" i="47"/>
  <c r="B229" i="47"/>
  <c r="C964" i="46" l="1"/>
  <c r="B963" i="46"/>
  <c r="A963" i="46"/>
  <c r="B230" i="47"/>
  <c r="A230" i="47"/>
  <c r="C231" i="47"/>
  <c r="C965" i="46" l="1"/>
  <c r="A964" i="46"/>
  <c r="B964" i="46"/>
  <c r="B231" i="47"/>
  <c r="A231" i="47"/>
  <c r="C232" i="47"/>
  <c r="C966" i="46" l="1"/>
  <c r="B965" i="46"/>
  <c r="A965" i="46"/>
  <c r="B232" i="47"/>
  <c r="A232" i="47"/>
  <c r="C233" i="47"/>
  <c r="C967" i="46" l="1"/>
  <c r="A966" i="46"/>
  <c r="B966" i="46"/>
  <c r="B233" i="47"/>
  <c r="A233" i="47"/>
  <c r="C234" i="47"/>
  <c r="C968" i="46" l="1"/>
  <c r="B967" i="46"/>
  <c r="A967" i="46"/>
  <c r="A234" i="47"/>
  <c r="B234" i="47"/>
  <c r="C235" i="47"/>
  <c r="C969" i="46" l="1"/>
  <c r="A968" i="46"/>
  <c r="B968" i="46"/>
  <c r="A235" i="47"/>
  <c r="B235" i="47"/>
  <c r="C236" i="47"/>
  <c r="C970" i="46" l="1"/>
  <c r="B969" i="46"/>
  <c r="A969" i="46"/>
  <c r="B236" i="47"/>
  <c r="A236" i="47"/>
  <c r="C237" i="47"/>
  <c r="C971" i="46" l="1"/>
  <c r="A970" i="46"/>
  <c r="B970" i="46"/>
  <c r="B237" i="47"/>
  <c r="A237" i="47"/>
  <c r="C238" i="47"/>
  <c r="C972" i="46" l="1"/>
  <c r="B971" i="46"/>
  <c r="A971" i="46"/>
  <c r="A238" i="47"/>
  <c r="B238" i="47"/>
  <c r="C239" i="47"/>
  <c r="C973" i="46" l="1"/>
  <c r="A972" i="46"/>
  <c r="B972" i="46"/>
  <c r="B239" i="47"/>
  <c r="C240" i="47"/>
  <c r="A239" i="47"/>
  <c r="C974" i="46" l="1"/>
  <c r="B973" i="46"/>
  <c r="A973" i="46"/>
  <c r="A240" i="47"/>
  <c r="B240" i="47"/>
  <c r="C241" i="47"/>
  <c r="C975" i="46" l="1"/>
  <c r="A974" i="46"/>
  <c r="B974" i="46"/>
  <c r="A241" i="47"/>
  <c r="B241" i="47"/>
  <c r="C242" i="47"/>
  <c r="C976" i="46" l="1"/>
  <c r="B975" i="46"/>
  <c r="A975" i="46"/>
  <c r="B242" i="47"/>
  <c r="C243" i="47"/>
  <c r="A242" i="47"/>
  <c r="C977" i="46" l="1"/>
  <c r="A976" i="46"/>
  <c r="B976" i="46"/>
  <c r="B243" i="47"/>
  <c r="C244" i="47"/>
  <c r="A243" i="47"/>
  <c r="C978" i="46" l="1"/>
  <c r="B977" i="46"/>
  <c r="A977" i="46"/>
  <c r="A244" i="47"/>
  <c r="B244" i="47"/>
  <c r="C245" i="47"/>
  <c r="C979" i="46" l="1"/>
  <c r="A978" i="46"/>
  <c r="B978" i="46"/>
  <c r="A245" i="47"/>
  <c r="B245" i="47"/>
  <c r="C246" i="47"/>
  <c r="C980" i="46" l="1"/>
  <c r="B979" i="46"/>
  <c r="A979" i="46"/>
  <c r="B246" i="47"/>
  <c r="C247" i="47"/>
  <c r="A246" i="47"/>
  <c r="C981" i="46" l="1"/>
  <c r="A980" i="46"/>
  <c r="B980" i="46"/>
  <c r="B247" i="47"/>
  <c r="A247" i="47"/>
  <c r="C248" i="47"/>
  <c r="C982" i="46" l="1"/>
  <c r="B981" i="46"/>
  <c r="A981" i="46"/>
  <c r="A248" i="47"/>
  <c r="B248" i="47"/>
  <c r="C249" i="47"/>
  <c r="C983" i="46" l="1"/>
  <c r="A982" i="46"/>
  <c r="B982" i="46"/>
  <c r="A249" i="47"/>
  <c r="B249" i="47"/>
  <c r="C250" i="47"/>
  <c r="C984" i="46" l="1"/>
  <c r="B983" i="46"/>
  <c r="A983" i="46"/>
  <c r="A250" i="47"/>
  <c r="B250" i="47"/>
  <c r="C251" i="47"/>
  <c r="C985" i="46" l="1"/>
  <c r="A984" i="46"/>
  <c r="B984" i="46"/>
  <c r="A251" i="47"/>
  <c r="B251" i="47"/>
  <c r="C252" i="47"/>
  <c r="C986" i="46" l="1"/>
  <c r="B985" i="46"/>
  <c r="A985" i="46"/>
  <c r="B252" i="47"/>
  <c r="A252" i="47"/>
  <c r="C253" i="47"/>
  <c r="C987" i="46" l="1"/>
  <c r="A986" i="46"/>
  <c r="B986" i="46"/>
  <c r="B253" i="47"/>
  <c r="A253" i="47"/>
  <c r="C254" i="47"/>
  <c r="C988" i="46" l="1"/>
  <c r="B987" i="46"/>
  <c r="A987" i="46"/>
  <c r="A254" i="47"/>
  <c r="B254" i="47"/>
  <c r="C255" i="47"/>
  <c r="C989" i="46" l="1"/>
  <c r="A988" i="46"/>
  <c r="B988" i="46"/>
  <c r="A255" i="47"/>
  <c r="B255" i="47"/>
  <c r="C256" i="47"/>
  <c r="C990" i="46" l="1"/>
  <c r="B989" i="46"/>
  <c r="A989" i="46"/>
  <c r="B256" i="47"/>
  <c r="A256" i="47"/>
  <c r="C257" i="47"/>
  <c r="C991" i="46" l="1"/>
  <c r="A990" i="46"/>
  <c r="B990" i="46"/>
  <c r="B257" i="47"/>
  <c r="A257" i="47"/>
  <c r="C258" i="47"/>
  <c r="C992" i="46" l="1"/>
  <c r="B991" i="46"/>
  <c r="A991" i="46"/>
  <c r="B258" i="47"/>
  <c r="A258" i="47"/>
  <c r="C259" i="47"/>
  <c r="C993" i="46" l="1"/>
  <c r="A992" i="46"/>
  <c r="B992" i="46"/>
  <c r="B259" i="47"/>
  <c r="A259" i="47"/>
  <c r="C260" i="47"/>
  <c r="C994" i="46" l="1"/>
  <c r="B993" i="46"/>
  <c r="A993" i="46"/>
  <c r="A260" i="47"/>
  <c r="B260" i="47"/>
  <c r="C261" i="47"/>
  <c r="C995" i="46" l="1"/>
  <c r="B994" i="46"/>
  <c r="A994" i="46"/>
  <c r="A261" i="47"/>
  <c r="B261" i="47"/>
  <c r="C262" i="47"/>
  <c r="C996" i="46" l="1"/>
  <c r="B995" i="46"/>
  <c r="A995" i="46"/>
  <c r="B262" i="47"/>
  <c r="C263" i="47"/>
  <c r="A262" i="47"/>
  <c r="C997" i="46" l="1"/>
  <c r="B996" i="46"/>
  <c r="A996" i="46"/>
  <c r="B263" i="47"/>
  <c r="A263" i="47"/>
  <c r="C264" i="47"/>
  <c r="C998" i="46" l="1"/>
  <c r="A997" i="46"/>
  <c r="B997" i="46"/>
  <c r="A264" i="47"/>
  <c r="C265" i="47"/>
  <c r="B264" i="47"/>
  <c r="C999" i="46" l="1"/>
  <c r="B998" i="46"/>
  <c r="A998" i="46"/>
  <c r="A265" i="47"/>
  <c r="B265" i="47"/>
  <c r="C266" i="47"/>
  <c r="C1000" i="46" l="1"/>
  <c r="B999" i="46"/>
  <c r="A999" i="46"/>
  <c r="B266" i="47"/>
  <c r="A266" i="47"/>
  <c r="C267" i="47"/>
  <c r="C1001" i="46" l="1"/>
  <c r="B1000" i="46"/>
  <c r="A1000" i="46"/>
  <c r="B267" i="47"/>
  <c r="C268" i="47"/>
  <c r="A267" i="47"/>
  <c r="C1002" i="46" l="1"/>
  <c r="B1001" i="46"/>
  <c r="A1001" i="46"/>
  <c r="A268" i="47"/>
  <c r="B268" i="47"/>
  <c r="C269" i="47"/>
  <c r="C1003" i="46" l="1"/>
  <c r="B1002" i="46"/>
  <c r="A1002" i="46"/>
  <c r="A269" i="47"/>
  <c r="B269" i="47"/>
  <c r="C270" i="47"/>
  <c r="C1004" i="46" l="1"/>
  <c r="B1003" i="46"/>
  <c r="A1003" i="46"/>
  <c r="B270" i="47"/>
  <c r="A270" i="47"/>
  <c r="C271" i="47"/>
  <c r="C1005" i="46" l="1"/>
  <c r="B1004" i="46"/>
  <c r="A1004" i="46"/>
  <c r="B271" i="47"/>
  <c r="C272" i="47"/>
  <c r="A271" i="47"/>
  <c r="C1006" i="46" l="1"/>
  <c r="A1005" i="46"/>
  <c r="B1005" i="46"/>
  <c r="A272" i="47"/>
  <c r="B272" i="47"/>
  <c r="C273" i="47"/>
  <c r="C1007" i="46" l="1"/>
  <c r="B1006" i="46"/>
  <c r="A1006" i="46"/>
  <c r="B273" i="47"/>
  <c r="A273" i="47"/>
  <c r="C274" i="47"/>
  <c r="C1008" i="46" l="1"/>
  <c r="B1007" i="46"/>
  <c r="A1007" i="46"/>
  <c r="A274" i="47"/>
  <c r="B274" i="47"/>
  <c r="C275" i="47"/>
  <c r="C1009" i="46" l="1"/>
  <c r="B1008" i="46"/>
  <c r="A1008" i="46"/>
  <c r="A275" i="47"/>
  <c r="B275" i="47"/>
  <c r="C276" i="47"/>
  <c r="C1010" i="46" l="1"/>
  <c r="B1009" i="46"/>
  <c r="A1009" i="46"/>
  <c r="A276" i="47"/>
  <c r="B276" i="47"/>
  <c r="C277" i="47"/>
  <c r="C1011" i="46" l="1"/>
  <c r="B1010" i="46"/>
  <c r="A1010" i="46"/>
  <c r="A277" i="47"/>
  <c r="B277" i="47"/>
  <c r="C278" i="47"/>
  <c r="C1012" i="46" l="1"/>
  <c r="B1011" i="46"/>
  <c r="A1011" i="46"/>
  <c r="B278" i="47"/>
  <c r="A278" i="47"/>
  <c r="C279" i="47"/>
  <c r="C1013" i="46" l="1"/>
  <c r="B1012" i="46"/>
  <c r="A1012" i="46"/>
  <c r="B279" i="47"/>
  <c r="C280" i="47"/>
  <c r="A279" i="47"/>
  <c r="C1014" i="46" l="1"/>
  <c r="A1013" i="46"/>
  <c r="B1013" i="46"/>
  <c r="A280" i="47"/>
  <c r="B280" i="47"/>
  <c r="C281" i="47"/>
  <c r="C1015" i="46" l="1"/>
  <c r="B1014" i="46"/>
  <c r="A1014" i="46"/>
  <c r="A281" i="47"/>
  <c r="B281" i="47"/>
  <c r="C282" i="47"/>
  <c r="C1016" i="46" l="1"/>
  <c r="A1015" i="46"/>
  <c r="B1015" i="46"/>
  <c r="B282" i="47"/>
  <c r="A282" i="47"/>
  <c r="C283" i="47"/>
  <c r="C1017" i="46" l="1"/>
  <c r="B1016" i="46"/>
  <c r="A1016" i="46"/>
  <c r="B283" i="47"/>
  <c r="A283" i="47"/>
  <c r="C284" i="47"/>
  <c r="C1018" i="46" l="1"/>
  <c r="A1017" i="46"/>
  <c r="B1017" i="46"/>
  <c r="A284" i="47"/>
  <c r="B284" i="47"/>
  <c r="C285" i="47"/>
  <c r="C1019" i="46" l="1"/>
  <c r="B1018" i="46"/>
  <c r="A1018" i="46"/>
  <c r="A285" i="47"/>
  <c r="C286" i="47"/>
  <c r="B285" i="47"/>
  <c r="C1020" i="46" l="1"/>
  <c r="A1019" i="46"/>
  <c r="B1019" i="46"/>
  <c r="B286" i="47"/>
  <c r="A286" i="47"/>
  <c r="C287" i="47"/>
  <c r="C1021" i="46" l="1"/>
  <c r="B1020" i="46"/>
  <c r="A1020" i="46"/>
  <c r="A287" i="47"/>
  <c r="B287" i="47"/>
  <c r="C288" i="47"/>
  <c r="C1022" i="46" l="1"/>
  <c r="A1021" i="46"/>
  <c r="B1021" i="46"/>
  <c r="A288" i="47"/>
  <c r="C289" i="47"/>
  <c r="B288" i="47"/>
  <c r="C1023" i="46" l="1"/>
  <c r="B1022" i="46"/>
  <c r="A1022" i="46"/>
  <c r="A289" i="47"/>
  <c r="B289" i="47"/>
  <c r="C290" i="47"/>
  <c r="C1024" i="46" l="1"/>
  <c r="A1023" i="46"/>
  <c r="B1023" i="46"/>
  <c r="B290" i="47"/>
  <c r="C291" i="47"/>
  <c r="A290" i="47"/>
  <c r="C1025" i="46" l="1"/>
  <c r="B1024" i="46"/>
  <c r="A1024" i="46"/>
  <c r="A291" i="47"/>
  <c r="B291" i="47"/>
  <c r="C292" i="47"/>
  <c r="C1026" i="46" l="1"/>
  <c r="A1025" i="46"/>
  <c r="B1025" i="46"/>
  <c r="A292" i="47"/>
  <c r="B292" i="47"/>
  <c r="C293" i="47"/>
  <c r="C1027" i="46" l="1"/>
  <c r="B1026" i="46"/>
  <c r="A1026" i="46"/>
  <c r="A293" i="47"/>
  <c r="B293" i="47"/>
  <c r="C294" i="47"/>
  <c r="C1028" i="46" l="1"/>
  <c r="A1027" i="46"/>
  <c r="B1027" i="46"/>
  <c r="B294" i="47"/>
  <c r="A294" i="47"/>
  <c r="C295" i="47"/>
  <c r="C1029" i="46" l="1"/>
  <c r="B1028" i="46"/>
  <c r="A1028" i="46"/>
  <c r="A295" i="47"/>
  <c r="B295" i="47"/>
  <c r="C296" i="47"/>
  <c r="C1030" i="46" l="1"/>
  <c r="A1029" i="46"/>
  <c r="B1029" i="46"/>
  <c r="A296" i="47"/>
  <c r="B296" i="47"/>
  <c r="C297" i="47"/>
  <c r="C1031" i="46" l="1"/>
  <c r="B1030" i="46"/>
  <c r="A1030" i="46"/>
  <c r="A297" i="47"/>
  <c r="B297" i="47"/>
  <c r="C298" i="47"/>
  <c r="C1032" i="46" l="1"/>
  <c r="A1031" i="46"/>
  <c r="B1031" i="46"/>
  <c r="B298" i="47"/>
  <c r="A298" i="47"/>
  <c r="C299" i="47"/>
  <c r="C1033" i="46" l="1"/>
  <c r="B1032" i="46"/>
  <c r="A1032" i="46"/>
  <c r="A299" i="47"/>
  <c r="B299" i="47"/>
  <c r="C300" i="47"/>
  <c r="C1034" i="46" l="1"/>
  <c r="A1033" i="46"/>
  <c r="B1033" i="46"/>
  <c r="B300" i="47"/>
  <c r="A300" i="47"/>
  <c r="C301" i="47"/>
  <c r="C1035" i="46" l="1"/>
  <c r="B1034" i="46"/>
  <c r="A1034" i="46"/>
  <c r="A301" i="47"/>
  <c r="C302" i="47"/>
  <c r="B301" i="47"/>
  <c r="C1036" i="46" l="1"/>
  <c r="A1035" i="46"/>
  <c r="B1035" i="46"/>
  <c r="B302" i="47"/>
  <c r="A302" i="47"/>
  <c r="C303" i="47"/>
  <c r="C1037" i="46" l="1"/>
  <c r="B1036" i="46"/>
  <c r="A1036" i="46"/>
  <c r="A303" i="47"/>
  <c r="C304" i="47"/>
  <c r="B303" i="47"/>
  <c r="C1038" i="46" l="1"/>
  <c r="A1037" i="46"/>
  <c r="B1037" i="46"/>
  <c r="A304" i="47"/>
  <c r="B304" i="47"/>
  <c r="C305" i="47"/>
  <c r="C1039" i="46" l="1"/>
  <c r="B1038" i="46"/>
  <c r="A1038" i="46"/>
  <c r="A305" i="47"/>
  <c r="B305" i="47"/>
  <c r="C306" i="47"/>
  <c r="C1040" i="46" l="1"/>
  <c r="A1039" i="46"/>
  <c r="B1039" i="46"/>
  <c r="B306" i="47"/>
  <c r="A306" i="47"/>
  <c r="C307" i="47"/>
  <c r="C1041" i="46" l="1"/>
  <c r="B1040" i="46"/>
  <c r="A1040" i="46"/>
  <c r="A307" i="47"/>
  <c r="B307" i="47"/>
  <c r="C308" i="47"/>
  <c r="C1042" i="46" l="1"/>
  <c r="A1041" i="46"/>
  <c r="B1041" i="46"/>
  <c r="A308" i="47"/>
  <c r="B308" i="47"/>
  <c r="C309" i="47"/>
  <c r="C1043" i="46" l="1"/>
  <c r="B1042" i="46"/>
  <c r="A1042" i="46"/>
  <c r="A309" i="47"/>
  <c r="B309" i="47"/>
  <c r="C310" i="47"/>
  <c r="C1044" i="46" l="1"/>
  <c r="A1043" i="46"/>
  <c r="B1043" i="46"/>
  <c r="B310" i="47"/>
  <c r="A310" i="47"/>
  <c r="C311" i="47"/>
  <c r="C1045" i="46" l="1"/>
  <c r="A1044" i="46"/>
  <c r="B1044" i="46"/>
  <c r="A311" i="47"/>
  <c r="C312" i="47"/>
  <c r="B311" i="47"/>
  <c r="C1046" i="46" l="1"/>
  <c r="B1045" i="46"/>
  <c r="A1045" i="46"/>
  <c r="B312" i="47"/>
  <c r="A312" i="47"/>
  <c r="C313" i="47"/>
  <c r="C1047" i="46" l="1"/>
  <c r="A1046" i="46"/>
  <c r="B1046" i="46"/>
  <c r="B313" i="47"/>
  <c r="A313" i="47"/>
  <c r="C314" i="47"/>
  <c r="C1048" i="46" l="1"/>
  <c r="B1047" i="46"/>
  <c r="A1047" i="46"/>
  <c r="A314" i="47"/>
  <c r="B314" i="47"/>
  <c r="C315" i="47"/>
  <c r="C1049" i="46" l="1"/>
  <c r="A1048" i="46"/>
  <c r="B1048" i="46"/>
  <c r="B315" i="47"/>
  <c r="A315" i="47"/>
  <c r="C316" i="47"/>
  <c r="C1050" i="46" l="1"/>
  <c r="B1049" i="46"/>
  <c r="A1049" i="46"/>
  <c r="B316" i="47"/>
  <c r="A316" i="47"/>
  <c r="C317" i="47"/>
  <c r="C1051" i="46" l="1"/>
  <c r="A1050" i="46"/>
  <c r="B1050" i="46"/>
  <c r="B317" i="47"/>
  <c r="A317" i="47"/>
  <c r="C318" i="47"/>
  <c r="C1052" i="46" l="1"/>
  <c r="A1051" i="46"/>
  <c r="B1051" i="46"/>
  <c r="A318" i="47"/>
  <c r="B318" i="47"/>
  <c r="C319" i="47"/>
  <c r="C1053" i="46" l="1"/>
  <c r="A1052" i="46"/>
  <c r="B1052" i="46"/>
  <c r="B319" i="47"/>
  <c r="A319" i="47"/>
  <c r="C320" i="47"/>
  <c r="C1054" i="46" l="1"/>
  <c r="B1053" i="46"/>
  <c r="A1053" i="46"/>
  <c r="A320" i="47"/>
  <c r="B320" i="47"/>
  <c r="C321" i="47"/>
  <c r="C1055" i="46" l="1"/>
  <c r="A1054" i="46"/>
  <c r="B1054" i="46"/>
  <c r="A321" i="47"/>
  <c r="C322" i="47"/>
  <c r="B321" i="47"/>
  <c r="C1056" i="46" l="1"/>
  <c r="B1055" i="46"/>
  <c r="A1055" i="46"/>
  <c r="B322" i="47"/>
  <c r="C323" i="47"/>
  <c r="A322" i="47"/>
  <c r="C1057" i="46" l="1"/>
  <c r="A1056" i="46"/>
  <c r="B1056" i="46"/>
  <c r="A323" i="47"/>
  <c r="B323" i="47"/>
  <c r="C324" i="47"/>
  <c r="C1058" i="46" l="1"/>
  <c r="A1057" i="46"/>
  <c r="B1057" i="46"/>
  <c r="A324" i="47"/>
  <c r="B324" i="47"/>
  <c r="C325" i="47"/>
  <c r="C1059" i="46" l="1"/>
  <c r="A1058" i="46"/>
  <c r="B1058" i="46"/>
  <c r="B325" i="47"/>
  <c r="C326" i="47"/>
  <c r="A325" i="47"/>
  <c r="C1060" i="46" l="1"/>
  <c r="B1059" i="46"/>
  <c r="A1059" i="46"/>
  <c r="B326" i="47"/>
  <c r="A326" i="47"/>
  <c r="C327" i="47"/>
  <c r="C1061" i="46" l="1"/>
  <c r="A1060" i="46"/>
  <c r="B1060" i="46"/>
  <c r="A327" i="47"/>
  <c r="B327" i="47"/>
  <c r="C328" i="47"/>
  <c r="C1062" i="46" l="1"/>
  <c r="B1061" i="46"/>
  <c r="A1061" i="46"/>
  <c r="A328" i="47"/>
  <c r="B328" i="47"/>
  <c r="C329" i="47"/>
  <c r="C1063" i="46" l="1"/>
  <c r="A1062" i="46"/>
  <c r="B1062" i="46"/>
  <c r="B329" i="47"/>
  <c r="A329" i="47"/>
  <c r="C330" i="47"/>
  <c r="C1064" i="46" l="1"/>
  <c r="B1063" i="46"/>
  <c r="A1063" i="46"/>
  <c r="B330" i="47"/>
  <c r="A330" i="47"/>
  <c r="C331" i="47"/>
  <c r="C1065" i="46" l="1"/>
  <c r="A1064" i="46"/>
  <c r="B1064" i="46"/>
  <c r="A331" i="47"/>
  <c r="C332" i="47"/>
  <c r="B331" i="47"/>
  <c r="C1066" i="46" l="1"/>
  <c r="A1065" i="46"/>
  <c r="B1065" i="46"/>
  <c r="B332" i="47"/>
  <c r="A332" i="47"/>
  <c r="C333" i="47"/>
  <c r="C1067" i="46" l="1"/>
  <c r="A1066" i="46"/>
  <c r="B1066" i="46"/>
  <c r="A333" i="47"/>
  <c r="C334" i="47"/>
  <c r="B333" i="47"/>
  <c r="C1068" i="46" l="1"/>
  <c r="B1067" i="46"/>
  <c r="A1067" i="46"/>
  <c r="A334" i="47"/>
  <c r="B334" i="47"/>
  <c r="C335" i="47"/>
  <c r="C1069" i="46" l="1"/>
  <c r="A1068" i="46"/>
  <c r="B1068" i="46"/>
  <c r="B335" i="47"/>
  <c r="A335" i="47"/>
  <c r="C336" i="47"/>
  <c r="C1070" i="46" l="1"/>
  <c r="B1069" i="46"/>
  <c r="A1069" i="46"/>
  <c r="B336" i="47"/>
  <c r="A336" i="47"/>
  <c r="C337" i="47"/>
  <c r="C1071" i="46" l="1"/>
  <c r="A1070" i="46"/>
  <c r="B1070" i="46"/>
  <c r="A337" i="47"/>
  <c r="B337" i="47"/>
  <c r="C338" i="47"/>
  <c r="C1072" i="46" l="1"/>
  <c r="B1071" i="46"/>
  <c r="A1071" i="46"/>
  <c r="B338" i="47"/>
  <c r="A338" i="47"/>
  <c r="C339" i="47"/>
  <c r="C1073" i="46" l="1"/>
  <c r="A1072" i="46"/>
  <c r="B1072" i="46"/>
  <c r="A339" i="47"/>
  <c r="B339" i="47"/>
  <c r="C340" i="47"/>
  <c r="C1074" i="46" l="1"/>
  <c r="A1073" i="46"/>
  <c r="B1073" i="46"/>
  <c r="A340" i="47"/>
  <c r="B340" i="47"/>
  <c r="C341" i="47"/>
  <c r="C1075" i="46" l="1"/>
  <c r="A1074" i="46"/>
  <c r="B1074" i="46"/>
  <c r="B341" i="47"/>
  <c r="A341" i="47"/>
  <c r="C342" i="47"/>
  <c r="C1076" i="46" l="1"/>
  <c r="B1075" i="46"/>
  <c r="A1075" i="46"/>
  <c r="B342" i="47"/>
  <c r="C343" i="47"/>
  <c r="A342" i="47"/>
  <c r="C1077" i="46" l="1"/>
  <c r="A1076" i="46"/>
  <c r="B1076" i="46"/>
  <c r="A343" i="47"/>
  <c r="B343" i="47"/>
  <c r="C344" i="47"/>
  <c r="C1078" i="46" l="1"/>
  <c r="B1077" i="46"/>
  <c r="A1077" i="46"/>
  <c r="A344" i="47"/>
  <c r="C345" i="47"/>
  <c r="B344" i="47"/>
  <c r="C1079" i="46" l="1"/>
  <c r="A1078" i="46"/>
  <c r="B1078" i="46"/>
  <c r="B345" i="47"/>
  <c r="A345" i="47"/>
  <c r="C346" i="47"/>
  <c r="C1080" i="46" l="1"/>
  <c r="B1079" i="46"/>
  <c r="A1079" i="46"/>
  <c r="B346" i="47"/>
  <c r="A346" i="47"/>
  <c r="C347" i="47"/>
  <c r="C1081" i="46" l="1"/>
  <c r="A1080" i="46"/>
  <c r="B1080" i="46"/>
  <c r="A347" i="47"/>
  <c r="B347" i="47"/>
  <c r="C348" i="47"/>
  <c r="C1082" i="46" l="1"/>
  <c r="A1081" i="46"/>
  <c r="B1081" i="46"/>
  <c r="B348" i="47"/>
  <c r="A348" i="47"/>
  <c r="C349" i="47"/>
  <c r="C1083" i="46" l="1"/>
  <c r="A1082" i="46"/>
  <c r="B1082" i="46"/>
  <c r="A349" i="47"/>
  <c r="B349" i="47"/>
  <c r="C350" i="47"/>
  <c r="C1084" i="46" l="1"/>
  <c r="B1083" i="46"/>
  <c r="A1083" i="46"/>
  <c r="B350" i="47"/>
  <c r="A350" i="47"/>
  <c r="C351" i="47"/>
  <c r="C1085" i="46" l="1"/>
  <c r="A1084" i="46"/>
  <c r="B1084" i="46"/>
  <c r="B351" i="47"/>
  <c r="A351" i="47"/>
  <c r="C352" i="47"/>
  <c r="C1086" i="46" l="1"/>
  <c r="B1085" i="46"/>
  <c r="A1085" i="46"/>
  <c r="A352" i="47"/>
  <c r="B352" i="47"/>
  <c r="C353" i="47"/>
  <c r="C1087" i="46" l="1"/>
  <c r="A1086" i="46"/>
  <c r="B1086" i="46"/>
  <c r="B353" i="47"/>
  <c r="A353" i="47"/>
  <c r="C354" i="47"/>
  <c r="C1088" i="46" l="1"/>
  <c r="B1087" i="46"/>
  <c r="A1087" i="46"/>
  <c r="B354" i="47"/>
  <c r="C355" i="47"/>
  <c r="A354" i="47"/>
  <c r="C1089" i="46" l="1"/>
  <c r="A1088" i="46"/>
  <c r="B1088" i="46"/>
  <c r="B355" i="47"/>
  <c r="A355" i="47"/>
  <c r="C356" i="47"/>
  <c r="C1090" i="46" l="1"/>
  <c r="A1089" i="46"/>
  <c r="B1089" i="46"/>
  <c r="A356" i="47"/>
  <c r="C357" i="47"/>
  <c r="B356" i="47"/>
  <c r="C1091" i="46" l="1"/>
  <c r="A1090" i="46"/>
  <c r="B1090" i="46"/>
  <c r="B357" i="47"/>
  <c r="A357" i="47"/>
  <c r="C358" i="47"/>
  <c r="C1092" i="46" l="1"/>
  <c r="B1091" i="46"/>
  <c r="A1091" i="46"/>
  <c r="B358" i="47"/>
  <c r="A358" i="47"/>
  <c r="C359" i="47"/>
  <c r="C1093" i="46" l="1"/>
  <c r="A1092" i="46"/>
  <c r="B1092" i="46"/>
  <c r="B359" i="47"/>
  <c r="A359" i="47"/>
  <c r="C360" i="47"/>
  <c r="C1094" i="46" l="1"/>
  <c r="B1093" i="46"/>
  <c r="A1093" i="46"/>
  <c r="A360" i="47"/>
  <c r="B360" i="47"/>
  <c r="C361" i="47"/>
  <c r="C1095" i="46" l="1"/>
  <c r="A1094" i="46"/>
  <c r="B1094" i="46"/>
  <c r="B361" i="47"/>
  <c r="A361" i="47"/>
  <c r="C362" i="47"/>
  <c r="C1096" i="46" l="1"/>
  <c r="B1095" i="46"/>
  <c r="A1095" i="46"/>
  <c r="B362" i="47"/>
  <c r="C363" i="47"/>
  <c r="A362" i="47"/>
  <c r="C1097" i="46" l="1"/>
  <c r="A1096" i="46"/>
  <c r="B1096" i="46"/>
  <c r="B363" i="47"/>
  <c r="C364" i="47"/>
  <c r="A363" i="47"/>
  <c r="C1098" i="46" l="1"/>
  <c r="A1097" i="46"/>
  <c r="B1097" i="46"/>
  <c r="A364" i="47"/>
  <c r="C365" i="47"/>
  <c r="B364" i="47"/>
  <c r="C1099" i="46" l="1"/>
  <c r="A1098" i="46"/>
  <c r="B1098" i="46"/>
  <c r="B365" i="47"/>
  <c r="A365" i="47"/>
  <c r="C366" i="47"/>
  <c r="C1100" i="46" l="1"/>
  <c r="B1099" i="46"/>
  <c r="A1099" i="46"/>
  <c r="B366" i="47"/>
  <c r="A366" i="47"/>
  <c r="C367" i="47"/>
  <c r="C1101" i="46" l="1"/>
  <c r="A1100" i="46"/>
  <c r="B1100" i="46"/>
  <c r="B367" i="47"/>
  <c r="C368" i="47"/>
  <c r="A367" i="47"/>
  <c r="C1102" i="46" l="1"/>
  <c r="B1101" i="46"/>
  <c r="A1101" i="46"/>
  <c r="B368" i="47"/>
  <c r="A368" i="47"/>
  <c r="C369" i="47"/>
  <c r="C1103" i="46" l="1"/>
  <c r="A1102" i="46"/>
  <c r="B1102" i="46"/>
  <c r="B369" i="47"/>
  <c r="A369" i="47"/>
  <c r="C370" i="47"/>
  <c r="C1104" i="46" l="1"/>
  <c r="B1103" i="46"/>
  <c r="A1103" i="46"/>
  <c r="C371" i="47"/>
  <c r="A370" i="47"/>
  <c r="B370" i="47"/>
  <c r="C1105" i="46" l="1"/>
  <c r="A1104" i="46"/>
  <c r="B1104" i="46"/>
  <c r="B371" i="47"/>
  <c r="A371" i="47"/>
  <c r="C372" i="47"/>
  <c r="C1106" i="46" l="1"/>
  <c r="A1105" i="46"/>
  <c r="B1105" i="46"/>
  <c r="B372" i="47"/>
  <c r="C373" i="47"/>
  <c r="A372" i="47"/>
  <c r="C1107" i="46" l="1"/>
  <c r="A1106" i="46"/>
  <c r="B1106" i="46"/>
  <c r="B373" i="47"/>
  <c r="A373" i="47"/>
  <c r="C374" i="47"/>
  <c r="C1108" i="46" l="1"/>
  <c r="B1107" i="46"/>
  <c r="A1107" i="46"/>
  <c r="B374" i="47"/>
  <c r="C375" i="47"/>
  <c r="A374" i="47"/>
  <c r="C1109" i="46" l="1"/>
  <c r="A1108" i="46"/>
  <c r="B1108" i="46"/>
  <c r="B375" i="47"/>
  <c r="A375" i="47"/>
  <c r="C376" i="47"/>
  <c r="C1110" i="46" l="1"/>
  <c r="B1109" i="46"/>
  <c r="A1109" i="46"/>
  <c r="B376" i="47"/>
  <c r="C377" i="47"/>
  <c r="A376" i="47"/>
  <c r="C1111" i="46" l="1"/>
  <c r="A1110" i="46"/>
  <c r="B1110" i="46"/>
  <c r="A377" i="47"/>
  <c r="B377" i="47"/>
  <c r="C378" i="47"/>
  <c r="C1112" i="46" l="1"/>
  <c r="B1111" i="46"/>
  <c r="A1111" i="46"/>
  <c r="B378" i="47"/>
  <c r="C379" i="47"/>
  <c r="A378" i="47"/>
  <c r="C1113" i="46" l="1"/>
  <c r="A1112" i="46"/>
  <c r="B1112" i="46"/>
  <c r="B379" i="47"/>
  <c r="C380" i="47"/>
  <c r="A379" i="47"/>
  <c r="C1114" i="46" l="1"/>
  <c r="A1113" i="46"/>
  <c r="B1113" i="46"/>
  <c r="A380" i="47"/>
  <c r="B380" i="47"/>
  <c r="C381" i="47"/>
  <c r="C1115" i="46" l="1"/>
  <c r="A1114" i="46"/>
  <c r="B1114" i="46"/>
  <c r="B381" i="47"/>
  <c r="C382" i="47"/>
  <c r="A381" i="47"/>
  <c r="C1116" i="46" l="1"/>
  <c r="B1115" i="46"/>
  <c r="A1115" i="46"/>
  <c r="A382" i="47"/>
  <c r="B382" i="47"/>
  <c r="C383" i="47"/>
  <c r="C1117" i="46" l="1"/>
  <c r="A1116" i="46"/>
  <c r="B1116" i="46"/>
  <c r="A383" i="47"/>
  <c r="B383" i="47"/>
  <c r="C384" i="47"/>
  <c r="C1118" i="46" l="1"/>
  <c r="B1117" i="46"/>
  <c r="A1117" i="46"/>
  <c r="B384" i="47"/>
  <c r="A384" i="47"/>
  <c r="C385" i="47"/>
  <c r="C1119" i="46" l="1"/>
  <c r="A1118" i="46"/>
  <c r="B1118" i="46"/>
  <c r="B385" i="47"/>
  <c r="A385" i="47"/>
  <c r="C386" i="47"/>
  <c r="C1120" i="46" l="1"/>
  <c r="B1119" i="46"/>
  <c r="A1119" i="46"/>
  <c r="B386" i="47"/>
  <c r="C387" i="47"/>
  <c r="A386" i="47"/>
  <c r="C1121" i="46" l="1"/>
  <c r="A1120" i="46"/>
  <c r="B1120" i="46"/>
  <c r="B387" i="47"/>
  <c r="A387" i="47"/>
  <c r="C388" i="47"/>
  <c r="C1122" i="46" l="1"/>
  <c r="A1121" i="46"/>
  <c r="B1121" i="46"/>
  <c r="B388" i="47"/>
  <c r="C389" i="47"/>
  <c r="A388" i="47"/>
  <c r="C1123" i="46" l="1"/>
  <c r="A1122" i="46"/>
  <c r="B1122" i="46"/>
  <c r="B389" i="47"/>
  <c r="C390" i="47"/>
  <c r="A389" i="47"/>
  <c r="C1124" i="46" l="1"/>
  <c r="B1123" i="46"/>
  <c r="A1123" i="46"/>
  <c r="B390" i="47"/>
  <c r="A390" i="47"/>
  <c r="C391" i="47"/>
  <c r="C1125" i="46" l="1"/>
  <c r="A1124" i="46"/>
  <c r="B1124" i="46"/>
  <c r="B391" i="47"/>
  <c r="A391" i="47"/>
  <c r="C392" i="47"/>
  <c r="C1126" i="46" l="1"/>
  <c r="B1125" i="46"/>
  <c r="A1125" i="46"/>
  <c r="A392" i="47"/>
  <c r="B392" i="47"/>
  <c r="C393" i="47"/>
  <c r="C1127" i="46" l="1"/>
  <c r="A1126" i="46"/>
  <c r="B1126" i="46"/>
  <c r="A393" i="47"/>
  <c r="B393" i="47"/>
  <c r="C394" i="47"/>
  <c r="C1128" i="46" l="1"/>
  <c r="B1127" i="46"/>
  <c r="A1127" i="46"/>
  <c r="A394" i="47"/>
  <c r="B394" i="47"/>
  <c r="C395" i="47"/>
  <c r="C1129" i="46" l="1"/>
  <c r="A1128" i="46"/>
  <c r="B1128" i="46"/>
  <c r="B395" i="47"/>
  <c r="C396" i="47"/>
  <c r="A395" i="47"/>
  <c r="C1130" i="46" l="1"/>
  <c r="A1129" i="46"/>
  <c r="B1129" i="46"/>
  <c r="B396" i="47"/>
  <c r="C397" i="47"/>
  <c r="A396" i="47"/>
  <c r="C1131" i="46" l="1"/>
  <c r="A1130" i="46"/>
  <c r="B1130" i="46"/>
  <c r="B397" i="47"/>
  <c r="C398" i="47"/>
  <c r="A397" i="47"/>
  <c r="C1132" i="46" l="1"/>
  <c r="B1131" i="46"/>
  <c r="A1131" i="46"/>
  <c r="A398" i="47"/>
  <c r="B398" i="47"/>
  <c r="C399" i="47"/>
  <c r="C1133" i="46" l="1"/>
  <c r="A1132" i="46"/>
  <c r="B1132" i="46"/>
  <c r="A399" i="47"/>
  <c r="B399" i="47"/>
  <c r="C400" i="47"/>
  <c r="C1134" i="46" l="1"/>
  <c r="B1133" i="46"/>
  <c r="A1133" i="46"/>
  <c r="A400" i="47"/>
  <c r="B400" i="47"/>
  <c r="C401" i="47"/>
  <c r="C1135" i="46" l="1"/>
  <c r="A1134" i="46"/>
  <c r="B1134" i="46"/>
  <c r="A401" i="47"/>
  <c r="B401" i="47"/>
  <c r="C402" i="47"/>
  <c r="C1136" i="46" l="1"/>
  <c r="B1135" i="46"/>
  <c r="A1135" i="46"/>
  <c r="A402" i="47"/>
  <c r="B402" i="47"/>
  <c r="C403" i="47"/>
  <c r="C1137" i="46" l="1"/>
  <c r="A1136" i="46"/>
  <c r="B1136" i="46"/>
  <c r="A403" i="47"/>
  <c r="B403" i="47"/>
  <c r="C404" i="47"/>
  <c r="C1138" i="46" l="1"/>
  <c r="A1137" i="46"/>
  <c r="B1137" i="46"/>
  <c r="A404" i="47"/>
  <c r="C405" i="47"/>
  <c r="B404" i="47"/>
  <c r="C1139" i="46" l="1"/>
  <c r="A1138" i="46"/>
  <c r="B1138" i="46"/>
  <c r="B405" i="47"/>
  <c r="A405" i="47"/>
  <c r="C406" i="47"/>
  <c r="C1140" i="46" l="1"/>
  <c r="B1139" i="46"/>
  <c r="A1139" i="46"/>
  <c r="B406" i="47"/>
  <c r="A406" i="47"/>
  <c r="C407" i="47"/>
  <c r="C1141" i="46" l="1"/>
  <c r="A1140" i="46"/>
  <c r="B1140" i="46"/>
  <c r="B407" i="47"/>
  <c r="A407" i="47"/>
  <c r="C408" i="47"/>
  <c r="C1142" i="46" l="1"/>
  <c r="B1141" i="46"/>
  <c r="A1141" i="46"/>
  <c r="B408" i="47"/>
  <c r="C409" i="47"/>
  <c r="A408" i="47"/>
  <c r="C1143" i="46" l="1"/>
  <c r="A1142" i="46"/>
  <c r="B1142" i="46"/>
  <c r="A409" i="47"/>
  <c r="B409" i="47"/>
  <c r="C410" i="47"/>
  <c r="C1144" i="46" l="1"/>
  <c r="B1143" i="46"/>
  <c r="A1143" i="46"/>
  <c r="A410" i="47"/>
  <c r="B410" i="47"/>
  <c r="C411" i="47"/>
  <c r="C1145" i="46" l="1"/>
  <c r="A1144" i="46"/>
  <c r="B1144" i="46"/>
  <c r="C412" i="47"/>
  <c r="A411" i="47"/>
  <c r="B411" i="47"/>
  <c r="C1146" i="46" l="1"/>
  <c r="A1145" i="46"/>
  <c r="B1145" i="46"/>
  <c r="C413" i="47"/>
  <c r="B412" i="47"/>
  <c r="A412" i="47"/>
  <c r="C1147" i="46" l="1"/>
  <c r="A1146" i="46"/>
  <c r="B1146" i="46"/>
  <c r="A413" i="47"/>
  <c r="B413" i="47"/>
  <c r="C414" i="47"/>
  <c r="C1148" i="46" l="1"/>
  <c r="B1147" i="46"/>
  <c r="A1147" i="46"/>
  <c r="B414" i="47"/>
  <c r="C415" i="47"/>
  <c r="A414" i="47"/>
  <c r="C1149" i="46" l="1"/>
  <c r="A1148" i="46"/>
  <c r="B1148" i="46"/>
  <c r="B415" i="47"/>
  <c r="A415" i="47"/>
  <c r="C416" i="47"/>
  <c r="C1150" i="46" l="1"/>
  <c r="B1149" i="46"/>
  <c r="A1149" i="46"/>
  <c r="B416" i="47"/>
  <c r="C417" i="47"/>
  <c r="A416" i="47"/>
  <c r="C1151" i="46" l="1"/>
  <c r="A1150" i="46"/>
  <c r="B1150" i="46"/>
  <c r="B417" i="47"/>
  <c r="A417" i="47"/>
  <c r="C418" i="47"/>
  <c r="C1152" i="46" l="1"/>
  <c r="B1151" i="46"/>
  <c r="A1151" i="46"/>
  <c r="B418" i="47"/>
  <c r="A418" i="47"/>
  <c r="C419" i="47"/>
  <c r="C1153" i="46" l="1"/>
  <c r="A1152" i="46"/>
  <c r="B1152" i="46"/>
  <c r="B419" i="47"/>
  <c r="A419" i="47"/>
  <c r="C420" i="47"/>
  <c r="C1154" i="46" l="1"/>
  <c r="A1153" i="46"/>
  <c r="B1153" i="46"/>
  <c r="A420" i="47"/>
  <c r="B420" i="47"/>
  <c r="C421" i="47"/>
  <c r="C1155" i="46" l="1"/>
  <c r="A1154" i="46"/>
  <c r="B1154" i="46"/>
  <c r="B421" i="47"/>
  <c r="C422" i="47"/>
  <c r="A421" i="47"/>
  <c r="C1156" i="46" l="1"/>
  <c r="B1155" i="46"/>
  <c r="A1155" i="46"/>
  <c r="B422" i="47"/>
  <c r="A422" i="47"/>
  <c r="C423" i="47"/>
  <c r="C1157" i="46" l="1"/>
  <c r="A1156" i="46"/>
  <c r="B1156" i="46"/>
  <c r="B423" i="47"/>
  <c r="A423" i="47"/>
  <c r="C424" i="47"/>
  <c r="C1158" i="46" l="1"/>
  <c r="B1157" i="46"/>
  <c r="A1157" i="46"/>
  <c r="B424" i="47"/>
  <c r="A424" i="47"/>
  <c r="C425" i="47"/>
  <c r="C1159" i="46" l="1"/>
  <c r="A1158" i="46"/>
  <c r="B1158" i="46"/>
  <c r="B425" i="47"/>
  <c r="A425" i="47"/>
  <c r="C426" i="47"/>
  <c r="C1160" i="46" l="1"/>
  <c r="B1159" i="46"/>
  <c r="A1159" i="46"/>
  <c r="A426" i="47"/>
  <c r="B426" i="47"/>
  <c r="C427" i="47"/>
  <c r="C1161" i="46" l="1"/>
  <c r="A1160" i="46"/>
  <c r="B1160" i="46"/>
  <c r="A427" i="47"/>
  <c r="B427" i="47"/>
  <c r="C428" i="47"/>
  <c r="C1162" i="46" l="1"/>
  <c r="A1161" i="46"/>
  <c r="B1161" i="46"/>
  <c r="B428" i="47"/>
  <c r="A428" i="47"/>
  <c r="C429" i="47"/>
  <c r="C1163" i="46" l="1"/>
  <c r="A1162" i="46"/>
  <c r="B1162" i="46"/>
  <c r="A429" i="47"/>
  <c r="B429" i="47"/>
  <c r="C430" i="47"/>
  <c r="C1164" i="46" l="1"/>
  <c r="B1163" i="46"/>
  <c r="A1163" i="46"/>
  <c r="A430" i="47"/>
  <c r="B430" i="47"/>
  <c r="C431" i="47"/>
  <c r="C1165" i="46" l="1"/>
  <c r="A1164" i="46"/>
  <c r="B1164" i="46"/>
  <c r="A431" i="47"/>
  <c r="B431" i="47"/>
  <c r="C432" i="47"/>
  <c r="C1166" i="46" l="1"/>
  <c r="B1165" i="46"/>
  <c r="A1165" i="46"/>
  <c r="B432" i="47"/>
  <c r="C433" i="47"/>
  <c r="A432" i="47"/>
  <c r="C1167" i="46" l="1"/>
  <c r="A1166" i="46"/>
  <c r="B1166" i="46"/>
  <c r="A433" i="47"/>
  <c r="B433" i="47"/>
  <c r="C434" i="47"/>
  <c r="C1168" i="46" l="1"/>
  <c r="B1167" i="46"/>
  <c r="A1167" i="46"/>
  <c r="A434" i="47"/>
  <c r="B434" i="47"/>
  <c r="C435" i="47"/>
  <c r="C1169" i="46" l="1"/>
  <c r="A1168" i="46"/>
  <c r="B1168" i="46"/>
  <c r="C436" i="47"/>
  <c r="A435" i="47"/>
  <c r="B435" i="47"/>
  <c r="C1170" i="46" l="1"/>
  <c r="A1169" i="46"/>
  <c r="B1169" i="46"/>
  <c r="B436" i="47"/>
  <c r="A436" i="47"/>
  <c r="C437" i="47"/>
  <c r="C1171" i="46" l="1"/>
  <c r="A1170" i="46"/>
  <c r="B1170" i="46"/>
  <c r="B437" i="47"/>
  <c r="C438" i="47"/>
  <c r="A437" i="47"/>
  <c r="C1172" i="46" l="1"/>
  <c r="B1171" i="46"/>
  <c r="A1171" i="46"/>
  <c r="B438" i="47"/>
  <c r="A438" i="47"/>
  <c r="C439" i="47"/>
  <c r="C1173" i="46" l="1"/>
  <c r="A1172" i="46"/>
  <c r="B1172" i="46"/>
  <c r="B439" i="47"/>
  <c r="C440" i="47"/>
  <c r="A439" i="47"/>
  <c r="C1174" i="46" l="1"/>
  <c r="B1173" i="46"/>
  <c r="A1173" i="46"/>
  <c r="B440" i="47"/>
  <c r="C441" i="47"/>
  <c r="A440" i="47"/>
  <c r="C1175" i="46" l="1"/>
  <c r="A1174" i="46"/>
  <c r="B1174" i="46"/>
  <c r="B441" i="47"/>
  <c r="A441" i="47"/>
  <c r="C442" i="47"/>
  <c r="C1176" i="46" l="1"/>
  <c r="B1175" i="46"/>
  <c r="A1175" i="46"/>
  <c r="B442" i="47"/>
  <c r="A442" i="47"/>
  <c r="C443" i="47"/>
  <c r="C1177" i="46" l="1"/>
  <c r="A1176" i="46"/>
  <c r="B1176" i="46"/>
  <c r="B443" i="47"/>
  <c r="A443" i="47"/>
  <c r="C444" i="47"/>
  <c r="C1178" i="46" l="1"/>
  <c r="A1177" i="46"/>
  <c r="B1177" i="46"/>
  <c r="A444" i="47"/>
  <c r="B444" i="47"/>
  <c r="C445" i="47"/>
  <c r="C1179" i="46" l="1"/>
  <c r="A1178" i="46"/>
  <c r="B1178" i="46"/>
  <c r="A445" i="47"/>
  <c r="B445" i="47"/>
  <c r="C446" i="47"/>
  <c r="C1180" i="46" l="1"/>
  <c r="B1179" i="46"/>
  <c r="A1179" i="46"/>
  <c r="A446" i="47"/>
  <c r="B446" i="47"/>
  <c r="C447" i="47"/>
  <c r="C1181" i="46" l="1"/>
  <c r="A1180" i="46"/>
  <c r="B1180" i="46"/>
  <c r="A447" i="47"/>
  <c r="B447" i="47"/>
  <c r="C448" i="47"/>
  <c r="C1182" i="46" l="1"/>
  <c r="B1181" i="46"/>
  <c r="A1181" i="46"/>
  <c r="A448" i="47"/>
  <c r="B448" i="47"/>
  <c r="C449" i="47"/>
  <c r="C1183" i="46" l="1"/>
  <c r="A1182" i="46"/>
  <c r="B1182" i="46"/>
  <c r="A449" i="47"/>
  <c r="B449" i="47"/>
  <c r="C450" i="47"/>
  <c r="C1184" i="46" l="1"/>
  <c r="B1183" i="46"/>
  <c r="A1183" i="46"/>
  <c r="A450" i="47"/>
  <c r="B450" i="47"/>
  <c r="C451" i="47"/>
  <c r="C1185" i="46" l="1"/>
  <c r="A1184" i="46"/>
  <c r="B1184" i="46"/>
  <c r="B451" i="47"/>
  <c r="A451" i="47"/>
  <c r="C452" i="47"/>
  <c r="C1186" i="46" l="1"/>
  <c r="B1185" i="46"/>
  <c r="A1185" i="46"/>
  <c r="A452" i="47"/>
  <c r="C453" i="47"/>
  <c r="B452" i="47"/>
  <c r="C1187" i="46" l="1"/>
  <c r="A1186" i="46"/>
  <c r="B1186" i="46"/>
  <c r="B453" i="47"/>
  <c r="C454" i="47"/>
  <c r="A453" i="47"/>
  <c r="C1188" i="46" l="1"/>
  <c r="B1187" i="46"/>
  <c r="A1187" i="46"/>
  <c r="B454" i="47"/>
  <c r="A454" i="47"/>
  <c r="C455" i="47"/>
  <c r="C1189" i="46" l="1"/>
  <c r="A1188" i="46"/>
  <c r="B1188" i="46"/>
  <c r="B455" i="47"/>
  <c r="A455" i="47"/>
  <c r="C456" i="47"/>
  <c r="C1190" i="46" l="1"/>
  <c r="B1189" i="46"/>
  <c r="A1189" i="46"/>
  <c r="B456" i="47"/>
  <c r="C457" i="47"/>
  <c r="A456" i="47"/>
  <c r="C1191" i="46" l="1"/>
  <c r="A1190" i="46"/>
  <c r="B1190" i="46"/>
  <c r="B457" i="47"/>
  <c r="A457" i="47"/>
  <c r="C458" i="47"/>
  <c r="C1192" i="46" l="1"/>
  <c r="B1191" i="46"/>
  <c r="A1191" i="46"/>
  <c r="B458" i="47"/>
  <c r="A458" i="47"/>
  <c r="C459" i="47"/>
  <c r="C1193" i="46" l="1"/>
  <c r="A1192" i="46"/>
  <c r="B1192" i="46"/>
  <c r="B459" i="47"/>
  <c r="A459" i="47"/>
  <c r="C460" i="47"/>
  <c r="C1194" i="46" l="1"/>
  <c r="B1193" i="46"/>
  <c r="A1193" i="46"/>
  <c r="A460" i="47"/>
  <c r="B460" i="47"/>
  <c r="C461" i="47"/>
  <c r="C1195" i="46" l="1"/>
  <c r="A1194" i="46"/>
  <c r="B1194" i="46"/>
  <c r="B461" i="47"/>
  <c r="A461" i="47"/>
  <c r="C462" i="47"/>
  <c r="C1196" i="46" l="1"/>
  <c r="B1195" i="46"/>
  <c r="A1195" i="46"/>
  <c r="B462" i="47"/>
  <c r="A462" i="47"/>
  <c r="C463" i="47"/>
  <c r="C1197" i="46" l="1"/>
  <c r="A1196" i="46"/>
  <c r="B1196" i="46"/>
  <c r="A463" i="47"/>
  <c r="B463" i="47"/>
  <c r="C464" i="47"/>
  <c r="C1198" i="46" l="1"/>
  <c r="B1197" i="46"/>
  <c r="A1197" i="46"/>
  <c r="A464" i="47"/>
  <c r="B464" i="47"/>
  <c r="C465" i="47"/>
  <c r="C1199" i="46" l="1"/>
  <c r="A1198" i="46"/>
  <c r="B1198" i="46"/>
  <c r="B465" i="47"/>
  <c r="C466" i="47"/>
  <c r="A465" i="47"/>
  <c r="C1200" i="46" l="1"/>
  <c r="B1199" i="46"/>
  <c r="A1199" i="46"/>
  <c r="A466" i="47"/>
  <c r="B466" i="47"/>
  <c r="C467" i="47"/>
  <c r="C1201" i="46" l="1"/>
  <c r="A1200" i="46"/>
  <c r="B1200" i="46"/>
  <c r="A467" i="47"/>
  <c r="B467" i="47"/>
  <c r="C468" i="47"/>
  <c r="C1202" i="46" l="1"/>
  <c r="B1201" i="46"/>
  <c r="A1201" i="46"/>
  <c r="A468" i="47"/>
  <c r="C469" i="47"/>
  <c r="B468" i="47"/>
  <c r="C1203" i="46" l="1"/>
  <c r="A1202" i="46"/>
  <c r="B1202" i="46"/>
  <c r="A469" i="47"/>
  <c r="B469" i="47"/>
  <c r="C470" i="47"/>
  <c r="C1204" i="46" l="1"/>
  <c r="B1203" i="46"/>
  <c r="A1203" i="46"/>
  <c r="B470" i="47"/>
  <c r="A470" i="47"/>
  <c r="C471" i="47"/>
  <c r="C1205" i="46" l="1"/>
  <c r="A1204" i="46"/>
  <c r="B1204" i="46"/>
  <c r="B471" i="47"/>
  <c r="A471" i="47"/>
  <c r="C472" i="47"/>
  <c r="C1206" i="46" l="1"/>
  <c r="B1205" i="46"/>
  <c r="A1205" i="46"/>
  <c r="B472" i="47"/>
  <c r="C473" i="47"/>
  <c r="A472" i="47"/>
  <c r="C1207" i="46" l="1"/>
  <c r="A1206" i="46"/>
  <c r="B1206" i="46"/>
  <c r="B473" i="47"/>
  <c r="C474" i="47"/>
  <c r="A473" i="47"/>
  <c r="C1208" i="46" l="1"/>
  <c r="B1207" i="46"/>
  <c r="A1207" i="46"/>
  <c r="B474" i="47"/>
  <c r="A474" i="47"/>
  <c r="C475" i="47"/>
  <c r="C1209" i="46" l="1"/>
  <c r="A1208" i="46"/>
  <c r="B1208" i="46"/>
  <c r="B475" i="47"/>
  <c r="A475" i="47"/>
  <c r="C476" i="47"/>
  <c r="C1210" i="46" l="1"/>
  <c r="B1209" i="46"/>
  <c r="A1209" i="46"/>
  <c r="A476" i="47"/>
  <c r="C477" i="47"/>
  <c r="B476" i="47"/>
  <c r="C1211" i="46" l="1"/>
  <c r="A1210" i="46"/>
  <c r="B1210" i="46"/>
  <c r="B477" i="47"/>
  <c r="A477" i="47"/>
  <c r="C478" i="47"/>
  <c r="C1212" i="46" l="1"/>
  <c r="B1211" i="46"/>
  <c r="A1211" i="46"/>
  <c r="B478" i="47"/>
  <c r="C479" i="47"/>
  <c r="A478" i="47"/>
  <c r="C1213" i="46" l="1"/>
  <c r="C1214" i="46" s="1"/>
  <c r="A1212" i="46"/>
  <c r="B1212" i="46"/>
  <c r="B479" i="47"/>
  <c r="C480" i="47"/>
  <c r="A479" i="47"/>
  <c r="C1215" i="46" l="1"/>
  <c r="A1214" i="46"/>
  <c r="B1214" i="46"/>
  <c r="B1213" i="46"/>
  <c r="A1213" i="46"/>
  <c r="B480" i="47"/>
  <c r="C481" i="47"/>
  <c r="A480" i="47"/>
  <c r="C1216" i="46" l="1"/>
  <c r="B1215" i="46"/>
  <c r="A1215" i="46"/>
  <c r="A481" i="47"/>
  <c r="B481" i="47"/>
  <c r="C482" i="47"/>
  <c r="C1217" i="46" l="1"/>
  <c r="A1216" i="46"/>
  <c r="B1216" i="46"/>
  <c r="A482" i="47"/>
  <c r="B482" i="47"/>
  <c r="C483" i="47"/>
  <c r="C1218" i="46" l="1"/>
  <c r="B1217" i="46"/>
  <c r="A1217" i="46"/>
  <c r="B483" i="47"/>
  <c r="C484" i="47"/>
  <c r="A483" i="47"/>
  <c r="C1219" i="46" l="1"/>
  <c r="A1218" i="46"/>
  <c r="B1218" i="46"/>
  <c r="A484" i="47"/>
  <c r="C485" i="47"/>
  <c r="B484" i="47"/>
  <c r="C1220" i="46" l="1"/>
  <c r="B1219" i="46"/>
  <c r="A1219" i="46"/>
  <c r="A485" i="47"/>
  <c r="B485" i="47"/>
  <c r="C486" i="47"/>
  <c r="C1221" i="46" l="1"/>
  <c r="A1220" i="46"/>
  <c r="B1220" i="46"/>
  <c r="A486" i="47"/>
  <c r="B486" i="47"/>
  <c r="C487" i="47"/>
  <c r="C1222" i="46" l="1"/>
  <c r="B1221" i="46"/>
  <c r="A1221" i="46"/>
  <c r="B487" i="47"/>
  <c r="C488" i="47"/>
  <c r="A487" i="47"/>
  <c r="C1223" i="46" l="1"/>
  <c r="A1222" i="46"/>
  <c r="B1222" i="46"/>
  <c r="A488" i="47"/>
  <c r="B488" i="47"/>
  <c r="C489" i="47"/>
  <c r="C1224" i="46" l="1"/>
  <c r="B1223" i="46"/>
  <c r="A1223" i="46"/>
  <c r="A489" i="47"/>
  <c r="C490" i="47"/>
  <c r="B489" i="47"/>
  <c r="C1225" i="46" l="1"/>
  <c r="A1224" i="46"/>
  <c r="B1224" i="46"/>
  <c r="B490" i="47"/>
  <c r="C491" i="47"/>
  <c r="A490" i="47"/>
  <c r="C1226" i="46" l="1"/>
  <c r="B1225" i="46"/>
  <c r="A1225" i="46"/>
  <c r="B491" i="47"/>
  <c r="A491" i="47"/>
  <c r="C492" i="47"/>
  <c r="C1227" i="46" l="1"/>
  <c r="A1226" i="46"/>
  <c r="B1226" i="46"/>
  <c r="A492" i="47"/>
  <c r="B492" i="47"/>
  <c r="C493" i="47"/>
  <c r="C1228" i="46" l="1"/>
  <c r="B1227" i="46"/>
  <c r="A1227" i="46"/>
  <c r="B493" i="47"/>
  <c r="C494" i="47"/>
  <c r="A493" i="47"/>
  <c r="C1229" i="46" l="1"/>
  <c r="A1228" i="46"/>
  <c r="B1228" i="46"/>
  <c r="B494" i="47"/>
  <c r="C495" i="47"/>
  <c r="A494" i="47"/>
  <c r="C1230" i="46" l="1"/>
  <c r="B1229" i="46"/>
  <c r="A1229" i="46"/>
  <c r="B495" i="47"/>
  <c r="A495" i="47"/>
  <c r="C496" i="47"/>
  <c r="C1231" i="46" l="1"/>
  <c r="A1230" i="46"/>
  <c r="B1230" i="46"/>
  <c r="B496" i="47"/>
  <c r="C497" i="47"/>
  <c r="A496" i="47"/>
  <c r="C1232" i="46" l="1"/>
  <c r="B1231" i="46"/>
  <c r="A1231" i="46"/>
  <c r="B497" i="47"/>
  <c r="C498" i="47"/>
  <c r="A497" i="47"/>
  <c r="C1233" i="46" l="1"/>
  <c r="A1232" i="46"/>
  <c r="B1232" i="46"/>
  <c r="B498" i="47"/>
  <c r="C499" i="47"/>
  <c r="A498" i="47"/>
  <c r="C1234" i="46" l="1"/>
  <c r="B1233" i="46"/>
  <c r="A1233" i="46"/>
  <c r="B499" i="47"/>
  <c r="A499" i="47"/>
  <c r="C500" i="47"/>
  <c r="C1235" i="46" l="1"/>
  <c r="A1234" i="46"/>
  <c r="B1234" i="46"/>
  <c r="A500" i="47"/>
  <c r="C501" i="47"/>
  <c r="B500" i="47"/>
  <c r="C1236" i="46" l="1"/>
  <c r="B1235" i="46"/>
  <c r="A1235" i="46"/>
  <c r="B501" i="47"/>
  <c r="C502" i="47"/>
  <c r="A501" i="47"/>
  <c r="C1237" i="46" l="1"/>
  <c r="A1236" i="46"/>
  <c r="B1236" i="46"/>
  <c r="A502" i="47"/>
  <c r="B502" i="47"/>
  <c r="C503" i="47"/>
  <c r="C1238" i="46" l="1"/>
  <c r="B1237" i="46"/>
  <c r="A1237" i="46"/>
  <c r="A503" i="47"/>
  <c r="B503" i="47"/>
  <c r="C504" i="47"/>
  <c r="C1239" i="46" l="1"/>
  <c r="A1238" i="46"/>
  <c r="B1238" i="46"/>
  <c r="A504" i="47"/>
  <c r="B504" i="47"/>
  <c r="C505" i="47"/>
  <c r="C1240" i="46" l="1"/>
  <c r="A1239" i="46"/>
  <c r="B1239" i="46"/>
  <c r="A505" i="47"/>
  <c r="B505" i="47"/>
  <c r="C506" i="47"/>
  <c r="C1241" i="46" l="1"/>
  <c r="B1240" i="46"/>
  <c r="A1240" i="46"/>
  <c r="A506" i="47"/>
  <c r="B506" i="47"/>
  <c r="C507" i="47"/>
  <c r="C1242" i="46" l="1"/>
  <c r="A1241" i="46"/>
  <c r="B1241" i="46"/>
  <c r="A507" i="47"/>
  <c r="B507" i="47"/>
  <c r="C508" i="47"/>
  <c r="C1243" i="46" l="1"/>
  <c r="B1242" i="46"/>
  <c r="A1242" i="46"/>
  <c r="B508" i="47"/>
  <c r="A508" i="47"/>
  <c r="C509" i="47"/>
  <c r="C1244" i="46" l="1"/>
  <c r="A1243" i="46"/>
  <c r="B1243" i="46"/>
  <c r="A509" i="47"/>
  <c r="B509" i="47"/>
  <c r="C510" i="47"/>
  <c r="C1245" i="46" l="1"/>
  <c r="B1244" i="46"/>
  <c r="A1244" i="46"/>
  <c r="A510" i="47"/>
  <c r="B510" i="47"/>
  <c r="C511" i="47"/>
  <c r="C1246" i="46" l="1"/>
  <c r="A1245" i="46"/>
  <c r="B1245" i="46"/>
  <c r="A511" i="47"/>
  <c r="B511" i="47"/>
  <c r="C512" i="47"/>
  <c r="C1247" i="46" l="1"/>
  <c r="A1246" i="46"/>
  <c r="B1246" i="46"/>
  <c r="A512" i="47"/>
  <c r="B512" i="47"/>
  <c r="C513" i="47"/>
  <c r="C1248" i="46" l="1"/>
  <c r="A1247" i="46"/>
  <c r="B1247" i="46"/>
  <c r="A513" i="47"/>
  <c r="B513" i="47"/>
  <c r="C514" i="47"/>
  <c r="C1249" i="46" l="1"/>
  <c r="B1248" i="46"/>
  <c r="A1248" i="46"/>
  <c r="B514" i="47"/>
  <c r="C515" i="47"/>
  <c r="A514" i="47"/>
  <c r="C1250" i="46" l="1"/>
  <c r="A1249" i="46"/>
  <c r="B1249" i="46"/>
  <c r="B515" i="47"/>
  <c r="A515" i="47"/>
  <c r="C516" i="47"/>
  <c r="C1251" i="46" l="1"/>
  <c r="B1250" i="46"/>
  <c r="A1250" i="46"/>
  <c r="A516" i="47"/>
  <c r="B516" i="47"/>
  <c r="C517" i="47"/>
  <c r="C1252" i="46" l="1"/>
  <c r="A1251" i="46"/>
  <c r="B1251" i="46"/>
  <c r="B517" i="47"/>
  <c r="C518" i="47"/>
  <c r="A517" i="47"/>
  <c r="C1253" i="46" l="1"/>
  <c r="B1252" i="46"/>
  <c r="A1252" i="46"/>
  <c r="B518" i="47"/>
  <c r="A518" i="47"/>
  <c r="C519" i="47"/>
  <c r="C1254" i="46" l="1"/>
  <c r="A1253" i="46"/>
  <c r="B1253" i="46"/>
  <c r="B519" i="47"/>
  <c r="A519" i="47"/>
  <c r="C520" i="47"/>
  <c r="C1255" i="46" l="1"/>
  <c r="A1254" i="46"/>
  <c r="B1254" i="46"/>
  <c r="B520" i="47"/>
  <c r="C521" i="47"/>
  <c r="A520" i="47"/>
  <c r="C1256" i="46" l="1"/>
  <c r="A1255" i="46"/>
  <c r="B1255" i="46"/>
  <c r="A521" i="47"/>
  <c r="B521" i="47"/>
  <c r="C522" i="47"/>
  <c r="C1257" i="46" l="1"/>
  <c r="B1256" i="46"/>
  <c r="A1256" i="46"/>
  <c r="A522" i="47"/>
  <c r="B522" i="47"/>
  <c r="C523" i="47"/>
  <c r="C1258" i="46" l="1"/>
  <c r="A1257" i="46"/>
  <c r="B1257" i="46"/>
  <c r="A523" i="47"/>
  <c r="B523" i="47"/>
  <c r="C524" i="47"/>
  <c r="C1259" i="46" l="1"/>
  <c r="B1258" i="46"/>
  <c r="A1258" i="46"/>
  <c r="B524" i="47"/>
  <c r="A524" i="47"/>
  <c r="C525" i="47"/>
  <c r="C1260" i="46" l="1"/>
  <c r="A1259" i="46"/>
  <c r="B1259" i="46"/>
  <c r="A525" i="47"/>
  <c r="B525" i="47"/>
  <c r="C526" i="47"/>
  <c r="C1261" i="46" l="1"/>
  <c r="B1260" i="46"/>
  <c r="A1260" i="46"/>
  <c r="A526" i="47"/>
  <c r="B526" i="47"/>
  <c r="C527" i="47"/>
  <c r="C1262" i="46" l="1"/>
  <c r="A1261" i="46"/>
  <c r="B1261" i="46"/>
  <c r="A527" i="47"/>
  <c r="B527" i="47"/>
  <c r="C528" i="47"/>
  <c r="C1263" i="46" l="1"/>
  <c r="B1262" i="46"/>
  <c r="A1262" i="46"/>
  <c r="A528" i="47"/>
  <c r="B528" i="47"/>
  <c r="C529" i="47"/>
  <c r="C1264" i="46" l="1"/>
  <c r="A1263" i="46"/>
  <c r="B1263" i="46"/>
  <c r="B529" i="47"/>
  <c r="C530" i="47"/>
  <c r="A529" i="47"/>
  <c r="C1265" i="46" l="1"/>
  <c r="B1264" i="46"/>
  <c r="A1264" i="46"/>
  <c r="B530" i="47"/>
  <c r="A530" i="47"/>
  <c r="C531" i="47"/>
  <c r="C1266" i="46" l="1"/>
  <c r="A1265" i="46"/>
  <c r="B1265" i="46"/>
  <c r="B531" i="47"/>
  <c r="C532" i="47"/>
  <c r="A531" i="47"/>
  <c r="C1267" i="46" l="1"/>
  <c r="B1266" i="46"/>
  <c r="A1266" i="46"/>
  <c r="A532" i="47"/>
  <c r="C533" i="47"/>
  <c r="B532" i="47"/>
  <c r="C1268" i="46" l="1"/>
  <c r="B1267" i="46"/>
  <c r="A1267" i="46"/>
  <c r="B533" i="47"/>
  <c r="C534" i="47"/>
  <c r="A533" i="47"/>
  <c r="C1269" i="46" l="1"/>
  <c r="B1268" i="46"/>
  <c r="A1268" i="46"/>
  <c r="B534" i="47"/>
  <c r="A534" i="47"/>
  <c r="C535" i="47"/>
  <c r="C1270" i="46" l="1"/>
  <c r="A1269" i="46"/>
  <c r="B1269" i="46"/>
  <c r="B535" i="47"/>
  <c r="C536" i="47"/>
  <c r="A535" i="47"/>
  <c r="C1271" i="46" l="1"/>
  <c r="B1270" i="46"/>
  <c r="A1270" i="46"/>
  <c r="B536" i="47"/>
  <c r="C537" i="47"/>
  <c r="A536" i="47"/>
  <c r="C1272" i="46" l="1"/>
  <c r="B1271" i="46"/>
  <c r="A1271" i="46"/>
  <c r="B537" i="47"/>
  <c r="C538" i="47"/>
  <c r="A537" i="47"/>
  <c r="C1273" i="46" l="1"/>
  <c r="B1272" i="46"/>
  <c r="A1272" i="46"/>
  <c r="B538" i="47"/>
  <c r="C539" i="47"/>
  <c r="A538" i="47"/>
  <c r="C1274" i="46" l="1"/>
  <c r="A1273" i="46"/>
  <c r="B1273" i="46"/>
  <c r="A539" i="47"/>
  <c r="B539" i="47"/>
  <c r="C540" i="47"/>
  <c r="C1275" i="46" l="1"/>
  <c r="B1274" i="46"/>
  <c r="A1274" i="46"/>
  <c r="B540" i="47"/>
  <c r="A540" i="47"/>
  <c r="C541" i="47"/>
  <c r="C1276" i="46" l="1"/>
  <c r="B1275" i="46"/>
  <c r="A1275" i="46"/>
  <c r="A541" i="47"/>
  <c r="B541" i="47"/>
  <c r="C542" i="47"/>
  <c r="C1277" i="46" l="1"/>
  <c r="B1276" i="46"/>
  <c r="A1276" i="46"/>
  <c r="A542" i="47"/>
  <c r="B542" i="47"/>
  <c r="C543" i="47"/>
  <c r="C1278" i="46" l="1"/>
  <c r="A1277" i="46"/>
  <c r="B1277" i="46"/>
  <c r="A543" i="47"/>
  <c r="B543" i="47"/>
  <c r="C544" i="47"/>
  <c r="C1279" i="46" l="1"/>
  <c r="B1278" i="46"/>
  <c r="A1278" i="46"/>
  <c r="A544" i="47"/>
  <c r="B544" i="47"/>
  <c r="C545" i="47"/>
  <c r="C1280" i="46" l="1"/>
  <c r="B1279" i="46"/>
  <c r="A1279" i="46"/>
  <c r="A545" i="47"/>
  <c r="B545" i="47"/>
  <c r="C546" i="47"/>
  <c r="C1281" i="46" l="1"/>
  <c r="B1280" i="46"/>
  <c r="A1280" i="46"/>
  <c r="A546" i="47"/>
  <c r="B546" i="47"/>
  <c r="C547" i="47"/>
  <c r="C1282" i="46" l="1"/>
  <c r="A1281" i="46"/>
  <c r="B1281" i="46"/>
  <c r="A547" i="47"/>
  <c r="B547" i="47"/>
  <c r="C548" i="47"/>
  <c r="C1283" i="46" l="1"/>
  <c r="B1282" i="46"/>
  <c r="A1282" i="46"/>
  <c r="A548" i="47"/>
  <c r="C549" i="47"/>
  <c r="B548" i="47"/>
  <c r="C1284" i="46" l="1"/>
  <c r="B1283" i="46"/>
  <c r="A1283" i="46"/>
  <c r="B549" i="47"/>
  <c r="A549" i="47"/>
  <c r="C550" i="47"/>
  <c r="C1285" i="46" l="1"/>
  <c r="B1284" i="46"/>
  <c r="A1284" i="46"/>
  <c r="B550" i="47"/>
  <c r="A550" i="47"/>
  <c r="C551" i="47"/>
  <c r="C1286" i="46" l="1"/>
  <c r="A1285" i="46"/>
  <c r="B1285" i="46"/>
  <c r="B551" i="47"/>
  <c r="A551" i="47"/>
  <c r="C552" i="47"/>
  <c r="C1287" i="46" l="1"/>
  <c r="B1286" i="46"/>
  <c r="A1286" i="46"/>
  <c r="B552" i="47"/>
  <c r="A552" i="47"/>
  <c r="C553" i="47"/>
  <c r="C1288" i="46" l="1"/>
  <c r="B1287" i="46"/>
  <c r="A1287" i="46"/>
  <c r="B553" i="47"/>
  <c r="A553" i="47"/>
  <c r="C554" i="47"/>
  <c r="C1289" i="46" l="1"/>
  <c r="B1288" i="46"/>
  <c r="A1288" i="46"/>
  <c r="B554" i="47"/>
  <c r="A554" i="47"/>
  <c r="C555" i="47"/>
  <c r="C1290" i="46" l="1"/>
  <c r="A1289" i="46"/>
  <c r="B1289" i="46"/>
  <c r="B555" i="47"/>
  <c r="C556" i="47"/>
  <c r="A555" i="47"/>
  <c r="C1291" i="46" l="1"/>
  <c r="B1290" i="46"/>
  <c r="A1290" i="46"/>
  <c r="A556" i="47"/>
  <c r="C557" i="47"/>
  <c r="B556" i="47"/>
  <c r="C1292" i="46" l="1"/>
  <c r="B1291" i="46"/>
  <c r="A1291" i="46"/>
  <c r="B557" i="47"/>
  <c r="C558" i="47"/>
  <c r="A557" i="47"/>
  <c r="C1293" i="46" l="1"/>
  <c r="B1292" i="46"/>
  <c r="A1292" i="46"/>
  <c r="A558" i="47"/>
  <c r="B558" i="47"/>
  <c r="C559" i="47"/>
  <c r="C1294" i="46" l="1"/>
  <c r="A1293" i="46"/>
  <c r="B1293" i="46"/>
  <c r="A559" i="47"/>
  <c r="B559" i="47"/>
  <c r="C560" i="47"/>
  <c r="C1295" i="46" l="1"/>
  <c r="B1294" i="46"/>
  <c r="A1294" i="46"/>
  <c r="A560" i="47"/>
  <c r="B560" i="47"/>
  <c r="C561" i="47"/>
  <c r="C1296" i="46" l="1"/>
  <c r="B1295" i="46"/>
  <c r="A1295" i="46"/>
  <c r="A561" i="47"/>
  <c r="B561" i="47"/>
  <c r="C562" i="47"/>
  <c r="C1297" i="46" l="1"/>
  <c r="B1296" i="46"/>
  <c r="A1296" i="46"/>
  <c r="A562" i="47"/>
  <c r="B562" i="47"/>
  <c r="C563" i="47"/>
  <c r="C1298" i="46" l="1"/>
  <c r="A1297" i="46"/>
  <c r="B1297" i="46"/>
  <c r="B563" i="47"/>
  <c r="C564" i="47"/>
  <c r="A563" i="47"/>
  <c r="C1299" i="46" l="1"/>
  <c r="B1298" i="46"/>
  <c r="A1298" i="46"/>
  <c r="B564" i="47"/>
  <c r="A564" i="47"/>
  <c r="C565" i="47"/>
  <c r="C1300" i="46" l="1"/>
  <c r="B1299" i="46"/>
  <c r="A1299" i="46"/>
  <c r="A565" i="47"/>
  <c r="B565" i="47"/>
  <c r="C566" i="47"/>
  <c r="C1301" i="46" l="1"/>
  <c r="B1300" i="46"/>
  <c r="A1300" i="46"/>
  <c r="A566" i="47"/>
  <c r="B566" i="47"/>
  <c r="C567" i="47"/>
  <c r="C1302" i="46" l="1"/>
  <c r="A1301" i="46"/>
  <c r="B1301" i="46"/>
  <c r="A567" i="47"/>
  <c r="B567" i="47"/>
  <c r="C568" i="47"/>
  <c r="C1303" i="46" l="1"/>
  <c r="B1302" i="46"/>
  <c r="A1302" i="46"/>
  <c r="A568" i="47"/>
  <c r="B568" i="47"/>
  <c r="C569" i="47"/>
  <c r="C1304" i="46" l="1"/>
  <c r="B1303" i="46"/>
  <c r="A1303" i="46"/>
  <c r="B569" i="47"/>
  <c r="A569" i="47"/>
  <c r="C570" i="47"/>
  <c r="C1305" i="46" l="1"/>
  <c r="B1304" i="46"/>
  <c r="A1304" i="46"/>
  <c r="A570" i="47"/>
  <c r="B570" i="47"/>
  <c r="C571" i="47"/>
  <c r="C1306" i="46" l="1"/>
  <c r="A1305" i="46"/>
  <c r="B1305" i="46"/>
  <c r="B571" i="47"/>
  <c r="A571" i="47"/>
  <c r="C572" i="47"/>
  <c r="C1307" i="46" l="1"/>
  <c r="B1306" i="46"/>
  <c r="A1306" i="46"/>
  <c r="A572" i="47"/>
  <c r="B572" i="47"/>
  <c r="C573" i="47"/>
  <c r="C1308" i="46" l="1"/>
  <c r="B1307" i="46"/>
  <c r="A1307" i="46"/>
  <c r="B573" i="47"/>
  <c r="A573" i="47"/>
  <c r="C574" i="47"/>
  <c r="C1309" i="46" l="1"/>
  <c r="B1308" i="46"/>
  <c r="A1308" i="46"/>
  <c r="A574" i="47"/>
  <c r="B574" i="47"/>
  <c r="C575" i="47"/>
  <c r="C1310" i="46" l="1"/>
  <c r="A1309" i="46"/>
  <c r="B1309" i="46"/>
  <c r="A575" i="47"/>
  <c r="B575" i="47"/>
  <c r="C576" i="47"/>
  <c r="C1311" i="46" l="1"/>
  <c r="B1310" i="46"/>
  <c r="A1310" i="46"/>
  <c r="A576" i="47"/>
  <c r="B576" i="47"/>
  <c r="C577" i="47"/>
  <c r="C1312" i="46" l="1"/>
  <c r="B1311" i="46"/>
  <c r="A1311" i="46"/>
  <c r="B577" i="47"/>
  <c r="A577" i="47"/>
  <c r="C578" i="47"/>
  <c r="C1313" i="46" l="1"/>
  <c r="B1312" i="46"/>
  <c r="A1312" i="46"/>
  <c r="A578" i="47"/>
  <c r="B578" i="47"/>
  <c r="C579" i="47"/>
  <c r="C1314" i="46" l="1"/>
  <c r="A1313" i="46"/>
  <c r="B1313" i="46"/>
  <c r="B579" i="47"/>
  <c r="A579" i="47"/>
  <c r="C580" i="47"/>
  <c r="C1315" i="46" l="1"/>
  <c r="B1314" i="46"/>
  <c r="A1314" i="46"/>
  <c r="A580" i="47"/>
  <c r="B580" i="47"/>
  <c r="C581" i="47"/>
  <c r="C1316" i="46" l="1"/>
  <c r="B1315" i="46"/>
  <c r="A1315" i="46"/>
  <c r="C582" i="47"/>
  <c r="B581" i="47"/>
  <c r="A581" i="47"/>
  <c r="C1317" i="46" l="1"/>
  <c r="B1316" i="46"/>
  <c r="A1316" i="46"/>
  <c r="A582" i="47"/>
  <c r="C583" i="47"/>
  <c r="B582" i="47"/>
  <c r="C1318" i="46" l="1"/>
  <c r="A1317" i="46"/>
  <c r="B1317" i="46"/>
  <c r="B583" i="47"/>
  <c r="C584" i="47"/>
  <c r="A583" i="47"/>
  <c r="C1319" i="46" l="1"/>
  <c r="B1318" i="46"/>
  <c r="A1318" i="46"/>
  <c r="A584" i="47"/>
  <c r="C585" i="47"/>
  <c r="B584" i="47"/>
  <c r="C1320" i="46" l="1"/>
  <c r="B1319" i="46"/>
  <c r="A1319" i="46"/>
  <c r="B585" i="47"/>
  <c r="A585" i="47"/>
  <c r="C586" i="47"/>
  <c r="C1321" i="46" l="1"/>
  <c r="B1320" i="46"/>
  <c r="A1320" i="46"/>
  <c r="A586" i="47"/>
  <c r="C587" i="47"/>
  <c r="B586" i="47"/>
  <c r="C1322" i="46" l="1"/>
  <c r="A1321" i="46"/>
  <c r="B1321" i="46"/>
  <c r="B587" i="47"/>
  <c r="C588" i="47"/>
  <c r="A587" i="47"/>
  <c r="C1323" i="46" l="1"/>
  <c r="B1322" i="46"/>
  <c r="A1322" i="46"/>
  <c r="A588" i="47"/>
  <c r="C589" i="47"/>
  <c r="B588" i="47"/>
  <c r="C1324" i="46" l="1"/>
  <c r="B1323" i="46"/>
  <c r="A1323" i="46"/>
  <c r="B589" i="47"/>
  <c r="A589" i="47"/>
  <c r="C590" i="47"/>
  <c r="C1325" i="46" l="1"/>
  <c r="B1324" i="46"/>
  <c r="A1324" i="46"/>
  <c r="A590" i="47"/>
  <c r="B590" i="47"/>
  <c r="C591" i="47"/>
  <c r="C1326" i="46" l="1"/>
  <c r="B1325" i="46"/>
  <c r="A1325" i="46"/>
  <c r="B591" i="47"/>
  <c r="A591" i="47"/>
  <c r="C592" i="47"/>
  <c r="C1327" i="46" l="1"/>
  <c r="B1326" i="46"/>
  <c r="A1326" i="46"/>
  <c r="A592" i="47"/>
  <c r="B592" i="47"/>
  <c r="C593" i="47"/>
  <c r="C1328" i="46" l="1"/>
  <c r="B1327" i="46"/>
  <c r="A1327" i="46"/>
  <c r="B593" i="47"/>
  <c r="A593" i="47"/>
  <c r="C594" i="47"/>
  <c r="C1329" i="46" l="1"/>
  <c r="B1328" i="46"/>
  <c r="A1328" i="46"/>
  <c r="B594" i="47"/>
  <c r="C595" i="47"/>
  <c r="A594" i="47"/>
  <c r="C1330" i="46" l="1"/>
  <c r="B1329" i="46"/>
  <c r="A1329" i="46"/>
  <c r="B595" i="47"/>
  <c r="A595" i="47"/>
  <c r="C596" i="47"/>
  <c r="C1331" i="46" l="1"/>
  <c r="B1330" i="46"/>
  <c r="A1330" i="46"/>
  <c r="A596" i="47"/>
  <c r="B596" i="47"/>
  <c r="C597" i="47"/>
  <c r="C1332" i="46" l="1"/>
  <c r="B1331" i="46"/>
  <c r="A1331" i="46"/>
  <c r="B597" i="47"/>
  <c r="A597" i="47"/>
  <c r="C598" i="47"/>
  <c r="C1333" i="46" l="1"/>
  <c r="B1332" i="46"/>
  <c r="A1332" i="46"/>
  <c r="A598" i="47"/>
  <c r="B598" i="47"/>
  <c r="C599" i="47"/>
  <c r="C1334" i="46" l="1"/>
  <c r="B1333" i="46"/>
  <c r="A1333" i="46"/>
  <c r="B599" i="47"/>
  <c r="A599" i="47"/>
  <c r="C600" i="47"/>
  <c r="C1335" i="46" l="1"/>
  <c r="B1334" i="46"/>
  <c r="A1334" i="46"/>
  <c r="A600" i="47"/>
  <c r="B600" i="47"/>
  <c r="C601" i="47"/>
  <c r="C1336" i="46" l="1"/>
  <c r="B1335" i="46"/>
  <c r="A1335" i="46"/>
  <c r="B601" i="47"/>
  <c r="C602" i="47"/>
  <c r="A601" i="47"/>
  <c r="C1337" i="46" l="1"/>
  <c r="B1336" i="46"/>
  <c r="A1336" i="46"/>
  <c r="A602" i="47"/>
  <c r="B602" i="47"/>
  <c r="C603" i="47"/>
  <c r="C1338" i="46" l="1"/>
  <c r="B1337" i="46"/>
  <c r="A1337" i="46"/>
  <c r="B603" i="47"/>
  <c r="A603" i="47"/>
  <c r="C604" i="47"/>
  <c r="C1339" i="46" l="1"/>
  <c r="B1338" i="46"/>
  <c r="A1338" i="46"/>
  <c r="A604" i="47"/>
  <c r="B604" i="47"/>
  <c r="C605" i="47"/>
  <c r="C1340" i="46" l="1"/>
  <c r="B1339" i="46"/>
  <c r="A1339" i="46"/>
  <c r="B605" i="47"/>
  <c r="A605" i="47"/>
  <c r="C606" i="47"/>
  <c r="C1341" i="46" l="1"/>
  <c r="B1340" i="46"/>
  <c r="A1340" i="46"/>
  <c r="A606" i="47"/>
  <c r="C607" i="47"/>
  <c r="B606" i="47"/>
  <c r="C1342" i="46" l="1"/>
  <c r="B1341" i="46"/>
  <c r="A1341" i="46"/>
  <c r="B607" i="47"/>
  <c r="A607" i="47"/>
  <c r="C608" i="47"/>
  <c r="C1343" i="46" l="1"/>
  <c r="B1342" i="46"/>
  <c r="A1342" i="46"/>
  <c r="A608" i="47"/>
  <c r="B608" i="47"/>
  <c r="C609" i="47"/>
  <c r="C1344" i="46" l="1"/>
  <c r="B1343" i="46"/>
  <c r="A1343" i="46"/>
  <c r="B609" i="47"/>
  <c r="C610" i="47"/>
  <c r="A609" i="47"/>
  <c r="C1345" i="46" l="1"/>
  <c r="B1344" i="46"/>
  <c r="A1344" i="46"/>
  <c r="A610" i="47"/>
  <c r="B610" i="47"/>
  <c r="C611" i="47"/>
  <c r="C1346" i="46" l="1"/>
  <c r="B1345" i="46"/>
  <c r="A1345" i="46"/>
  <c r="B611" i="47"/>
  <c r="C612" i="47"/>
  <c r="A611" i="47"/>
  <c r="C1347" i="46" l="1"/>
  <c r="B1346" i="46"/>
  <c r="A1346" i="46"/>
  <c r="A612" i="47"/>
  <c r="C613" i="47"/>
  <c r="B612" i="47"/>
  <c r="C1348" i="46" l="1"/>
  <c r="B1347" i="46"/>
  <c r="A1347" i="46"/>
  <c r="A613" i="47"/>
  <c r="B613" i="47"/>
  <c r="C614" i="47"/>
  <c r="C1349" i="46" l="1"/>
  <c r="B1348" i="46"/>
  <c r="A1348" i="46"/>
  <c r="A614" i="47"/>
  <c r="B614" i="47"/>
  <c r="C615" i="47"/>
  <c r="C1350" i="46" l="1"/>
  <c r="B1349" i="46"/>
  <c r="A1349" i="46"/>
  <c r="A615" i="47"/>
  <c r="B615" i="47"/>
  <c r="C616" i="47"/>
  <c r="C1351" i="46" l="1"/>
  <c r="B1350" i="46"/>
  <c r="A1350" i="46"/>
  <c r="A616" i="47"/>
  <c r="B616" i="47"/>
  <c r="C617" i="47"/>
  <c r="C1352" i="46" l="1"/>
  <c r="B1351" i="46"/>
  <c r="A1351" i="46"/>
  <c r="A617" i="47"/>
  <c r="B617" i="47"/>
  <c r="C618" i="47"/>
  <c r="C1353" i="46" l="1"/>
  <c r="B1352" i="46"/>
  <c r="A1352" i="46"/>
  <c r="A618" i="47"/>
  <c r="B618" i="47"/>
  <c r="C619" i="47"/>
  <c r="C1354" i="46" l="1"/>
  <c r="B1353" i="46"/>
  <c r="A1353" i="46"/>
  <c r="A619" i="47"/>
  <c r="B619" i="47"/>
  <c r="C620" i="47"/>
  <c r="C1355" i="46" l="1"/>
  <c r="B1354" i="46"/>
  <c r="A1354" i="46"/>
  <c r="A620" i="47"/>
  <c r="C621" i="47"/>
  <c r="B620" i="47"/>
  <c r="C1356" i="46" l="1"/>
  <c r="B1355" i="46"/>
  <c r="A1355" i="46"/>
  <c r="A621" i="47"/>
  <c r="B621" i="47"/>
  <c r="C622" i="47"/>
  <c r="C1357" i="46" l="1"/>
  <c r="B1356" i="46"/>
  <c r="A1356" i="46"/>
  <c r="A622" i="47"/>
  <c r="B622" i="47"/>
  <c r="C623" i="47"/>
  <c r="C1358" i="46" l="1"/>
  <c r="B1357" i="46"/>
  <c r="A1357" i="46"/>
  <c r="A623" i="47"/>
  <c r="B623" i="47"/>
  <c r="C624" i="47"/>
  <c r="C1359" i="46" l="1"/>
  <c r="B1358" i="46"/>
  <c r="A1358" i="46"/>
  <c r="A624" i="47"/>
  <c r="B624" i="47"/>
  <c r="C625" i="47"/>
  <c r="C1360" i="46" l="1"/>
  <c r="B1359" i="46"/>
  <c r="A1359" i="46"/>
  <c r="A625" i="47"/>
  <c r="B625" i="47"/>
  <c r="C626" i="47"/>
  <c r="C1361" i="46" l="1"/>
  <c r="B1360" i="46"/>
  <c r="A1360" i="46"/>
  <c r="A626" i="47"/>
  <c r="B626" i="47"/>
  <c r="C627" i="47"/>
  <c r="C1362" i="46" l="1"/>
  <c r="B1361" i="46"/>
  <c r="A1361" i="46"/>
  <c r="A627" i="47"/>
  <c r="B627" i="47"/>
  <c r="C628" i="47"/>
  <c r="C1363" i="46" l="1"/>
  <c r="B1362" i="46"/>
  <c r="A1362" i="46"/>
  <c r="A628" i="47"/>
  <c r="C629" i="47"/>
  <c r="B628" i="47"/>
  <c r="C1364" i="46" l="1"/>
  <c r="B1363" i="46"/>
  <c r="A1363" i="46"/>
  <c r="A629" i="47"/>
  <c r="C630" i="47"/>
  <c r="B629" i="47"/>
  <c r="C1365" i="46" l="1"/>
  <c r="B1364" i="46"/>
  <c r="A1364" i="46"/>
  <c r="A630" i="47"/>
  <c r="B630" i="47"/>
  <c r="C631" i="47"/>
  <c r="C1366" i="46" l="1"/>
  <c r="B1365" i="46"/>
  <c r="A1365" i="46"/>
  <c r="A631" i="47"/>
  <c r="B631" i="47"/>
  <c r="C632" i="47"/>
  <c r="C1367" i="46" l="1"/>
  <c r="B1366" i="46"/>
  <c r="A1366" i="46"/>
  <c r="A632" i="47"/>
  <c r="B632" i="47"/>
  <c r="C633" i="47"/>
  <c r="C1368" i="46" l="1"/>
  <c r="B1367" i="46"/>
  <c r="A1367" i="46"/>
  <c r="A633" i="47"/>
  <c r="B633" i="47"/>
  <c r="C634" i="47"/>
  <c r="C1369" i="46" l="1"/>
  <c r="B1368" i="46"/>
  <c r="A1368" i="46"/>
  <c r="A634" i="47"/>
  <c r="B634" i="47"/>
  <c r="C635" i="47"/>
  <c r="C1370" i="46" l="1"/>
  <c r="B1369" i="46"/>
  <c r="A1369" i="46"/>
  <c r="B635" i="47"/>
  <c r="C636" i="47"/>
  <c r="A635" i="47"/>
  <c r="C1371" i="46" l="1"/>
  <c r="B1370" i="46"/>
  <c r="A1370" i="46"/>
  <c r="A636" i="47"/>
  <c r="B636" i="47"/>
  <c r="C637" i="47"/>
  <c r="C1372" i="46" l="1"/>
  <c r="B1371" i="46"/>
  <c r="A1371" i="46"/>
  <c r="A637" i="47"/>
  <c r="B637" i="47"/>
  <c r="C638" i="47"/>
  <c r="C1373" i="46" l="1"/>
  <c r="B1372" i="46"/>
  <c r="A1372" i="46"/>
  <c r="B638" i="47"/>
  <c r="A638" i="47"/>
  <c r="C639" i="47"/>
  <c r="C1374" i="46" l="1"/>
  <c r="B1373" i="46"/>
  <c r="A1373" i="46"/>
  <c r="B639" i="47"/>
  <c r="A639" i="47"/>
  <c r="C640" i="47"/>
  <c r="C1375" i="46" l="1"/>
  <c r="B1374" i="46"/>
  <c r="A1374" i="46"/>
  <c r="B640" i="47"/>
  <c r="A640" i="47"/>
  <c r="C641" i="47"/>
  <c r="C1376" i="46" l="1"/>
  <c r="B1375" i="46"/>
  <c r="A1375" i="46"/>
  <c r="B641" i="47"/>
  <c r="C642" i="47"/>
  <c r="A641" i="47"/>
  <c r="C1377" i="46" l="1"/>
  <c r="B1376" i="46"/>
  <c r="A1376" i="46"/>
  <c r="A642" i="47"/>
  <c r="B642" i="47"/>
  <c r="C643" i="47"/>
  <c r="C1378" i="46" l="1"/>
  <c r="B1377" i="46"/>
  <c r="A1377" i="46"/>
  <c r="B643" i="47"/>
  <c r="C644" i="47"/>
  <c r="A643" i="47"/>
  <c r="C1379" i="46" l="1"/>
  <c r="B1378" i="46"/>
  <c r="A1378" i="46"/>
  <c r="C645" i="47"/>
  <c r="A644" i="47"/>
  <c r="B644" i="47"/>
  <c r="C1380" i="46" l="1"/>
  <c r="B1379" i="46"/>
  <c r="A1379" i="46"/>
  <c r="B645" i="47"/>
  <c r="C646" i="47"/>
  <c r="A645" i="47"/>
  <c r="C1381" i="46" l="1"/>
  <c r="B1380" i="46"/>
  <c r="A1380" i="46"/>
  <c r="B646" i="47"/>
  <c r="A646" i="47"/>
  <c r="C647" i="47"/>
  <c r="C1382" i="46" l="1"/>
  <c r="B1381" i="46"/>
  <c r="A1381" i="46"/>
  <c r="B647" i="47"/>
  <c r="C648" i="47"/>
  <c r="A647" i="47"/>
  <c r="C1383" i="46" l="1"/>
  <c r="B1382" i="46"/>
  <c r="A1382" i="46"/>
  <c r="B648" i="47"/>
  <c r="C649" i="47"/>
  <c r="A648" i="47"/>
  <c r="C1384" i="46" l="1"/>
  <c r="B1383" i="46"/>
  <c r="A1383" i="46"/>
  <c r="B649" i="47"/>
  <c r="C650" i="47"/>
  <c r="A649" i="47"/>
  <c r="C1385" i="46" l="1"/>
  <c r="B1384" i="46"/>
  <c r="A1384" i="46"/>
  <c r="B650" i="47"/>
  <c r="C651" i="47"/>
  <c r="A650" i="47"/>
  <c r="C1386" i="46" l="1"/>
  <c r="B1385" i="46"/>
  <c r="A1385" i="46"/>
  <c r="A651" i="47"/>
  <c r="B651" i="47"/>
  <c r="C652" i="47"/>
  <c r="C1387" i="46" l="1"/>
  <c r="B1386" i="46"/>
  <c r="A1386" i="46"/>
  <c r="A652" i="47"/>
  <c r="C653" i="47"/>
  <c r="B652" i="47"/>
  <c r="C1388" i="46" l="1"/>
  <c r="B1387" i="46"/>
  <c r="A1387" i="46"/>
  <c r="A653" i="47"/>
  <c r="B653" i="47"/>
  <c r="C654" i="47"/>
  <c r="C1389" i="46" l="1"/>
  <c r="B1388" i="46"/>
  <c r="A1388" i="46"/>
  <c r="A654" i="47"/>
  <c r="C655" i="47"/>
  <c r="B654" i="47"/>
  <c r="C1390" i="46" l="1"/>
  <c r="B1389" i="46"/>
  <c r="A1389" i="46"/>
  <c r="C656" i="47"/>
  <c r="A655" i="47"/>
  <c r="B655" i="47"/>
  <c r="C1391" i="46" l="1"/>
  <c r="B1390" i="46"/>
  <c r="A1390" i="46"/>
  <c r="B656" i="47"/>
  <c r="C657" i="47"/>
  <c r="A656" i="47"/>
  <c r="C1392" i="46" l="1"/>
  <c r="B1391" i="46"/>
  <c r="A1391" i="46"/>
  <c r="A657" i="47"/>
  <c r="B657" i="47"/>
  <c r="C658" i="47"/>
  <c r="C1393" i="46" l="1"/>
  <c r="B1392" i="46"/>
  <c r="A1392" i="46"/>
  <c r="B658" i="47"/>
  <c r="A658" i="47"/>
  <c r="C659" i="47"/>
  <c r="C1394" i="46" l="1"/>
  <c r="B1393" i="46"/>
  <c r="A1393" i="46"/>
  <c r="C660" i="47"/>
  <c r="A659" i="47"/>
  <c r="B659" i="47"/>
  <c r="C1395" i="46" l="1"/>
  <c r="B1394" i="46"/>
  <c r="A1394" i="46"/>
  <c r="B660" i="47"/>
  <c r="C661" i="47"/>
  <c r="A660" i="47"/>
  <c r="C1396" i="46" l="1"/>
  <c r="B1395" i="46"/>
  <c r="A1395" i="46"/>
  <c r="B661" i="47"/>
  <c r="C662" i="47"/>
  <c r="A661" i="47"/>
  <c r="C1397" i="46" l="1"/>
  <c r="B1396" i="46"/>
  <c r="A1396" i="46"/>
  <c r="B662" i="47"/>
  <c r="C663" i="47"/>
  <c r="A662" i="47"/>
  <c r="C1398" i="46" l="1"/>
  <c r="B1397" i="46"/>
  <c r="A1397" i="46"/>
  <c r="B663" i="47"/>
  <c r="C664" i="47"/>
  <c r="A663" i="47"/>
  <c r="C1399" i="46" l="1"/>
  <c r="B1398" i="46"/>
  <c r="A1398" i="46"/>
  <c r="B664" i="47"/>
  <c r="C665" i="47"/>
  <c r="A664" i="47"/>
  <c r="C1400" i="46" l="1"/>
  <c r="B1399" i="46"/>
  <c r="A1399" i="46"/>
  <c r="B665" i="47"/>
  <c r="A665" i="47"/>
  <c r="C666" i="47"/>
  <c r="C1401" i="46" l="1"/>
  <c r="B1400" i="46"/>
  <c r="A1400" i="46"/>
  <c r="A666" i="47"/>
  <c r="B666" i="47"/>
  <c r="C667" i="47"/>
  <c r="C1402" i="46" l="1"/>
  <c r="B1401" i="46"/>
  <c r="A1401" i="46"/>
  <c r="A667" i="47"/>
  <c r="B667" i="47"/>
  <c r="C668" i="47"/>
  <c r="C1403" i="46" l="1"/>
  <c r="B1402" i="46"/>
  <c r="A1402" i="46"/>
  <c r="A668" i="47"/>
  <c r="B668" i="47"/>
  <c r="C669" i="47"/>
  <c r="C1404" i="46" l="1"/>
  <c r="B1403" i="46"/>
  <c r="A1403" i="46"/>
  <c r="A669" i="47"/>
  <c r="B669" i="47"/>
  <c r="C670" i="47"/>
  <c r="C1405" i="46" l="1"/>
  <c r="B1404" i="46"/>
  <c r="A1404" i="46"/>
  <c r="C671" i="47"/>
  <c r="A670" i="47"/>
  <c r="B670" i="47"/>
  <c r="C1406" i="46" l="1"/>
  <c r="B1405" i="46"/>
  <c r="A1405" i="46"/>
  <c r="B671" i="47"/>
  <c r="C672" i="47"/>
  <c r="A671" i="47"/>
  <c r="C1407" i="46" l="1"/>
  <c r="B1406" i="46"/>
  <c r="A1406" i="46"/>
  <c r="B672" i="47"/>
  <c r="A672" i="47"/>
  <c r="C673" i="47"/>
  <c r="C1408" i="46" l="1"/>
  <c r="B1407" i="46"/>
  <c r="A1407" i="46"/>
  <c r="B673" i="47"/>
  <c r="C674" i="47"/>
  <c r="A673" i="47"/>
  <c r="C1409" i="46" l="1"/>
  <c r="B1408" i="46"/>
  <c r="A1408" i="46"/>
  <c r="B674" i="47"/>
  <c r="A674" i="47"/>
  <c r="C675" i="47"/>
  <c r="C1410" i="46" l="1"/>
  <c r="B1409" i="46"/>
  <c r="A1409" i="46"/>
  <c r="A675" i="47"/>
  <c r="B675" i="47"/>
  <c r="C676" i="47"/>
  <c r="C1411" i="46" l="1"/>
  <c r="B1410" i="46"/>
  <c r="A1410" i="46"/>
  <c r="B676" i="47"/>
  <c r="C677" i="47"/>
  <c r="A676" i="47"/>
  <c r="C1412" i="46" l="1"/>
  <c r="B1411" i="46"/>
  <c r="A1411" i="46"/>
  <c r="A677" i="47"/>
  <c r="B677" i="47"/>
  <c r="C678" i="47"/>
  <c r="C1413" i="46" l="1"/>
  <c r="B1412" i="46"/>
  <c r="A1412" i="46"/>
  <c r="A678" i="47"/>
  <c r="C679" i="47"/>
  <c r="B678" i="47"/>
  <c r="C1414" i="46" l="1"/>
  <c r="B1413" i="46"/>
  <c r="A1413" i="46"/>
  <c r="A679" i="47"/>
  <c r="B679" i="47"/>
  <c r="C680" i="47"/>
  <c r="C1415" i="46" l="1"/>
  <c r="B1414" i="46"/>
  <c r="A1414" i="46"/>
  <c r="A680" i="47"/>
  <c r="B680" i="47"/>
  <c r="C681" i="47"/>
  <c r="C1416" i="46" l="1"/>
  <c r="B1415" i="46"/>
  <c r="A1415" i="46"/>
  <c r="B681" i="47"/>
  <c r="C682" i="47"/>
  <c r="A681" i="47"/>
  <c r="C1417" i="46" l="1"/>
  <c r="B1416" i="46"/>
  <c r="A1416" i="46"/>
  <c r="B682" i="47"/>
  <c r="A682" i="47"/>
  <c r="C683" i="47"/>
  <c r="C1418" i="46" l="1"/>
  <c r="B1417" i="46"/>
  <c r="A1417" i="46"/>
  <c r="B683" i="47"/>
  <c r="A683" i="47"/>
  <c r="C684" i="47"/>
  <c r="C1419" i="46" l="1"/>
  <c r="B1418" i="46"/>
  <c r="A1418" i="46"/>
  <c r="B684" i="47"/>
  <c r="C685" i="47"/>
  <c r="A684" i="47"/>
  <c r="C1420" i="46" l="1"/>
  <c r="B1419" i="46"/>
  <c r="A1419" i="46"/>
  <c r="B685" i="47"/>
  <c r="C686" i="47"/>
  <c r="A685" i="47"/>
  <c r="C1421" i="46" l="1"/>
  <c r="B1420" i="46"/>
  <c r="A1420" i="46"/>
  <c r="B686" i="47"/>
  <c r="C687" i="47"/>
  <c r="A686" i="47"/>
  <c r="C1422" i="46" l="1"/>
  <c r="B1421" i="46"/>
  <c r="A1421" i="46"/>
  <c r="B687" i="47"/>
  <c r="C688" i="47"/>
  <c r="A687" i="47"/>
  <c r="C1423" i="46" l="1"/>
  <c r="B1422" i="46"/>
  <c r="A1422" i="46"/>
  <c r="B688" i="47"/>
  <c r="A688" i="47"/>
  <c r="C689" i="47"/>
  <c r="C1424" i="46" l="1"/>
  <c r="B1423" i="46"/>
  <c r="A1423" i="46"/>
  <c r="C690" i="47"/>
  <c r="A689" i="47"/>
  <c r="B689" i="47"/>
  <c r="C1425" i="46" l="1"/>
  <c r="B1424" i="46"/>
  <c r="A1424" i="46"/>
  <c r="C691" i="47"/>
  <c r="B690" i="47"/>
  <c r="A690" i="47"/>
  <c r="C1426" i="46" l="1"/>
  <c r="B1425" i="46"/>
  <c r="A1425" i="46"/>
  <c r="C692" i="47"/>
  <c r="B691" i="47"/>
  <c r="A691" i="47"/>
  <c r="C1427" i="46" l="1"/>
  <c r="B1426" i="46"/>
  <c r="A1426" i="46"/>
  <c r="C693" i="47"/>
  <c r="B692" i="47"/>
  <c r="A692" i="47"/>
  <c r="C1428" i="46" l="1"/>
  <c r="B1427" i="46"/>
  <c r="A1427" i="46"/>
  <c r="B693" i="47"/>
  <c r="C694" i="47"/>
  <c r="A693" i="47"/>
  <c r="C1429" i="46" l="1"/>
  <c r="B1428" i="46"/>
  <c r="A1428" i="46"/>
  <c r="B694" i="47"/>
  <c r="C695" i="47"/>
  <c r="A694" i="47"/>
  <c r="C1430" i="46" l="1"/>
  <c r="B1429" i="46"/>
  <c r="A1429" i="46"/>
  <c r="B695" i="47"/>
  <c r="C696" i="47"/>
  <c r="A695" i="47"/>
  <c r="C1431" i="46" l="1"/>
  <c r="B1430" i="46"/>
  <c r="A1430" i="46"/>
  <c r="B696" i="47"/>
  <c r="C697" i="47"/>
  <c r="A696" i="47"/>
  <c r="C1432" i="46" l="1"/>
  <c r="B1431" i="46"/>
  <c r="A1431" i="46"/>
  <c r="B697" i="47"/>
  <c r="C698" i="47"/>
  <c r="A697" i="47"/>
  <c r="C1433" i="46" l="1"/>
  <c r="B1432" i="46"/>
  <c r="A1432" i="46"/>
  <c r="B698" i="47"/>
  <c r="C699" i="47"/>
  <c r="A698" i="47"/>
  <c r="C1434" i="46" l="1"/>
  <c r="B1433" i="46"/>
  <c r="A1433" i="46"/>
  <c r="C700" i="47"/>
  <c r="A699" i="47"/>
  <c r="B699" i="47"/>
  <c r="C1435" i="46" l="1"/>
  <c r="B1434" i="46"/>
  <c r="A1434" i="46"/>
  <c r="C701" i="47"/>
  <c r="A700" i="47"/>
  <c r="B700" i="47"/>
  <c r="C1436" i="46" l="1"/>
  <c r="B1435" i="46"/>
  <c r="A1435" i="46"/>
  <c r="C702" i="47"/>
  <c r="A701" i="47"/>
  <c r="B701" i="47"/>
  <c r="C1437" i="46" l="1"/>
  <c r="B1436" i="46"/>
  <c r="A1436" i="46"/>
  <c r="C703" i="47"/>
  <c r="A702" i="47"/>
  <c r="B702" i="47"/>
  <c r="C1438" i="46" l="1"/>
  <c r="B1437" i="46"/>
  <c r="A1437" i="46"/>
  <c r="C704" i="47"/>
  <c r="A703" i="47"/>
  <c r="B703" i="47"/>
  <c r="C1439" i="46" l="1"/>
  <c r="B1438" i="46"/>
  <c r="A1438" i="46"/>
  <c r="C705" i="47"/>
  <c r="B704" i="47"/>
  <c r="A704" i="47"/>
  <c r="C1440" i="46" l="1"/>
  <c r="B1439" i="46"/>
  <c r="A1439" i="46"/>
  <c r="C706" i="47"/>
  <c r="A705" i="47"/>
  <c r="B705" i="47"/>
  <c r="C1441" i="46" l="1"/>
  <c r="B1440" i="46"/>
  <c r="A1440" i="46"/>
  <c r="C707" i="47"/>
  <c r="A706" i="47"/>
  <c r="B706" i="47"/>
  <c r="C1442" i="46" l="1"/>
  <c r="B1441" i="46"/>
  <c r="A1441" i="46"/>
  <c r="C708" i="47"/>
  <c r="A707" i="47"/>
  <c r="B707" i="47"/>
  <c r="C1443" i="46" l="1"/>
  <c r="B1442" i="46"/>
  <c r="A1442" i="46"/>
  <c r="C709" i="47"/>
  <c r="B708" i="47"/>
  <c r="A708" i="47"/>
  <c r="C1444" i="46" l="1"/>
  <c r="B1443" i="46"/>
  <c r="A1443" i="46"/>
  <c r="C710" i="47"/>
  <c r="B709" i="47"/>
  <c r="A709" i="47"/>
  <c r="C1445" i="46" l="1"/>
  <c r="B1444" i="46"/>
  <c r="A1444" i="46"/>
  <c r="B710" i="47"/>
  <c r="C711" i="47"/>
  <c r="A710" i="47"/>
  <c r="C1446" i="46" l="1"/>
  <c r="B1445" i="46"/>
  <c r="A1445" i="46"/>
  <c r="B711" i="47"/>
  <c r="C712" i="47"/>
  <c r="A711" i="47"/>
  <c r="C1447" i="46" l="1"/>
  <c r="B1446" i="46"/>
  <c r="A1446" i="46"/>
  <c r="B712" i="47"/>
  <c r="C713" i="47"/>
  <c r="A712" i="47"/>
  <c r="C1448" i="46" l="1"/>
  <c r="B1447" i="46"/>
  <c r="A1447" i="46"/>
  <c r="C714" i="47"/>
  <c r="A713" i="47"/>
  <c r="B713" i="47"/>
  <c r="C1449" i="46" l="1"/>
  <c r="B1448" i="46"/>
  <c r="A1448" i="46"/>
  <c r="B714" i="47"/>
  <c r="C715" i="47"/>
  <c r="A714" i="47"/>
  <c r="C1450" i="46" l="1"/>
  <c r="B1449" i="46"/>
  <c r="A1449" i="46"/>
  <c r="B715" i="47"/>
  <c r="C716" i="47"/>
  <c r="A715" i="47"/>
  <c r="C1451" i="46" l="1"/>
  <c r="B1450" i="46"/>
  <c r="A1450" i="46"/>
  <c r="B716" i="47"/>
  <c r="C717" i="47"/>
  <c r="A716" i="47"/>
  <c r="C1452" i="46" l="1"/>
  <c r="B1451" i="46"/>
  <c r="A1451" i="46"/>
  <c r="B717" i="47"/>
  <c r="C718" i="47"/>
  <c r="A717" i="47"/>
  <c r="C1453" i="46" l="1"/>
  <c r="B1452" i="46"/>
  <c r="A1452" i="46"/>
  <c r="B718" i="47"/>
  <c r="C719" i="47"/>
  <c r="A718" i="47"/>
  <c r="C1454" i="46" l="1"/>
  <c r="B1453" i="46"/>
  <c r="A1453" i="46"/>
  <c r="B719" i="47"/>
  <c r="C720" i="47"/>
  <c r="A719" i="47"/>
  <c r="C1455" i="46" l="1"/>
  <c r="B1454" i="46"/>
  <c r="A1454" i="46"/>
  <c r="B720" i="47"/>
  <c r="C721" i="47"/>
  <c r="A720" i="47"/>
  <c r="C1456" i="46" l="1"/>
  <c r="B1455" i="46"/>
  <c r="A1455" i="46"/>
  <c r="B721" i="47"/>
  <c r="C722" i="47"/>
  <c r="A721" i="47"/>
  <c r="C1457" i="46" l="1"/>
  <c r="B1456" i="46"/>
  <c r="A1456" i="46"/>
  <c r="B722" i="47"/>
  <c r="C723" i="47"/>
  <c r="A722" i="47"/>
  <c r="C1458" i="46" l="1"/>
  <c r="B1457" i="46"/>
  <c r="A1457" i="46"/>
  <c r="B723" i="47"/>
  <c r="A723" i="47"/>
  <c r="C724" i="47"/>
  <c r="C1459" i="46" l="1"/>
  <c r="B1458" i="46"/>
  <c r="A1458" i="46"/>
  <c r="B724" i="47"/>
  <c r="A724" i="47"/>
  <c r="C725" i="47"/>
  <c r="C1460" i="46" l="1"/>
  <c r="B1459" i="46"/>
  <c r="A1459" i="46"/>
  <c r="B725" i="47"/>
  <c r="C726" i="47"/>
  <c r="A725" i="47"/>
  <c r="C1461" i="46" l="1"/>
  <c r="B1460" i="46"/>
  <c r="A1460" i="46"/>
  <c r="B726" i="47"/>
  <c r="A726" i="47"/>
  <c r="C727" i="47"/>
  <c r="C1462" i="46" l="1"/>
  <c r="B1461" i="46"/>
  <c r="A1461" i="46"/>
  <c r="B727" i="47"/>
  <c r="A727" i="47"/>
  <c r="C728" i="47"/>
  <c r="C1463" i="46" l="1"/>
  <c r="B1462" i="46"/>
  <c r="A1462" i="46"/>
  <c r="B728" i="47"/>
  <c r="C729" i="47"/>
  <c r="A728" i="47"/>
  <c r="C1464" i="46" l="1"/>
  <c r="B1463" i="46"/>
  <c r="A1463" i="46"/>
  <c r="B729" i="47"/>
  <c r="C730" i="47"/>
  <c r="A729" i="47"/>
  <c r="C1465" i="46" l="1"/>
  <c r="B1464" i="46"/>
  <c r="A1464" i="46"/>
  <c r="C731" i="47"/>
  <c r="A730" i="47"/>
  <c r="B730" i="47"/>
  <c r="C1466" i="46" l="1"/>
  <c r="B1465" i="46"/>
  <c r="A1465" i="46"/>
  <c r="B731" i="47"/>
  <c r="C732" i="47"/>
  <c r="A731" i="47"/>
  <c r="C1467" i="46" l="1"/>
  <c r="B1466" i="46"/>
  <c r="A1466" i="46"/>
  <c r="B732" i="47"/>
  <c r="C733" i="47"/>
  <c r="A732" i="47"/>
  <c r="C1468" i="46" l="1"/>
  <c r="B1467" i="46"/>
  <c r="A1467" i="46"/>
  <c r="B733" i="47"/>
  <c r="C734" i="47"/>
  <c r="A733" i="47"/>
  <c r="C1469" i="46" l="1"/>
  <c r="B1468" i="46"/>
  <c r="A1468" i="46"/>
  <c r="B734" i="47"/>
  <c r="C735" i="47"/>
  <c r="C736" i="47" s="1"/>
  <c r="A734" i="47"/>
  <c r="C737" i="47" l="1"/>
  <c r="A736" i="47"/>
  <c r="B736" i="47"/>
  <c r="C1470" i="46"/>
  <c r="B1469" i="46"/>
  <c r="A1469" i="46"/>
  <c r="B735" i="47"/>
  <c r="A735" i="47"/>
  <c r="C738" i="47" l="1"/>
  <c r="B737" i="47"/>
  <c r="A737" i="47"/>
  <c r="C1471" i="46"/>
  <c r="B1470" i="46"/>
  <c r="A1470" i="46"/>
  <c r="C739" i="47" l="1"/>
  <c r="A738" i="47"/>
  <c r="B738" i="47"/>
  <c r="C1472" i="46"/>
  <c r="B1471" i="46"/>
  <c r="A1471" i="46"/>
  <c r="C740" i="47" l="1"/>
  <c r="B739" i="47"/>
  <c r="A739" i="47"/>
  <c r="C1473" i="46"/>
  <c r="B1472" i="46"/>
  <c r="A1472" i="46"/>
  <c r="C741" i="47" l="1"/>
  <c r="A740" i="47"/>
  <c r="B740" i="47"/>
  <c r="C1474" i="46"/>
  <c r="B1473" i="46"/>
  <c r="A1473" i="46"/>
  <c r="C742" i="47" l="1"/>
  <c r="B741" i="47"/>
  <c r="A741" i="47"/>
  <c r="C1475" i="46"/>
  <c r="B1474" i="46"/>
  <c r="A1474" i="46"/>
  <c r="C743" i="47" l="1"/>
  <c r="A742" i="47"/>
  <c r="B742" i="47"/>
  <c r="C1476" i="46"/>
  <c r="B1475" i="46"/>
  <c r="A1475" i="46"/>
  <c r="C744" i="47" l="1"/>
  <c r="B743" i="47"/>
  <c r="A743" i="47"/>
  <c r="C1477" i="46"/>
  <c r="B1476" i="46"/>
  <c r="A1476" i="46"/>
  <c r="C745" i="47" l="1"/>
  <c r="A744" i="47"/>
  <c r="B744" i="47"/>
  <c r="C1478" i="46"/>
  <c r="B1477" i="46"/>
  <c r="A1477" i="46"/>
  <c r="C746" i="47" l="1"/>
  <c r="B745" i="47"/>
  <c r="A745" i="47"/>
  <c r="C1479" i="46"/>
  <c r="B1478" i="46"/>
  <c r="A1478" i="46"/>
  <c r="C747" i="47" l="1"/>
  <c r="A746" i="47"/>
  <c r="B746" i="47"/>
  <c r="C1480" i="46"/>
  <c r="B1479" i="46"/>
  <c r="A1479" i="46"/>
  <c r="C748" i="47" l="1"/>
  <c r="B747" i="47"/>
  <c r="A747" i="47"/>
  <c r="C1481" i="46"/>
  <c r="B1480" i="46"/>
  <c r="A1480" i="46"/>
  <c r="C749" i="47" l="1"/>
  <c r="A748" i="47"/>
  <c r="B748" i="47"/>
  <c r="C1482" i="46"/>
  <c r="B1481" i="46"/>
  <c r="A1481" i="46"/>
  <c r="C750" i="47" l="1"/>
  <c r="B749" i="47"/>
  <c r="A749" i="47"/>
  <c r="C1483" i="46"/>
  <c r="B1482" i="46"/>
  <c r="A1482" i="46"/>
  <c r="C751" i="47" l="1"/>
  <c r="A750" i="47"/>
  <c r="B750" i="47"/>
  <c r="C1484" i="46"/>
  <c r="B1483" i="46"/>
  <c r="A1483" i="46"/>
  <c r="C752" i="47" l="1"/>
  <c r="B751" i="47"/>
  <c r="A751" i="47"/>
  <c r="C1485" i="46"/>
  <c r="B1484" i="46"/>
  <c r="A1484" i="46"/>
  <c r="C753" i="47" l="1"/>
  <c r="A752" i="47"/>
  <c r="B752" i="47"/>
  <c r="C1486" i="46"/>
  <c r="B1485" i="46"/>
  <c r="A1485" i="46"/>
  <c r="C754" i="47" l="1"/>
  <c r="B753" i="47"/>
  <c r="A753" i="47"/>
  <c r="C1487" i="46"/>
  <c r="B1486" i="46"/>
  <c r="A1486" i="46"/>
  <c r="C755" i="47" l="1"/>
  <c r="A754" i="47"/>
  <c r="B754" i="47"/>
  <c r="C1488" i="46"/>
  <c r="B1487" i="46"/>
  <c r="A1487" i="46"/>
  <c r="C756" i="47" l="1"/>
  <c r="B755" i="47"/>
  <c r="A755" i="47"/>
  <c r="C1489" i="46"/>
  <c r="B1488" i="46"/>
  <c r="A1488" i="46"/>
  <c r="C757" i="47" l="1"/>
  <c r="A756" i="47"/>
  <c r="B756" i="47"/>
  <c r="C1490" i="46"/>
  <c r="B1489" i="46"/>
  <c r="A1489" i="46"/>
  <c r="C758" i="47" l="1"/>
  <c r="B757" i="47"/>
  <c r="A757" i="47"/>
  <c r="C1491" i="46"/>
  <c r="B1490" i="46"/>
  <c r="A1490" i="46"/>
  <c r="C759" i="47" l="1"/>
  <c r="A758" i="47"/>
  <c r="B758" i="47"/>
  <c r="C1492" i="46"/>
  <c r="B1491" i="46"/>
  <c r="A1491" i="46"/>
  <c r="C760" i="47" l="1"/>
  <c r="B759" i="47"/>
  <c r="A759" i="47"/>
  <c r="C1493" i="46"/>
  <c r="B1492" i="46"/>
  <c r="A1492" i="46"/>
  <c r="C761" i="47" l="1"/>
  <c r="A760" i="47"/>
  <c r="B760" i="47"/>
  <c r="C1494" i="46"/>
  <c r="B1493" i="46"/>
  <c r="A1493" i="46"/>
  <c r="C762" i="47" l="1"/>
  <c r="B761" i="47"/>
  <c r="A761" i="47"/>
  <c r="C1495" i="46"/>
  <c r="B1494" i="46"/>
  <c r="A1494" i="46"/>
  <c r="C763" i="47" l="1"/>
  <c r="A762" i="47"/>
  <c r="B762" i="47"/>
  <c r="C1496" i="46"/>
  <c r="B1495" i="46"/>
  <c r="A1495" i="46"/>
  <c r="C764" i="47" l="1"/>
  <c r="B763" i="47"/>
  <c r="A763" i="47"/>
  <c r="C1497" i="46"/>
  <c r="B1496" i="46"/>
  <c r="A1496" i="46"/>
  <c r="C765" i="47" l="1"/>
  <c r="A764" i="47"/>
  <c r="B764" i="47"/>
  <c r="C1498" i="46"/>
  <c r="B1497" i="46"/>
  <c r="A1497" i="46"/>
  <c r="C766" i="47" l="1"/>
  <c r="B765" i="47"/>
  <c r="A765" i="47"/>
  <c r="C1499" i="46"/>
  <c r="B1498" i="46"/>
  <c r="A1498" i="46"/>
  <c r="C767" i="47" l="1"/>
  <c r="A766" i="47"/>
  <c r="B766" i="47"/>
  <c r="C1500" i="46"/>
  <c r="B1499" i="46"/>
  <c r="A1499" i="46"/>
  <c r="C768" i="47" l="1"/>
  <c r="B767" i="47"/>
  <c r="A767" i="47"/>
  <c r="C1501" i="46"/>
  <c r="B1500" i="46"/>
  <c r="A1500" i="46"/>
  <c r="C769" i="47" l="1"/>
  <c r="A768" i="47"/>
  <c r="B768" i="47"/>
  <c r="C1502" i="46"/>
  <c r="B1501" i="46"/>
  <c r="A1501" i="46"/>
  <c r="C770" i="47" l="1"/>
  <c r="B769" i="47"/>
  <c r="A769" i="47"/>
  <c r="C1503" i="46"/>
  <c r="B1502" i="46"/>
  <c r="A1502" i="46"/>
  <c r="C771" i="47" l="1"/>
  <c r="A770" i="47"/>
  <c r="B770" i="47"/>
  <c r="C1504" i="46"/>
  <c r="B1503" i="46"/>
  <c r="A1503" i="46"/>
  <c r="C772" i="47" l="1"/>
  <c r="B771" i="47"/>
  <c r="A771" i="47"/>
  <c r="C1505" i="46"/>
  <c r="B1504" i="46"/>
  <c r="A1504" i="46"/>
  <c r="C773" i="47" l="1"/>
  <c r="A772" i="47"/>
  <c r="B772" i="47"/>
  <c r="C1506" i="46"/>
  <c r="B1505" i="46"/>
  <c r="A1505" i="46"/>
  <c r="C774" i="47" l="1"/>
  <c r="A773" i="47"/>
  <c r="B773" i="47"/>
  <c r="C1507" i="46"/>
  <c r="B1506" i="46"/>
  <c r="A1506" i="46"/>
  <c r="C775" i="47" l="1"/>
  <c r="A774" i="47"/>
  <c r="B774" i="47"/>
  <c r="C1508" i="46"/>
  <c r="B1507" i="46"/>
  <c r="A1507" i="46"/>
  <c r="C776" i="47" l="1"/>
  <c r="A775" i="47"/>
  <c r="B775" i="47"/>
  <c r="C1509" i="46"/>
  <c r="B1508" i="46"/>
  <c r="A1508" i="46"/>
  <c r="C777" i="47" l="1"/>
  <c r="A776" i="47"/>
  <c r="B776" i="47"/>
  <c r="C1510" i="46"/>
  <c r="B1509" i="46"/>
  <c r="A1509" i="46"/>
  <c r="C778" i="47" l="1"/>
  <c r="A777" i="47"/>
  <c r="B777" i="47"/>
  <c r="C1511" i="46"/>
  <c r="B1510" i="46"/>
  <c r="A1510" i="46"/>
  <c r="C779" i="47" l="1"/>
  <c r="A778" i="47"/>
  <c r="B778" i="47"/>
  <c r="C1512" i="46"/>
  <c r="B1511" i="46"/>
  <c r="A1511" i="46"/>
  <c r="C780" i="47" l="1"/>
  <c r="A779" i="47"/>
  <c r="B779" i="47"/>
  <c r="C1513" i="46"/>
  <c r="B1512" i="46"/>
  <c r="A1512" i="46"/>
  <c r="C781" i="47" l="1"/>
  <c r="A780" i="47"/>
  <c r="B780" i="47"/>
  <c r="C1514" i="46"/>
  <c r="B1513" i="46"/>
  <c r="A1513" i="46"/>
  <c r="C782" i="47" l="1"/>
  <c r="A781" i="47"/>
  <c r="B781" i="47"/>
  <c r="C1515" i="46"/>
  <c r="B1514" i="46"/>
  <c r="A1514" i="46"/>
  <c r="C783" i="47" l="1"/>
  <c r="A782" i="47"/>
  <c r="B782" i="47"/>
  <c r="C1516" i="46"/>
  <c r="B1515" i="46"/>
  <c r="A1515" i="46"/>
  <c r="C784" i="47" l="1"/>
  <c r="A783" i="47"/>
  <c r="B783" i="47"/>
  <c r="C1517" i="46"/>
  <c r="B1516" i="46"/>
  <c r="A1516" i="46"/>
  <c r="C785" i="47" l="1"/>
  <c r="A784" i="47"/>
  <c r="B784" i="47"/>
  <c r="C1518" i="46"/>
  <c r="B1517" i="46"/>
  <c r="A1517" i="46"/>
  <c r="C786" i="47" l="1"/>
  <c r="A785" i="47"/>
  <c r="B785" i="47"/>
  <c r="C1519" i="46"/>
  <c r="B1518" i="46"/>
  <c r="A1518" i="46"/>
  <c r="C787" i="47" l="1"/>
  <c r="A786" i="47"/>
  <c r="B786" i="47"/>
  <c r="C1520" i="46"/>
  <c r="B1519" i="46"/>
  <c r="A1519" i="46"/>
  <c r="C788" i="47" l="1"/>
  <c r="A787" i="47"/>
  <c r="B787" i="47"/>
  <c r="C1521" i="46"/>
  <c r="B1520" i="46"/>
  <c r="A1520" i="46"/>
  <c r="C789" i="47" l="1"/>
  <c r="A788" i="47"/>
  <c r="B788" i="47"/>
  <c r="C1522" i="46"/>
  <c r="B1521" i="46"/>
  <c r="A1521" i="46"/>
  <c r="C790" i="47" l="1"/>
  <c r="A789" i="47"/>
  <c r="B789" i="47"/>
  <c r="C1523" i="46"/>
  <c r="B1522" i="46"/>
  <c r="A1522" i="46"/>
  <c r="C791" i="47" l="1"/>
  <c r="A790" i="47"/>
  <c r="B790" i="47"/>
  <c r="C1524" i="46"/>
  <c r="B1523" i="46"/>
  <c r="A1523" i="46"/>
  <c r="C792" i="47" l="1"/>
  <c r="A791" i="47"/>
  <c r="B791" i="47"/>
  <c r="C1525" i="46"/>
  <c r="B1524" i="46"/>
  <c r="A1524" i="46"/>
  <c r="C793" i="47" l="1"/>
  <c r="A792" i="47"/>
  <c r="B792" i="47"/>
  <c r="C1526" i="46"/>
  <c r="B1525" i="46"/>
  <c r="A1525" i="46"/>
  <c r="C794" i="47" l="1"/>
  <c r="A793" i="47"/>
  <c r="B793" i="47"/>
  <c r="C1527" i="46"/>
  <c r="B1526" i="46"/>
  <c r="A1526" i="46"/>
  <c r="C795" i="47" l="1"/>
  <c r="A794" i="47"/>
  <c r="B794" i="47"/>
  <c r="C1528" i="46"/>
  <c r="B1527" i="46"/>
  <c r="A1527" i="46"/>
  <c r="C796" i="47" l="1"/>
  <c r="A795" i="47"/>
  <c r="B795" i="47"/>
  <c r="C1529" i="46"/>
  <c r="B1528" i="46"/>
  <c r="A1528" i="46"/>
  <c r="C797" i="47" l="1"/>
  <c r="A796" i="47"/>
  <c r="B796" i="47"/>
  <c r="C1530" i="46"/>
  <c r="B1529" i="46"/>
  <c r="A1529" i="46"/>
  <c r="C798" i="47" l="1"/>
  <c r="A797" i="47"/>
  <c r="B797" i="47"/>
  <c r="C1531" i="46"/>
  <c r="B1530" i="46"/>
  <c r="A1530" i="46"/>
  <c r="C799" i="47" l="1"/>
  <c r="A798" i="47"/>
  <c r="B798" i="47"/>
  <c r="C1532" i="46"/>
  <c r="B1531" i="46"/>
  <c r="A1531" i="46"/>
  <c r="C800" i="47" l="1"/>
  <c r="A799" i="47"/>
  <c r="B799" i="47"/>
  <c r="C1533" i="46"/>
  <c r="B1532" i="46"/>
  <c r="A1532" i="46"/>
  <c r="C801" i="47" l="1"/>
  <c r="A800" i="47"/>
  <c r="B800" i="47"/>
  <c r="C1534" i="46"/>
  <c r="B1533" i="46"/>
  <c r="A1533" i="46"/>
  <c r="C802" i="47" l="1"/>
  <c r="A801" i="47"/>
  <c r="B801" i="47"/>
  <c r="C1535" i="46"/>
  <c r="B1534" i="46"/>
  <c r="A1534" i="46"/>
  <c r="C803" i="47" l="1"/>
  <c r="A802" i="47"/>
  <c r="B802" i="47"/>
  <c r="C1536" i="46"/>
  <c r="B1535" i="46"/>
  <c r="A1535" i="46"/>
  <c r="C804" i="47" l="1"/>
  <c r="A803" i="47"/>
  <c r="B803" i="47"/>
  <c r="C1537" i="46"/>
  <c r="B1536" i="46"/>
  <c r="A1536" i="46"/>
  <c r="C805" i="47" l="1"/>
  <c r="A804" i="47"/>
  <c r="B804" i="47"/>
  <c r="C1538" i="46"/>
  <c r="B1537" i="46"/>
  <c r="A1537" i="46"/>
  <c r="C806" i="47" l="1"/>
  <c r="A805" i="47"/>
  <c r="B805" i="47"/>
  <c r="C1539" i="46"/>
  <c r="B1538" i="46"/>
  <c r="A1538" i="46"/>
  <c r="C807" i="47" l="1"/>
  <c r="A806" i="47"/>
  <c r="B806" i="47"/>
  <c r="C1540" i="46"/>
  <c r="B1539" i="46"/>
  <c r="A1539" i="46"/>
  <c r="C808" i="47" l="1"/>
  <c r="A807" i="47"/>
  <c r="B807" i="47"/>
  <c r="C1541" i="46"/>
  <c r="B1540" i="46"/>
  <c r="A1540" i="46"/>
  <c r="C809" i="47" l="1"/>
  <c r="A808" i="47"/>
  <c r="B808" i="47"/>
  <c r="C1542" i="46"/>
  <c r="B1541" i="46"/>
  <c r="A1541" i="46"/>
  <c r="C810" i="47" l="1"/>
  <c r="A809" i="47"/>
  <c r="B809" i="47"/>
  <c r="C1543" i="46"/>
  <c r="B1542" i="46"/>
  <c r="A1542" i="46"/>
  <c r="C811" i="47" l="1"/>
  <c r="A810" i="47"/>
  <c r="B810" i="47"/>
  <c r="C1544" i="46"/>
  <c r="B1543" i="46"/>
  <c r="A1543" i="46"/>
  <c r="C812" i="47" l="1"/>
  <c r="A811" i="47"/>
  <c r="B811" i="47"/>
  <c r="C1545" i="46"/>
  <c r="B1544" i="46"/>
  <c r="A1544" i="46"/>
  <c r="C813" i="47" l="1"/>
  <c r="A812" i="47"/>
  <c r="B812" i="47"/>
  <c r="C1546" i="46"/>
  <c r="B1545" i="46"/>
  <c r="A1545" i="46"/>
  <c r="C814" i="47" l="1"/>
  <c r="A813" i="47"/>
  <c r="B813" i="47"/>
  <c r="C1547" i="46"/>
  <c r="B1546" i="46"/>
  <c r="A1546" i="46"/>
  <c r="C815" i="47" l="1"/>
  <c r="A814" i="47"/>
  <c r="B814" i="47"/>
  <c r="C1548" i="46"/>
  <c r="B1547" i="46"/>
  <c r="A1547" i="46"/>
  <c r="C816" i="47" l="1"/>
  <c r="A815" i="47"/>
  <c r="B815" i="47"/>
  <c r="C1549" i="46"/>
  <c r="B1548" i="46"/>
  <c r="A1548" i="46"/>
  <c r="C817" i="47" l="1"/>
  <c r="A816" i="47"/>
  <c r="B816" i="47"/>
  <c r="C1550" i="46"/>
  <c r="B1549" i="46"/>
  <c r="A1549" i="46"/>
  <c r="C818" i="47" l="1"/>
  <c r="A817" i="47"/>
  <c r="B817" i="47"/>
  <c r="C1551" i="46"/>
  <c r="B1550" i="46"/>
  <c r="A1550" i="46"/>
  <c r="C819" i="47" l="1"/>
  <c r="A818" i="47"/>
  <c r="B818" i="47"/>
  <c r="C1552" i="46"/>
  <c r="B1551" i="46"/>
  <c r="A1551" i="46"/>
  <c r="C820" i="47" l="1"/>
  <c r="A819" i="47"/>
  <c r="B819" i="47"/>
  <c r="C1553" i="46"/>
  <c r="B1552" i="46"/>
  <c r="A1552" i="46"/>
  <c r="C821" i="47" l="1"/>
  <c r="A820" i="47"/>
  <c r="B820" i="47"/>
  <c r="C1554" i="46"/>
  <c r="B1553" i="46"/>
  <c r="A1553" i="46"/>
  <c r="C822" i="47" l="1"/>
  <c r="A821" i="47"/>
  <c r="B821" i="47"/>
  <c r="C1555" i="46"/>
  <c r="B1554" i="46"/>
  <c r="A1554" i="46"/>
  <c r="C823" i="47" l="1"/>
  <c r="A822" i="47"/>
  <c r="B822" i="47"/>
  <c r="C1556" i="46"/>
  <c r="B1555" i="46"/>
  <c r="A1555" i="46"/>
  <c r="C824" i="47" l="1"/>
  <c r="A823" i="47"/>
  <c r="B823" i="47"/>
  <c r="C1557" i="46"/>
  <c r="B1556" i="46"/>
  <c r="A1556" i="46"/>
  <c r="C825" i="47" l="1"/>
  <c r="A824" i="47"/>
  <c r="B824" i="47"/>
  <c r="C1558" i="46"/>
  <c r="B1557" i="46"/>
  <c r="A1557" i="46"/>
  <c r="C826" i="47" l="1"/>
  <c r="A825" i="47"/>
  <c r="B825" i="47"/>
  <c r="C1559" i="46"/>
  <c r="B1558" i="46"/>
  <c r="A1558" i="46"/>
  <c r="C827" i="47" l="1"/>
  <c r="A826" i="47"/>
  <c r="B826" i="47"/>
  <c r="C1560" i="46"/>
  <c r="B1559" i="46"/>
  <c r="A1559" i="46"/>
  <c r="C828" i="47" l="1"/>
  <c r="A827" i="47"/>
  <c r="B827" i="47"/>
  <c r="C1561" i="46"/>
  <c r="B1560" i="46"/>
  <c r="A1560" i="46"/>
  <c r="C829" i="47" l="1"/>
  <c r="A828" i="47"/>
  <c r="B828" i="47"/>
  <c r="C1562" i="46"/>
  <c r="B1561" i="46"/>
  <c r="A1561" i="46"/>
  <c r="C830" i="47" l="1"/>
  <c r="A829" i="47"/>
  <c r="B829" i="47"/>
  <c r="C1563" i="46"/>
  <c r="B1562" i="46"/>
  <c r="A1562" i="46"/>
  <c r="C831" i="47" l="1"/>
  <c r="A830" i="47"/>
  <c r="B830" i="47"/>
  <c r="C1564" i="46"/>
  <c r="B1563" i="46"/>
  <c r="A1563" i="46"/>
  <c r="C832" i="47" l="1"/>
  <c r="A831" i="47"/>
  <c r="B831" i="47"/>
  <c r="C1565" i="46"/>
  <c r="B1564" i="46"/>
  <c r="A1564" i="46"/>
  <c r="C833" i="47" l="1"/>
  <c r="A832" i="47"/>
  <c r="B832" i="47"/>
  <c r="C1566" i="46"/>
  <c r="B1565" i="46"/>
  <c r="A1565" i="46"/>
  <c r="C834" i="47" l="1"/>
  <c r="A833" i="47"/>
  <c r="B833" i="47"/>
  <c r="C1567" i="46"/>
  <c r="B1566" i="46"/>
  <c r="A1566" i="46"/>
  <c r="C835" i="47" l="1"/>
  <c r="A834" i="47"/>
  <c r="B834" i="47"/>
  <c r="C1568" i="46"/>
  <c r="B1567" i="46"/>
  <c r="A1567" i="46"/>
  <c r="C836" i="47" l="1"/>
  <c r="A835" i="47"/>
  <c r="B835" i="47"/>
  <c r="C1569" i="46"/>
  <c r="B1568" i="46"/>
  <c r="A1568" i="46"/>
  <c r="C837" i="47" l="1"/>
  <c r="A836" i="47"/>
  <c r="B836" i="47"/>
  <c r="C1570" i="46"/>
  <c r="B1569" i="46"/>
  <c r="A1569" i="46"/>
  <c r="C838" i="47" l="1"/>
  <c r="A837" i="47"/>
  <c r="B837" i="47"/>
  <c r="C1571" i="46"/>
  <c r="B1570" i="46"/>
  <c r="A1570" i="46"/>
  <c r="C839" i="47" l="1"/>
  <c r="A838" i="47"/>
  <c r="B838" i="47"/>
  <c r="C1572" i="46"/>
  <c r="B1571" i="46"/>
  <c r="A1571" i="46"/>
  <c r="C840" i="47" l="1"/>
  <c r="A839" i="47"/>
  <c r="B839" i="47"/>
  <c r="C1573" i="46"/>
  <c r="B1572" i="46"/>
  <c r="A1572" i="46"/>
  <c r="C841" i="47" l="1"/>
  <c r="A840" i="47"/>
  <c r="B840" i="47"/>
  <c r="C1574" i="46"/>
  <c r="B1573" i="46"/>
  <c r="A1573" i="46"/>
  <c r="C842" i="47" l="1"/>
  <c r="A841" i="47"/>
  <c r="B841" i="47"/>
  <c r="C1575" i="46"/>
  <c r="B1574" i="46"/>
  <c r="A1574" i="46"/>
  <c r="C843" i="47" l="1"/>
  <c r="A842" i="47"/>
  <c r="B842" i="47"/>
  <c r="C1576" i="46"/>
  <c r="B1575" i="46"/>
  <c r="A1575" i="46"/>
  <c r="C844" i="47" l="1"/>
  <c r="A843" i="47"/>
  <c r="B843" i="47"/>
  <c r="C1577" i="46"/>
  <c r="B1576" i="46"/>
  <c r="A1576" i="46"/>
  <c r="C845" i="47" l="1"/>
  <c r="A844" i="47"/>
  <c r="B844" i="47"/>
  <c r="C1578" i="46"/>
  <c r="B1577" i="46"/>
  <c r="A1577" i="46"/>
  <c r="C846" i="47" l="1"/>
  <c r="A845" i="47"/>
  <c r="B845" i="47"/>
  <c r="C1579" i="46"/>
  <c r="B1578" i="46"/>
  <c r="A1578" i="46"/>
  <c r="C847" i="47" l="1"/>
  <c r="A846" i="47"/>
  <c r="B846" i="47"/>
  <c r="C1580" i="46"/>
  <c r="B1579" i="46"/>
  <c r="A1579" i="46"/>
  <c r="C848" i="47" l="1"/>
  <c r="A847" i="47"/>
  <c r="B847" i="47"/>
  <c r="C1581" i="46"/>
  <c r="B1580" i="46"/>
  <c r="A1580" i="46"/>
  <c r="C849" i="47" l="1"/>
  <c r="A848" i="47"/>
  <c r="B848" i="47"/>
  <c r="C1582" i="46"/>
  <c r="B1581" i="46"/>
  <c r="A1581" i="46"/>
  <c r="C850" i="47" l="1"/>
  <c r="A849" i="47"/>
  <c r="B849" i="47"/>
  <c r="C1583" i="46"/>
  <c r="B1582" i="46"/>
  <c r="A1582" i="46"/>
  <c r="C851" i="47" l="1"/>
  <c r="A850" i="47"/>
  <c r="B850" i="47"/>
  <c r="C1584" i="46"/>
  <c r="B1583" i="46"/>
  <c r="A1583" i="46"/>
  <c r="C852" i="47" l="1"/>
  <c r="A851" i="47"/>
  <c r="B851" i="47"/>
  <c r="C1585" i="46"/>
  <c r="B1584" i="46"/>
  <c r="A1584" i="46"/>
  <c r="C853" i="47" l="1"/>
  <c r="A852" i="47"/>
  <c r="B852" i="47"/>
  <c r="C1586" i="46"/>
  <c r="B1585" i="46"/>
  <c r="A1585" i="46"/>
  <c r="C854" i="47" l="1"/>
  <c r="A853" i="47"/>
  <c r="B853" i="47"/>
  <c r="C1587" i="46"/>
  <c r="B1586" i="46"/>
  <c r="A1586" i="46"/>
  <c r="C855" i="47" l="1"/>
  <c r="A854" i="47"/>
  <c r="B854" i="47"/>
  <c r="C1588" i="46"/>
  <c r="B1587" i="46"/>
  <c r="A1587" i="46"/>
  <c r="C856" i="47" l="1"/>
  <c r="A855" i="47"/>
  <c r="B855" i="47"/>
  <c r="C1589" i="46"/>
  <c r="B1588" i="46"/>
  <c r="A1588" i="46"/>
  <c r="C857" i="47" l="1"/>
  <c r="A856" i="47"/>
  <c r="B856" i="47"/>
  <c r="C1590" i="46"/>
  <c r="B1589" i="46"/>
  <c r="A1589" i="46"/>
  <c r="C858" i="47" l="1"/>
  <c r="A857" i="47"/>
  <c r="B857" i="47"/>
  <c r="C1591" i="46"/>
  <c r="B1590" i="46"/>
  <c r="A1590" i="46"/>
  <c r="C859" i="47" l="1"/>
  <c r="A858" i="47"/>
  <c r="B858" i="47"/>
  <c r="C1592" i="46"/>
  <c r="B1591" i="46"/>
  <c r="A1591" i="46"/>
  <c r="C860" i="47" l="1"/>
  <c r="A859" i="47"/>
  <c r="B859" i="47"/>
  <c r="C1593" i="46"/>
  <c r="B1592" i="46"/>
  <c r="A1592" i="46"/>
  <c r="C861" i="47" l="1"/>
  <c r="A860" i="47"/>
  <c r="B860" i="47"/>
  <c r="C1594" i="46"/>
  <c r="B1593" i="46"/>
  <c r="A1593" i="46"/>
  <c r="C862" i="47" l="1"/>
  <c r="A861" i="47"/>
  <c r="B861" i="47"/>
  <c r="C1595" i="46"/>
  <c r="B1594" i="46"/>
  <c r="A1594" i="46"/>
  <c r="C863" i="47" l="1"/>
  <c r="A862" i="47"/>
  <c r="B862" i="47"/>
  <c r="C1596" i="46"/>
  <c r="B1595" i="46"/>
  <c r="A1595" i="46"/>
  <c r="C864" i="47" l="1"/>
  <c r="A863" i="47"/>
  <c r="B863" i="47"/>
  <c r="C1597" i="46"/>
  <c r="B1596" i="46"/>
  <c r="A1596" i="46"/>
  <c r="C865" i="47" l="1"/>
  <c r="A864" i="47"/>
  <c r="B864" i="47"/>
  <c r="C1598" i="46"/>
  <c r="B1597" i="46"/>
  <c r="A1597" i="46"/>
  <c r="C866" i="47" l="1"/>
  <c r="A865" i="47"/>
  <c r="B865" i="47"/>
  <c r="C1599" i="46"/>
  <c r="B1598" i="46"/>
  <c r="A1598" i="46"/>
  <c r="C867" i="47" l="1"/>
  <c r="A866" i="47"/>
  <c r="B866" i="47"/>
  <c r="C1600" i="46"/>
  <c r="B1599" i="46"/>
  <c r="A1599" i="46"/>
  <c r="C868" i="47" l="1"/>
  <c r="A867" i="47"/>
  <c r="B867" i="47"/>
  <c r="C1601" i="46"/>
  <c r="B1600" i="46"/>
  <c r="A1600" i="46"/>
  <c r="C869" i="47" l="1"/>
  <c r="A868" i="47"/>
  <c r="B868" i="47"/>
  <c r="C1602" i="46"/>
  <c r="B1601" i="46"/>
  <c r="A1601" i="46"/>
  <c r="C870" i="47" l="1"/>
  <c r="A869" i="47"/>
  <c r="B869" i="47"/>
  <c r="C1603" i="46"/>
  <c r="B1602" i="46"/>
  <c r="A1602" i="46"/>
  <c r="C871" i="47" l="1"/>
  <c r="A870" i="47"/>
  <c r="B870" i="47"/>
  <c r="C1604" i="46"/>
  <c r="B1603" i="46"/>
  <c r="A1603" i="46"/>
  <c r="C872" i="47" l="1"/>
  <c r="A871" i="47"/>
  <c r="B871" i="47"/>
  <c r="C1605" i="46"/>
  <c r="B1604" i="46"/>
  <c r="A1604" i="46"/>
  <c r="C873" i="47" l="1"/>
  <c r="A872" i="47"/>
  <c r="B872" i="47"/>
  <c r="C1606" i="46"/>
  <c r="B1605" i="46"/>
  <c r="A1605" i="46"/>
  <c r="C874" i="47" l="1"/>
  <c r="A873" i="47"/>
  <c r="B873" i="47"/>
  <c r="C1607" i="46"/>
  <c r="B1606" i="46"/>
  <c r="A1606" i="46"/>
  <c r="C875" i="47" l="1"/>
  <c r="A874" i="47"/>
  <c r="B874" i="47"/>
  <c r="C1608" i="46"/>
  <c r="B1607" i="46"/>
  <c r="A1607" i="46"/>
  <c r="C876" i="47" l="1"/>
  <c r="A875" i="47"/>
  <c r="B875" i="47"/>
  <c r="C1609" i="46"/>
  <c r="B1608" i="46"/>
  <c r="A1608" i="46"/>
  <c r="C877" i="47" l="1"/>
  <c r="A876" i="47"/>
  <c r="B876" i="47"/>
  <c r="C1610" i="46"/>
  <c r="B1609" i="46"/>
  <c r="A1609" i="46"/>
  <c r="C878" i="47" l="1"/>
  <c r="A877" i="47"/>
  <c r="B877" i="47"/>
  <c r="C1611" i="46"/>
  <c r="B1610" i="46"/>
  <c r="A1610" i="46"/>
  <c r="C879" i="47" l="1"/>
  <c r="A878" i="47"/>
  <c r="B878" i="47"/>
  <c r="C1612" i="46"/>
  <c r="B1611" i="46"/>
  <c r="A1611" i="46"/>
  <c r="C880" i="47" l="1"/>
  <c r="A879" i="47"/>
  <c r="B879" i="47"/>
  <c r="C1613" i="46"/>
  <c r="B1612" i="46"/>
  <c r="A1612" i="46"/>
  <c r="C881" i="47" l="1"/>
  <c r="A880" i="47"/>
  <c r="B880" i="47"/>
  <c r="C1614" i="46"/>
  <c r="B1613" i="46"/>
  <c r="A1613" i="46"/>
  <c r="C882" i="47" l="1"/>
  <c r="A881" i="47"/>
  <c r="B881" i="47"/>
  <c r="C1615" i="46"/>
  <c r="B1614" i="46"/>
  <c r="A1614" i="46"/>
  <c r="C883" i="47" l="1"/>
  <c r="A882" i="47"/>
  <c r="B882" i="47"/>
  <c r="C1616" i="46"/>
  <c r="B1615" i="46"/>
  <c r="A1615" i="46"/>
  <c r="C884" i="47" l="1"/>
  <c r="A883" i="47"/>
  <c r="B883" i="47"/>
  <c r="C1617" i="46"/>
  <c r="B1616" i="46"/>
  <c r="A1616" i="46"/>
  <c r="C885" i="47" l="1"/>
  <c r="A884" i="47"/>
  <c r="B884" i="47"/>
  <c r="C1618" i="46"/>
  <c r="B1617" i="46"/>
  <c r="A1617" i="46"/>
  <c r="C886" i="47" l="1"/>
  <c r="A885" i="47"/>
  <c r="B885" i="47"/>
  <c r="C1619" i="46"/>
  <c r="B1618" i="46"/>
  <c r="A1618" i="46"/>
  <c r="C887" i="47" l="1"/>
  <c r="A886" i="47"/>
  <c r="B886" i="47"/>
  <c r="C1620" i="46"/>
  <c r="B1619" i="46"/>
  <c r="A1619" i="46"/>
  <c r="C888" i="47" l="1"/>
  <c r="A887" i="47"/>
  <c r="B887" i="47"/>
  <c r="C1621" i="46"/>
  <c r="B1620" i="46"/>
  <c r="A1620" i="46"/>
  <c r="C889" i="47" l="1"/>
  <c r="A888" i="47"/>
  <c r="B888" i="47"/>
  <c r="C1622" i="46"/>
  <c r="B1621" i="46"/>
  <c r="A1621" i="46"/>
  <c r="C890" i="47" l="1"/>
  <c r="A889" i="47"/>
  <c r="B889" i="47"/>
  <c r="C1623" i="46"/>
  <c r="B1622" i="46"/>
  <c r="A1622" i="46"/>
  <c r="C891" i="47" l="1"/>
  <c r="A890" i="47"/>
  <c r="B890" i="47"/>
  <c r="C1624" i="46"/>
  <c r="B1623" i="46"/>
  <c r="A1623" i="46"/>
  <c r="C892" i="47" l="1"/>
  <c r="A891" i="47"/>
  <c r="B891" i="47"/>
  <c r="C1625" i="46"/>
  <c r="B1624" i="46"/>
  <c r="A1624" i="46"/>
  <c r="C893" i="47" l="1"/>
  <c r="A892" i="47"/>
  <c r="B892" i="47"/>
  <c r="C1626" i="46"/>
  <c r="B1625" i="46"/>
  <c r="A1625" i="46"/>
  <c r="C894" i="47" l="1"/>
  <c r="A893" i="47"/>
  <c r="B893" i="47"/>
  <c r="C1627" i="46"/>
  <c r="B1626" i="46"/>
  <c r="A1626" i="46"/>
  <c r="C895" i="47" l="1"/>
  <c r="A894" i="47"/>
  <c r="B894" i="47"/>
  <c r="C1628" i="46"/>
  <c r="B1627" i="46"/>
  <c r="A1627" i="46"/>
  <c r="C896" i="47" l="1"/>
  <c r="A895" i="47"/>
  <c r="B895" i="47"/>
  <c r="C1629" i="46"/>
  <c r="B1628" i="46"/>
  <c r="A1628" i="46"/>
  <c r="C897" i="47" l="1"/>
  <c r="A896" i="47"/>
  <c r="B896" i="47"/>
  <c r="C1630" i="46"/>
  <c r="B1629" i="46"/>
  <c r="A1629" i="46"/>
  <c r="C898" i="47" l="1"/>
  <c r="A897" i="47"/>
  <c r="B897" i="47"/>
  <c r="C1631" i="46"/>
  <c r="B1630" i="46"/>
  <c r="A1630" i="46"/>
  <c r="C899" i="47" l="1"/>
  <c r="A898" i="47"/>
  <c r="B898" i="47"/>
  <c r="C1632" i="46"/>
  <c r="B1631" i="46"/>
  <c r="A1631" i="46"/>
  <c r="C900" i="47" l="1"/>
  <c r="A899" i="47"/>
  <c r="B899" i="47"/>
  <c r="C1633" i="46"/>
  <c r="B1632" i="46"/>
  <c r="A1632" i="46"/>
  <c r="C901" i="47" l="1"/>
  <c r="A900" i="47"/>
  <c r="B900" i="47"/>
  <c r="C1634" i="46"/>
  <c r="B1633" i="46"/>
  <c r="A1633" i="46"/>
  <c r="C902" i="47" l="1"/>
  <c r="A901" i="47"/>
  <c r="B901" i="47"/>
  <c r="C1635" i="46"/>
  <c r="B1634" i="46"/>
  <c r="A1634" i="46"/>
  <c r="C903" i="47" l="1"/>
  <c r="A902" i="47"/>
  <c r="B902" i="47"/>
  <c r="C1636" i="46"/>
  <c r="B1635" i="46"/>
  <c r="A1635" i="46"/>
  <c r="C904" i="47" l="1"/>
  <c r="A903" i="47"/>
  <c r="B903" i="47"/>
  <c r="C1637" i="46"/>
  <c r="B1636" i="46"/>
  <c r="A1636" i="46"/>
  <c r="C905" i="47" l="1"/>
  <c r="A904" i="47"/>
  <c r="B904" i="47"/>
  <c r="C1638" i="46"/>
  <c r="B1637" i="46"/>
  <c r="A1637" i="46"/>
  <c r="C906" i="47" l="1"/>
  <c r="A905" i="47"/>
  <c r="B905" i="47"/>
  <c r="C1639" i="46"/>
  <c r="B1638" i="46"/>
  <c r="A1638" i="46"/>
  <c r="C907" i="47" l="1"/>
  <c r="A906" i="47"/>
  <c r="B906" i="47"/>
  <c r="C1640" i="46"/>
  <c r="B1639" i="46"/>
  <c r="A1639" i="46"/>
  <c r="C908" i="47" l="1"/>
  <c r="A907" i="47"/>
  <c r="B907" i="47"/>
  <c r="C1641" i="46"/>
  <c r="B1640" i="46"/>
  <c r="A1640" i="46"/>
  <c r="C909" i="47" l="1"/>
  <c r="A908" i="47"/>
  <c r="B908" i="47"/>
  <c r="C1642" i="46"/>
  <c r="B1641" i="46"/>
  <c r="A1641" i="46"/>
  <c r="C910" i="47" l="1"/>
  <c r="A909" i="47"/>
  <c r="B909" i="47"/>
  <c r="C1643" i="46"/>
  <c r="B1642" i="46"/>
  <c r="A1642" i="46"/>
  <c r="C911" i="47" l="1"/>
  <c r="A910" i="47"/>
  <c r="B910" i="47"/>
  <c r="C1644" i="46"/>
  <c r="B1643" i="46"/>
  <c r="A1643" i="46"/>
  <c r="C912" i="47" l="1"/>
  <c r="A911" i="47"/>
  <c r="B911" i="47"/>
  <c r="C1645" i="46"/>
  <c r="B1644" i="46"/>
  <c r="A1644" i="46"/>
  <c r="C913" i="47" l="1"/>
  <c r="A912" i="47"/>
  <c r="B912" i="47"/>
  <c r="C1646" i="46"/>
  <c r="B1645" i="46"/>
  <c r="A1645" i="46"/>
  <c r="C914" i="47" l="1"/>
  <c r="A913" i="47"/>
  <c r="B913" i="47"/>
  <c r="C1647" i="46"/>
  <c r="B1646" i="46"/>
  <c r="A1646" i="46"/>
  <c r="C915" i="47" l="1"/>
  <c r="A914" i="47"/>
  <c r="B914" i="47"/>
  <c r="C1648" i="46"/>
  <c r="B1647" i="46"/>
  <c r="A1647" i="46"/>
  <c r="C916" i="47" l="1"/>
  <c r="A915" i="47"/>
  <c r="B915" i="47"/>
  <c r="C1649" i="46"/>
  <c r="B1648" i="46"/>
  <c r="A1648" i="46"/>
  <c r="C917" i="47" l="1"/>
  <c r="A916" i="47"/>
  <c r="B916" i="47"/>
  <c r="C1650" i="46"/>
  <c r="B1649" i="46"/>
  <c r="A1649" i="46"/>
  <c r="C918" i="47" l="1"/>
  <c r="A917" i="47"/>
  <c r="B917" i="47"/>
  <c r="C1651" i="46"/>
  <c r="B1650" i="46"/>
  <c r="A1650" i="46"/>
  <c r="C919" i="47" l="1"/>
  <c r="A918" i="47"/>
  <c r="B918" i="47"/>
  <c r="C1652" i="46"/>
  <c r="B1651" i="46"/>
  <c r="A1651" i="46"/>
  <c r="C920" i="47" l="1"/>
  <c r="A919" i="47"/>
  <c r="B919" i="47"/>
  <c r="C1653" i="46"/>
  <c r="B1652" i="46"/>
  <c r="A1652" i="46"/>
  <c r="C921" i="47" l="1"/>
  <c r="A920" i="47"/>
  <c r="B920" i="47"/>
  <c r="C1654" i="46"/>
  <c r="B1653" i="46"/>
  <c r="A1653" i="46"/>
  <c r="C922" i="47" l="1"/>
  <c r="A921" i="47"/>
  <c r="B921" i="47"/>
  <c r="C1655" i="46"/>
  <c r="B1654" i="46"/>
  <c r="A1654" i="46"/>
  <c r="C923" i="47" l="1"/>
  <c r="A922" i="47"/>
  <c r="B922" i="47"/>
  <c r="C1656" i="46"/>
  <c r="B1655" i="46"/>
  <c r="A1655" i="46"/>
  <c r="C924" i="47" l="1"/>
  <c r="A923" i="47"/>
  <c r="B923" i="47"/>
  <c r="C1657" i="46"/>
  <c r="B1656" i="46"/>
  <c r="A1656" i="46"/>
  <c r="C925" i="47" l="1"/>
  <c r="A924" i="47"/>
  <c r="B924" i="47"/>
  <c r="C1658" i="46"/>
  <c r="B1657" i="46"/>
  <c r="A1657" i="46"/>
  <c r="C926" i="47" l="1"/>
  <c r="A925" i="47"/>
  <c r="B925" i="47"/>
  <c r="C1659" i="46"/>
  <c r="B1658" i="46"/>
  <c r="A1658" i="46"/>
  <c r="C927" i="47" l="1"/>
  <c r="A926" i="47"/>
  <c r="B926" i="47"/>
  <c r="C1660" i="46"/>
  <c r="B1659" i="46"/>
  <c r="A1659" i="46"/>
  <c r="C928" i="47" l="1"/>
  <c r="A927" i="47"/>
  <c r="B927" i="47"/>
  <c r="C1661" i="46"/>
  <c r="B1660" i="46"/>
  <c r="A1660" i="46"/>
  <c r="C929" i="47" l="1"/>
  <c r="A928" i="47"/>
  <c r="B928" i="47"/>
  <c r="C1662" i="46"/>
  <c r="B1661" i="46"/>
  <c r="A1661" i="46"/>
  <c r="C930" i="47" l="1"/>
  <c r="A929" i="47"/>
  <c r="B929" i="47"/>
  <c r="C1663" i="46"/>
  <c r="B1662" i="46"/>
  <c r="A1662" i="46"/>
  <c r="C931" i="47" l="1"/>
  <c r="A930" i="47"/>
  <c r="B930" i="47"/>
  <c r="C1664" i="46"/>
  <c r="B1663" i="46"/>
  <c r="A1663" i="46"/>
  <c r="C932" i="47" l="1"/>
  <c r="A931" i="47"/>
  <c r="B931" i="47"/>
  <c r="C1665" i="46"/>
  <c r="B1664" i="46"/>
  <c r="A1664" i="46"/>
  <c r="C933" i="47" l="1"/>
  <c r="A932" i="47"/>
  <c r="B932" i="47"/>
  <c r="C1666" i="46"/>
  <c r="B1665" i="46"/>
  <c r="A1665" i="46"/>
  <c r="C934" i="47" l="1"/>
  <c r="A933" i="47"/>
  <c r="B933" i="47"/>
  <c r="C1667" i="46"/>
  <c r="B1666" i="46"/>
  <c r="A1666" i="46"/>
  <c r="C935" i="47" l="1"/>
  <c r="A934" i="47"/>
  <c r="B934" i="47"/>
  <c r="C1668" i="46"/>
  <c r="B1667" i="46"/>
  <c r="A1667" i="46"/>
  <c r="C936" i="47" l="1"/>
  <c r="A935" i="47"/>
  <c r="B935" i="47"/>
  <c r="C1669" i="46"/>
  <c r="B1668" i="46"/>
  <c r="A1668" i="46"/>
  <c r="C937" i="47" l="1"/>
  <c r="A936" i="47"/>
  <c r="B936" i="47"/>
  <c r="C1670" i="46"/>
  <c r="B1669" i="46"/>
  <c r="A1669" i="46"/>
  <c r="C938" i="47" l="1"/>
  <c r="A937" i="47"/>
  <c r="B937" i="47"/>
  <c r="C1671" i="46"/>
  <c r="B1670" i="46"/>
  <c r="A1670" i="46"/>
  <c r="C939" i="47" l="1"/>
  <c r="A938" i="47"/>
  <c r="B938" i="47"/>
  <c r="C1672" i="46"/>
  <c r="B1671" i="46"/>
  <c r="A1671" i="46"/>
  <c r="C940" i="47" l="1"/>
  <c r="A939" i="47"/>
  <c r="B939" i="47"/>
  <c r="C1673" i="46"/>
  <c r="B1672" i="46"/>
  <c r="A1672" i="46"/>
  <c r="C941" i="47" l="1"/>
  <c r="A940" i="47"/>
  <c r="B940" i="47"/>
  <c r="C1674" i="46"/>
  <c r="B1673" i="46"/>
  <c r="A1673" i="46"/>
  <c r="C942" i="47" l="1"/>
  <c r="A941" i="47"/>
  <c r="B941" i="47"/>
  <c r="C1675" i="46"/>
  <c r="B1674" i="46"/>
  <c r="A1674" i="46"/>
  <c r="C943" i="47" l="1"/>
  <c r="A942" i="47"/>
  <c r="B942" i="47"/>
  <c r="C1676" i="46"/>
  <c r="B1675" i="46"/>
  <c r="A1675" i="46"/>
  <c r="C944" i="47" l="1"/>
  <c r="A943" i="47"/>
  <c r="B943" i="47"/>
  <c r="C1677" i="46"/>
  <c r="B1676" i="46"/>
  <c r="A1676" i="46"/>
  <c r="C945" i="47" l="1"/>
  <c r="A944" i="47"/>
  <c r="B944" i="47"/>
  <c r="C1678" i="46"/>
  <c r="B1677" i="46"/>
  <c r="A1677" i="46"/>
  <c r="C946" i="47" l="1"/>
  <c r="B945" i="47"/>
  <c r="A945" i="47"/>
  <c r="C1679" i="46"/>
  <c r="B1678" i="46"/>
  <c r="A1678" i="46"/>
  <c r="C947" i="47" l="1"/>
  <c r="A946" i="47"/>
  <c r="B946" i="47"/>
  <c r="C1680" i="46"/>
  <c r="B1679" i="46"/>
  <c r="A1679" i="46"/>
  <c r="C948" i="47" l="1"/>
  <c r="B947" i="47"/>
  <c r="A947" i="47"/>
  <c r="C1681" i="46"/>
  <c r="B1680" i="46"/>
  <c r="A1680" i="46"/>
  <c r="C949" i="47" l="1"/>
  <c r="A948" i="47"/>
  <c r="B948" i="47"/>
  <c r="C1682" i="46"/>
  <c r="B1681" i="46"/>
  <c r="A1681" i="46"/>
  <c r="C950" i="47" l="1"/>
  <c r="B949" i="47"/>
  <c r="A949" i="47"/>
  <c r="C1683" i="46"/>
  <c r="B1682" i="46"/>
  <c r="A1682" i="46"/>
  <c r="C951" i="47" l="1"/>
  <c r="A950" i="47"/>
  <c r="B950" i="47"/>
  <c r="C1684" i="46"/>
  <c r="B1683" i="46"/>
  <c r="A1683" i="46"/>
  <c r="C952" i="47" l="1"/>
  <c r="B951" i="47"/>
  <c r="A951" i="47"/>
  <c r="C1685" i="46"/>
  <c r="B1684" i="46"/>
  <c r="A1684" i="46"/>
  <c r="C953" i="47" l="1"/>
  <c r="A952" i="47"/>
  <c r="B952" i="47"/>
  <c r="C1686" i="46"/>
  <c r="B1685" i="46"/>
  <c r="A1685" i="46"/>
  <c r="C954" i="47" l="1"/>
  <c r="B953" i="47"/>
  <c r="A953" i="47"/>
  <c r="C1687" i="46"/>
  <c r="B1686" i="46"/>
  <c r="A1686" i="46"/>
  <c r="C955" i="47" l="1"/>
  <c r="A954" i="47"/>
  <c r="B954" i="47"/>
  <c r="C1688" i="46"/>
  <c r="B1687" i="46"/>
  <c r="A1687" i="46"/>
  <c r="C956" i="47" l="1"/>
  <c r="B955" i="47"/>
  <c r="A955" i="47"/>
  <c r="C1689" i="46"/>
  <c r="B1688" i="46"/>
  <c r="A1688" i="46"/>
  <c r="C957" i="47" l="1"/>
  <c r="A956" i="47"/>
  <c r="B956" i="47"/>
  <c r="C1690" i="46"/>
  <c r="B1689" i="46"/>
  <c r="A1689" i="46"/>
  <c r="C958" i="47" l="1"/>
  <c r="B957" i="47"/>
  <c r="A957" i="47"/>
  <c r="C1691" i="46"/>
  <c r="B1690" i="46"/>
  <c r="A1690" i="46"/>
  <c r="C959" i="47" l="1"/>
  <c r="A958" i="47"/>
  <c r="B958" i="47"/>
  <c r="C1692" i="46"/>
  <c r="B1691" i="46"/>
  <c r="A1691" i="46"/>
  <c r="C960" i="47" l="1"/>
  <c r="B959" i="47"/>
  <c r="A959" i="47"/>
  <c r="C1693" i="46"/>
  <c r="B1692" i="46"/>
  <c r="A1692" i="46"/>
  <c r="C961" i="47" l="1"/>
  <c r="A960" i="47"/>
  <c r="B960" i="47"/>
  <c r="C1694" i="46"/>
  <c r="B1693" i="46"/>
  <c r="A1693" i="46"/>
  <c r="C962" i="47" l="1"/>
  <c r="B961" i="47"/>
  <c r="A961" i="47"/>
  <c r="C1695" i="46"/>
  <c r="B1694" i="46"/>
  <c r="A1694" i="46"/>
  <c r="C963" i="47" l="1"/>
  <c r="A962" i="47"/>
  <c r="B962" i="47"/>
  <c r="C1696" i="46"/>
  <c r="B1695" i="46"/>
  <c r="A1695" i="46"/>
  <c r="C964" i="47" l="1"/>
  <c r="B963" i="47"/>
  <c r="A963" i="47"/>
  <c r="C1697" i="46"/>
  <c r="B1696" i="46"/>
  <c r="A1696" i="46"/>
  <c r="C965" i="47" l="1"/>
  <c r="A964" i="47"/>
  <c r="B964" i="47"/>
  <c r="C1698" i="46"/>
  <c r="B1697" i="46"/>
  <c r="A1697" i="46"/>
  <c r="C966" i="47" l="1"/>
  <c r="B965" i="47"/>
  <c r="A965" i="47"/>
  <c r="C1699" i="46"/>
  <c r="B1698" i="46"/>
  <c r="A1698" i="46"/>
  <c r="C967" i="47" l="1"/>
  <c r="A966" i="47"/>
  <c r="B966" i="47"/>
  <c r="C1700" i="46"/>
  <c r="B1699" i="46"/>
  <c r="A1699" i="46"/>
  <c r="C968" i="47" l="1"/>
  <c r="B967" i="47"/>
  <c r="A967" i="47"/>
  <c r="C1701" i="46"/>
  <c r="B1700" i="46"/>
  <c r="A1700" i="46"/>
  <c r="C969" i="47" l="1"/>
  <c r="A968" i="47"/>
  <c r="B968" i="47"/>
  <c r="C1702" i="46"/>
  <c r="B1701" i="46"/>
  <c r="A1701" i="46"/>
  <c r="C970" i="47" l="1"/>
  <c r="B969" i="47"/>
  <c r="A969" i="47"/>
  <c r="C1703" i="46"/>
  <c r="B1702" i="46"/>
  <c r="A1702" i="46"/>
  <c r="C971" i="47" l="1"/>
  <c r="A970" i="47"/>
  <c r="B970" i="47"/>
  <c r="C1704" i="46"/>
  <c r="B1703" i="46"/>
  <c r="A1703" i="46"/>
  <c r="C972" i="47" l="1"/>
  <c r="B971" i="47"/>
  <c r="A971" i="47"/>
  <c r="C1705" i="46"/>
  <c r="B1704" i="46"/>
  <c r="A1704" i="46"/>
  <c r="C973" i="47" l="1"/>
  <c r="A972" i="47"/>
  <c r="B972" i="47"/>
  <c r="C1706" i="46"/>
  <c r="B1705" i="46"/>
  <c r="A1705" i="46"/>
  <c r="C974" i="47" l="1"/>
  <c r="B973" i="47"/>
  <c r="A973" i="47"/>
  <c r="C1707" i="46"/>
  <c r="B1706" i="46"/>
  <c r="A1706" i="46"/>
  <c r="C975" i="47" l="1"/>
  <c r="A974" i="47"/>
  <c r="B974" i="47"/>
  <c r="C1708" i="46"/>
  <c r="B1707" i="46"/>
  <c r="A1707" i="46"/>
  <c r="C976" i="47" l="1"/>
  <c r="B975" i="47"/>
  <c r="A975" i="47"/>
  <c r="C1709" i="46"/>
  <c r="B1708" i="46"/>
  <c r="A1708" i="46"/>
  <c r="C977" i="47" l="1"/>
  <c r="A976" i="47"/>
  <c r="B976" i="47"/>
  <c r="C1710" i="46"/>
  <c r="B1709" i="46"/>
  <c r="A1709" i="46"/>
  <c r="C978" i="47" l="1"/>
  <c r="B977" i="47"/>
  <c r="A977" i="47"/>
  <c r="C1711" i="46"/>
  <c r="B1710" i="46"/>
  <c r="A1710" i="46"/>
  <c r="C979" i="47" l="1"/>
  <c r="A978" i="47"/>
  <c r="B978" i="47"/>
  <c r="C1712" i="46"/>
  <c r="B1711" i="46"/>
  <c r="A1711" i="46"/>
  <c r="C980" i="47" l="1"/>
  <c r="B979" i="47"/>
  <c r="A979" i="47"/>
  <c r="C1713" i="46"/>
  <c r="B1712" i="46"/>
  <c r="A1712" i="46"/>
  <c r="C981" i="47" l="1"/>
  <c r="A980" i="47"/>
  <c r="B980" i="47"/>
  <c r="C1714" i="46"/>
  <c r="B1713" i="46"/>
  <c r="A1713" i="46"/>
  <c r="C982" i="47" l="1"/>
  <c r="B981" i="47"/>
  <c r="A981" i="47"/>
  <c r="C1715" i="46"/>
  <c r="B1714" i="46"/>
  <c r="A1714" i="46"/>
  <c r="C983" i="47" l="1"/>
  <c r="A982" i="47"/>
  <c r="B982" i="47"/>
  <c r="C1716" i="46"/>
  <c r="B1715" i="46"/>
  <c r="A1715" i="46"/>
  <c r="C984" i="47" l="1"/>
  <c r="B983" i="47"/>
  <c r="A983" i="47"/>
  <c r="C1717" i="46"/>
  <c r="B1716" i="46"/>
  <c r="A1716" i="46"/>
  <c r="C985" i="47" l="1"/>
  <c r="A984" i="47"/>
  <c r="B984" i="47"/>
  <c r="C1718" i="46"/>
  <c r="B1717" i="46"/>
  <c r="A1717" i="46"/>
  <c r="C986" i="47" l="1"/>
  <c r="B985" i="47"/>
  <c r="A985" i="47"/>
  <c r="C1719" i="46"/>
  <c r="B1718" i="46"/>
  <c r="A1718" i="46"/>
  <c r="C987" i="47" l="1"/>
  <c r="A986" i="47"/>
  <c r="B986" i="47"/>
  <c r="C1720" i="46"/>
  <c r="B1719" i="46"/>
  <c r="A1719" i="46"/>
  <c r="C988" i="47" l="1"/>
  <c r="B987" i="47"/>
  <c r="A987" i="47"/>
  <c r="C1721" i="46"/>
  <c r="B1720" i="46"/>
  <c r="A1720" i="46"/>
  <c r="C989" i="47" l="1"/>
  <c r="A988" i="47"/>
  <c r="B988" i="47"/>
  <c r="C1722" i="46"/>
  <c r="B1721" i="46"/>
  <c r="A1721" i="46"/>
  <c r="C990" i="47" l="1"/>
  <c r="B989" i="47"/>
  <c r="A989" i="47"/>
  <c r="C1723" i="46"/>
  <c r="B1722" i="46"/>
  <c r="A1722" i="46"/>
  <c r="C991" i="47" l="1"/>
  <c r="A990" i="47"/>
  <c r="B990" i="47"/>
  <c r="C1724" i="46"/>
  <c r="B1723" i="46"/>
  <c r="A1723" i="46"/>
  <c r="C992" i="47" l="1"/>
  <c r="B991" i="47"/>
  <c r="A991" i="47"/>
  <c r="C1725" i="46"/>
  <c r="B1724" i="46"/>
  <c r="A1724" i="46"/>
  <c r="C993" i="47" l="1"/>
  <c r="A992" i="47"/>
  <c r="B992" i="47"/>
  <c r="C1726" i="46"/>
  <c r="B1725" i="46"/>
  <c r="A1725" i="46"/>
  <c r="C994" i="47" l="1"/>
  <c r="B993" i="47"/>
  <c r="A993" i="47"/>
  <c r="C1727" i="46"/>
  <c r="B1726" i="46"/>
  <c r="A1726" i="46"/>
  <c r="C995" i="47" l="1"/>
  <c r="A994" i="47"/>
  <c r="B994" i="47"/>
  <c r="C1728" i="46"/>
  <c r="B1727" i="46"/>
  <c r="A1727" i="46"/>
  <c r="C996" i="47" l="1"/>
  <c r="B995" i="47"/>
  <c r="A995" i="47"/>
  <c r="C1729" i="46"/>
  <c r="B1728" i="46"/>
  <c r="A1728" i="46"/>
  <c r="C997" i="47" l="1"/>
  <c r="A996" i="47"/>
  <c r="B996" i="47"/>
  <c r="C1730" i="46"/>
  <c r="B1729" i="46"/>
  <c r="A1729" i="46"/>
  <c r="C998" i="47" l="1"/>
  <c r="B997" i="47"/>
  <c r="A997" i="47"/>
  <c r="C1731" i="46"/>
  <c r="B1730" i="46"/>
  <c r="A1730" i="46"/>
  <c r="C999" i="47" l="1"/>
  <c r="A998" i="47"/>
  <c r="B998" i="47"/>
  <c r="C1732" i="46"/>
  <c r="B1731" i="46"/>
  <c r="A1731" i="46"/>
  <c r="C1000" i="47" l="1"/>
  <c r="B999" i="47"/>
  <c r="A999" i="47"/>
  <c r="C1733" i="46"/>
  <c r="B1732" i="46"/>
  <c r="A1732" i="46"/>
  <c r="C1001" i="47" l="1"/>
  <c r="A1000" i="47"/>
  <c r="B1000" i="47"/>
  <c r="C1734" i="46"/>
  <c r="B1733" i="46"/>
  <c r="A1733" i="46"/>
  <c r="C1002" i="47" l="1"/>
  <c r="B1001" i="47"/>
  <c r="A1001" i="47"/>
  <c r="C1735" i="46"/>
  <c r="B1734" i="46"/>
  <c r="A1734" i="46"/>
  <c r="C1003" i="47" l="1"/>
  <c r="A1002" i="47"/>
  <c r="B1002" i="47"/>
  <c r="C1736" i="46"/>
  <c r="B1735" i="46"/>
  <c r="A1735" i="46"/>
  <c r="C1004" i="47" l="1"/>
  <c r="B1003" i="47"/>
  <c r="A1003" i="47"/>
  <c r="C1737" i="46"/>
  <c r="B1736" i="46"/>
  <c r="A1736" i="46"/>
  <c r="C1005" i="47" l="1"/>
  <c r="A1004" i="47"/>
  <c r="B1004" i="47"/>
  <c r="C1738" i="46"/>
  <c r="B1737" i="46"/>
  <c r="A1737" i="46"/>
  <c r="C1006" i="47" l="1"/>
  <c r="B1005" i="47"/>
  <c r="A1005" i="47"/>
  <c r="C1739" i="46"/>
  <c r="B1738" i="46"/>
  <c r="A1738" i="46"/>
  <c r="C1007" i="47" l="1"/>
  <c r="A1006" i="47"/>
  <c r="B1006" i="47"/>
  <c r="C1740" i="46"/>
  <c r="B1739" i="46"/>
  <c r="A1739" i="46"/>
  <c r="C1008" i="47" l="1"/>
  <c r="B1007" i="47"/>
  <c r="A1007" i="47"/>
  <c r="C1741" i="46"/>
  <c r="B1740" i="46"/>
  <c r="A1740" i="46"/>
  <c r="C1009" i="47" l="1"/>
  <c r="A1008" i="47"/>
  <c r="B1008" i="47"/>
  <c r="C1742" i="46"/>
  <c r="B1741" i="46"/>
  <c r="A1741" i="46"/>
  <c r="C1010" i="47" l="1"/>
  <c r="B1009" i="47"/>
  <c r="A1009" i="47"/>
  <c r="C1743" i="46"/>
  <c r="B1742" i="46"/>
  <c r="A1742" i="46"/>
  <c r="C1011" i="47" l="1"/>
  <c r="A1010" i="47"/>
  <c r="B1010" i="47"/>
  <c r="C1744" i="46"/>
  <c r="B1743" i="46"/>
  <c r="A1743" i="46"/>
  <c r="C1012" i="47" l="1"/>
  <c r="B1011" i="47"/>
  <c r="A1011" i="47"/>
  <c r="C1745" i="46"/>
  <c r="B1744" i="46"/>
  <c r="A1744" i="46"/>
  <c r="C1013" i="47" l="1"/>
  <c r="A1012" i="47"/>
  <c r="B1012" i="47"/>
  <c r="C1746" i="46"/>
  <c r="B1745" i="46"/>
  <c r="A1745" i="46"/>
  <c r="C1014" i="47" l="1"/>
  <c r="B1013" i="47"/>
  <c r="A1013" i="47"/>
  <c r="C1747" i="46"/>
  <c r="B1746" i="46"/>
  <c r="A1746" i="46"/>
  <c r="C1015" i="47" l="1"/>
  <c r="A1014" i="47"/>
  <c r="B1014" i="47"/>
  <c r="C1748" i="46"/>
  <c r="B1747" i="46"/>
  <c r="A1747" i="46"/>
  <c r="C1016" i="47" l="1"/>
  <c r="B1015" i="47"/>
  <c r="A1015" i="47"/>
  <c r="C1749" i="46"/>
  <c r="B1748" i="46"/>
  <c r="A1748" i="46"/>
  <c r="C1017" i="47" l="1"/>
  <c r="A1016" i="47"/>
  <c r="B1016" i="47"/>
  <c r="C1750" i="46"/>
  <c r="B1749" i="46"/>
  <c r="A1749" i="46"/>
  <c r="C1018" i="47" l="1"/>
  <c r="B1017" i="47"/>
  <c r="A1017" i="47"/>
  <c r="C1751" i="46"/>
  <c r="B1750" i="46"/>
  <c r="A1750" i="46"/>
  <c r="C1019" i="47" l="1"/>
  <c r="A1018" i="47"/>
  <c r="B1018" i="47"/>
  <c r="C1752" i="46"/>
  <c r="B1751" i="46"/>
  <c r="A1751" i="46"/>
  <c r="C1020" i="47" l="1"/>
  <c r="B1019" i="47"/>
  <c r="A1019" i="47"/>
  <c r="C1753" i="46"/>
  <c r="B1752" i="46"/>
  <c r="A1752" i="46"/>
  <c r="C1021" i="47" l="1"/>
  <c r="A1020" i="47"/>
  <c r="B1020" i="47"/>
  <c r="C1754" i="46"/>
  <c r="B1753" i="46"/>
  <c r="A1753" i="46"/>
  <c r="C1022" i="47" l="1"/>
  <c r="B1021" i="47"/>
  <c r="A1021" i="47"/>
  <c r="C1755" i="46"/>
  <c r="B1754" i="46"/>
  <c r="A1754" i="46"/>
  <c r="C1023" i="47" l="1"/>
  <c r="A1022" i="47"/>
  <c r="B1022" i="47"/>
  <c r="C1756" i="46"/>
  <c r="B1755" i="46"/>
  <c r="A1755" i="46"/>
  <c r="C1024" i="47" l="1"/>
  <c r="B1023" i="47"/>
  <c r="A1023" i="47"/>
  <c r="C1757" i="46"/>
  <c r="B1756" i="46"/>
  <c r="A1756" i="46"/>
  <c r="C1025" i="47" l="1"/>
  <c r="A1024" i="47"/>
  <c r="B1024" i="47"/>
  <c r="C1758" i="46"/>
  <c r="B1757" i="46"/>
  <c r="A1757" i="46"/>
  <c r="C1026" i="47" l="1"/>
  <c r="B1025" i="47"/>
  <c r="A1025" i="47"/>
  <c r="C1759" i="46"/>
  <c r="B1758" i="46"/>
  <c r="A1758" i="46"/>
  <c r="C1027" i="47" l="1"/>
  <c r="A1026" i="47"/>
  <c r="B1026" i="47"/>
  <c r="C1760" i="46"/>
  <c r="B1759" i="46"/>
  <c r="A1759" i="46"/>
  <c r="C1028" i="47" l="1"/>
  <c r="B1027" i="47"/>
  <c r="A1027" i="47"/>
  <c r="C1761" i="46"/>
  <c r="B1760" i="46"/>
  <c r="A1760" i="46"/>
  <c r="C1029" i="47" l="1"/>
  <c r="A1028" i="47"/>
  <c r="B1028" i="47"/>
  <c r="C1762" i="46"/>
  <c r="B1761" i="46"/>
  <c r="A1761" i="46"/>
  <c r="C1030" i="47" l="1"/>
  <c r="B1029" i="47"/>
  <c r="A1029" i="47"/>
  <c r="C1763" i="46"/>
  <c r="B1762" i="46"/>
  <c r="A1762" i="46"/>
  <c r="C1031" i="47" l="1"/>
  <c r="A1030" i="47"/>
  <c r="B1030" i="47"/>
  <c r="C1764" i="46"/>
  <c r="B1763" i="46"/>
  <c r="A1763" i="46"/>
  <c r="C1032" i="47" l="1"/>
  <c r="B1031" i="47"/>
  <c r="A1031" i="47"/>
  <c r="C1765" i="46"/>
  <c r="B1764" i="46"/>
  <c r="A1764" i="46"/>
  <c r="C1033" i="47" l="1"/>
  <c r="A1032" i="47"/>
  <c r="B1032" i="47"/>
  <c r="C1766" i="46"/>
  <c r="B1765" i="46"/>
  <c r="A1765" i="46"/>
  <c r="C1034" i="47" l="1"/>
  <c r="B1033" i="47"/>
  <c r="A1033" i="47"/>
  <c r="C1767" i="46"/>
  <c r="B1766" i="46"/>
  <c r="A1766" i="46"/>
  <c r="C1035" i="47" l="1"/>
  <c r="A1034" i="47"/>
  <c r="B1034" i="47"/>
  <c r="C1768" i="46"/>
  <c r="B1767" i="46"/>
  <c r="A1767" i="46"/>
  <c r="C1036" i="47" l="1"/>
  <c r="B1035" i="47"/>
  <c r="A1035" i="47"/>
  <c r="C1769" i="46"/>
  <c r="B1768" i="46"/>
  <c r="A1768" i="46"/>
  <c r="C1037" i="47" l="1"/>
  <c r="A1036" i="47"/>
  <c r="B1036" i="47"/>
  <c r="C1770" i="46"/>
  <c r="B1769" i="46"/>
  <c r="A1769" i="46"/>
  <c r="C1038" i="47" l="1"/>
  <c r="B1037" i="47"/>
  <c r="A1037" i="47"/>
  <c r="C1771" i="46"/>
  <c r="B1770" i="46"/>
  <c r="A1770" i="46"/>
  <c r="C1039" i="47" l="1"/>
  <c r="A1038" i="47"/>
  <c r="B1038" i="47"/>
  <c r="C1772" i="46"/>
  <c r="B1771" i="46"/>
  <c r="A1771" i="46"/>
  <c r="C1040" i="47" l="1"/>
  <c r="B1039" i="47"/>
  <c r="A1039" i="47"/>
  <c r="C1773" i="46"/>
  <c r="B1772" i="46"/>
  <c r="A1772" i="46"/>
  <c r="C1041" i="47" l="1"/>
  <c r="A1040" i="47"/>
  <c r="B1040" i="47"/>
  <c r="C1774" i="46"/>
  <c r="B1773" i="46"/>
  <c r="A1773" i="46"/>
  <c r="C1042" i="47" l="1"/>
  <c r="B1041" i="47"/>
  <c r="A1041" i="47"/>
  <c r="C1775" i="46"/>
  <c r="B1774" i="46"/>
  <c r="A1774" i="46"/>
  <c r="C1043" i="47" l="1"/>
  <c r="A1042" i="47"/>
  <c r="B1042" i="47"/>
  <c r="C1776" i="46"/>
  <c r="B1775" i="46"/>
  <c r="A1775" i="46"/>
  <c r="C1044" i="47" l="1"/>
  <c r="B1043" i="47"/>
  <c r="A1043" i="47"/>
  <c r="C1777" i="46"/>
  <c r="B1776" i="46"/>
  <c r="A1776" i="46"/>
  <c r="C1045" i="47" l="1"/>
  <c r="A1044" i="47"/>
  <c r="B1044" i="47"/>
  <c r="C1778" i="46"/>
  <c r="B1777" i="46"/>
  <c r="A1777" i="46"/>
  <c r="C1046" i="47" l="1"/>
  <c r="B1045" i="47"/>
  <c r="A1045" i="47"/>
  <c r="C1779" i="46"/>
  <c r="B1778" i="46"/>
  <c r="A1778" i="46"/>
  <c r="C1047" i="47" l="1"/>
  <c r="A1046" i="47"/>
  <c r="B1046" i="47"/>
  <c r="C1780" i="46"/>
  <c r="B1779" i="46"/>
  <c r="A1779" i="46"/>
  <c r="C1048" i="47" l="1"/>
  <c r="B1047" i="47"/>
  <c r="A1047" i="47"/>
  <c r="C1781" i="46"/>
  <c r="B1780" i="46"/>
  <c r="A1780" i="46"/>
  <c r="C1049" i="47" l="1"/>
  <c r="A1048" i="47"/>
  <c r="B1048" i="47"/>
  <c r="C1782" i="46"/>
  <c r="B1781" i="46"/>
  <c r="A1781" i="46"/>
  <c r="C1050" i="47" l="1"/>
  <c r="B1049" i="47"/>
  <c r="A1049" i="47"/>
  <c r="C1783" i="46"/>
  <c r="B1782" i="46"/>
  <c r="A1782" i="46"/>
  <c r="C1051" i="47" l="1"/>
  <c r="A1050" i="47"/>
  <c r="B1050" i="47"/>
  <c r="C1784" i="46"/>
  <c r="B1783" i="46"/>
  <c r="A1783" i="46"/>
  <c r="C1052" i="47" l="1"/>
  <c r="B1051" i="47"/>
  <c r="A1051" i="47"/>
  <c r="C1785" i="46"/>
  <c r="B1784" i="46"/>
  <c r="A1784" i="46"/>
  <c r="C1053" i="47" l="1"/>
  <c r="A1052" i="47"/>
  <c r="B1052" i="47"/>
  <c r="C1786" i="46"/>
  <c r="B1785" i="46"/>
  <c r="A1785" i="46"/>
  <c r="C1054" i="47" l="1"/>
  <c r="B1053" i="47"/>
  <c r="A1053" i="47"/>
  <c r="C1787" i="46"/>
  <c r="B1786" i="46"/>
  <c r="A1786" i="46"/>
  <c r="C1055" i="47" l="1"/>
  <c r="A1054" i="47"/>
  <c r="B1054" i="47"/>
  <c r="C1788" i="46"/>
  <c r="B1787" i="46"/>
  <c r="A1787" i="46"/>
  <c r="C1056" i="47" l="1"/>
  <c r="B1055" i="47"/>
  <c r="A1055" i="47"/>
  <c r="C1789" i="46"/>
  <c r="B1788" i="46"/>
  <c r="A1788" i="46"/>
  <c r="C1057" i="47" l="1"/>
  <c r="A1056" i="47"/>
  <c r="B1056" i="47"/>
  <c r="C1790" i="46"/>
  <c r="B1789" i="46"/>
  <c r="A1789" i="46"/>
  <c r="C1058" i="47" l="1"/>
  <c r="B1057" i="47"/>
  <c r="A1057" i="47"/>
  <c r="C1791" i="46"/>
  <c r="B1790" i="46"/>
  <c r="A1790" i="46"/>
  <c r="C1059" i="47" l="1"/>
  <c r="A1058" i="47"/>
  <c r="B1058" i="47"/>
  <c r="C1792" i="46"/>
  <c r="B1791" i="46"/>
  <c r="A1791" i="46"/>
  <c r="C1060" i="47" l="1"/>
  <c r="B1059" i="47"/>
  <c r="A1059" i="47"/>
  <c r="C1793" i="46"/>
  <c r="B1792" i="46"/>
  <c r="A1792" i="46"/>
  <c r="C1061" i="47" l="1"/>
  <c r="A1060" i="47"/>
  <c r="B1060" i="47"/>
  <c r="C1794" i="46"/>
  <c r="B1793" i="46"/>
  <c r="A1793" i="46"/>
  <c r="C1062" i="47" l="1"/>
  <c r="B1061" i="47"/>
  <c r="A1061" i="47"/>
  <c r="C1795" i="46"/>
  <c r="B1794" i="46"/>
  <c r="A1794" i="46"/>
  <c r="C1063" i="47" l="1"/>
  <c r="A1062" i="47"/>
  <c r="B1062" i="47"/>
  <c r="C1796" i="46"/>
  <c r="B1795" i="46"/>
  <c r="A1795" i="46"/>
  <c r="C1064" i="47" l="1"/>
  <c r="B1063" i="47"/>
  <c r="A1063" i="47"/>
  <c r="C1797" i="46"/>
  <c r="B1796" i="46"/>
  <c r="A1796" i="46"/>
  <c r="C1065" i="47" l="1"/>
  <c r="A1064" i="47"/>
  <c r="B1064" i="47"/>
  <c r="C1798" i="46"/>
  <c r="B1797" i="46"/>
  <c r="A1797" i="46"/>
  <c r="C1066" i="47" l="1"/>
  <c r="B1065" i="47"/>
  <c r="A1065" i="47"/>
  <c r="C1799" i="46"/>
  <c r="B1798" i="46"/>
  <c r="A1798" i="46"/>
  <c r="C1067" i="47" l="1"/>
  <c r="A1066" i="47"/>
  <c r="B1066" i="47"/>
  <c r="C1800" i="46"/>
  <c r="B1799" i="46"/>
  <c r="A1799" i="46"/>
  <c r="C1068" i="47" l="1"/>
  <c r="B1067" i="47"/>
  <c r="A1067" i="47"/>
  <c r="C1801" i="46"/>
  <c r="B1800" i="46"/>
  <c r="A1800" i="46"/>
  <c r="C1069" i="47" l="1"/>
  <c r="A1068" i="47"/>
  <c r="B1068" i="47"/>
  <c r="C1802" i="46"/>
  <c r="B1801" i="46"/>
  <c r="A1801" i="46"/>
  <c r="C1070" i="47" l="1"/>
  <c r="B1069" i="47"/>
  <c r="A1069" i="47"/>
  <c r="C1803" i="46"/>
  <c r="B1802" i="46"/>
  <c r="A1802" i="46"/>
  <c r="C1071" i="47" l="1"/>
  <c r="A1070" i="47"/>
  <c r="B1070" i="47"/>
  <c r="C1804" i="46"/>
  <c r="B1803" i="46"/>
  <c r="A1803" i="46"/>
  <c r="C1072" i="47" l="1"/>
  <c r="B1071" i="47"/>
  <c r="A1071" i="47"/>
  <c r="C1805" i="46"/>
  <c r="B1804" i="46"/>
  <c r="A1804" i="46"/>
  <c r="C1073" i="47" l="1"/>
  <c r="A1072" i="47"/>
  <c r="B1072" i="47"/>
  <c r="C1806" i="46"/>
  <c r="B1805" i="46"/>
  <c r="A1805" i="46"/>
  <c r="C1074" i="47" l="1"/>
  <c r="B1073" i="47"/>
  <c r="A1073" i="47"/>
  <c r="C1807" i="46"/>
  <c r="B1806" i="46"/>
  <c r="A1806" i="46"/>
  <c r="C1075" i="47" l="1"/>
  <c r="A1074" i="47"/>
  <c r="B1074" i="47"/>
  <c r="C1808" i="46"/>
  <c r="B1807" i="46"/>
  <c r="A1807" i="46"/>
  <c r="C1076" i="47" l="1"/>
  <c r="B1075" i="47"/>
  <c r="A1075" i="47"/>
  <c r="C1809" i="46"/>
  <c r="B1808" i="46"/>
  <c r="A1808" i="46"/>
  <c r="C1077" i="47" l="1"/>
  <c r="A1076" i="47"/>
  <c r="B1076" i="47"/>
  <c r="C1810" i="46"/>
  <c r="B1809" i="46"/>
  <c r="A1809" i="46"/>
  <c r="C1078" i="47" l="1"/>
  <c r="B1077" i="47"/>
  <c r="A1077" i="47"/>
  <c r="C1811" i="46"/>
  <c r="B1810" i="46"/>
  <c r="A1810" i="46"/>
  <c r="C1079" i="47" l="1"/>
  <c r="A1078" i="47"/>
  <c r="B1078" i="47"/>
  <c r="C1812" i="46"/>
  <c r="B1811" i="46"/>
  <c r="A1811" i="46"/>
  <c r="C1080" i="47" l="1"/>
  <c r="B1079" i="47"/>
  <c r="A1079" i="47"/>
  <c r="C1813" i="46"/>
  <c r="B1812" i="46"/>
  <c r="A1812" i="46"/>
  <c r="C1081" i="47" l="1"/>
  <c r="A1080" i="47"/>
  <c r="B1080" i="47"/>
  <c r="C1814" i="46"/>
  <c r="B1813" i="46"/>
  <c r="A1813" i="46"/>
  <c r="C1082" i="47" l="1"/>
  <c r="B1081" i="47"/>
  <c r="A1081" i="47"/>
  <c r="C1815" i="46"/>
  <c r="B1814" i="46"/>
  <c r="A1814" i="46"/>
  <c r="C1083" i="47" l="1"/>
  <c r="A1082" i="47"/>
  <c r="B1082" i="47"/>
  <c r="C1816" i="46"/>
  <c r="B1815" i="46"/>
  <c r="A1815" i="46"/>
  <c r="C1084" i="47" l="1"/>
  <c r="B1083" i="47"/>
  <c r="A1083" i="47"/>
  <c r="C1817" i="46"/>
  <c r="B1816" i="46"/>
  <c r="A1816" i="46"/>
  <c r="C1085" i="47" l="1"/>
  <c r="A1084" i="47"/>
  <c r="B1084" i="47"/>
  <c r="C1818" i="46"/>
  <c r="B1817" i="46"/>
  <c r="A1817" i="46"/>
  <c r="C1086" i="47" l="1"/>
  <c r="B1085" i="47"/>
  <c r="A1085" i="47"/>
  <c r="C1819" i="46"/>
  <c r="B1818" i="46"/>
  <c r="A1818" i="46"/>
  <c r="C1087" i="47" l="1"/>
  <c r="A1086" i="47"/>
  <c r="B1086" i="47"/>
  <c r="C1820" i="46"/>
  <c r="B1819" i="46"/>
  <c r="A1819" i="46"/>
  <c r="C1088" i="47" l="1"/>
  <c r="B1087" i="47"/>
  <c r="A1087" i="47"/>
  <c r="C1821" i="46"/>
  <c r="B1820" i="46"/>
  <c r="A1820" i="46"/>
  <c r="C1089" i="47" l="1"/>
  <c r="A1088" i="47"/>
  <c r="B1088" i="47"/>
  <c r="C1822" i="46"/>
  <c r="B1821" i="46"/>
  <c r="A1821" i="46"/>
  <c r="C1090" i="47" l="1"/>
  <c r="B1089" i="47"/>
  <c r="A1089" i="47"/>
  <c r="C1823" i="46"/>
  <c r="B1822" i="46"/>
  <c r="A1822" i="46"/>
  <c r="C1091" i="47" l="1"/>
  <c r="A1090" i="47"/>
  <c r="B1090" i="47"/>
  <c r="C1824" i="46"/>
  <c r="B1823" i="46"/>
  <c r="A1823" i="46"/>
  <c r="C1092" i="47" l="1"/>
  <c r="B1091" i="47"/>
  <c r="A1091" i="47"/>
  <c r="C1825" i="46"/>
  <c r="B1824" i="46"/>
  <c r="A1824" i="46"/>
  <c r="C1093" i="47" l="1"/>
  <c r="A1092" i="47"/>
  <c r="B1092" i="47"/>
  <c r="C1826" i="46"/>
  <c r="B1825" i="46"/>
  <c r="A1825" i="46"/>
  <c r="C1094" i="47" l="1"/>
  <c r="B1093" i="47"/>
  <c r="A1093" i="47"/>
  <c r="C1827" i="46"/>
  <c r="B1826" i="46"/>
  <c r="A1826" i="46"/>
  <c r="C1095" i="47" l="1"/>
  <c r="A1094" i="47"/>
  <c r="B1094" i="47"/>
  <c r="C1828" i="46"/>
  <c r="B1827" i="46"/>
  <c r="A1827" i="46"/>
  <c r="C1096" i="47" l="1"/>
  <c r="B1095" i="47"/>
  <c r="A1095" i="47"/>
  <c r="C1829" i="46"/>
  <c r="B1828" i="46"/>
  <c r="A1828" i="46"/>
  <c r="C1097" i="47" l="1"/>
  <c r="A1096" i="47"/>
  <c r="B1096" i="47"/>
  <c r="C1830" i="46"/>
  <c r="C1831" i="46" s="1"/>
  <c r="C1832" i="46" s="1"/>
  <c r="C1833" i="46" s="1"/>
  <c r="B1829" i="46"/>
  <c r="A1829" i="46"/>
  <c r="C1834" i="46" l="1"/>
  <c r="A1833" i="46"/>
  <c r="B1833" i="46"/>
  <c r="C1098" i="47"/>
  <c r="B1097" i="47"/>
  <c r="A1097" i="47"/>
  <c r="B1830" i="46"/>
  <c r="A1830" i="46"/>
  <c r="C1835" i="46" l="1"/>
  <c r="B1834" i="46"/>
  <c r="A1834" i="46"/>
  <c r="C1099" i="47"/>
  <c r="A1098" i="47"/>
  <c r="B1098" i="47"/>
  <c r="B1831" i="46"/>
  <c r="A1831" i="46"/>
  <c r="C1836" i="46" l="1"/>
  <c r="B1835" i="46"/>
  <c r="A1835" i="46"/>
  <c r="C1100" i="47"/>
  <c r="B1099" i="47"/>
  <c r="A1099" i="47"/>
  <c r="B1832" i="46"/>
  <c r="A1832" i="46"/>
  <c r="C1837" i="46" l="1"/>
  <c r="B1836" i="46"/>
  <c r="A1836" i="46"/>
  <c r="C1101" i="47"/>
  <c r="A1100" i="47"/>
  <c r="B1100" i="47"/>
  <c r="C1838" i="46" l="1"/>
  <c r="A1837" i="46"/>
  <c r="B1837" i="46"/>
  <c r="C1102" i="47"/>
  <c r="B1101" i="47"/>
  <c r="A1101" i="47"/>
  <c r="C1839" i="46" l="1"/>
  <c r="B1838" i="46"/>
  <c r="A1838" i="46"/>
  <c r="C1103" i="47"/>
  <c r="A1102" i="47"/>
  <c r="B1102" i="47"/>
  <c r="C1840" i="46" l="1"/>
  <c r="B1839" i="46"/>
  <c r="A1839" i="46"/>
  <c r="C1104" i="47"/>
  <c r="B1103" i="47"/>
  <c r="A1103" i="47"/>
  <c r="C1841" i="46" l="1"/>
  <c r="B1840" i="46"/>
  <c r="A1840" i="46"/>
  <c r="C1105" i="47"/>
  <c r="A1104" i="47"/>
  <c r="B1104" i="47"/>
  <c r="C1842" i="46" l="1"/>
  <c r="A1841" i="46"/>
  <c r="B1841" i="46"/>
  <c r="C1106" i="47"/>
  <c r="B1105" i="47"/>
  <c r="A1105" i="47"/>
  <c r="C1843" i="46" l="1"/>
  <c r="B1842" i="46"/>
  <c r="A1842" i="46"/>
  <c r="C1107" i="47"/>
  <c r="A1106" i="47"/>
  <c r="B1106" i="47"/>
  <c r="C1844" i="46" l="1"/>
  <c r="B1843" i="46"/>
  <c r="A1843" i="46"/>
  <c r="C1108" i="47"/>
  <c r="B1107" i="47"/>
  <c r="A1107" i="47"/>
  <c r="C1845" i="46" l="1"/>
  <c r="B1844" i="46"/>
  <c r="A1844" i="46"/>
  <c r="C1109" i="47"/>
  <c r="A1108" i="47"/>
  <c r="B1108" i="47"/>
  <c r="C1846" i="46" l="1"/>
  <c r="A1845" i="46"/>
  <c r="B1845" i="46"/>
  <c r="C1110" i="47"/>
  <c r="B1109" i="47"/>
  <c r="A1109" i="47"/>
  <c r="C1847" i="46" l="1"/>
  <c r="B1846" i="46"/>
  <c r="A1846" i="46"/>
  <c r="C1111" i="47"/>
  <c r="A1110" i="47"/>
  <c r="B1110" i="47"/>
  <c r="C1848" i="46" l="1"/>
  <c r="B1847" i="46"/>
  <c r="A1847" i="46"/>
  <c r="C1112" i="47"/>
  <c r="B1111" i="47"/>
  <c r="A1111" i="47"/>
  <c r="C1849" i="46" l="1"/>
  <c r="B1848" i="46"/>
  <c r="A1848" i="46"/>
  <c r="C1113" i="47"/>
  <c r="A1112" i="47"/>
  <c r="B1112" i="47"/>
  <c r="C1850" i="46" l="1"/>
  <c r="A1849" i="46"/>
  <c r="B1849" i="46"/>
  <c r="C1114" i="47"/>
  <c r="B1113" i="47"/>
  <c r="A1113" i="47"/>
  <c r="C1851" i="46" l="1"/>
  <c r="B1850" i="46"/>
  <c r="A1850" i="46"/>
  <c r="C1115" i="47"/>
  <c r="A1114" i="47"/>
  <c r="B1114" i="47"/>
  <c r="C1852" i="46" l="1"/>
  <c r="B1851" i="46"/>
  <c r="A1851" i="46"/>
  <c r="C1116" i="47"/>
  <c r="B1115" i="47"/>
  <c r="A1115" i="47"/>
  <c r="C1853" i="46" l="1"/>
  <c r="B1852" i="46"/>
  <c r="A1852" i="46"/>
  <c r="C1117" i="47"/>
  <c r="A1116" i="47"/>
  <c r="B1116" i="47"/>
  <c r="C1854" i="46" l="1"/>
  <c r="A1853" i="46"/>
  <c r="B1853" i="46"/>
  <c r="C1118" i="47"/>
  <c r="B1117" i="47"/>
  <c r="A1117" i="47"/>
  <c r="C1855" i="46" l="1"/>
  <c r="B1854" i="46"/>
  <c r="A1854" i="46"/>
  <c r="C1119" i="47"/>
  <c r="A1118" i="47"/>
  <c r="B1118" i="47"/>
  <c r="C1856" i="46" l="1"/>
  <c r="B1855" i="46"/>
  <c r="A1855" i="46"/>
  <c r="C1120" i="47"/>
  <c r="B1119" i="47"/>
  <c r="A1119" i="47"/>
  <c r="C1857" i="46" l="1"/>
  <c r="B1856" i="46"/>
  <c r="A1856" i="46"/>
  <c r="C1121" i="47"/>
  <c r="A1120" i="47"/>
  <c r="B1120" i="47"/>
  <c r="C1858" i="46" l="1"/>
  <c r="A1857" i="46"/>
  <c r="B1857" i="46"/>
  <c r="C1122" i="47"/>
  <c r="B1121" i="47"/>
  <c r="A1121" i="47"/>
  <c r="C1859" i="46" l="1"/>
  <c r="B1858" i="46"/>
  <c r="A1858" i="46"/>
  <c r="C1123" i="47"/>
  <c r="A1122" i="47"/>
  <c r="B1122" i="47"/>
  <c r="C1860" i="46" l="1"/>
  <c r="B1859" i="46"/>
  <c r="A1859" i="46"/>
  <c r="C1124" i="47"/>
  <c r="B1123" i="47"/>
  <c r="A1123" i="47"/>
  <c r="C1861" i="46" l="1"/>
  <c r="B1860" i="46"/>
  <c r="A1860" i="46"/>
  <c r="C1125" i="47"/>
  <c r="A1124" i="47"/>
  <c r="B1124" i="47"/>
  <c r="C1862" i="46" l="1"/>
  <c r="A1861" i="46"/>
  <c r="B1861" i="46"/>
  <c r="C1126" i="47"/>
  <c r="B1125" i="47"/>
  <c r="A1125" i="47"/>
  <c r="C1863" i="46" l="1"/>
  <c r="B1862" i="46"/>
  <c r="A1862" i="46"/>
  <c r="C1127" i="47"/>
  <c r="A1126" i="47"/>
  <c r="B1126" i="47"/>
  <c r="C1864" i="46" l="1"/>
  <c r="B1863" i="46"/>
  <c r="A1863" i="46"/>
  <c r="C1128" i="47"/>
  <c r="B1127" i="47"/>
  <c r="A1127" i="47"/>
  <c r="C1865" i="46" l="1"/>
  <c r="A1864" i="46"/>
  <c r="B1864" i="46"/>
  <c r="C1129" i="47"/>
  <c r="A1128" i="47"/>
  <c r="B1128" i="47"/>
  <c r="C1866" i="46" l="1"/>
  <c r="B1865" i="46"/>
  <c r="A1865" i="46"/>
  <c r="C1130" i="47"/>
  <c r="B1129" i="47"/>
  <c r="A1129" i="47"/>
  <c r="C1867" i="46" l="1"/>
  <c r="A1866" i="46"/>
  <c r="B1866" i="46"/>
  <c r="C1131" i="47"/>
  <c r="A1130" i="47"/>
  <c r="B1130" i="47"/>
  <c r="C1868" i="46" l="1"/>
  <c r="B1867" i="46"/>
  <c r="A1867" i="46"/>
  <c r="C1132" i="47"/>
  <c r="B1131" i="47"/>
  <c r="A1131" i="47"/>
  <c r="C1869" i="46" l="1"/>
  <c r="A1868" i="46"/>
  <c r="B1868" i="46"/>
  <c r="C1133" i="47"/>
  <c r="A1132" i="47"/>
  <c r="B1132" i="47"/>
  <c r="C1870" i="46" l="1"/>
  <c r="B1869" i="46"/>
  <c r="A1869" i="46"/>
  <c r="C1134" i="47"/>
  <c r="B1133" i="47"/>
  <c r="A1133" i="47"/>
  <c r="C1871" i="46" l="1"/>
  <c r="B1870" i="46"/>
  <c r="A1870" i="46"/>
  <c r="C1135" i="47"/>
  <c r="A1134" i="47"/>
  <c r="B1134" i="47"/>
  <c r="C1872" i="46" l="1"/>
  <c r="A1871" i="46"/>
  <c r="B1871" i="46"/>
  <c r="C1136" i="47"/>
  <c r="B1135" i="47"/>
  <c r="A1135" i="47"/>
  <c r="C1873" i="46" l="1"/>
  <c r="A1872" i="46"/>
  <c r="B1872" i="46"/>
  <c r="C1137" i="47"/>
  <c r="A1136" i="47"/>
  <c r="B1136" i="47"/>
  <c r="C1874" i="46" l="1"/>
  <c r="B1873" i="46"/>
  <c r="A1873" i="46"/>
  <c r="C1138" i="47"/>
  <c r="B1137" i="47"/>
  <c r="A1137" i="47"/>
  <c r="C1875" i="46" l="1"/>
  <c r="B1874" i="46"/>
  <c r="A1874" i="46"/>
  <c r="C1139" i="47"/>
  <c r="A1138" i="47"/>
  <c r="B1138" i="47"/>
  <c r="C1876" i="46" l="1"/>
  <c r="B1875" i="46"/>
  <c r="A1875" i="46"/>
  <c r="C1140" i="47"/>
  <c r="B1139" i="47"/>
  <c r="A1139" i="47"/>
  <c r="C1877" i="46" l="1"/>
  <c r="A1876" i="46"/>
  <c r="B1876" i="46"/>
  <c r="C1141" i="47"/>
  <c r="A1140" i="47"/>
  <c r="B1140" i="47"/>
  <c r="C1878" i="46" l="1"/>
  <c r="A1877" i="46"/>
  <c r="B1877" i="46"/>
  <c r="C1142" i="47"/>
  <c r="B1141" i="47"/>
  <c r="A1141" i="47"/>
  <c r="C1879" i="46" l="1"/>
  <c r="B1878" i="46"/>
  <c r="A1878" i="46"/>
  <c r="C1143" i="47"/>
  <c r="A1142" i="47"/>
  <c r="B1142" i="47"/>
  <c r="C1880" i="46" l="1"/>
  <c r="B1879" i="46"/>
  <c r="A1879" i="46"/>
  <c r="C1144" i="47"/>
  <c r="B1143" i="47"/>
  <c r="A1143" i="47"/>
  <c r="C1881" i="46" l="1"/>
  <c r="A1880" i="46"/>
  <c r="B1880" i="46"/>
  <c r="C1145" i="47"/>
  <c r="A1144" i="47"/>
  <c r="B1144" i="47"/>
  <c r="C1882" i="46" l="1"/>
  <c r="A1881" i="46"/>
  <c r="B1881" i="46"/>
  <c r="C1146" i="47"/>
  <c r="B1145" i="47"/>
  <c r="A1145" i="47"/>
  <c r="C1883" i="46" l="1"/>
  <c r="B1882" i="46"/>
  <c r="A1882" i="46"/>
  <c r="C1147" i="47"/>
  <c r="A1146" i="47"/>
  <c r="B1146" i="47"/>
  <c r="C1884" i="46" l="1"/>
  <c r="B1883" i="46"/>
  <c r="A1883" i="46"/>
  <c r="C1148" i="47"/>
  <c r="B1147" i="47"/>
  <c r="A1147" i="47"/>
  <c r="C1885" i="46" l="1"/>
  <c r="A1884" i="46"/>
  <c r="B1884" i="46"/>
  <c r="C1149" i="47"/>
  <c r="A1148" i="47"/>
  <c r="B1148" i="47"/>
  <c r="C1886" i="46" l="1"/>
  <c r="A1885" i="46"/>
  <c r="B1885" i="46"/>
  <c r="C1150" i="47"/>
  <c r="B1149" i="47"/>
  <c r="A1149" i="47"/>
  <c r="C1887" i="46" l="1"/>
  <c r="B1886" i="46"/>
  <c r="A1886" i="46"/>
  <c r="C1151" i="47"/>
  <c r="A1150" i="47"/>
  <c r="B1150" i="47"/>
  <c r="C1888" i="46" l="1"/>
  <c r="B1887" i="46"/>
  <c r="A1887" i="46"/>
  <c r="C1152" i="47"/>
  <c r="B1151" i="47"/>
  <c r="A1151" i="47"/>
  <c r="C1889" i="46" l="1"/>
  <c r="B1888" i="46"/>
  <c r="A1888" i="46"/>
  <c r="C1153" i="47"/>
  <c r="A1152" i="47"/>
  <c r="B1152" i="47"/>
  <c r="C1890" i="46" l="1"/>
  <c r="A1889" i="46"/>
  <c r="B1889" i="46"/>
  <c r="C1154" i="47"/>
  <c r="B1153" i="47"/>
  <c r="A1153" i="47"/>
  <c r="C1891" i="46" l="1"/>
  <c r="B1890" i="46"/>
  <c r="A1890" i="46"/>
  <c r="C1155" i="47"/>
  <c r="A1154" i="47"/>
  <c r="B1154" i="47"/>
  <c r="C1892" i="46" l="1"/>
  <c r="B1891" i="46"/>
  <c r="A1891" i="46"/>
  <c r="C1156" i="47"/>
  <c r="B1155" i="47"/>
  <c r="A1155" i="47"/>
  <c r="C1893" i="46" l="1"/>
  <c r="B1892" i="46"/>
  <c r="A1892" i="46"/>
  <c r="C1157" i="47"/>
  <c r="A1156" i="47"/>
  <c r="B1156" i="47"/>
  <c r="C1894" i="46" l="1"/>
  <c r="A1893" i="46"/>
  <c r="B1893" i="46"/>
  <c r="C1158" i="47"/>
  <c r="B1157" i="47"/>
  <c r="A1157" i="47"/>
  <c r="C1895" i="46" l="1"/>
  <c r="B1894" i="46"/>
  <c r="A1894" i="46"/>
  <c r="C1159" i="47"/>
  <c r="A1158" i="47"/>
  <c r="B1158" i="47"/>
  <c r="C1896" i="46" l="1"/>
  <c r="B1895" i="46"/>
  <c r="A1895" i="46"/>
  <c r="C1160" i="47"/>
  <c r="B1159" i="47"/>
  <c r="A1159" i="47"/>
  <c r="C1897" i="46" l="1"/>
  <c r="B1896" i="46"/>
  <c r="A1896" i="46"/>
  <c r="C1161" i="47"/>
  <c r="A1160" i="47"/>
  <c r="B1160" i="47"/>
  <c r="C1898" i="46" l="1"/>
  <c r="B1897" i="46"/>
  <c r="A1897" i="46"/>
  <c r="C1162" i="47"/>
  <c r="B1161" i="47"/>
  <c r="A1161" i="47"/>
  <c r="C1899" i="46" l="1"/>
  <c r="B1898" i="46"/>
  <c r="A1898" i="46"/>
  <c r="C1163" i="47"/>
  <c r="A1162" i="47"/>
  <c r="B1162" i="47"/>
  <c r="C1900" i="46" l="1"/>
  <c r="B1899" i="46"/>
  <c r="A1899" i="46"/>
  <c r="C1164" i="47"/>
  <c r="B1163" i="47"/>
  <c r="A1163" i="47"/>
  <c r="C1901" i="46" l="1"/>
  <c r="B1900" i="46"/>
  <c r="A1900" i="46"/>
  <c r="C1165" i="47"/>
  <c r="A1164" i="47"/>
  <c r="B1164" i="47"/>
  <c r="C1902" i="46" l="1"/>
  <c r="B1901" i="46"/>
  <c r="A1901" i="46"/>
  <c r="C1166" i="47"/>
  <c r="B1165" i="47"/>
  <c r="A1165" i="47"/>
  <c r="C1903" i="46" l="1"/>
  <c r="B1902" i="46"/>
  <c r="A1902" i="46"/>
  <c r="C1167" i="47"/>
  <c r="A1166" i="47"/>
  <c r="B1166" i="47"/>
  <c r="C1904" i="46" l="1"/>
  <c r="B1903" i="46"/>
  <c r="A1903" i="46"/>
  <c r="C1168" i="47"/>
  <c r="B1167" i="47"/>
  <c r="A1167" i="47"/>
  <c r="C1905" i="46" l="1"/>
  <c r="B1904" i="46"/>
  <c r="A1904" i="46"/>
  <c r="C1169" i="47"/>
  <c r="A1168" i="47"/>
  <c r="B1168" i="47"/>
  <c r="C1906" i="46" l="1"/>
  <c r="B1905" i="46"/>
  <c r="A1905" i="46"/>
  <c r="C1170" i="47"/>
  <c r="B1169" i="47"/>
  <c r="A1169" i="47"/>
  <c r="C1907" i="46" l="1"/>
  <c r="B1906" i="46"/>
  <c r="A1906" i="46"/>
  <c r="C1171" i="47"/>
  <c r="A1170" i="47"/>
  <c r="B1170" i="47"/>
  <c r="C1908" i="46" l="1"/>
  <c r="B1907" i="46"/>
  <c r="A1907" i="46"/>
  <c r="C1172" i="47"/>
  <c r="B1171" i="47"/>
  <c r="A1171" i="47"/>
  <c r="C1909" i="46" l="1"/>
  <c r="B1908" i="46"/>
  <c r="A1908" i="46"/>
  <c r="C1173" i="47"/>
  <c r="A1172" i="47"/>
  <c r="B1172" i="47"/>
  <c r="C1910" i="46" l="1"/>
  <c r="B1909" i="46"/>
  <c r="A1909" i="46"/>
  <c r="C1174" i="47"/>
  <c r="B1173" i="47"/>
  <c r="A1173" i="47"/>
  <c r="C1911" i="46" l="1"/>
  <c r="B1910" i="46"/>
  <c r="A1910" i="46"/>
  <c r="C1175" i="47"/>
  <c r="A1174" i="47"/>
  <c r="B1174" i="47"/>
  <c r="C1912" i="46" l="1"/>
  <c r="B1911" i="46"/>
  <c r="A1911" i="46"/>
  <c r="C1176" i="47"/>
  <c r="B1175" i="47"/>
  <c r="A1175" i="47"/>
  <c r="C1913" i="46" l="1"/>
  <c r="B1912" i="46"/>
  <c r="A1912" i="46"/>
  <c r="C1177" i="47"/>
  <c r="A1176" i="47"/>
  <c r="B1176" i="47"/>
  <c r="C1914" i="46" l="1"/>
  <c r="B1913" i="46"/>
  <c r="A1913" i="46"/>
  <c r="C1178" i="47"/>
  <c r="B1177" i="47"/>
  <c r="A1177" i="47"/>
  <c r="C1915" i="46" l="1"/>
  <c r="B1914" i="46"/>
  <c r="A1914" i="46"/>
  <c r="C1179" i="47"/>
  <c r="A1178" i="47"/>
  <c r="B1178" i="47"/>
  <c r="C1916" i="46" l="1"/>
  <c r="B1915" i="46"/>
  <c r="A1915" i="46"/>
  <c r="C1180" i="47"/>
  <c r="B1179" i="47"/>
  <c r="A1179" i="47"/>
  <c r="C1917" i="46" l="1"/>
  <c r="B1916" i="46"/>
  <c r="A1916" i="46"/>
  <c r="C1181" i="47"/>
  <c r="A1180" i="47"/>
  <c r="B1180" i="47"/>
  <c r="C1918" i="46" l="1"/>
  <c r="B1917" i="46"/>
  <c r="A1917" i="46"/>
  <c r="C1182" i="47"/>
  <c r="B1181" i="47"/>
  <c r="A1181" i="47"/>
  <c r="C1919" i="46" l="1"/>
  <c r="B1918" i="46"/>
  <c r="A1918" i="46"/>
  <c r="C1183" i="47"/>
  <c r="A1182" i="47"/>
  <c r="B1182" i="47"/>
  <c r="C1920" i="46" l="1"/>
  <c r="B1919" i="46"/>
  <c r="A1919" i="46"/>
  <c r="C1184" i="47"/>
  <c r="B1183" i="47"/>
  <c r="A1183" i="47"/>
  <c r="C1921" i="46" l="1"/>
  <c r="B1920" i="46"/>
  <c r="A1920" i="46"/>
  <c r="C1185" i="47"/>
  <c r="A1184" i="47"/>
  <c r="B1184" i="47"/>
  <c r="C1922" i="46" l="1"/>
  <c r="B1921" i="46"/>
  <c r="A1921" i="46"/>
  <c r="C1186" i="47"/>
  <c r="B1185" i="47"/>
  <c r="A1185" i="47"/>
  <c r="C1923" i="46" l="1"/>
  <c r="B1922" i="46"/>
  <c r="A1922" i="46"/>
  <c r="C1187" i="47"/>
  <c r="A1186" i="47"/>
  <c r="B1186" i="47"/>
  <c r="C1924" i="46" l="1"/>
  <c r="B1923" i="46"/>
  <c r="A1923" i="46"/>
  <c r="C1188" i="47"/>
  <c r="B1187" i="47"/>
  <c r="A1187" i="47"/>
  <c r="C1925" i="46" l="1"/>
  <c r="B1924" i="46"/>
  <c r="A1924" i="46"/>
  <c r="C1189" i="47"/>
  <c r="A1188" i="47"/>
  <c r="B1188" i="47"/>
  <c r="C1926" i="46" l="1"/>
  <c r="B1925" i="46"/>
  <c r="A1925" i="46"/>
  <c r="C1190" i="47"/>
  <c r="B1189" i="47"/>
  <c r="A1189" i="47"/>
  <c r="C1927" i="46" l="1"/>
  <c r="B1926" i="46"/>
  <c r="A1926" i="46"/>
  <c r="C1191" i="47"/>
  <c r="A1190" i="47"/>
  <c r="B1190" i="47"/>
  <c r="C1928" i="46" l="1"/>
  <c r="B1927" i="46"/>
  <c r="A1927" i="46"/>
  <c r="C1192" i="47"/>
  <c r="B1191" i="47"/>
  <c r="A1191" i="47"/>
  <c r="C1929" i="46" l="1"/>
  <c r="B1928" i="46"/>
  <c r="A1928" i="46"/>
  <c r="C1193" i="47"/>
  <c r="A1192" i="47"/>
  <c r="B1192" i="47"/>
  <c r="C1930" i="46" l="1"/>
  <c r="B1929" i="46"/>
  <c r="A1929" i="46"/>
  <c r="C1194" i="47"/>
  <c r="B1193" i="47"/>
  <c r="A1193" i="47"/>
  <c r="C1931" i="46" l="1"/>
  <c r="B1930" i="46"/>
  <c r="A1930" i="46"/>
  <c r="C1195" i="47"/>
  <c r="A1194" i="47"/>
  <c r="B1194" i="47"/>
  <c r="C1932" i="46" l="1"/>
  <c r="B1931" i="46"/>
  <c r="A1931" i="46"/>
  <c r="C1196" i="47"/>
  <c r="B1195" i="47"/>
  <c r="A1195" i="47"/>
  <c r="C1933" i="46" l="1"/>
  <c r="B1932" i="46"/>
  <c r="A1932" i="46"/>
  <c r="C1197" i="47"/>
  <c r="A1196" i="47"/>
  <c r="B1196" i="47"/>
  <c r="C1934" i="46" l="1"/>
  <c r="B1933" i="46"/>
  <c r="A1933" i="46"/>
  <c r="C1198" i="47"/>
  <c r="B1197" i="47"/>
  <c r="A1197" i="47"/>
  <c r="C1935" i="46" l="1"/>
  <c r="B1934" i="46"/>
  <c r="A1934" i="46"/>
  <c r="C1199" i="47"/>
  <c r="A1198" i="47"/>
  <c r="B1198" i="47"/>
  <c r="C1936" i="46" l="1"/>
  <c r="B1935" i="46"/>
  <c r="A1935" i="46"/>
  <c r="C1200" i="47"/>
  <c r="B1199" i="47"/>
  <c r="A1199" i="47"/>
  <c r="C1937" i="46" l="1"/>
  <c r="B1936" i="46"/>
  <c r="A1936" i="46"/>
  <c r="C1201" i="47"/>
  <c r="A1200" i="47"/>
  <c r="B1200" i="47"/>
  <c r="C1938" i="46" l="1"/>
  <c r="B1937" i="46"/>
  <c r="A1937" i="46"/>
  <c r="C1202" i="47"/>
  <c r="B1201" i="47"/>
  <c r="A1201" i="47"/>
  <c r="C1939" i="46" l="1"/>
  <c r="B1938" i="46"/>
  <c r="A1938" i="46"/>
  <c r="C1203" i="47"/>
  <c r="A1202" i="47"/>
  <c r="B1202" i="47"/>
  <c r="C1940" i="46" l="1"/>
  <c r="B1939" i="46"/>
  <c r="A1939" i="46"/>
  <c r="C1204" i="47"/>
  <c r="A1203" i="47"/>
  <c r="B1203" i="47"/>
  <c r="C1941" i="46" l="1"/>
  <c r="B1940" i="46"/>
  <c r="A1940" i="46"/>
  <c r="C1205" i="47"/>
  <c r="A1204" i="47"/>
  <c r="B1204" i="47"/>
  <c r="C1942" i="46" l="1"/>
  <c r="B1941" i="46"/>
  <c r="A1941" i="46"/>
  <c r="C1206" i="47"/>
  <c r="A1205" i="47"/>
  <c r="B1205" i="47"/>
  <c r="C1943" i="46" l="1"/>
  <c r="B1942" i="46"/>
  <c r="A1942" i="46"/>
  <c r="C1207" i="47"/>
  <c r="A1206" i="47"/>
  <c r="B1206" i="47"/>
  <c r="C1944" i="46" l="1"/>
  <c r="B1943" i="46"/>
  <c r="A1943" i="46"/>
  <c r="C1208" i="47"/>
  <c r="A1207" i="47"/>
  <c r="B1207" i="47"/>
  <c r="C1945" i="46" l="1"/>
  <c r="B1944" i="46"/>
  <c r="A1944" i="46"/>
  <c r="C1209" i="47"/>
  <c r="A1208" i="47"/>
  <c r="B1208" i="47"/>
  <c r="C1946" i="46" l="1"/>
  <c r="B1945" i="46"/>
  <c r="A1945" i="46"/>
  <c r="C1210" i="47"/>
  <c r="A1209" i="47"/>
  <c r="B1209" i="47"/>
  <c r="C1947" i="46" l="1"/>
  <c r="B1946" i="46"/>
  <c r="A1946" i="46"/>
  <c r="C1211" i="47"/>
  <c r="A1210" i="47"/>
  <c r="B1210" i="47"/>
  <c r="C1948" i="46" l="1"/>
  <c r="B1947" i="46"/>
  <c r="A1947" i="46"/>
  <c r="C1212" i="47"/>
  <c r="A1211" i="47"/>
  <c r="B1211" i="47"/>
  <c r="C1949" i="46" l="1"/>
  <c r="B1948" i="46"/>
  <c r="A1948" i="46"/>
  <c r="C1213" i="47"/>
  <c r="A1212" i="47"/>
  <c r="B1212" i="47"/>
  <c r="C1950" i="46" l="1"/>
  <c r="B1949" i="46"/>
  <c r="A1949" i="46"/>
  <c r="C1214" i="47"/>
  <c r="A1213" i="47"/>
  <c r="B1213" i="47"/>
  <c r="C1951" i="46" l="1"/>
  <c r="B1950" i="46"/>
  <c r="A1950" i="46"/>
  <c r="C1215" i="47"/>
  <c r="A1214" i="47"/>
  <c r="B1214" i="47"/>
  <c r="C1952" i="46" l="1"/>
  <c r="B1951" i="46"/>
  <c r="A1951" i="46"/>
  <c r="C1216" i="47"/>
  <c r="A1215" i="47"/>
  <c r="B1215" i="47"/>
  <c r="C1953" i="46" l="1"/>
  <c r="B1952" i="46"/>
  <c r="A1952" i="46"/>
  <c r="C1217" i="47"/>
  <c r="A1216" i="47"/>
  <c r="B1216" i="47"/>
  <c r="C1954" i="46" l="1"/>
  <c r="B1953" i="46"/>
  <c r="A1953" i="46"/>
  <c r="C1218" i="47"/>
  <c r="A1217" i="47"/>
  <c r="B1217" i="47"/>
  <c r="C1955" i="46" l="1"/>
  <c r="B1954" i="46"/>
  <c r="A1954" i="46"/>
  <c r="C1219" i="47"/>
  <c r="A1218" i="47"/>
  <c r="B1218" i="47"/>
  <c r="C1956" i="46" l="1"/>
  <c r="B1955" i="46"/>
  <c r="A1955" i="46"/>
  <c r="C1220" i="47"/>
  <c r="A1219" i="47"/>
  <c r="B1219" i="47"/>
  <c r="C1957" i="46" l="1"/>
  <c r="B1956" i="46"/>
  <c r="A1956" i="46"/>
  <c r="C1221" i="47"/>
  <c r="A1220" i="47"/>
  <c r="B1220" i="47"/>
  <c r="C1958" i="46" l="1"/>
  <c r="B1957" i="46"/>
  <c r="A1957" i="46"/>
  <c r="C1222" i="47"/>
  <c r="A1221" i="47"/>
  <c r="B1221" i="47"/>
  <c r="C1959" i="46" l="1"/>
  <c r="B1958" i="46"/>
  <c r="A1958" i="46"/>
  <c r="C1223" i="47"/>
  <c r="A1222" i="47"/>
  <c r="B1222" i="47"/>
  <c r="C1960" i="46" l="1"/>
  <c r="B1959" i="46"/>
  <c r="A1959" i="46"/>
  <c r="C1224" i="47"/>
  <c r="A1223" i="47"/>
  <c r="B1223" i="47"/>
  <c r="C1961" i="46" l="1"/>
  <c r="B1960" i="46"/>
  <c r="A1960" i="46"/>
  <c r="C1225" i="47"/>
  <c r="A1224" i="47"/>
  <c r="B1224" i="47"/>
  <c r="C1962" i="46" l="1"/>
  <c r="B1961" i="46"/>
  <c r="A1961" i="46"/>
  <c r="C1226" i="47"/>
  <c r="A1225" i="47"/>
  <c r="B1225" i="47"/>
  <c r="C1963" i="46" l="1"/>
  <c r="B1962" i="46"/>
  <c r="A1962" i="46"/>
  <c r="C1227" i="47"/>
  <c r="A1226" i="47"/>
  <c r="B1226" i="47"/>
  <c r="C1964" i="46" l="1"/>
  <c r="B1963" i="46"/>
  <c r="A1963" i="46"/>
  <c r="C1228" i="47"/>
  <c r="A1227" i="47"/>
  <c r="B1227" i="47"/>
  <c r="C1965" i="46" l="1"/>
  <c r="B1964" i="46"/>
  <c r="A1964" i="46"/>
  <c r="C1229" i="47"/>
  <c r="A1228" i="47"/>
  <c r="B1228" i="47"/>
  <c r="C1966" i="46" l="1"/>
  <c r="B1965" i="46"/>
  <c r="A1965" i="46"/>
  <c r="C1230" i="47"/>
  <c r="A1229" i="47"/>
  <c r="B1229" i="47"/>
  <c r="C1967" i="46" l="1"/>
  <c r="B1966" i="46"/>
  <c r="A1966" i="46"/>
  <c r="C1231" i="47"/>
  <c r="A1230" i="47"/>
  <c r="B1230" i="47"/>
  <c r="C1968" i="46" l="1"/>
  <c r="B1967" i="46"/>
  <c r="A1967" i="46"/>
  <c r="C1232" i="47"/>
  <c r="A1231" i="47"/>
  <c r="B1231" i="47"/>
  <c r="C1969" i="46" l="1"/>
  <c r="B1968" i="46"/>
  <c r="A1968" i="46"/>
  <c r="C1233" i="47"/>
  <c r="A1232" i="47"/>
  <c r="B1232" i="47"/>
  <c r="C1970" i="46" l="1"/>
  <c r="B1969" i="46"/>
  <c r="A1969" i="46"/>
  <c r="C1234" i="47"/>
  <c r="A1233" i="47"/>
  <c r="B1233" i="47"/>
  <c r="C1971" i="46" l="1"/>
  <c r="B1970" i="46"/>
  <c r="A1970" i="46"/>
  <c r="C1235" i="47"/>
  <c r="A1234" i="47"/>
  <c r="B1234" i="47"/>
  <c r="C1972" i="46" l="1"/>
  <c r="B1971" i="46"/>
  <c r="A1971" i="46"/>
  <c r="C1236" i="47"/>
  <c r="A1235" i="47"/>
  <c r="B1235" i="47"/>
  <c r="C1973" i="46" l="1"/>
  <c r="B1972" i="46"/>
  <c r="A1972" i="46"/>
  <c r="C1237" i="47"/>
  <c r="A1236" i="47"/>
  <c r="B1236" i="47"/>
  <c r="C1974" i="46" l="1"/>
  <c r="B1973" i="46"/>
  <c r="A1973" i="46"/>
  <c r="C1238" i="47"/>
  <c r="A1237" i="47"/>
  <c r="B1237" i="47"/>
  <c r="C1975" i="46" l="1"/>
  <c r="B1974" i="46"/>
  <c r="A1974" i="46"/>
  <c r="C1239" i="47"/>
  <c r="A1238" i="47"/>
  <c r="B1238" i="47"/>
  <c r="C1976" i="46" l="1"/>
  <c r="B1975" i="46"/>
  <c r="A1975" i="46"/>
  <c r="C1240" i="47"/>
  <c r="A1239" i="47"/>
  <c r="B1239" i="47"/>
  <c r="C1977" i="46" l="1"/>
  <c r="B1976" i="46"/>
  <c r="A1976" i="46"/>
  <c r="C1241" i="47"/>
  <c r="A1240" i="47"/>
  <c r="B1240" i="47"/>
  <c r="C1978" i="46" l="1"/>
  <c r="B1977" i="46"/>
  <c r="A1977" i="46"/>
  <c r="C1242" i="47"/>
  <c r="A1241" i="47"/>
  <c r="B1241" i="47"/>
  <c r="C1979" i="46" l="1"/>
  <c r="B1978" i="46"/>
  <c r="A1978" i="46"/>
  <c r="C1243" i="47"/>
  <c r="A1242" i="47"/>
  <c r="B1242" i="47"/>
  <c r="C1980" i="46" l="1"/>
  <c r="B1979" i="46"/>
  <c r="A1979" i="46"/>
  <c r="C1244" i="47"/>
  <c r="A1243" i="47"/>
  <c r="B1243" i="47"/>
  <c r="C1981" i="46" l="1"/>
  <c r="B1980" i="46"/>
  <c r="A1980" i="46"/>
  <c r="C1245" i="47"/>
  <c r="A1244" i="47"/>
  <c r="B1244" i="47"/>
  <c r="C1982" i="46" l="1"/>
  <c r="B1981" i="46"/>
  <c r="A1981" i="46"/>
  <c r="C1246" i="47"/>
  <c r="A1245" i="47"/>
  <c r="B1245" i="47"/>
  <c r="C1983" i="46" l="1"/>
  <c r="B1982" i="46"/>
  <c r="A1982" i="46"/>
  <c r="C1247" i="47"/>
  <c r="A1246" i="47"/>
  <c r="B1246" i="47"/>
  <c r="C1984" i="46" l="1"/>
  <c r="B1983" i="46"/>
  <c r="A1983" i="46"/>
  <c r="C1248" i="47"/>
  <c r="A1247" i="47"/>
  <c r="B1247" i="47"/>
  <c r="C1985" i="46" l="1"/>
  <c r="B1984" i="46"/>
  <c r="A1984" i="46"/>
  <c r="C1249" i="47"/>
  <c r="A1248" i="47"/>
  <c r="B1248" i="47"/>
  <c r="C1986" i="46" l="1"/>
  <c r="B1985" i="46"/>
  <c r="A1985" i="46"/>
  <c r="C1250" i="47"/>
  <c r="A1249" i="47"/>
  <c r="B1249" i="47"/>
  <c r="C1987" i="46" l="1"/>
  <c r="B1986" i="46"/>
  <c r="A1986" i="46"/>
  <c r="C1251" i="47"/>
  <c r="A1250" i="47"/>
  <c r="B1250" i="47"/>
  <c r="C1988" i="46" l="1"/>
  <c r="B1987" i="46"/>
  <c r="A1987" i="46"/>
  <c r="C1252" i="47"/>
  <c r="A1251" i="47"/>
  <c r="B1251" i="47"/>
  <c r="C1989" i="46" l="1"/>
  <c r="B1988" i="46"/>
  <c r="A1988" i="46"/>
  <c r="C1253" i="47"/>
  <c r="A1252" i="47"/>
  <c r="B1252" i="47"/>
  <c r="C1990" i="46" l="1"/>
  <c r="B1989" i="46"/>
  <c r="A1989" i="46"/>
  <c r="C1254" i="47"/>
  <c r="A1253" i="47"/>
  <c r="B1253" i="47"/>
  <c r="C1991" i="46" l="1"/>
  <c r="B1990" i="46"/>
  <c r="A1990" i="46"/>
  <c r="C1255" i="47"/>
  <c r="A1254" i="47"/>
  <c r="B1254" i="47"/>
  <c r="C1992" i="46" l="1"/>
  <c r="B1991" i="46"/>
  <c r="A1991" i="46"/>
  <c r="C1256" i="47"/>
  <c r="A1255" i="47"/>
  <c r="B1255" i="47"/>
  <c r="C1993" i="46" l="1"/>
  <c r="B1992" i="46"/>
  <c r="A1992" i="46"/>
  <c r="C1257" i="47"/>
  <c r="A1256" i="47"/>
  <c r="B1256" i="47"/>
  <c r="C1994" i="46" l="1"/>
  <c r="B1993" i="46"/>
  <c r="A1993" i="46"/>
  <c r="C1258" i="47"/>
  <c r="A1257" i="47"/>
  <c r="B1257" i="47"/>
  <c r="C1995" i="46" l="1"/>
  <c r="B1994" i="46"/>
  <c r="A1994" i="46"/>
  <c r="C1259" i="47"/>
  <c r="A1258" i="47"/>
  <c r="B1258" i="47"/>
  <c r="C1996" i="46" l="1"/>
  <c r="B1995" i="46"/>
  <c r="A1995" i="46"/>
  <c r="C1260" i="47"/>
  <c r="A1259" i="47"/>
  <c r="B1259" i="47"/>
  <c r="C1997" i="46" l="1"/>
  <c r="B1996" i="46"/>
  <c r="A1996" i="46"/>
  <c r="C1261" i="47"/>
  <c r="A1260" i="47"/>
  <c r="B1260" i="47"/>
  <c r="C1998" i="46" l="1"/>
  <c r="B1997" i="46"/>
  <c r="A1997" i="46"/>
  <c r="C1262" i="47"/>
  <c r="A1261" i="47"/>
  <c r="B1261" i="47"/>
  <c r="C1999" i="46" l="1"/>
  <c r="B1998" i="46"/>
  <c r="A1998" i="46"/>
  <c r="C1263" i="47"/>
  <c r="A1262" i="47"/>
  <c r="B1262" i="47"/>
  <c r="C2000" i="46" l="1"/>
  <c r="B1999" i="46"/>
  <c r="A1999" i="46"/>
  <c r="C1264" i="47"/>
  <c r="A1263" i="47"/>
  <c r="B1263" i="47"/>
  <c r="C2001" i="46" l="1"/>
  <c r="B2000" i="46"/>
  <c r="A2000" i="46"/>
  <c r="C1265" i="47"/>
  <c r="A1264" i="47"/>
  <c r="B1264" i="47"/>
  <c r="C2002" i="46" l="1"/>
  <c r="B2001" i="46"/>
  <c r="A2001" i="46"/>
  <c r="C1266" i="47"/>
  <c r="A1265" i="47"/>
  <c r="B1265" i="47"/>
  <c r="C2003" i="46" l="1"/>
  <c r="B2002" i="46"/>
  <c r="A2002" i="46"/>
  <c r="C1267" i="47"/>
  <c r="A1266" i="47"/>
  <c r="B1266" i="47"/>
  <c r="C2004" i="46" l="1"/>
  <c r="B2003" i="46"/>
  <c r="A2003" i="46"/>
  <c r="C1268" i="47"/>
  <c r="A1267" i="47"/>
  <c r="B1267" i="47"/>
  <c r="C2005" i="46" l="1"/>
  <c r="B2004" i="46"/>
  <c r="A2004" i="46"/>
  <c r="C1269" i="47"/>
  <c r="A1268" i="47"/>
  <c r="B1268" i="47"/>
  <c r="C2006" i="46" l="1"/>
  <c r="B2005" i="46"/>
  <c r="A2005" i="46"/>
  <c r="C1270" i="47"/>
  <c r="A1269" i="47"/>
  <c r="B1269" i="47"/>
  <c r="C2007" i="46" l="1"/>
  <c r="B2006" i="46"/>
  <c r="A2006" i="46"/>
  <c r="C1271" i="47"/>
  <c r="A1270" i="47"/>
  <c r="B1270" i="47"/>
  <c r="C2008" i="46" l="1"/>
  <c r="B2007" i="46"/>
  <c r="A2007" i="46"/>
  <c r="C1272" i="47"/>
  <c r="A1271" i="47"/>
  <c r="B1271" i="47"/>
  <c r="C2009" i="46" l="1"/>
  <c r="B2008" i="46"/>
  <c r="A2008" i="46"/>
  <c r="C1273" i="47"/>
  <c r="A1272" i="47"/>
  <c r="B1272" i="47"/>
  <c r="C2010" i="46" l="1"/>
  <c r="B2009" i="46"/>
  <c r="A2009" i="46"/>
  <c r="C1274" i="47"/>
  <c r="A1273" i="47"/>
  <c r="B1273" i="47"/>
  <c r="C2011" i="46" l="1"/>
  <c r="B2010" i="46"/>
  <c r="A2010" i="46"/>
  <c r="C1275" i="47"/>
  <c r="A1274" i="47"/>
  <c r="B1274" i="47"/>
  <c r="C2012" i="46" l="1"/>
  <c r="B2011" i="46"/>
  <c r="A2011" i="46"/>
  <c r="C1276" i="47"/>
  <c r="A1275" i="47"/>
  <c r="B1275" i="47"/>
  <c r="C2013" i="46" l="1"/>
  <c r="B2012" i="46"/>
  <c r="A2012" i="46"/>
  <c r="C1277" i="47"/>
  <c r="A1276" i="47"/>
  <c r="B1276" i="47"/>
  <c r="C2014" i="46" l="1"/>
  <c r="B2013" i="46"/>
  <c r="A2013" i="46"/>
  <c r="C1278" i="47"/>
  <c r="A1277" i="47"/>
  <c r="B1277" i="47"/>
  <c r="C2015" i="46" l="1"/>
  <c r="B2014" i="46"/>
  <c r="A2014" i="46"/>
  <c r="C1279" i="47"/>
  <c r="A1278" i="47"/>
  <c r="B1278" i="47"/>
  <c r="C2016" i="46" l="1"/>
  <c r="B2015" i="46"/>
  <c r="A2015" i="46"/>
  <c r="C1280" i="47"/>
  <c r="A1279" i="47"/>
  <c r="B1279" i="47"/>
  <c r="C2017" i="46" l="1"/>
  <c r="B2016" i="46"/>
  <c r="A2016" i="46"/>
  <c r="C1281" i="47"/>
  <c r="A1280" i="47"/>
  <c r="B1280" i="47"/>
  <c r="C2018" i="46" l="1"/>
  <c r="B2017" i="46"/>
  <c r="A2017" i="46"/>
  <c r="C1282" i="47"/>
  <c r="A1281" i="47"/>
  <c r="B1281" i="47"/>
  <c r="C2019" i="46" l="1"/>
  <c r="B2018" i="46"/>
  <c r="A2018" i="46"/>
  <c r="C1283" i="47"/>
  <c r="A1282" i="47"/>
  <c r="B1282" i="47"/>
  <c r="C2020" i="46" l="1"/>
  <c r="B2019" i="46"/>
  <c r="A2019" i="46"/>
  <c r="C1284" i="47"/>
  <c r="A1283" i="47"/>
  <c r="B1283" i="47"/>
  <c r="C2021" i="46" l="1"/>
  <c r="B2020" i="46"/>
  <c r="A2020" i="46"/>
  <c r="C1285" i="47"/>
  <c r="A1284" i="47"/>
  <c r="B1284" i="47"/>
  <c r="C2022" i="46" l="1"/>
  <c r="B2021" i="46"/>
  <c r="A2021" i="46"/>
  <c r="C1286" i="47"/>
  <c r="A1285" i="47"/>
  <c r="B1285" i="47"/>
  <c r="C2023" i="46" l="1"/>
  <c r="B2022" i="46"/>
  <c r="A2022" i="46"/>
  <c r="C1287" i="47"/>
  <c r="A1286" i="47"/>
  <c r="B1286" i="47"/>
  <c r="C2024" i="46" l="1"/>
  <c r="B2023" i="46"/>
  <c r="A2023" i="46"/>
  <c r="C1288" i="47"/>
  <c r="A1287" i="47"/>
  <c r="B1287" i="47"/>
  <c r="C2025" i="46" l="1"/>
  <c r="B2024" i="46"/>
  <c r="A2024" i="46"/>
  <c r="C1289" i="47"/>
  <c r="A1288" i="47"/>
  <c r="B1288" i="47"/>
  <c r="C2026" i="46" l="1"/>
  <c r="B2025" i="46"/>
  <c r="A2025" i="46"/>
  <c r="C1290" i="47"/>
  <c r="A1289" i="47"/>
  <c r="B1289" i="47"/>
  <c r="C2027" i="46" l="1"/>
  <c r="B2026" i="46"/>
  <c r="A2026" i="46"/>
  <c r="C1291" i="47"/>
  <c r="A1290" i="47"/>
  <c r="B1290" i="47"/>
  <c r="C2028" i="46" l="1"/>
  <c r="B2027" i="46"/>
  <c r="A2027" i="46"/>
  <c r="C1292" i="47"/>
  <c r="A1291" i="47"/>
  <c r="B1291" i="47"/>
  <c r="C2029" i="46" l="1"/>
  <c r="B2028" i="46"/>
  <c r="A2028" i="46"/>
  <c r="C1293" i="47"/>
  <c r="A1292" i="47"/>
  <c r="B1292" i="47"/>
  <c r="C2030" i="46" l="1"/>
  <c r="B2029" i="46"/>
  <c r="A2029" i="46"/>
  <c r="C1294" i="47"/>
  <c r="A1293" i="47"/>
  <c r="B1293" i="47"/>
  <c r="C2031" i="46" l="1"/>
  <c r="B2030" i="46"/>
  <c r="A2030" i="46"/>
  <c r="C1295" i="47"/>
  <c r="A1294" i="47"/>
  <c r="B1294" i="47"/>
  <c r="C2032" i="46" l="1"/>
  <c r="B2031" i="46"/>
  <c r="A2031" i="46"/>
  <c r="C1296" i="47"/>
  <c r="A1295" i="47"/>
  <c r="B1295" i="47"/>
  <c r="C2033" i="46" l="1"/>
  <c r="B2032" i="46"/>
  <c r="A2032" i="46"/>
  <c r="C1297" i="47"/>
  <c r="A1296" i="47"/>
  <c r="B1296" i="47"/>
  <c r="C2034" i="46" l="1"/>
  <c r="B2033" i="46"/>
  <c r="A2033" i="46"/>
  <c r="C1298" i="47"/>
  <c r="A1297" i="47"/>
  <c r="B1297" i="47"/>
  <c r="C2035" i="46" l="1"/>
  <c r="B2034" i="46"/>
  <c r="A2034" i="46"/>
  <c r="C1299" i="47"/>
  <c r="A1298" i="47"/>
  <c r="B1298" i="47"/>
  <c r="C2036" i="46" l="1"/>
  <c r="B2035" i="46"/>
  <c r="A2035" i="46"/>
  <c r="C1300" i="47"/>
  <c r="A1299" i="47"/>
  <c r="B1299" i="47"/>
  <c r="C2037" i="46" l="1"/>
  <c r="B2036" i="46"/>
  <c r="A2036" i="46"/>
  <c r="C1301" i="47"/>
  <c r="A1300" i="47"/>
  <c r="B1300" i="47"/>
  <c r="C2038" i="46" l="1"/>
  <c r="B2037" i="46"/>
  <c r="A2037" i="46"/>
  <c r="C1302" i="47"/>
  <c r="A1301" i="47"/>
  <c r="B1301" i="47"/>
  <c r="C2039" i="46" l="1"/>
  <c r="B2038" i="46"/>
  <c r="A2038" i="46"/>
  <c r="C1303" i="47"/>
  <c r="A1302" i="47"/>
  <c r="B1302" i="47"/>
  <c r="C2040" i="46" l="1"/>
  <c r="B2039" i="46"/>
  <c r="A2039" i="46"/>
  <c r="C1304" i="47"/>
  <c r="A1303" i="47"/>
  <c r="B1303" i="47"/>
  <c r="C2041" i="46" l="1"/>
  <c r="B2040" i="46"/>
  <c r="A2040" i="46"/>
  <c r="C1305" i="47"/>
  <c r="A1304" i="47"/>
  <c r="B1304" i="47"/>
  <c r="C2042" i="46" l="1"/>
  <c r="B2041" i="46"/>
  <c r="A2041" i="46"/>
  <c r="C1306" i="47"/>
  <c r="A1305" i="47"/>
  <c r="B1305" i="47"/>
  <c r="C2043" i="46" l="1"/>
  <c r="B2042" i="46"/>
  <c r="A2042" i="46"/>
  <c r="C1307" i="47"/>
  <c r="A1306" i="47"/>
  <c r="B1306" i="47"/>
  <c r="C2044" i="46" l="1"/>
  <c r="B2043" i="46"/>
  <c r="A2043" i="46"/>
  <c r="C1308" i="47"/>
  <c r="A1307" i="47"/>
  <c r="B1307" i="47"/>
  <c r="C2045" i="46" l="1"/>
  <c r="B2044" i="46"/>
  <c r="A2044" i="46"/>
  <c r="C1309" i="47"/>
  <c r="A1308" i="47"/>
  <c r="B1308" i="47"/>
  <c r="C2046" i="46" l="1"/>
  <c r="B2045" i="46"/>
  <c r="A2045" i="46"/>
  <c r="C1310" i="47"/>
  <c r="A1309" i="47"/>
  <c r="B1309" i="47"/>
  <c r="C2047" i="46" l="1"/>
  <c r="B2046" i="46"/>
  <c r="A2046" i="46"/>
  <c r="C1311" i="47"/>
  <c r="A1310" i="47"/>
  <c r="B1310" i="47"/>
  <c r="C2048" i="46" l="1"/>
  <c r="B2047" i="46"/>
  <c r="A2047" i="46"/>
  <c r="C1312" i="47"/>
  <c r="A1311" i="47"/>
  <c r="B1311" i="47"/>
  <c r="C2049" i="46" l="1"/>
  <c r="B2048" i="46"/>
  <c r="A2048" i="46"/>
  <c r="C1313" i="47"/>
  <c r="A1312" i="47"/>
  <c r="B1312" i="47"/>
  <c r="C2050" i="46" l="1"/>
  <c r="B2049" i="46"/>
  <c r="A2049" i="46"/>
  <c r="C1314" i="47"/>
  <c r="A1313" i="47"/>
  <c r="B1313" i="47"/>
  <c r="C2051" i="46" l="1"/>
  <c r="B2050" i="46"/>
  <c r="A2050" i="46"/>
  <c r="C1315" i="47"/>
  <c r="A1314" i="47"/>
  <c r="B1314" i="47"/>
  <c r="C2052" i="46" l="1"/>
  <c r="B2051" i="46"/>
  <c r="A2051" i="46"/>
  <c r="C1316" i="47"/>
  <c r="A1315" i="47"/>
  <c r="B1315" i="47"/>
  <c r="C2053" i="46" l="1"/>
  <c r="B2052" i="46"/>
  <c r="A2052" i="46"/>
  <c r="C1317" i="47"/>
  <c r="A1316" i="47"/>
  <c r="B1316" i="47"/>
  <c r="C2054" i="46" l="1"/>
  <c r="B2053" i="46"/>
  <c r="A2053" i="46"/>
  <c r="C1318" i="47"/>
  <c r="A1317" i="47"/>
  <c r="B1317" i="47"/>
  <c r="C2055" i="46" l="1"/>
  <c r="B2054" i="46"/>
  <c r="A2054" i="46"/>
  <c r="C1319" i="47"/>
  <c r="A1318" i="47"/>
  <c r="B1318" i="47"/>
  <c r="C2056" i="46" l="1"/>
  <c r="B2055" i="46"/>
  <c r="A2055" i="46"/>
  <c r="C1320" i="47"/>
  <c r="A1319" i="47"/>
  <c r="B1319" i="47"/>
  <c r="C2057" i="46" l="1"/>
  <c r="B2056" i="46"/>
  <c r="A2056" i="46"/>
  <c r="C1321" i="47"/>
  <c r="A1320" i="47"/>
  <c r="B1320" i="47"/>
  <c r="C2058" i="46" l="1"/>
  <c r="B2057" i="46"/>
  <c r="A2057" i="46"/>
  <c r="C1322" i="47"/>
  <c r="A1321" i="47"/>
  <c r="B1321" i="47"/>
  <c r="C2059" i="46" l="1"/>
  <c r="B2058" i="46"/>
  <c r="A2058" i="46"/>
  <c r="C1323" i="47"/>
  <c r="A1322" i="47"/>
  <c r="B1322" i="47"/>
  <c r="C2060" i="46" l="1"/>
  <c r="B2059" i="46"/>
  <c r="A2059" i="46"/>
  <c r="C1324" i="47"/>
  <c r="A1323" i="47"/>
  <c r="B1323" i="47"/>
  <c r="C2061" i="46" l="1"/>
  <c r="B2060" i="46"/>
  <c r="A2060" i="46"/>
  <c r="C1325" i="47"/>
  <c r="A1324" i="47"/>
  <c r="B1324" i="47"/>
  <c r="C2062" i="46" l="1"/>
  <c r="B2061" i="46"/>
  <c r="A2061" i="46"/>
  <c r="C1326" i="47"/>
  <c r="A1325" i="47"/>
  <c r="B1325" i="47"/>
  <c r="C2063" i="46" l="1"/>
  <c r="B2062" i="46"/>
  <c r="A2062" i="46"/>
  <c r="C1327" i="47"/>
  <c r="A1326" i="47"/>
  <c r="B1326" i="47"/>
  <c r="C2064" i="46" l="1"/>
  <c r="B2063" i="46"/>
  <c r="A2063" i="46"/>
  <c r="C1328" i="47"/>
  <c r="A1327" i="47"/>
  <c r="B1327" i="47"/>
  <c r="C2065" i="46" l="1"/>
  <c r="B2064" i="46"/>
  <c r="A2064" i="46"/>
  <c r="C1329" i="47"/>
  <c r="A1328" i="47"/>
  <c r="B1328" i="47"/>
  <c r="C2066" i="46" l="1"/>
  <c r="B2065" i="46"/>
  <c r="A2065" i="46"/>
  <c r="C1330" i="47"/>
  <c r="A1329" i="47"/>
  <c r="B1329" i="47"/>
  <c r="C2067" i="46" l="1"/>
  <c r="B2066" i="46"/>
  <c r="A2066" i="46"/>
  <c r="C1331" i="47"/>
  <c r="A1330" i="47"/>
  <c r="B1330" i="47"/>
  <c r="C2068" i="46" l="1"/>
  <c r="B2067" i="46"/>
  <c r="A2067" i="46"/>
  <c r="C1332" i="47"/>
  <c r="A1331" i="47"/>
  <c r="B1331" i="47"/>
  <c r="C2069" i="46" l="1"/>
  <c r="B2068" i="46"/>
  <c r="A2068" i="46"/>
  <c r="C1333" i="47"/>
  <c r="A1332" i="47"/>
  <c r="B1332" i="47"/>
  <c r="C2070" i="46" l="1"/>
  <c r="B2069" i="46"/>
  <c r="A2069" i="46"/>
  <c r="C1334" i="47"/>
  <c r="A1333" i="47"/>
  <c r="B1333" i="47"/>
  <c r="C2071" i="46" l="1"/>
  <c r="B2070" i="46"/>
  <c r="A2070" i="46"/>
  <c r="C1335" i="47"/>
  <c r="A1334" i="47"/>
  <c r="B1334" i="47"/>
  <c r="C2072" i="46" l="1"/>
  <c r="B2071" i="46"/>
  <c r="A2071" i="46"/>
  <c r="C1336" i="47"/>
  <c r="A1335" i="47"/>
  <c r="B1335" i="47"/>
  <c r="C2073" i="46" l="1"/>
  <c r="B2072" i="46"/>
  <c r="A2072" i="46"/>
  <c r="C1337" i="47"/>
  <c r="A1336" i="47"/>
  <c r="B1336" i="47"/>
  <c r="C2074" i="46" l="1"/>
  <c r="B2073" i="46"/>
  <c r="A2073" i="46"/>
  <c r="C1338" i="47"/>
  <c r="A1337" i="47"/>
  <c r="B1337" i="47"/>
  <c r="C2075" i="46" l="1"/>
  <c r="B2074" i="46"/>
  <c r="A2074" i="46"/>
  <c r="C1339" i="47"/>
  <c r="A1338" i="47"/>
  <c r="B1338" i="47"/>
  <c r="C2076" i="46" l="1"/>
  <c r="B2075" i="46"/>
  <c r="A2075" i="46"/>
  <c r="C1340" i="47"/>
  <c r="A1339" i="47"/>
  <c r="B1339" i="47"/>
  <c r="C2077" i="46" l="1"/>
  <c r="B2076" i="46"/>
  <c r="A2076" i="46"/>
  <c r="C1341" i="47"/>
  <c r="A1340" i="47"/>
  <c r="B1340" i="47"/>
  <c r="C2078" i="46" l="1"/>
  <c r="B2077" i="46"/>
  <c r="A2077" i="46"/>
  <c r="C1342" i="47"/>
  <c r="A1341" i="47"/>
  <c r="B1341" i="47"/>
  <c r="C2079" i="46" l="1"/>
  <c r="B2078" i="46"/>
  <c r="A2078" i="46"/>
  <c r="C1343" i="47"/>
  <c r="A1342" i="47"/>
  <c r="B1342" i="47"/>
  <c r="C2080" i="46" l="1"/>
  <c r="B2079" i="46"/>
  <c r="A2079" i="46"/>
  <c r="C1344" i="47"/>
  <c r="A1343" i="47"/>
  <c r="B1343" i="47"/>
  <c r="C2081" i="46" l="1"/>
  <c r="B2080" i="46"/>
  <c r="A2080" i="46"/>
  <c r="C1345" i="47"/>
  <c r="A1344" i="47"/>
  <c r="B1344" i="47"/>
  <c r="C2082" i="46" l="1"/>
  <c r="B2081" i="46"/>
  <c r="A2081" i="46"/>
  <c r="C1346" i="47"/>
  <c r="A1345" i="47"/>
  <c r="B1345" i="47"/>
  <c r="C2083" i="46" l="1"/>
  <c r="B2082" i="46"/>
  <c r="A2082" i="46"/>
  <c r="C1347" i="47"/>
  <c r="A1346" i="47"/>
  <c r="B1346" i="47"/>
  <c r="C2084" i="46" l="1"/>
  <c r="B2083" i="46"/>
  <c r="A2083" i="46"/>
  <c r="C1348" i="47"/>
  <c r="A1347" i="47"/>
  <c r="B1347" i="47"/>
  <c r="C2085" i="46" l="1"/>
  <c r="B2084" i="46"/>
  <c r="A2084" i="46"/>
  <c r="C1349" i="47"/>
  <c r="A1348" i="47"/>
  <c r="B1348" i="47"/>
  <c r="C2086" i="46" l="1"/>
  <c r="B2085" i="46"/>
  <c r="A2085" i="46"/>
  <c r="C1350" i="47"/>
  <c r="A1349" i="47"/>
  <c r="B1349" i="47"/>
  <c r="C2087" i="46" l="1"/>
  <c r="B2086" i="46"/>
  <c r="A2086" i="46"/>
  <c r="C1351" i="47"/>
  <c r="A1350" i="47"/>
  <c r="B1350" i="47"/>
  <c r="C2088" i="46" l="1"/>
  <c r="B2087" i="46"/>
  <c r="A2087" i="46"/>
  <c r="C1352" i="47"/>
  <c r="A1351" i="47"/>
  <c r="B1351" i="47"/>
  <c r="C2089" i="46" l="1"/>
  <c r="B2088" i="46"/>
  <c r="A2088" i="46"/>
  <c r="C1353" i="47"/>
  <c r="A1352" i="47"/>
  <c r="B1352" i="47"/>
  <c r="C2090" i="46" l="1"/>
  <c r="B2089" i="46"/>
  <c r="A2089" i="46"/>
  <c r="C1354" i="47"/>
  <c r="A1353" i="47"/>
  <c r="B1353" i="47"/>
  <c r="C2091" i="46" l="1"/>
  <c r="B2090" i="46"/>
  <c r="A2090" i="46"/>
  <c r="C1355" i="47"/>
  <c r="A1354" i="47"/>
  <c r="B1354" i="47"/>
  <c r="C2092" i="46" l="1"/>
  <c r="B2091" i="46"/>
  <c r="A2091" i="46"/>
  <c r="C1356" i="47"/>
  <c r="A1355" i="47"/>
  <c r="B1355" i="47"/>
  <c r="C2093" i="46" l="1"/>
  <c r="B2092" i="46"/>
  <c r="A2092" i="46"/>
  <c r="C1357" i="47"/>
  <c r="A1356" i="47"/>
  <c r="B1356" i="47"/>
  <c r="C2094" i="46" l="1"/>
  <c r="B2093" i="46"/>
  <c r="A2093" i="46"/>
  <c r="C1358" i="47"/>
  <c r="A1357" i="47"/>
  <c r="B1357" i="47"/>
  <c r="C2095" i="46" l="1"/>
  <c r="B2094" i="46"/>
  <c r="A2094" i="46"/>
  <c r="C1359" i="47"/>
  <c r="A1358" i="47"/>
  <c r="B1358" i="47"/>
  <c r="C2096" i="46" l="1"/>
  <c r="B2095" i="46"/>
  <c r="A2095" i="46"/>
  <c r="C1360" i="47"/>
  <c r="A1359" i="47"/>
  <c r="B1359" i="47"/>
  <c r="C2097" i="46" l="1"/>
  <c r="B2096" i="46"/>
  <c r="A2096" i="46"/>
  <c r="C1361" i="47"/>
  <c r="A1360" i="47"/>
  <c r="B1360" i="47"/>
  <c r="C2098" i="46" l="1"/>
  <c r="B2097" i="46"/>
  <c r="A2097" i="46"/>
  <c r="C1362" i="47"/>
  <c r="A1361" i="47"/>
  <c r="B1361" i="47"/>
  <c r="C2099" i="46" l="1"/>
  <c r="B2098" i="46"/>
  <c r="A2098" i="46"/>
  <c r="C1363" i="47"/>
  <c r="A1362" i="47"/>
  <c r="B1362" i="47"/>
  <c r="C2100" i="46" l="1"/>
  <c r="B2099" i="46"/>
  <c r="A2099" i="46"/>
  <c r="C1364" i="47"/>
  <c r="A1363" i="47"/>
  <c r="B1363" i="47"/>
  <c r="C2101" i="46" l="1"/>
  <c r="B2100" i="46"/>
  <c r="A2100" i="46"/>
  <c r="C1365" i="47"/>
  <c r="A1364" i="47"/>
  <c r="B1364" i="47"/>
  <c r="C2102" i="46" l="1"/>
  <c r="B2101" i="46"/>
  <c r="A2101" i="46"/>
  <c r="C1366" i="47"/>
  <c r="A1365" i="47"/>
  <c r="B1365" i="47"/>
  <c r="C2103" i="46" l="1"/>
  <c r="B2102" i="46"/>
  <c r="A2102" i="46"/>
  <c r="C1367" i="47"/>
  <c r="A1366" i="47"/>
  <c r="B1366" i="47"/>
  <c r="C2104" i="46" l="1"/>
  <c r="B2103" i="46"/>
  <c r="A2103" i="46"/>
  <c r="C1368" i="47"/>
  <c r="A1367" i="47"/>
  <c r="B1367" i="47"/>
  <c r="C2105" i="46" l="1"/>
  <c r="B2104" i="46"/>
  <c r="A2104" i="46"/>
  <c r="C1369" i="47"/>
  <c r="A1368" i="47"/>
  <c r="B1368" i="47"/>
  <c r="C2106" i="46" l="1"/>
  <c r="B2105" i="46"/>
  <c r="A2105" i="46"/>
  <c r="C1370" i="47"/>
  <c r="A1369" i="47"/>
  <c r="B1369" i="47"/>
  <c r="C2107" i="46" l="1"/>
  <c r="B2106" i="46"/>
  <c r="A2106" i="46"/>
  <c r="C1371" i="47"/>
  <c r="A1370" i="47"/>
  <c r="B1370" i="47"/>
  <c r="C2108" i="46" l="1"/>
  <c r="B2107" i="46"/>
  <c r="A2107" i="46"/>
  <c r="C1372" i="47"/>
  <c r="A1371" i="47"/>
  <c r="B1371" i="47"/>
  <c r="C2109" i="46" l="1"/>
  <c r="B2108" i="46"/>
  <c r="A2108" i="46"/>
  <c r="C1373" i="47"/>
  <c r="A1372" i="47"/>
  <c r="B1372" i="47"/>
  <c r="C2110" i="46" l="1"/>
  <c r="B2109" i="46"/>
  <c r="A2109" i="46"/>
  <c r="C1374" i="47"/>
  <c r="A1373" i="47"/>
  <c r="B1373" i="47"/>
  <c r="C2111" i="46" l="1"/>
  <c r="B2110" i="46"/>
  <c r="A2110" i="46"/>
  <c r="C1375" i="47"/>
  <c r="A1374" i="47"/>
  <c r="B1374" i="47"/>
  <c r="C2112" i="46" l="1"/>
  <c r="B2111" i="46"/>
  <c r="A2111" i="46"/>
  <c r="C1376" i="47"/>
  <c r="A1375" i="47"/>
  <c r="B1375" i="47"/>
  <c r="C2113" i="46" l="1"/>
  <c r="B2112" i="46"/>
  <c r="A2112" i="46"/>
  <c r="C1377" i="47"/>
  <c r="A1376" i="47"/>
  <c r="B1376" i="47"/>
  <c r="C2114" i="46" l="1"/>
  <c r="B2113" i="46"/>
  <c r="A2113" i="46"/>
  <c r="C1378" i="47"/>
  <c r="A1377" i="47"/>
  <c r="B1377" i="47"/>
  <c r="C2115" i="46" l="1"/>
  <c r="B2114" i="46"/>
  <c r="A2114" i="46"/>
  <c r="C1379" i="47"/>
  <c r="A1378" i="47"/>
  <c r="B1378" i="47"/>
  <c r="C2116" i="46" l="1"/>
  <c r="B2115" i="46"/>
  <c r="A2115" i="46"/>
  <c r="C1380" i="47"/>
  <c r="A1379" i="47"/>
  <c r="B1379" i="47"/>
  <c r="C2117" i="46" l="1"/>
  <c r="B2116" i="46"/>
  <c r="A2116" i="46"/>
  <c r="C1381" i="47"/>
  <c r="A1380" i="47"/>
  <c r="B1380" i="47"/>
  <c r="C2118" i="46" l="1"/>
  <c r="B2117" i="46"/>
  <c r="A2117" i="46"/>
  <c r="C1382" i="47"/>
  <c r="A1381" i="47"/>
  <c r="B1381" i="47"/>
  <c r="C2119" i="46" l="1"/>
  <c r="B2118" i="46"/>
  <c r="A2118" i="46"/>
  <c r="C1383" i="47"/>
  <c r="A1382" i="47"/>
  <c r="B1382" i="47"/>
  <c r="C2120" i="46" l="1"/>
  <c r="B2119" i="46"/>
  <c r="A2119" i="46"/>
  <c r="C1384" i="47"/>
  <c r="A1383" i="47"/>
  <c r="B1383" i="47"/>
  <c r="C2121" i="46" l="1"/>
  <c r="B2120" i="46"/>
  <c r="A2120" i="46"/>
  <c r="C1385" i="47"/>
  <c r="A1384" i="47"/>
  <c r="B1384" i="47"/>
  <c r="C2122" i="46" l="1"/>
  <c r="B2121" i="46"/>
  <c r="A2121" i="46"/>
  <c r="C1386" i="47"/>
  <c r="A1385" i="47"/>
  <c r="B1385" i="47"/>
  <c r="C2123" i="46" l="1"/>
  <c r="B2122" i="46"/>
  <c r="A2122" i="46"/>
  <c r="C1387" i="47"/>
  <c r="A1386" i="47"/>
  <c r="B1386" i="47"/>
  <c r="C2124" i="46" l="1"/>
  <c r="B2123" i="46"/>
  <c r="A2123" i="46"/>
  <c r="C1388" i="47"/>
  <c r="A1387" i="47"/>
  <c r="B1387" i="47"/>
  <c r="C2125" i="46" l="1"/>
  <c r="B2124" i="46"/>
  <c r="A2124" i="46"/>
  <c r="C1389" i="47"/>
  <c r="A1388" i="47"/>
  <c r="B1388" i="47"/>
  <c r="C2126" i="46" l="1"/>
  <c r="B2125" i="46"/>
  <c r="A2125" i="46"/>
  <c r="C1390" i="47"/>
  <c r="A1389" i="47"/>
  <c r="B1389" i="47"/>
  <c r="C2127" i="46" l="1"/>
  <c r="B2126" i="46"/>
  <c r="A2126" i="46"/>
  <c r="C1391" i="47"/>
  <c r="A1390" i="47"/>
  <c r="B1390" i="47"/>
  <c r="C2128" i="46" l="1"/>
  <c r="B2127" i="46"/>
  <c r="A2127" i="46"/>
  <c r="C1392" i="47"/>
  <c r="A1391" i="47"/>
  <c r="B1391" i="47"/>
  <c r="C2129" i="46" l="1"/>
  <c r="B2128" i="46"/>
  <c r="A2128" i="46"/>
  <c r="C1393" i="47"/>
  <c r="A1392" i="47"/>
  <c r="B1392" i="47"/>
  <c r="C2130" i="46" l="1"/>
  <c r="B2129" i="46"/>
  <c r="A2129" i="46"/>
  <c r="C1394" i="47"/>
  <c r="A1393" i="47"/>
  <c r="B1393" i="47"/>
  <c r="C2131" i="46" l="1"/>
  <c r="B2130" i="46"/>
  <c r="A2130" i="46"/>
  <c r="C1395" i="47"/>
  <c r="A1394" i="47"/>
  <c r="B1394" i="47"/>
  <c r="C2132" i="46" l="1"/>
  <c r="B2131" i="46"/>
  <c r="A2131" i="46"/>
  <c r="C1396" i="47"/>
  <c r="A1395" i="47"/>
  <c r="B1395" i="47"/>
  <c r="C2133" i="46" l="1"/>
  <c r="B2132" i="46"/>
  <c r="A2132" i="46"/>
  <c r="C1397" i="47"/>
  <c r="A1396" i="47"/>
  <c r="B1396" i="47"/>
  <c r="C2134" i="46" l="1"/>
  <c r="B2133" i="46"/>
  <c r="A2133" i="46"/>
  <c r="C1398" i="47"/>
  <c r="A1397" i="47"/>
  <c r="B1397" i="47"/>
  <c r="C2135" i="46" l="1"/>
  <c r="B2134" i="46"/>
  <c r="A2134" i="46"/>
  <c r="C1399" i="47"/>
  <c r="A1398" i="47"/>
  <c r="B1398" i="47"/>
  <c r="C2136" i="46" l="1"/>
  <c r="B2135" i="46"/>
  <c r="A2135" i="46"/>
  <c r="C1400" i="47"/>
  <c r="A1399" i="47"/>
  <c r="B1399" i="47"/>
  <c r="C2137" i="46" l="1"/>
  <c r="B2136" i="46"/>
  <c r="A2136" i="46"/>
  <c r="C1401" i="47"/>
  <c r="A1400" i="47"/>
  <c r="B1400" i="47"/>
  <c r="C2138" i="46" l="1"/>
  <c r="B2137" i="46"/>
  <c r="A2137" i="46"/>
  <c r="C1402" i="47"/>
  <c r="A1401" i="47"/>
  <c r="B1401" i="47"/>
  <c r="C2139" i="46" l="1"/>
  <c r="B2138" i="46"/>
  <c r="A2138" i="46"/>
  <c r="C1403" i="47"/>
  <c r="A1402" i="47"/>
  <c r="B1402" i="47"/>
  <c r="C2140" i="46" l="1"/>
  <c r="B2139" i="46"/>
  <c r="A2139" i="46"/>
  <c r="C1404" i="47"/>
  <c r="A1403" i="47"/>
  <c r="B1403" i="47"/>
  <c r="C2141" i="46" l="1"/>
  <c r="B2140" i="46"/>
  <c r="A2140" i="46"/>
  <c r="C1405" i="47"/>
  <c r="A1404" i="47"/>
  <c r="B1404" i="47"/>
  <c r="C2142" i="46" l="1"/>
  <c r="B2141" i="46"/>
  <c r="A2141" i="46"/>
  <c r="C1406" i="47"/>
  <c r="A1405" i="47"/>
  <c r="B1405" i="47"/>
  <c r="C2143" i="46" l="1"/>
  <c r="B2142" i="46"/>
  <c r="A2142" i="46"/>
  <c r="C1407" i="47"/>
  <c r="A1406" i="47"/>
  <c r="B1406" i="47"/>
  <c r="C2144" i="46" l="1"/>
  <c r="B2143" i="46"/>
  <c r="A2143" i="46"/>
  <c r="C1408" i="47"/>
  <c r="A1407" i="47"/>
  <c r="B1407" i="47"/>
  <c r="C2145" i="46" l="1"/>
  <c r="B2144" i="46"/>
  <c r="A2144" i="46"/>
  <c r="C1409" i="47"/>
  <c r="A1408" i="47"/>
  <c r="B1408" i="47"/>
  <c r="C2146" i="46" l="1"/>
  <c r="B2145" i="46"/>
  <c r="A2145" i="46"/>
  <c r="C1410" i="47"/>
  <c r="A1409" i="47"/>
  <c r="B1409" i="47"/>
  <c r="C2147" i="46" l="1"/>
  <c r="B2146" i="46"/>
  <c r="A2146" i="46"/>
  <c r="C1411" i="47"/>
  <c r="A1410" i="47"/>
  <c r="B1410" i="47"/>
  <c r="C2148" i="46" l="1"/>
  <c r="B2147" i="46"/>
  <c r="A2147" i="46"/>
  <c r="C1412" i="47"/>
  <c r="A1411" i="47"/>
  <c r="B1411" i="47"/>
  <c r="C2149" i="46" l="1"/>
  <c r="B2148" i="46"/>
  <c r="A2148" i="46"/>
  <c r="C1413" i="47"/>
  <c r="A1412" i="47"/>
  <c r="B1412" i="47"/>
  <c r="C2150" i="46" l="1"/>
  <c r="B2149" i="46"/>
  <c r="A2149" i="46"/>
  <c r="C1414" i="47"/>
  <c r="A1413" i="47"/>
  <c r="B1413" i="47"/>
  <c r="C2151" i="46" l="1"/>
  <c r="B2150" i="46"/>
  <c r="A2150" i="46"/>
  <c r="C1415" i="47"/>
  <c r="A1414" i="47"/>
  <c r="B1414" i="47"/>
  <c r="C2152" i="46" l="1"/>
  <c r="B2151" i="46"/>
  <c r="A2151" i="46"/>
  <c r="C1416" i="47"/>
  <c r="A1415" i="47"/>
  <c r="B1415" i="47"/>
  <c r="C2153" i="46" l="1"/>
  <c r="B2152" i="46"/>
  <c r="A2152" i="46"/>
  <c r="C1417" i="47"/>
  <c r="A1416" i="47"/>
  <c r="B1416" i="47"/>
  <c r="C2154" i="46" l="1"/>
  <c r="B2153" i="46"/>
  <c r="A2153" i="46"/>
  <c r="C1418" i="47"/>
  <c r="A1417" i="47"/>
  <c r="B1417" i="47"/>
  <c r="C2155" i="46" l="1"/>
  <c r="B2154" i="46"/>
  <c r="A2154" i="46"/>
  <c r="C1419" i="47"/>
  <c r="A1418" i="47"/>
  <c r="B1418" i="47"/>
  <c r="C2156" i="46" l="1"/>
  <c r="B2155" i="46"/>
  <c r="A2155" i="46"/>
  <c r="C1420" i="47"/>
  <c r="A1419" i="47"/>
  <c r="B1419" i="47"/>
  <c r="C2157" i="46" l="1"/>
  <c r="B2156" i="46"/>
  <c r="A2156" i="46"/>
  <c r="C1421" i="47"/>
  <c r="A1420" i="47"/>
  <c r="B1420" i="47"/>
  <c r="C2158" i="46" l="1"/>
  <c r="B2157" i="46"/>
  <c r="A2157" i="46"/>
  <c r="C1422" i="47"/>
  <c r="A1421" i="47"/>
  <c r="B1421" i="47"/>
  <c r="C2159" i="46" l="1"/>
  <c r="B2158" i="46"/>
  <c r="A2158" i="46"/>
  <c r="C1423" i="47"/>
  <c r="A1422" i="47"/>
  <c r="B1422" i="47"/>
  <c r="C2160" i="46" l="1"/>
  <c r="B2159" i="46"/>
  <c r="A2159" i="46"/>
  <c r="C1424" i="47"/>
  <c r="A1423" i="47"/>
  <c r="B1423" i="47"/>
  <c r="C2161" i="46" l="1"/>
  <c r="B2160" i="46"/>
  <c r="A2160" i="46"/>
  <c r="C1425" i="47"/>
  <c r="A1424" i="47"/>
  <c r="B1424" i="47"/>
  <c r="C2162" i="46" l="1"/>
  <c r="B2161" i="46"/>
  <c r="A2161" i="46"/>
  <c r="C1426" i="47"/>
  <c r="A1425" i="47"/>
  <c r="B1425" i="47"/>
  <c r="C2163" i="46" l="1"/>
  <c r="B2162" i="46"/>
  <c r="A2162" i="46"/>
  <c r="C1427" i="47"/>
  <c r="A1426" i="47"/>
  <c r="B1426" i="47"/>
  <c r="C2164" i="46" l="1"/>
  <c r="B2163" i="46"/>
  <c r="A2163" i="46"/>
  <c r="C1428" i="47"/>
  <c r="A1427" i="47"/>
  <c r="B1427" i="47"/>
  <c r="C2165" i="46" l="1"/>
  <c r="B2164" i="46"/>
  <c r="A2164" i="46"/>
  <c r="C1429" i="47"/>
  <c r="A1428" i="47"/>
  <c r="B1428" i="47"/>
  <c r="C2166" i="46" l="1"/>
  <c r="B2165" i="46"/>
  <c r="A2165" i="46"/>
  <c r="C1430" i="47"/>
  <c r="A1429" i="47"/>
  <c r="B1429" i="47"/>
  <c r="C2167" i="46" l="1"/>
  <c r="B2166" i="46"/>
  <c r="A2166" i="46"/>
  <c r="C1431" i="47"/>
  <c r="A1430" i="47"/>
  <c r="B1430" i="47"/>
  <c r="C2168" i="46" l="1"/>
  <c r="B2167" i="46"/>
  <c r="A2167" i="46"/>
  <c r="C1432" i="47"/>
  <c r="A1431" i="47"/>
  <c r="B1431" i="47"/>
  <c r="C2169" i="46" l="1"/>
  <c r="B2168" i="46"/>
  <c r="A2168" i="46"/>
  <c r="C1433" i="47"/>
  <c r="A1432" i="47"/>
  <c r="B1432" i="47"/>
  <c r="C2170" i="46" l="1"/>
  <c r="B2169" i="46"/>
  <c r="A2169" i="46"/>
  <c r="C1434" i="47"/>
  <c r="A1433" i="47"/>
  <c r="B1433" i="47"/>
  <c r="C2171" i="46" l="1"/>
  <c r="B2170" i="46"/>
  <c r="A2170" i="46"/>
  <c r="C1435" i="47"/>
  <c r="A1434" i="47"/>
  <c r="B1434" i="47"/>
  <c r="C2172" i="46" l="1"/>
  <c r="B2171" i="46"/>
  <c r="A2171" i="46"/>
  <c r="C1436" i="47"/>
  <c r="A1435" i="47"/>
  <c r="B1435" i="47"/>
  <c r="C2173" i="46" l="1"/>
  <c r="B2172" i="46"/>
  <c r="A2172" i="46"/>
  <c r="C1437" i="47"/>
  <c r="A1436" i="47"/>
  <c r="B1436" i="47"/>
  <c r="C2174" i="46" l="1"/>
  <c r="B2173" i="46"/>
  <c r="A2173" i="46"/>
  <c r="C1438" i="47"/>
  <c r="A1437" i="47"/>
  <c r="B1437" i="47"/>
  <c r="C2175" i="46" l="1"/>
  <c r="B2174" i="46"/>
  <c r="A2174" i="46"/>
  <c r="C1439" i="47"/>
  <c r="A1438" i="47"/>
  <c r="B1438" i="47"/>
  <c r="C2176" i="46" l="1"/>
  <c r="B2175" i="46"/>
  <c r="A2175" i="46"/>
  <c r="C1440" i="47"/>
  <c r="A1439" i="47"/>
  <c r="B1439" i="47"/>
  <c r="C2177" i="46" l="1"/>
  <c r="B2176" i="46"/>
  <c r="A2176" i="46"/>
  <c r="C1441" i="47"/>
  <c r="A1440" i="47"/>
  <c r="B1440" i="47"/>
  <c r="C2178" i="46" l="1"/>
  <c r="B2177" i="46"/>
  <c r="A2177" i="46"/>
  <c r="C1442" i="47"/>
  <c r="A1441" i="47"/>
  <c r="B1441" i="47"/>
  <c r="C2179" i="46" l="1"/>
  <c r="B2178" i="46"/>
  <c r="A2178" i="46"/>
  <c r="C1443" i="47"/>
  <c r="A1442" i="47"/>
  <c r="B1442" i="47"/>
  <c r="C2180" i="46" l="1"/>
  <c r="B2179" i="46"/>
  <c r="A2179" i="46"/>
  <c r="C1444" i="47"/>
  <c r="A1443" i="47"/>
  <c r="B1443" i="47"/>
  <c r="C2181" i="46" l="1"/>
  <c r="B2180" i="46"/>
  <c r="A2180" i="46"/>
  <c r="C1445" i="47"/>
  <c r="A1444" i="47"/>
  <c r="B1444" i="47"/>
  <c r="C2182" i="46" l="1"/>
  <c r="B2181" i="46"/>
  <c r="A2181" i="46"/>
  <c r="C1446" i="47"/>
  <c r="A1445" i="47"/>
  <c r="B1445" i="47"/>
  <c r="C2183" i="46" l="1"/>
  <c r="B2182" i="46"/>
  <c r="A2182" i="46"/>
  <c r="C1447" i="47"/>
  <c r="A1446" i="47"/>
  <c r="B1446" i="47"/>
  <c r="C2184" i="46" l="1"/>
  <c r="B2183" i="46"/>
  <c r="A2183" i="46"/>
  <c r="C1448" i="47"/>
  <c r="A1447" i="47"/>
  <c r="B1447" i="47"/>
  <c r="C2185" i="46" l="1"/>
  <c r="B2184" i="46"/>
  <c r="A2184" i="46"/>
  <c r="C1449" i="47"/>
  <c r="A1448" i="47"/>
  <c r="B1448" i="47"/>
  <c r="C2186" i="46" l="1"/>
  <c r="B2185" i="46"/>
  <c r="A2185" i="46"/>
  <c r="C1450" i="47"/>
  <c r="A1449" i="47"/>
  <c r="B1449" i="47"/>
  <c r="C2187" i="46" l="1"/>
  <c r="B2186" i="46"/>
  <c r="A2186" i="46"/>
  <c r="C1451" i="47"/>
  <c r="A1450" i="47"/>
  <c r="B1450" i="47"/>
  <c r="C2188" i="46" l="1"/>
  <c r="B2187" i="46"/>
  <c r="A2187" i="46"/>
  <c r="C1452" i="47"/>
  <c r="A1451" i="47"/>
  <c r="B1451" i="47"/>
  <c r="C2189" i="46" l="1"/>
  <c r="B2188" i="46"/>
  <c r="A2188" i="46"/>
  <c r="C1453" i="47"/>
  <c r="A1452" i="47"/>
  <c r="B1452" i="47"/>
  <c r="C2190" i="46" l="1"/>
  <c r="B2189" i="46"/>
  <c r="A2189" i="46"/>
  <c r="C1454" i="47"/>
  <c r="A1453" i="47"/>
  <c r="B1453" i="47"/>
  <c r="C2191" i="46" l="1"/>
  <c r="B2190" i="46"/>
  <c r="A2190" i="46"/>
  <c r="C1455" i="47"/>
  <c r="A1454" i="47"/>
  <c r="B1454" i="47"/>
  <c r="C2192" i="46" l="1"/>
  <c r="B2191" i="46"/>
  <c r="A2191" i="46"/>
  <c r="C1456" i="47"/>
  <c r="A1455" i="47"/>
  <c r="B1455" i="47"/>
  <c r="C2193" i="46" l="1"/>
  <c r="B2192" i="46"/>
  <c r="A2192" i="46"/>
  <c r="C1457" i="47"/>
  <c r="A1456" i="47"/>
  <c r="B1456" i="47"/>
  <c r="C2194" i="46" l="1"/>
  <c r="B2193" i="46"/>
  <c r="A2193" i="46"/>
  <c r="C1458" i="47"/>
  <c r="A1457" i="47"/>
  <c r="B1457" i="47"/>
  <c r="C2195" i="46" l="1"/>
  <c r="B2194" i="46"/>
  <c r="A2194" i="46"/>
  <c r="C1459" i="47"/>
  <c r="A1458" i="47"/>
  <c r="B1458" i="47"/>
  <c r="C2196" i="46" l="1"/>
  <c r="B2195" i="46"/>
  <c r="A2195" i="46"/>
  <c r="C1460" i="47"/>
  <c r="A1459" i="47"/>
  <c r="B1459" i="47"/>
  <c r="C2197" i="46" l="1"/>
  <c r="B2196" i="46"/>
  <c r="A2196" i="46"/>
  <c r="C1461" i="47"/>
  <c r="A1460" i="47"/>
  <c r="B1460" i="47"/>
  <c r="C2198" i="46" l="1"/>
  <c r="B2197" i="46"/>
  <c r="A2197" i="46"/>
  <c r="C1462" i="47"/>
  <c r="A1461" i="47"/>
  <c r="B1461" i="47"/>
  <c r="C2199" i="46" l="1"/>
  <c r="B2198" i="46"/>
  <c r="A2198" i="46"/>
  <c r="C1463" i="47"/>
  <c r="A1462" i="47"/>
  <c r="B1462" i="47"/>
  <c r="C2200" i="46" l="1"/>
  <c r="B2199" i="46"/>
  <c r="A2199" i="46"/>
  <c r="C1464" i="47"/>
  <c r="A1463" i="47"/>
  <c r="B1463" i="47"/>
  <c r="C2201" i="46" l="1"/>
  <c r="C2202" i="46" s="1"/>
  <c r="C2203" i="46" s="1"/>
  <c r="B2200" i="46"/>
  <c r="A2200" i="46"/>
  <c r="C1465" i="47"/>
  <c r="A1464" i="47"/>
  <c r="B1464" i="47"/>
  <c r="C2204" i="46" l="1"/>
  <c r="B2203" i="46"/>
  <c r="A2203" i="46"/>
  <c r="B2201" i="46"/>
  <c r="A2201" i="46"/>
  <c r="C1466" i="47"/>
  <c r="A1465" i="47"/>
  <c r="B1465" i="47"/>
  <c r="C2205" i="46" l="1"/>
  <c r="B2204" i="46"/>
  <c r="A2204" i="46"/>
  <c r="B2202" i="46"/>
  <c r="A2202" i="46"/>
  <c r="C1467" i="47"/>
  <c r="A1466" i="47"/>
  <c r="B1466" i="47"/>
  <c r="C2206" i="46" l="1"/>
  <c r="B2205" i="46"/>
  <c r="A2205" i="46"/>
  <c r="C1468" i="47"/>
  <c r="A1467" i="47"/>
  <c r="B1467" i="47"/>
  <c r="C2207" i="46" l="1"/>
  <c r="B2206" i="46"/>
  <c r="A2206" i="46"/>
  <c r="C1469" i="47"/>
  <c r="A1468" i="47"/>
  <c r="B1468" i="47"/>
  <c r="C2208" i="46" l="1"/>
  <c r="B2207" i="46"/>
  <c r="A2207" i="46"/>
  <c r="C1470" i="47"/>
  <c r="A1469" i="47"/>
  <c r="B1469" i="47"/>
  <c r="C2209" i="46" l="1"/>
  <c r="B2208" i="46"/>
  <c r="A2208" i="46"/>
  <c r="C1471" i="47"/>
  <c r="A1470" i="47"/>
  <c r="B1470" i="47"/>
  <c r="C2210" i="46" l="1"/>
  <c r="B2209" i="46"/>
  <c r="A2209" i="46"/>
  <c r="C1472" i="47"/>
  <c r="A1471" i="47"/>
  <c r="B1471" i="47"/>
  <c r="C2211" i="46" l="1"/>
  <c r="B2210" i="46"/>
  <c r="A2210" i="46"/>
  <c r="C1473" i="47"/>
  <c r="A1472" i="47"/>
  <c r="B1472" i="47"/>
  <c r="C2212" i="46" l="1"/>
  <c r="B2211" i="46"/>
  <c r="A2211" i="46"/>
  <c r="C1474" i="47"/>
  <c r="A1473" i="47"/>
  <c r="B1473" i="47"/>
  <c r="C2213" i="46" l="1"/>
  <c r="B2212" i="46"/>
  <c r="A2212" i="46"/>
  <c r="C1475" i="47"/>
  <c r="A1474" i="47"/>
  <c r="B1474" i="47"/>
  <c r="C2214" i="46" l="1"/>
  <c r="B2213" i="46"/>
  <c r="A2213" i="46"/>
  <c r="C1476" i="47"/>
  <c r="A1475" i="47"/>
  <c r="B1475" i="47"/>
  <c r="C2215" i="46" l="1"/>
  <c r="B2214" i="46"/>
  <c r="A2214" i="46"/>
  <c r="C1477" i="47"/>
  <c r="A1476" i="47"/>
  <c r="B1476" i="47"/>
  <c r="C2216" i="46" l="1"/>
  <c r="B2215" i="46"/>
  <c r="A2215" i="46"/>
  <c r="C1478" i="47"/>
  <c r="A1477" i="47"/>
  <c r="B1477" i="47"/>
  <c r="C2217" i="46" l="1"/>
  <c r="B2216" i="46"/>
  <c r="A2216" i="46"/>
  <c r="C1479" i="47"/>
  <c r="A1478" i="47"/>
  <c r="B1478" i="47"/>
  <c r="C2218" i="46" l="1"/>
  <c r="B2217" i="46"/>
  <c r="A2217" i="46"/>
  <c r="C1480" i="47"/>
  <c r="A1479" i="47"/>
  <c r="B1479" i="47"/>
  <c r="C2219" i="46" l="1"/>
  <c r="B2218" i="46"/>
  <c r="A2218" i="46"/>
  <c r="C1481" i="47"/>
  <c r="A1480" i="47"/>
  <c r="B1480" i="47"/>
  <c r="C2220" i="46" l="1"/>
  <c r="B2219" i="46"/>
  <c r="A2219" i="46"/>
  <c r="C1482" i="47"/>
  <c r="A1481" i="47"/>
  <c r="B1481" i="47"/>
  <c r="C2221" i="46" l="1"/>
  <c r="B2220" i="46"/>
  <c r="A2220" i="46"/>
  <c r="C1483" i="47"/>
  <c r="A1482" i="47"/>
  <c r="B1482" i="47"/>
  <c r="C2222" i="46" l="1"/>
  <c r="B2221" i="46"/>
  <c r="A2221" i="46"/>
  <c r="C1484" i="47"/>
  <c r="A1483" i="47"/>
  <c r="B1483" i="47"/>
  <c r="C2223" i="46" l="1"/>
  <c r="B2222" i="46"/>
  <c r="A2222" i="46"/>
  <c r="C1485" i="47"/>
  <c r="A1484" i="47"/>
  <c r="B1484" i="47"/>
  <c r="C2224" i="46" l="1"/>
  <c r="B2223" i="46"/>
  <c r="A2223" i="46"/>
  <c r="C1486" i="47"/>
  <c r="A1485" i="47"/>
  <c r="B1485" i="47"/>
  <c r="C2225" i="46" l="1"/>
  <c r="B2224" i="46"/>
  <c r="A2224" i="46"/>
  <c r="C1487" i="47"/>
  <c r="A1486" i="47"/>
  <c r="B1486" i="47"/>
  <c r="C2226" i="46" l="1"/>
  <c r="B2225" i="46"/>
  <c r="A2225" i="46"/>
  <c r="C1488" i="47"/>
  <c r="A1487" i="47"/>
  <c r="B1487" i="47"/>
  <c r="C2227" i="46" l="1"/>
  <c r="B2226" i="46"/>
  <c r="A2226" i="46"/>
  <c r="C1489" i="47"/>
  <c r="A1488" i="47"/>
  <c r="B1488" i="47"/>
  <c r="C2228" i="46" l="1"/>
  <c r="B2227" i="46"/>
  <c r="A2227" i="46"/>
  <c r="C1490" i="47"/>
  <c r="A1489" i="47"/>
  <c r="B1489" i="47"/>
  <c r="C2229" i="46" l="1"/>
  <c r="B2228" i="46"/>
  <c r="A2228" i="46"/>
  <c r="C1491" i="47"/>
  <c r="A1490" i="47"/>
  <c r="B1490" i="47"/>
  <c r="C2230" i="46" l="1"/>
  <c r="B2229" i="46"/>
  <c r="A2229" i="46"/>
  <c r="C1492" i="47"/>
  <c r="A1491" i="47"/>
  <c r="B1491" i="47"/>
  <c r="C2231" i="46" l="1"/>
  <c r="B2230" i="46"/>
  <c r="A2230" i="46"/>
  <c r="C1493" i="47"/>
  <c r="A1492" i="47"/>
  <c r="B1492" i="47"/>
  <c r="C2232" i="46" l="1"/>
  <c r="B2231" i="46"/>
  <c r="A2231" i="46"/>
  <c r="C1494" i="47"/>
  <c r="A1493" i="47"/>
  <c r="B1493" i="47"/>
  <c r="C2233" i="46" l="1"/>
  <c r="B2232" i="46"/>
  <c r="A2232" i="46"/>
  <c r="C1495" i="47"/>
  <c r="A1494" i="47"/>
  <c r="B1494" i="47"/>
  <c r="C2234" i="46" l="1"/>
  <c r="B2233" i="46"/>
  <c r="A2233" i="46"/>
  <c r="C1496" i="47"/>
  <c r="A1495" i="47"/>
  <c r="B1495" i="47"/>
  <c r="C2235" i="46" l="1"/>
  <c r="B2234" i="46"/>
  <c r="A2234" i="46"/>
  <c r="C1497" i="47"/>
  <c r="A1496" i="47"/>
  <c r="B1496" i="47"/>
  <c r="C2236" i="46" l="1"/>
  <c r="B2235" i="46"/>
  <c r="A2235" i="46"/>
  <c r="C1498" i="47"/>
  <c r="A1497" i="47"/>
  <c r="B1497" i="47"/>
  <c r="C2237" i="46" l="1"/>
  <c r="B2236" i="46"/>
  <c r="A2236" i="46"/>
  <c r="C1499" i="47"/>
  <c r="A1498" i="47"/>
  <c r="B1498" i="47"/>
  <c r="C2238" i="46" l="1"/>
  <c r="B2237" i="46"/>
  <c r="A2237" i="46"/>
  <c r="C1500" i="47"/>
  <c r="A1499" i="47"/>
  <c r="B1499" i="47"/>
  <c r="C2239" i="46" l="1"/>
  <c r="B2238" i="46"/>
  <c r="A2238" i="46"/>
  <c r="C1501" i="47"/>
  <c r="A1500" i="47"/>
  <c r="B1500" i="47"/>
  <c r="C2240" i="46" l="1"/>
  <c r="B2239" i="46"/>
  <c r="A2239" i="46"/>
  <c r="C1502" i="47"/>
  <c r="A1501" i="47"/>
  <c r="B1501" i="47"/>
  <c r="C2241" i="46" l="1"/>
  <c r="B2240" i="46"/>
  <c r="A2240" i="46"/>
  <c r="C1503" i="47"/>
  <c r="A1502" i="47"/>
  <c r="B1502" i="47"/>
  <c r="C2242" i="46" l="1"/>
  <c r="B2241" i="46"/>
  <c r="A2241" i="46"/>
  <c r="C1504" i="47"/>
  <c r="A1503" i="47"/>
  <c r="B1503" i="47"/>
  <c r="C2243" i="46" l="1"/>
  <c r="B2242" i="46"/>
  <c r="A2242" i="46"/>
  <c r="C1505" i="47"/>
  <c r="A1504" i="47"/>
  <c r="B1504" i="47"/>
  <c r="C2244" i="46" l="1"/>
  <c r="B2243" i="46"/>
  <c r="A2243" i="46"/>
  <c r="C1506" i="47"/>
  <c r="A1505" i="47"/>
  <c r="B1505" i="47"/>
  <c r="C2245" i="46" l="1"/>
  <c r="B2244" i="46"/>
  <c r="A2244" i="46"/>
  <c r="C1507" i="47"/>
  <c r="A1506" i="47"/>
  <c r="B1506" i="47"/>
  <c r="C2246" i="46" l="1"/>
  <c r="B2245" i="46"/>
  <c r="A2245" i="46"/>
  <c r="C1508" i="47"/>
  <c r="A1507" i="47"/>
  <c r="B1507" i="47"/>
  <c r="C2247" i="46" l="1"/>
  <c r="B2246" i="46"/>
  <c r="A2246" i="46"/>
  <c r="C1509" i="47"/>
  <c r="A1508" i="47"/>
  <c r="B1508" i="47"/>
  <c r="C2248" i="46" l="1"/>
  <c r="B2247" i="46"/>
  <c r="A2247" i="46"/>
  <c r="C1510" i="47"/>
  <c r="A1509" i="47"/>
  <c r="B1509" i="47"/>
  <c r="C2249" i="46" l="1"/>
  <c r="B2248" i="46"/>
  <c r="A2248" i="46"/>
  <c r="C1511" i="47"/>
  <c r="A1510" i="47"/>
  <c r="B1510" i="47"/>
  <c r="C2250" i="46" l="1"/>
  <c r="B2249" i="46"/>
  <c r="A2249" i="46"/>
  <c r="C1512" i="47"/>
  <c r="A1511" i="47"/>
  <c r="B1511" i="47"/>
  <c r="C2251" i="46" l="1"/>
  <c r="B2250" i="46"/>
  <c r="A2250" i="46"/>
  <c r="C1513" i="47"/>
  <c r="A1512" i="47"/>
  <c r="B1512" i="47"/>
  <c r="C2252" i="46" l="1"/>
  <c r="B2251" i="46"/>
  <c r="A2251" i="46"/>
  <c r="C1514" i="47"/>
  <c r="A1513" i="47"/>
  <c r="B1513" i="47"/>
  <c r="C2253" i="46" l="1"/>
  <c r="B2252" i="46"/>
  <c r="A2252" i="46"/>
  <c r="C1515" i="47"/>
  <c r="A1514" i="47"/>
  <c r="B1514" i="47"/>
  <c r="C2254" i="46" l="1"/>
  <c r="B2253" i="46"/>
  <c r="A2253" i="46"/>
  <c r="C1516" i="47"/>
  <c r="A1515" i="47"/>
  <c r="B1515" i="47"/>
  <c r="C2255" i="46" l="1"/>
  <c r="B2254" i="46"/>
  <c r="A2254" i="46"/>
  <c r="C1517" i="47"/>
  <c r="A1516" i="47"/>
  <c r="B1516" i="47"/>
  <c r="C2256" i="46" l="1"/>
  <c r="B2255" i="46"/>
  <c r="A2255" i="46"/>
  <c r="C1518" i="47"/>
  <c r="A1517" i="47"/>
  <c r="B1517" i="47"/>
  <c r="C2257" i="46" l="1"/>
  <c r="B2256" i="46"/>
  <c r="A2256" i="46"/>
  <c r="C1519" i="47"/>
  <c r="A1518" i="47"/>
  <c r="B1518" i="47"/>
  <c r="C2258" i="46" l="1"/>
  <c r="B2257" i="46"/>
  <c r="A2257" i="46"/>
  <c r="C1520" i="47"/>
  <c r="A1519" i="47"/>
  <c r="B1519" i="47"/>
  <c r="C2259" i="46" l="1"/>
  <c r="B2258" i="46"/>
  <c r="A2258" i="46"/>
  <c r="C1521" i="47"/>
  <c r="A1520" i="47"/>
  <c r="B1520" i="47"/>
  <c r="C2260" i="46" l="1"/>
  <c r="B2259" i="46"/>
  <c r="A2259" i="46"/>
  <c r="C1522" i="47"/>
  <c r="A1521" i="47"/>
  <c r="B1521" i="47"/>
  <c r="C2261" i="46" l="1"/>
  <c r="B2260" i="46"/>
  <c r="A2260" i="46"/>
  <c r="C1523" i="47"/>
  <c r="A1522" i="47"/>
  <c r="B1522" i="47"/>
  <c r="C2262" i="46" l="1"/>
  <c r="B2261" i="46"/>
  <c r="A2261" i="46"/>
  <c r="C1524" i="47"/>
  <c r="A1523" i="47"/>
  <c r="B1523" i="47"/>
  <c r="C2263" i="46" l="1"/>
  <c r="B2262" i="46"/>
  <c r="A2262" i="46"/>
  <c r="C1525" i="47"/>
  <c r="A1524" i="47"/>
  <c r="B1524" i="47"/>
  <c r="C2264" i="46" l="1"/>
  <c r="B2263" i="46"/>
  <c r="A2263" i="46"/>
  <c r="C1526" i="47"/>
  <c r="A1525" i="47"/>
  <c r="B1525" i="47"/>
  <c r="C2265" i="46" l="1"/>
  <c r="B2264" i="46"/>
  <c r="A2264" i="46"/>
  <c r="C1527" i="47"/>
  <c r="A1526" i="47"/>
  <c r="B1526" i="47"/>
  <c r="C2266" i="46" l="1"/>
  <c r="B2265" i="46"/>
  <c r="A2265" i="46"/>
  <c r="C1528" i="47"/>
  <c r="A1527" i="47"/>
  <c r="B1527" i="47"/>
  <c r="C2267" i="46" l="1"/>
  <c r="B2266" i="46"/>
  <c r="A2266" i="46"/>
  <c r="C1529" i="47"/>
  <c r="A1528" i="47"/>
  <c r="B1528" i="47"/>
  <c r="C2268" i="46" l="1"/>
  <c r="B2267" i="46"/>
  <c r="A2267" i="46"/>
  <c r="C1530" i="47"/>
  <c r="A1529" i="47"/>
  <c r="B1529" i="47"/>
  <c r="C2269" i="46" l="1"/>
  <c r="B2268" i="46"/>
  <c r="A2268" i="46"/>
  <c r="C1531" i="47"/>
  <c r="A1530" i="47"/>
  <c r="B1530" i="47"/>
  <c r="C2270" i="46" l="1"/>
  <c r="B2269" i="46"/>
  <c r="A2269" i="46"/>
  <c r="C1532" i="47"/>
  <c r="A1531" i="47"/>
  <c r="B1531" i="47"/>
  <c r="C2271" i="46" l="1"/>
  <c r="B2270" i="46"/>
  <c r="A2270" i="46"/>
  <c r="C1533" i="47"/>
  <c r="A1532" i="47"/>
  <c r="B1532" i="47"/>
  <c r="C2272" i="46" l="1"/>
  <c r="B2271" i="46"/>
  <c r="A2271" i="46"/>
  <c r="C1534" i="47"/>
  <c r="A1533" i="47"/>
  <c r="B1533" i="47"/>
  <c r="C2273" i="46" l="1"/>
  <c r="B2272" i="46"/>
  <c r="A2272" i="46"/>
  <c r="C1535" i="47"/>
  <c r="A1534" i="47"/>
  <c r="B1534" i="47"/>
  <c r="C2274" i="46" l="1"/>
  <c r="B2273" i="46"/>
  <c r="A2273" i="46"/>
  <c r="C1536" i="47"/>
  <c r="A1535" i="47"/>
  <c r="B1535" i="47"/>
  <c r="C2275" i="46" l="1"/>
  <c r="B2274" i="46"/>
  <c r="A2274" i="46"/>
  <c r="C1537" i="47"/>
  <c r="A1536" i="47"/>
  <c r="B1536" i="47"/>
  <c r="C2276" i="46" l="1"/>
  <c r="B2275" i="46"/>
  <c r="A2275" i="46"/>
  <c r="C1538" i="47"/>
  <c r="A1537" i="47"/>
  <c r="B1537" i="47"/>
  <c r="C2277" i="46" l="1"/>
  <c r="B2276" i="46"/>
  <c r="A2276" i="46"/>
  <c r="C1539" i="47"/>
  <c r="A1538" i="47"/>
  <c r="B1538" i="47"/>
  <c r="C2278" i="46" l="1"/>
  <c r="B2277" i="46"/>
  <c r="A2277" i="46"/>
  <c r="C1540" i="47"/>
  <c r="A1539" i="47"/>
  <c r="B1539" i="47"/>
  <c r="C2279" i="46" l="1"/>
  <c r="B2278" i="46"/>
  <c r="A2278" i="46"/>
  <c r="C1541" i="47"/>
  <c r="A1540" i="47"/>
  <c r="B1540" i="47"/>
  <c r="C2280" i="46" l="1"/>
  <c r="B2279" i="46"/>
  <c r="A2279" i="46"/>
  <c r="C1542" i="47"/>
  <c r="A1541" i="47"/>
  <c r="B1541" i="47"/>
  <c r="C2281" i="46" l="1"/>
  <c r="B2280" i="46"/>
  <c r="A2280" i="46"/>
  <c r="C1543" i="47"/>
  <c r="A1542" i="47"/>
  <c r="B1542" i="47"/>
  <c r="C2282" i="46" l="1"/>
  <c r="B2281" i="46"/>
  <c r="A2281" i="46"/>
  <c r="C1544" i="47"/>
  <c r="A1543" i="47"/>
  <c r="B1543" i="47"/>
  <c r="C2283" i="46" l="1"/>
  <c r="B2282" i="46"/>
  <c r="A2282" i="46"/>
  <c r="C1545" i="47"/>
  <c r="A1544" i="47"/>
  <c r="B1544" i="47"/>
  <c r="C2284" i="46" l="1"/>
  <c r="B2283" i="46"/>
  <c r="A2283" i="46"/>
  <c r="C1546" i="47"/>
  <c r="A1545" i="47"/>
  <c r="B1545" i="47"/>
  <c r="C2285" i="46" l="1"/>
  <c r="B2284" i="46"/>
  <c r="A2284" i="46"/>
  <c r="C1547" i="47"/>
  <c r="A1546" i="47"/>
  <c r="B1546" i="47"/>
  <c r="C2286" i="46" l="1"/>
  <c r="B2285" i="46"/>
  <c r="A2285" i="46"/>
  <c r="C1548" i="47"/>
  <c r="A1547" i="47"/>
  <c r="B1547" i="47"/>
  <c r="C2287" i="46" l="1"/>
  <c r="B2286" i="46"/>
  <c r="A2286" i="46"/>
  <c r="C1549" i="47"/>
  <c r="A1548" i="47"/>
  <c r="B1548" i="47"/>
  <c r="C2288" i="46" l="1"/>
  <c r="B2287" i="46"/>
  <c r="A2287" i="46"/>
  <c r="C1550" i="47"/>
  <c r="A1549" i="47"/>
  <c r="B1549" i="47"/>
  <c r="C2289" i="46" l="1"/>
  <c r="B2288" i="46"/>
  <c r="A2288" i="46"/>
  <c r="C1551" i="47"/>
  <c r="A1550" i="47"/>
  <c r="B1550" i="47"/>
  <c r="C2290" i="46" l="1"/>
  <c r="B2289" i="46"/>
  <c r="A2289" i="46"/>
  <c r="C1552" i="47"/>
  <c r="A1551" i="47"/>
  <c r="B1551" i="47"/>
  <c r="C2291" i="46" l="1"/>
  <c r="B2290" i="46"/>
  <c r="A2290" i="46"/>
  <c r="C1553" i="47"/>
  <c r="A1552" i="47"/>
  <c r="B1552" i="47"/>
  <c r="C2292" i="46" l="1"/>
  <c r="B2291" i="46"/>
  <c r="A2291" i="46"/>
  <c r="C1554" i="47"/>
  <c r="A1553" i="47"/>
  <c r="B1553" i="47"/>
  <c r="C2293" i="46" l="1"/>
  <c r="B2292" i="46"/>
  <c r="A2292" i="46"/>
  <c r="C1555" i="47"/>
  <c r="A1554" i="47"/>
  <c r="B1554" i="47"/>
  <c r="C2294" i="46" l="1"/>
  <c r="B2293" i="46"/>
  <c r="A2293" i="46"/>
  <c r="C1556" i="47"/>
  <c r="A1555" i="47"/>
  <c r="B1555" i="47"/>
  <c r="C2295" i="46" l="1"/>
  <c r="B2294" i="46"/>
  <c r="A2294" i="46"/>
  <c r="C1557" i="47"/>
  <c r="A1556" i="47"/>
  <c r="B1556" i="47"/>
  <c r="C2296" i="46" l="1"/>
  <c r="B2295" i="46"/>
  <c r="A2295" i="46"/>
  <c r="C1558" i="47"/>
  <c r="A1557" i="47"/>
  <c r="B1557" i="47"/>
  <c r="C2297" i="46" l="1"/>
  <c r="B2296" i="46"/>
  <c r="A2296" i="46"/>
  <c r="C1559" i="47"/>
  <c r="A1558" i="47"/>
  <c r="B1558" i="47"/>
  <c r="C2298" i="46" l="1"/>
  <c r="B2297" i="46"/>
  <c r="A2297" i="46"/>
  <c r="C1560" i="47"/>
  <c r="A1559" i="47"/>
  <c r="B1559" i="47"/>
  <c r="C2299" i="46" l="1"/>
  <c r="B2298" i="46"/>
  <c r="A2298" i="46"/>
  <c r="C1561" i="47"/>
  <c r="A1560" i="47"/>
  <c r="B1560" i="47"/>
  <c r="C2300" i="46" l="1"/>
  <c r="B2299" i="46"/>
  <c r="A2299" i="46"/>
  <c r="C1562" i="47"/>
  <c r="A1561" i="47"/>
  <c r="B1561" i="47"/>
  <c r="C2301" i="46" l="1"/>
  <c r="B2300" i="46"/>
  <c r="A2300" i="46"/>
  <c r="C1563" i="47"/>
  <c r="A1562" i="47"/>
  <c r="B1562" i="47"/>
  <c r="C2302" i="46" l="1"/>
  <c r="B2301" i="46"/>
  <c r="A2301" i="46"/>
  <c r="C1564" i="47"/>
  <c r="A1563" i="47"/>
  <c r="B1563" i="47"/>
  <c r="C2303" i="46" l="1"/>
  <c r="B2302" i="46"/>
  <c r="A2302" i="46"/>
  <c r="C1565" i="47"/>
  <c r="A1564" i="47"/>
  <c r="B1564" i="47"/>
  <c r="C2304" i="46" l="1"/>
  <c r="B2303" i="46"/>
  <c r="A2303" i="46"/>
  <c r="C1566" i="47"/>
  <c r="A1565" i="47"/>
  <c r="B1565" i="47"/>
  <c r="C2305" i="46" l="1"/>
  <c r="B2304" i="46"/>
  <c r="A2304" i="46"/>
  <c r="C1567" i="47"/>
  <c r="A1566" i="47"/>
  <c r="B1566" i="47"/>
  <c r="C2306" i="46" l="1"/>
  <c r="B2305" i="46"/>
  <c r="A2305" i="46"/>
  <c r="C1568" i="47"/>
  <c r="A1567" i="47"/>
  <c r="B1567" i="47"/>
  <c r="C2307" i="46" l="1"/>
  <c r="B2306" i="46"/>
  <c r="A2306" i="46"/>
  <c r="C1569" i="47"/>
  <c r="A1568" i="47"/>
  <c r="B1568" i="47"/>
  <c r="C2308" i="46" l="1"/>
  <c r="B2307" i="46"/>
  <c r="A2307" i="46"/>
  <c r="C1570" i="47"/>
  <c r="A1569" i="47"/>
  <c r="B1569" i="47"/>
  <c r="C2309" i="46" l="1"/>
  <c r="B2308" i="46"/>
  <c r="A2308" i="46"/>
  <c r="C1571" i="47"/>
  <c r="A1570" i="47"/>
  <c r="B1570" i="47"/>
  <c r="C2310" i="46" l="1"/>
  <c r="B2309" i="46"/>
  <c r="A2309" i="46"/>
  <c r="C1572" i="47"/>
  <c r="A1571" i="47"/>
  <c r="B1571" i="47"/>
  <c r="C2311" i="46" l="1"/>
  <c r="B2310" i="46"/>
  <c r="A2310" i="46"/>
  <c r="C1573" i="47"/>
  <c r="A1572" i="47"/>
  <c r="B1572" i="47"/>
  <c r="C2312" i="46" l="1"/>
  <c r="B2311" i="46"/>
  <c r="A2311" i="46"/>
  <c r="C1574" i="47"/>
  <c r="A1573" i="47"/>
  <c r="B1573" i="47"/>
  <c r="C2313" i="46" l="1"/>
  <c r="B2312" i="46"/>
  <c r="A2312" i="46"/>
  <c r="C1575" i="47"/>
  <c r="A1574" i="47"/>
  <c r="B1574" i="47"/>
  <c r="C2314" i="46" l="1"/>
  <c r="B2313" i="46"/>
  <c r="A2313" i="46"/>
  <c r="C1576" i="47"/>
  <c r="A1575" i="47"/>
  <c r="B1575" i="47"/>
  <c r="C2315" i="46" l="1"/>
  <c r="B2314" i="46"/>
  <c r="A2314" i="46"/>
  <c r="C1577" i="47"/>
  <c r="A1576" i="47"/>
  <c r="B1576" i="47"/>
  <c r="C2316" i="46" l="1"/>
  <c r="B2315" i="46"/>
  <c r="A2315" i="46"/>
  <c r="C1578" i="47"/>
  <c r="A1577" i="47"/>
  <c r="B1577" i="47"/>
  <c r="C2317" i="46" l="1"/>
  <c r="B2316" i="46"/>
  <c r="A2316" i="46"/>
  <c r="C1579" i="47"/>
  <c r="A1578" i="47"/>
  <c r="B1578" i="47"/>
  <c r="C2318" i="46" l="1"/>
  <c r="B2317" i="46"/>
  <c r="A2317" i="46"/>
  <c r="C1580" i="47"/>
  <c r="A1579" i="47"/>
  <c r="B1579" i="47"/>
  <c r="C2319" i="46" l="1"/>
  <c r="B2318" i="46"/>
  <c r="A2318" i="46"/>
  <c r="C1581" i="47"/>
  <c r="A1580" i="47"/>
  <c r="B1580" i="47"/>
  <c r="C2320" i="46" l="1"/>
  <c r="B2319" i="46"/>
  <c r="A2319" i="46"/>
  <c r="C1582" i="47"/>
  <c r="A1581" i="47"/>
  <c r="B1581" i="47"/>
  <c r="C2321" i="46" l="1"/>
  <c r="B2320" i="46"/>
  <c r="A2320" i="46"/>
  <c r="C1583" i="47"/>
  <c r="A1582" i="47"/>
  <c r="B1582" i="47"/>
  <c r="C2322" i="46" l="1"/>
  <c r="B2321" i="46"/>
  <c r="A2321" i="46"/>
  <c r="C1584" i="47"/>
  <c r="A1583" i="47"/>
  <c r="B1583" i="47"/>
  <c r="C2323" i="46" l="1"/>
  <c r="B2322" i="46"/>
  <c r="A2322" i="46"/>
  <c r="C1585" i="47"/>
  <c r="A1584" i="47"/>
  <c r="B1584" i="47"/>
  <c r="C2324" i="46" l="1"/>
  <c r="B2323" i="46"/>
  <c r="A2323" i="46"/>
  <c r="C1586" i="47"/>
  <c r="A1585" i="47"/>
  <c r="B1585" i="47"/>
  <c r="C2325" i="46" l="1"/>
  <c r="B2324" i="46"/>
  <c r="A2324" i="46"/>
  <c r="C1587" i="47"/>
  <c r="A1586" i="47"/>
  <c r="B1586" i="47"/>
  <c r="C2326" i="46" l="1"/>
  <c r="B2325" i="46"/>
  <c r="A2325" i="46"/>
  <c r="C1588" i="47"/>
  <c r="A1587" i="47"/>
  <c r="B1587" i="47"/>
  <c r="C2327" i="46" l="1"/>
  <c r="B2326" i="46"/>
  <c r="A2326" i="46"/>
  <c r="C1589" i="47"/>
  <c r="A1588" i="47"/>
  <c r="B1588" i="47"/>
  <c r="C2328" i="46" l="1"/>
  <c r="B2327" i="46"/>
  <c r="A2327" i="46"/>
  <c r="C1590" i="47"/>
  <c r="A1589" i="47"/>
  <c r="B1589" i="47"/>
  <c r="C2329" i="46" l="1"/>
  <c r="B2328" i="46"/>
  <c r="A2328" i="46"/>
  <c r="C1591" i="47"/>
  <c r="A1590" i="47"/>
  <c r="B1590" i="47"/>
  <c r="C2330" i="46" l="1"/>
  <c r="B2329" i="46"/>
  <c r="A2329" i="46"/>
  <c r="C1592" i="47"/>
  <c r="A1591" i="47"/>
  <c r="B1591" i="47"/>
  <c r="C2331" i="46" l="1"/>
  <c r="B2330" i="46"/>
  <c r="A2330" i="46"/>
  <c r="C1593" i="47"/>
  <c r="A1592" i="47"/>
  <c r="B1592" i="47"/>
  <c r="C2332" i="46" l="1"/>
  <c r="B2331" i="46"/>
  <c r="A2331" i="46"/>
  <c r="C1594" i="47"/>
  <c r="A1593" i="47"/>
  <c r="B1593" i="47"/>
  <c r="C2333" i="46" l="1"/>
  <c r="B2332" i="46"/>
  <c r="A2332" i="46"/>
  <c r="C1595" i="47"/>
  <c r="A1594" i="47"/>
  <c r="B1594" i="47"/>
  <c r="C2334" i="46" l="1"/>
  <c r="B2333" i="46"/>
  <c r="A2333" i="46"/>
  <c r="C1596" i="47"/>
  <c r="A1595" i="47"/>
  <c r="B1595" i="47"/>
  <c r="C2335" i="46" l="1"/>
  <c r="B2334" i="46"/>
  <c r="A2334" i="46"/>
  <c r="C1597" i="47"/>
  <c r="A1596" i="47"/>
  <c r="B1596" i="47"/>
  <c r="C2336" i="46" l="1"/>
  <c r="B2335" i="46"/>
  <c r="A2335" i="46"/>
  <c r="C1598" i="47"/>
  <c r="A1597" i="47"/>
  <c r="B1597" i="47"/>
  <c r="C2337" i="46" l="1"/>
  <c r="B2336" i="46"/>
  <c r="A2336" i="46"/>
  <c r="C1599" i="47"/>
  <c r="A1598" i="47"/>
  <c r="B1598" i="47"/>
  <c r="C2338" i="46" l="1"/>
  <c r="B2337" i="46"/>
  <c r="A2337" i="46"/>
  <c r="C1600" i="47"/>
  <c r="A1599" i="47"/>
  <c r="B1599" i="47"/>
  <c r="C2339" i="46" l="1"/>
  <c r="B2338" i="46"/>
  <c r="A2338" i="46"/>
  <c r="C1601" i="47"/>
  <c r="A1600" i="47"/>
  <c r="B1600" i="47"/>
  <c r="C2340" i="46" l="1"/>
  <c r="B2339" i="46"/>
  <c r="A2339" i="46"/>
  <c r="C1602" i="47"/>
  <c r="A1601" i="47"/>
  <c r="B1601" i="47"/>
  <c r="C2341" i="46" l="1"/>
  <c r="B2340" i="46"/>
  <c r="A2340" i="46"/>
  <c r="C1603" i="47"/>
  <c r="A1602" i="47"/>
  <c r="B1602" i="47"/>
  <c r="C2342" i="46" l="1"/>
  <c r="B2341" i="46"/>
  <c r="A2341" i="46"/>
  <c r="C1604" i="47"/>
  <c r="A1603" i="47"/>
  <c r="B1603" i="47"/>
  <c r="C2343" i="46" l="1"/>
  <c r="B2342" i="46"/>
  <c r="A2342" i="46"/>
  <c r="C1605" i="47"/>
  <c r="A1604" i="47"/>
  <c r="B1604" i="47"/>
  <c r="C2344" i="46" l="1"/>
  <c r="B2343" i="46"/>
  <c r="A2343" i="46"/>
  <c r="C1606" i="47"/>
  <c r="A1605" i="47"/>
  <c r="B1605" i="47"/>
  <c r="C2345" i="46" l="1"/>
  <c r="B2344" i="46"/>
  <c r="A2344" i="46"/>
  <c r="C1607" i="47"/>
  <c r="A1606" i="47"/>
  <c r="B1606" i="47"/>
  <c r="C2346" i="46" l="1"/>
  <c r="B2345" i="46"/>
  <c r="A2345" i="46"/>
  <c r="C1608" i="47"/>
  <c r="A1607" i="47"/>
  <c r="B1607" i="47"/>
  <c r="C2347" i="46" l="1"/>
  <c r="B2346" i="46"/>
  <c r="A2346" i="46"/>
  <c r="C1609" i="47"/>
  <c r="A1608" i="47"/>
  <c r="B1608" i="47"/>
  <c r="C2348" i="46" l="1"/>
  <c r="B2347" i="46"/>
  <c r="A2347" i="46"/>
  <c r="C1610" i="47"/>
  <c r="A1609" i="47"/>
  <c r="B1609" i="47"/>
  <c r="C2349" i="46" l="1"/>
  <c r="B2348" i="46"/>
  <c r="A2348" i="46"/>
  <c r="C1611" i="47"/>
  <c r="A1610" i="47"/>
  <c r="B1610" i="47"/>
  <c r="C2350" i="46" l="1"/>
  <c r="B2349" i="46"/>
  <c r="A2349" i="46"/>
  <c r="C1612" i="47"/>
  <c r="A1611" i="47"/>
  <c r="B1611" i="47"/>
  <c r="C2351" i="46" l="1"/>
  <c r="B2350" i="46"/>
  <c r="A2350" i="46"/>
  <c r="C1613" i="47"/>
  <c r="A1612" i="47"/>
  <c r="B1612" i="47"/>
  <c r="C2352" i="46" l="1"/>
  <c r="B2351" i="46"/>
  <c r="A2351" i="46"/>
  <c r="C1614" i="47"/>
  <c r="A1613" i="47"/>
  <c r="B1613" i="47"/>
  <c r="C2353" i="46" l="1"/>
  <c r="B2352" i="46"/>
  <c r="A2352" i="46"/>
  <c r="C1615" i="47"/>
  <c r="A1614" i="47"/>
  <c r="B1614" i="47"/>
  <c r="C2354" i="46" l="1"/>
  <c r="B2353" i="46"/>
  <c r="A2353" i="46"/>
  <c r="C1616" i="47"/>
  <c r="A1615" i="47"/>
  <c r="B1615" i="47"/>
  <c r="C2355" i="46" l="1"/>
  <c r="B2354" i="46"/>
  <c r="A2354" i="46"/>
  <c r="C1617" i="47"/>
  <c r="A1616" i="47"/>
  <c r="B1616" i="47"/>
  <c r="C2356" i="46" l="1"/>
  <c r="B2355" i="46"/>
  <c r="A2355" i="46"/>
  <c r="C1618" i="47"/>
  <c r="A1617" i="47"/>
  <c r="B1617" i="47"/>
  <c r="C2357" i="46" l="1"/>
  <c r="B2356" i="46"/>
  <c r="A2356" i="46"/>
  <c r="C1619" i="47"/>
  <c r="A1618" i="47"/>
  <c r="B1618" i="47"/>
  <c r="C2358" i="46" l="1"/>
  <c r="B2357" i="46"/>
  <c r="A2357" i="46"/>
  <c r="C1620" i="47"/>
  <c r="A1619" i="47"/>
  <c r="B1619" i="47"/>
  <c r="C2359" i="46" l="1"/>
  <c r="B2358" i="46"/>
  <c r="A2358" i="46"/>
  <c r="C1621" i="47"/>
  <c r="A1620" i="47"/>
  <c r="B1620" i="47"/>
  <c r="C2360" i="46" l="1"/>
  <c r="B2359" i="46"/>
  <c r="A2359" i="46"/>
  <c r="C1622" i="47"/>
  <c r="A1621" i="47"/>
  <c r="B1621" i="47"/>
  <c r="C2361" i="46" l="1"/>
  <c r="B2360" i="46"/>
  <c r="A2360" i="46"/>
  <c r="C1623" i="47"/>
  <c r="A1622" i="47"/>
  <c r="B1622" i="47"/>
  <c r="C2362" i="46" l="1"/>
  <c r="B2361" i="46"/>
  <c r="A2361" i="46"/>
  <c r="C1624" i="47"/>
  <c r="A1623" i="47"/>
  <c r="B1623" i="47"/>
  <c r="C2363" i="46" l="1"/>
  <c r="C2364" i="46" s="1"/>
  <c r="C2365" i="46" s="1"/>
  <c r="C2366" i="46" s="1"/>
  <c r="C2367" i="46" s="1"/>
  <c r="C2368" i="46" s="1"/>
  <c r="C2369" i="46" s="1"/>
  <c r="C2370" i="46" s="1"/>
  <c r="C2371" i="46" s="1"/>
  <c r="C2372" i="46" s="1"/>
  <c r="C2373" i="46" s="1"/>
  <c r="C2374" i="46" s="1"/>
  <c r="C2375" i="46" s="1"/>
  <c r="C2376" i="46" s="1"/>
  <c r="C2377" i="46" s="1"/>
  <c r="C2378" i="46" s="1"/>
  <c r="C2379" i="46" s="1"/>
  <c r="C2380" i="46" s="1"/>
  <c r="C2381" i="46" s="1"/>
  <c r="C2382" i="46" s="1"/>
  <c r="C2383" i="46" s="1"/>
  <c r="C2384" i="46" s="1"/>
  <c r="C2385" i="46" s="1"/>
  <c r="C2386" i="46" s="1"/>
  <c r="C2387" i="46" s="1"/>
  <c r="C2388" i="46" s="1"/>
  <c r="C2389" i="46" s="1"/>
  <c r="C2390" i="46" s="1"/>
  <c r="C2391" i="46" s="1"/>
  <c r="C2392" i="46" s="1"/>
  <c r="C2393" i="46" s="1"/>
  <c r="C2394" i="46" s="1"/>
  <c r="C2395" i="46" s="1"/>
  <c r="C2396" i="46" s="1"/>
  <c r="C2397" i="46" s="1"/>
  <c r="C2398" i="46" s="1"/>
  <c r="C2399" i="46" s="1"/>
  <c r="C2400" i="46" s="1"/>
  <c r="C2401" i="46" s="1"/>
  <c r="C2402" i="46" s="1"/>
  <c r="C2403" i="46" s="1"/>
  <c r="C2404" i="46" s="1"/>
  <c r="C2405" i="46" s="1"/>
  <c r="C2406" i="46" s="1"/>
  <c r="C2407" i="46" s="1"/>
  <c r="C2408" i="46" s="1"/>
  <c r="C2409" i="46" s="1"/>
  <c r="C2410" i="46" s="1"/>
  <c r="C2411" i="46" s="1"/>
  <c r="C2412" i="46" s="1"/>
  <c r="C2413" i="46" s="1"/>
  <c r="C2414" i="46" s="1"/>
  <c r="C2415" i="46" s="1"/>
  <c r="C2416" i="46" s="1"/>
  <c r="C2417" i="46" s="1"/>
  <c r="C2418" i="46" s="1"/>
  <c r="C2419" i="46" s="1"/>
  <c r="C2420" i="46" s="1"/>
  <c r="C2421" i="46" s="1"/>
  <c r="C2422" i="46" s="1"/>
  <c r="C2423" i="46" s="1"/>
  <c r="C2424" i="46" s="1"/>
  <c r="C2425" i="46" s="1"/>
  <c r="C2426" i="46" s="1"/>
  <c r="C2427" i="46" s="1"/>
  <c r="C2428" i="46" s="1"/>
  <c r="C2429" i="46" s="1"/>
  <c r="C2430" i="46" s="1"/>
  <c r="C2431" i="46" s="1"/>
  <c r="C2432" i="46" s="1"/>
  <c r="C2433" i="46" s="1"/>
  <c r="C2434" i="46" s="1"/>
  <c r="C2435" i="46" s="1"/>
  <c r="C2436" i="46" s="1"/>
  <c r="C2437" i="46" s="1"/>
  <c r="C2438" i="46" s="1"/>
  <c r="C2439" i="46" s="1"/>
  <c r="C2440" i="46" s="1"/>
  <c r="C2441" i="46" s="1"/>
  <c r="C2442" i="46" s="1"/>
  <c r="C2443" i="46" s="1"/>
  <c r="C2444" i="46" s="1"/>
  <c r="C2445" i="46" s="1"/>
  <c r="C2446" i="46" s="1"/>
  <c r="C2447" i="46" s="1"/>
  <c r="C2448" i="46" s="1"/>
  <c r="C2449" i="46" s="1"/>
  <c r="C2450" i="46" s="1"/>
  <c r="C2451" i="46" s="1"/>
  <c r="C2452" i="46" s="1"/>
  <c r="C2453" i="46" s="1"/>
  <c r="C2454" i="46" s="1"/>
  <c r="C2455" i="46" s="1"/>
  <c r="C2456" i="46" s="1"/>
  <c r="C2457" i="46" s="1"/>
  <c r="C2458" i="46" s="1"/>
  <c r="C2459" i="46" s="1"/>
  <c r="C2460" i="46" s="1"/>
  <c r="C2461" i="46" s="1"/>
  <c r="C2462" i="46" s="1"/>
  <c r="C2463" i="46" s="1"/>
  <c r="C2464" i="46" s="1"/>
  <c r="C2465" i="46" s="1"/>
  <c r="C2466" i="46" s="1"/>
  <c r="C2467" i="46" s="1"/>
  <c r="C2468" i="46" s="1"/>
  <c r="C2469" i="46" s="1"/>
  <c r="C2470" i="46" s="1"/>
  <c r="C2471" i="46" s="1"/>
  <c r="C2472" i="46" s="1"/>
  <c r="C2473" i="46" s="1"/>
  <c r="C2474" i="46" s="1"/>
  <c r="C2475" i="46" s="1"/>
  <c r="C2476" i="46" s="1"/>
  <c r="C2477" i="46" s="1"/>
  <c r="C2478" i="46" s="1"/>
  <c r="C2479" i="46" s="1"/>
  <c r="C2480" i="46" s="1"/>
  <c r="C2481" i="46" s="1"/>
  <c r="C2482" i="46" s="1"/>
  <c r="C2483" i="46" s="1"/>
  <c r="C2484" i="46" s="1"/>
  <c r="C2485" i="46" s="1"/>
  <c r="C2486" i="46" s="1"/>
  <c r="C2487" i="46" s="1"/>
  <c r="C2488" i="46" s="1"/>
  <c r="C2489" i="46" s="1"/>
  <c r="C2490" i="46" s="1"/>
  <c r="C2491" i="46" s="1"/>
  <c r="C2492" i="46" s="1"/>
  <c r="C2493" i="46" s="1"/>
  <c r="C2494" i="46" s="1"/>
  <c r="C2495" i="46" s="1"/>
  <c r="C2496" i="46" s="1"/>
  <c r="C2497" i="46" s="1"/>
  <c r="C2498" i="46" s="1"/>
  <c r="C2499" i="46" s="1"/>
  <c r="C2500" i="46" s="1"/>
  <c r="C2501" i="46" s="1"/>
  <c r="C2502" i="46" s="1"/>
  <c r="C2503" i="46" s="1"/>
  <c r="C2504" i="46" s="1"/>
  <c r="C2505" i="46" s="1"/>
  <c r="C2506" i="46" s="1"/>
  <c r="C2507" i="46" s="1"/>
  <c r="C2508" i="46" s="1"/>
  <c r="C2509" i="46" s="1"/>
  <c r="C2510" i="46" s="1"/>
  <c r="C2511" i="46" s="1"/>
  <c r="C2512" i="46" s="1"/>
  <c r="C2513" i="46" s="1"/>
  <c r="C2514" i="46" s="1"/>
  <c r="C2515" i="46" s="1"/>
  <c r="C2516" i="46" s="1"/>
  <c r="C2517" i="46" s="1"/>
  <c r="C2518" i="46" s="1"/>
  <c r="C2519" i="46" s="1"/>
  <c r="C2520" i="46" s="1"/>
  <c r="C2521" i="46" s="1"/>
  <c r="C2522" i="46" s="1"/>
  <c r="C2523" i="46" s="1"/>
  <c r="C2524" i="46" s="1"/>
  <c r="C2525" i="46" s="1"/>
  <c r="C2526" i="46" s="1"/>
  <c r="C2527" i="46" s="1"/>
  <c r="C2528" i="46" s="1"/>
  <c r="C2529" i="46" s="1"/>
  <c r="C2530" i="46" s="1"/>
  <c r="C2531" i="46" s="1"/>
  <c r="C2532" i="46" s="1"/>
  <c r="C2533" i="46" s="1"/>
  <c r="C2534" i="46" s="1"/>
  <c r="C2535" i="46" s="1"/>
  <c r="C2536" i="46" s="1"/>
  <c r="C2537" i="46" s="1"/>
  <c r="C2538" i="46" s="1"/>
  <c r="C2539" i="46" s="1"/>
  <c r="C2540" i="46" s="1"/>
  <c r="C2541" i="46" s="1"/>
  <c r="C2542" i="46" s="1"/>
  <c r="C2543" i="46" s="1"/>
  <c r="C2544" i="46" s="1"/>
  <c r="C2545" i="46" s="1"/>
  <c r="C2546" i="46" s="1"/>
  <c r="C2547" i="46" s="1"/>
  <c r="C2548" i="46" s="1"/>
  <c r="C2549" i="46" s="1"/>
  <c r="C2550" i="46" s="1"/>
  <c r="C2551" i="46" s="1"/>
  <c r="C2552" i="46" s="1"/>
  <c r="C2553" i="46" s="1"/>
  <c r="C2554" i="46" s="1"/>
  <c r="C2555" i="46" s="1"/>
  <c r="C2556" i="46" s="1"/>
  <c r="C2557" i="46" s="1"/>
  <c r="C2558" i="46" s="1"/>
  <c r="C2559" i="46" s="1"/>
  <c r="C2560" i="46" s="1"/>
  <c r="C2561" i="46" s="1"/>
  <c r="C2562" i="46" s="1"/>
  <c r="C2563" i="46" s="1"/>
  <c r="C2564" i="46" s="1"/>
  <c r="C2565" i="46" s="1"/>
  <c r="C2566" i="46" s="1"/>
  <c r="C2567" i="46" s="1"/>
  <c r="C2568" i="46" s="1"/>
  <c r="C2569" i="46" s="1"/>
  <c r="C2570" i="46" s="1"/>
  <c r="C2571" i="46" s="1"/>
  <c r="C2572" i="46" s="1"/>
  <c r="C2573" i="46" s="1"/>
  <c r="C2574" i="46" s="1"/>
  <c r="C2575" i="46" s="1"/>
  <c r="C2576" i="46" s="1"/>
  <c r="C2577" i="46" s="1"/>
  <c r="C2578" i="46" s="1"/>
  <c r="C2579" i="46" s="1"/>
  <c r="C2580" i="46" s="1"/>
  <c r="C2581" i="46" s="1"/>
  <c r="C2582" i="46" s="1"/>
  <c r="C2583" i="46" s="1"/>
  <c r="C2584" i="46" s="1"/>
  <c r="C2585" i="46" s="1"/>
  <c r="C2586" i="46" s="1"/>
  <c r="C2587" i="46" s="1"/>
  <c r="C2588" i="46" s="1"/>
  <c r="C2589" i="46" s="1"/>
  <c r="C2590" i="46" s="1"/>
  <c r="C2591" i="46" s="1"/>
  <c r="C2592" i="46" s="1"/>
  <c r="C2593" i="46" s="1"/>
  <c r="C2594" i="46" s="1"/>
  <c r="C2595" i="46" s="1"/>
  <c r="C2596" i="46" s="1"/>
  <c r="C2597" i="46" s="1"/>
  <c r="C2598" i="46" s="1"/>
  <c r="C2599" i="46" s="1"/>
  <c r="C2600" i="46" s="1"/>
  <c r="C2601" i="46" s="1"/>
  <c r="C2602" i="46" s="1"/>
  <c r="C2603" i="46" s="1"/>
  <c r="C2604" i="46" s="1"/>
  <c r="C2605" i="46" s="1"/>
  <c r="C2606" i="46" s="1"/>
  <c r="C2607" i="46" s="1"/>
  <c r="C2608" i="46" s="1"/>
  <c r="C2609" i="46" s="1"/>
  <c r="C2610" i="46" s="1"/>
  <c r="C2611" i="46" s="1"/>
  <c r="C2612" i="46" s="1"/>
  <c r="C2613" i="46" s="1"/>
  <c r="C2614" i="46" s="1"/>
  <c r="C2615" i="46" s="1"/>
  <c r="C2616" i="46" s="1"/>
  <c r="C2617" i="46" s="1"/>
  <c r="C2618" i="46" s="1"/>
  <c r="C2619" i="46" s="1"/>
  <c r="C2620" i="46" s="1"/>
  <c r="C2621" i="46" s="1"/>
  <c r="C2622" i="46" s="1"/>
  <c r="C2623" i="46" s="1"/>
  <c r="C2624" i="46" s="1"/>
  <c r="C2625" i="46" s="1"/>
  <c r="C2626" i="46" s="1"/>
  <c r="C2627" i="46" s="1"/>
  <c r="C2628" i="46" s="1"/>
  <c r="C2629" i="46" s="1"/>
  <c r="C2630" i="46" s="1"/>
  <c r="C2631" i="46" s="1"/>
  <c r="C2632" i="46" s="1"/>
  <c r="C2633" i="46" s="1"/>
  <c r="C2634" i="46" s="1"/>
  <c r="C2635" i="46" s="1"/>
  <c r="C2636" i="46" s="1"/>
  <c r="C2637" i="46" s="1"/>
  <c r="C2638" i="46" s="1"/>
  <c r="C2639" i="46" s="1"/>
  <c r="C2640" i="46" s="1"/>
  <c r="C2641" i="46" s="1"/>
  <c r="C2642" i="46" s="1"/>
  <c r="C2643" i="46" s="1"/>
  <c r="C2644" i="46" s="1"/>
  <c r="C2645" i="46" s="1"/>
  <c r="C2646" i="46" s="1"/>
  <c r="C2647" i="46" s="1"/>
  <c r="C2648" i="46" s="1"/>
  <c r="C2649" i="46" s="1"/>
  <c r="C2650" i="46" s="1"/>
  <c r="C2651" i="46" s="1"/>
  <c r="C2652" i="46" s="1"/>
  <c r="C2653" i="46" s="1"/>
  <c r="C2654" i="46" s="1"/>
  <c r="C2655" i="46" s="1"/>
  <c r="C2656" i="46" s="1"/>
  <c r="C2657" i="46" s="1"/>
  <c r="C2658" i="46" s="1"/>
  <c r="C2659" i="46" s="1"/>
  <c r="C2660" i="46" s="1"/>
  <c r="C2661" i="46" s="1"/>
  <c r="C2662" i="46" s="1"/>
  <c r="C2663" i="46" s="1"/>
  <c r="C2664" i="46" s="1"/>
  <c r="C2665" i="46" s="1"/>
  <c r="C2666" i="46" s="1"/>
  <c r="C2667" i="46" s="1"/>
  <c r="C2668" i="46" s="1"/>
  <c r="C2669" i="46" s="1"/>
  <c r="C2670" i="46" s="1"/>
  <c r="C2671" i="46" s="1"/>
  <c r="C2672" i="46" s="1"/>
  <c r="C2673" i="46" s="1"/>
  <c r="C2674" i="46" s="1"/>
  <c r="C2675" i="46" s="1"/>
  <c r="C2676" i="46" s="1"/>
  <c r="C2677" i="46" s="1"/>
  <c r="C2678" i="46" s="1"/>
  <c r="C2679" i="46" s="1"/>
  <c r="C2680" i="46" s="1"/>
  <c r="C2681" i="46" s="1"/>
  <c r="C2682" i="46" s="1"/>
  <c r="C2683" i="46" s="1"/>
  <c r="C2684" i="46" s="1"/>
  <c r="C2685" i="46" s="1"/>
  <c r="C2686" i="46" s="1"/>
  <c r="C2687" i="46" s="1"/>
  <c r="C2688" i="46" s="1"/>
  <c r="C2689" i="46" s="1"/>
  <c r="C2690" i="46" s="1"/>
  <c r="C2691" i="46" s="1"/>
  <c r="C2692" i="46" s="1"/>
  <c r="C2693" i="46" s="1"/>
  <c r="C2694" i="46" s="1"/>
  <c r="C2695" i="46" s="1"/>
  <c r="C2696" i="46" s="1"/>
  <c r="C2697" i="46" s="1"/>
  <c r="C2698" i="46" s="1"/>
  <c r="C2699" i="46" s="1"/>
  <c r="C2700" i="46" s="1"/>
  <c r="C2701" i="46" s="1"/>
  <c r="C2702" i="46" s="1"/>
  <c r="C2703" i="46" s="1"/>
  <c r="C2704" i="46" s="1"/>
  <c r="C2705" i="46" s="1"/>
  <c r="C2706" i="46" s="1"/>
  <c r="C2707" i="46" s="1"/>
  <c r="C2708" i="46" s="1"/>
  <c r="C2709" i="46" s="1"/>
  <c r="C2710" i="46" s="1"/>
  <c r="C2711" i="46" s="1"/>
  <c r="C2712" i="46" s="1"/>
  <c r="C2713" i="46" s="1"/>
  <c r="C2714" i="46" s="1"/>
  <c r="C2715" i="46" s="1"/>
  <c r="C2716" i="46" s="1"/>
  <c r="C2717" i="46" s="1"/>
  <c r="C2718" i="46" s="1"/>
  <c r="C2719" i="46" s="1"/>
  <c r="C2720" i="46" s="1"/>
  <c r="C2721" i="46" s="1"/>
  <c r="C2722" i="46" s="1"/>
  <c r="C2723" i="46" s="1"/>
  <c r="C2724" i="46" s="1"/>
  <c r="C2725" i="46" s="1"/>
  <c r="C2726" i="46" s="1"/>
  <c r="C2727" i="46" s="1"/>
  <c r="C2728" i="46" s="1"/>
  <c r="C2729" i="46" s="1"/>
  <c r="C2730" i="46" s="1"/>
  <c r="C2731" i="46" s="1"/>
  <c r="C2732" i="46" s="1"/>
  <c r="C2733" i="46" s="1"/>
  <c r="C2734" i="46" s="1"/>
  <c r="C2735" i="46" s="1"/>
  <c r="C2736" i="46" s="1"/>
  <c r="C2737" i="46" s="1"/>
  <c r="C2738" i="46" s="1"/>
  <c r="C2739" i="46" s="1"/>
  <c r="C2740" i="46" s="1"/>
  <c r="C2741" i="46" s="1"/>
  <c r="C2742" i="46" s="1"/>
  <c r="C2743" i="46" s="1"/>
  <c r="C2744" i="46" s="1"/>
  <c r="C2745" i="46" s="1"/>
  <c r="C2746" i="46" s="1"/>
  <c r="C2747" i="46" s="1"/>
  <c r="C2748" i="46" s="1"/>
  <c r="C2749" i="46" s="1"/>
  <c r="C2750" i="46" s="1"/>
  <c r="C2751" i="46" s="1"/>
  <c r="C2752" i="46" s="1"/>
  <c r="C2753" i="46" s="1"/>
  <c r="C2754" i="46" s="1"/>
  <c r="C2755" i="46" s="1"/>
  <c r="C2756" i="46" s="1"/>
  <c r="C2757" i="46" s="1"/>
  <c r="C2758" i="46" s="1"/>
  <c r="C2759" i="46" s="1"/>
  <c r="C2760" i="46" s="1"/>
  <c r="C2761" i="46" s="1"/>
  <c r="C2762" i="46" s="1"/>
  <c r="C2763" i="46" s="1"/>
  <c r="C2764" i="46" s="1"/>
  <c r="C2765" i="46" s="1"/>
  <c r="C2766" i="46" s="1"/>
  <c r="C2767" i="46" s="1"/>
  <c r="C2768" i="46" s="1"/>
  <c r="C2769" i="46" s="1"/>
  <c r="C2770" i="46" s="1"/>
  <c r="C2771" i="46" s="1"/>
  <c r="C2772" i="46" s="1"/>
  <c r="C2773" i="46" s="1"/>
  <c r="C2774" i="46" s="1"/>
  <c r="C2775" i="46" s="1"/>
  <c r="C2776" i="46" s="1"/>
  <c r="C2777" i="46" s="1"/>
  <c r="C2778" i="46" s="1"/>
  <c r="C2779" i="46" s="1"/>
  <c r="C2780" i="46" s="1"/>
  <c r="C2781" i="46" s="1"/>
  <c r="C2782" i="46" s="1"/>
  <c r="C2783" i="46" s="1"/>
  <c r="C2784" i="46" s="1"/>
  <c r="C2785" i="46" s="1"/>
  <c r="C2786" i="46" s="1"/>
  <c r="C2787" i="46" s="1"/>
  <c r="C2788" i="46" s="1"/>
  <c r="C2789" i="46" s="1"/>
  <c r="C2790" i="46" s="1"/>
  <c r="C2791" i="46" s="1"/>
  <c r="C2792" i="46" s="1"/>
  <c r="C2793" i="46" s="1"/>
  <c r="C2794" i="46" s="1"/>
  <c r="C2795" i="46" s="1"/>
  <c r="C2796" i="46" s="1"/>
  <c r="C2797" i="46" s="1"/>
  <c r="C2798" i="46" s="1"/>
  <c r="C2799" i="46" s="1"/>
  <c r="C2800" i="46" s="1"/>
  <c r="C2801" i="46" s="1"/>
  <c r="C2802" i="46" s="1"/>
  <c r="C2803" i="46" s="1"/>
  <c r="C2804" i="46" s="1"/>
  <c r="C2805" i="46" s="1"/>
  <c r="C2806" i="46" s="1"/>
  <c r="C2807" i="46" s="1"/>
  <c r="C2808" i="46" s="1"/>
  <c r="C2809" i="46" s="1"/>
  <c r="C2810" i="46" s="1"/>
  <c r="C2811" i="46" s="1"/>
  <c r="C2812" i="46" s="1"/>
  <c r="C2813" i="46" s="1"/>
  <c r="C2814" i="46" s="1"/>
  <c r="C2815" i="46" s="1"/>
  <c r="C2816" i="46" s="1"/>
  <c r="C2817" i="46" s="1"/>
  <c r="C2818" i="46" s="1"/>
  <c r="C2819" i="46" s="1"/>
  <c r="C2820" i="46" s="1"/>
  <c r="C2821" i="46" s="1"/>
  <c r="C2822" i="46" s="1"/>
  <c r="C2823" i="46" s="1"/>
  <c r="C2824" i="46" s="1"/>
  <c r="C2825" i="46" s="1"/>
  <c r="C2826" i="46" s="1"/>
  <c r="C2827" i="46" s="1"/>
  <c r="C2828" i="46" s="1"/>
  <c r="C2829" i="46" s="1"/>
  <c r="C2830" i="46" s="1"/>
  <c r="C2831" i="46" s="1"/>
  <c r="C2832" i="46" s="1"/>
  <c r="C2833" i="46" s="1"/>
  <c r="C2834" i="46" s="1"/>
  <c r="C2835" i="46" s="1"/>
  <c r="C2836" i="46" s="1"/>
  <c r="C2837" i="46" s="1"/>
  <c r="C2838" i="46" s="1"/>
  <c r="C2839" i="46" s="1"/>
  <c r="C2840" i="46" s="1"/>
  <c r="C2841" i="46" s="1"/>
  <c r="C2842" i="46" s="1"/>
  <c r="C2843" i="46" s="1"/>
  <c r="C2844" i="46" s="1"/>
  <c r="C2845" i="46" s="1"/>
  <c r="C2846" i="46" s="1"/>
  <c r="C2847" i="46" s="1"/>
  <c r="C2848" i="46" s="1"/>
  <c r="C2849" i="46" s="1"/>
  <c r="C2850" i="46" s="1"/>
  <c r="C2851" i="46" s="1"/>
  <c r="C2852" i="46" s="1"/>
  <c r="C2853" i="46" s="1"/>
  <c r="C2854" i="46" s="1"/>
  <c r="C2855" i="46" s="1"/>
  <c r="C2856" i="46" s="1"/>
  <c r="C2857" i="46" s="1"/>
  <c r="C2858" i="46" s="1"/>
  <c r="C2859" i="46" s="1"/>
  <c r="C2860" i="46" s="1"/>
  <c r="C2861" i="46" s="1"/>
  <c r="C2862" i="46" s="1"/>
  <c r="C2863" i="46" s="1"/>
  <c r="C2864" i="46" s="1"/>
  <c r="C2865" i="46" s="1"/>
  <c r="C2866" i="46" s="1"/>
  <c r="C2867" i="46" s="1"/>
  <c r="C2868" i="46" s="1"/>
  <c r="C2869" i="46" s="1"/>
  <c r="C2870" i="46" s="1"/>
  <c r="C2871" i="46" s="1"/>
  <c r="C2872" i="46" s="1"/>
  <c r="C2873" i="46" s="1"/>
  <c r="C2874" i="46" s="1"/>
  <c r="C2875" i="46" s="1"/>
  <c r="C2876" i="46" s="1"/>
  <c r="C2877" i="46" s="1"/>
  <c r="C2878" i="46" s="1"/>
  <c r="C2879" i="46" s="1"/>
  <c r="C2880" i="46" s="1"/>
  <c r="C2881" i="46" s="1"/>
  <c r="C2882" i="46" s="1"/>
  <c r="C2883" i="46" s="1"/>
  <c r="C2884" i="46" s="1"/>
  <c r="C2885" i="46" s="1"/>
  <c r="C2886" i="46" s="1"/>
  <c r="C2887" i="46" s="1"/>
  <c r="C2888" i="46" s="1"/>
  <c r="C2889" i="46" s="1"/>
  <c r="C2890" i="46" s="1"/>
  <c r="C2891" i="46" s="1"/>
  <c r="C2892" i="46" s="1"/>
  <c r="C2893" i="46" s="1"/>
  <c r="C2894" i="46" s="1"/>
  <c r="C2895" i="46" s="1"/>
  <c r="C2896" i="46" s="1"/>
  <c r="C2897" i="46" s="1"/>
  <c r="C2898" i="46" s="1"/>
  <c r="C2899" i="46" s="1"/>
  <c r="C2900" i="46" s="1"/>
  <c r="C2901" i="46" s="1"/>
  <c r="C2902" i="46" s="1"/>
  <c r="C2903" i="46" s="1"/>
  <c r="C2904" i="46" s="1"/>
  <c r="C2905" i="46" s="1"/>
  <c r="C2906" i="46" s="1"/>
  <c r="C2907" i="46" s="1"/>
  <c r="C2908" i="46" s="1"/>
  <c r="C2909" i="46" s="1"/>
  <c r="C2910" i="46" s="1"/>
  <c r="C2911" i="46" s="1"/>
  <c r="C2912" i="46" s="1"/>
  <c r="C2913" i="46" s="1"/>
  <c r="C2914" i="46" s="1"/>
  <c r="C2915" i="46" s="1"/>
  <c r="C2916" i="46" s="1"/>
  <c r="C2917" i="46" s="1"/>
  <c r="C2918" i="46" s="1"/>
  <c r="C2919" i="46" s="1"/>
  <c r="C2920" i="46" s="1"/>
  <c r="C2921" i="46" s="1"/>
  <c r="C2922" i="46" s="1"/>
  <c r="C2923" i="46" s="1"/>
  <c r="C2924" i="46" s="1"/>
  <c r="C2925" i="46" s="1"/>
  <c r="C2926" i="46" s="1"/>
  <c r="C2927" i="46" s="1"/>
  <c r="C2928" i="46" s="1"/>
  <c r="C2929" i="46" s="1"/>
  <c r="C2930" i="46" s="1"/>
  <c r="C2931" i="46" s="1"/>
  <c r="C2932" i="46" s="1"/>
  <c r="C2933" i="46" s="1"/>
  <c r="C2934" i="46" s="1"/>
  <c r="C2935" i="46" s="1"/>
  <c r="C2936" i="46" s="1"/>
  <c r="C2937" i="46" s="1"/>
  <c r="C2938" i="46" s="1"/>
  <c r="C2939" i="46" s="1"/>
  <c r="C2940" i="46" s="1"/>
  <c r="C2941" i="46" s="1"/>
  <c r="C2942" i="46" s="1"/>
  <c r="C2943" i="46" s="1"/>
  <c r="C2944" i="46" s="1"/>
  <c r="C2945" i="46" s="1"/>
  <c r="C2946" i="46" s="1"/>
  <c r="C2947" i="46" s="1"/>
  <c r="C2948" i="46" s="1"/>
  <c r="C2949" i="46" s="1"/>
  <c r="C2950" i="46" s="1"/>
  <c r="C2951" i="46" s="1"/>
  <c r="C2952" i="46" s="1"/>
  <c r="C2953" i="46" s="1"/>
  <c r="C2954" i="46" s="1"/>
  <c r="C2955" i="46" s="1"/>
  <c r="C2956" i="46" s="1"/>
  <c r="C2957" i="46" s="1"/>
  <c r="C2958" i="46" s="1"/>
  <c r="C2959" i="46" s="1"/>
  <c r="C2960" i="46" s="1"/>
  <c r="C2961" i="46" s="1"/>
  <c r="C2962" i="46" s="1"/>
  <c r="C2963" i="46" s="1"/>
  <c r="C2964" i="46" s="1"/>
  <c r="C2965" i="46" s="1"/>
  <c r="C2966" i="46" s="1"/>
  <c r="C2967" i="46" s="1"/>
  <c r="C2968" i="46" s="1"/>
  <c r="C2969" i="46" s="1"/>
  <c r="C2970" i="46" s="1"/>
  <c r="C2971" i="46" s="1"/>
  <c r="C2972" i="46" s="1"/>
  <c r="C2973" i="46" s="1"/>
  <c r="C2974" i="46" s="1"/>
  <c r="C2975" i="46" s="1"/>
  <c r="C2976" i="46" s="1"/>
  <c r="C2977" i="46" s="1"/>
  <c r="C2978" i="46" s="1"/>
  <c r="C2979" i="46" s="1"/>
  <c r="C2980" i="46" s="1"/>
  <c r="C2981" i="46" s="1"/>
  <c r="C2982" i="46" s="1"/>
  <c r="C2983" i="46" s="1"/>
  <c r="C2984" i="46" s="1"/>
  <c r="C2985" i="46" s="1"/>
  <c r="C2986" i="46" s="1"/>
  <c r="C2987" i="46" s="1"/>
  <c r="C2988" i="46" s="1"/>
  <c r="C2989" i="46" s="1"/>
  <c r="C2990" i="46" s="1"/>
  <c r="C2991" i="46" s="1"/>
  <c r="C2992" i="46" s="1"/>
  <c r="C2993" i="46" s="1"/>
  <c r="C2994" i="46" s="1"/>
  <c r="C2995" i="46" s="1"/>
  <c r="C2996" i="46" s="1"/>
  <c r="C2997" i="46" s="1"/>
  <c r="C2998" i="46" s="1"/>
  <c r="C2999" i="46" s="1"/>
  <c r="C3000" i="46" s="1"/>
  <c r="C3001" i="46" s="1"/>
  <c r="C3002" i="46" s="1"/>
  <c r="C3003" i="46" s="1"/>
  <c r="C3004" i="46" s="1"/>
  <c r="C3005" i="46" s="1"/>
  <c r="C3006" i="46" s="1"/>
  <c r="C3007" i="46" s="1"/>
  <c r="C3008" i="46" s="1"/>
  <c r="C3009" i="46" s="1"/>
  <c r="C3010" i="46" s="1"/>
  <c r="C3011" i="46" s="1"/>
  <c r="C3012" i="46" s="1"/>
  <c r="C3013" i="46" s="1"/>
  <c r="C3014" i="46" s="1"/>
  <c r="C3015" i="46" s="1"/>
  <c r="C3016" i="46" s="1"/>
  <c r="C3017" i="46" s="1"/>
  <c r="C3018" i="46" s="1"/>
  <c r="C3019" i="46" s="1"/>
  <c r="C3020" i="46" s="1"/>
  <c r="C3021" i="46" s="1"/>
  <c r="C3022" i="46" s="1"/>
  <c r="C3023" i="46" s="1"/>
  <c r="C3024" i="46" s="1"/>
  <c r="C3025" i="46" s="1"/>
  <c r="C3026" i="46" s="1"/>
  <c r="C3027" i="46" s="1"/>
  <c r="C3028" i="46" s="1"/>
  <c r="C3029" i="46" s="1"/>
  <c r="C3030" i="46" s="1"/>
  <c r="C3031" i="46" s="1"/>
  <c r="C3032" i="46" s="1"/>
  <c r="C3033" i="46" s="1"/>
  <c r="C3034" i="46" s="1"/>
  <c r="C3035" i="46" s="1"/>
  <c r="C3036" i="46" s="1"/>
  <c r="C3037" i="46" s="1"/>
  <c r="C3038" i="46" s="1"/>
  <c r="C3039" i="46" s="1"/>
  <c r="C3040" i="46" s="1"/>
  <c r="C3041" i="46" s="1"/>
  <c r="C3042" i="46" s="1"/>
  <c r="C3043" i="46" s="1"/>
  <c r="C3044" i="46" s="1"/>
  <c r="C3045" i="46" s="1"/>
  <c r="C3046" i="46" s="1"/>
  <c r="C3047" i="46" s="1"/>
  <c r="C3048" i="46" s="1"/>
  <c r="C3049" i="46" s="1"/>
  <c r="C3050" i="46" s="1"/>
  <c r="C3051" i="46" s="1"/>
  <c r="C3052" i="46" s="1"/>
  <c r="C3053" i="46" s="1"/>
  <c r="C3054" i="46" s="1"/>
  <c r="C3055" i="46" s="1"/>
  <c r="C3056" i="46" s="1"/>
  <c r="C3057" i="46" s="1"/>
  <c r="C3058" i="46" s="1"/>
  <c r="C3059" i="46" s="1"/>
  <c r="C3060" i="46" s="1"/>
  <c r="C3061" i="46" s="1"/>
  <c r="C3062" i="46" s="1"/>
  <c r="C3063" i="46" s="1"/>
  <c r="C3064" i="46" s="1"/>
  <c r="C3065" i="46" s="1"/>
  <c r="C3066" i="46" s="1"/>
  <c r="C3067" i="46" s="1"/>
  <c r="C3068" i="46" s="1"/>
  <c r="C3069" i="46" s="1"/>
  <c r="C3070" i="46" s="1"/>
  <c r="C3071" i="46" s="1"/>
  <c r="C3072" i="46" s="1"/>
  <c r="C3073" i="46" s="1"/>
  <c r="C3074" i="46" s="1"/>
  <c r="C3075" i="46" s="1"/>
  <c r="C3076" i="46" s="1"/>
  <c r="C3077" i="46" s="1"/>
  <c r="C3078" i="46" s="1"/>
  <c r="C3079" i="46" s="1"/>
  <c r="C3080" i="46" s="1"/>
  <c r="C3081" i="46" s="1"/>
  <c r="C3082" i="46" s="1"/>
  <c r="C3083" i="46" s="1"/>
  <c r="C3084" i="46" s="1"/>
  <c r="C3085" i="46" s="1"/>
  <c r="C3086" i="46" s="1"/>
  <c r="C3087" i="46" s="1"/>
  <c r="C3088" i="46" s="1"/>
  <c r="C3089" i="46" s="1"/>
  <c r="C3090" i="46" s="1"/>
  <c r="C3091" i="46" s="1"/>
  <c r="C3092" i="46" s="1"/>
  <c r="C3093" i="46" s="1"/>
  <c r="C3094" i="46" s="1"/>
  <c r="C3095" i="46" s="1"/>
  <c r="C3096" i="46" s="1"/>
  <c r="C3097" i="46" s="1"/>
  <c r="C3098" i="46" s="1"/>
  <c r="C3099" i="46" s="1"/>
  <c r="C3100" i="46" s="1"/>
  <c r="C3101" i="46" s="1"/>
  <c r="C3102" i="46" s="1"/>
  <c r="C3103" i="46" s="1"/>
  <c r="C3104" i="46" s="1"/>
  <c r="C3105" i="46" s="1"/>
  <c r="C3106" i="46" s="1"/>
  <c r="C3107" i="46" s="1"/>
  <c r="C3108" i="46" s="1"/>
  <c r="C3109" i="46" s="1"/>
  <c r="C3110" i="46" s="1"/>
  <c r="C3111" i="46" s="1"/>
  <c r="C3112" i="46" s="1"/>
  <c r="C3113" i="46" s="1"/>
  <c r="C3114" i="46" s="1"/>
  <c r="C3115" i="46" s="1"/>
  <c r="C3116" i="46" s="1"/>
  <c r="C3117" i="46" s="1"/>
  <c r="C3118" i="46" s="1"/>
  <c r="C3119" i="46" s="1"/>
  <c r="C3120" i="46" s="1"/>
  <c r="C3121" i="46" s="1"/>
  <c r="C3122" i="46" s="1"/>
  <c r="C3123" i="46" s="1"/>
  <c r="C3124" i="46" s="1"/>
  <c r="C3125" i="46" s="1"/>
  <c r="C3126" i="46" s="1"/>
  <c r="C3127" i="46" s="1"/>
  <c r="C3128" i="46" s="1"/>
  <c r="C3129" i="46" s="1"/>
  <c r="C3130" i="46" s="1"/>
  <c r="C3131" i="46" s="1"/>
  <c r="C3132" i="46" s="1"/>
  <c r="C3133" i="46" s="1"/>
  <c r="C3134" i="46" s="1"/>
  <c r="C3135" i="46" s="1"/>
  <c r="C3136" i="46" s="1"/>
  <c r="C3137" i="46" s="1"/>
  <c r="C3138" i="46" s="1"/>
  <c r="C3139" i="46" s="1"/>
  <c r="C3140" i="46" s="1"/>
  <c r="C3141" i="46" s="1"/>
  <c r="C3142" i="46" s="1"/>
  <c r="C3143" i="46" s="1"/>
  <c r="C3144" i="46" s="1"/>
  <c r="C3145" i="46" s="1"/>
  <c r="C3146" i="46" s="1"/>
  <c r="C3147" i="46" s="1"/>
  <c r="C3148" i="46" s="1"/>
  <c r="C3149" i="46" s="1"/>
  <c r="C3150" i="46" s="1"/>
  <c r="C3151" i="46" s="1"/>
  <c r="C3152" i="46" s="1"/>
  <c r="C3153" i="46" s="1"/>
  <c r="C3154" i="46" s="1"/>
  <c r="C3155" i="46" s="1"/>
  <c r="C3156" i="46" s="1"/>
  <c r="C3157" i="46" s="1"/>
  <c r="C3158" i="46" s="1"/>
  <c r="C3159" i="46" s="1"/>
  <c r="C3160" i="46" s="1"/>
  <c r="C3161" i="46" s="1"/>
  <c r="C3162" i="46" s="1"/>
  <c r="C3163" i="46" s="1"/>
  <c r="C3164" i="46" s="1"/>
  <c r="C3165" i="46" s="1"/>
  <c r="C3166" i="46" s="1"/>
  <c r="C3167" i="46" s="1"/>
  <c r="C3168" i="46" s="1"/>
  <c r="C3169" i="46" s="1"/>
  <c r="C3170" i="46" s="1"/>
  <c r="C3171" i="46" s="1"/>
  <c r="C3172" i="46" s="1"/>
  <c r="C3173" i="46" s="1"/>
  <c r="C3174" i="46" s="1"/>
  <c r="C3175" i="46" s="1"/>
  <c r="C3176" i="46" s="1"/>
  <c r="C3177" i="46" s="1"/>
  <c r="C3178" i="46" s="1"/>
  <c r="C3179" i="46" s="1"/>
  <c r="C3180" i="46" s="1"/>
  <c r="C3181" i="46" s="1"/>
  <c r="C3182" i="46" s="1"/>
  <c r="C3183" i="46" s="1"/>
  <c r="C3184" i="46" s="1"/>
  <c r="C3185" i="46" s="1"/>
  <c r="C3186" i="46" s="1"/>
  <c r="C3187" i="46" s="1"/>
  <c r="C3188" i="46" s="1"/>
  <c r="C3189" i="46" s="1"/>
  <c r="C3190" i="46" s="1"/>
  <c r="C3191" i="46" s="1"/>
  <c r="C3192" i="46" s="1"/>
  <c r="C3193" i="46" s="1"/>
  <c r="C3194" i="46" s="1"/>
  <c r="C3195" i="46" s="1"/>
  <c r="C3196" i="46" s="1"/>
  <c r="C3197" i="46" s="1"/>
  <c r="C3198" i="46" s="1"/>
  <c r="C3199" i="46" s="1"/>
  <c r="C3200" i="46" s="1"/>
  <c r="C3201" i="46" s="1"/>
  <c r="C3202" i="46" s="1"/>
  <c r="C3203" i="46" s="1"/>
  <c r="C3204" i="46" s="1"/>
  <c r="C3205" i="46" s="1"/>
  <c r="C3206" i="46" s="1"/>
  <c r="C3207" i="46" s="1"/>
  <c r="C3208" i="46" s="1"/>
  <c r="C3209" i="46" s="1"/>
  <c r="C3210" i="46" s="1"/>
  <c r="C3211" i="46" s="1"/>
  <c r="C3212" i="46" s="1"/>
  <c r="C3213" i="46" s="1"/>
  <c r="C3214" i="46" s="1"/>
  <c r="C3215" i="46" s="1"/>
  <c r="C3216" i="46" s="1"/>
  <c r="C3217" i="46" s="1"/>
  <c r="C3218" i="46" s="1"/>
  <c r="C3219" i="46" s="1"/>
  <c r="C3220" i="46" s="1"/>
  <c r="C3221" i="46" s="1"/>
  <c r="C3222" i="46" s="1"/>
  <c r="C3223" i="46" s="1"/>
  <c r="C3224" i="46" s="1"/>
  <c r="C3225" i="46" s="1"/>
  <c r="C3226" i="46" s="1"/>
  <c r="C3227" i="46" s="1"/>
  <c r="C3228" i="46" s="1"/>
  <c r="C3229" i="46" s="1"/>
  <c r="C3230" i="46" s="1"/>
  <c r="C3231" i="46" s="1"/>
  <c r="C3232" i="46" s="1"/>
  <c r="C3233" i="46" s="1"/>
  <c r="C3234" i="46" s="1"/>
  <c r="C3235" i="46" s="1"/>
  <c r="B2362" i="46"/>
  <c r="A2362" i="46"/>
  <c r="C1625" i="47"/>
  <c r="A1624" i="47"/>
  <c r="B1624" i="47"/>
  <c r="C1626" i="47" l="1"/>
  <c r="A1625" i="47"/>
  <c r="B1625" i="47"/>
  <c r="C1627" i="47" l="1"/>
  <c r="A1626" i="47"/>
  <c r="B1626" i="47"/>
  <c r="C1628" i="47" l="1"/>
  <c r="A1627" i="47"/>
  <c r="B1627" i="47"/>
  <c r="C1629" i="47" l="1"/>
  <c r="A1628" i="47"/>
  <c r="B1628" i="47"/>
  <c r="C1630" i="47" l="1"/>
  <c r="A1629" i="47"/>
  <c r="B1629" i="47"/>
  <c r="C1631" i="47" l="1"/>
  <c r="A1630" i="47"/>
  <c r="B1630" i="47"/>
  <c r="C1632" i="47" l="1"/>
  <c r="A1631" i="47"/>
  <c r="B1631" i="47"/>
  <c r="C1633" i="47" l="1"/>
  <c r="A1632" i="47"/>
  <c r="B1632" i="47"/>
  <c r="C1634" i="47" l="1"/>
  <c r="A1633" i="47"/>
  <c r="B1633" i="47"/>
  <c r="C1635" i="47" l="1"/>
  <c r="A1634" i="47"/>
  <c r="B1634" i="47"/>
  <c r="C1636" i="47" l="1"/>
  <c r="A1635" i="47"/>
  <c r="B1635" i="47"/>
  <c r="C1637" i="47" l="1"/>
  <c r="A1636" i="47"/>
  <c r="B1636" i="47"/>
  <c r="C1638" i="47" l="1"/>
  <c r="A1637" i="47"/>
  <c r="B1637" i="47"/>
  <c r="C1639" i="47" l="1"/>
  <c r="A1638" i="47"/>
  <c r="B1638" i="47"/>
  <c r="C1640" i="47" l="1"/>
  <c r="A1639" i="47"/>
  <c r="B1639" i="47"/>
  <c r="C1641" i="47" l="1"/>
  <c r="A1640" i="47"/>
  <c r="B1640" i="47"/>
  <c r="C1642" i="47" l="1"/>
  <c r="A1641" i="47"/>
  <c r="B1641" i="47"/>
  <c r="C1643" i="47" l="1"/>
  <c r="A1642" i="47"/>
  <c r="B1642" i="47"/>
  <c r="C1644" i="47" l="1"/>
  <c r="A1643" i="47"/>
  <c r="B1643" i="47"/>
  <c r="C1645" i="47" l="1"/>
  <c r="A1644" i="47"/>
  <c r="B1644" i="47"/>
  <c r="C1646" i="47" l="1"/>
  <c r="A1645" i="47"/>
  <c r="B1645" i="47"/>
  <c r="C1647" i="47" l="1"/>
  <c r="A1646" i="47"/>
  <c r="B1646" i="47"/>
  <c r="C1648" i="47" l="1"/>
  <c r="A1647" i="47"/>
  <c r="B1647" i="47"/>
  <c r="C1649" i="47" l="1"/>
  <c r="A1648" i="47"/>
  <c r="B1648" i="47"/>
  <c r="C1650" i="47" l="1"/>
  <c r="A1649" i="47"/>
  <c r="B1649" i="47"/>
  <c r="C1651" i="47" l="1"/>
  <c r="A1650" i="47"/>
  <c r="B1650" i="47"/>
  <c r="C1652" i="47" l="1"/>
  <c r="A1651" i="47"/>
  <c r="B1651" i="47"/>
  <c r="C1653" i="47" l="1"/>
  <c r="A1652" i="47"/>
  <c r="B1652" i="47"/>
  <c r="C1654" i="47" l="1"/>
  <c r="A1653" i="47"/>
  <c r="B1653" i="47"/>
  <c r="C1655" i="47" l="1"/>
  <c r="A1654" i="47"/>
  <c r="B1654" i="47"/>
  <c r="C1656" i="47" l="1"/>
  <c r="A1655" i="47"/>
  <c r="B1655" i="47"/>
  <c r="C1657" i="47" l="1"/>
  <c r="A1656" i="47"/>
  <c r="B1656" i="47"/>
  <c r="C1658" i="47" l="1"/>
  <c r="A1657" i="47"/>
  <c r="B1657" i="47"/>
  <c r="C1659" i="47" l="1"/>
  <c r="A1658" i="47"/>
  <c r="B1658" i="47"/>
  <c r="C1660" i="47" l="1"/>
  <c r="A1659" i="47"/>
  <c r="B1659" i="47"/>
  <c r="C1661" i="47" l="1"/>
  <c r="A1660" i="47"/>
  <c r="B1660" i="47"/>
  <c r="C1662" i="47" l="1"/>
  <c r="A1661" i="47"/>
  <c r="B1661" i="47"/>
  <c r="C1663" i="47" l="1"/>
  <c r="A1662" i="47"/>
  <c r="B1662" i="47"/>
  <c r="C1664" i="47" l="1"/>
  <c r="A1663" i="47"/>
  <c r="B1663" i="47"/>
  <c r="C1665" i="47" l="1"/>
  <c r="A1664" i="47"/>
  <c r="B1664" i="47"/>
  <c r="C1666" i="47" l="1"/>
  <c r="A1665" i="47"/>
  <c r="B1665" i="47"/>
  <c r="C1667" i="47" l="1"/>
  <c r="A1666" i="47"/>
  <c r="B1666" i="47"/>
  <c r="C1668" i="47" l="1"/>
  <c r="A1667" i="47"/>
  <c r="B1667" i="47"/>
  <c r="C1669" i="47" l="1"/>
  <c r="A1668" i="47"/>
  <c r="B1668" i="47"/>
  <c r="C1670" i="47" l="1"/>
  <c r="A1669" i="47"/>
  <c r="B1669" i="47"/>
  <c r="C1671" i="47" l="1"/>
  <c r="A1670" i="47"/>
  <c r="B1670" i="47"/>
  <c r="C1672" i="47" l="1"/>
  <c r="A1671" i="47"/>
  <c r="B1671" i="47"/>
  <c r="C1673" i="47" l="1"/>
  <c r="A1672" i="47"/>
  <c r="B1672" i="47"/>
  <c r="C1674" i="47" l="1"/>
  <c r="A1673" i="47"/>
  <c r="B1673" i="47"/>
  <c r="C1675" i="47" l="1"/>
  <c r="A1674" i="47"/>
  <c r="B1674" i="47"/>
  <c r="C1676" i="47" l="1"/>
  <c r="A1675" i="47"/>
  <c r="B1675" i="47"/>
  <c r="C1677" i="47" l="1"/>
  <c r="A1676" i="47"/>
  <c r="B1676" i="47"/>
  <c r="C1678" i="47" l="1"/>
  <c r="A1677" i="47"/>
  <c r="B1677" i="47"/>
  <c r="C1679" i="47" l="1"/>
  <c r="A1678" i="47"/>
  <c r="B1678" i="47"/>
  <c r="C1680" i="47" l="1"/>
  <c r="A1679" i="47"/>
  <c r="B1679" i="47"/>
  <c r="C1681" i="47" l="1"/>
  <c r="A1680" i="47"/>
  <c r="B1680" i="47"/>
  <c r="C1682" i="47" l="1"/>
  <c r="A1681" i="47"/>
  <c r="B1681" i="47"/>
  <c r="C1683" i="47" l="1"/>
  <c r="A1682" i="47"/>
  <c r="B1682" i="47"/>
  <c r="C1684" i="47" l="1"/>
  <c r="A1683" i="47"/>
  <c r="B1683" i="47"/>
  <c r="C1685" i="47" l="1"/>
  <c r="A1684" i="47"/>
  <c r="B1684" i="47"/>
  <c r="C1686" i="47" l="1"/>
  <c r="A1685" i="47"/>
  <c r="B1685" i="47"/>
  <c r="C1687" i="47" l="1"/>
  <c r="A1686" i="47"/>
  <c r="B1686" i="47"/>
  <c r="C1688" i="47" l="1"/>
  <c r="A1687" i="47"/>
  <c r="B1687" i="47"/>
  <c r="C1689" i="47" l="1"/>
  <c r="A1688" i="47"/>
  <c r="B1688" i="47"/>
  <c r="C1690" i="47" l="1"/>
  <c r="A1689" i="47"/>
  <c r="B1689" i="47"/>
  <c r="C1691" i="47" l="1"/>
  <c r="A1690" i="47"/>
  <c r="B1690" i="47"/>
  <c r="C1692" i="47" l="1"/>
  <c r="A1691" i="47"/>
  <c r="B1691" i="47"/>
  <c r="C1693" i="47" l="1"/>
  <c r="A1692" i="47"/>
  <c r="B1692" i="47"/>
  <c r="C1694" i="47" l="1"/>
  <c r="A1693" i="47"/>
  <c r="B1693" i="47"/>
  <c r="C1695" i="47" l="1"/>
  <c r="A1694" i="47"/>
  <c r="B1694" i="47"/>
  <c r="C1696" i="47" l="1"/>
  <c r="A1695" i="47"/>
  <c r="B1695" i="47"/>
  <c r="C1697" i="47" l="1"/>
  <c r="A1696" i="47"/>
  <c r="B1696" i="47"/>
  <c r="C1698" i="47" l="1"/>
  <c r="A1697" i="47"/>
  <c r="B1697" i="47"/>
  <c r="C1699" i="47" l="1"/>
  <c r="A1698" i="47"/>
  <c r="B1698" i="47"/>
  <c r="C1700" i="47" l="1"/>
  <c r="A1699" i="47"/>
  <c r="B1699" i="47"/>
  <c r="C1701" i="47" l="1"/>
  <c r="A1700" i="47"/>
  <c r="B1700" i="47"/>
  <c r="C1702" i="47" l="1"/>
  <c r="A1701" i="47"/>
  <c r="B1701" i="47"/>
  <c r="C1703" i="47" l="1"/>
  <c r="A1702" i="47"/>
  <c r="B1702" i="47"/>
  <c r="C1704" i="47" l="1"/>
  <c r="A1703" i="47"/>
  <c r="B1703" i="47"/>
  <c r="C1705" i="47" l="1"/>
  <c r="A1704" i="47"/>
  <c r="B1704" i="47"/>
  <c r="C1706" i="47" l="1"/>
  <c r="A1705" i="47"/>
  <c r="B1705" i="47"/>
  <c r="C1707" i="47" l="1"/>
  <c r="A1706" i="47"/>
  <c r="B1706" i="47"/>
  <c r="C1708" i="47" l="1"/>
  <c r="A1707" i="47"/>
  <c r="B1707" i="47"/>
  <c r="C1709" i="47" l="1"/>
  <c r="A1708" i="47"/>
  <c r="B1708" i="47"/>
  <c r="C1710" i="47" l="1"/>
  <c r="A1709" i="47"/>
  <c r="B1709" i="47"/>
  <c r="C1711" i="47" l="1"/>
  <c r="A1710" i="47"/>
  <c r="B1710" i="47"/>
  <c r="C1712" i="47" l="1"/>
  <c r="A1711" i="47"/>
  <c r="B1711" i="47"/>
  <c r="C1713" i="47" l="1"/>
  <c r="A1712" i="47"/>
  <c r="B1712" i="47"/>
  <c r="C1714" i="47" l="1"/>
  <c r="A1713" i="47"/>
  <c r="B1713" i="47"/>
  <c r="C1715" i="47" l="1"/>
  <c r="A1714" i="47"/>
  <c r="B1714" i="47"/>
  <c r="C1716" i="47" l="1"/>
  <c r="A1715" i="47"/>
  <c r="B1715" i="47"/>
  <c r="C1717" i="47" l="1"/>
  <c r="A1716" i="47"/>
  <c r="B1716" i="47"/>
  <c r="C1718" i="47" l="1"/>
  <c r="A1717" i="47"/>
  <c r="B1717" i="47"/>
  <c r="C1719" i="47" l="1"/>
  <c r="A1718" i="47"/>
  <c r="B1718" i="47"/>
  <c r="C1720" i="47" l="1"/>
  <c r="A1719" i="47"/>
  <c r="B1719" i="47"/>
  <c r="C1721" i="47" l="1"/>
  <c r="A1720" i="47"/>
  <c r="B1720" i="47"/>
  <c r="C1722" i="47" l="1"/>
  <c r="A1721" i="47"/>
  <c r="B1721" i="47"/>
  <c r="C1723" i="47" l="1"/>
  <c r="A1722" i="47"/>
  <c r="B1722" i="47"/>
  <c r="C1724" i="47" l="1"/>
  <c r="A1723" i="47"/>
  <c r="B1723" i="47"/>
  <c r="C1725" i="47" l="1"/>
  <c r="A1724" i="47"/>
  <c r="B1724" i="47"/>
  <c r="C1726" i="47" l="1"/>
  <c r="A1725" i="47"/>
  <c r="B1725" i="47"/>
  <c r="C1727" i="47" l="1"/>
  <c r="A1726" i="47"/>
  <c r="B1726" i="47"/>
  <c r="C1728" i="47" l="1"/>
  <c r="A1727" i="47"/>
  <c r="B1727" i="47"/>
  <c r="C1729" i="47" l="1"/>
  <c r="A1728" i="47"/>
  <c r="B1728" i="47"/>
  <c r="C1730" i="47" l="1"/>
  <c r="A1729" i="47"/>
  <c r="B1729" i="47"/>
  <c r="C1731" i="47" l="1"/>
  <c r="A1730" i="47"/>
  <c r="B1730" i="47"/>
  <c r="C1732" i="47" l="1"/>
  <c r="A1731" i="47"/>
  <c r="B1731" i="47"/>
  <c r="C1733" i="47" l="1"/>
  <c r="A1732" i="47"/>
  <c r="B1732" i="47"/>
  <c r="C1734" i="47" l="1"/>
  <c r="A1733" i="47"/>
  <c r="B1733" i="47"/>
  <c r="C1735" i="47" l="1"/>
  <c r="A1734" i="47"/>
  <c r="B1734" i="47"/>
  <c r="C1736" i="47" l="1"/>
  <c r="A1735" i="47"/>
  <c r="B1735" i="47"/>
  <c r="C1737" i="47" l="1"/>
  <c r="A1736" i="47"/>
  <c r="B1736" i="47"/>
  <c r="C1738" i="47" l="1"/>
  <c r="A1737" i="47"/>
  <c r="B1737" i="47"/>
  <c r="C1739" i="47" l="1"/>
  <c r="A1738" i="47"/>
  <c r="B1738" i="47"/>
  <c r="C1740" i="47" l="1"/>
  <c r="A1739" i="47"/>
  <c r="B1739" i="47"/>
  <c r="C1741" i="47" l="1"/>
  <c r="A1740" i="47"/>
  <c r="B1740" i="47"/>
  <c r="C1742" i="47" l="1"/>
  <c r="A1741" i="47"/>
  <c r="B1741" i="47"/>
  <c r="C1743" i="47" l="1"/>
  <c r="A1742" i="47"/>
  <c r="B1742" i="47"/>
  <c r="C1744" i="47" l="1"/>
  <c r="A1743" i="47"/>
  <c r="B1743" i="47"/>
  <c r="C1745" i="47" l="1"/>
  <c r="A1744" i="47"/>
  <c r="B1744" i="47"/>
  <c r="C1746" i="47" l="1"/>
  <c r="A1745" i="47"/>
  <c r="B1745" i="47"/>
  <c r="C1747" i="47" l="1"/>
  <c r="A1746" i="47"/>
  <c r="B1746" i="47"/>
  <c r="C1748" i="47" l="1"/>
  <c r="A1747" i="47"/>
  <c r="B1747" i="47"/>
  <c r="C1749" i="47" l="1"/>
  <c r="A1748" i="47"/>
  <c r="B1748" i="47"/>
  <c r="C1750" i="47" l="1"/>
  <c r="A1749" i="47"/>
  <c r="B1749" i="47"/>
  <c r="C1751" i="47" l="1"/>
  <c r="A1750" i="47"/>
  <c r="B1750" i="47"/>
  <c r="C1752" i="47" l="1"/>
  <c r="A1751" i="47"/>
  <c r="B1751" i="47"/>
  <c r="C1753" i="47" l="1"/>
  <c r="A1752" i="47"/>
  <c r="B1752" i="47"/>
  <c r="C1754" i="47" l="1"/>
  <c r="A1753" i="47"/>
  <c r="B1753" i="47"/>
  <c r="C1755" i="47" l="1"/>
  <c r="A1754" i="47"/>
  <c r="B1754" i="47"/>
  <c r="C1756" i="47" l="1"/>
  <c r="A1755" i="47"/>
  <c r="B1755" i="47"/>
  <c r="C1757" i="47" l="1"/>
  <c r="A1756" i="47"/>
  <c r="B1756" i="47"/>
  <c r="C1758" i="47" l="1"/>
  <c r="A1757" i="47"/>
  <c r="B1757" i="47"/>
  <c r="C1759" i="47" l="1"/>
  <c r="A1758" i="47"/>
  <c r="B1758" i="47"/>
  <c r="C1760" i="47" l="1"/>
  <c r="A1759" i="47"/>
  <c r="B1759" i="47"/>
  <c r="C1761" i="47" l="1"/>
  <c r="A1760" i="47"/>
  <c r="B1760" i="47"/>
  <c r="C1762" i="47" l="1"/>
  <c r="A1761" i="47"/>
  <c r="B1761" i="47"/>
  <c r="C1763" i="47" l="1"/>
  <c r="A1762" i="47"/>
  <c r="B1762" i="47"/>
  <c r="C1764" i="47" l="1"/>
  <c r="A1763" i="47"/>
  <c r="B1763" i="47"/>
  <c r="C1765" i="47" l="1"/>
  <c r="A1764" i="47"/>
  <c r="B1764" i="47"/>
  <c r="C1766" i="47" l="1"/>
  <c r="A1765" i="47"/>
  <c r="B1765" i="47"/>
  <c r="C1767" i="47" l="1"/>
  <c r="A1766" i="47"/>
  <c r="B1766" i="47"/>
  <c r="C1768" i="47" l="1"/>
  <c r="A1767" i="47"/>
  <c r="B1767" i="47"/>
  <c r="C1769" i="47" l="1"/>
  <c r="A1768" i="47"/>
  <c r="B1768" i="47"/>
  <c r="C1770" i="47" l="1"/>
  <c r="A1769" i="47"/>
  <c r="B1769" i="47"/>
  <c r="C1771" i="47" l="1"/>
  <c r="A1770" i="47"/>
  <c r="B1770" i="47"/>
  <c r="C1772" i="47" l="1"/>
  <c r="A1771" i="47"/>
  <c r="B1771" i="47"/>
  <c r="C1773" i="47" l="1"/>
  <c r="A1772" i="47"/>
  <c r="B1772" i="47"/>
  <c r="C1774" i="47" l="1"/>
  <c r="A1773" i="47"/>
  <c r="B1773" i="47"/>
  <c r="C1775" i="47" l="1"/>
  <c r="A1774" i="47"/>
  <c r="B1774" i="47"/>
  <c r="C1776" i="47" l="1"/>
  <c r="A1775" i="47"/>
  <c r="B1775" i="47"/>
  <c r="C1777" i="47" l="1"/>
  <c r="A1776" i="47"/>
  <c r="B1776" i="47"/>
  <c r="C1778" i="47" l="1"/>
  <c r="A1777" i="47"/>
  <c r="B1777" i="47"/>
  <c r="C1779" i="47" l="1"/>
  <c r="A1778" i="47"/>
  <c r="B1778" i="47"/>
  <c r="C1780" i="47" l="1"/>
  <c r="A1779" i="47"/>
  <c r="B1779" i="47"/>
  <c r="C1781" i="47" l="1"/>
  <c r="A1780" i="47"/>
  <c r="B1780" i="47"/>
  <c r="C1782" i="47" l="1"/>
  <c r="A1781" i="47"/>
  <c r="B1781" i="47"/>
  <c r="C1783" i="47" l="1"/>
  <c r="A1782" i="47"/>
  <c r="B1782" i="47"/>
  <c r="C1784" i="47" l="1"/>
  <c r="A1783" i="47"/>
  <c r="B1783" i="47"/>
  <c r="C1785" i="47" l="1"/>
  <c r="A1784" i="47"/>
  <c r="B1784" i="47"/>
  <c r="C1786" i="47" l="1"/>
  <c r="A1785" i="47"/>
  <c r="B1785" i="47"/>
  <c r="C1787" i="47" l="1"/>
  <c r="A1786" i="47"/>
  <c r="B1786" i="47"/>
  <c r="C1788" i="47" l="1"/>
  <c r="A1787" i="47"/>
  <c r="B1787" i="47"/>
  <c r="C1789" i="47" l="1"/>
  <c r="A1788" i="47"/>
  <c r="B1788" i="47"/>
  <c r="C1790" i="47" l="1"/>
  <c r="A1789" i="47"/>
  <c r="B1789" i="47"/>
  <c r="C1791" i="47" l="1"/>
  <c r="A1790" i="47"/>
  <c r="B1790" i="47"/>
  <c r="C1792" i="47" l="1"/>
  <c r="A1791" i="47"/>
  <c r="B1791" i="47"/>
  <c r="C1793" i="47" l="1"/>
  <c r="A1792" i="47"/>
  <c r="B1792" i="47"/>
  <c r="C1794" i="47" l="1"/>
  <c r="A1793" i="47"/>
  <c r="B1793" i="47"/>
  <c r="C1795" i="47" l="1"/>
  <c r="A1794" i="47"/>
  <c r="B1794" i="47"/>
  <c r="C1796" i="47" l="1"/>
  <c r="A1795" i="47"/>
  <c r="B1795" i="47"/>
  <c r="C1797" i="47" l="1"/>
  <c r="A1796" i="47"/>
  <c r="B1796" i="47"/>
  <c r="C1798" i="47" l="1"/>
  <c r="A1797" i="47"/>
  <c r="B1797" i="47"/>
  <c r="C1799" i="47" l="1"/>
  <c r="A1798" i="47"/>
  <c r="B1798" i="47"/>
  <c r="C1800" i="47" l="1"/>
  <c r="A1799" i="47"/>
  <c r="B1799" i="47"/>
  <c r="C1801" i="47" l="1"/>
  <c r="A1800" i="47"/>
  <c r="B1800" i="47"/>
  <c r="C1802" i="47" l="1"/>
  <c r="A1801" i="47"/>
  <c r="B1801" i="47"/>
  <c r="C1803" i="47" l="1"/>
  <c r="A1802" i="47"/>
  <c r="B1802" i="47"/>
  <c r="C1804" i="47" l="1"/>
  <c r="A1803" i="47"/>
  <c r="B1803" i="47"/>
  <c r="C1805" i="47" l="1"/>
  <c r="A1804" i="47"/>
  <c r="B1804" i="47"/>
  <c r="C1806" i="47" l="1"/>
  <c r="A1805" i="47"/>
  <c r="B1805" i="47"/>
  <c r="C1807" i="47" l="1"/>
  <c r="A1806" i="47"/>
  <c r="B1806" i="47"/>
  <c r="C1808" i="47" l="1"/>
  <c r="A1807" i="47"/>
  <c r="B1807" i="47"/>
  <c r="C1809" i="47" l="1"/>
  <c r="A1808" i="47"/>
  <c r="B1808" i="47"/>
  <c r="C1810" i="47" l="1"/>
  <c r="A1809" i="47"/>
  <c r="B1809" i="47"/>
  <c r="C1811" i="47" l="1"/>
  <c r="A1810" i="47"/>
  <c r="B1810" i="47"/>
  <c r="C1812" i="47" l="1"/>
  <c r="A1811" i="47"/>
  <c r="B1811" i="47"/>
  <c r="C1813" i="47" l="1"/>
  <c r="A1812" i="47"/>
  <c r="B1812" i="47"/>
  <c r="C1814" i="47" l="1"/>
  <c r="A1813" i="47"/>
  <c r="B1813" i="47"/>
  <c r="C1815" i="47" l="1"/>
  <c r="A1814" i="47"/>
  <c r="B1814" i="47"/>
  <c r="C1816" i="47" l="1"/>
  <c r="A1815" i="47"/>
  <c r="B1815" i="47"/>
  <c r="C1817" i="47" l="1"/>
  <c r="A1816" i="47"/>
  <c r="B1816" i="47"/>
  <c r="C1818" i="47" l="1"/>
  <c r="A1817" i="47"/>
  <c r="B1817" i="47"/>
  <c r="C1819" i="47" l="1"/>
  <c r="A1818" i="47"/>
  <c r="B1818" i="47"/>
  <c r="C1820" i="47" l="1"/>
  <c r="A1819" i="47"/>
  <c r="B1819" i="47"/>
  <c r="C1821" i="47" l="1"/>
  <c r="A1820" i="47"/>
  <c r="B1820" i="47"/>
  <c r="C1822" i="47" l="1"/>
  <c r="A1821" i="47"/>
  <c r="B1821" i="47"/>
  <c r="C1823" i="47" l="1"/>
  <c r="A1822" i="47"/>
  <c r="B1822" i="47"/>
  <c r="C1824" i="47" l="1"/>
  <c r="A1823" i="47"/>
  <c r="B1823" i="47"/>
  <c r="C1825" i="47" l="1"/>
  <c r="A1824" i="47"/>
  <c r="B1824" i="47"/>
  <c r="C1826" i="47" l="1"/>
  <c r="A1825" i="47"/>
  <c r="B1825" i="47"/>
  <c r="C1827" i="47" l="1"/>
  <c r="A1826" i="47"/>
  <c r="B1826" i="47"/>
  <c r="C1828" i="47" l="1"/>
  <c r="A1827" i="47"/>
  <c r="B1827" i="47"/>
  <c r="C1829" i="47" l="1"/>
  <c r="A1828" i="47"/>
  <c r="B1828" i="47"/>
  <c r="C1830" i="47" l="1"/>
  <c r="A1829" i="47"/>
  <c r="B1829" i="47"/>
  <c r="C1831" i="47" l="1"/>
  <c r="A1830" i="47"/>
  <c r="B1830" i="47"/>
  <c r="C1832" i="47" l="1"/>
  <c r="C1833" i="47" s="1"/>
  <c r="A1831" i="47"/>
  <c r="B1831" i="47"/>
  <c r="C1834" i="47" l="1"/>
  <c r="A1833" i="47"/>
  <c r="B1833" i="47"/>
  <c r="A1832" i="47"/>
  <c r="B1832" i="47"/>
  <c r="C1835" i="47" l="1"/>
  <c r="A1834" i="47"/>
  <c r="B1834" i="47"/>
  <c r="C1836" i="47" l="1"/>
  <c r="A1835" i="47"/>
  <c r="B1835" i="47"/>
  <c r="C1837" i="47" l="1"/>
  <c r="A1836" i="47"/>
  <c r="B1836" i="47"/>
  <c r="C1838" i="47" l="1"/>
  <c r="A1837" i="47"/>
  <c r="B1837" i="47"/>
  <c r="C1839" i="47" l="1"/>
  <c r="A1838" i="47"/>
  <c r="B1838" i="47"/>
  <c r="C1840" i="47" l="1"/>
  <c r="A1839" i="47"/>
  <c r="B1839" i="47"/>
  <c r="C1841" i="47" l="1"/>
  <c r="A1840" i="47"/>
  <c r="B1840" i="47"/>
  <c r="C1842" i="47" l="1"/>
  <c r="A1841" i="47"/>
  <c r="B1841" i="47"/>
  <c r="C1843" i="47" l="1"/>
  <c r="A1842" i="47"/>
  <c r="B1842" i="47"/>
  <c r="C1844" i="47" l="1"/>
  <c r="A1843" i="47"/>
  <c r="B1843" i="47"/>
  <c r="C1845" i="47" l="1"/>
  <c r="A1844" i="47"/>
  <c r="B1844" i="47"/>
  <c r="C1846" i="47" l="1"/>
  <c r="A1845" i="47"/>
  <c r="B1845" i="47"/>
  <c r="C1847" i="47" l="1"/>
  <c r="A1846" i="47"/>
  <c r="B1846" i="47"/>
  <c r="C1848" i="47" l="1"/>
  <c r="A1847" i="47"/>
  <c r="B1847" i="47"/>
  <c r="C1849" i="47" l="1"/>
  <c r="A1848" i="47"/>
  <c r="B1848" i="47"/>
  <c r="C1850" i="47" l="1"/>
  <c r="A1849" i="47"/>
  <c r="B1849" i="47"/>
  <c r="C1851" i="47" l="1"/>
  <c r="A1850" i="47"/>
  <c r="B1850" i="47"/>
  <c r="C1852" i="47" l="1"/>
  <c r="A1851" i="47"/>
  <c r="B1851" i="47"/>
  <c r="C1853" i="47" l="1"/>
  <c r="A1852" i="47"/>
  <c r="B1852" i="47"/>
  <c r="C1854" i="47" l="1"/>
  <c r="A1853" i="47"/>
  <c r="B1853" i="47"/>
  <c r="C1855" i="47" l="1"/>
  <c r="A1854" i="47"/>
  <c r="B1854" i="47"/>
  <c r="C1856" i="47" l="1"/>
  <c r="A1855" i="47"/>
  <c r="B1855" i="47"/>
  <c r="C1857" i="47" l="1"/>
  <c r="A1856" i="47"/>
  <c r="B1856" i="47"/>
  <c r="C1858" i="47" l="1"/>
  <c r="A1857" i="47"/>
  <c r="B1857" i="47"/>
  <c r="C1859" i="47" l="1"/>
  <c r="A1858" i="47"/>
  <c r="B1858" i="47"/>
  <c r="C1860" i="47" l="1"/>
  <c r="A1859" i="47"/>
  <c r="B1859" i="47"/>
  <c r="C1861" i="47" l="1"/>
  <c r="A1860" i="47"/>
  <c r="B1860" i="47"/>
  <c r="C1862" i="47" l="1"/>
  <c r="A1861" i="47"/>
  <c r="B1861" i="47"/>
  <c r="C1863" i="47" l="1"/>
  <c r="A1862" i="47"/>
  <c r="B1862" i="47"/>
  <c r="C1864" i="47" l="1"/>
  <c r="A1863" i="47"/>
  <c r="B1863" i="47"/>
  <c r="C1865" i="47" l="1"/>
  <c r="A1864" i="47"/>
  <c r="B1864" i="47"/>
  <c r="C1866" i="47" l="1"/>
  <c r="A1865" i="47"/>
  <c r="B1865" i="47"/>
  <c r="C1867" i="47" l="1"/>
  <c r="A1866" i="47"/>
  <c r="B1866" i="47"/>
  <c r="C1868" i="47" l="1"/>
  <c r="A1867" i="47"/>
  <c r="B1867" i="47"/>
  <c r="C1869" i="47" l="1"/>
  <c r="A1868" i="47"/>
  <c r="B1868" i="47"/>
  <c r="C1870" i="47" l="1"/>
  <c r="A1869" i="47"/>
  <c r="B1869" i="47"/>
  <c r="C1871" i="47" l="1"/>
  <c r="A1870" i="47"/>
  <c r="B1870" i="47"/>
  <c r="C1872" i="47" l="1"/>
  <c r="A1871" i="47"/>
  <c r="B1871" i="47"/>
  <c r="C1873" i="47" l="1"/>
  <c r="A1872" i="47"/>
  <c r="B1872" i="47"/>
  <c r="C1874" i="47" l="1"/>
  <c r="A1873" i="47"/>
  <c r="B1873" i="47"/>
  <c r="C1875" i="47" l="1"/>
  <c r="A1874" i="47"/>
  <c r="B1874" i="47"/>
  <c r="C1876" i="47" l="1"/>
  <c r="A1875" i="47"/>
  <c r="B1875" i="47"/>
  <c r="C1877" i="47" l="1"/>
  <c r="A1876" i="47"/>
  <c r="B1876" i="47"/>
  <c r="C1878" i="47" l="1"/>
  <c r="A1877" i="47"/>
  <c r="B1877" i="47"/>
  <c r="C1879" i="47" l="1"/>
  <c r="A1878" i="47"/>
  <c r="B1878" i="47"/>
  <c r="C1880" i="47" l="1"/>
  <c r="A1879" i="47"/>
  <c r="B1879" i="47"/>
  <c r="C1881" i="47" l="1"/>
  <c r="A1880" i="47"/>
  <c r="B1880" i="47"/>
  <c r="C1882" i="47" l="1"/>
  <c r="A1881" i="47"/>
  <c r="B1881" i="47"/>
  <c r="C1883" i="47" l="1"/>
  <c r="A1882" i="47"/>
  <c r="B1882" i="47"/>
  <c r="C1884" i="47" l="1"/>
  <c r="A1883" i="47"/>
  <c r="B1883" i="47"/>
  <c r="C1885" i="47" l="1"/>
  <c r="A1884" i="47"/>
  <c r="B1884" i="47"/>
  <c r="C1886" i="47" l="1"/>
  <c r="A1885" i="47"/>
  <c r="B1885" i="47"/>
  <c r="C1887" i="47" l="1"/>
  <c r="A1886" i="47"/>
  <c r="B1886" i="47"/>
  <c r="C1888" i="47" l="1"/>
  <c r="A1887" i="47"/>
  <c r="B1887" i="47"/>
  <c r="C1889" i="47" l="1"/>
  <c r="A1888" i="47"/>
  <c r="B1888" i="47"/>
  <c r="C1890" i="47" l="1"/>
  <c r="A1889" i="47"/>
  <c r="B1889" i="47"/>
  <c r="C1891" i="47" l="1"/>
  <c r="A1890" i="47"/>
  <c r="B1890" i="47"/>
  <c r="C1892" i="47" l="1"/>
  <c r="A1891" i="47"/>
  <c r="B1891" i="47"/>
  <c r="C1893" i="47" l="1"/>
  <c r="A1892" i="47"/>
  <c r="B1892" i="47"/>
  <c r="C1894" i="47" l="1"/>
  <c r="A1893" i="47"/>
  <c r="B1893" i="47"/>
  <c r="C1895" i="47" l="1"/>
  <c r="A1894" i="47"/>
  <c r="B1894" i="47"/>
  <c r="C1896" i="47" l="1"/>
  <c r="A1895" i="47"/>
  <c r="B1895" i="47"/>
  <c r="C1897" i="47" l="1"/>
  <c r="A1896" i="47"/>
  <c r="B1896" i="47"/>
  <c r="C1898" i="47" l="1"/>
  <c r="A1897" i="47"/>
  <c r="B1897" i="47"/>
  <c r="C1899" i="47" l="1"/>
  <c r="A1898" i="47"/>
  <c r="B1898" i="47"/>
  <c r="C1900" i="47" l="1"/>
  <c r="A1899" i="47"/>
  <c r="B1899" i="47"/>
  <c r="C1901" i="47" l="1"/>
  <c r="A1900" i="47"/>
  <c r="B1900" i="47"/>
  <c r="C1902" i="47" l="1"/>
  <c r="A1901" i="47"/>
  <c r="B1901" i="47"/>
  <c r="C1903" i="47" l="1"/>
  <c r="A1902" i="47"/>
  <c r="B1902" i="47"/>
  <c r="C1904" i="47" l="1"/>
  <c r="A1903" i="47"/>
  <c r="B1903" i="47"/>
  <c r="C1905" i="47" l="1"/>
  <c r="A1904" i="47"/>
  <c r="B1904" i="47"/>
  <c r="C1906" i="47" l="1"/>
  <c r="A1905" i="47"/>
  <c r="B1905" i="47"/>
  <c r="C1907" i="47" l="1"/>
  <c r="A1906" i="47"/>
  <c r="B1906" i="47"/>
  <c r="C1908" i="47" l="1"/>
  <c r="A1907" i="47"/>
  <c r="B1907" i="47"/>
  <c r="C1909" i="47" l="1"/>
  <c r="A1908" i="47"/>
  <c r="B1908" i="47"/>
  <c r="C1910" i="47" l="1"/>
  <c r="A1909" i="47"/>
  <c r="B1909" i="47"/>
  <c r="C1911" i="47" l="1"/>
  <c r="A1910" i="47"/>
  <c r="B1910" i="47"/>
  <c r="C1912" i="47" l="1"/>
  <c r="A1911" i="47"/>
  <c r="B1911" i="47"/>
  <c r="C1913" i="47" l="1"/>
  <c r="A1912" i="47"/>
  <c r="B1912" i="47"/>
  <c r="C1914" i="47" l="1"/>
  <c r="A1913" i="47"/>
  <c r="B1913" i="47"/>
  <c r="C1915" i="47" l="1"/>
  <c r="A1914" i="47"/>
  <c r="B1914" i="47"/>
  <c r="C1916" i="47" l="1"/>
  <c r="A1915" i="47"/>
  <c r="B1915" i="47"/>
  <c r="C1917" i="47" l="1"/>
  <c r="A1916" i="47"/>
  <c r="B1916" i="47"/>
  <c r="C1918" i="47" l="1"/>
  <c r="A1917" i="47"/>
  <c r="B1917" i="47"/>
  <c r="C1919" i="47" l="1"/>
  <c r="A1918" i="47"/>
  <c r="B1918" i="47"/>
  <c r="C1920" i="47" l="1"/>
  <c r="A1919" i="47"/>
  <c r="B1919" i="47"/>
  <c r="C1921" i="47" l="1"/>
  <c r="C1922" i="47" s="1"/>
  <c r="A1920" i="47"/>
  <c r="B1920" i="47"/>
  <c r="A1921" i="47" l="1"/>
  <c r="B1921" i="47"/>
  <c r="C1923" i="47" l="1"/>
  <c r="A1922" i="47"/>
  <c r="B1922" i="47"/>
  <c r="C1924" i="47" l="1"/>
  <c r="A1923" i="47"/>
  <c r="B1923" i="47"/>
  <c r="C1925" i="47" l="1"/>
  <c r="A1924" i="47"/>
  <c r="B1924" i="47"/>
  <c r="C1926" i="47" l="1"/>
  <c r="A1925" i="47"/>
  <c r="B1925" i="47"/>
  <c r="C1927" i="47" l="1"/>
  <c r="A1926" i="47"/>
  <c r="B1926" i="47"/>
  <c r="C1928" i="47" l="1"/>
  <c r="A1927" i="47"/>
  <c r="B1927" i="47"/>
  <c r="C1929" i="47" l="1"/>
  <c r="A1928" i="47"/>
  <c r="B1928" i="47"/>
  <c r="C1930" i="47" l="1"/>
  <c r="A1929" i="47"/>
  <c r="B1929" i="47"/>
  <c r="C1931" i="47" l="1"/>
  <c r="A1930" i="47"/>
  <c r="B1930" i="47"/>
  <c r="C1932" i="47" l="1"/>
  <c r="A1931" i="47"/>
  <c r="B1931" i="47"/>
  <c r="C1933" i="47" l="1"/>
  <c r="A1932" i="47"/>
  <c r="B1932" i="47"/>
  <c r="C1934" i="47" l="1"/>
  <c r="A1933" i="47"/>
  <c r="B1933" i="47"/>
  <c r="C1935" i="47" l="1"/>
  <c r="A1934" i="47"/>
  <c r="B1934" i="47"/>
  <c r="C1936" i="47" l="1"/>
  <c r="A1935" i="47"/>
  <c r="B1935" i="47"/>
  <c r="C1937" i="47" l="1"/>
  <c r="A1936" i="47"/>
  <c r="B1936" i="47"/>
  <c r="C1938" i="47" l="1"/>
  <c r="A1937" i="47"/>
  <c r="B1937" i="47"/>
  <c r="C1939" i="47" l="1"/>
  <c r="A1938" i="47"/>
  <c r="B1938" i="47"/>
  <c r="C1940" i="47" l="1"/>
  <c r="A1939" i="47"/>
  <c r="B1939" i="47"/>
  <c r="C1941" i="47" l="1"/>
  <c r="A1940" i="47"/>
  <c r="B1940" i="47"/>
  <c r="C1942" i="47" l="1"/>
  <c r="A1941" i="47"/>
  <c r="B1941" i="47"/>
  <c r="C1943" i="47" l="1"/>
  <c r="A1942" i="47"/>
  <c r="B1942" i="47"/>
  <c r="C1944" i="47" l="1"/>
  <c r="A1943" i="47"/>
  <c r="B1943" i="47"/>
  <c r="C1945" i="47" l="1"/>
  <c r="A1944" i="47"/>
  <c r="B1944" i="47"/>
  <c r="C1946" i="47" l="1"/>
  <c r="A1945" i="47"/>
  <c r="B1945" i="47"/>
  <c r="C1947" i="47" l="1"/>
  <c r="A1946" i="47"/>
  <c r="B1946" i="47"/>
  <c r="C1948" i="47" l="1"/>
  <c r="A1947" i="47"/>
  <c r="B1947" i="47"/>
  <c r="C1949" i="47" l="1"/>
  <c r="A1948" i="47"/>
  <c r="B1948" i="47"/>
  <c r="C1950" i="47" l="1"/>
  <c r="A1949" i="47"/>
  <c r="B1949" i="47"/>
  <c r="C1951" i="47" l="1"/>
  <c r="A1950" i="47"/>
  <c r="B1950" i="47"/>
  <c r="C1952" i="47" l="1"/>
  <c r="A1951" i="47"/>
  <c r="B1951" i="47"/>
  <c r="C1953" i="47" l="1"/>
  <c r="A1952" i="47"/>
  <c r="B1952" i="47"/>
  <c r="C1954" i="47" l="1"/>
  <c r="A1953" i="47"/>
  <c r="B1953" i="47"/>
  <c r="C1955" i="47" l="1"/>
  <c r="A1954" i="47"/>
  <c r="B1954" i="47"/>
  <c r="C1956" i="47" l="1"/>
  <c r="A1955" i="47"/>
  <c r="B1955" i="47"/>
  <c r="C1957" i="47" l="1"/>
  <c r="A1956" i="47"/>
  <c r="B1956" i="47"/>
  <c r="C1958" i="47" l="1"/>
  <c r="A1957" i="47"/>
  <c r="B1957" i="47"/>
  <c r="C1959" i="47" l="1"/>
  <c r="A1958" i="47"/>
  <c r="B1958" i="47"/>
  <c r="C1960" i="47" l="1"/>
  <c r="A1959" i="47"/>
  <c r="B1959" i="47"/>
  <c r="C1961" i="47" l="1"/>
  <c r="A1960" i="47"/>
  <c r="B1960" i="47"/>
  <c r="C1962" i="47" l="1"/>
  <c r="A1961" i="47"/>
  <c r="B1961" i="47"/>
  <c r="C1963" i="47" l="1"/>
  <c r="A1962" i="47"/>
  <c r="B1962" i="47"/>
  <c r="C1964" i="47" l="1"/>
  <c r="A1963" i="47"/>
  <c r="B1963" i="47"/>
  <c r="C1965" i="47" l="1"/>
  <c r="A1964" i="47"/>
  <c r="B1964" i="47"/>
  <c r="C1966" i="47" l="1"/>
  <c r="A1965" i="47"/>
  <c r="B1965" i="47"/>
  <c r="C1967" i="47" l="1"/>
  <c r="A1966" i="47"/>
  <c r="B1966" i="47"/>
  <c r="C1968" i="47" l="1"/>
  <c r="A1967" i="47"/>
  <c r="B1967" i="47"/>
  <c r="C1969" i="47" l="1"/>
  <c r="A1968" i="47"/>
  <c r="B1968" i="47"/>
  <c r="C1970" i="47" l="1"/>
  <c r="A1969" i="47"/>
  <c r="B1969" i="47"/>
  <c r="C1971" i="47" l="1"/>
  <c r="A1970" i="47"/>
  <c r="B1970" i="47"/>
  <c r="C1972" i="47" l="1"/>
  <c r="A1971" i="47"/>
  <c r="B1971" i="47"/>
  <c r="C1973" i="47" l="1"/>
  <c r="A1972" i="47"/>
  <c r="B1972" i="47"/>
  <c r="C1974" i="47" l="1"/>
  <c r="A1973" i="47"/>
  <c r="B1973" i="47"/>
  <c r="C1975" i="47" l="1"/>
  <c r="A1974" i="47"/>
  <c r="B1974" i="47"/>
  <c r="C1976" i="47" l="1"/>
  <c r="A1975" i="47"/>
  <c r="B1975" i="47"/>
  <c r="C1977" i="47" l="1"/>
  <c r="A1976" i="47"/>
  <c r="B1976" i="47"/>
  <c r="C1978" i="47" l="1"/>
  <c r="A1977" i="47"/>
  <c r="B1977" i="47"/>
  <c r="C1979" i="47" l="1"/>
  <c r="A1978" i="47"/>
  <c r="B1978" i="47"/>
  <c r="C1980" i="47" l="1"/>
  <c r="A1979" i="47"/>
  <c r="B1979" i="47"/>
  <c r="C1981" i="47" l="1"/>
  <c r="A1980" i="47"/>
  <c r="B1980" i="47"/>
  <c r="C1982" i="47" l="1"/>
  <c r="A1981" i="47"/>
  <c r="B1981" i="47"/>
  <c r="C1983" i="47" l="1"/>
  <c r="A1982" i="47"/>
  <c r="B1982" i="47"/>
  <c r="C1984" i="47" l="1"/>
  <c r="A1983" i="47"/>
  <c r="B1983" i="47"/>
  <c r="C1985" i="47" l="1"/>
  <c r="A1984" i="47"/>
  <c r="B1984" i="47"/>
  <c r="C1986" i="47" l="1"/>
  <c r="A1985" i="47"/>
  <c r="B1985" i="47"/>
  <c r="C1987" i="47" l="1"/>
  <c r="A1986" i="47"/>
  <c r="B1986" i="47"/>
  <c r="C1988" i="47" l="1"/>
  <c r="A1987" i="47"/>
  <c r="B1987" i="47"/>
  <c r="C1989" i="47" l="1"/>
  <c r="A1988" i="47"/>
  <c r="B1988" i="47"/>
  <c r="C1990" i="47" l="1"/>
  <c r="A1989" i="47"/>
  <c r="B1989" i="47"/>
  <c r="C1991" i="47" l="1"/>
  <c r="A1990" i="47"/>
  <c r="B1990" i="47"/>
  <c r="C1992" i="47" l="1"/>
  <c r="A1991" i="47"/>
  <c r="B1991" i="47"/>
  <c r="C1993" i="47" l="1"/>
  <c r="A1992" i="47"/>
  <c r="B1992" i="47"/>
  <c r="C1994" i="47" l="1"/>
  <c r="A1993" i="47"/>
  <c r="B1993" i="47"/>
  <c r="C1995" i="47" l="1"/>
  <c r="A1994" i="47"/>
  <c r="B1994" i="47"/>
  <c r="C1996" i="47" l="1"/>
  <c r="A1995" i="47"/>
  <c r="B1995" i="47"/>
  <c r="C1997" i="47" l="1"/>
  <c r="A1996" i="47"/>
  <c r="B1996" i="47"/>
  <c r="C1998" i="47" l="1"/>
  <c r="A1997" i="47"/>
  <c r="B1997" i="47"/>
  <c r="C1999" i="47" l="1"/>
  <c r="A1998" i="47"/>
  <c r="B1998" i="47"/>
  <c r="C2000" i="47" l="1"/>
  <c r="A1999" i="47"/>
  <c r="B1999" i="47"/>
  <c r="C2001" i="47" l="1"/>
  <c r="A2000" i="47"/>
  <c r="B2000" i="47"/>
  <c r="C2002" i="47" l="1"/>
  <c r="A2001" i="47"/>
  <c r="B2001" i="47"/>
  <c r="C2003" i="47" l="1"/>
  <c r="A2002" i="47"/>
  <c r="B2002" i="47"/>
  <c r="C2004" i="47" l="1"/>
  <c r="A2003" i="47"/>
  <c r="B2003" i="47"/>
  <c r="C2005" i="47" l="1"/>
  <c r="A2004" i="47"/>
  <c r="B2004" i="47"/>
  <c r="C2006" i="47" l="1"/>
  <c r="A2005" i="47"/>
  <c r="B2005" i="47"/>
  <c r="C2007" i="47" l="1"/>
  <c r="A2006" i="47"/>
  <c r="B2006" i="47"/>
  <c r="C2008" i="47" l="1"/>
  <c r="A2007" i="47"/>
  <c r="B2007" i="47"/>
  <c r="C2009" i="47" l="1"/>
  <c r="A2008" i="47"/>
  <c r="B2008" i="47"/>
  <c r="C2010" i="47" l="1"/>
  <c r="A2009" i="47"/>
  <c r="B2009" i="47"/>
  <c r="C2011" i="47" l="1"/>
  <c r="A2010" i="47"/>
  <c r="B2010" i="47"/>
  <c r="C2012" i="47" l="1"/>
  <c r="A2011" i="47"/>
  <c r="B2011" i="47"/>
  <c r="C2013" i="47" l="1"/>
  <c r="A2012" i="47"/>
  <c r="B2012" i="47"/>
  <c r="C2014" i="47" l="1"/>
  <c r="A2013" i="47"/>
  <c r="B2013" i="47"/>
  <c r="C2015" i="47" l="1"/>
  <c r="A2014" i="47"/>
  <c r="B2014" i="47"/>
  <c r="C2016" i="47" l="1"/>
  <c r="A2015" i="47"/>
  <c r="B2015" i="47"/>
  <c r="C2017" i="47" l="1"/>
  <c r="A2016" i="47"/>
  <c r="B2016" i="47"/>
  <c r="C2018" i="47" l="1"/>
  <c r="A2017" i="47"/>
  <c r="B2017" i="47"/>
  <c r="C2019" i="47" l="1"/>
  <c r="A2018" i="47"/>
  <c r="B2018" i="47"/>
  <c r="C2020" i="47" l="1"/>
  <c r="A2019" i="47"/>
  <c r="B2019" i="47"/>
  <c r="C2021" i="47" l="1"/>
  <c r="A2020" i="47"/>
  <c r="B2020" i="47"/>
  <c r="C2022" i="47" l="1"/>
  <c r="A2021" i="47"/>
  <c r="B2021" i="47"/>
  <c r="C2023" i="47" l="1"/>
  <c r="A2022" i="47"/>
  <c r="B2022" i="47"/>
  <c r="C2024" i="47" l="1"/>
  <c r="A2023" i="47"/>
  <c r="B2023" i="47"/>
  <c r="C2025" i="47" l="1"/>
  <c r="A2024" i="47"/>
  <c r="B2024" i="47"/>
  <c r="C2026" i="47" l="1"/>
  <c r="A2025" i="47"/>
  <c r="B2025" i="47"/>
  <c r="C2027" i="47" l="1"/>
  <c r="A2026" i="47"/>
  <c r="B2026" i="47"/>
  <c r="C2028" i="47" l="1"/>
  <c r="A2027" i="47"/>
  <c r="B2027" i="47"/>
  <c r="C2029" i="47" l="1"/>
  <c r="A2028" i="47"/>
  <c r="B2028" i="47"/>
  <c r="C2030" i="47" l="1"/>
  <c r="A2029" i="47"/>
  <c r="B2029" i="47"/>
  <c r="C2031" i="47" l="1"/>
  <c r="A2030" i="47"/>
  <c r="B2030" i="47"/>
  <c r="C2032" i="47" l="1"/>
  <c r="A2031" i="47"/>
  <c r="B2031" i="47"/>
  <c r="C2033" i="47" l="1"/>
  <c r="A2032" i="47"/>
  <c r="B2032" i="47"/>
  <c r="C2034" i="47" l="1"/>
  <c r="A2033" i="47"/>
  <c r="B2033" i="47"/>
  <c r="C2035" i="47" l="1"/>
  <c r="A2034" i="47"/>
  <c r="B2034" i="47"/>
  <c r="C2036" i="47" l="1"/>
  <c r="A2035" i="47"/>
  <c r="B2035" i="47"/>
  <c r="C2037" i="47" l="1"/>
  <c r="A2036" i="47"/>
  <c r="B2036" i="47"/>
  <c r="C2038" i="47" l="1"/>
  <c r="A2037" i="47"/>
  <c r="B2037" i="47"/>
  <c r="C2039" i="47" l="1"/>
  <c r="A2038" i="47"/>
  <c r="B2038" i="47"/>
  <c r="C2040" i="47" l="1"/>
  <c r="A2039" i="47"/>
  <c r="B2039" i="47"/>
  <c r="C2041" i="47" l="1"/>
  <c r="A2040" i="47"/>
  <c r="B2040" i="47"/>
  <c r="C2042" i="47" l="1"/>
  <c r="A2041" i="47"/>
  <c r="B2041" i="47"/>
  <c r="C2043" i="47" l="1"/>
  <c r="A2042" i="47"/>
  <c r="B2042" i="47"/>
  <c r="C2044" i="47" l="1"/>
  <c r="A2043" i="47"/>
  <c r="B2043" i="47"/>
  <c r="C2045" i="47" l="1"/>
  <c r="A2044" i="47"/>
  <c r="B2044" i="47"/>
  <c r="C2046" i="47" l="1"/>
  <c r="A2045" i="47"/>
  <c r="B2045" i="47"/>
  <c r="C2047" i="47" l="1"/>
  <c r="A2046" i="47"/>
  <c r="B2046" i="47"/>
  <c r="C2048" i="47" l="1"/>
  <c r="A2047" i="47"/>
  <c r="B2047" i="47"/>
  <c r="C2049" i="47" l="1"/>
  <c r="A2048" i="47"/>
  <c r="B2048" i="47"/>
  <c r="C2050" i="47" l="1"/>
  <c r="A2049" i="47"/>
  <c r="B2049" i="47"/>
  <c r="C2051" i="47" l="1"/>
  <c r="A2050" i="47"/>
  <c r="B2050" i="47"/>
  <c r="C2052" i="47" l="1"/>
  <c r="A2051" i="47"/>
  <c r="B2051" i="47"/>
  <c r="C2053" i="47" l="1"/>
  <c r="A2052" i="47"/>
  <c r="B2052" i="47"/>
  <c r="C2054" i="47" l="1"/>
  <c r="A2053" i="47"/>
  <c r="B2053" i="47"/>
  <c r="C2055" i="47" l="1"/>
  <c r="A2054" i="47"/>
  <c r="B2054" i="47"/>
  <c r="C2056" i="47" l="1"/>
  <c r="A2055" i="47"/>
  <c r="B2055" i="47"/>
  <c r="C2057" i="47" l="1"/>
  <c r="A2056" i="47"/>
  <c r="B2056" i="47"/>
  <c r="C2058" i="47" l="1"/>
  <c r="A2057" i="47"/>
  <c r="B2057" i="47"/>
  <c r="C2059" i="47" l="1"/>
  <c r="A2058" i="47"/>
  <c r="B2058" i="47"/>
  <c r="C2060" i="47" l="1"/>
  <c r="A2059" i="47"/>
  <c r="B2059" i="47"/>
  <c r="C2061" i="47" l="1"/>
  <c r="A2060" i="47"/>
  <c r="B2060" i="47"/>
  <c r="C2062" i="47" l="1"/>
  <c r="A2061" i="47"/>
  <c r="B2061" i="47"/>
  <c r="C2063" i="47" l="1"/>
  <c r="A2062" i="47"/>
  <c r="B2062" i="47"/>
  <c r="C2064" i="47" l="1"/>
  <c r="A2063" i="47"/>
  <c r="B2063" i="47"/>
  <c r="C2065" i="47" l="1"/>
  <c r="A2064" i="47"/>
  <c r="B2064" i="47"/>
  <c r="C2066" i="47" l="1"/>
  <c r="A2065" i="47"/>
  <c r="B2065" i="47"/>
  <c r="C2067" i="47" l="1"/>
  <c r="A2066" i="47"/>
  <c r="B2066" i="47"/>
  <c r="C2068" i="47" l="1"/>
  <c r="A2067" i="47"/>
  <c r="B2067" i="47"/>
  <c r="C2069" i="47" l="1"/>
  <c r="A2068" i="47"/>
  <c r="B2068" i="47"/>
  <c r="C2070" i="47" l="1"/>
  <c r="A2069" i="47"/>
  <c r="B2069" i="47"/>
  <c r="C2071" i="47" l="1"/>
  <c r="A2070" i="47"/>
  <c r="B2070" i="47"/>
  <c r="C2072" i="47" l="1"/>
  <c r="A2071" i="47"/>
  <c r="B2071" i="47"/>
  <c r="C2073" i="47" l="1"/>
  <c r="A2072" i="47"/>
  <c r="B2072" i="47"/>
  <c r="C2074" i="47" l="1"/>
  <c r="A2073" i="47"/>
  <c r="B2073" i="47"/>
  <c r="C2075" i="47" l="1"/>
  <c r="A2074" i="47"/>
  <c r="B2074" i="47"/>
  <c r="C2076" i="47" l="1"/>
  <c r="A2075" i="47"/>
  <c r="B2075" i="47"/>
  <c r="C2077" i="47" l="1"/>
  <c r="A2076" i="47"/>
  <c r="B2076" i="47"/>
  <c r="C2078" i="47" l="1"/>
  <c r="A2077" i="47"/>
  <c r="B2077" i="47"/>
  <c r="C2079" i="47" l="1"/>
  <c r="A2078" i="47"/>
  <c r="B2078" i="47"/>
  <c r="C2080" i="47" l="1"/>
  <c r="A2079" i="47"/>
  <c r="B2079" i="47"/>
  <c r="C2081" i="47" l="1"/>
  <c r="A2080" i="47"/>
  <c r="B2080" i="47"/>
  <c r="C2082" i="47" l="1"/>
  <c r="A2081" i="47"/>
  <c r="B2081" i="47"/>
  <c r="C2083" i="47" l="1"/>
  <c r="A2082" i="47"/>
  <c r="B2082" i="47"/>
  <c r="C2084" i="47" l="1"/>
  <c r="A2083" i="47"/>
  <c r="B2083" i="47"/>
  <c r="C2085" i="47" l="1"/>
  <c r="A2084" i="47"/>
  <c r="B2084" i="47"/>
  <c r="C2086" i="47" l="1"/>
  <c r="A2085" i="47"/>
  <c r="B2085" i="47"/>
  <c r="C2087" i="47" l="1"/>
  <c r="A2086" i="47"/>
  <c r="B2086" i="47"/>
  <c r="C2088" i="47" l="1"/>
  <c r="A2087" i="47"/>
  <c r="B2087" i="47"/>
  <c r="C2089" i="47" l="1"/>
  <c r="A2088" i="47"/>
  <c r="B2088" i="47"/>
  <c r="C2090" i="47" l="1"/>
  <c r="A2089" i="47"/>
  <c r="B2089" i="47"/>
  <c r="C2091" i="47" l="1"/>
  <c r="A2090" i="47"/>
  <c r="B2090" i="47"/>
  <c r="C2092" i="47" l="1"/>
  <c r="A2091" i="47"/>
  <c r="B2091" i="47"/>
  <c r="C2093" i="47" l="1"/>
  <c r="A2092" i="47"/>
  <c r="B2092" i="47"/>
  <c r="C2094" i="47" l="1"/>
  <c r="A2093" i="47"/>
  <c r="B2093" i="47"/>
  <c r="C2095" i="47" l="1"/>
  <c r="A2094" i="47"/>
  <c r="B2094" i="47"/>
  <c r="C2096" i="47" l="1"/>
  <c r="A2095" i="47"/>
  <c r="B2095" i="47"/>
  <c r="C2097" i="47" l="1"/>
  <c r="A2096" i="47"/>
  <c r="B2096" i="47"/>
  <c r="C2098" i="47" l="1"/>
  <c r="A2097" i="47"/>
  <c r="B2097" i="47"/>
  <c r="C2099" i="47" l="1"/>
  <c r="A2098" i="47"/>
  <c r="B2098" i="47"/>
  <c r="C2100" i="47" l="1"/>
  <c r="A2099" i="47"/>
  <c r="B2099" i="47"/>
  <c r="C2101" i="47" l="1"/>
  <c r="A2100" i="47"/>
  <c r="B2100" i="47"/>
  <c r="C2102" i="47" l="1"/>
  <c r="A2101" i="47"/>
  <c r="B2101" i="47"/>
  <c r="C2103" i="47" l="1"/>
  <c r="A2102" i="47"/>
  <c r="B2102" i="47"/>
  <c r="C2104" i="47" l="1"/>
  <c r="A2103" i="47"/>
  <c r="B2103" i="47"/>
  <c r="C2105" i="47" l="1"/>
  <c r="A2104" i="47"/>
  <c r="B2104" i="47"/>
  <c r="C2106" i="47" l="1"/>
  <c r="A2105" i="47"/>
  <c r="B2105" i="47"/>
  <c r="C2107" i="47" l="1"/>
  <c r="A2106" i="47"/>
  <c r="B2106" i="47"/>
  <c r="C2108" i="47" l="1"/>
  <c r="A2107" i="47"/>
  <c r="B2107" i="47"/>
  <c r="C2109" i="47" l="1"/>
  <c r="A2108" i="47"/>
  <c r="B2108" i="47"/>
  <c r="C2110" i="47" l="1"/>
  <c r="A2109" i="47"/>
  <c r="B2109" i="47"/>
  <c r="C2111" i="47" l="1"/>
  <c r="A2110" i="47"/>
  <c r="B2110" i="47"/>
  <c r="C2112" i="47" l="1"/>
  <c r="A2111" i="47"/>
  <c r="B2111" i="47"/>
  <c r="C2113" i="47" l="1"/>
  <c r="A2112" i="47"/>
  <c r="B2112" i="47"/>
  <c r="C2114" i="47" l="1"/>
  <c r="A2113" i="47"/>
  <c r="B2113" i="47"/>
  <c r="C2115" i="47" l="1"/>
  <c r="A2114" i="47"/>
  <c r="B2114" i="47"/>
  <c r="C2116" i="47" l="1"/>
  <c r="A2115" i="47"/>
  <c r="B2115" i="47"/>
  <c r="C2117" i="47" l="1"/>
  <c r="A2116" i="47"/>
  <c r="B2116" i="47"/>
  <c r="C2118" i="47" l="1"/>
  <c r="A2117" i="47"/>
  <c r="B2117" i="47"/>
  <c r="C2119" i="47" l="1"/>
  <c r="A2118" i="47"/>
  <c r="B2118" i="47"/>
  <c r="C2120" i="47" l="1"/>
  <c r="A2119" i="47"/>
  <c r="B2119" i="47"/>
  <c r="C2121" i="47" l="1"/>
  <c r="A2120" i="47"/>
  <c r="B2120" i="47"/>
  <c r="C2122" i="47" l="1"/>
  <c r="A2121" i="47"/>
  <c r="B2121" i="47"/>
  <c r="C2123" i="47" l="1"/>
  <c r="A2122" i="47"/>
  <c r="B2122" i="47"/>
  <c r="C2124" i="47" l="1"/>
  <c r="A2123" i="47"/>
  <c r="B2123" i="47"/>
  <c r="C2125" i="47" l="1"/>
  <c r="A2124" i="47"/>
  <c r="B2124" i="47"/>
  <c r="C2126" i="47" l="1"/>
  <c r="A2125" i="47"/>
  <c r="B2125" i="47"/>
  <c r="C2127" i="47" l="1"/>
  <c r="A2126" i="47"/>
  <c r="B2126" i="47"/>
  <c r="C2128" i="47" l="1"/>
  <c r="A2127" i="47"/>
  <c r="B2127" i="47"/>
  <c r="C2129" i="47" l="1"/>
  <c r="A2128" i="47"/>
  <c r="B2128" i="47"/>
  <c r="C2130" i="47" l="1"/>
  <c r="A2129" i="47"/>
  <c r="B2129" i="47"/>
  <c r="C2131" i="47" l="1"/>
  <c r="A2130" i="47"/>
  <c r="B2130" i="47"/>
  <c r="C2132" i="47" l="1"/>
  <c r="A2131" i="47"/>
  <c r="B2131" i="47"/>
  <c r="C2133" i="47" l="1"/>
  <c r="A2132" i="47"/>
  <c r="B2132" i="47"/>
  <c r="C2134" i="47" l="1"/>
  <c r="A2133" i="47"/>
  <c r="B2133" i="47"/>
  <c r="C2135" i="47" l="1"/>
  <c r="A2134" i="47"/>
  <c r="B2134" i="47"/>
  <c r="C2136" i="47" l="1"/>
  <c r="A2135" i="47"/>
  <c r="B2135" i="47"/>
  <c r="C2137" i="47" l="1"/>
  <c r="A2136" i="47"/>
  <c r="B2136" i="47"/>
  <c r="C2138" i="47" l="1"/>
  <c r="A2137" i="47"/>
  <c r="B2137" i="47"/>
  <c r="C2139" i="47" l="1"/>
  <c r="A2138" i="47"/>
  <c r="B2138" i="47"/>
  <c r="C2140" i="47" l="1"/>
  <c r="A2139" i="47"/>
  <c r="B2139" i="47"/>
  <c r="C2141" i="47" l="1"/>
  <c r="A2140" i="47"/>
  <c r="B2140" i="47"/>
  <c r="C2142" i="47" l="1"/>
  <c r="A2141" i="47"/>
  <c r="B2141" i="47"/>
  <c r="C2143" i="47" l="1"/>
  <c r="A2142" i="47"/>
  <c r="B2142" i="47"/>
  <c r="C2144" i="47" l="1"/>
  <c r="A2143" i="47"/>
  <c r="B2143" i="47"/>
  <c r="C2145" i="47" l="1"/>
  <c r="A2144" i="47"/>
  <c r="B2144" i="47"/>
  <c r="C2146" i="47" l="1"/>
  <c r="A2145" i="47"/>
  <c r="B2145" i="47"/>
  <c r="C2147" i="47" l="1"/>
  <c r="A2146" i="47"/>
  <c r="B2146" i="47"/>
  <c r="C2148" i="47" l="1"/>
  <c r="A2147" i="47"/>
  <c r="B2147" i="47"/>
  <c r="C2149" i="47" l="1"/>
  <c r="A2148" i="47"/>
  <c r="B2148" i="47"/>
  <c r="C2150" i="47" l="1"/>
  <c r="A2149" i="47"/>
  <c r="B2149" i="47"/>
  <c r="C2151" i="47" l="1"/>
  <c r="A2150" i="47"/>
  <c r="B2150" i="47"/>
  <c r="C2152" i="47" l="1"/>
  <c r="A2151" i="47"/>
  <c r="B2151" i="47"/>
  <c r="C2153" i="47" l="1"/>
  <c r="A2152" i="47"/>
  <c r="B2152" i="47"/>
  <c r="C2154" i="47" l="1"/>
  <c r="A2153" i="47"/>
  <c r="B2153" i="47"/>
  <c r="C2155" i="47" l="1"/>
  <c r="A2154" i="47"/>
  <c r="B2154" i="47"/>
  <c r="C2156" i="47" l="1"/>
  <c r="A2155" i="47"/>
  <c r="B2155" i="47"/>
  <c r="C2157" i="47" l="1"/>
  <c r="A2156" i="47"/>
  <c r="B2156" i="47"/>
  <c r="C2158" i="47" l="1"/>
  <c r="A2157" i="47"/>
  <c r="B2157" i="47"/>
  <c r="C2159" i="47" l="1"/>
  <c r="A2158" i="47"/>
  <c r="B2158" i="47"/>
  <c r="C2160" i="47" l="1"/>
  <c r="A2159" i="47"/>
  <c r="B2159" i="47"/>
  <c r="C2161" i="47" l="1"/>
  <c r="A2160" i="47"/>
  <c r="B2160" i="47"/>
  <c r="C2162" i="47" l="1"/>
  <c r="B2161" i="47"/>
  <c r="A2161" i="47"/>
  <c r="C2163" i="47" l="1"/>
  <c r="A2162" i="47"/>
  <c r="B2162" i="47"/>
  <c r="C2164" i="47" l="1"/>
  <c r="A2163" i="47"/>
  <c r="B2163" i="47"/>
  <c r="C2165" i="47" l="1"/>
  <c r="B2164" i="47"/>
  <c r="A2164" i="47"/>
  <c r="C2166" i="47" l="1"/>
  <c r="B2165" i="47"/>
  <c r="A2165" i="47"/>
  <c r="C2167" i="47" l="1"/>
  <c r="A2166" i="47"/>
  <c r="B2166" i="47"/>
  <c r="C2168" i="47" l="1"/>
  <c r="A2167" i="47"/>
  <c r="B2167" i="47"/>
  <c r="C2169" i="47" l="1"/>
  <c r="B2168" i="47"/>
  <c r="A2168" i="47"/>
  <c r="C2170" i="47" l="1"/>
  <c r="B2169" i="47"/>
  <c r="A2169" i="47"/>
  <c r="C2171" i="47" l="1"/>
  <c r="A2170" i="47"/>
  <c r="B2170" i="47"/>
  <c r="C2172" i="47" l="1"/>
  <c r="A2171" i="47"/>
  <c r="B2171" i="47"/>
  <c r="C2173" i="47" l="1"/>
  <c r="B2172" i="47"/>
  <c r="A2172" i="47"/>
  <c r="C2174" i="47" l="1"/>
  <c r="A2173" i="47"/>
  <c r="B2173" i="47"/>
  <c r="C2175" i="47" l="1"/>
  <c r="A2174" i="47"/>
  <c r="B2174" i="47"/>
  <c r="C2176" i="47" l="1"/>
  <c r="A2175" i="47"/>
  <c r="B2175" i="47"/>
  <c r="C2177" i="47" l="1"/>
  <c r="B2176" i="47"/>
  <c r="A2176" i="47"/>
  <c r="C2178" i="47" l="1"/>
  <c r="A2177" i="47"/>
  <c r="B2177" i="47"/>
  <c r="C2179" i="47" l="1"/>
  <c r="A2178" i="47"/>
  <c r="B2178" i="47"/>
  <c r="C2180" i="47" l="1"/>
  <c r="A2179" i="47"/>
  <c r="B2179" i="47"/>
  <c r="C2181" i="47" l="1"/>
  <c r="B2180" i="47"/>
  <c r="A2180" i="47"/>
  <c r="C2182" i="47" l="1"/>
  <c r="A2181" i="47"/>
  <c r="B2181" i="47"/>
  <c r="C2183" i="47" l="1"/>
  <c r="A2182" i="47"/>
  <c r="B2182" i="47"/>
  <c r="C2184" i="47" l="1"/>
  <c r="A2183" i="47"/>
  <c r="B2183" i="47"/>
  <c r="C2185" i="47" l="1"/>
  <c r="B2184" i="47"/>
  <c r="A2184" i="47"/>
  <c r="C2186" i="47" l="1"/>
  <c r="A2185" i="47"/>
  <c r="B2185" i="47"/>
  <c r="C2187" i="47" l="1"/>
  <c r="A2186" i="47"/>
  <c r="B2186" i="47"/>
  <c r="C2188" i="47" l="1"/>
  <c r="A2187" i="47"/>
  <c r="B2187" i="47"/>
  <c r="C2189" i="47" l="1"/>
  <c r="B2188" i="47"/>
  <c r="A2188" i="47"/>
  <c r="C2190" i="47" l="1"/>
  <c r="A2189" i="47"/>
  <c r="B2189" i="47"/>
  <c r="C2191" i="47" l="1"/>
  <c r="A2190" i="47"/>
  <c r="B2190" i="47"/>
  <c r="C2192" i="47" l="1"/>
  <c r="A2191" i="47"/>
  <c r="B2191" i="47"/>
  <c r="C2193" i="47" l="1"/>
  <c r="B2192" i="47"/>
  <c r="A2192" i="47"/>
  <c r="C2194" i="47" l="1"/>
  <c r="A2193" i="47"/>
  <c r="B2193" i="47"/>
  <c r="C2195" i="47" l="1"/>
  <c r="A2194" i="47"/>
  <c r="B2194" i="47"/>
  <c r="C2196" i="47" l="1"/>
  <c r="A2195" i="47"/>
  <c r="B2195" i="47"/>
  <c r="C2197" i="47" l="1"/>
  <c r="B2196" i="47"/>
  <c r="A2196" i="47"/>
  <c r="C2198" i="47" l="1"/>
  <c r="A2197" i="47"/>
  <c r="B2197" i="47"/>
  <c r="C2199" i="47" l="1"/>
  <c r="A2198" i="47"/>
  <c r="B2198" i="47"/>
  <c r="C2200" i="47" l="1"/>
  <c r="A2199" i="47"/>
  <c r="B2199" i="47"/>
  <c r="C2201" i="47" l="1"/>
  <c r="C2202" i="47" s="1"/>
  <c r="C2203" i="47" s="1"/>
  <c r="B2200" i="47"/>
  <c r="A2200" i="47"/>
  <c r="C2204" i="47" l="1"/>
  <c r="A2203" i="47"/>
  <c r="B2203" i="47"/>
  <c r="A2201" i="47"/>
  <c r="B2201" i="47"/>
  <c r="C2205" i="47" l="1"/>
  <c r="A2204" i="47"/>
  <c r="B2204" i="47"/>
  <c r="A2202" i="47"/>
  <c r="B2202" i="47"/>
  <c r="C2206" i="47" l="1"/>
  <c r="A2205" i="47"/>
  <c r="B2205" i="47"/>
  <c r="C2207" i="47" l="1"/>
  <c r="A2206" i="47"/>
  <c r="B2206" i="47"/>
  <c r="C2208" i="47" l="1"/>
  <c r="A2207" i="47"/>
  <c r="B2207" i="47"/>
  <c r="C2209" i="47" l="1"/>
  <c r="A2208" i="47"/>
  <c r="B2208" i="47"/>
  <c r="C2210" i="47" l="1"/>
  <c r="A2209" i="47"/>
  <c r="B2209" i="47"/>
  <c r="C2211" i="47" l="1"/>
  <c r="A2210" i="47"/>
  <c r="B2210" i="47"/>
  <c r="C2212" i="47" l="1"/>
  <c r="A2211" i="47"/>
  <c r="B2211" i="47"/>
  <c r="C2213" i="47" l="1"/>
  <c r="A2212" i="47"/>
  <c r="B2212" i="47"/>
  <c r="C2214" i="47" l="1"/>
  <c r="A2213" i="47"/>
  <c r="B2213" i="47"/>
  <c r="C2215" i="47" l="1"/>
  <c r="A2214" i="47"/>
  <c r="B2214" i="47"/>
  <c r="C2216" i="47" l="1"/>
  <c r="A2215" i="47"/>
  <c r="B2215" i="47"/>
  <c r="C2217" i="47" l="1"/>
  <c r="A2216" i="47"/>
  <c r="B2216" i="47"/>
  <c r="C2218" i="47" l="1"/>
  <c r="A2217" i="47"/>
  <c r="B2217" i="47"/>
  <c r="C2219" i="47" l="1"/>
  <c r="A2218" i="47"/>
  <c r="B2218" i="47"/>
  <c r="C2220" i="47" l="1"/>
  <c r="A2219" i="47"/>
  <c r="B2219" i="47"/>
  <c r="C2221" i="47" l="1"/>
  <c r="A2220" i="47"/>
  <c r="B2220" i="47"/>
  <c r="C2222" i="47" l="1"/>
  <c r="A2221" i="47"/>
  <c r="B2221" i="47"/>
  <c r="C2223" i="47" l="1"/>
  <c r="A2222" i="47"/>
  <c r="B2222" i="47"/>
  <c r="C2224" i="47" l="1"/>
  <c r="A2223" i="47"/>
  <c r="B2223" i="47"/>
  <c r="C2225" i="47" l="1"/>
  <c r="A2224" i="47"/>
  <c r="B2224" i="47"/>
  <c r="C2226" i="47" l="1"/>
  <c r="A2225" i="47"/>
  <c r="B2225" i="47"/>
  <c r="C2227" i="47" l="1"/>
  <c r="A2226" i="47"/>
  <c r="B2226" i="47"/>
  <c r="C2228" i="47" l="1"/>
  <c r="A2227" i="47"/>
  <c r="B2227" i="47"/>
  <c r="C2229" i="47" l="1"/>
  <c r="A2228" i="47"/>
  <c r="B2228" i="47"/>
  <c r="C2230" i="47" l="1"/>
  <c r="A2229" i="47"/>
  <c r="B2229" i="47"/>
  <c r="C2231" i="47" l="1"/>
  <c r="A2230" i="47"/>
  <c r="B2230" i="47"/>
  <c r="C2232" i="47" l="1"/>
  <c r="A2231" i="47"/>
  <c r="B2231" i="47"/>
  <c r="C2233" i="47" l="1"/>
  <c r="A2232" i="47"/>
  <c r="B2232" i="47"/>
  <c r="C2234" i="47" l="1"/>
  <c r="A2233" i="47"/>
  <c r="B2233" i="47"/>
  <c r="C2235" i="47" l="1"/>
  <c r="A2234" i="47"/>
  <c r="B2234" i="47"/>
  <c r="C2236" i="47" l="1"/>
  <c r="A2235" i="47"/>
  <c r="B2235" i="47"/>
  <c r="C2237" i="47" l="1"/>
  <c r="A2236" i="47"/>
  <c r="B2236" i="47"/>
  <c r="C2238" i="47" l="1"/>
  <c r="A2237" i="47"/>
  <c r="B2237" i="47"/>
  <c r="C2239" i="47" l="1"/>
  <c r="A2238" i="47"/>
  <c r="B2238" i="47"/>
  <c r="C2240" i="47" l="1"/>
  <c r="A2239" i="47"/>
  <c r="B2239" i="47"/>
  <c r="C2241" i="47" l="1"/>
  <c r="A2240" i="47"/>
  <c r="B2240" i="47"/>
  <c r="C2242" i="47" l="1"/>
  <c r="A2241" i="47"/>
  <c r="B2241" i="47"/>
  <c r="C2243" i="47" l="1"/>
  <c r="A2242" i="47"/>
  <c r="B2242" i="47"/>
  <c r="C2244" i="47" l="1"/>
  <c r="A2243" i="47"/>
  <c r="B2243" i="47"/>
  <c r="C2245" i="47" l="1"/>
  <c r="A2244" i="47"/>
  <c r="B2244" i="47"/>
  <c r="C2246" i="47" l="1"/>
  <c r="A2245" i="47"/>
  <c r="B2245" i="47"/>
  <c r="C2247" i="47" l="1"/>
  <c r="A2246" i="47"/>
  <c r="B2246" i="47"/>
  <c r="C2248" i="47" l="1"/>
  <c r="A2247" i="47"/>
  <c r="B2247" i="47"/>
  <c r="C2249" i="47" l="1"/>
  <c r="A2248" i="47"/>
  <c r="B2248" i="47"/>
  <c r="C2250" i="47" l="1"/>
  <c r="A2249" i="47"/>
  <c r="B2249" i="47"/>
  <c r="C2251" i="47" l="1"/>
  <c r="A2250" i="47"/>
  <c r="B2250" i="47"/>
  <c r="C2252" i="47" l="1"/>
  <c r="A2251" i="47"/>
  <c r="B2251" i="47"/>
  <c r="C2253" i="47" l="1"/>
  <c r="A2252" i="47"/>
  <c r="B2252" i="47"/>
  <c r="C2254" i="47" l="1"/>
  <c r="A2253" i="47"/>
  <c r="B2253" i="47"/>
  <c r="C2255" i="47" l="1"/>
  <c r="A2254" i="47"/>
  <c r="B2254" i="47"/>
  <c r="C2256" i="47" l="1"/>
  <c r="A2255" i="47"/>
  <c r="B2255" i="47"/>
  <c r="C2257" i="47" l="1"/>
  <c r="A2256" i="47"/>
  <c r="B2256" i="47"/>
  <c r="C2258" i="47" l="1"/>
  <c r="A2257" i="47"/>
  <c r="B2257" i="47"/>
  <c r="C2259" i="47" l="1"/>
  <c r="A2258" i="47"/>
  <c r="B2258" i="47"/>
  <c r="C2260" i="47" l="1"/>
  <c r="A2259" i="47"/>
  <c r="B2259" i="47"/>
  <c r="C2261" i="47" l="1"/>
  <c r="A2260" i="47"/>
  <c r="B2260" i="47"/>
  <c r="C2262" i="47" l="1"/>
  <c r="A2261" i="47"/>
  <c r="B2261" i="47"/>
  <c r="C2263" i="47" l="1"/>
  <c r="A2262" i="47"/>
  <c r="B2262" i="47"/>
  <c r="C2264" i="47" l="1"/>
  <c r="A2263" i="47"/>
  <c r="B2263" i="47"/>
  <c r="C2265" i="47" l="1"/>
  <c r="A2264" i="47"/>
  <c r="B2264" i="47"/>
  <c r="C2266" i="47" l="1"/>
  <c r="A2265" i="47"/>
  <c r="B2265" i="47"/>
  <c r="C2267" i="47" l="1"/>
  <c r="A2266" i="47"/>
  <c r="B2266" i="47"/>
  <c r="C2268" i="47" l="1"/>
  <c r="A2267" i="47"/>
  <c r="B2267" i="47"/>
  <c r="C2269" i="47" l="1"/>
  <c r="A2268" i="47"/>
  <c r="B2268" i="47"/>
  <c r="C2270" i="47" l="1"/>
  <c r="A2269" i="47"/>
  <c r="B2269" i="47"/>
  <c r="C2271" i="47" l="1"/>
  <c r="A2270" i="47"/>
  <c r="B2270" i="47"/>
  <c r="C2272" i="47" l="1"/>
  <c r="A2271" i="47"/>
  <c r="B2271" i="47"/>
  <c r="C2273" i="47" l="1"/>
  <c r="A2272" i="47"/>
  <c r="B2272" i="47"/>
  <c r="C2274" i="47" l="1"/>
  <c r="A2273" i="47"/>
  <c r="B2273" i="47"/>
  <c r="C2275" i="47" l="1"/>
  <c r="A2274" i="47"/>
  <c r="B2274" i="47"/>
  <c r="C2276" i="47" l="1"/>
  <c r="A2275" i="47"/>
  <c r="B2275" i="47"/>
  <c r="C2277" i="47" l="1"/>
  <c r="A2276" i="47"/>
  <c r="B2276" i="47"/>
  <c r="C2278" i="47" l="1"/>
  <c r="A2277" i="47"/>
  <c r="B2277" i="47"/>
  <c r="C2279" i="47" l="1"/>
  <c r="A2278" i="47"/>
  <c r="B2278" i="47"/>
  <c r="C2280" i="47" l="1"/>
  <c r="A2279" i="47"/>
  <c r="B2279" i="47"/>
  <c r="C2281" i="47" l="1"/>
  <c r="A2280" i="47"/>
  <c r="B2280" i="47"/>
  <c r="C2282" i="47" l="1"/>
  <c r="A2281" i="47"/>
  <c r="B2281" i="47"/>
  <c r="C2283" i="47" l="1"/>
  <c r="A2282" i="47"/>
  <c r="B2282" i="47"/>
  <c r="C2284" i="47" l="1"/>
  <c r="A2283" i="47"/>
  <c r="B2283" i="47"/>
  <c r="C2285" i="47" l="1"/>
  <c r="A2284" i="47"/>
  <c r="B2284" i="47"/>
  <c r="C2286" i="47" l="1"/>
  <c r="A2285" i="47"/>
  <c r="B2285" i="47"/>
  <c r="C2287" i="47" l="1"/>
  <c r="A2286" i="47"/>
  <c r="B2286" i="47"/>
  <c r="C2288" i="47" l="1"/>
  <c r="A2287" i="47"/>
  <c r="B2287" i="47"/>
  <c r="C2289" i="47" l="1"/>
  <c r="A2288" i="47"/>
  <c r="B2288" i="47"/>
  <c r="C2290" i="47" l="1"/>
  <c r="A2289" i="47"/>
  <c r="B2289" i="47"/>
  <c r="C2291" i="47" l="1"/>
  <c r="A2290" i="47"/>
  <c r="B2290" i="47"/>
  <c r="C2292" i="47" l="1"/>
  <c r="A2291" i="47"/>
  <c r="B2291" i="47"/>
  <c r="C2293" i="47" l="1"/>
  <c r="A2292" i="47"/>
  <c r="B2292" i="47"/>
  <c r="C2294" i="47" l="1"/>
  <c r="A2293" i="47"/>
  <c r="B2293" i="47"/>
  <c r="C2295" i="47" l="1"/>
  <c r="A2294" i="47"/>
  <c r="B2294" i="47"/>
  <c r="C2296" i="47" l="1"/>
  <c r="A2295" i="47"/>
  <c r="B2295" i="47"/>
  <c r="C2297" i="47" l="1"/>
  <c r="A2296" i="47"/>
  <c r="B2296" i="47"/>
  <c r="C2298" i="47" l="1"/>
  <c r="A2297" i="47"/>
  <c r="B2297" i="47"/>
  <c r="C2299" i="47" l="1"/>
  <c r="A2298" i="47"/>
  <c r="B2298" i="47"/>
  <c r="C2300" i="47" l="1"/>
  <c r="A2299" i="47"/>
  <c r="B2299" i="47"/>
  <c r="C2301" i="47" l="1"/>
  <c r="A2300" i="47"/>
  <c r="B2300" i="47"/>
  <c r="C2302" i="47" l="1"/>
  <c r="A2301" i="47"/>
  <c r="B2301" i="47"/>
  <c r="C2303" i="47" l="1"/>
  <c r="A2302" i="47"/>
  <c r="B2302" i="47"/>
  <c r="C2304" i="47" l="1"/>
  <c r="A2303" i="47"/>
  <c r="B2303" i="47"/>
  <c r="C2305" i="47" l="1"/>
  <c r="A2304" i="47"/>
  <c r="B2304" i="47"/>
  <c r="C2306" i="47" l="1"/>
  <c r="A2305" i="47"/>
  <c r="B2305" i="47"/>
  <c r="C2307" i="47" l="1"/>
  <c r="A2306" i="47"/>
  <c r="B2306" i="47"/>
  <c r="C2308" i="47" l="1"/>
  <c r="A2307" i="47"/>
  <c r="B2307" i="47"/>
  <c r="C2309" i="47" l="1"/>
  <c r="A2308" i="47"/>
  <c r="B2308" i="47"/>
  <c r="C2310" i="47" l="1"/>
  <c r="A2309" i="47"/>
  <c r="B2309" i="47"/>
  <c r="C2311" i="47" l="1"/>
  <c r="A2310" i="47"/>
  <c r="B2310" i="47"/>
  <c r="C2312" i="47" l="1"/>
  <c r="A2311" i="47"/>
  <c r="B2311" i="47"/>
  <c r="C2313" i="47" l="1"/>
  <c r="A2312" i="47"/>
  <c r="B2312" i="47"/>
  <c r="C2314" i="47" l="1"/>
  <c r="A2313" i="47"/>
  <c r="B2313" i="47"/>
  <c r="C2315" i="47" l="1"/>
  <c r="A2314" i="47"/>
  <c r="B2314" i="47"/>
  <c r="C2316" i="47" l="1"/>
  <c r="A2315" i="47"/>
  <c r="B2315" i="47"/>
  <c r="C2317" i="47" l="1"/>
  <c r="A2316" i="47"/>
  <c r="B2316" i="47"/>
  <c r="C2318" i="47" l="1"/>
  <c r="A2317" i="47"/>
  <c r="B2317" i="47"/>
  <c r="C2319" i="47" l="1"/>
  <c r="A2318" i="47"/>
  <c r="B2318" i="47"/>
  <c r="C2320" i="47" l="1"/>
  <c r="A2319" i="47"/>
  <c r="B2319" i="47"/>
  <c r="C2321" i="47" l="1"/>
  <c r="A2320" i="47"/>
  <c r="B2320" i="47"/>
  <c r="C2322" i="47" l="1"/>
  <c r="A2321" i="47"/>
  <c r="B2321" i="47"/>
  <c r="C2323" i="47" l="1"/>
  <c r="A2322" i="47"/>
  <c r="B2322" i="47"/>
  <c r="C2324" i="47" l="1"/>
  <c r="A2323" i="47"/>
  <c r="B2323" i="47"/>
  <c r="C2325" i="47" l="1"/>
  <c r="A2324" i="47"/>
  <c r="B2324" i="47"/>
  <c r="C2326" i="47" l="1"/>
  <c r="A2325" i="47"/>
  <c r="B2325" i="47"/>
  <c r="C2327" i="47" l="1"/>
  <c r="A2326" i="47"/>
  <c r="B2326" i="47"/>
  <c r="C2328" i="47" l="1"/>
  <c r="A2327" i="47"/>
  <c r="B2327" i="47"/>
  <c r="C2329" i="47" l="1"/>
  <c r="A2328" i="47"/>
  <c r="B2328" i="47"/>
  <c r="C2330" i="47" l="1"/>
  <c r="A2329" i="47"/>
  <c r="B2329" i="47"/>
  <c r="C2331" i="47" l="1"/>
  <c r="A2330" i="47"/>
  <c r="B2330" i="47"/>
  <c r="C2332" i="47" l="1"/>
  <c r="A2331" i="47"/>
  <c r="B2331" i="47"/>
  <c r="C2333" i="47" l="1"/>
  <c r="A2332" i="47"/>
  <c r="B2332" i="47"/>
  <c r="C2334" i="47" l="1"/>
  <c r="A2333" i="47"/>
  <c r="B2333" i="47"/>
  <c r="C2335" i="47" l="1"/>
  <c r="A2334" i="47"/>
  <c r="B2334" i="47"/>
  <c r="C2336" i="47" l="1"/>
  <c r="A2335" i="47"/>
  <c r="B2335" i="47"/>
  <c r="C2337" i="47" l="1"/>
  <c r="A2336" i="47"/>
  <c r="B2336" i="47"/>
  <c r="C2338" i="47" l="1"/>
  <c r="A2337" i="47"/>
  <c r="B2337" i="47"/>
  <c r="C2339" i="47" l="1"/>
  <c r="A2338" i="47"/>
  <c r="B2338" i="47"/>
  <c r="C2340" i="47" l="1"/>
  <c r="A2339" i="47"/>
  <c r="B2339" i="47"/>
  <c r="C2341" i="47" l="1"/>
  <c r="A2340" i="47"/>
  <c r="B2340" i="47"/>
  <c r="C2342" i="47" l="1"/>
  <c r="A2341" i="47"/>
  <c r="B2341" i="47"/>
  <c r="C2343" i="47" l="1"/>
  <c r="A2342" i="47"/>
  <c r="B2342" i="47"/>
  <c r="C2344" i="47" l="1"/>
  <c r="A2343" i="47"/>
  <c r="B2343" i="47"/>
  <c r="C2345" i="47" l="1"/>
  <c r="A2344" i="47"/>
  <c r="B2344" i="47"/>
  <c r="C2346" i="47" l="1"/>
  <c r="A2345" i="47"/>
  <c r="B2345" i="47"/>
  <c r="C2347" i="47" l="1"/>
  <c r="A2346" i="47"/>
  <c r="B2346" i="47"/>
  <c r="C2348" i="47" l="1"/>
  <c r="A2347" i="47"/>
  <c r="B2347" i="47"/>
  <c r="C2349" i="47" l="1"/>
  <c r="A2348" i="47"/>
  <c r="B2348" i="47"/>
  <c r="C2350" i="47" l="1"/>
  <c r="A2349" i="47"/>
  <c r="B2349" i="47"/>
  <c r="C2351" i="47" l="1"/>
  <c r="A2350" i="47"/>
  <c r="B2350" i="47"/>
  <c r="C2352" i="47" l="1"/>
  <c r="A2351" i="47"/>
  <c r="B2351" i="47"/>
  <c r="C2353" i="47" l="1"/>
  <c r="A2352" i="47"/>
  <c r="B2352" i="47"/>
  <c r="C2354" i="47" l="1"/>
  <c r="A2353" i="47"/>
  <c r="B2353" i="47"/>
  <c r="C2355" i="47" l="1"/>
  <c r="A2354" i="47"/>
  <c r="B2354" i="47"/>
  <c r="C2356" i="47" l="1"/>
  <c r="A2355" i="47"/>
  <c r="B2355" i="47"/>
  <c r="C2357" i="47" l="1"/>
  <c r="A2356" i="47"/>
  <c r="B2356" i="47"/>
  <c r="C2358" i="47" l="1"/>
  <c r="A2357" i="47"/>
  <c r="B2357" i="47"/>
  <c r="C2359" i="47" l="1"/>
  <c r="A2358" i="47"/>
  <c r="B2358" i="47"/>
  <c r="C2360" i="47" l="1"/>
  <c r="A2359" i="47"/>
  <c r="B2359" i="47"/>
  <c r="C2361" i="47" l="1"/>
  <c r="A2360" i="47"/>
  <c r="B2360" i="47"/>
  <c r="C2362" i="47" l="1"/>
  <c r="A2361" i="47"/>
  <c r="B2361" i="47"/>
  <c r="C2363" i="47" l="1"/>
  <c r="A2362" i="47"/>
  <c r="B2362" i="47"/>
  <c r="C2364" i="47" l="1"/>
  <c r="A2363" i="47"/>
  <c r="B2363" i="47"/>
  <c r="C2365" i="47" l="1"/>
  <c r="A2364" i="47"/>
  <c r="B2364" i="47"/>
  <c r="C2366" i="47" l="1"/>
  <c r="A2365" i="47"/>
  <c r="B2365" i="47"/>
  <c r="C2367" i="47" l="1"/>
  <c r="A2366" i="47"/>
  <c r="B2366" i="47"/>
  <c r="C2368" i="47" l="1"/>
  <c r="A2367" i="47"/>
  <c r="B2367" i="47"/>
  <c r="C2369" i="47" l="1"/>
  <c r="A2368" i="47"/>
  <c r="B2368" i="47"/>
  <c r="C2370" i="47" l="1"/>
  <c r="A2369" i="47"/>
  <c r="B2369" i="47"/>
  <c r="C2371" i="47" l="1"/>
  <c r="A2370" i="47"/>
  <c r="B2370" i="47"/>
  <c r="C2372" i="47" l="1"/>
  <c r="A2371" i="47"/>
  <c r="B2371" i="47"/>
  <c r="C2373" i="47" l="1"/>
  <c r="A2372" i="47"/>
  <c r="B2372" i="47"/>
  <c r="C2374" i="47" l="1"/>
  <c r="A2373" i="47"/>
  <c r="B2373" i="47"/>
  <c r="C2375" i="47" l="1"/>
  <c r="A2374" i="47"/>
  <c r="B2374" i="47"/>
  <c r="C2376" i="47" l="1"/>
  <c r="A2375" i="47"/>
  <c r="B2375" i="47"/>
  <c r="C2377" i="47" l="1"/>
  <c r="A2376" i="47"/>
  <c r="B2376" i="47"/>
  <c r="C2378" i="47" l="1"/>
  <c r="A2377" i="47"/>
  <c r="B2377" i="47"/>
  <c r="C2379" i="47" l="1"/>
  <c r="A2378" i="47"/>
  <c r="B2378" i="47"/>
  <c r="C2380" i="47" l="1"/>
  <c r="A2379" i="47"/>
  <c r="B2379" i="47"/>
  <c r="C2381" i="47" l="1"/>
  <c r="A2380" i="47"/>
  <c r="B2380" i="47"/>
  <c r="C2382" i="47" l="1"/>
  <c r="A2381" i="47"/>
  <c r="B2381" i="47"/>
  <c r="C2383" i="47" l="1"/>
  <c r="A2382" i="47"/>
  <c r="B2382" i="47"/>
  <c r="C2384" i="47" l="1"/>
  <c r="A2383" i="47"/>
  <c r="B2383" i="47"/>
  <c r="C2385" i="47" l="1"/>
  <c r="A2384" i="47"/>
  <c r="B2384" i="47"/>
  <c r="C2386" i="47" l="1"/>
  <c r="A2385" i="47"/>
  <c r="B2385" i="47"/>
  <c r="C2387" i="47" l="1"/>
  <c r="A2386" i="47"/>
  <c r="B2386" i="47"/>
  <c r="C2388" i="47" l="1"/>
  <c r="A2387" i="47"/>
  <c r="B2387" i="47"/>
  <c r="C2389" i="47" l="1"/>
  <c r="A2388" i="47"/>
  <c r="B2388" i="47"/>
  <c r="C2390" i="47" l="1"/>
  <c r="A2389" i="47"/>
  <c r="B2389" i="47"/>
  <c r="C2391" i="47" l="1"/>
  <c r="A2390" i="47"/>
  <c r="B2390" i="47"/>
  <c r="C2392" i="47" l="1"/>
  <c r="A2391" i="47"/>
  <c r="B2391" i="47"/>
  <c r="C2393" i="47" l="1"/>
  <c r="A2392" i="47"/>
  <c r="B2392" i="47"/>
  <c r="C2394" i="47" l="1"/>
  <c r="A2393" i="47"/>
  <c r="B2393" i="47"/>
  <c r="C2395" i="47" l="1"/>
  <c r="A2394" i="47"/>
  <c r="B2394" i="47"/>
  <c r="C2396" i="47" l="1"/>
  <c r="A2395" i="47"/>
  <c r="B2395" i="47"/>
  <c r="C2397" i="47" l="1"/>
  <c r="A2396" i="47"/>
  <c r="B2396" i="47"/>
  <c r="C2398" i="47" l="1"/>
  <c r="A2397" i="47"/>
  <c r="B2397" i="47"/>
  <c r="C2399" i="47" l="1"/>
  <c r="A2398" i="47"/>
  <c r="B2398" i="47"/>
  <c r="C2400" i="47" l="1"/>
  <c r="A2399" i="47"/>
  <c r="B2399" i="47"/>
  <c r="C2401" i="47" l="1"/>
  <c r="A2400" i="47"/>
  <c r="B2400" i="47"/>
  <c r="C2402" i="47" l="1"/>
  <c r="A2401" i="47"/>
  <c r="B2401" i="47"/>
  <c r="C2403" i="47" l="1"/>
  <c r="A2402" i="47"/>
  <c r="B2402" i="47"/>
  <c r="C2404" i="47" l="1"/>
  <c r="A2403" i="47"/>
  <c r="B2403" i="47"/>
  <c r="C2405" i="47" l="1"/>
  <c r="A2404" i="47"/>
  <c r="B2404" i="47"/>
  <c r="C2406" i="47" l="1"/>
  <c r="A2405" i="47"/>
  <c r="B2405" i="47"/>
  <c r="C2407" i="47" l="1"/>
  <c r="A2406" i="47"/>
  <c r="B2406" i="47"/>
  <c r="C2408" i="47" l="1"/>
  <c r="A2407" i="47"/>
  <c r="B2407" i="47"/>
  <c r="C2409" i="47" l="1"/>
  <c r="A2408" i="47"/>
  <c r="B2408" i="47"/>
  <c r="C2410" i="47" l="1"/>
  <c r="A2409" i="47"/>
  <c r="B2409" i="47"/>
  <c r="C2411" i="47" l="1"/>
  <c r="A2410" i="47"/>
  <c r="B2410" i="47"/>
  <c r="C2412" i="47" l="1"/>
  <c r="A2411" i="47"/>
  <c r="B2411" i="47"/>
  <c r="C2413" i="47" l="1"/>
  <c r="A2412" i="47"/>
  <c r="B2412" i="47"/>
  <c r="C2414" i="47" l="1"/>
  <c r="A2413" i="47"/>
  <c r="B2413" i="47"/>
  <c r="C2415" i="47" l="1"/>
  <c r="A2414" i="47"/>
  <c r="B2414" i="47"/>
  <c r="C2416" i="47" l="1"/>
  <c r="A2415" i="47"/>
  <c r="B2415" i="47"/>
  <c r="C2417" i="47" l="1"/>
  <c r="A2416" i="47"/>
  <c r="B2416" i="47"/>
  <c r="C2418" i="47" l="1"/>
  <c r="A2417" i="47"/>
  <c r="B2417" i="47"/>
  <c r="C2419" i="47" l="1"/>
  <c r="A2418" i="47"/>
  <c r="B2418" i="47"/>
  <c r="C2420" i="47" l="1"/>
  <c r="A2419" i="47"/>
  <c r="B2419" i="47"/>
  <c r="C2421" i="47" l="1"/>
  <c r="A2420" i="47"/>
  <c r="B2420" i="47"/>
  <c r="C2422" i="47" l="1"/>
  <c r="A2421" i="47"/>
  <c r="B2421" i="47"/>
  <c r="C2423" i="47" l="1"/>
  <c r="A2422" i="47"/>
  <c r="B2422" i="47"/>
  <c r="C2424" i="47" l="1"/>
  <c r="A2423" i="47"/>
  <c r="B2423" i="47"/>
  <c r="C2425" i="47" l="1"/>
  <c r="A2424" i="47"/>
  <c r="B2424" i="47"/>
  <c r="C2426" i="47" l="1"/>
  <c r="A2425" i="47"/>
  <c r="B2425" i="47"/>
  <c r="C2427" i="47" l="1"/>
  <c r="A2426" i="47"/>
  <c r="B2426" i="47"/>
  <c r="C2428" i="47" l="1"/>
  <c r="A2427" i="47"/>
  <c r="B2427" i="47"/>
  <c r="C2429" i="47" l="1"/>
  <c r="A2428" i="47"/>
  <c r="B2428" i="47"/>
  <c r="C2430" i="47" l="1"/>
  <c r="A2429" i="47"/>
  <c r="B2429" i="47"/>
  <c r="C2431" i="47" l="1"/>
  <c r="A2430" i="47"/>
  <c r="B2430" i="47"/>
  <c r="C2432" i="47" l="1"/>
  <c r="A2431" i="47"/>
  <c r="B2431" i="47"/>
  <c r="C2433" i="47" l="1"/>
  <c r="A2432" i="47"/>
  <c r="B2432" i="47"/>
  <c r="C2434" i="47" l="1"/>
  <c r="A2433" i="47"/>
  <c r="B2433" i="47"/>
  <c r="C2435" i="47" l="1"/>
  <c r="A2434" i="47"/>
  <c r="B2434" i="47"/>
  <c r="C2436" i="47" l="1"/>
  <c r="A2435" i="47"/>
  <c r="B2435" i="47"/>
  <c r="C2437" i="47" l="1"/>
  <c r="A2436" i="47"/>
  <c r="B2436" i="47"/>
  <c r="C2438" i="47" l="1"/>
  <c r="A2437" i="47"/>
  <c r="B2437" i="47"/>
  <c r="C2439" i="47" l="1"/>
  <c r="A2438" i="47"/>
  <c r="B2438" i="47"/>
  <c r="C2440" i="47" l="1"/>
  <c r="A2439" i="47"/>
  <c r="B2439" i="47"/>
  <c r="C2441" i="47" l="1"/>
  <c r="A2440" i="47"/>
  <c r="B2440" i="47"/>
  <c r="C2442" i="47" l="1"/>
  <c r="A2441" i="47"/>
  <c r="B2441" i="47"/>
  <c r="C2443" i="47" l="1"/>
  <c r="A2442" i="47"/>
  <c r="B2442" i="47"/>
  <c r="C2444" i="47" l="1"/>
  <c r="A2443" i="47"/>
  <c r="B2443" i="47"/>
  <c r="C2445" i="47" l="1"/>
  <c r="A2444" i="47"/>
  <c r="B2444" i="47"/>
  <c r="C2446" i="47" l="1"/>
  <c r="A2445" i="47"/>
  <c r="B2445" i="47"/>
  <c r="C2447" i="47" l="1"/>
  <c r="A2446" i="47"/>
  <c r="B2446" i="47"/>
  <c r="C2448" i="47" l="1"/>
  <c r="A2447" i="47"/>
  <c r="B2447" i="47"/>
  <c r="C2449" i="47" l="1"/>
  <c r="A2448" i="47"/>
  <c r="B2448" i="47"/>
  <c r="C2450" i="47" l="1"/>
  <c r="A2449" i="47"/>
  <c r="B2449" i="47"/>
  <c r="C2451" i="47" l="1"/>
  <c r="A2450" i="47"/>
  <c r="B2450" i="47"/>
  <c r="C2452" i="47" l="1"/>
  <c r="A2451" i="47"/>
  <c r="B2451" i="47"/>
  <c r="C2453" i="47" l="1"/>
  <c r="A2452" i="47"/>
  <c r="B2452" i="47"/>
  <c r="C2454" i="47" l="1"/>
  <c r="A2453" i="47"/>
  <c r="B2453" i="47"/>
  <c r="C2455" i="47" l="1"/>
  <c r="A2454" i="47"/>
  <c r="B2454" i="47"/>
  <c r="C2456" i="47" l="1"/>
  <c r="A2455" i="47"/>
  <c r="B2455" i="47"/>
  <c r="C2457" i="47" l="1"/>
  <c r="A2456" i="47"/>
  <c r="B2456" i="47"/>
  <c r="C2458" i="47" l="1"/>
  <c r="A2457" i="47"/>
  <c r="B2457" i="47"/>
  <c r="C2459" i="47" l="1"/>
  <c r="A2458" i="47"/>
  <c r="B2458" i="47"/>
  <c r="C2460" i="47" l="1"/>
  <c r="A2459" i="47"/>
  <c r="B2459" i="47"/>
  <c r="C2461" i="47" l="1"/>
  <c r="A2460" i="47"/>
  <c r="B2460" i="47"/>
  <c r="C2462" i="47" l="1"/>
  <c r="A2461" i="47"/>
  <c r="B2461" i="47"/>
  <c r="C2463" i="47" l="1"/>
  <c r="A2462" i="47"/>
  <c r="B2462" i="47"/>
  <c r="C2464" i="47" l="1"/>
  <c r="A2463" i="47"/>
  <c r="B2463" i="47"/>
  <c r="C2465" i="47" l="1"/>
  <c r="A2464" i="47"/>
  <c r="B2464" i="47"/>
  <c r="C2466" i="47" l="1"/>
  <c r="A2465" i="47"/>
  <c r="B2465" i="47"/>
  <c r="C2467" i="47" l="1"/>
  <c r="A2466" i="47"/>
  <c r="B2466" i="47"/>
  <c r="C2468" i="47" l="1"/>
  <c r="A2467" i="47"/>
  <c r="B2467" i="47"/>
  <c r="C2469" i="47" l="1"/>
  <c r="A2468" i="47"/>
  <c r="B2468" i="47"/>
  <c r="C2470" i="47" l="1"/>
  <c r="A2469" i="47"/>
  <c r="B2469" i="47"/>
  <c r="C2471" i="47" l="1"/>
  <c r="A2470" i="47"/>
  <c r="B2470" i="47"/>
  <c r="C2472" i="47" l="1"/>
  <c r="A2471" i="47"/>
  <c r="B2471" i="47"/>
  <c r="C2473" i="47" l="1"/>
  <c r="A2472" i="47"/>
  <c r="B2472" i="47"/>
  <c r="C2474" i="47" l="1"/>
  <c r="A2473" i="47"/>
  <c r="B2473" i="47"/>
  <c r="C2475" i="47" l="1"/>
  <c r="A2474" i="47"/>
  <c r="B2474" i="47"/>
  <c r="C2476" i="47" l="1"/>
  <c r="A2475" i="47"/>
  <c r="B2475" i="47"/>
  <c r="C2477" i="47" l="1"/>
  <c r="A2476" i="47"/>
  <c r="B2476" i="47"/>
  <c r="C2478" i="47" l="1"/>
  <c r="A2477" i="47"/>
  <c r="B2477" i="47"/>
  <c r="C2479" i="47" l="1"/>
  <c r="A2478" i="47"/>
  <c r="B2478" i="47"/>
  <c r="C2480" i="47" l="1"/>
  <c r="A2479" i="47"/>
  <c r="B2479" i="47"/>
  <c r="C2481" i="47" l="1"/>
  <c r="A2480" i="47"/>
  <c r="B2480" i="47"/>
  <c r="C2482" i="47" l="1"/>
  <c r="A2481" i="47"/>
  <c r="B2481" i="47"/>
  <c r="C2483" i="47" l="1"/>
  <c r="A2482" i="47"/>
  <c r="B2482" i="47"/>
  <c r="C2484" i="47" l="1"/>
  <c r="A2483" i="47"/>
  <c r="B2483" i="47"/>
  <c r="C2485" i="47" l="1"/>
  <c r="A2484" i="47"/>
  <c r="B2484" i="47"/>
  <c r="C2486" i="47" l="1"/>
  <c r="A2485" i="47"/>
  <c r="B2485" i="47"/>
  <c r="C2487" i="47" l="1"/>
  <c r="A2486" i="47"/>
  <c r="B2486" i="47"/>
  <c r="C2488" i="47" l="1"/>
  <c r="A2487" i="47"/>
  <c r="B2487" i="47"/>
  <c r="C2489" i="47" l="1"/>
  <c r="A2488" i="47"/>
  <c r="B2488" i="47"/>
  <c r="C2490" i="47" l="1"/>
  <c r="A2489" i="47"/>
  <c r="B2489" i="47"/>
  <c r="C2491" i="47" l="1"/>
  <c r="A2490" i="47"/>
  <c r="B2490" i="47"/>
  <c r="C2492" i="47" l="1"/>
  <c r="A2491" i="47"/>
  <c r="B2491" i="47"/>
  <c r="C2493" i="47" l="1"/>
  <c r="A2492" i="47"/>
  <c r="B2492" i="47"/>
  <c r="C2494" i="47" l="1"/>
  <c r="A2493" i="47"/>
  <c r="B2493" i="47"/>
  <c r="C2495" i="47" l="1"/>
  <c r="A2494" i="47"/>
  <c r="B2494" i="47"/>
  <c r="C2496" i="47" l="1"/>
  <c r="A2495" i="47"/>
  <c r="B2495" i="47"/>
  <c r="C2497" i="47" l="1"/>
  <c r="A2496" i="47"/>
  <c r="B2496" i="47"/>
  <c r="C2498" i="47" l="1"/>
  <c r="A2497" i="47"/>
  <c r="B2497" i="47"/>
  <c r="C2499" i="47" l="1"/>
  <c r="A2498" i="47"/>
  <c r="B2498" i="47"/>
  <c r="C2500" i="47" l="1"/>
  <c r="A2499" i="47"/>
  <c r="B2499" i="47"/>
  <c r="C2501" i="47" l="1"/>
  <c r="A2500" i="47"/>
  <c r="B2500" i="47"/>
  <c r="C2502" i="47" l="1"/>
  <c r="A2501" i="47"/>
  <c r="B2501" i="47"/>
  <c r="C2503" i="47" l="1"/>
  <c r="A2502" i="47"/>
  <c r="B2502" i="47"/>
  <c r="C2504" i="47" l="1"/>
  <c r="A2503" i="47"/>
  <c r="B2503" i="47"/>
  <c r="C2505" i="47" l="1"/>
  <c r="A2504" i="47"/>
  <c r="B2504" i="47"/>
  <c r="C2506" i="47" l="1"/>
  <c r="A2505" i="47"/>
  <c r="B2505" i="47"/>
  <c r="C2507" i="47" l="1"/>
  <c r="A2506" i="47"/>
  <c r="B2506" i="47"/>
  <c r="C2508" i="47" l="1"/>
  <c r="A2507" i="47"/>
  <c r="B2507" i="47"/>
  <c r="C2509" i="47" l="1"/>
  <c r="A2508" i="47"/>
  <c r="B2508" i="47"/>
  <c r="C2510" i="47" l="1"/>
  <c r="A2509" i="47"/>
  <c r="B2509" i="47"/>
  <c r="C2511" i="47" l="1"/>
  <c r="A2510" i="47"/>
  <c r="B2510" i="47"/>
  <c r="C2512" i="47" l="1"/>
  <c r="A2511" i="47"/>
  <c r="B2511" i="47"/>
  <c r="C2513" i="47" l="1"/>
  <c r="A2512" i="47"/>
  <c r="B2512" i="47"/>
  <c r="C2514" i="47" l="1"/>
  <c r="A2513" i="47"/>
  <c r="B2513" i="47"/>
  <c r="C2515" i="47" l="1"/>
  <c r="A2514" i="47"/>
  <c r="B2514" i="47"/>
  <c r="C2516" i="47" l="1"/>
  <c r="A2515" i="47"/>
  <c r="B2515" i="47"/>
  <c r="C2517" i="47" l="1"/>
  <c r="A2516" i="47"/>
  <c r="B2516" i="47"/>
  <c r="C2518" i="47" l="1"/>
  <c r="A2517" i="47"/>
  <c r="B2517" i="47"/>
  <c r="C2519" i="47" l="1"/>
  <c r="B2518" i="47"/>
  <c r="A2518" i="47"/>
  <c r="C2520" i="47" l="1"/>
  <c r="A2519" i="47"/>
  <c r="B2519" i="47"/>
  <c r="C2521" i="47" l="1"/>
  <c r="A2520" i="47"/>
  <c r="B2520" i="47"/>
  <c r="C2522" i="47" l="1"/>
  <c r="A2521" i="47"/>
  <c r="B2521" i="47"/>
  <c r="C2523" i="47" l="1"/>
  <c r="A2522" i="47"/>
  <c r="B2522" i="47"/>
  <c r="C2524" i="47" l="1"/>
  <c r="B2523" i="47"/>
  <c r="A2523" i="47"/>
  <c r="C2525" i="47" l="1"/>
  <c r="A2524" i="47"/>
  <c r="B2524" i="47"/>
  <c r="C2526" i="47" l="1"/>
  <c r="A2525" i="47"/>
  <c r="B2525" i="47"/>
  <c r="C2527" i="47" l="1"/>
  <c r="A2526" i="47"/>
  <c r="B2526" i="47"/>
  <c r="C2528" i="47" l="1"/>
  <c r="B2527" i="47"/>
  <c r="A2527" i="47"/>
  <c r="C2529" i="47" l="1"/>
  <c r="A2528" i="47"/>
  <c r="B2528" i="47"/>
  <c r="C2530" i="47" l="1"/>
  <c r="B2529" i="47"/>
  <c r="A2529" i="47"/>
  <c r="C2531" i="47" l="1"/>
  <c r="A2530" i="47"/>
  <c r="B2530" i="47"/>
  <c r="C2532" i="47" l="1"/>
  <c r="B2531" i="47"/>
  <c r="A2531" i="47"/>
  <c r="C2533" i="47" l="1"/>
  <c r="A2532" i="47"/>
  <c r="B2532" i="47"/>
  <c r="C2534" i="47" l="1"/>
  <c r="A2533" i="47"/>
  <c r="B2533" i="47"/>
  <c r="C2535" i="47" l="1"/>
  <c r="B2534" i="47"/>
  <c r="A2534" i="47"/>
  <c r="C2536" i="47" l="1"/>
  <c r="B2535" i="47"/>
  <c r="A2535" i="47"/>
  <c r="C2537" i="47" l="1"/>
  <c r="A2536" i="47"/>
  <c r="B2536" i="47"/>
  <c r="C2538" i="47" l="1"/>
  <c r="A2537" i="47"/>
  <c r="B2537" i="47"/>
  <c r="C2539" i="47" l="1"/>
  <c r="A2538" i="47"/>
  <c r="B2538" i="47"/>
  <c r="C2540" i="47" l="1"/>
  <c r="B2539" i="47"/>
  <c r="A2539" i="47"/>
  <c r="C2541" i="47" l="1"/>
  <c r="A2540" i="47"/>
  <c r="B2540" i="47"/>
  <c r="C2542" i="47" l="1"/>
  <c r="A2541" i="47"/>
  <c r="B2541" i="47"/>
  <c r="C2543" i="47" l="1"/>
  <c r="A2542" i="47"/>
  <c r="B2542" i="47"/>
  <c r="C2544" i="47" l="1"/>
  <c r="B2543" i="47"/>
  <c r="A2543" i="47"/>
  <c r="C2545" i="47" l="1"/>
  <c r="A2544" i="47"/>
  <c r="B2544" i="47"/>
  <c r="C2546" i="47" l="1"/>
  <c r="A2545" i="47"/>
  <c r="B2545" i="47"/>
  <c r="C2547" i="47" l="1"/>
  <c r="A2546" i="47"/>
  <c r="B2546" i="47"/>
  <c r="C2548" i="47" l="1"/>
  <c r="B2547" i="47"/>
  <c r="A2547" i="47"/>
  <c r="C2549" i="47" l="1"/>
  <c r="A2548" i="47"/>
  <c r="B2548" i="47"/>
  <c r="C2550" i="47" l="1"/>
  <c r="A2549" i="47"/>
  <c r="B2549" i="47"/>
  <c r="C2551" i="47" l="1"/>
  <c r="A2550" i="47"/>
  <c r="B2550" i="47"/>
  <c r="C2552" i="47" l="1"/>
  <c r="B2551" i="47"/>
  <c r="A2551" i="47"/>
  <c r="C2553" i="47" l="1"/>
  <c r="A2552" i="47"/>
  <c r="B2552" i="47"/>
  <c r="C2554" i="47" l="1"/>
  <c r="A2553" i="47"/>
  <c r="B2553" i="47"/>
  <c r="C2555" i="47" l="1"/>
  <c r="A2554" i="47"/>
  <c r="B2554" i="47"/>
  <c r="C2556" i="47" l="1"/>
  <c r="B2555" i="47"/>
  <c r="A2555" i="47"/>
  <c r="C2557" i="47" l="1"/>
  <c r="A2556" i="47"/>
  <c r="B2556" i="47"/>
  <c r="C2558" i="47" l="1"/>
  <c r="A2557" i="47"/>
  <c r="B2557" i="47"/>
  <c r="C2559" i="47" l="1"/>
  <c r="A2558" i="47"/>
  <c r="B2558" i="47"/>
  <c r="C2560" i="47" l="1"/>
  <c r="B2559" i="47"/>
  <c r="A2559" i="47"/>
  <c r="C2561" i="47" l="1"/>
  <c r="A2560" i="47"/>
  <c r="B2560" i="47"/>
  <c r="C2562" i="47" l="1"/>
  <c r="A2561" i="47"/>
  <c r="B2561" i="47"/>
  <c r="C2563" i="47" l="1"/>
  <c r="A2562" i="47"/>
  <c r="B2562" i="47"/>
  <c r="C2564" i="47" l="1"/>
  <c r="B2563" i="47"/>
  <c r="A2563" i="47"/>
  <c r="C2565" i="47" l="1"/>
  <c r="A2564" i="47"/>
  <c r="B2564" i="47"/>
  <c r="C2566" i="47" l="1"/>
  <c r="A2565" i="47"/>
  <c r="B2565" i="47"/>
  <c r="C2567" i="47" l="1"/>
  <c r="A2566" i="47"/>
  <c r="B2566" i="47"/>
  <c r="C2568" i="47" l="1"/>
  <c r="C2569" i="47" s="1"/>
  <c r="C2570" i="47" s="1"/>
  <c r="B2567" i="47"/>
  <c r="A2567" i="47"/>
  <c r="C2571" i="47" l="1"/>
  <c r="A2570" i="47"/>
  <c r="B2570" i="47"/>
  <c r="A2568" i="47"/>
  <c r="B2568" i="47"/>
  <c r="C2572" i="47" l="1"/>
  <c r="A2571" i="47"/>
  <c r="B2571" i="47"/>
  <c r="A2569" i="47"/>
  <c r="B2569" i="47"/>
  <c r="C2573" i="47" l="1"/>
  <c r="A2572" i="47"/>
  <c r="B2572" i="47"/>
  <c r="C2574" i="47" l="1"/>
  <c r="A2573" i="47"/>
  <c r="B2573" i="47"/>
  <c r="C2575" i="47" l="1"/>
  <c r="A2574" i="47"/>
  <c r="B2574" i="47"/>
  <c r="C2576" i="47" l="1"/>
  <c r="A2575" i="47"/>
  <c r="B2575" i="47"/>
  <c r="C2577" i="47" l="1"/>
  <c r="A2576" i="47"/>
  <c r="B2576" i="47"/>
  <c r="C2578" i="47" l="1"/>
  <c r="A2577" i="47"/>
  <c r="B2577" i="47"/>
  <c r="C2579" i="47" l="1"/>
  <c r="A2578" i="47"/>
  <c r="B2578" i="47"/>
  <c r="C2580" i="47" l="1"/>
  <c r="A2579" i="47"/>
  <c r="B2579" i="47"/>
  <c r="C2581" i="47" l="1"/>
  <c r="A2580" i="47"/>
  <c r="B2580" i="47"/>
  <c r="C2582" i="47" l="1"/>
  <c r="A2581" i="47"/>
  <c r="B2581" i="47"/>
  <c r="C2583" i="47" l="1"/>
  <c r="A2582" i="47"/>
  <c r="B2582" i="47"/>
  <c r="C2584" i="47" l="1"/>
  <c r="A2583" i="47"/>
  <c r="B2583" i="47"/>
  <c r="C2585" i="47" l="1"/>
  <c r="A2584" i="47"/>
  <c r="B2584" i="47"/>
  <c r="C2586" i="47" l="1"/>
  <c r="A2585" i="47"/>
  <c r="B2585" i="47"/>
  <c r="C2587" i="47" l="1"/>
  <c r="A2586" i="47"/>
  <c r="B2586" i="47"/>
  <c r="C2588" i="47" l="1"/>
  <c r="A2587" i="47"/>
  <c r="B2587" i="47"/>
  <c r="C2589" i="47" l="1"/>
  <c r="A2588" i="47"/>
  <c r="B2588" i="47"/>
  <c r="C2590" i="47" l="1"/>
  <c r="A2589" i="47"/>
  <c r="B2589" i="47"/>
  <c r="C2591" i="47" l="1"/>
  <c r="A2590" i="47"/>
  <c r="B2590" i="47"/>
  <c r="C2592" i="47" l="1"/>
  <c r="A2591" i="47"/>
  <c r="B2591" i="47"/>
  <c r="C2593" i="47" l="1"/>
  <c r="A2592" i="47"/>
  <c r="B2592" i="47"/>
  <c r="C2594" i="47" l="1"/>
  <c r="A2593" i="47"/>
  <c r="B2593" i="47"/>
  <c r="C2595" i="47" l="1"/>
  <c r="A2594" i="47"/>
  <c r="B2594" i="47"/>
  <c r="C2596" i="47" l="1"/>
  <c r="A2595" i="47"/>
  <c r="B2595" i="47"/>
  <c r="C2597" i="47" l="1"/>
  <c r="A2596" i="47"/>
  <c r="B2596" i="47"/>
  <c r="C2598" i="47" l="1"/>
  <c r="A2597" i="47"/>
  <c r="B2597" i="47"/>
  <c r="C2599" i="47" l="1"/>
  <c r="A2598" i="47"/>
  <c r="B2598" i="47"/>
  <c r="C2600" i="47" l="1"/>
  <c r="A2599" i="47"/>
  <c r="B2599" i="47"/>
  <c r="C2601" i="47" l="1"/>
  <c r="A2600" i="47"/>
  <c r="B2600" i="47"/>
  <c r="C2602" i="47" l="1"/>
  <c r="A2601" i="47"/>
  <c r="B2601" i="47"/>
  <c r="C2603" i="47" l="1"/>
  <c r="A2602" i="47"/>
  <c r="B2602" i="47"/>
  <c r="C2604" i="47" l="1"/>
  <c r="A2603" i="47"/>
  <c r="B2603" i="47"/>
  <c r="C2605" i="47" l="1"/>
  <c r="A2604" i="47"/>
  <c r="B2604" i="47"/>
  <c r="C2606" i="47" l="1"/>
  <c r="A2605" i="47"/>
  <c r="B2605" i="47"/>
  <c r="C2607" i="47" l="1"/>
  <c r="A2606" i="47"/>
  <c r="B2606" i="47"/>
  <c r="C2608" i="47" l="1"/>
  <c r="A2607" i="47"/>
  <c r="B2607" i="47"/>
  <c r="C2609" i="47" l="1"/>
  <c r="A2608" i="47"/>
  <c r="B2608" i="47"/>
  <c r="C2610" i="47" l="1"/>
  <c r="A2609" i="47"/>
  <c r="B2609" i="47"/>
  <c r="C2611" i="47" l="1"/>
  <c r="A2610" i="47"/>
  <c r="B2610" i="47"/>
  <c r="C2612" i="47" l="1"/>
  <c r="A2611" i="47"/>
  <c r="B2611" i="47"/>
  <c r="C2613" i="47" l="1"/>
  <c r="A2612" i="47"/>
  <c r="B2612" i="47"/>
  <c r="C2614" i="47" l="1"/>
  <c r="A2613" i="47"/>
  <c r="B2613" i="47"/>
  <c r="C2615" i="47" l="1"/>
  <c r="A2614" i="47"/>
  <c r="B2614" i="47"/>
  <c r="C2616" i="47" l="1"/>
  <c r="A2615" i="47"/>
  <c r="B2615" i="47"/>
  <c r="C2617" i="47" l="1"/>
  <c r="A2616" i="47"/>
  <c r="B2616" i="47"/>
  <c r="C2618" i="47" l="1"/>
  <c r="A2617" i="47"/>
  <c r="B2617" i="47"/>
  <c r="C2619" i="47" l="1"/>
  <c r="A2618" i="47"/>
  <c r="B2618" i="47"/>
  <c r="C2620" i="47" l="1"/>
  <c r="A2619" i="47"/>
  <c r="B2619" i="47"/>
  <c r="C2621" i="47" l="1"/>
  <c r="A2620" i="47"/>
  <c r="B2620" i="47"/>
  <c r="C2622" i="47" l="1"/>
  <c r="A2621" i="47"/>
  <c r="B2621" i="47"/>
  <c r="C2623" i="47" l="1"/>
  <c r="A2622" i="47"/>
  <c r="B2622" i="47"/>
  <c r="C2624" i="47" l="1"/>
  <c r="A2623" i="47"/>
  <c r="B2623" i="47"/>
  <c r="C2625" i="47" l="1"/>
  <c r="A2624" i="47"/>
  <c r="B2624" i="47"/>
  <c r="C2626" i="47" l="1"/>
  <c r="A2625" i="47"/>
  <c r="B2625" i="47"/>
  <c r="C2627" i="47" l="1"/>
  <c r="A2626" i="47"/>
  <c r="B2626" i="47"/>
  <c r="C2628" i="47" l="1"/>
  <c r="A2627" i="47"/>
  <c r="B2627" i="47"/>
  <c r="C2629" i="47" l="1"/>
  <c r="A2628" i="47"/>
  <c r="B2628" i="47"/>
  <c r="C2630" i="47" l="1"/>
  <c r="A2629" i="47"/>
  <c r="B2629" i="47"/>
  <c r="C2631" i="47" l="1"/>
  <c r="A2630" i="47"/>
  <c r="B2630" i="47"/>
  <c r="C2632" i="47" l="1"/>
  <c r="A2631" i="47"/>
  <c r="B2631" i="47"/>
  <c r="C2633" i="47" l="1"/>
  <c r="A2632" i="47"/>
  <c r="B2632" i="47"/>
  <c r="C2634" i="47" l="1"/>
  <c r="A2633" i="47"/>
  <c r="B2633" i="47"/>
  <c r="C2635" i="47" l="1"/>
  <c r="A2634" i="47"/>
  <c r="B2634" i="47"/>
  <c r="C2636" i="47" l="1"/>
  <c r="A2635" i="47"/>
  <c r="B2635" i="47"/>
  <c r="C2637" i="47" l="1"/>
  <c r="A2636" i="47"/>
  <c r="B2636" i="47"/>
  <c r="C2638" i="47" l="1"/>
  <c r="A2637" i="47"/>
  <c r="B2637" i="47"/>
  <c r="C2639" i="47" l="1"/>
  <c r="A2638" i="47"/>
  <c r="B2638" i="47"/>
  <c r="C2640" i="47" l="1"/>
  <c r="A2639" i="47"/>
  <c r="B2639" i="47"/>
  <c r="C2641" i="47" l="1"/>
  <c r="A2640" i="47"/>
  <c r="B2640" i="47"/>
  <c r="C2642" i="47" l="1"/>
  <c r="A2641" i="47"/>
  <c r="B2641" i="47"/>
  <c r="C2643" i="47" l="1"/>
  <c r="A2642" i="47"/>
  <c r="B2642" i="47"/>
  <c r="C2644" i="47" l="1"/>
  <c r="A2643" i="47"/>
  <c r="B2643" i="47"/>
  <c r="C2645" i="47" l="1"/>
  <c r="A2644" i="47"/>
  <c r="B2644" i="47"/>
  <c r="C2646" i="47" l="1"/>
  <c r="A2645" i="47"/>
  <c r="B2645" i="47"/>
  <c r="C2647" i="47" l="1"/>
  <c r="A2646" i="47"/>
  <c r="B2646" i="47"/>
  <c r="C2648" i="47" l="1"/>
  <c r="A2647" i="47"/>
  <c r="B2647" i="47"/>
  <c r="C2649" i="47" l="1"/>
  <c r="A2648" i="47"/>
  <c r="B2648" i="47"/>
  <c r="C2650" i="47" l="1"/>
  <c r="A2649" i="47"/>
  <c r="B2649" i="47"/>
  <c r="C2651" i="47" l="1"/>
  <c r="A2650" i="47"/>
  <c r="B2650" i="47"/>
  <c r="C2652" i="47" l="1"/>
  <c r="A2651" i="47"/>
  <c r="B2651" i="47"/>
  <c r="C2653" i="47" l="1"/>
  <c r="A2652" i="47"/>
  <c r="B2652" i="47"/>
  <c r="C2654" i="47" l="1"/>
  <c r="A2653" i="47"/>
  <c r="B2653" i="47"/>
  <c r="C2655" i="47" l="1"/>
  <c r="A2654" i="47"/>
  <c r="B2654" i="47"/>
  <c r="C2656" i="47" l="1"/>
  <c r="A2655" i="47"/>
  <c r="B2655" i="47"/>
  <c r="C2657" i="47" l="1"/>
  <c r="A2656" i="47"/>
  <c r="B2656" i="47"/>
  <c r="C2658" i="47" l="1"/>
  <c r="A2657" i="47"/>
  <c r="B2657" i="47"/>
  <c r="C2659" i="47" l="1"/>
  <c r="A2658" i="47"/>
  <c r="B2658" i="47"/>
  <c r="C2660" i="47" l="1"/>
  <c r="A2659" i="47"/>
  <c r="B2659" i="47"/>
  <c r="C2661" i="47" l="1"/>
  <c r="A2660" i="47"/>
  <c r="B2660" i="47"/>
  <c r="C2662" i="47" l="1"/>
  <c r="A2661" i="47"/>
  <c r="B2661" i="47"/>
  <c r="C2663" i="47" l="1"/>
  <c r="A2662" i="47"/>
  <c r="B2662" i="47"/>
  <c r="C2664" i="47" l="1"/>
  <c r="A2663" i="47"/>
  <c r="B2663" i="47"/>
  <c r="C2665" i="47" l="1"/>
  <c r="A2664" i="47"/>
  <c r="B2664" i="47"/>
  <c r="C2666" i="47" l="1"/>
  <c r="A2665" i="47"/>
  <c r="B2665" i="47"/>
  <c r="C2667" i="47" l="1"/>
  <c r="A2666" i="47"/>
  <c r="B2666" i="47"/>
  <c r="C2668" i="47" l="1"/>
  <c r="A2667" i="47"/>
  <c r="B2667" i="47"/>
  <c r="C2669" i="47" l="1"/>
  <c r="A2668" i="47"/>
  <c r="B2668" i="47"/>
  <c r="C2670" i="47" l="1"/>
  <c r="A2669" i="47"/>
  <c r="B2669" i="47"/>
  <c r="C2671" i="47" l="1"/>
  <c r="A2670" i="47"/>
  <c r="B2670" i="47"/>
  <c r="C2672" i="47" l="1"/>
  <c r="A2671" i="47"/>
  <c r="B2671" i="47"/>
  <c r="C2673" i="47" l="1"/>
  <c r="A2672" i="47"/>
  <c r="B2672" i="47"/>
  <c r="C2674" i="47" l="1"/>
  <c r="A2673" i="47"/>
  <c r="B2673" i="47"/>
  <c r="C2675" i="47" l="1"/>
  <c r="A2674" i="47"/>
  <c r="B2674" i="47"/>
  <c r="C2676" i="47" l="1"/>
  <c r="A2675" i="47"/>
  <c r="B2675" i="47"/>
  <c r="C2677" i="47" l="1"/>
  <c r="A2676" i="47"/>
  <c r="B2676" i="47"/>
  <c r="C2678" i="47" l="1"/>
  <c r="A2677" i="47"/>
  <c r="B2677" i="47"/>
  <c r="C2679" i="47" l="1"/>
  <c r="A2678" i="47"/>
  <c r="B2678" i="47"/>
  <c r="C2680" i="47" l="1"/>
  <c r="A2679" i="47"/>
  <c r="B2679" i="47"/>
  <c r="C2681" i="47" l="1"/>
  <c r="A2680" i="47"/>
  <c r="B2680" i="47"/>
  <c r="C2682" i="47" l="1"/>
  <c r="A2681" i="47"/>
  <c r="B2681" i="47"/>
  <c r="C2683" i="47" l="1"/>
  <c r="A2682" i="47"/>
  <c r="B2682" i="47"/>
  <c r="C2684" i="47" l="1"/>
  <c r="A2683" i="47"/>
  <c r="B2683" i="47"/>
  <c r="C2685" i="47" l="1"/>
  <c r="A2684" i="47"/>
  <c r="B2684" i="47"/>
  <c r="C2686" i="47" l="1"/>
  <c r="A2685" i="47"/>
  <c r="B2685" i="47"/>
  <c r="C2687" i="47" l="1"/>
  <c r="A2686" i="47"/>
  <c r="B2686" i="47"/>
  <c r="C2688" i="47" l="1"/>
  <c r="A2687" i="47"/>
  <c r="B2687" i="47"/>
  <c r="C2689" i="47" l="1"/>
  <c r="A2688" i="47"/>
  <c r="B2688" i="47"/>
  <c r="C2690" i="47" l="1"/>
  <c r="A2689" i="47"/>
  <c r="B2689" i="47"/>
  <c r="C2691" i="47" l="1"/>
  <c r="A2690" i="47"/>
  <c r="B2690" i="47"/>
  <c r="C2692" i="47" l="1"/>
  <c r="A2691" i="47"/>
  <c r="B2691" i="47"/>
  <c r="C2693" i="47" l="1"/>
  <c r="A2692" i="47"/>
  <c r="B2692" i="47"/>
  <c r="C2694" i="47" l="1"/>
  <c r="A2693" i="47"/>
  <c r="B2693" i="47"/>
  <c r="C2695" i="47" l="1"/>
  <c r="A2694" i="47"/>
  <c r="B2694" i="47"/>
  <c r="C2696" i="47" l="1"/>
  <c r="A2695" i="47"/>
  <c r="B2695" i="47"/>
  <c r="C2697" i="47" l="1"/>
  <c r="A2696" i="47"/>
  <c r="B2696" i="47"/>
  <c r="C2698" i="47" l="1"/>
  <c r="A2697" i="47"/>
  <c r="B2697" i="47"/>
  <c r="C2699" i="47" l="1"/>
  <c r="A2698" i="47"/>
  <c r="B2698" i="47"/>
  <c r="C2700" i="47" l="1"/>
  <c r="A2699" i="47"/>
  <c r="B2699" i="47"/>
  <c r="C2701" i="47" l="1"/>
  <c r="A2700" i="47"/>
  <c r="B2700" i="47"/>
  <c r="C2702" i="47" l="1"/>
  <c r="A2701" i="47"/>
  <c r="B2701" i="47"/>
  <c r="C2703" i="47" l="1"/>
  <c r="A2702" i="47"/>
  <c r="B2702" i="47"/>
  <c r="C2704" i="47" l="1"/>
  <c r="A2703" i="47"/>
  <c r="B2703" i="47"/>
  <c r="C2705" i="47" l="1"/>
  <c r="A2704" i="47"/>
  <c r="B2704" i="47"/>
  <c r="C2706" i="47" l="1"/>
  <c r="A2705" i="47"/>
  <c r="B2705" i="47"/>
  <c r="C2707" i="47" l="1"/>
  <c r="A2706" i="47"/>
  <c r="B2706" i="47"/>
  <c r="C2708" i="47" l="1"/>
  <c r="A2707" i="47"/>
  <c r="B2707" i="47"/>
  <c r="C2709" i="47" l="1"/>
  <c r="A2708" i="47"/>
  <c r="B2708" i="47"/>
  <c r="C2710" i="47" l="1"/>
  <c r="A2709" i="47"/>
  <c r="B2709" i="47"/>
  <c r="C2711" i="47" l="1"/>
  <c r="A2710" i="47"/>
  <c r="B2710" i="47"/>
  <c r="C2712" i="47" l="1"/>
  <c r="A2711" i="47"/>
  <c r="B2711" i="47"/>
  <c r="C2713" i="47" l="1"/>
  <c r="A2712" i="47"/>
  <c r="B2712" i="47"/>
  <c r="C2714" i="47" l="1"/>
  <c r="A2713" i="47"/>
  <c r="B2713" i="47"/>
  <c r="C2715" i="47" l="1"/>
  <c r="A2714" i="47"/>
  <c r="B2714" i="47"/>
  <c r="C2716" i="47" l="1"/>
  <c r="A2715" i="47"/>
  <c r="B2715" i="47"/>
  <c r="C2717" i="47" l="1"/>
  <c r="A2716" i="47"/>
  <c r="B2716" i="47"/>
  <c r="C2718" i="47" l="1"/>
  <c r="A2717" i="47"/>
  <c r="B2717" i="47"/>
  <c r="C2719" i="47" l="1"/>
  <c r="A2718" i="47"/>
  <c r="B2718" i="47"/>
  <c r="C2720" i="47" l="1"/>
  <c r="A2719" i="47"/>
  <c r="B2719" i="47"/>
  <c r="C2721" i="47" l="1"/>
  <c r="A2720" i="47"/>
  <c r="B2720" i="47"/>
  <c r="C2722" i="47" l="1"/>
  <c r="A2721" i="47"/>
  <c r="B2721" i="47"/>
  <c r="C2723" i="47" l="1"/>
  <c r="A2722" i="47"/>
  <c r="B2722" i="47"/>
  <c r="C2724" i="47" l="1"/>
  <c r="A2723" i="47"/>
  <c r="B2723" i="47"/>
  <c r="C2725" i="47" l="1"/>
  <c r="A2724" i="47"/>
  <c r="B2724" i="47"/>
  <c r="C2726" i="47" l="1"/>
  <c r="A2725" i="47"/>
  <c r="B2725" i="47"/>
  <c r="C2727" i="47" l="1"/>
  <c r="A2726" i="47"/>
  <c r="B2726" i="47"/>
  <c r="C2728" i="47" l="1"/>
  <c r="A2727" i="47"/>
  <c r="B2727" i="47"/>
  <c r="C2729" i="47" l="1"/>
  <c r="A2728" i="47"/>
  <c r="B2728" i="47"/>
  <c r="C2730" i="47" l="1"/>
  <c r="A2729" i="47"/>
  <c r="B2729" i="47"/>
  <c r="C2731" i="47" l="1"/>
  <c r="A2730" i="47"/>
  <c r="B2730" i="47"/>
  <c r="C2732" i="47" l="1"/>
  <c r="A2731" i="47"/>
  <c r="B2731" i="47"/>
  <c r="C2733" i="47" l="1"/>
  <c r="A2732" i="47"/>
  <c r="B2732" i="47"/>
  <c r="C2734" i="47" l="1"/>
  <c r="A2733" i="47"/>
  <c r="B2733" i="47"/>
  <c r="C2735" i="47" l="1"/>
  <c r="A2734" i="47"/>
  <c r="B2734" i="47"/>
  <c r="C2736" i="47" l="1"/>
  <c r="A2735" i="47"/>
  <c r="B2735" i="47"/>
  <c r="C2737" i="47" l="1"/>
  <c r="A2736" i="47"/>
  <c r="B2736" i="47"/>
  <c r="C2738" i="47" l="1"/>
  <c r="A2737" i="47"/>
  <c r="B2737" i="47"/>
  <c r="C2739" i="47" l="1"/>
  <c r="A2738" i="47"/>
  <c r="B2738" i="47"/>
  <c r="C2740" i="47" l="1"/>
  <c r="A2739" i="47"/>
  <c r="B2739" i="47"/>
  <c r="C2741" i="47" l="1"/>
  <c r="A2740" i="47"/>
  <c r="B2740" i="47"/>
  <c r="C2742" i="47" l="1"/>
  <c r="A2741" i="47"/>
  <c r="B2741" i="47"/>
  <c r="C2743" i="47" l="1"/>
  <c r="A2742" i="47"/>
  <c r="B2742" i="47"/>
  <c r="C2744" i="47" l="1"/>
  <c r="A2743" i="47"/>
  <c r="B2743" i="47"/>
  <c r="C2745" i="47" l="1"/>
  <c r="A2744" i="47"/>
  <c r="B2744" i="47"/>
  <c r="C2746" i="47" l="1"/>
  <c r="A2745" i="47"/>
  <c r="B2745" i="47"/>
  <c r="C2747" i="47" l="1"/>
  <c r="A2746" i="47"/>
  <c r="B2746" i="47"/>
  <c r="C2748" i="47" l="1"/>
  <c r="A2747" i="47"/>
  <c r="B2747" i="47"/>
  <c r="C2749" i="47" l="1"/>
  <c r="A2748" i="47"/>
  <c r="B2748" i="47"/>
  <c r="C2750" i="47" l="1"/>
  <c r="A2749" i="47"/>
  <c r="B2749" i="47"/>
  <c r="C2751" i="47" l="1"/>
  <c r="A2750" i="47"/>
  <c r="B2750" i="47"/>
  <c r="C2752" i="47" l="1"/>
  <c r="A2751" i="47"/>
  <c r="B2751" i="47"/>
  <c r="C2753" i="47" l="1"/>
  <c r="A2752" i="47"/>
  <c r="B2752" i="47"/>
  <c r="C2754" i="47" l="1"/>
  <c r="A2753" i="47"/>
  <c r="B2753" i="47"/>
  <c r="C2755" i="47" l="1"/>
  <c r="A2754" i="47"/>
  <c r="B2754" i="47"/>
  <c r="C2756" i="47" l="1"/>
  <c r="A2755" i="47"/>
  <c r="B2755" i="47"/>
  <c r="C2757" i="47" l="1"/>
  <c r="A2756" i="47"/>
  <c r="B2756" i="47"/>
  <c r="C2758" i="47" l="1"/>
  <c r="A2757" i="47"/>
  <c r="B2757" i="47"/>
  <c r="C2759" i="47" l="1"/>
  <c r="A2758" i="47"/>
  <c r="B2758" i="47"/>
  <c r="C2760" i="47" l="1"/>
  <c r="A2759" i="47"/>
  <c r="B2759" i="47"/>
  <c r="C2761" i="47" l="1"/>
  <c r="A2760" i="47"/>
  <c r="B2760" i="47"/>
  <c r="C2762" i="47" l="1"/>
  <c r="A2761" i="47"/>
  <c r="B2761" i="47"/>
  <c r="C2763" i="47" l="1"/>
  <c r="A2762" i="47"/>
  <c r="B2762" i="47"/>
  <c r="C2764" i="47" l="1"/>
  <c r="A2763" i="47"/>
  <c r="B2763" i="47"/>
  <c r="C2765" i="47" l="1"/>
  <c r="A2764" i="47"/>
  <c r="B2764" i="47"/>
  <c r="C2766" i="47" l="1"/>
  <c r="A2765" i="47"/>
  <c r="B2765" i="47"/>
  <c r="C2767" i="47" l="1"/>
  <c r="A2766" i="47"/>
  <c r="B2766" i="47"/>
  <c r="C2768" i="47" l="1"/>
  <c r="A2767" i="47"/>
  <c r="B2767" i="47"/>
  <c r="C2769" i="47" l="1"/>
  <c r="A2768" i="47"/>
  <c r="B2768" i="47"/>
  <c r="C2770" i="47" l="1"/>
  <c r="A2769" i="47"/>
  <c r="B2769" i="47"/>
  <c r="C2771" i="47" l="1"/>
  <c r="A2770" i="47"/>
  <c r="B2770" i="47"/>
  <c r="C2772" i="47" l="1"/>
  <c r="A2771" i="47"/>
  <c r="B2771" i="47"/>
  <c r="C2773" i="47" l="1"/>
  <c r="A2772" i="47"/>
  <c r="B2772" i="47"/>
  <c r="C2774" i="47" l="1"/>
  <c r="A2773" i="47"/>
  <c r="B2773" i="47"/>
  <c r="C2775" i="47" l="1"/>
  <c r="A2774" i="47"/>
  <c r="B2774" i="47"/>
  <c r="C2776" i="47" l="1"/>
  <c r="A2775" i="47"/>
  <c r="B2775" i="47"/>
  <c r="C2777" i="47" l="1"/>
  <c r="A2776" i="47"/>
  <c r="B2776" i="47"/>
  <c r="C2778" i="47" l="1"/>
  <c r="A2777" i="47"/>
  <c r="B2777" i="47"/>
  <c r="C2779" i="47" l="1"/>
  <c r="A2778" i="47"/>
  <c r="B2778" i="47"/>
  <c r="C2780" i="47" l="1"/>
  <c r="A2779" i="47"/>
  <c r="B2779" i="47"/>
  <c r="C2781" i="47" l="1"/>
  <c r="A2780" i="47"/>
  <c r="B2780" i="47"/>
  <c r="C2782" i="47" l="1"/>
  <c r="A2781" i="47"/>
  <c r="B2781" i="47"/>
  <c r="C2783" i="47" l="1"/>
  <c r="A2782" i="47"/>
  <c r="B2782" i="47"/>
  <c r="C2784" i="47" l="1"/>
  <c r="A2783" i="47"/>
  <c r="B2783" i="47"/>
  <c r="C2785" i="47" l="1"/>
  <c r="A2784" i="47"/>
  <c r="B2784" i="47"/>
  <c r="C2786" i="47" l="1"/>
  <c r="A2785" i="47"/>
  <c r="B2785" i="47"/>
  <c r="C2787" i="47" l="1"/>
  <c r="A2786" i="47"/>
  <c r="B2786" i="47"/>
  <c r="C2788" i="47" l="1"/>
  <c r="A2787" i="47"/>
  <c r="B2787" i="47"/>
  <c r="C2789" i="47" l="1"/>
  <c r="A2788" i="47"/>
  <c r="B2788" i="47"/>
  <c r="C2790" i="47" l="1"/>
  <c r="A2789" i="47"/>
  <c r="B2789" i="47"/>
  <c r="C2791" i="47" l="1"/>
  <c r="A2790" i="47"/>
  <c r="B2790" i="47"/>
  <c r="C2792" i="47" l="1"/>
  <c r="A2791" i="47"/>
  <c r="B2791" i="47"/>
  <c r="C2793" i="47" l="1"/>
  <c r="A2792" i="47"/>
  <c r="B2792" i="47"/>
  <c r="C2794" i="47" l="1"/>
  <c r="A2793" i="47"/>
  <c r="B2793" i="47"/>
  <c r="C2795" i="47" l="1"/>
  <c r="A2794" i="47"/>
  <c r="B2794" i="47"/>
  <c r="C2796" i="47" l="1"/>
  <c r="A2795" i="47"/>
  <c r="B2795" i="47"/>
  <c r="C2797" i="47" l="1"/>
  <c r="A2796" i="47"/>
  <c r="B2796" i="47"/>
  <c r="C2798" i="47" l="1"/>
  <c r="A2797" i="47"/>
  <c r="B2797" i="47"/>
  <c r="C2799" i="47" l="1"/>
  <c r="A2798" i="47"/>
  <c r="B2798" i="47"/>
  <c r="C2800" i="47" l="1"/>
  <c r="A2799" i="47"/>
  <c r="B2799" i="47"/>
  <c r="C2801" i="47" l="1"/>
  <c r="A2800" i="47"/>
  <c r="B2800" i="47"/>
  <c r="C2802" i="47" l="1"/>
  <c r="A2801" i="47"/>
  <c r="B2801" i="47"/>
  <c r="C2803" i="47" l="1"/>
  <c r="A2802" i="47"/>
  <c r="B2802" i="47"/>
  <c r="C2804" i="47" l="1"/>
  <c r="A2803" i="47"/>
  <c r="B2803" i="47"/>
  <c r="C2805" i="47" l="1"/>
  <c r="A2804" i="47"/>
  <c r="B2804" i="47"/>
  <c r="C2806" i="47" l="1"/>
  <c r="A2805" i="47"/>
  <c r="B2805" i="47"/>
  <c r="C2807" i="47" l="1"/>
  <c r="A2806" i="47"/>
  <c r="B2806" i="47"/>
  <c r="C2808" i="47" l="1"/>
  <c r="A2807" i="47"/>
  <c r="B2807" i="47"/>
  <c r="C2809" i="47" l="1"/>
  <c r="A2808" i="47"/>
  <c r="B2808" i="47"/>
  <c r="C2810" i="47" l="1"/>
  <c r="A2809" i="47"/>
  <c r="B2809" i="47"/>
  <c r="C2811" i="47" l="1"/>
  <c r="A2810" i="47"/>
  <c r="B2810" i="47"/>
  <c r="C2812" i="47" l="1"/>
  <c r="A2811" i="47"/>
  <c r="B2811" i="47"/>
  <c r="C2813" i="47" l="1"/>
  <c r="A2812" i="47"/>
  <c r="B2812" i="47"/>
  <c r="C2814" i="47" l="1"/>
  <c r="A2813" i="47"/>
  <c r="B2813" i="47"/>
  <c r="C2815" i="47" l="1"/>
  <c r="A2814" i="47"/>
  <c r="B2814" i="47"/>
  <c r="C2816" i="47" l="1"/>
  <c r="A2815" i="47"/>
  <c r="B2815" i="47"/>
  <c r="C2817" i="47" l="1"/>
  <c r="A2816" i="47"/>
  <c r="B2816" i="47"/>
  <c r="C2818" i="47" l="1"/>
  <c r="A2817" i="47"/>
  <c r="B2817" i="47"/>
  <c r="C2819" i="47" l="1"/>
  <c r="A2818" i="47"/>
  <c r="B2818" i="47"/>
  <c r="C2820" i="47" l="1"/>
  <c r="A2819" i="47"/>
  <c r="B2819" i="47"/>
  <c r="C2821" i="47" l="1"/>
  <c r="A2820" i="47"/>
  <c r="B2820" i="47"/>
  <c r="C2822" i="47" l="1"/>
  <c r="A2821" i="47"/>
  <c r="B2821" i="47"/>
  <c r="C2823" i="47" l="1"/>
  <c r="A2822" i="47"/>
  <c r="B2822" i="47"/>
  <c r="C2824" i="47" l="1"/>
  <c r="A2823" i="47"/>
  <c r="B2823" i="47"/>
  <c r="C2825" i="47" l="1"/>
  <c r="A2824" i="47"/>
  <c r="B2824" i="47"/>
  <c r="C2826" i="47" l="1"/>
  <c r="A2825" i="47"/>
  <c r="B2825" i="47"/>
  <c r="C2827" i="47" l="1"/>
  <c r="A2826" i="47"/>
  <c r="B2826" i="47"/>
  <c r="C2828" i="47" l="1"/>
  <c r="A2827" i="47"/>
  <c r="B2827" i="47"/>
  <c r="C2829" i="47" l="1"/>
  <c r="A2828" i="47"/>
  <c r="B2828" i="47"/>
  <c r="C2830" i="47" l="1"/>
  <c r="A2829" i="47"/>
  <c r="B2829" i="47"/>
  <c r="C2831" i="47" l="1"/>
  <c r="A2830" i="47"/>
  <c r="B2830" i="47"/>
  <c r="C2832" i="47" l="1"/>
  <c r="A2831" i="47"/>
  <c r="B2831" i="47"/>
  <c r="C2833" i="47" l="1"/>
  <c r="A2832" i="47"/>
  <c r="B2832" i="47"/>
  <c r="C2834" i="47" l="1"/>
  <c r="A2833" i="47"/>
  <c r="B2833" i="47"/>
  <c r="C2835" i="47" l="1"/>
  <c r="A2834" i="47"/>
  <c r="B2834" i="47"/>
  <c r="C2836" i="47" l="1"/>
  <c r="A2835" i="47"/>
  <c r="B2835" i="47"/>
  <c r="C2837" i="47" l="1"/>
  <c r="A2836" i="47"/>
  <c r="B2836" i="47"/>
  <c r="C2838" i="47" l="1"/>
  <c r="A2837" i="47"/>
  <c r="B2837" i="47"/>
  <c r="C2839" i="47" l="1"/>
  <c r="A2838" i="47"/>
  <c r="B2838" i="47"/>
  <c r="C2840" i="47" l="1"/>
  <c r="A2839" i="47"/>
  <c r="B2839" i="47"/>
  <c r="C2841" i="47" l="1"/>
  <c r="A2840" i="47"/>
  <c r="B2840" i="47"/>
  <c r="C2842" i="47" l="1"/>
  <c r="A2841" i="47"/>
  <c r="B2841" i="47"/>
  <c r="C2843" i="47" l="1"/>
  <c r="A2842" i="47"/>
  <c r="B2842" i="47"/>
  <c r="C2844" i="47" l="1"/>
  <c r="A2843" i="47"/>
  <c r="B2843" i="47"/>
  <c r="C2845" i="47" l="1"/>
  <c r="A2844" i="47"/>
  <c r="B2844" i="47"/>
  <c r="C2846" i="47" l="1"/>
  <c r="A2845" i="47"/>
  <c r="B2845" i="47"/>
  <c r="C2847" i="47" l="1"/>
  <c r="A2846" i="47"/>
  <c r="B2846" i="47"/>
  <c r="C2848" i="47" l="1"/>
  <c r="A2847" i="47"/>
  <c r="B2847" i="47"/>
  <c r="C2849" i="47" l="1"/>
  <c r="A2848" i="47"/>
  <c r="B2848" i="47"/>
  <c r="C2850" i="47" l="1"/>
  <c r="A2849" i="47"/>
  <c r="B2849" i="47"/>
  <c r="C2851" i="47" l="1"/>
  <c r="A2850" i="47"/>
  <c r="B2850" i="47"/>
  <c r="C2852" i="47" l="1"/>
  <c r="A2851" i="47"/>
  <c r="B2851" i="47"/>
  <c r="C2853" i="47" l="1"/>
  <c r="A2852" i="47"/>
  <c r="B2852" i="47"/>
  <c r="C2854" i="47" l="1"/>
  <c r="A2853" i="47"/>
  <c r="B2853" i="47"/>
  <c r="C2855" i="47" l="1"/>
  <c r="A2854" i="47"/>
  <c r="B2854" i="47"/>
  <c r="C2856" i="47" l="1"/>
  <c r="A2855" i="47"/>
  <c r="B2855" i="47"/>
  <c r="C2857" i="47" l="1"/>
  <c r="A2856" i="47"/>
  <c r="B2856" i="47"/>
  <c r="C2858" i="47" l="1"/>
  <c r="A2857" i="47"/>
  <c r="B2857" i="47"/>
  <c r="C2859" i="47" l="1"/>
  <c r="A2858" i="47"/>
  <c r="B2858" i="47"/>
  <c r="C2860" i="47" l="1"/>
  <c r="A2859" i="47"/>
  <c r="B2859" i="47"/>
  <c r="C2861" i="47" l="1"/>
  <c r="A2860" i="47"/>
  <c r="B2860" i="47"/>
  <c r="C2862" i="47" l="1"/>
  <c r="A2861" i="47"/>
  <c r="B2861" i="47"/>
  <c r="C2863" i="47" l="1"/>
  <c r="A2862" i="47"/>
  <c r="B2862" i="47"/>
  <c r="C2864" i="47" l="1"/>
  <c r="A2863" i="47"/>
  <c r="B2863" i="47"/>
  <c r="C2865" i="47" l="1"/>
  <c r="A2864" i="47"/>
  <c r="B2864" i="47"/>
  <c r="C2866" i="47" l="1"/>
  <c r="A2865" i="47"/>
  <c r="B2865" i="47"/>
  <c r="C2867" i="47" l="1"/>
  <c r="A2866" i="47"/>
  <c r="B2866" i="47"/>
  <c r="C2868" i="47" l="1"/>
  <c r="A2867" i="47"/>
  <c r="B2867" i="47"/>
  <c r="C2869" i="47" l="1"/>
  <c r="A2868" i="47"/>
  <c r="B2868" i="47"/>
  <c r="C2870" i="47" l="1"/>
  <c r="B2869" i="47"/>
  <c r="A2869" i="47"/>
  <c r="C2871" i="47" l="1"/>
  <c r="A2870" i="47"/>
  <c r="B2870" i="47"/>
  <c r="C2872" i="47" l="1"/>
  <c r="A2871" i="47"/>
  <c r="B2871" i="47"/>
  <c r="C2873" i="47" l="1"/>
  <c r="A2872" i="47"/>
  <c r="B2872" i="47"/>
  <c r="C2874" i="47" l="1"/>
  <c r="A2873" i="47"/>
  <c r="B2873" i="47"/>
  <c r="C2875" i="47" l="1"/>
  <c r="A2874" i="47"/>
  <c r="B2874" i="47"/>
  <c r="C2876" i="47" l="1"/>
  <c r="A2875" i="47"/>
  <c r="B2875" i="47"/>
  <c r="C2877" i="47" l="1"/>
  <c r="A2876" i="47"/>
  <c r="B2876" i="47"/>
  <c r="C2878" i="47" l="1"/>
  <c r="B2877" i="47"/>
  <c r="A2877" i="47"/>
  <c r="C2879" i="47" l="1"/>
  <c r="A2878" i="47"/>
  <c r="B2878" i="47"/>
  <c r="C2880" i="47" l="1"/>
  <c r="A2879" i="47"/>
  <c r="B2879" i="47"/>
  <c r="C2881" i="47" l="1"/>
  <c r="A2880" i="47"/>
  <c r="B2880" i="47"/>
  <c r="C2882" i="47" l="1"/>
  <c r="A2881" i="47"/>
  <c r="B2881" i="47"/>
  <c r="C2883" i="47" l="1"/>
  <c r="A2882" i="47"/>
  <c r="B2882" i="47"/>
  <c r="C2884" i="47" l="1"/>
  <c r="A2883" i="47"/>
  <c r="B2883" i="47"/>
  <c r="C2885" i="47" l="1"/>
  <c r="A2884" i="47"/>
  <c r="B2884" i="47"/>
  <c r="C2886" i="47" l="1"/>
  <c r="B2885" i="47"/>
  <c r="A2885" i="47"/>
  <c r="C2887" i="47" l="1"/>
  <c r="A2886" i="47"/>
  <c r="B2886" i="47"/>
  <c r="C2888" i="47" l="1"/>
  <c r="A2887" i="47"/>
  <c r="B2887" i="47"/>
  <c r="C2889" i="47" l="1"/>
  <c r="A2888" i="47"/>
  <c r="B2888" i="47"/>
  <c r="C2890" i="47" l="1"/>
  <c r="A2889" i="47"/>
  <c r="B2889" i="47"/>
  <c r="C2891" i="47" l="1"/>
  <c r="A2890" i="47"/>
  <c r="B2890" i="47"/>
  <c r="C2892" i="47" l="1"/>
  <c r="A2891" i="47"/>
  <c r="B2891" i="47"/>
  <c r="C2893" i="47" l="1"/>
  <c r="A2892" i="47"/>
  <c r="B2892" i="47"/>
  <c r="C2894" i="47" l="1"/>
  <c r="B2893" i="47"/>
  <c r="A2893" i="47"/>
  <c r="C2895" i="47" l="1"/>
  <c r="A2894" i="47"/>
  <c r="B2894" i="47"/>
  <c r="C2896" i="47" l="1"/>
  <c r="A2895" i="47"/>
  <c r="B2895" i="47"/>
  <c r="C2897" i="47" l="1"/>
  <c r="A2896" i="47"/>
  <c r="B2896" i="47"/>
  <c r="C2898" i="47" l="1"/>
  <c r="A2897" i="47"/>
  <c r="B2897" i="47"/>
  <c r="C2899" i="47" l="1"/>
  <c r="A2898" i="47"/>
  <c r="B2898" i="47"/>
  <c r="C2900" i="47" l="1"/>
  <c r="A2899" i="47"/>
  <c r="B2899" i="47"/>
  <c r="C2901" i="47" l="1"/>
  <c r="A2900" i="47"/>
  <c r="B2900" i="47"/>
  <c r="C2902" i="47" l="1"/>
  <c r="B2901" i="47"/>
  <c r="A2901" i="47"/>
  <c r="C2903" i="47" l="1"/>
  <c r="A2902" i="47"/>
  <c r="B2902" i="47"/>
  <c r="C2904" i="47" l="1"/>
  <c r="A2903" i="47"/>
  <c r="B2903" i="47"/>
  <c r="C2905" i="47" l="1"/>
  <c r="A2904" i="47"/>
  <c r="B2904" i="47"/>
  <c r="C2906" i="47" l="1"/>
  <c r="A2905" i="47"/>
  <c r="B2905" i="47"/>
  <c r="C2907" i="47" l="1"/>
  <c r="A2906" i="47"/>
  <c r="B2906" i="47"/>
  <c r="C2908" i="47" l="1"/>
  <c r="A2907" i="47"/>
  <c r="B2907" i="47"/>
  <c r="C2909" i="47" l="1"/>
  <c r="A2908" i="47"/>
  <c r="B2908" i="47"/>
  <c r="C2910" i="47" l="1"/>
  <c r="B2909" i="47"/>
  <c r="A2909" i="47"/>
  <c r="C2911" i="47" l="1"/>
  <c r="A2910" i="47"/>
  <c r="B2910" i="47"/>
  <c r="C2912" i="47" l="1"/>
  <c r="A2911" i="47"/>
  <c r="B2911" i="47"/>
  <c r="C2913" i="47" l="1"/>
  <c r="A2912" i="47"/>
  <c r="B2912" i="47"/>
  <c r="C2914" i="47" l="1"/>
  <c r="B2913" i="47"/>
  <c r="A2913" i="47"/>
  <c r="C2915" i="47" l="1"/>
  <c r="A2914" i="47"/>
  <c r="B2914" i="47"/>
  <c r="C2916" i="47" l="1"/>
  <c r="A2915" i="47"/>
  <c r="B2915" i="47"/>
  <c r="C2917" i="47" l="1"/>
  <c r="A2916" i="47"/>
  <c r="B2916" i="47"/>
  <c r="C2918" i="47" l="1"/>
  <c r="B2917" i="47"/>
  <c r="A2917" i="47"/>
  <c r="C2919" i="47" l="1"/>
  <c r="A2918" i="47"/>
  <c r="B2918" i="47"/>
  <c r="C2920" i="47" l="1"/>
  <c r="A2919" i="47"/>
  <c r="B2919" i="47"/>
  <c r="C2921" i="47" l="1"/>
  <c r="A2920" i="47"/>
  <c r="B2920" i="47"/>
  <c r="C2922" i="47" l="1"/>
  <c r="B2921" i="47"/>
  <c r="A2921" i="47"/>
  <c r="C2923" i="47" l="1"/>
  <c r="A2922" i="47"/>
  <c r="B2922" i="47"/>
  <c r="C2924" i="47" l="1"/>
  <c r="A2923" i="47"/>
  <c r="B2923" i="47"/>
  <c r="C2925" i="47" l="1"/>
  <c r="A2924" i="47"/>
  <c r="B2924" i="47"/>
  <c r="C2926" i="47" l="1"/>
  <c r="B2925" i="47"/>
  <c r="A2925" i="47"/>
  <c r="C2927" i="47" l="1"/>
  <c r="A2926" i="47"/>
  <c r="B2926" i="47"/>
  <c r="C2928" i="47" l="1"/>
  <c r="A2927" i="47"/>
  <c r="B2927" i="47"/>
  <c r="C2929" i="47" l="1"/>
  <c r="A2928" i="47"/>
  <c r="B2928" i="47"/>
  <c r="C2930" i="47" l="1"/>
  <c r="B2929" i="47"/>
  <c r="A2929" i="47"/>
  <c r="C2931" i="47" l="1"/>
  <c r="A2930" i="47"/>
  <c r="B2930" i="47"/>
  <c r="C2932" i="47" l="1"/>
  <c r="A2931" i="47"/>
  <c r="B2931" i="47"/>
  <c r="C2933" i="47" l="1"/>
  <c r="A2932" i="47"/>
  <c r="B2932" i="47"/>
  <c r="C2934" i="47" l="1"/>
  <c r="B2933" i="47"/>
  <c r="A2933" i="47"/>
  <c r="C2935" i="47" l="1"/>
  <c r="A2934" i="47"/>
  <c r="B2934" i="47"/>
  <c r="C2936" i="47" l="1"/>
  <c r="A2935" i="47"/>
  <c r="B2935" i="47"/>
  <c r="C2937" i="47" l="1"/>
  <c r="A2936" i="47"/>
  <c r="B2936" i="47"/>
  <c r="C2938" i="47" l="1"/>
  <c r="B2937" i="47"/>
  <c r="A2937" i="47"/>
  <c r="C2939" i="47" l="1"/>
  <c r="A2938" i="47"/>
  <c r="B2938" i="47"/>
  <c r="C2940" i="47" l="1"/>
  <c r="A2939" i="47"/>
  <c r="B2939" i="47"/>
  <c r="C2941" i="47" l="1"/>
  <c r="A2940" i="47"/>
  <c r="B2940" i="47"/>
  <c r="C2942" i="47" l="1"/>
  <c r="B2941" i="47"/>
  <c r="A2941" i="47"/>
  <c r="C2943" i="47" l="1"/>
  <c r="A2942" i="47"/>
  <c r="B2942" i="47"/>
  <c r="C2944" i="47" l="1"/>
  <c r="A2943" i="47"/>
  <c r="B2943" i="47"/>
  <c r="C2945" i="47" l="1"/>
  <c r="A2944" i="47"/>
  <c r="B2944" i="47"/>
  <c r="C2946" i="47" l="1"/>
  <c r="B2945" i="47"/>
  <c r="A2945" i="47"/>
  <c r="C2947" i="47" l="1"/>
  <c r="A2946" i="47"/>
  <c r="B2946" i="47"/>
  <c r="A2947" i="47" l="1"/>
  <c r="B2947" i="47"/>
</calcChain>
</file>

<file path=xl/sharedStrings.xml><?xml version="1.0" encoding="utf-8"?>
<sst xmlns="http://schemas.openxmlformats.org/spreadsheetml/2006/main" count="3071" uniqueCount="176">
  <si>
    <t>Monitoring</t>
  </si>
  <si>
    <t>Station 1</t>
  </si>
  <si>
    <t>Station 2</t>
  </si>
  <si>
    <t>Dates</t>
  </si>
  <si>
    <t>1A</t>
  </si>
  <si>
    <t>1B</t>
  </si>
  <si>
    <t>2A</t>
  </si>
  <si>
    <t>2B</t>
  </si>
  <si>
    <t>2D</t>
  </si>
  <si>
    <t>Station 4</t>
  </si>
  <si>
    <t>4A</t>
  </si>
  <si>
    <t>4B</t>
  </si>
  <si>
    <t>Station 5</t>
  </si>
  <si>
    <t>5A</t>
  </si>
  <si>
    <t>5B</t>
  </si>
  <si>
    <t>Month</t>
  </si>
  <si>
    <t>Year</t>
  </si>
  <si>
    <t>* averaged from two extractions &amp; analyses</t>
  </si>
  <si>
    <t>30-day average</t>
  </si>
  <si>
    <t>Daily Results</t>
  </si>
  <si>
    <t>max</t>
  </si>
  <si>
    <t>90th percentile</t>
  </si>
  <si>
    <t>75th percentile</t>
  </si>
  <si>
    <t>average</t>
  </si>
  <si>
    <t>WeekDAY</t>
  </si>
  <si>
    <t>WeekEND</t>
  </si>
  <si>
    <t>EVENT</t>
  </si>
  <si>
    <t>% WD Diff</t>
  </si>
  <si>
    <t>Friday</t>
  </si>
  <si>
    <t>Monday</t>
  </si>
  <si>
    <t>Tuesday</t>
  </si>
  <si>
    <t>Thursday</t>
  </si>
  <si>
    <t>Wednesday</t>
  </si>
  <si>
    <r>
      <t>Lead (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Calibri"/>
        <family val="2"/>
        <scheme val="minor"/>
      </rPr>
      <t>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</si>
  <si>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r>
      <t>Arsenic (ng/m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</si>
  <si>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Parameter</t>
  </si>
  <si>
    <t>Maximum:</t>
  </si>
  <si>
    <t>90th percentile:</t>
  </si>
  <si>
    <t>75th percentile:</t>
  </si>
  <si>
    <t>Average:</t>
  </si>
  <si>
    <t>Weekend / Weekday Ambient Monitor Results</t>
  </si>
  <si>
    <t>Excluding extraordinary events (looking at "normal" operations only).</t>
  </si>
  <si>
    <t>&lt;= Windy Day</t>
  </si>
  <si>
    <t>ALLDAYS</t>
  </si>
  <si>
    <t>City of Industry Plant - Ambient Arsenic</t>
  </si>
  <si>
    <r>
      <t>(units=ng/m</t>
    </r>
    <r>
      <rPr>
        <b/>
        <vertAlign val="superscript"/>
        <sz val="11"/>
        <color indexed="8"/>
        <rFont val="Calibri"/>
        <family val="2"/>
        <scheme val="minor"/>
      </rPr>
      <t>3</t>
    </r>
    <r>
      <rPr>
        <b/>
        <sz val="11"/>
        <color indexed="8"/>
        <rFont val="Calibri"/>
        <family val="2"/>
        <scheme val="minor"/>
      </rPr>
      <t>)</t>
    </r>
  </si>
  <si>
    <t>City of Industry Plant - Ambient Lead</t>
  </si>
  <si>
    <r>
      <t>(units=</t>
    </r>
    <r>
      <rPr>
        <b/>
        <sz val="11"/>
        <color indexed="8"/>
        <rFont val="Calibri"/>
        <family val="2"/>
      </rPr>
      <t>µ</t>
    </r>
    <r>
      <rPr>
        <b/>
        <sz val="11"/>
        <color indexed="8"/>
        <rFont val="Calibri"/>
        <family val="2"/>
        <scheme val="minor"/>
      </rPr>
      <t>g/m</t>
    </r>
    <r>
      <rPr>
        <b/>
        <vertAlign val="superscript"/>
        <sz val="11"/>
        <color indexed="8"/>
        <rFont val="Calibri"/>
        <family val="2"/>
        <scheme val="minor"/>
      </rPr>
      <t>3</t>
    </r>
    <r>
      <rPr>
        <b/>
        <sz val="11"/>
        <color indexed="8"/>
        <rFont val="Calibri"/>
        <family val="2"/>
        <scheme val="minor"/>
      </rPr>
      <t>)</t>
    </r>
  </si>
  <si>
    <t>WeekDay</t>
  </si>
  <si>
    <t>WeekEnd</t>
  </si>
  <si>
    <t>M1</t>
  </si>
  <si>
    <t>M2</t>
  </si>
  <si>
    <t>M4</t>
  </si>
  <si>
    <t>M5</t>
  </si>
  <si>
    <t>DAY</t>
  </si>
  <si>
    <t>98th percentile</t>
  </si>
  <si>
    <t>All (w/ Events)</t>
  </si>
  <si>
    <t>All (no events)</t>
  </si>
  <si>
    <t>Average</t>
  </si>
  <si>
    <t>Maximum</t>
  </si>
  <si>
    <t>August</t>
  </si>
  <si>
    <t>September</t>
  </si>
  <si>
    <t>October</t>
  </si>
  <si>
    <t>January</t>
  </si>
  <si>
    <t>February</t>
  </si>
  <si>
    <t>March</t>
  </si>
  <si>
    <t>April</t>
  </si>
  <si>
    <t>May</t>
  </si>
  <si>
    <t>June</t>
  </si>
  <si>
    <t>July</t>
  </si>
  <si>
    <t>November</t>
  </si>
  <si>
    <t>December</t>
  </si>
  <si>
    <t>Averages</t>
  </si>
  <si>
    <t>YTD</t>
  </si>
  <si>
    <t>ARSENIC</t>
  </si>
  <si>
    <t>95th percentile</t>
  </si>
  <si>
    <t># greater than 0.100</t>
  </si>
  <si>
    <t># greater than 0.075</t>
  </si>
  <si>
    <t># greater than 0.065</t>
  </si>
  <si>
    <t>NOVEMBER</t>
  </si>
  <si>
    <t># greater than 6</t>
  </si>
  <si>
    <t># greater than 2.5</t>
  </si>
  <si>
    <t># greater than 1.95</t>
  </si>
  <si>
    <t>ALL Stations</t>
  </si>
  <si>
    <t>Proposed Limit</t>
  </si>
  <si>
    <t>OCTOBER</t>
  </si>
  <si>
    <t>SEPTEMBER</t>
  </si>
  <si>
    <t>AUGUST</t>
  </si>
  <si>
    <t>JULY</t>
  </si>
  <si>
    <t>DECEMBER</t>
  </si>
  <si>
    <t>JANUARY</t>
  </si>
  <si>
    <t>MARCH</t>
  </si>
  <si>
    <t>FEBRUARY</t>
  </si>
  <si>
    <t>APRIL</t>
  </si>
  <si>
    <t>MAY</t>
  </si>
  <si>
    <t>JUNE</t>
  </si>
  <si>
    <t>LEAD</t>
  </si>
  <si>
    <t>`</t>
  </si>
  <si>
    <t>7/31/2020 =&gt; Continues Smoke Advisory Due to Dam Fire North of Azusa</t>
  </si>
  <si>
    <t>5B did not run for a full sample period reportedly as a result of a power outage at the facility</t>
  </si>
  <si>
    <t>Fires in CA</t>
  </si>
  <si>
    <t>CY 2018</t>
  </si>
  <si>
    <t>CY 2019</t>
  </si>
  <si>
    <t>CY 2020</t>
  </si>
  <si>
    <t>blue-ridge-fire-oct26-2020</t>
  </si>
  <si>
    <t>Ambient monitor readings from October 26-31 were adversely impacted by the ash generated from the Blue Ridge Fire.</t>
  </si>
  <si>
    <t>CY 2021</t>
  </si>
  <si>
    <t>Lead in Air</t>
  </si>
  <si>
    <t>Lead Averages</t>
  </si>
  <si>
    <t>Arsenic Averages</t>
  </si>
  <si>
    <t>All Stations</t>
  </si>
  <si>
    <t>Curtailment</t>
  </si>
  <si>
    <t>Fireworks</t>
  </si>
  <si>
    <t>Wildfires</t>
  </si>
  <si>
    <t>CY 2019 &gt;= 2</t>
  </si>
  <si>
    <t>CY 2019 &gt;=3</t>
  </si>
  <si>
    <t>CY 2021 &gt;=2</t>
  </si>
  <si>
    <t>CY 2021 &gt;=3</t>
  </si>
  <si>
    <t>CY 2020 &gt;=2</t>
  </si>
  <si>
    <t>370 - 734</t>
  </si>
  <si>
    <t>735 - 1100</t>
  </si>
  <si>
    <t>1101 - 1465</t>
  </si>
  <si>
    <t>CY 2020 &gt;=3</t>
  </si>
  <si>
    <t>Monthly Ambient Monitor Statistics -- 2021</t>
  </si>
  <si>
    <t>&lt;--Curtailment</t>
  </si>
  <si>
    <t>FIRE IN DTLA - see article @ https://www.lafd.org/news/lafd-battles-major-emergency-structure-fire-south-los-angeles</t>
  </si>
  <si>
    <r>
      <t xml:space="preserve"># DAYS </t>
    </r>
    <r>
      <rPr>
        <u/>
        <sz val="11"/>
        <color indexed="8"/>
        <rFont val="Calibri"/>
        <family val="2"/>
        <scheme val="minor"/>
      </rPr>
      <t>&gt;</t>
    </r>
    <r>
      <rPr>
        <sz val="11"/>
        <color indexed="8"/>
        <rFont val="Calibri"/>
        <family val="2"/>
        <scheme val="minor"/>
      </rPr>
      <t xml:space="preserve"> 2.5</t>
    </r>
  </si>
  <si>
    <r>
      <t xml:space="preserve"># DAYS </t>
    </r>
    <r>
      <rPr>
        <u/>
        <sz val="11"/>
        <color indexed="8"/>
        <rFont val="Calibri"/>
        <family val="2"/>
        <scheme val="minor"/>
      </rPr>
      <t>&gt;</t>
    </r>
    <r>
      <rPr>
        <sz val="11"/>
        <color indexed="8"/>
        <rFont val="Calibri"/>
        <family val="2"/>
        <scheme val="minor"/>
      </rPr>
      <t xml:space="preserve"> 0.1</t>
    </r>
  </si>
  <si>
    <r>
      <t xml:space="preserve"># DAYS </t>
    </r>
    <r>
      <rPr>
        <u/>
        <sz val="11"/>
        <color indexed="8"/>
        <rFont val="Calibri"/>
        <family val="2"/>
        <scheme val="minor"/>
      </rPr>
      <t>&gt;</t>
    </r>
    <r>
      <rPr>
        <sz val="11"/>
        <color indexed="8"/>
        <rFont val="Calibri"/>
        <family val="2"/>
        <scheme val="minor"/>
      </rPr>
      <t xml:space="preserve"> 0.075</t>
    </r>
  </si>
  <si>
    <t>#1</t>
  </si>
  <si>
    <t>#2</t>
  </si>
  <si>
    <t>#4</t>
  </si>
  <si>
    <t>#5</t>
  </si>
  <si>
    <t>City of Industry Plant - Ambient TSP</t>
  </si>
  <si>
    <t>95th Percentile</t>
  </si>
  <si>
    <t>Station 11</t>
  </si>
  <si>
    <t>Station 12</t>
  </si>
  <si>
    <t>Hi Day</t>
  </si>
  <si>
    <t>Yes</t>
  </si>
  <si>
    <t>No</t>
  </si>
  <si>
    <t>WESP Source Test done</t>
  </si>
  <si>
    <t>Count</t>
  </si>
  <si>
    <t># Days &lt;1</t>
  </si>
  <si>
    <t># Days 1-2</t>
  </si>
  <si>
    <t># Days &gt;2</t>
  </si>
  <si>
    <t># Days &gt;3</t>
  </si>
  <si>
    <t>Monitor #1</t>
  </si>
  <si>
    <t>Monitor #2</t>
  </si>
  <si>
    <t>Monitor #4</t>
  </si>
  <si>
    <t>Monitor #5</t>
  </si>
  <si>
    <t>CY 2023</t>
  </si>
  <si>
    <t>CY 2022</t>
  </si>
  <si>
    <r>
      <t>(units=ng/m</t>
    </r>
    <r>
      <rPr>
        <b/>
        <vertAlign val="superscript"/>
        <sz val="12"/>
        <color indexed="8"/>
        <rFont val="Calibri"/>
        <family val="2"/>
        <scheme val="minor"/>
      </rPr>
      <t>3</t>
    </r>
    <r>
      <rPr>
        <b/>
        <sz val="12"/>
        <color indexed="8"/>
        <rFont val="Calibri"/>
        <family val="2"/>
        <scheme val="minor"/>
      </rPr>
      <t>)</t>
    </r>
  </si>
  <si>
    <t>Initial test=8.646; Retest=7.865; Average=8.256</t>
  </si>
  <si>
    <t>Monthly Averages</t>
  </si>
  <si>
    <t>Lead</t>
  </si>
  <si>
    <t>Arsenic</t>
  </si>
  <si>
    <t>99th percentile</t>
  </si>
  <si>
    <t>Since 2018</t>
  </si>
  <si>
    <t>CY 2024</t>
  </si>
  <si>
    <t>minimum</t>
  </si>
  <si>
    <t>Minimum=</t>
  </si>
  <si>
    <t>Major Rain Event</t>
  </si>
  <si>
    <t>Station #1</t>
  </si>
  <si>
    <t>Station #2</t>
  </si>
  <si>
    <t>Station #4</t>
  </si>
  <si>
    <t>Station #5</t>
  </si>
  <si>
    <t>Pb =</t>
  </si>
  <si>
    <t>Ambient Lead</t>
  </si>
  <si>
    <t>Ambient Arsenic</t>
  </si>
  <si>
    <t>As =</t>
  </si>
  <si>
    <t>ALL</t>
  </si>
  <si>
    <t>CY 2025</t>
  </si>
  <si>
    <t>Saturday</t>
  </si>
  <si>
    <t>Sunday</t>
  </si>
  <si>
    <t>CY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</si>
</sst>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[$-F800]dddd\,\ mmmm\ dd\,\ yyyy"/>
    <numFmt numFmtId="166" formatCode="0.0%"/>
    <numFmt numFmtId="167" formatCode="0.0"/>
    <numFmt numFmtId="168" formatCode="0.000_);[Red]\(0.000\)"/>
  </numFmts>
  <fonts count="41" x14ac:knownFonts="1">
    <font>
      <sz val="10"/>
      <color indexed="8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vertAlign val="superscript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indexed="8"/>
      <name val="Calibri"/>
      <family val="2"/>
      <scheme val="minor"/>
    </font>
    <font>
      <i/>
      <sz val="11"/>
      <color indexed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perscript"/>
      <sz val="11"/>
      <color indexed="8"/>
      <name val="Calibri"/>
      <family val="2"/>
      <scheme val="minor"/>
    </font>
    <font>
      <b/>
      <i/>
      <sz val="11"/>
      <color indexed="8"/>
      <name val="Calibri"/>
      <family val="2"/>
      <scheme val="minor"/>
    </font>
    <font>
      <b/>
      <sz val="10"/>
      <color indexed="8"/>
      <name val="Arial"/>
      <family val="2"/>
    </font>
    <font>
      <b/>
      <u/>
      <sz val="10"/>
      <color indexed="8"/>
      <name val="Arial"/>
      <family val="2"/>
    </font>
    <font>
      <b/>
      <i/>
      <sz val="10"/>
      <color rgb="FFFF0000"/>
      <name val="Arial"/>
      <family val="2"/>
    </font>
    <font>
      <b/>
      <sz val="12"/>
      <color indexed="8"/>
      <name val="Calibri"/>
      <family val="2"/>
      <scheme val="minor"/>
    </font>
    <font>
      <b/>
      <u/>
      <sz val="10"/>
      <color indexed="8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0"/>
      <color indexed="8"/>
      <name val="Calibri"/>
      <family val="2"/>
      <scheme val="minor"/>
    </font>
    <font>
      <sz val="11"/>
      <color indexed="8"/>
      <name val="Calibri"/>
      <family val="2"/>
    </font>
    <font>
      <b/>
      <i/>
      <sz val="11"/>
      <color rgb="FF0000FF"/>
      <name val="Calibri"/>
      <family val="2"/>
    </font>
    <font>
      <b/>
      <sz val="11"/>
      <color rgb="FF0000FF"/>
      <name val="Calibri"/>
      <family val="2"/>
      <scheme val="minor"/>
    </font>
    <font>
      <u/>
      <sz val="11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Arial"/>
      <family val="2"/>
    </font>
    <font>
      <b/>
      <vertAlign val="superscript"/>
      <sz val="12"/>
      <color indexed="8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sz val="14"/>
      <color indexed="8"/>
      <name val="Calibri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i/>
      <sz val="11"/>
      <color rgb="FF0000FF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6" fillId="0" borderId="0"/>
    <xf numFmtId="9" fontId="9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3" fillId="0" borderId="0"/>
  </cellStyleXfs>
  <cellXfs count="696">
    <xf numFmtId="0" fontId="0" fillId="0" borderId="0" xfId="0"/>
    <xf numFmtId="0" fontId="7" fillId="0" borderId="8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8" fillId="0" borderId="0" xfId="0" applyFont="1"/>
    <xf numFmtId="0" fontId="7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165" fontId="8" fillId="0" borderId="9" xfId="0" applyNumberFormat="1" applyFont="1" applyBorder="1" applyAlignment="1">
      <alignment horizontal="center"/>
    </xf>
    <xf numFmtId="165" fontId="8" fillId="2" borderId="9" xfId="0" applyNumberFormat="1" applyFont="1" applyFill="1" applyBorder="1" applyAlignment="1">
      <alignment horizontal="center"/>
    </xf>
    <xf numFmtId="165" fontId="8" fillId="5" borderId="9" xfId="0" applyNumberFormat="1" applyFont="1" applyFill="1" applyBorder="1" applyAlignment="1">
      <alignment horizontal="center"/>
    </xf>
    <xf numFmtId="164" fontId="8" fillId="5" borderId="2" xfId="0" applyNumberFormat="1" applyFont="1" applyFill="1" applyBorder="1" applyAlignment="1">
      <alignment horizontal="center"/>
    </xf>
    <xf numFmtId="164" fontId="8" fillId="5" borderId="3" xfId="0" applyNumberFormat="1" applyFont="1" applyFill="1" applyBorder="1" applyAlignment="1">
      <alignment horizontal="center"/>
    </xf>
    <xf numFmtId="164" fontId="8" fillId="5" borderId="1" xfId="0" applyNumberFormat="1" applyFont="1" applyFill="1" applyBorder="1" applyAlignment="1">
      <alignment horizontal="center"/>
    </xf>
    <xf numFmtId="164" fontId="8" fillId="5" borderId="11" xfId="0" applyNumberFormat="1" applyFont="1" applyFill="1" applyBorder="1" applyAlignment="1">
      <alignment horizontal="center"/>
    </xf>
    <xf numFmtId="164" fontId="8" fillId="5" borderId="0" xfId="0" applyNumberFormat="1" applyFont="1" applyFill="1" applyAlignment="1">
      <alignment horizontal="center"/>
    </xf>
    <xf numFmtId="164" fontId="8" fillId="5" borderId="14" xfId="0" applyNumberFormat="1" applyFont="1" applyFill="1" applyBorder="1" applyAlignment="1">
      <alignment horizontal="center"/>
    </xf>
    <xf numFmtId="164" fontId="8" fillId="6" borderId="2" xfId="0" applyNumberFormat="1" applyFont="1" applyFill="1" applyBorder="1" applyAlignment="1">
      <alignment horizontal="center"/>
    </xf>
    <xf numFmtId="164" fontId="8" fillId="6" borderId="11" xfId="0" applyNumberFormat="1" applyFont="1" applyFill="1" applyBorder="1" applyAlignment="1">
      <alignment horizontal="center"/>
    </xf>
    <xf numFmtId="164" fontId="8" fillId="6" borderId="3" xfId="0" applyNumberFormat="1" applyFont="1" applyFill="1" applyBorder="1" applyAlignment="1">
      <alignment horizontal="center"/>
    </xf>
    <xf numFmtId="164" fontId="7" fillId="0" borderId="0" xfId="0" applyNumberFormat="1" applyFont="1"/>
    <xf numFmtId="164" fontId="8" fillId="6" borderId="1" xfId="0" applyNumberFormat="1" applyFont="1" applyFill="1" applyBorder="1" applyAlignment="1">
      <alignment horizontal="center"/>
    </xf>
    <xf numFmtId="164" fontId="8" fillId="0" borderId="0" xfId="0" applyNumberFormat="1" applyFont="1" applyAlignment="1">
      <alignment horizontal="right"/>
    </xf>
    <xf numFmtId="0" fontId="7" fillId="0" borderId="0" xfId="0" applyFont="1"/>
    <xf numFmtId="0" fontId="5" fillId="0" borderId="0" xfId="3"/>
    <xf numFmtId="0" fontId="7" fillId="5" borderId="0" xfId="0" applyFont="1" applyFill="1" applyAlignment="1">
      <alignment horizontal="center"/>
    </xf>
    <xf numFmtId="164" fontId="5" fillId="0" borderId="10" xfId="3" applyNumberFormat="1" applyBorder="1" applyAlignment="1">
      <alignment horizontal="center" vertical="center"/>
    </xf>
    <xf numFmtId="164" fontId="5" fillId="0" borderId="0" xfId="3" applyNumberFormat="1" applyAlignment="1">
      <alignment horizontal="center" vertical="center"/>
    </xf>
    <xf numFmtId="166" fontId="8" fillId="0" borderId="15" xfId="4" applyNumberFormat="1" applyFont="1" applyBorder="1" applyAlignment="1">
      <alignment horizontal="center" vertical="center"/>
    </xf>
    <xf numFmtId="0" fontId="4" fillId="0" borderId="0" xfId="3" applyFont="1" applyAlignment="1">
      <alignment horizontal="right" vertical="center" indent="1"/>
    </xf>
    <xf numFmtId="164" fontId="8" fillId="0" borderId="0" xfId="3" applyNumberFormat="1" applyFont="1" applyAlignment="1">
      <alignment horizontal="right" vertical="center" indent="1"/>
    </xf>
    <xf numFmtId="164" fontId="7" fillId="7" borderId="0" xfId="3" applyNumberFormat="1" applyFont="1" applyFill="1" applyAlignment="1">
      <alignment horizontal="right" vertical="center" indent="1"/>
    </xf>
    <xf numFmtId="164" fontId="10" fillId="7" borderId="8" xfId="3" applyNumberFormat="1" applyFont="1" applyFill="1" applyBorder="1" applyAlignment="1">
      <alignment horizontal="center" vertical="center"/>
    </xf>
    <xf numFmtId="164" fontId="10" fillId="7" borderId="16" xfId="3" applyNumberFormat="1" applyFont="1" applyFill="1" applyBorder="1" applyAlignment="1">
      <alignment horizontal="center" vertical="center"/>
    </xf>
    <xf numFmtId="166" fontId="7" fillId="7" borderId="17" xfId="4" applyNumberFormat="1" applyFont="1" applyFill="1" applyBorder="1" applyAlignment="1">
      <alignment horizontal="center" vertical="center"/>
    </xf>
    <xf numFmtId="164" fontId="15" fillId="0" borderId="0" xfId="3" applyNumberFormat="1" applyFont="1" applyAlignment="1">
      <alignment horizontal="left" vertical="center"/>
    </xf>
    <xf numFmtId="0" fontId="16" fillId="0" borderId="0" xfId="3" applyFont="1" applyAlignment="1">
      <alignment vertical="center"/>
    </xf>
    <xf numFmtId="0" fontId="10" fillId="0" borderId="0" xfId="3" applyFont="1" applyAlignment="1">
      <alignment vertical="center"/>
    </xf>
    <xf numFmtId="0" fontId="5" fillId="0" borderId="0" xfId="3" applyAlignment="1">
      <alignment vertical="center"/>
    </xf>
    <xf numFmtId="0" fontId="5" fillId="0" borderId="7" xfId="3" applyBorder="1" applyAlignment="1">
      <alignment vertical="center"/>
    </xf>
    <xf numFmtId="0" fontId="10" fillId="0" borderId="13" xfId="3" applyFont="1" applyBorder="1" applyAlignment="1">
      <alignment horizontal="center" vertical="center"/>
    </xf>
    <xf numFmtId="0" fontId="5" fillId="0" borderId="12" xfId="3" applyBorder="1" applyAlignment="1">
      <alignment vertical="center"/>
    </xf>
    <xf numFmtId="0" fontId="13" fillId="0" borderId="0" xfId="3" applyFont="1" applyAlignment="1">
      <alignment horizontal="center" vertical="center"/>
    </xf>
    <xf numFmtId="0" fontId="14" fillId="0" borderId="10" xfId="3" applyFont="1" applyBorder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14" fillId="0" borderId="15" xfId="3" applyFont="1" applyBorder="1" applyAlignment="1">
      <alignment horizontal="center" vertical="center"/>
    </xf>
    <xf numFmtId="164" fontId="8" fillId="5" borderId="2" xfId="1" applyNumberFormat="1" applyFont="1" applyFill="1" applyBorder="1" applyAlignment="1">
      <alignment horizontal="center"/>
    </xf>
    <xf numFmtId="164" fontId="8" fillId="6" borderId="14" xfId="0" applyNumberFormat="1" applyFont="1" applyFill="1" applyBorder="1" applyAlignment="1">
      <alignment horizontal="center"/>
    </xf>
    <xf numFmtId="165" fontId="8" fillId="9" borderId="9" xfId="0" applyNumberFormat="1" applyFont="1" applyFill="1" applyBorder="1" applyAlignment="1">
      <alignment horizontal="center"/>
    </xf>
    <xf numFmtId="10" fontId="19" fillId="0" borderId="0" xfId="2" applyNumberFormat="1" applyFont="1"/>
    <xf numFmtId="0" fontId="7" fillId="0" borderId="0" xfId="1" applyFont="1" applyAlignment="1">
      <alignment vertical="center"/>
    </xf>
    <xf numFmtId="0" fontId="0" fillId="0" borderId="0" xfId="0" applyAlignment="1">
      <alignment horizontal="center"/>
    </xf>
    <xf numFmtId="0" fontId="2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6" fontId="0" fillId="0" borderId="0" xfId="2" applyNumberFormat="1" applyFont="1" applyAlignment="1">
      <alignment horizontal="center"/>
    </xf>
    <xf numFmtId="164" fontId="20" fillId="0" borderId="0" xfId="0" applyNumberFormat="1" applyFont="1" applyAlignment="1">
      <alignment horizontal="center"/>
    </xf>
    <xf numFmtId="166" fontId="22" fillId="0" borderId="0" xfId="2" applyNumberFormat="1" applyFont="1" applyAlignment="1">
      <alignment horizontal="center"/>
    </xf>
    <xf numFmtId="0" fontId="22" fillId="0" borderId="0" xfId="0" applyFont="1" applyAlignment="1">
      <alignment horizontal="center"/>
    </xf>
    <xf numFmtId="164" fontId="0" fillId="0" borderId="0" xfId="0" applyNumberFormat="1"/>
    <xf numFmtId="0" fontId="3" fillId="0" borderId="0" xfId="5"/>
    <xf numFmtId="0" fontId="7" fillId="0" borderId="0" xfId="5" applyFont="1" applyAlignment="1">
      <alignment horizontal="center"/>
    </xf>
    <xf numFmtId="0" fontId="3" fillId="9" borderId="0" xfId="5" applyFill="1"/>
    <xf numFmtId="164" fontId="8" fillId="0" borderId="0" xfId="5" applyNumberFormat="1" applyFont="1" applyAlignment="1">
      <alignment horizontal="right"/>
    </xf>
    <xf numFmtId="164" fontId="3" fillId="0" borderId="0" xfId="5" applyNumberFormat="1"/>
    <xf numFmtId="164" fontId="10" fillId="0" borderId="0" xfId="3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4" fillId="0" borderId="0" xfId="0" applyNumberFormat="1" applyFont="1" applyAlignment="1">
      <alignment horizontal="center"/>
    </xf>
    <xf numFmtId="1" fontId="7" fillId="0" borderId="0" xfId="0" applyNumberFormat="1" applyFont="1"/>
    <xf numFmtId="164" fontId="23" fillId="7" borderId="18" xfId="0" applyNumberFormat="1" applyFont="1" applyFill="1" applyBorder="1" applyAlignment="1">
      <alignment horizontal="center" vertical="center"/>
    </xf>
    <xf numFmtId="0" fontId="2" fillId="0" borderId="0" xfId="3" applyFont="1"/>
    <xf numFmtId="0" fontId="10" fillId="0" borderId="0" xfId="3" applyFont="1"/>
    <xf numFmtId="0" fontId="24" fillId="0" borderId="22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5" fillId="0" borderId="2" xfId="3" applyBorder="1" applyAlignment="1">
      <alignment horizontal="center" vertical="center"/>
    </xf>
    <xf numFmtId="0" fontId="5" fillId="0" borderId="1" xfId="3" applyBorder="1" applyAlignment="1">
      <alignment horizontal="center" vertical="center"/>
    </xf>
    <xf numFmtId="0" fontId="5" fillId="0" borderId="3" xfId="3" applyBorder="1" applyAlignment="1">
      <alignment horizontal="center" vertical="center"/>
    </xf>
    <xf numFmtId="0" fontId="5" fillId="0" borderId="22" xfId="3" applyBorder="1" applyAlignment="1">
      <alignment horizontal="center" vertical="center"/>
    </xf>
    <xf numFmtId="0" fontId="5" fillId="0" borderId="24" xfId="3" applyBorder="1" applyAlignment="1">
      <alignment horizontal="center" vertical="center"/>
    </xf>
    <xf numFmtId="0" fontId="5" fillId="0" borderId="23" xfId="3" applyBorder="1" applyAlignment="1">
      <alignment horizontal="center" vertical="center"/>
    </xf>
    <xf numFmtId="164" fontId="5" fillId="0" borderId="2" xfId="3" applyNumberFormat="1" applyBorder="1" applyAlignment="1">
      <alignment horizontal="center" vertical="center"/>
    </xf>
    <xf numFmtId="164" fontId="5" fillId="0" borderId="1" xfId="3" applyNumberFormat="1" applyBorder="1" applyAlignment="1">
      <alignment horizontal="center" vertical="center"/>
    </xf>
    <xf numFmtId="164" fontId="5" fillId="0" borderId="3" xfId="3" applyNumberFormat="1" applyBorder="1" applyAlignment="1">
      <alignment horizontal="center" vertical="center"/>
    </xf>
    <xf numFmtId="164" fontId="5" fillId="0" borderId="22" xfId="3" applyNumberFormat="1" applyBorder="1" applyAlignment="1">
      <alignment horizontal="center" vertical="center"/>
    </xf>
    <xf numFmtId="164" fontId="5" fillId="0" borderId="24" xfId="3" applyNumberFormat="1" applyBorder="1" applyAlignment="1">
      <alignment horizontal="center" vertical="center"/>
    </xf>
    <xf numFmtId="164" fontId="5" fillId="0" borderId="23" xfId="3" applyNumberFormat="1" applyBorder="1" applyAlignment="1">
      <alignment horizontal="center" vertical="center"/>
    </xf>
    <xf numFmtId="164" fontId="5" fillId="0" borderId="19" xfId="3" applyNumberFormat="1" applyBorder="1" applyAlignment="1">
      <alignment horizontal="center" vertical="center"/>
    </xf>
    <xf numFmtId="164" fontId="5" fillId="0" borderId="21" xfId="3" applyNumberFormat="1" applyBorder="1" applyAlignment="1">
      <alignment horizontal="center" vertical="center"/>
    </xf>
    <xf numFmtId="164" fontId="5" fillId="0" borderId="20" xfId="3" applyNumberFormat="1" applyBorder="1" applyAlignment="1">
      <alignment horizontal="center" vertical="center"/>
    </xf>
    <xf numFmtId="164" fontId="10" fillId="7" borderId="25" xfId="3" applyNumberFormat="1" applyFont="1" applyFill="1" applyBorder="1" applyAlignment="1">
      <alignment horizontal="center" vertical="center"/>
    </xf>
    <xf numFmtId="164" fontId="10" fillId="7" borderId="26" xfId="3" applyNumberFormat="1" applyFont="1" applyFill="1" applyBorder="1" applyAlignment="1">
      <alignment horizontal="center" vertical="center"/>
    </xf>
    <xf numFmtId="164" fontId="10" fillId="7" borderId="28" xfId="3" applyNumberFormat="1" applyFont="1" applyFill="1" applyBorder="1" applyAlignment="1">
      <alignment horizontal="center" vertical="center"/>
    </xf>
    <xf numFmtId="0" fontId="10" fillId="7" borderId="25" xfId="3" applyFont="1" applyFill="1" applyBorder="1" applyAlignment="1">
      <alignment horizontal="center" vertical="center"/>
    </xf>
    <xf numFmtId="0" fontId="10" fillId="7" borderId="26" xfId="3" applyFont="1" applyFill="1" applyBorder="1" applyAlignment="1">
      <alignment horizontal="center" vertical="center"/>
    </xf>
    <xf numFmtId="0" fontId="10" fillId="7" borderId="27" xfId="3" applyFont="1" applyFill="1" applyBorder="1" applyAlignment="1">
      <alignment horizontal="center" vertical="center"/>
    </xf>
    <xf numFmtId="164" fontId="10" fillId="7" borderId="18" xfId="3" applyNumberFormat="1" applyFont="1" applyFill="1" applyBorder="1" applyAlignment="1">
      <alignment horizontal="center" vertical="center"/>
    </xf>
    <xf numFmtId="166" fontId="10" fillId="0" borderId="0" xfId="2" applyNumberFormat="1" applyFont="1" applyAlignment="1">
      <alignment horizontal="center"/>
    </xf>
    <xf numFmtId="0" fontId="13" fillId="0" borderId="0" xfId="3" applyFont="1"/>
    <xf numFmtId="164" fontId="10" fillId="8" borderId="1" xfId="3" applyNumberFormat="1" applyFont="1" applyFill="1" applyBorder="1" applyAlignment="1">
      <alignment horizontal="center" vertical="center"/>
    </xf>
    <xf numFmtId="164" fontId="25" fillId="10" borderId="2" xfId="0" applyNumberFormat="1" applyFont="1" applyFill="1" applyBorder="1" applyAlignment="1">
      <alignment horizontal="center"/>
    </xf>
    <xf numFmtId="164" fontId="25" fillId="10" borderId="3" xfId="0" applyNumberFormat="1" applyFont="1" applyFill="1" applyBorder="1" applyAlignment="1">
      <alignment horizontal="center"/>
    </xf>
    <xf numFmtId="164" fontId="25" fillId="10" borderId="1" xfId="0" applyNumberFormat="1" applyFont="1" applyFill="1" applyBorder="1" applyAlignment="1">
      <alignment horizontal="center"/>
    </xf>
    <xf numFmtId="164" fontId="25" fillId="10" borderId="1" xfId="1" applyNumberFormat="1" applyFont="1" applyFill="1" applyBorder="1" applyAlignment="1">
      <alignment horizontal="center"/>
    </xf>
    <xf numFmtId="164" fontId="25" fillId="10" borderId="3" xfId="1" applyNumberFormat="1" applyFont="1" applyFill="1" applyBorder="1" applyAlignment="1">
      <alignment horizontal="center"/>
    </xf>
    <xf numFmtId="164" fontId="25" fillId="10" borderId="14" xfId="0" applyNumberFormat="1" applyFont="1" applyFill="1" applyBorder="1" applyAlignment="1">
      <alignment horizontal="center"/>
    </xf>
    <xf numFmtId="164" fontId="7" fillId="10" borderId="0" xfId="0" applyNumberFormat="1" applyFont="1" applyFill="1" applyAlignment="1">
      <alignment horizontal="right"/>
    </xf>
    <xf numFmtId="164" fontId="25" fillId="10" borderId="11" xfId="0" applyNumberFormat="1" applyFont="1" applyFill="1" applyBorder="1" applyAlignment="1">
      <alignment horizontal="center"/>
    </xf>
    <xf numFmtId="164" fontId="26" fillId="10" borderId="3" xfId="0" applyNumberFormat="1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10" fillId="0" borderId="1" xfId="3" applyFont="1" applyBorder="1" applyAlignment="1">
      <alignment horizontal="center" vertical="center"/>
    </xf>
    <xf numFmtId="164" fontId="7" fillId="10" borderId="1" xfId="0" applyNumberFormat="1" applyFont="1" applyFill="1" applyBorder="1" applyAlignment="1">
      <alignment horizontal="center" vertical="center"/>
    </xf>
    <xf numFmtId="166" fontId="5" fillId="0" borderId="0" xfId="2" applyNumberFormat="1" applyFont="1"/>
    <xf numFmtId="164" fontId="7" fillId="10" borderId="1" xfId="0" applyNumberFormat="1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wrapText="1"/>
    </xf>
    <xf numFmtId="164" fontId="8" fillId="0" borderId="14" xfId="1" applyNumberFormat="1" applyFont="1" applyBorder="1" applyAlignment="1">
      <alignment horizontal="center"/>
    </xf>
    <xf numFmtId="165" fontId="8" fillId="0" borderId="29" xfId="0" applyNumberFormat="1" applyFont="1" applyBorder="1" applyAlignment="1">
      <alignment horizontal="center"/>
    </xf>
    <xf numFmtId="165" fontId="8" fillId="0" borderId="30" xfId="0" applyNumberFormat="1" applyFont="1" applyBorder="1" applyAlignment="1">
      <alignment horizontal="center"/>
    </xf>
    <xf numFmtId="164" fontId="25" fillId="0" borderId="2" xfId="0" applyNumberFormat="1" applyFont="1" applyBorder="1" applyAlignment="1">
      <alignment horizont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164" fontId="8" fillId="0" borderId="38" xfId="0" applyNumberFormat="1" applyFont="1" applyBorder="1" applyAlignment="1">
      <alignment horizontal="center"/>
    </xf>
    <xf numFmtId="164" fontId="8" fillId="0" borderId="34" xfId="0" applyNumberFormat="1" applyFont="1" applyBorder="1" applyAlignment="1">
      <alignment horizontal="center"/>
    </xf>
    <xf numFmtId="164" fontId="8" fillId="0" borderId="36" xfId="0" applyNumberFormat="1" applyFont="1" applyBorder="1" applyAlignment="1">
      <alignment horizontal="center"/>
    </xf>
    <xf numFmtId="164" fontId="8" fillId="0" borderId="35" xfId="0" applyNumberFormat="1" applyFont="1" applyBorder="1" applyAlignment="1">
      <alignment horizontal="center"/>
    </xf>
    <xf numFmtId="164" fontId="8" fillId="0" borderId="39" xfId="0" applyNumberFormat="1" applyFont="1" applyBorder="1" applyAlignment="1">
      <alignment horizontal="center"/>
    </xf>
    <xf numFmtId="164" fontId="8" fillId="0" borderId="22" xfId="0" applyNumberFormat="1" applyFont="1" applyBorder="1" applyAlignment="1">
      <alignment horizontal="center"/>
    </xf>
    <xf numFmtId="164" fontId="8" fillId="0" borderId="40" xfId="0" applyNumberFormat="1" applyFont="1" applyBorder="1" applyAlignment="1">
      <alignment horizontal="center"/>
    </xf>
    <xf numFmtId="164" fontId="8" fillId="0" borderId="24" xfId="0" applyNumberFormat="1" applyFont="1" applyBorder="1" applyAlignment="1">
      <alignment horizontal="center"/>
    </xf>
    <xf numFmtId="164" fontId="8" fillId="0" borderId="23" xfId="0" applyNumberFormat="1" applyFont="1" applyBorder="1" applyAlignment="1">
      <alignment horizontal="center"/>
    </xf>
    <xf numFmtId="164" fontId="8" fillId="0" borderId="37" xfId="0" applyNumberFormat="1" applyFont="1" applyBorder="1" applyAlignment="1">
      <alignment horizontal="center"/>
    </xf>
    <xf numFmtId="164" fontId="25" fillId="0" borderId="3" xfId="0" applyNumberFormat="1" applyFont="1" applyBorder="1" applyAlignment="1">
      <alignment horizontal="center"/>
    </xf>
    <xf numFmtId="164" fontId="8" fillId="0" borderId="3" xfId="0" applyNumberFormat="1" applyFont="1" applyBorder="1" applyAlignment="1">
      <alignment horizontal="center" vertical="center"/>
    </xf>
    <xf numFmtId="164" fontId="26" fillId="2" borderId="2" xfId="0" applyNumberFormat="1" applyFont="1" applyFill="1" applyBorder="1" applyAlignment="1">
      <alignment horizontal="center"/>
    </xf>
    <xf numFmtId="164" fontId="26" fillId="0" borderId="3" xfId="0" applyNumberFormat="1" applyFont="1" applyBorder="1" applyAlignment="1">
      <alignment horizontal="center"/>
    </xf>
    <xf numFmtId="0" fontId="28" fillId="6" borderId="0" xfId="0" applyFont="1" applyFill="1"/>
    <xf numFmtId="164" fontId="7" fillId="7" borderId="18" xfId="0" applyNumberFormat="1" applyFont="1" applyFill="1" applyBorder="1" applyAlignment="1">
      <alignment horizontal="center" vertical="center"/>
    </xf>
    <xf numFmtId="164" fontId="10" fillId="7" borderId="27" xfId="3" applyNumberFormat="1" applyFont="1" applyFill="1" applyBorder="1" applyAlignment="1">
      <alignment horizontal="center" vertical="center"/>
    </xf>
    <xf numFmtId="0" fontId="5" fillId="0" borderId="42" xfId="3" applyBorder="1"/>
    <xf numFmtId="0" fontId="5" fillId="0" borderId="43" xfId="3" applyBorder="1"/>
    <xf numFmtId="164" fontId="8" fillId="0" borderId="16" xfId="0" applyNumberFormat="1" applyFont="1" applyBorder="1" applyAlignment="1">
      <alignment horizontal="center"/>
    </xf>
    <xf numFmtId="164" fontId="5" fillId="0" borderId="0" xfId="3" applyNumberFormat="1" applyAlignment="1">
      <alignment horizontal="center"/>
    </xf>
    <xf numFmtId="164" fontId="8" fillId="2" borderId="14" xfId="1" applyNumberFormat="1" applyFont="1" applyFill="1" applyBorder="1" applyAlignment="1">
      <alignment horizontal="center"/>
    </xf>
    <xf numFmtId="164" fontId="2" fillId="0" borderId="1" xfId="3" applyNumberFormat="1" applyFont="1" applyBorder="1" applyAlignment="1">
      <alignment horizontal="center" vertical="center"/>
    </xf>
    <xf numFmtId="164" fontId="8" fillId="0" borderId="22" xfId="1" applyNumberFormat="1" applyFont="1" applyBorder="1" applyAlignment="1">
      <alignment horizontal="center"/>
    </xf>
    <xf numFmtId="164" fontId="8" fillId="0" borderId="23" xfId="1" applyNumberFormat="1" applyFont="1" applyBorder="1" applyAlignment="1">
      <alignment horizontal="center"/>
    </xf>
    <xf numFmtId="164" fontId="8" fillId="0" borderId="37" xfId="1" applyNumberFormat="1" applyFont="1" applyBorder="1" applyAlignment="1">
      <alignment horizontal="center"/>
    </xf>
    <xf numFmtId="164" fontId="8" fillId="0" borderId="24" xfId="1" applyNumberFormat="1" applyFont="1" applyBorder="1" applyAlignment="1">
      <alignment horizontal="center"/>
    </xf>
    <xf numFmtId="164" fontId="8" fillId="0" borderId="40" xfId="1" applyNumberFormat="1" applyFont="1" applyBorder="1" applyAlignment="1">
      <alignment horizontal="center"/>
    </xf>
    <xf numFmtId="164" fontId="25" fillId="2" borderId="2" xfId="0" applyNumberFormat="1" applyFont="1" applyFill="1" applyBorder="1" applyAlignment="1">
      <alignment horizontal="center"/>
    </xf>
    <xf numFmtId="164" fontId="25" fillId="2" borderId="11" xfId="0" applyNumberFormat="1" applyFont="1" applyFill="1" applyBorder="1" applyAlignment="1">
      <alignment horizontal="center"/>
    </xf>
    <xf numFmtId="164" fontId="25" fillId="2" borderId="14" xfId="0" applyNumberFormat="1" applyFont="1" applyFill="1" applyBorder="1" applyAlignment="1">
      <alignment horizontal="center"/>
    </xf>
    <xf numFmtId="164" fontId="25" fillId="2" borderId="3" xfId="0" applyNumberFormat="1" applyFont="1" applyFill="1" applyBorder="1" applyAlignment="1">
      <alignment horizontal="center"/>
    </xf>
    <xf numFmtId="164" fontId="25" fillId="2" borderId="1" xfId="0" applyNumberFormat="1" applyFont="1" applyFill="1" applyBorder="1" applyAlignment="1">
      <alignment horizontal="center"/>
    </xf>
    <xf numFmtId="164" fontId="25" fillId="0" borderId="1" xfId="0" applyNumberFormat="1" applyFont="1" applyBorder="1" applyAlignment="1">
      <alignment horizontal="center"/>
    </xf>
    <xf numFmtId="164" fontId="8" fillId="5" borderId="16" xfId="0" applyNumberFormat="1" applyFont="1" applyFill="1" applyBorder="1" applyAlignment="1">
      <alignment horizontal="center"/>
    </xf>
    <xf numFmtId="165" fontId="8" fillId="9" borderId="30" xfId="0" applyNumberFormat="1" applyFont="1" applyFill="1" applyBorder="1" applyAlignment="1">
      <alignment horizontal="center"/>
    </xf>
    <xf numFmtId="164" fontId="5" fillId="0" borderId="0" xfId="3" applyNumberFormat="1"/>
    <xf numFmtId="0" fontId="13" fillId="0" borderId="0" xfId="3" applyFont="1" applyAlignment="1">
      <alignment horizontal="center"/>
    </xf>
    <xf numFmtId="0" fontId="13" fillId="0" borderId="0" xfId="3" applyFont="1" applyAlignment="1">
      <alignment horizontal="left"/>
    </xf>
    <xf numFmtId="165" fontId="8" fillId="9" borderId="29" xfId="0" applyNumberFormat="1" applyFont="1" applyFill="1" applyBorder="1" applyAlignment="1">
      <alignment horizontal="center"/>
    </xf>
    <xf numFmtId="0" fontId="26" fillId="0" borderId="0" xfId="3" applyFont="1"/>
    <xf numFmtId="0" fontId="30" fillId="0" borderId="0" xfId="3" applyFont="1"/>
    <xf numFmtId="0" fontId="26" fillId="0" borderId="0" xfId="3" applyFont="1" applyAlignment="1">
      <alignment horizontal="center"/>
    </xf>
    <xf numFmtId="0" fontId="30" fillId="0" borderId="0" xfId="3" applyFont="1" applyAlignment="1">
      <alignment horizontal="center"/>
    </xf>
    <xf numFmtId="164" fontId="26" fillId="0" borderId="0" xfId="3" applyNumberFormat="1" applyFont="1" applyAlignment="1">
      <alignment horizontal="center" vertical="center"/>
    </xf>
    <xf numFmtId="164" fontId="30" fillId="0" borderId="0" xfId="3" applyNumberFormat="1" applyFont="1" applyAlignment="1">
      <alignment horizontal="center" vertical="center"/>
    </xf>
    <xf numFmtId="164" fontId="26" fillId="0" borderId="44" xfId="3" applyNumberFormat="1" applyFont="1" applyBorder="1" applyAlignment="1">
      <alignment horizontal="center" vertical="center"/>
    </xf>
    <xf numFmtId="164" fontId="26" fillId="0" borderId="45" xfId="3" applyNumberFormat="1" applyFont="1" applyBorder="1" applyAlignment="1">
      <alignment horizontal="center" vertical="center"/>
    </xf>
    <xf numFmtId="164" fontId="30" fillId="0" borderId="45" xfId="3" applyNumberFormat="1" applyFont="1" applyBorder="1" applyAlignment="1">
      <alignment horizontal="center" vertical="center"/>
    </xf>
    <xf numFmtId="164" fontId="30" fillId="0" borderId="46" xfId="3" applyNumberFormat="1" applyFont="1" applyBorder="1" applyAlignment="1">
      <alignment horizontal="center" vertical="center"/>
    </xf>
    <xf numFmtId="164" fontId="26" fillId="10" borderId="45" xfId="3" applyNumberFormat="1" applyFont="1" applyFill="1" applyBorder="1" applyAlignment="1">
      <alignment horizontal="center" vertical="center"/>
    </xf>
    <xf numFmtId="164" fontId="30" fillId="0" borderId="44" xfId="3" applyNumberFormat="1" applyFont="1" applyBorder="1" applyAlignment="1">
      <alignment horizontal="center" vertical="center"/>
    </xf>
    <xf numFmtId="164" fontId="8" fillId="2" borderId="22" xfId="0" applyNumberFormat="1" applyFont="1" applyFill="1" applyBorder="1" applyAlignment="1">
      <alignment horizontal="center"/>
    </xf>
    <xf numFmtId="164" fontId="8" fillId="2" borderId="23" xfId="0" applyNumberFormat="1" applyFont="1" applyFill="1" applyBorder="1" applyAlignment="1">
      <alignment horizontal="center"/>
    </xf>
    <xf numFmtId="164" fontId="8" fillId="2" borderId="37" xfId="0" applyNumberFormat="1" applyFont="1" applyFill="1" applyBorder="1" applyAlignment="1">
      <alignment horizontal="center"/>
    </xf>
    <xf numFmtId="164" fontId="8" fillId="2" borderId="24" xfId="0" applyNumberFormat="1" applyFont="1" applyFill="1" applyBorder="1" applyAlignment="1">
      <alignment horizontal="center"/>
    </xf>
    <xf numFmtId="164" fontId="8" fillId="2" borderId="40" xfId="0" applyNumberFormat="1" applyFont="1" applyFill="1" applyBorder="1" applyAlignment="1">
      <alignment horizontal="center"/>
    </xf>
    <xf numFmtId="164" fontId="16" fillId="0" borderId="1" xfId="3" applyNumberFormat="1" applyFont="1" applyBorder="1" applyAlignment="1">
      <alignment horizontal="center" vertical="center"/>
    </xf>
    <xf numFmtId="164" fontId="25" fillId="0" borderId="11" xfId="0" applyNumberFormat="1" applyFont="1" applyBorder="1" applyAlignment="1">
      <alignment horizontal="center"/>
    </xf>
    <xf numFmtId="164" fontId="5" fillId="0" borderId="47" xfId="3" applyNumberFormat="1" applyBorder="1" applyAlignment="1">
      <alignment horizontal="center" vertical="center"/>
    </xf>
    <xf numFmtId="164" fontId="5" fillId="0" borderId="48" xfId="3" applyNumberFormat="1" applyBorder="1" applyAlignment="1">
      <alignment horizontal="center" vertical="center"/>
    </xf>
    <xf numFmtId="164" fontId="5" fillId="0" borderId="49" xfId="3" applyNumberFormat="1" applyBorder="1" applyAlignment="1">
      <alignment horizontal="center" vertical="center"/>
    </xf>
    <xf numFmtId="164" fontId="5" fillId="0" borderId="50" xfId="3" applyNumberFormat="1" applyBorder="1" applyAlignment="1">
      <alignment horizontal="center" vertical="center"/>
    </xf>
    <xf numFmtId="164" fontId="5" fillId="0" borderId="11" xfId="3" applyNumberFormat="1" applyBorder="1" applyAlignment="1">
      <alignment horizontal="center" vertical="center"/>
    </xf>
    <xf numFmtId="0" fontId="5" fillId="0" borderId="11" xfId="3" applyBorder="1" applyAlignment="1">
      <alignment horizontal="center" vertical="center"/>
    </xf>
    <xf numFmtId="0" fontId="5" fillId="0" borderId="37" xfId="3" applyBorder="1" applyAlignment="1">
      <alignment horizontal="center" vertical="center"/>
    </xf>
    <xf numFmtId="164" fontId="5" fillId="0" borderId="51" xfId="3" applyNumberFormat="1" applyBorder="1" applyAlignment="1">
      <alignment horizontal="center" vertical="center"/>
    </xf>
    <xf numFmtId="164" fontId="5" fillId="0" borderId="14" xfId="3" applyNumberFormat="1" applyBorder="1" applyAlignment="1">
      <alignment horizontal="center" vertical="center"/>
    </xf>
    <xf numFmtId="164" fontId="5" fillId="0" borderId="40" xfId="3" applyNumberFormat="1" applyBorder="1" applyAlignment="1">
      <alignment horizontal="center" vertical="center"/>
    </xf>
    <xf numFmtId="164" fontId="5" fillId="0" borderId="34" xfId="3" applyNumberFormat="1" applyBorder="1" applyAlignment="1">
      <alignment horizontal="center" vertical="center"/>
    </xf>
    <xf numFmtId="164" fontId="5" fillId="0" borderId="36" xfId="3" applyNumberFormat="1" applyBorder="1" applyAlignment="1">
      <alignment horizontal="center" vertical="center"/>
    </xf>
    <xf numFmtId="164" fontId="5" fillId="0" borderId="35" xfId="3" applyNumberFormat="1" applyBorder="1" applyAlignment="1">
      <alignment horizontal="center" vertical="center"/>
    </xf>
    <xf numFmtId="164" fontId="5" fillId="0" borderId="52" xfId="3" applyNumberFormat="1" applyBorder="1" applyAlignment="1">
      <alignment horizontal="center" vertical="center"/>
    </xf>
    <xf numFmtId="164" fontId="5" fillId="0" borderId="53" xfId="3" applyNumberFormat="1" applyBorder="1" applyAlignment="1">
      <alignment horizontal="center" vertical="center"/>
    </xf>
    <xf numFmtId="164" fontId="5" fillId="0" borderId="54" xfId="3" applyNumberFormat="1" applyBorder="1" applyAlignment="1">
      <alignment horizontal="center" vertical="center"/>
    </xf>
    <xf numFmtId="164" fontId="5" fillId="9" borderId="2" xfId="3" applyNumberFormat="1" applyFill="1" applyBorder="1" applyAlignment="1">
      <alignment horizontal="center" vertical="center"/>
    </xf>
    <xf numFmtId="164" fontId="5" fillId="9" borderId="1" xfId="3" applyNumberFormat="1" applyFill="1" applyBorder="1" applyAlignment="1">
      <alignment horizontal="center" vertical="center"/>
    </xf>
    <xf numFmtId="164" fontId="5" fillId="9" borderId="3" xfId="3" applyNumberFormat="1" applyFill="1" applyBorder="1" applyAlignment="1">
      <alignment horizontal="center" vertical="center"/>
    </xf>
    <xf numFmtId="164" fontId="5" fillId="9" borderId="22" xfId="3" applyNumberFormat="1" applyFill="1" applyBorder="1" applyAlignment="1">
      <alignment horizontal="center" vertical="center"/>
    </xf>
    <xf numFmtId="164" fontId="5" fillId="9" borderId="24" xfId="3" applyNumberFormat="1" applyFill="1" applyBorder="1" applyAlignment="1">
      <alignment horizontal="center" vertical="center"/>
    </xf>
    <xf numFmtId="164" fontId="5" fillId="9" borderId="23" xfId="3" applyNumberFormat="1" applyFill="1" applyBorder="1" applyAlignment="1">
      <alignment horizontal="center" vertical="center"/>
    </xf>
    <xf numFmtId="164" fontId="5" fillId="0" borderId="37" xfId="3" applyNumberFormat="1" applyBorder="1" applyAlignment="1">
      <alignment horizontal="center" vertical="center"/>
    </xf>
    <xf numFmtId="17" fontId="2" fillId="0" borderId="55" xfId="3" applyNumberFormat="1" applyFont="1" applyBorder="1" applyAlignment="1">
      <alignment horizontal="center"/>
    </xf>
    <xf numFmtId="17" fontId="2" fillId="0" borderId="56" xfId="3" applyNumberFormat="1" applyFont="1" applyBorder="1" applyAlignment="1">
      <alignment horizontal="center"/>
    </xf>
    <xf numFmtId="17" fontId="2" fillId="0" borderId="57" xfId="3" applyNumberFormat="1" applyFont="1" applyBorder="1" applyAlignment="1">
      <alignment horizontal="center"/>
    </xf>
    <xf numFmtId="164" fontId="5" fillId="8" borderId="36" xfId="3" applyNumberFormat="1" applyFill="1" applyBorder="1" applyAlignment="1">
      <alignment horizontal="center" vertical="center"/>
    </xf>
    <xf numFmtId="164" fontId="5" fillId="8" borderId="35" xfId="3" applyNumberFormat="1" applyFill="1" applyBorder="1" applyAlignment="1">
      <alignment horizontal="center" vertical="center"/>
    </xf>
    <xf numFmtId="164" fontId="26" fillId="9" borderId="3" xfId="3" applyNumberFormat="1" applyFont="1" applyFill="1" applyBorder="1" applyAlignment="1">
      <alignment horizontal="center" vertical="center"/>
    </xf>
    <xf numFmtId="164" fontId="26" fillId="9" borderId="1" xfId="3" applyNumberFormat="1" applyFont="1" applyFill="1" applyBorder="1" applyAlignment="1">
      <alignment horizontal="center" vertical="center"/>
    </xf>
    <xf numFmtId="164" fontId="26" fillId="8" borderId="34" xfId="3" applyNumberFormat="1" applyFont="1" applyFill="1" applyBorder="1" applyAlignment="1">
      <alignment horizontal="center" vertical="center"/>
    </xf>
    <xf numFmtId="0" fontId="0" fillId="0" borderId="58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15" xfId="0" applyFill="1" applyBorder="1" applyAlignment="1">
      <alignment horizontal="center"/>
    </xf>
    <xf numFmtId="164" fontId="20" fillId="12" borderId="0" xfId="0" applyNumberFormat="1" applyFont="1" applyFill="1" applyAlignment="1">
      <alignment horizontal="center"/>
    </xf>
    <xf numFmtId="164" fontId="20" fillId="13" borderId="0" xfId="0" applyNumberFormat="1" applyFont="1" applyFill="1" applyAlignment="1">
      <alignment horizontal="center"/>
    </xf>
    <xf numFmtId="0" fontId="24" fillId="0" borderId="0" xfId="0" applyFont="1" applyAlignment="1">
      <alignment horizontal="center" vertical="center"/>
    </xf>
    <xf numFmtId="164" fontId="25" fillId="13" borderId="36" xfId="3" applyNumberFormat="1" applyFont="1" applyFill="1" applyBorder="1" applyAlignment="1">
      <alignment horizontal="center" vertical="center"/>
    </xf>
    <xf numFmtId="164" fontId="25" fillId="13" borderId="19" xfId="3" applyNumberFormat="1" applyFont="1" applyFill="1" applyBorder="1" applyAlignment="1">
      <alignment horizontal="center" vertical="center"/>
    </xf>
    <xf numFmtId="164" fontId="5" fillId="5" borderId="2" xfId="3" applyNumberFormat="1" applyFill="1" applyBorder="1" applyAlignment="1">
      <alignment horizontal="center" vertical="center"/>
    </xf>
    <xf numFmtId="164" fontId="5" fillId="5" borderId="1" xfId="3" applyNumberFormat="1" applyFill="1" applyBorder="1" applyAlignment="1">
      <alignment horizontal="center" vertical="center"/>
    </xf>
    <xf numFmtId="164" fontId="5" fillId="9" borderId="36" xfId="3" applyNumberFormat="1" applyFill="1" applyBorder="1" applyAlignment="1">
      <alignment horizontal="center" vertical="center"/>
    </xf>
    <xf numFmtId="164" fontId="5" fillId="9" borderId="14" xfId="3" applyNumberFormat="1" applyFill="1" applyBorder="1" applyAlignment="1">
      <alignment horizontal="center" vertical="center"/>
    </xf>
    <xf numFmtId="164" fontId="5" fillId="0" borderId="38" xfId="3" applyNumberFormat="1" applyBorder="1" applyAlignment="1">
      <alignment horizontal="center" vertical="center"/>
    </xf>
    <xf numFmtId="164" fontId="5" fillId="0" borderId="61" xfId="3" applyNumberFormat="1" applyBorder="1" applyAlignment="1">
      <alignment horizontal="center" vertical="center"/>
    </xf>
    <xf numFmtId="164" fontId="5" fillId="5" borderId="14" xfId="3" applyNumberFormat="1" applyFill="1" applyBorder="1" applyAlignment="1">
      <alignment horizontal="center" vertical="center"/>
    </xf>
    <xf numFmtId="164" fontId="20" fillId="13" borderId="55" xfId="0" applyNumberFormat="1" applyFont="1" applyFill="1" applyBorder="1" applyAlignment="1">
      <alignment horizontal="center"/>
    </xf>
    <xf numFmtId="164" fontId="20" fillId="0" borderId="56" xfId="0" applyNumberFormat="1" applyFont="1" applyBorder="1" applyAlignment="1">
      <alignment horizontal="center"/>
    </xf>
    <xf numFmtId="164" fontId="20" fillId="9" borderId="56" xfId="0" applyNumberFormat="1" applyFont="1" applyFill="1" applyBorder="1" applyAlignment="1">
      <alignment horizontal="center"/>
    </xf>
    <xf numFmtId="164" fontId="20" fillId="13" borderId="56" xfId="0" applyNumberFormat="1" applyFont="1" applyFill="1" applyBorder="1" applyAlignment="1">
      <alignment horizontal="center"/>
    </xf>
    <xf numFmtId="164" fontId="20" fillId="5" borderId="56" xfId="0" applyNumberFormat="1" applyFont="1" applyFill="1" applyBorder="1" applyAlignment="1">
      <alignment horizontal="center"/>
    </xf>
    <xf numFmtId="164" fontId="20" fillId="0" borderId="57" xfId="0" applyNumberFormat="1" applyFont="1" applyBorder="1" applyAlignment="1">
      <alignment horizontal="center"/>
    </xf>
    <xf numFmtId="164" fontId="20" fillId="0" borderId="62" xfId="0" applyNumberFormat="1" applyFont="1" applyBorder="1" applyAlignment="1">
      <alignment horizontal="center"/>
    </xf>
    <xf numFmtId="164" fontId="20" fillId="0" borderId="55" xfId="0" applyNumberFormat="1" applyFont="1" applyBorder="1" applyAlignment="1">
      <alignment horizontal="center"/>
    </xf>
    <xf numFmtId="17" fontId="2" fillId="5" borderId="56" xfId="3" applyNumberFormat="1" applyFont="1" applyFill="1" applyBorder="1" applyAlignment="1">
      <alignment horizontal="center"/>
    </xf>
    <xf numFmtId="0" fontId="27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left"/>
    </xf>
    <xf numFmtId="164" fontId="20" fillId="9" borderId="62" xfId="0" applyNumberFormat="1" applyFont="1" applyFill="1" applyBorder="1" applyAlignment="1">
      <alignment horizontal="center"/>
    </xf>
    <xf numFmtId="164" fontId="8" fillId="8" borderId="2" xfId="1" applyNumberFormat="1" applyFont="1" applyFill="1" applyBorder="1" applyAlignment="1">
      <alignment horizontal="center"/>
    </xf>
    <xf numFmtId="164" fontId="8" fillId="8" borderId="3" xfId="1" applyNumberFormat="1" applyFont="1" applyFill="1" applyBorder="1" applyAlignment="1">
      <alignment horizontal="center"/>
    </xf>
    <xf numFmtId="164" fontId="8" fillId="8" borderId="11" xfId="1" applyNumberFormat="1" applyFont="1" applyFill="1" applyBorder="1" applyAlignment="1">
      <alignment horizontal="center"/>
    </xf>
    <xf numFmtId="164" fontId="25" fillId="0" borderId="3" xfId="1" applyNumberFormat="1" applyFont="1" applyBorder="1" applyAlignment="1">
      <alignment horizontal="center"/>
    </xf>
    <xf numFmtId="164" fontId="26" fillId="4" borderId="36" xfId="3" applyNumberFormat="1" applyFont="1" applyFill="1" applyBorder="1" applyAlignment="1">
      <alignment horizontal="center" vertical="center"/>
    </xf>
    <xf numFmtId="0" fontId="22" fillId="0" borderId="0" xfId="0" quotePrefix="1" applyFont="1" applyAlignment="1">
      <alignment vertical="center"/>
    </xf>
    <xf numFmtId="164" fontId="8" fillId="0" borderId="2" xfId="1" applyNumberFormat="1" applyFont="1" applyBorder="1" applyAlignment="1">
      <alignment horizontal="center"/>
    </xf>
    <xf numFmtId="164" fontId="8" fillId="0" borderId="3" xfId="1" applyNumberFormat="1" applyFont="1" applyBorder="1" applyAlignment="1">
      <alignment horizontal="center"/>
    </xf>
    <xf numFmtId="164" fontId="8" fillId="0" borderId="1" xfId="1" applyNumberFormat="1" applyFont="1" applyBorder="1" applyAlignment="1">
      <alignment horizontal="center"/>
    </xf>
    <xf numFmtId="164" fontId="8" fillId="0" borderId="11" xfId="1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14" fillId="0" borderId="0" xfId="0" applyFont="1"/>
    <xf numFmtId="164" fontId="8" fillId="11" borderId="3" xfId="0" applyNumberFormat="1" applyFont="1" applyFill="1" applyBorder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164" fontId="8" fillId="0" borderId="3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64" fontId="8" fillId="0" borderId="11" xfId="0" applyNumberFormat="1" applyFont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164" fontId="8" fillId="2" borderId="2" xfId="0" applyNumberFormat="1" applyFont="1" applyFill="1" applyBorder="1" applyAlignment="1">
      <alignment horizontal="center"/>
    </xf>
    <xf numFmtId="164" fontId="8" fillId="2" borderId="3" xfId="0" applyNumberFormat="1" applyFont="1" applyFill="1" applyBorder="1" applyAlignment="1">
      <alignment horizontal="center"/>
    </xf>
    <xf numFmtId="164" fontId="8" fillId="2" borderId="1" xfId="0" applyNumberFormat="1" applyFont="1" applyFill="1" applyBorder="1" applyAlignment="1">
      <alignment horizontal="center"/>
    </xf>
    <xf numFmtId="164" fontId="8" fillId="2" borderId="11" xfId="0" applyNumberFormat="1" applyFont="1" applyFill="1" applyBorder="1" applyAlignment="1">
      <alignment horizontal="center"/>
    </xf>
    <xf numFmtId="164" fontId="8" fillId="2" borderId="2" xfId="1" applyNumberFormat="1" applyFont="1" applyFill="1" applyBorder="1" applyAlignment="1">
      <alignment horizontal="center"/>
    </xf>
    <xf numFmtId="164" fontId="8" fillId="2" borderId="3" xfId="1" applyNumberFormat="1" applyFont="1" applyFill="1" applyBorder="1" applyAlignment="1">
      <alignment horizontal="center"/>
    </xf>
    <xf numFmtId="164" fontId="8" fillId="2" borderId="1" xfId="1" applyNumberFormat="1" applyFont="1" applyFill="1" applyBorder="1" applyAlignment="1">
      <alignment horizontal="center"/>
    </xf>
    <xf numFmtId="164" fontId="8" fillId="2" borderId="11" xfId="1" applyNumberFormat="1" applyFont="1" applyFill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164" fontId="8" fillId="0" borderId="14" xfId="0" applyNumberFormat="1" applyFont="1" applyBorder="1" applyAlignment="1">
      <alignment horizontal="center"/>
    </xf>
    <xf numFmtId="164" fontId="8" fillId="2" borderId="14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64" fontId="8" fillId="6" borderId="0" xfId="0" applyNumberFormat="1" applyFont="1" applyFill="1" applyAlignment="1">
      <alignment horizontal="right" indent="1"/>
    </xf>
    <xf numFmtId="0" fontId="8" fillId="6" borderId="0" xfId="0" applyFont="1" applyFill="1" applyAlignment="1">
      <alignment horizontal="center" vertical="center"/>
    </xf>
    <xf numFmtId="164" fontId="8" fillId="6" borderId="0" xfId="0" applyNumberFormat="1" applyFont="1" applyFill="1" applyAlignment="1">
      <alignment horizontal="center" vertical="center"/>
    </xf>
    <xf numFmtId="0" fontId="8" fillId="6" borderId="0" xfId="0" applyFont="1" applyFill="1"/>
    <xf numFmtId="166" fontId="7" fillId="0" borderId="0" xfId="2" applyNumberFormat="1" applyFont="1"/>
    <xf numFmtId="164" fontId="8" fillId="0" borderId="0" xfId="0" applyNumberFormat="1" applyFont="1" applyAlignment="1">
      <alignment horizontal="right" indent="1"/>
    </xf>
    <xf numFmtId="164" fontId="7" fillId="10" borderId="0" xfId="0" applyNumberFormat="1" applyFont="1" applyFill="1" applyAlignment="1">
      <alignment horizontal="center"/>
    </xf>
    <xf numFmtId="164" fontId="7" fillId="10" borderId="18" xfId="0" applyNumberFormat="1" applyFont="1" applyFill="1" applyBorder="1"/>
    <xf numFmtId="164" fontId="8" fillId="0" borderId="0" xfId="0" applyNumberFormat="1" applyFont="1"/>
    <xf numFmtId="164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/>
    </xf>
    <xf numFmtId="0" fontId="8" fillId="7" borderId="0" xfId="0" applyFont="1" applyFill="1"/>
    <xf numFmtId="0" fontId="14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8" fillId="7" borderId="0" xfId="0" applyNumberFormat="1" applyFont="1" applyFill="1" applyAlignment="1">
      <alignment horizontal="center" vertical="center"/>
    </xf>
    <xf numFmtId="0" fontId="8" fillId="7" borderId="0" xfId="0" applyFont="1" applyFill="1" applyAlignment="1">
      <alignment horizontal="center"/>
    </xf>
    <xf numFmtId="1" fontId="8" fillId="7" borderId="0" xfId="0" applyNumberFormat="1" applyFont="1" applyFill="1" applyAlignment="1">
      <alignment horizontal="center" vertical="center"/>
    </xf>
    <xf numFmtId="164" fontId="8" fillId="0" borderId="16" xfId="0" applyNumberFormat="1" applyFont="1" applyBorder="1" applyAlignment="1">
      <alignment horizontal="right" indent="1"/>
    </xf>
    <xf numFmtId="0" fontId="8" fillId="0" borderId="16" xfId="0" applyFont="1" applyBorder="1" applyAlignment="1">
      <alignment horizontal="center" vertical="center"/>
    </xf>
    <xf numFmtId="164" fontId="8" fillId="0" borderId="16" xfId="0" applyNumberFormat="1" applyFont="1" applyBorder="1" applyAlignment="1">
      <alignment horizontal="center" vertical="center"/>
    </xf>
    <xf numFmtId="0" fontId="26" fillId="0" borderId="0" xfId="0" quotePrefix="1" applyFont="1"/>
    <xf numFmtId="0" fontId="7" fillId="6" borderId="0" xfId="0" applyFont="1" applyFill="1"/>
    <xf numFmtId="0" fontId="8" fillId="5" borderId="0" xfId="0" applyFont="1" applyFill="1" applyAlignment="1">
      <alignment horizontal="center"/>
    </xf>
    <xf numFmtId="0" fontId="8" fillId="0" borderId="16" xfId="0" applyFont="1" applyBorder="1" applyAlignment="1">
      <alignment horizontal="center"/>
    </xf>
    <xf numFmtId="0" fontId="7" fillId="7" borderId="18" xfId="0" applyFont="1" applyFill="1" applyBorder="1" applyAlignment="1">
      <alignment horizontal="center" vertical="center"/>
    </xf>
    <xf numFmtId="0" fontId="7" fillId="7" borderId="18" xfId="0" applyFont="1" applyFill="1" applyBorder="1" applyAlignment="1">
      <alignment horizontal="center"/>
    </xf>
    <xf numFmtId="0" fontId="8" fillId="0" borderId="16" xfId="0" applyFont="1" applyBorder="1"/>
    <xf numFmtId="0" fontId="8" fillId="0" borderId="0" xfId="0" quotePrefix="1" applyFont="1"/>
    <xf numFmtId="0" fontId="26" fillId="9" borderId="0" xfId="0" applyFont="1" applyFill="1"/>
    <xf numFmtId="1" fontId="8" fillId="0" borderId="0" xfId="0" applyNumberFormat="1" applyFont="1"/>
    <xf numFmtId="164" fontId="25" fillId="0" borderId="0" xfId="0" applyNumberFormat="1" applyFont="1" applyAlignment="1">
      <alignment horizontal="center" vertical="center"/>
    </xf>
    <xf numFmtId="0" fontId="25" fillId="0" borderId="0" xfId="0" applyFont="1"/>
    <xf numFmtId="164" fontId="1" fillId="0" borderId="0" xfId="0" applyNumberFormat="1" applyFont="1" applyAlignment="1">
      <alignment horizontal="center" vertical="center"/>
    </xf>
    <xf numFmtId="164" fontId="1" fillId="0" borderId="3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66" fontId="8" fillId="0" borderId="0" xfId="2" applyNumberFormat="1" applyFont="1" applyAlignment="1">
      <alignment horizontal="center"/>
    </xf>
    <xf numFmtId="166" fontId="7" fillId="0" borderId="0" xfId="2" applyNumberFormat="1" applyFont="1" applyAlignment="1">
      <alignment horizontal="center"/>
    </xf>
    <xf numFmtId="0" fontId="8" fillId="5" borderId="0" xfId="0" applyFont="1" applyFill="1"/>
    <xf numFmtId="0" fontId="7" fillId="6" borderId="0" xfId="0" applyFont="1" applyFill="1" applyAlignment="1">
      <alignment horizontal="center" vertical="center"/>
    </xf>
    <xf numFmtId="164" fontId="25" fillId="6" borderId="0" xfId="0" applyNumberFormat="1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26" fillId="0" borderId="0" xfId="0" quotePrefix="1" applyFont="1" applyAlignment="1">
      <alignment horizontal="center" vertical="center"/>
    </xf>
    <xf numFmtId="166" fontId="8" fillId="0" borderId="0" xfId="2" applyNumberFormat="1" applyFont="1"/>
    <xf numFmtId="164" fontId="26" fillId="0" borderId="2" xfId="0" applyNumberFormat="1" applyFont="1" applyBorder="1" applyAlignment="1">
      <alignment horizontal="center"/>
    </xf>
    <xf numFmtId="164" fontId="26" fillId="0" borderId="11" xfId="1" applyNumberFormat="1" applyFont="1" applyBorder="1" applyAlignment="1">
      <alignment horizontal="center"/>
    </xf>
    <xf numFmtId="164" fontId="26" fillId="0" borderId="0" xfId="0" applyNumberFormat="1" applyFont="1" applyAlignment="1">
      <alignment horizontal="center" vertical="center"/>
    </xf>
    <xf numFmtId="164" fontId="26" fillId="0" borderId="3" xfId="1" applyNumberFormat="1" applyFont="1" applyBorder="1" applyAlignment="1">
      <alignment horizontal="center"/>
    </xf>
    <xf numFmtId="0" fontId="26" fillId="0" borderId="0" xfId="0" applyFont="1"/>
    <xf numFmtId="0" fontId="8" fillId="0" borderId="59" xfId="0" applyFont="1" applyBorder="1" applyAlignment="1">
      <alignment horizontal="center"/>
    </xf>
    <xf numFmtId="0" fontId="8" fillId="0" borderId="58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166" fontId="8" fillId="0" borderId="60" xfId="2" applyNumberFormat="1" applyFont="1" applyBorder="1" applyAlignment="1">
      <alignment horizontal="center"/>
    </xf>
    <xf numFmtId="166" fontId="8" fillId="0" borderId="15" xfId="2" applyNumberFormat="1" applyFont="1" applyBorder="1" applyAlignment="1">
      <alignment horizontal="center"/>
    </xf>
    <xf numFmtId="166" fontId="8" fillId="0" borderId="17" xfId="2" applyNumberFormat="1" applyFont="1" applyBorder="1" applyAlignment="1">
      <alignment horizontal="center"/>
    </xf>
    <xf numFmtId="164" fontId="8" fillId="2" borderId="3" xfId="0" applyNumberFormat="1" applyFont="1" applyFill="1" applyBorder="1" applyAlignment="1">
      <alignment horizontal="left" indent="1"/>
    </xf>
    <xf numFmtId="164" fontId="8" fillId="2" borderId="2" xfId="0" applyNumberFormat="1" applyFont="1" applyFill="1" applyBorder="1" applyAlignment="1">
      <alignment horizontal="left" indent="1"/>
    </xf>
    <xf numFmtId="164" fontId="8" fillId="2" borderId="11" xfId="0" applyNumberFormat="1" applyFont="1" applyFill="1" applyBorder="1" applyAlignment="1">
      <alignment horizontal="left" indent="1"/>
    </xf>
    <xf numFmtId="164" fontId="8" fillId="2" borderId="1" xfId="0" applyNumberFormat="1" applyFont="1" applyFill="1" applyBorder="1" applyAlignment="1">
      <alignment horizontal="left" indent="1"/>
    </xf>
    <xf numFmtId="164" fontId="8" fillId="2" borderId="14" xfId="0" applyNumberFormat="1" applyFont="1" applyFill="1" applyBorder="1" applyAlignment="1">
      <alignment horizontal="left" indent="1"/>
    </xf>
    <xf numFmtId="164" fontId="8" fillId="0" borderId="2" xfId="0" applyNumberFormat="1" applyFont="1" applyBorder="1" applyAlignment="1">
      <alignment horizontal="left" indent="1"/>
    </xf>
    <xf numFmtId="164" fontId="8" fillId="0" borderId="3" xfId="0" applyNumberFormat="1" applyFont="1" applyBorder="1" applyAlignment="1">
      <alignment horizontal="left" indent="1"/>
    </xf>
    <xf numFmtId="164" fontId="8" fillId="0" borderId="11" xfId="0" applyNumberFormat="1" applyFont="1" applyBorder="1" applyAlignment="1">
      <alignment horizontal="left" indent="1"/>
    </xf>
    <xf numFmtId="164" fontId="8" fillId="0" borderId="1" xfId="0" applyNumberFormat="1" applyFont="1" applyBorder="1" applyAlignment="1">
      <alignment horizontal="left" indent="1"/>
    </xf>
    <xf numFmtId="164" fontId="8" fillId="0" borderId="14" xfId="0" applyNumberFormat="1" applyFont="1" applyBorder="1" applyAlignment="1">
      <alignment horizontal="left" indent="1"/>
    </xf>
    <xf numFmtId="164" fontId="25" fillId="0" borderId="24" xfId="0" applyNumberFormat="1" applyFont="1" applyBorder="1" applyAlignment="1">
      <alignment horizontal="center"/>
    </xf>
    <xf numFmtId="164" fontId="25" fillId="0" borderId="23" xfId="0" applyNumberFormat="1" applyFont="1" applyBorder="1" applyAlignment="1">
      <alignment horizontal="center"/>
    </xf>
    <xf numFmtId="164" fontId="8" fillId="6" borderId="16" xfId="0" applyNumberFormat="1" applyFont="1" applyFill="1" applyBorder="1" applyAlignment="1">
      <alignment horizontal="center" vertical="center"/>
    </xf>
    <xf numFmtId="164" fontId="8" fillId="6" borderId="16" xfId="0" applyNumberFormat="1" applyFont="1" applyFill="1" applyBorder="1" applyAlignment="1">
      <alignment horizontal="right" indent="1"/>
    </xf>
    <xf numFmtId="164" fontId="25" fillId="0" borderId="23" xfId="1" applyNumberFormat="1" applyFont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167" fontId="22" fillId="0" borderId="2" xfId="0" applyNumberFormat="1" applyFont="1" applyBorder="1" applyAlignment="1">
      <alignment horizontal="center"/>
    </xf>
    <xf numFmtId="167" fontId="0" fillId="5" borderId="2" xfId="0" applyNumberFormat="1" applyFill="1" applyBorder="1" applyAlignment="1">
      <alignment horizontal="center"/>
    </xf>
    <xf numFmtId="167" fontId="0" fillId="5" borderId="34" xfId="0" applyNumberFormat="1" applyFill="1" applyBorder="1" applyAlignment="1">
      <alignment horizontal="center"/>
    </xf>
    <xf numFmtId="164" fontId="26" fillId="0" borderId="11" xfId="0" applyNumberFormat="1" applyFont="1" applyBorder="1" applyAlignment="1">
      <alignment horizontal="center"/>
    </xf>
    <xf numFmtId="164" fontId="26" fillId="0" borderId="1" xfId="1" applyNumberFormat="1" applyFont="1" applyBorder="1" applyAlignment="1">
      <alignment horizontal="center"/>
    </xf>
    <xf numFmtId="164" fontId="25" fillId="0" borderId="22" xfId="0" applyNumberFormat="1" applyFont="1" applyBorder="1" applyAlignment="1">
      <alignment horizontal="center"/>
    </xf>
    <xf numFmtId="164" fontId="25" fillId="0" borderId="37" xfId="0" applyNumberFormat="1" applyFont="1" applyBorder="1" applyAlignment="1">
      <alignment horizontal="center"/>
    </xf>
    <xf numFmtId="164" fontId="26" fillId="2" borderId="22" xfId="0" applyNumberFormat="1" applyFont="1" applyFill="1" applyBorder="1" applyAlignment="1">
      <alignment horizontal="center"/>
    </xf>
    <xf numFmtId="164" fontId="26" fillId="0" borderId="35" xfId="0" applyNumberFormat="1" applyFont="1" applyBorder="1" applyAlignment="1">
      <alignment horizontal="center"/>
    </xf>
    <xf numFmtId="164" fontId="26" fillId="2" borderId="2" xfId="1" applyNumberFormat="1" applyFont="1" applyFill="1" applyBorder="1" applyAlignment="1">
      <alignment horizontal="center"/>
    </xf>
    <xf numFmtId="164" fontId="26" fillId="0" borderId="2" xfId="1" applyNumberFormat="1" applyFont="1" applyBorder="1" applyAlignment="1">
      <alignment horizontal="center"/>
    </xf>
    <xf numFmtId="0" fontId="32" fillId="0" borderId="0" xfId="0" applyFont="1"/>
    <xf numFmtId="0" fontId="23" fillId="14" borderId="25" xfId="0" applyFont="1" applyFill="1" applyBorder="1" applyAlignment="1">
      <alignment horizontal="center"/>
    </xf>
    <xf numFmtId="0" fontId="23" fillId="14" borderId="26" xfId="0" applyFont="1" applyFill="1" applyBorder="1" applyAlignment="1">
      <alignment horizontal="center"/>
    </xf>
    <xf numFmtId="0" fontId="23" fillId="14" borderId="27" xfId="0" applyFont="1" applyFill="1" applyBorder="1" applyAlignment="1">
      <alignment horizontal="center"/>
    </xf>
    <xf numFmtId="0" fontId="23" fillId="12" borderId="25" xfId="0" applyFont="1" applyFill="1" applyBorder="1" applyAlignment="1">
      <alignment horizontal="center"/>
    </xf>
    <xf numFmtId="165" fontId="32" fillId="0" borderId="62" xfId="0" applyNumberFormat="1" applyFont="1" applyBorder="1" applyAlignment="1">
      <alignment horizontal="center"/>
    </xf>
    <xf numFmtId="164" fontId="33" fillId="0" borderId="34" xfId="0" applyNumberFormat="1" applyFont="1" applyBorder="1" applyAlignment="1">
      <alignment horizontal="center"/>
    </xf>
    <xf numFmtId="164" fontId="32" fillId="0" borderId="36" xfId="0" applyNumberFormat="1" applyFont="1" applyBorder="1" applyAlignment="1">
      <alignment horizontal="center"/>
    </xf>
    <xf numFmtId="164" fontId="32" fillId="0" borderId="35" xfId="0" applyNumberFormat="1" applyFont="1" applyBorder="1" applyAlignment="1">
      <alignment horizontal="center"/>
    </xf>
    <xf numFmtId="164" fontId="32" fillId="0" borderId="34" xfId="0" applyNumberFormat="1" applyFont="1" applyBorder="1" applyAlignment="1">
      <alignment horizontal="center"/>
    </xf>
    <xf numFmtId="165" fontId="32" fillId="0" borderId="56" xfId="0" applyNumberFormat="1" applyFont="1" applyBorder="1" applyAlignment="1">
      <alignment horizontal="center"/>
    </xf>
    <xf numFmtId="164" fontId="32" fillId="0" borderId="2" xfId="0" applyNumberFormat="1" applyFont="1" applyBorder="1" applyAlignment="1">
      <alignment horizontal="center"/>
    </xf>
    <xf numFmtId="164" fontId="32" fillId="0" borderId="1" xfId="0" applyNumberFormat="1" applyFont="1" applyBorder="1" applyAlignment="1">
      <alignment horizontal="center"/>
    </xf>
    <xf numFmtId="164" fontId="32" fillId="0" borderId="3" xfId="0" applyNumberFormat="1" applyFont="1" applyBorder="1" applyAlignment="1">
      <alignment horizontal="center"/>
    </xf>
    <xf numFmtId="164" fontId="33" fillId="0" borderId="2" xfId="0" applyNumberFormat="1" applyFont="1" applyBorder="1" applyAlignment="1">
      <alignment horizontal="center"/>
    </xf>
    <xf numFmtId="164" fontId="32" fillId="0" borderId="31" xfId="0" applyNumberFormat="1" applyFont="1" applyBorder="1" applyAlignment="1">
      <alignment horizontal="center"/>
    </xf>
    <xf numFmtId="164" fontId="32" fillId="0" borderId="32" xfId="0" applyNumberFormat="1" applyFont="1" applyBorder="1" applyAlignment="1">
      <alignment horizontal="center"/>
    </xf>
    <xf numFmtId="164" fontId="32" fillId="0" borderId="33" xfId="0" applyNumberFormat="1" applyFont="1" applyBorder="1" applyAlignment="1">
      <alignment horizontal="center"/>
    </xf>
    <xf numFmtId="0" fontId="32" fillId="0" borderId="57" xfId="0" applyFont="1" applyBorder="1"/>
    <xf numFmtId="164" fontId="32" fillId="0" borderId="22" xfId="0" applyNumberFormat="1" applyFont="1" applyBorder="1" applyAlignment="1">
      <alignment horizontal="center"/>
    </xf>
    <xf numFmtId="164" fontId="32" fillId="0" borderId="24" xfId="0" applyNumberFormat="1" applyFont="1" applyBorder="1" applyAlignment="1">
      <alignment horizontal="center"/>
    </xf>
    <xf numFmtId="164" fontId="32" fillId="0" borderId="23" xfId="0" applyNumberFormat="1" applyFont="1" applyBorder="1" applyAlignment="1">
      <alignment horizontal="center"/>
    </xf>
    <xf numFmtId="0" fontId="23" fillId="12" borderId="28" xfId="0" applyFont="1" applyFill="1" applyBorder="1" applyAlignment="1">
      <alignment horizontal="center"/>
    </xf>
    <xf numFmtId="164" fontId="32" fillId="0" borderId="38" xfId="0" applyNumberFormat="1" applyFont="1" applyBorder="1" applyAlignment="1">
      <alignment horizontal="center"/>
    </xf>
    <xf numFmtId="164" fontId="32" fillId="0" borderId="14" xfId="0" applyNumberFormat="1" applyFont="1" applyBorder="1" applyAlignment="1">
      <alignment horizontal="center"/>
    </xf>
    <xf numFmtId="164" fontId="32" fillId="0" borderId="40" xfId="0" applyNumberFormat="1" applyFont="1" applyBorder="1" applyAlignment="1">
      <alignment horizontal="center"/>
    </xf>
    <xf numFmtId="0" fontId="23" fillId="14" borderId="18" xfId="0" applyFont="1" applyFill="1" applyBorder="1" applyAlignment="1">
      <alignment horizontal="center"/>
    </xf>
    <xf numFmtId="0" fontId="32" fillId="0" borderId="62" xfId="0" applyFont="1" applyBorder="1" applyAlignment="1">
      <alignment horizontal="center"/>
    </xf>
    <xf numFmtId="0" fontId="32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/>
    </xf>
    <xf numFmtId="164" fontId="26" fillId="2" borderId="3" xfId="1" applyNumberFormat="1" applyFont="1" applyFill="1" applyBorder="1" applyAlignment="1">
      <alignment horizontal="center"/>
    </xf>
    <xf numFmtId="164" fontId="26" fillId="0" borderId="1" xfId="0" applyNumberFormat="1" applyFont="1" applyBorder="1" applyAlignment="1">
      <alignment horizontal="center"/>
    </xf>
    <xf numFmtId="164" fontId="26" fillId="0" borderId="23" xfId="1" applyNumberFormat="1" applyFont="1" applyBorder="1" applyAlignment="1">
      <alignment horizontal="center"/>
    </xf>
    <xf numFmtId="165" fontId="8" fillId="14" borderId="9" xfId="0" applyNumberFormat="1" applyFont="1" applyFill="1" applyBorder="1" applyAlignment="1">
      <alignment horizontal="center"/>
    </xf>
    <xf numFmtId="165" fontId="8" fillId="14" borderId="29" xfId="0" applyNumberFormat="1" applyFont="1" applyFill="1" applyBorder="1" applyAlignment="1">
      <alignment horizontal="center"/>
    </xf>
    <xf numFmtId="165" fontId="8" fillId="14" borderId="30" xfId="0" applyNumberFormat="1" applyFont="1" applyFill="1" applyBorder="1" applyAlignment="1">
      <alignment horizontal="center"/>
    </xf>
    <xf numFmtId="164" fontId="26" fillId="0" borderId="14" xfId="0" applyNumberFormat="1" applyFont="1" applyBorder="1" applyAlignment="1">
      <alignment horizontal="center"/>
    </xf>
    <xf numFmtId="164" fontId="26" fillId="2" borderId="37" xfId="0" applyNumberFormat="1" applyFont="1" applyFill="1" applyBorder="1" applyAlignment="1">
      <alignment horizontal="center"/>
    </xf>
    <xf numFmtId="164" fontId="26" fillId="2" borderId="40" xfId="0" applyNumberFormat="1" applyFont="1" applyFill="1" applyBorder="1" applyAlignment="1">
      <alignment horizontal="center"/>
    </xf>
    <xf numFmtId="164" fontId="26" fillId="2" borderId="11" xfId="0" applyNumberFormat="1" applyFont="1" applyFill="1" applyBorder="1" applyAlignment="1">
      <alignment horizontal="center"/>
    </xf>
    <xf numFmtId="164" fontId="8" fillId="0" borderId="34" xfId="1" applyNumberFormat="1" applyFont="1" applyBorder="1" applyAlignment="1">
      <alignment horizontal="center"/>
    </xf>
    <xf numFmtId="164" fontId="8" fillId="0" borderId="35" xfId="1" applyNumberFormat="1" applyFont="1" applyBorder="1" applyAlignment="1">
      <alignment horizontal="center"/>
    </xf>
    <xf numFmtId="164" fontId="8" fillId="0" borderId="39" xfId="1" applyNumberFormat="1" applyFont="1" applyBorder="1" applyAlignment="1">
      <alignment horizontal="center"/>
    </xf>
    <xf numFmtId="164" fontId="8" fillId="0" borderId="36" xfId="1" applyNumberFormat="1" applyFont="1" applyBorder="1" applyAlignment="1">
      <alignment horizontal="center"/>
    </xf>
    <xf numFmtId="164" fontId="8" fillId="0" borderId="38" xfId="1" applyNumberFormat="1" applyFont="1" applyBorder="1" applyAlignment="1">
      <alignment horizontal="center"/>
    </xf>
    <xf numFmtId="164" fontId="26" fillId="0" borderId="34" xfId="1" applyNumberFormat="1" applyFont="1" applyBorder="1" applyAlignment="1">
      <alignment horizontal="center"/>
    </xf>
    <xf numFmtId="165" fontId="23" fillId="14" borderId="9" xfId="0" applyNumberFormat="1" applyFont="1" applyFill="1" applyBorder="1" applyAlignment="1">
      <alignment horizontal="center"/>
    </xf>
    <xf numFmtId="0" fontId="23" fillId="14" borderId="0" xfId="0" applyFont="1" applyFill="1"/>
    <xf numFmtId="0" fontId="8" fillId="14" borderId="0" xfId="0" applyFont="1" applyFill="1"/>
    <xf numFmtId="164" fontId="26" fillId="2" borderId="11" xfId="1" applyNumberFormat="1" applyFont="1" applyFill="1" applyBorder="1" applyAlignment="1">
      <alignment horizontal="center"/>
    </xf>
    <xf numFmtId="164" fontId="26" fillId="2" borderId="1" xfId="1" applyNumberFormat="1" applyFont="1" applyFill="1" applyBorder="1" applyAlignment="1">
      <alignment horizontal="center"/>
    </xf>
    <xf numFmtId="164" fontId="26" fillId="2" borderId="14" xfId="1" applyNumberFormat="1" applyFont="1" applyFill="1" applyBorder="1" applyAlignment="1">
      <alignment horizontal="center"/>
    </xf>
    <xf numFmtId="164" fontId="26" fillId="0" borderId="0" xfId="0" applyNumberFormat="1" applyFont="1" applyAlignment="1">
      <alignment horizontal="right" indent="1"/>
    </xf>
    <xf numFmtId="164" fontId="26" fillId="2" borderId="1" xfId="0" applyNumberFormat="1" applyFont="1" applyFill="1" applyBorder="1" applyAlignment="1">
      <alignment horizontal="center"/>
    </xf>
    <xf numFmtId="164" fontId="26" fillId="2" borderId="14" xfId="0" applyNumberFormat="1" applyFont="1" applyFill="1" applyBorder="1" applyAlignment="1">
      <alignment horizontal="center"/>
    </xf>
    <xf numFmtId="164" fontId="7" fillId="0" borderId="44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164" fontId="8" fillId="9" borderId="2" xfId="0" applyNumberFormat="1" applyFont="1" applyFill="1" applyBorder="1" applyAlignment="1">
      <alignment horizontal="center"/>
    </xf>
    <xf numFmtId="164" fontId="8" fillId="9" borderId="3" xfId="0" applyNumberFormat="1" applyFont="1" applyFill="1" applyBorder="1" applyAlignment="1">
      <alignment horizontal="center"/>
    </xf>
    <xf numFmtId="164" fontId="8" fillId="9" borderId="1" xfId="0" applyNumberFormat="1" applyFont="1" applyFill="1" applyBorder="1" applyAlignment="1">
      <alignment horizontal="center"/>
    </xf>
    <xf numFmtId="164" fontId="8" fillId="9" borderId="11" xfId="0" applyNumberFormat="1" applyFont="1" applyFill="1" applyBorder="1" applyAlignment="1">
      <alignment horizontal="center"/>
    </xf>
    <xf numFmtId="164" fontId="26" fillId="0" borderId="14" xfId="1" applyNumberFormat="1" applyFont="1" applyBorder="1" applyAlignment="1">
      <alignment horizontal="center"/>
    </xf>
    <xf numFmtId="1" fontId="8" fillId="9" borderId="0" xfId="0" applyNumberFormat="1" applyFont="1" applyFill="1"/>
    <xf numFmtId="164" fontId="8" fillId="13" borderId="2" xfId="0" applyNumberFormat="1" applyFont="1" applyFill="1" applyBorder="1" applyAlignment="1">
      <alignment horizontal="center"/>
    </xf>
    <xf numFmtId="165" fontId="8" fillId="13" borderId="9" xfId="0" applyNumberFormat="1" applyFont="1" applyFill="1" applyBorder="1" applyAlignment="1">
      <alignment horizontal="center"/>
    </xf>
    <xf numFmtId="164" fontId="8" fillId="13" borderId="3" xfId="0" applyNumberFormat="1" applyFont="1" applyFill="1" applyBorder="1" applyAlignment="1">
      <alignment horizontal="center"/>
    </xf>
    <xf numFmtId="164" fontId="8" fillId="13" borderId="11" xfId="0" applyNumberFormat="1" applyFont="1" applyFill="1" applyBorder="1" applyAlignment="1">
      <alignment horizontal="center"/>
    </xf>
    <xf numFmtId="164" fontId="8" fillId="13" borderId="1" xfId="0" applyNumberFormat="1" applyFont="1" applyFill="1" applyBorder="1" applyAlignment="1">
      <alignment horizontal="center"/>
    </xf>
    <xf numFmtId="164" fontId="8" fillId="13" borderId="14" xfId="0" applyNumberFormat="1" applyFont="1" applyFill="1" applyBorder="1" applyAlignment="1">
      <alignment horizontal="center"/>
    </xf>
    <xf numFmtId="164" fontId="8" fillId="13" borderId="0" xfId="0" applyNumberFormat="1" applyFont="1" applyFill="1" applyAlignment="1">
      <alignment horizontal="right" indent="1"/>
    </xf>
    <xf numFmtId="0" fontId="8" fillId="13" borderId="0" xfId="0" applyFont="1" applyFill="1"/>
    <xf numFmtId="164" fontId="8" fillId="13" borderId="0" xfId="0" applyNumberFormat="1" applyFont="1" applyFill="1" applyAlignment="1">
      <alignment horizontal="center" vertical="center"/>
    </xf>
    <xf numFmtId="0" fontId="8" fillId="13" borderId="0" xfId="0" applyFont="1" applyFill="1" applyAlignment="1">
      <alignment horizontal="center"/>
    </xf>
    <xf numFmtId="164" fontId="26" fillId="13" borderId="3" xfId="0" applyNumberFormat="1" applyFont="1" applyFill="1" applyBorder="1" applyAlignment="1">
      <alignment horizontal="center"/>
    </xf>
    <xf numFmtId="0" fontId="8" fillId="13" borderId="0" xfId="0" applyFont="1" applyFill="1" applyAlignment="1">
      <alignment horizontal="center" vertical="center"/>
    </xf>
    <xf numFmtId="0" fontId="7" fillId="14" borderId="0" xfId="0" applyFont="1" applyFill="1" applyAlignment="1">
      <alignment horizontal="center"/>
    </xf>
    <xf numFmtId="164" fontId="25" fillId="13" borderId="3" xfId="0" applyNumberFormat="1" applyFont="1" applyFill="1" applyBorder="1" applyAlignment="1">
      <alignment horizontal="center"/>
    </xf>
    <xf numFmtId="164" fontId="8" fillId="13" borderId="2" xfId="1" applyNumberFormat="1" applyFont="1" applyFill="1" applyBorder="1" applyAlignment="1">
      <alignment horizontal="center"/>
    </xf>
    <xf numFmtId="164" fontId="8" fillId="13" borderId="3" xfId="1" applyNumberFormat="1" applyFont="1" applyFill="1" applyBorder="1" applyAlignment="1">
      <alignment horizontal="center"/>
    </xf>
    <xf numFmtId="164" fontId="8" fillId="13" borderId="1" xfId="1" applyNumberFormat="1" applyFont="1" applyFill="1" applyBorder="1" applyAlignment="1">
      <alignment horizontal="center"/>
    </xf>
    <xf numFmtId="164" fontId="8" fillId="13" borderId="11" xfId="1" applyNumberFormat="1" applyFont="1" applyFill="1" applyBorder="1" applyAlignment="1">
      <alignment horizontal="center"/>
    </xf>
    <xf numFmtId="164" fontId="8" fillId="13" borderId="14" xfId="1" applyNumberFormat="1" applyFont="1" applyFill="1" applyBorder="1" applyAlignment="1">
      <alignment horizontal="center"/>
    </xf>
    <xf numFmtId="164" fontId="25" fillId="13" borderId="14" xfId="0" applyNumberFormat="1" applyFont="1" applyFill="1" applyBorder="1" applyAlignment="1">
      <alignment horizontal="center"/>
    </xf>
    <xf numFmtId="0" fontId="8" fillId="13" borderId="2" xfId="0" applyFont="1" applyFill="1" applyBorder="1" applyAlignment="1">
      <alignment horizontal="center"/>
    </xf>
    <xf numFmtId="0" fontId="8" fillId="13" borderId="3" xfId="0" applyFont="1" applyFill="1" applyBorder="1" applyAlignment="1">
      <alignment horizontal="center"/>
    </xf>
    <xf numFmtId="0" fontId="8" fillId="13" borderId="11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/>
    </xf>
    <xf numFmtId="0" fontId="8" fillId="13" borderId="14" xfId="0" applyFont="1" applyFill="1" applyBorder="1" applyAlignment="1">
      <alignment horizontal="center"/>
    </xf>
    <xf numFmtId="165" fontId="8" fillId="13" borderId="30" xfId="0" applyNumberFormat="1" applyFont="1" applyFill="1" applyBorder="1" applyAlignment="1">
      <alignment horizontal="center"/>
    </xf>
    <xf numFmtId="164" fontId="8" fillId="13" borderId="22" xfId="0" applyNumberFormat="1" applyFont="1" applyFill="1" applyBorder="1" applyAlignment="1">
      <alignment horizontal="center"/>
    </xf>
    <xf numFmtId="164" fontId="8" fillId="13" borderId="23" xfId="0" applyNumberFormat="1" applyFont="1" applyFill="1" applyBorder="1" applyAlignment="1">
      <alignment horizontal="center"/>
    </xf>
    <xf numFmtId="164" fontId="8" fillId="13" borderId="37" xfId="0" applyNumberFormat="1" applyFont="1" applyFill="1" applyBorder="1" applyAlignment="1">
      <alignment horizontal="center"/>
    </xf>
    <xf numFmtId="164" fontId="8" fillId="13" borderId="24" xfId="0" applyNumberFormat="1" applyFont="1" applyFill="1" applyBorder="1" applyAlignment="1">
      <alignment horizontal="center"/>
    </xf>
    <xf numFmtId="164" fontId="8" fillId="13" borderId="40" xfId="0" applyNumberFormat="1" applyFont="1" applyFill="1" applyBorder="1" applyAlignment="1">
      <alignment horizontal="center"/>
    </xf>
    <xf numFmtId="165" fontId="8" fillId="13" borderId="29" xfId="0" applyNumberFormat="1" applyFont="1" applyFill="1" applyBorder="1" applyAlignment="1">
      <alignment horizontal="center"/>
    </xf>
    <xf numFmtId="164" fontId="8" fillId="13" borderId="16" xfId="0" applyNumberFormat="1" applyFont="1" applyFill="1" applyBorder="1" applyAlignment="1">
      <alignment horizontal="center" vertical="center"/>
    </xf>
    <xf numFmtId="0" fontId="8" fillId="13" borderId="16" xfId="0" applyFont="1" applyFill="1" applyBorder="1" applyAlignment="1">
      <alignment horizontal="center" vertical="center"/>
    </xf>
    <xf numFmtId="164" fontId="26" fillId="13" borderId="0" xfId="0" applyNumberFormat="1" applyFont="1" applyFill="1" applyAlignment="1">
      <alignment horizontal="center" vertical="center"/>
    </xf>
    <xf numFmtId="164" fontId="8" fillId="13" borderId="34" xfId="0" applyNumberFormat="1" applyFont="1" applyFill="1" applyBorder="1" applyAlignment="1">
      <alignment horizontal="center"/>
    </xf>
    <xf numFmtId="164" fontId="8" fillId="13" borderId="35" xfId="0" applyNumberFormat="1" applyFont="1" applyFill="1" applyBorder="1" applyAlignment="1">
      <alignment horizontal="center"/>
    </xf>
    <xf numFmtId="164" fontId="8" fillId="13" borderId="39" xfId="0" applyNumberFormat="1" applyFont="1" applyFill="1" applyBorder="1" applyAlignment="1">
      <alignment horizontal="center"/>
    </xf>
    <xf numFmtId="164" fontId="8" fillId="13" borderId="36" xfId="0" applyNumberFormat="1" applyFont="1" applyFill="1" applyBorder="1" applyAlignment="1">
      <alignment horizontal="center"/>
    </xf>
    <xf numFmtId="164" fontId="8" fillId="13" borderId="38" xfId="0" applyNumberFormat="1" applyFont="1" applyFill="1" applyBorder="1" applyAlignment="1">
      <alignment horizontal="center"/>
    </xf>
    <xf numFmtId="164" fontId="8" fillId="13" borderId="22" xfId="0" applyNumberFormat="1" applyFont="1" applyFill="1" applyBorder="1" applyAlignment="1">
      <alignment horizontal="left" indent="1"/>
    </xf>
    <xf numFmtId="164" fontId="8" fillId="13" borderId="23" xfId="0" applyNumberFormat="1" applyFont="1" applyFill="1" applyBorder="1" applyAlignment="1">
      <alignment horizontal="left" indent="1"/>
    </xf>
    <xf numFmtId="164" fontId="8" fillId="13" borderId="37" xfId="0" applyNumberFormat="1" applyFont="1" applyFill="1" applyBorder="1" applyAlignment="1">
      <alignment horizontal="left" indent="1"/>
    </xf>
    <xf numFmtId="164" fontId="8" fillId="13" borderId="24" xfId="0" applyNumberFormat="1" applyFont="1" applyFill="1" applyBorder="1" applyAlignment="1">
      <alignment horizontal="left" indent="1"/>
    </xf>
    <xf numFmtId="164" fontId="8" fillId="13" borderId="40" xfId="0" applyNumberFormat="1" applyFont="1" applyFill="1" applyBorder="1" applyAlignment="1">
      <alignment horizontal="left" indent="1"/>
    </xf>
    <xf numFmtId="164" fontId="8" fillId="13" borderId="34" xfId="0" applyNumberFormat="1" applyFont="1" applyFill="1" applyBorder="1" applyAlignment="1">
      <alignment horizontal="left" indent="1"/>
    </xf>
    <xf numFmtId="164" fontId="8" fillId="13" borderId="35" xfId="0" applyNumberFormat="1" applyFont="1" applyFill="1" applyBorder="1" applyAlignment="1">
      <alignment horizontal="left" indent="1"/>
    </xf>
    <xf numFmtId="164" fontId="8" fillId="13" borderId="39" xfId="0" applyNumberFormat="1" applyFont="1" applyFill="1" applyBorder="1" applyAlignment="1">
      <alignment horizontal="left" indent="1"/>
    </xf>
    <xf numFmtId="164" fontId="8" fillId="13" borderId="36" xfId="0" applyNumberFormat="1" applyFont="1" applyFill="1" applyBorder="1" applyAlignment="1">
      <alignment horizontal="left" indent="1"/>
    </xf>
    <xf numFmtId="164" fontId="8" fillId="13" borderId="38" xfId="0" applyNumberFormat="1" applyFont="1" applyFill="1" applyBorder="1" applyAlignment="1">
      <alignment horizontal="left" indent="1"/>
    </xf>
    <xf numFmtId="164" fontId="25" fillId="13" borderId="2" xfId="0" applyNumberFormat="1" applyFont="1" applyFill="1" applyBorder="1" applyAlignment="1">
      <alignment horizontal="center"/>
    </xf>
    <xf numFmtId="164" fontId="8" fillId="13" borderId="22" xfId="1" applyNumberFormat="1" applyFont="1" applyFill="1" applyBorder="1" applyAlignment="1">
      <alignment horizontal="center"/>
    </xf>
    <xf numFmtId="164" fontId="8" fillId="13" borderId="23" xfId="1" applyNumberFormat="1" applyFont="1" applyFill="1" applyBorder="1" applyAlignment="1">
      <alignment horizontal="center"/>
    </xf>
    <xf numFmtId="164" fontId="8" fillId="13" borderId="24" xfId="1" applyNumberFormat="1" applyFont="1" applyFill="1" applyBorder="1" applyAlignment="1">
      <alignment horizontal="center"/>
    </xf>
    <xf numFmtId="164" fontId="26" fillId="13" borderId="1" xfId="0" applyNumberFormat="1" applyFont="1" applyFill="1" applyBorder="1" applyAlignment="1">
      <alignment horizontal="center"/>
    </xf>
    <xf numFmtId="164" fontId="8" fillId="13" borderId="34" xfId="1" applyNumberFormat="1" applyFont="1" applyFill="1" applyBorder="1" applyAlignment="1">
      <alignment horizontal="center"/>
    </xf>
    <xf numFmtId="164" fontId="8" fillId="13" borderId="35" xfId="1" applyNumberFormat="1" applyFont="1" applyFill="1" applyBorder="1" applyAlignment="1">
      <alignment horizontal="center"/>
    </xf>
    <xf numFmtId="164" fontId="8" fillId="13" borderId="36" xfId="1" applyNumberFormat="1" applyFont="1" applyFill="1" applyBorder="1" applyAlignment="1">
      <alignment horizontal="center"/>
    </xf>
    <xf numFmtId="164" fontId="26" fillId="13" borderId="2" xfId="1" applyNumberFormat="1" applyFont="1" applyFill="1" applyBorder="1" applyAlignment="1">
      <alignment horizontal="center"/>
    </xf>
    <xf numFmtId="164" fontId="26" fillId="13" borderId="0" xfId="0" applyNumberFormat="1" applyFont="1" applyFill="1" applyAlignment="1">
      <alignment horizontal="right" indent="1"/>
    </xf>
    <xf numFmtId="164" fontId="26" fillId="13" borderId="3" xfId="1" applyNumberFormat="1" applyFont="1" applyFill="1" applyBorder="1" applyAlignment="1">
      <alignment horizontal="center"/>
    </xf>
    <xf numFmtId="164" fontId="8" fillId="13" borderId="37" xfId="1" applyNumberFormat="1" applyFont="1" applyFill="1" applyBorder="1" applyAlignment="1">
      <alignment horizontal="center"/>
    </xf>
    <xf numFmtId="164" fontId="8" fillId="13" borderId="40" xfId="1" applyNumberFormat="1" applyFont="1" applyFill="1" applyBorder="1" applyAlignment="1">
      <alignment horizontal="center"/>
    </xf>
    <xf numFmtId="164" fontId="26" fillId="13" borderId="2" xfId="0" applyNumberFormat="1" applyFont="1" applyFill="1" applyBorder="1" applyAlignment="1">
      <alignment horizontal="center"/>
    </xf>
    <xf numFmtId="164" fontId="26" fillId="13" borderId="1" xfId="1" applyNumberFormat="1" applyFont="1" applyFill="1" applyBorder="1" applyAlignment="1">
      <alignment horizontal="center"/>
    </xf>
    <xf numFmtId="164" fontId="26" fillId="13" borderId="11" xfId="0" applyNumberFormat="1" applyFont="1" applyFill="1" applyBorder="1" applyAlignment="1">
      <alignment horizontal="center"/>
    </xf>
    <xf numFmtId="164" fontId="8" fillId="13" borderId="39" xfId="1" applyNumberFormat="1" applyFont="1" applyFill="1" applyBorder="1" applyAlignment="1">
      <alignment horizontal="center"/>
    </xf>
    <xf numFmtId="164" fontId="8" fillId="13" borderId="38" xfId="1" applyNumberFormat="1" applyFont="1" applyFill="1" applyBorder="1" applyAlignment="1">
      <alignment horizontal="center"/>
    </xf>
    <xf numFmtId="164" fontId="7" fillId="13" borderId="45" xfId="0" applyNumberFormat="1" applyFont="1" applyFill="1" applyBorder="1" applyAlignment="1">
      <alignment horizontal="center" vertical="center"/>
    </xf>
    <xf numFmtId="164" fontId="7" fillId="13" borderId="46" xfId="0" applyNumberFormat="1" applyFont="1" applyFill="1" applyBorder="1" applyAlignment="1">
      <alignment horizontal="center" vertical="center"/>
    </xf>
    <xf numFmtId="164" fontId="8" fillId="13" borderId="0" xfId="0" applyNumberFormat="1" applyFont="1" applyFill="1"/>
    <xf numFmtId="164" fontId="25" fillId="13" borderId="1" xfId="0" applyNumberFormat="1" applyFont="1" applyFill="1" applyBorder="1" applyAlignment="1">
      <alignment horizontal="center"/>
    </xf>
    <xf numFmtId="164" fontId="29" fillId="13" borderId="3" xfId="0" applyNumberFormat="1" applyFont="1" applyFill="1" applyBorder="1" applyAlignment="1">
      <alignment horizontal="center" vertical="center"/>
    </xf>
    <xf numFmtId="164" fontId="25" fillId="13" borderId="23" xfId="0" applyNumberFormat="1" applyFont="1" applyFill="1" applyBorder="1" applyAlignment="1">
      <alignment horizontal="center"/>
    </xf>
    <xf numFmtId="164" fontId="8" fillId="13" borderId="16" xfId="0" applyNumberFormat="1" applyFont="1" applyFill="1" applyBorder="1" applyAlignment="1">
      <alignment horizontal="right" indent="1"/>
    </xf>
    <xf numFmtId="164" fontId="25" fillId="13" borderId="16" xfId="0" applyNumberFormat="1" applyFont="1" applyFill="1" applyBorder="1" applyAlignment="1">
      <alignment horizontal="center" vertical="center"/>
    </xf>
    <xf numFmtId="0" fontId="8" fillId="13" borderId="16" xfId="0" applyFont="1" applyFill="1" applyBorder="1" applyAlignment="1">
      <alignment horizontal="center"/>
    </xf>
    <xf numFmtId="164" fontId="25" fillId="13" borderId="0" xfId="0" applyNumberFormat="1" applyFont="1" applyFill="1" applyAlignment="1">
      <alignment horizontal="center" vertical="center"/>
    </xf>
    <xf numFmtId="164" fontId="25" fillId="13" borderId="3" xfId="1" applyNumberFormat="1" applyFont="1" applyFill="1" applyBorder="1" applyAlignment="1">
      <alignment horizontal="center"/>
    </xf>
    <xf numFmtId="164" fontId="25" fillId="13" borderId="1" xfId="1" applyNumberFormat="1" applyFont="1" applyFill="1" applyBorder="1" applyAlignment="1">
      <alignment horizontal="center"/>
    </xf>
    <xf numFmtId="0" fontId="7" fillId="8" borderId="18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/>
    </xf>
    <xf numFmtId="0" fontId="8" fillId="8" borderId="0" xfId="0" applyFont="1" applyFill="1"/>
    <xf numFmtId="0" fontId="14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164" fontId="8" fillId="8" borderId="0" xfId="0" applyNumberFormat="1" applyFont="1" applyFill="1" applyAlignment="1">
      <alignment horizontal="center" vertical="center"/>
    </xf>
    <xf numFmtId="0" fontId="8" fillId="8" borderId="0" xfId="0" applyFont="1" applyFill="1" applyAlignment="1">
      <alignment horizontal="center"/>
    </xf>
    <xf numFmtId="1" fontId="8" fillId="8" borderId="0" xfId="0" applyNumberFormat="1" applyFont="1" applyFill="1" applyAlignment="1">
      <alignment horizontal="center" vertical="center"/>
    </xf>
    <xf numFmtId="164" fontId="7" fillId="8" borderId="18" xfId="0" applyNumberFormat="1" applyFont="1" applyFill="1" applyBorder="1" applyAlignment="1">
      <alignment horizontal="center" vertical="center"/>
    </xf>
    <xf numFmtId="0" fontId="7" fillId="8" borderId="18" xfId="0" applyFont="1" applyFill="1" applyBorder="1" applyAlignment="1">
      <alignment horizontal="center"/>
    </xf>
    <xf numFmtId="164" fontId="26" fillId="0" borderId="23" xfId="0" applyNumberFormat="1" applyFont="1" applyBorder="1" applyAlignment="1">
      <alignment horizontal="center"/>
    </xf>
    <xf numFmtId="164" fontId="26" fillId="0" borderId="24" xfId="0" applyNumberFormat="1" applyFont="1" applyBorder="1" applyAlignment="1">
      <alignment horizontal="center"/>
    </xf>
    <xf numFmtId="164" fontId="26" fillId="0" borderId="16" xfId="0" applyNumberFormat="1" applyFont="1" applyBorder="1" applyAlignment="1">
      <alignment horizontal="right" indent="1"/>
    </xf>
    <xf numFmtId="164" fontId="8" fillId="15" borderId="14" xfId="0" applyNumberFormat="1" applyFont="1" applyFill="1" applyBorder="1" applyAlignment="1">
      <alignment horizontal="center"/>
    </xf>
    <xf numFmtId="164" fontId="8" fillId="15" borderId="3" xfId="0" applyNumberFormat="1" applyFont="1" applyFill="1" applyBorder="1" applyAlignment="1">
      <alignment horizontal="center"/>
    </xf>
    <xf numFmtId="164" fontId="8" fillId="15" borderId="0" xfId="0" applyNumberFormat="1" applyFont="1" applyFill="1" applyAlignment="1">
      <alignment horizontal="right" indent="1"/>
    </xf>
    <xf numFmtId="164" fontId="8" fillId="15" borderId="0" xfId="0" applyNumberFormat="1" applyFont="1" applyFill="1" applyAlignment="1">
      <alignment horizontal="center" vertical="center"/>
    </xf>
    <xf numFmtId="0" fontId="8" fillId="13" borderId="16" xfId="0" applyFont="1" applyFill="1" applyBorder="1"/>
    <xf numFmtId="164" fontId="8" fillId="2" borderId="34" xfId="0" applyNumberFormat="1" applyFont="1" applyFill="1" applyBorder="1" applyAlignment="1">
      <alignment horizontal="center"/>
    </xf>
    <xf numFmtId="164" fontId="8" fillId="2" borderId="35" xfId="0" applyNumberFormat="1" applyFont="1" applyFill="1" applyBorder="1" applyAlignment="1">
      <alignment horizontal="center"/>
    </xf>
    <xf numFmtId="164" fontId="8" fillId="2" borderId="39" xfId="0" applyNumberFormat="1" applyFont="1" applyFill="1" applyBorder="1" applyAlignment="1">
      <alignment horizontal="center"/>
    </xf>
    <xf numFmtId="164" fontId="8" fillId="2" borderId="36" xfId="0" applyNumberFormat="1" applyFont="1" applyFill="1" applyBorder="1" applyAlignment="1">
      <alignment horizontal="center"/>
    </xf>
    <xf numFmtId="164" fontId="8" fillId="2" borderId="38" xfId="0" applyNumberFormat="1" applyFont="1" applyFill="1" applyBorder="1" applyAlignment="1">
      <alignment horizontal="center"/>
    </xf>
    <xf numFmtId="0" fontId="23" fillId="0" borderId="0" xfId="1" applyFont="1" applyAlignment="1">
      <alignment vertical="center"/>
    </xf>
    <xf numFmtId="0" fontId="23" fillId="0" borderId="7" xfId="0" applyFont="1" applyBorder="1" applyAlignment="1">
      <alignment horizontal="center"/>
    </xf>
    <xf numFmtId="0" fontId="32" fillId="0" borderId="10" xfId="0" applyFont="1" applyBorder="1"/>
    <xf numFmtId="0" fontId="23" fillId="0" borderId="18" xfId="0" applyFont="1" applyBorder="1" applyAlignment="1">
      <alignment horizontal="center"/>
    </xf>
    <xf numFmtId="0" fontId="23" fillId="0" borderId="0" xfId="0" applyFont="1"/>
    <xf numFmtId="0" fontId="23" fillId="0" borderId="0" xfId="0" applyFont="1" applyAlignment="1">
      <alignment horizontal="center"/>
    </xf>
    <xf numFmtId="0" fontId="23" fillId="0" borderId="8" xfId="0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23" fillId="0" borderId="5" xfId="0" applyFont="1" applyBorder="1" applyAlignment="1">
      <alignment horizontal="center"/>
    </xf>
    <xf numFmtId="0" fontId="23" fillId="0" borderId="46" xfId="0" applyFont="1" applyBorder="1" applyAlignment="1">
      <alignment horizontal="center"/>
    </xf>
    <xf numFmtId="0" fontId="23" fillId="0" borderId="65" xfId="0" applyFont="1" applyBorder="1" applyAlignment="1">
      <alignment horizontal="center"/>
    </xf>
    <xf numFmtId="0" fontId="32" fillId="0" borderId="0" xfId="0" applyFont="1" applyAlignment="1">
      <alignment horizontal="left"/>
    </xf>
    <xf numFmtId="167" fontId="32" fillId="0" borderId="0" xfId="0" applyNumberFormat="1" applyFont="1" applyAlignment="1">
      <alignment horizontal="center"/>
    </xf>
    <xf numFmtId="165" fontId="32" fillId="0" borderId="29" xfId="0" applyNumberFormat="1" applyFont="1" applyBorder="1" applyAlignment="1">
      <alignment horizontal="center"/>
    </xf>
    <xf numFmtId="167" fontId="36" fillId="0" borderId="34" xfId="0" applyNumberFormat="1" applyFont="1" applyBorder="1" applyAlignment="1">
      <alignment horizontal="center"/>
    </xf>
    <xf numFmtId="167" fontId="36" fillId="0" borderId="35" xfId="0" applyNumberFormat="1" applyFont="1" applyBorder="1" applyAlignment="1">
      <alignment horizontal="center"/>
    </xf>
    <xf numFmtId="167" fontId="36" fillId="0" borderId="55" xfId="0" applyNumberFormat="1" applyFont="1" applyBorder="1" applyAlignment="1">
      <alignment horizontal="center"/>
    </xf>
    <xf numFmtId="164" fontId="33" fillId="0" borderId="55" xfId="0" applyNumberFormat="1" applyFont="1" applyBorder="1" applyAlignment="1">
      <alignment horizontal="center"/>
    </xf>
    <xf numFmtId="164" fontId="32" fillId="0" borderId="50" xfId="0" applyNumberFormat="1" applyFont="1" applyBorder="1" applyAlignment="1">
      <alignment horizontal="center"/>
    </xf>
    <xf numFmtId="164" fontId="32" fillId="0" borderId="51" xfId="0" applyNumberFormat="1" applyFont="1" applyBorder="1" applyAlignment="1">
      <alignment horizontal="center"/>
    </xf>
    <xf numFmtId="164" fontId="32" fillId="0" borderId="19" xfId="0" applyNumberFormat="1" applyFont="1" applyBorder="1" applyAlignment="1">
      <alignment horizontal="center"/>
    </xf>
    <xf numFmtId="164" fontId="32" fillId="0" borderId="43" xfId="0" applyNumberFormat="1" applyFont="1" applyBorder="1" applyAlignment="1">
      <alignment horizontal="center"/>
    </xf>
    <xf numFmtId="165" fontId="32" fillId="0" borderId="9" xfId="0" applyNumberFormat="1" applyFont="1" applyBorder="1" applyAlignment="1">
      <alignment horizontal="center"/>
    </xf>
    <xf numFmtId="167" fontId="36" fillId="0" borderId="2" xfId="0" applyNumberFormat="1" applyFont="1" applyBorder="1" applyAlignment="1">
      <alignment horizontal="center"/>
    </xf>
    <xf numFmtId="167" fontId="32" fillId="0" borderId="2" xfId="0" applyNumberFormat="1" applyFont="1" applyBorder="1" applyAlignment="1">
      <alignment horizontal="center"/>
    </xf>
    <xf numFmtId="167" fontId="32" fillId="0" borderId="3" xfId="0" applyNumberFormat="1" applyFont="1" applyBorder="1" applyAlignment="1">
      <alignment horizontal="center"/>
    </xf>
    <xf numFmtId="167" fontId="36" fillId="0" borderId="56" xfId="0" applyNumberFormat="1" applyFont="1" applyBorder="1" applyAlignment="1">
      <alignment horizontal="center"/>
    </xf>
    <xf numFmtId="164" fontId="36" fillId="0" borderId="56" xfId="0" applyNumberFormat="1" applyFont="1" applyBorder="1" applyAlignment="1">
      <alignment horizontal="center"/>
    </xf>
    <xf numFmtId="164" fontId="32" fillId="0" borderId="11" xfId="0" applyNumberFormat="1" applyFont="1" applyBorder="1" applyAlignment="1">
      <alignment horizontal="center"/>
    </xf>
    <xf numFmtId="164" fontId="36" fillId="0" borderId="63" xfId="0" applyNumberFormat="1" applyFont="1" applyBorder="1" applyAlignment="1">
      <alignment horizontal="center"/>
    </xf>
    <xf numFmtId="167" fontId="32" fillId="0" borderId="56" xfId="0" applyNumberFormat="1" applyFont="1" applyBorder="1" applyAlignment="1">
      <alignment horizontal="center"/>
    </xf>
    <xf numFmtId="164" fontId="32" fillId="0" borderId="56" xfId="0" applyNumberFormat="1" applyFont="1" applyBorder="1" applyAlignment="1">
      <alignment horizontal="center"/>
    </xf>
    <xf numFmtId="164" fontId="32" fillId="0" borderId="63" xfId="0" applyNumberFormat="1" applyFont="1" applyBorder="1" applyAlignment="1">
      <alignment horizontal="center"/>
    </xf>
    <xf numFmtId="165" fontId="32" fillId="5" borderId="9" xfId="0" applyNumberFormat="1" applyFont="1" applyFill="1" applyBorder="1" applyAlignment="1">
      <alignment horizontal="center"/>
    </xf>
    <xf numFmtId="167" fontId="32" fillId="5" borderId="2" xfId="0" applyNumberFormat="1" applyFont="1" applyFill="1" applyBorder="1" applyAlignment="1">
      <alignment horizontal="center"/>
    </xf>
    <xf numFmtId="167" fontId="32" fillId="5" borderId="3" xfId="0" applyNumberFormat="1" applyFont="1" applyFill="1" applyBorder="1" applyAlignment="1">
      <alignment horizontal="center"/>
    </xf>
    <xf numFmtId="167" fontId="32" fillId="5" borderId="56" xfId="0" applyNumberFormat="1" applyFont="1" applyFill="1" applyBorder="1" applyAlignment="1">
      <alignment horizontal="center"/>
    </xf>
    <xf numFmtId="164" fontId="32" fillId="0" borderId="56" xfId="1" applyNumberFormat="1" applyFont="1" applyBorder="1" applyAlignment="1">
      <alignment horizontal="center"/>
    </xf>
    <xf numFmtId="164" fontId="32" fillId="0" borderId="11" xfId="1" applyNumberFormat="1" applyFont="1" applyBorder="1" applyAlignment="1">
      <alignment horizontal="center"/>
    </xf>
    <xf numFmtId="164" fontId="32" fillId="0" borderId="14" xfId="1" applyNumberFormat="1" applyFont="1" applyBorder="1" applyAlignment="1">
      <alignment horizontal="center"/>
    </xf>
    <xf numFmtId="164" fontId="32" fillId="0" borderId="2" xfId="1" applyNumberFormat="1" applyFont="1" applyBorder="1" applyAlignment="1">
      <alignment horizontal="center"/>
    </xf>
    <xf numFmtId="164" fontId="32" fillId="0" borderId="63" xfId="1" applyNumberFormat="1" applyFont="1" applyBorder="1" applyAlignment="1">
      <alignment horizontal="center"/>
    </xf>
    <xf numFmtId="164" fontId="32" fillId="0" borderId="57" xfId="0" applyNumberFormat="1" applyFont="1" applyBorder="1" applyAlignment="1">
      <alignment horizontal="center"/>
    </xf>
    <xf numFmtId="164" fontId="32" fillId="0" borderId="37" xfId="0" applyNumberFormat="1" applyFont="1" applyBorder="1" applyAlignment="1">
      <alignment horizontal="center"/>
    </xf>
    <xf numFmtId="164" fontId="32" fillId="0" borderId="64" xfId="0" applyNumberFormat="1" applyFont="1" applyBorder="1" applyAlignment="1">
      <alignment horizontal="center"/>
    </xf>
    <xf numFmtId="165" fontId="33" fillId="0" borderId="9" xfId="0" applyNumberFormat="1" applyFont="1" applyBorder="1" applyAlignment="1">
      <alignment horizontal="center"/>
    </xf>
    <xf numFmtId="167" fontId="33" fillId="0" borderId="2" xfId="0" applyNumberFormat="1" applyFont="1" applyBorder="1" applyAlignment="1">
      <alignment horizontal="center"/>
    </xf>
    <xf numFmtId="167" fontId="33" fillId="0" borderId="3" xfId="0" applyNumberFormat="1" applyFont="1" applyBorder="1" applyAlignment="1">
      <alignment horizontal="center"/>
    </xf>
    <xf numFmtId="167" fontId="33" fillId="0" borderId="56" xfId="0" applyNumberFormat="1" applyFont="1" applyBorder="1" applyAlignment="1">
      <alignment horizontal="center"/>
    </xf>
    <xf numFmtId="164" fontId="36" fillId="0" borderId="57" xfId="0" applyNumberFormat="1" applyFont="1" applyBorder="1" applyAlignment="1">
      <alignment horizontal="center"/>
    </xf>
    <xf numFmtId="164" fontId="32" fillId="0" borderId="0" xfId="0" applyNumberFormat="1" applyFont="1" applyAlignment="1">
      <alignment horizontal="center"/>
    </xf>
    <xf numFmtId="164" fontId="32" fillId="5" borderId="0" xfId="0" applyNumberFormat="1" applyFont="1" applyFill="1" applyAlignment="1">
      <alignment horizontal="center"/>
    </xf>
    <xf numFmtId="167" fontId="32" fillId="0" borderId="31" xfId="0" applyNumberFormat="1" applyFont="1" applyBorder="1" applyAlignment="1">
      <alignment horizontal="center"/>
    </xf>
    <xf numFmtId="167" fontId="32" fillId="0" borderId="33" xfId="0" applyNumberFormat="1" applyFont="1" applyBorder="1" applyAlignment="1">
      <alignment horizontal="center"/>
    </xf>
    <xf numFmtId="167" fontId="32" fillId="0" borderId="66" xfId="0" applyNumberFormat="1" applyFont="1" applyBorder="1" applyAlignment="1">
      <alignment horizontal="center"/>
    </xf>
    <xf numFmtId="167" fontId="33" fillId="0" borderId="31" xfId="0" applyNumberFormat="1" applyFont="1" applyBorder="1" applyAlignment="1">
      <alignment horizontal="center"/>
    </xf>
    <xf numFmtId="165" fontId="32" fillId="0" borderId="30" xfId="0" applyNumberFormat="1" applyFont="1" applyBorder="1" applyAlignment="1">
      <alignment horizontal="center"/>
    </xf>
    <xf numFmtId="167" fontId="32" fillId="0" borderId="55" xfId="0" applyNumberFormat="1" applyFont="1" applyBorder="1" applyAlignment="1">
      <alignment horizontal="center"/>
    </xf>
    <xf numFmtId="167" fontId="32" fillId="0" borderId="19" xfId="0" applyNumberFormat="1" applyFont="1" applyBorder="1" applyAlignment="1">
      <alignment horizontal="center"/>
    </xf>
    <xf numFmtId="167" fontId="32" fillId="0" borderId="20" xfId="0" applyNumberFormat="1" applyFont="1" applyBorder="1" applyAlignment="1">
      <alignment horizontal="center"/>
    </xf>
    <xf numFmtId="167" fontId="32" fillId="0" borderId="43" xfId="0" applyNumberFormat="1" applyFont="1" applyBorder="1" applyAlignment="1">
      <alignment horizontal="center"/>
    </xf>
    <xf numFmtId="167" fontId="32" fillId="0" borderId="63" xfId="0" applyNumberFormat="1" applyFont="1" applyBorder="1" applyAlignment="1">
      <alignment horizontal="center"/>
    </xf>
    <xf numFmtId="167" fontId="32" fillId="0" borderId="62" xfId="0" applyNumberFormat="1" applyFont="1" applyBorder="1" applyAlignment="1">
      <alignment horizontal="center"/>
    </xf>
    <xf numFmtId="167" fontId="32" fillId="15" borderId="2" xfId="0" applyNumberFormat="1" applyFont="1" applyFill="1" applyBorder="1" applyAlignment="1">
      <alignment horizontal="center"/>
    </xf>
    <xf numFmtId="167" fontId="32" fillId="0" borderId="57" xfId="0" applyNumberFormat="1" applyFont="1" applyBorder="1" applyAlignment="1">
      <alignment horizontal="center"/>
    </xf>
    <xf numFmtId="167" fontId="32" fillId="0" borderId="22" xfId="0" applyNumberFormat="1" applyFont="1" applyBorder="1" applyAlignment="1">
      <alignment horizontal="center"/>
    </xf>
    <xf numFmtId="167" fontId="32" fillId="0" borderId="23" xfId="0" applyNumberFormat="1" applyFont="1" applyBorder="1" applyAlignment="1">
      <alignment horizontal="center"/>
    </xf>
    <xf numFmtId="167" fontId="32" fillId="0" borderId="64" xfId="0" applyNumberFormat="1" applyFont="1" applyBorder="1" applyAlignment="1">
      <alignment horizontal="center"/>
    </xf>
    <xf numFmtId="168" fontId="8" fillId="0" borderId="0" xfId="0" applyNumberFormat="1" applyFont="1" applyAlignment="1">
      <alignment horizontal="center"/>
    </xf>
    <xf numFmtId="164" fontId="26" fillId="2" borderId="3" xfId="0" applyNumberFormat="1" applyFont="1" applyFill="1" applyBorder="1" applyAlignment="1">
      <alignment horizontal="center"/>
    </xf>
    <xf numFmtId="164" fontId="26" fillId="13" borderId="11" xfId="1" applyNumberFormat="1" applyFont="1" applyFill="1" applyBorder="1" applyAlignment="1">
      <alignment horizontal="center"/>
    </xf>
    <xf numFmtId="0" fontId="37" fillId="16" borderId="0" xfId="0" applyFont="1" applyFill="1"/>
    <xf numFmtId="0" fontId="38" fillId="0" borderId="0" xfId="0" applyFont="1"/>
    <xf numFmtId="0" fontId="39" fillId="0" borderId="0" xfId="0" applyFont="1"/>
    <xf numFmtId="0" fontId="39" fillId="0" borderId="0" xfId="0" applyFont="1" applyAlignment="1">
      <alignment horizontal="center"/>
    </xf>
    <xf numFmtId="164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7" fontId="38" fillId="0" borderId="0" xfId="0" applyNumberFormat="1" applyFont="1"/>
    <xf numFmtId="17" fontId="38" fillId="0" borderId="16" xfId="0" applyNumberFormat="1" applyFont="1" applyBorder="1"/>
    <xf numFmtId="164" fontId="38" fillId="0" borderId="16" xfId="0" applyNumberFormat="1" applyFont="1" applyBorder="1" applyAlignment="1">
      <alignment horizontal="center"/>
    </xf>
    <xf numFmtId="164" fontId="1" fillId="13" borderId="1" xfId="0" applyNumberFormat="1" applyFont="1" applyFill="1" applyBorder="1" applyAlignment="1">
      <alignment horizontal="center"/>
    </xf>
    <xf numFmtId="164" fontId="8" fillId="2" borderId="22" xfId="1" applyNumberFormat="1" applyFont="1" applyFill="1" applyBorder="1" applyAlignment="1">
      <alignment horizontal="center"/>
    </xf>
    <xf numFmtId="164" fontId="8" fillId="2" borderId="23" xfId="1" applyNumberFormat="1" applyFont="1" applyFill="1" applyBorder="1" applyAlignment="1">
      <alignment horizontal="center"/>
    </xf>
    <xf numFmtId="164" fontId="8" fillId="2" borderId="37" xfId="1" applyNumberFormat="1" applyFont="1" applyFill="1" applyBorder="1" applyAlignment="1">
      <alignment horizontal="center"/>
    </xf>
    <xf numFmtId="164" fontId="8" fillId="2" borderId="24" xfId="1" applyNumberFormat="1" applyFont="1" applyFill="1" applyBorder="1" applyAlignment="1">
      <alignment horizontal="center"/>
    </xf>
    <xf numFmtId="164" fontId="8" fillId="2" borderId="40" xfId="1" applyNumberFormat="1" applyFont="1" applyFill="1" applyBorder="1" applyAlignment="1">
      <alignment horizontal="center"/>
    </xf>
    <xf numFmtId="164" fontId="26" fillId="0" borderId="36" xfId="0" applyNumberFormat="1" applyFont="1" applyBorder="1" applyAlignment="1">
      <alignment horizontal="center"/>
    </xf>
    <xf numFmtId="164" fontId="26" fillId="2" borderId="22" xfId="1" applyNumberFormat="1" applyFont="1" applyFill="1" applyBorder="1" applyAlignment="1">
      <alignment horizontal="center"/>
    </xf>
    <xf numFmtId="164" fontId="8" fillId="17" borderId="2" xfId="0" applyNumberFormat="1" applyFont="1" applyFill="1" applyBorder="1" applyAlignment="1">
      <alignment horizontal="center"/>
    </xf>
    <xf numFmtId="164" fontId="25" fillId="2" borderId="2" xfId="1" applyNumberFormat="1" applyFont="1" applyFill="1" applyBorder="1" applyAlignment="1">
      <alignment horizontal="center"/>
    </xf>
    <xf numFmtId="164" fontId="25" fillId="0" borderId="0" xfId="0" applyNumberFormat="1" applyFont="1" applyAlignment="1">
      <alignment horizontal="right" indent="1"/>
    </xf>
    <xf numFmtId="164" fontId="25" fillId="13" borderId="0" xfId="0" applyNumberFormat="1" applyFont="1" applyFill="1" applyAlignment="1">
      <alignment horizontal="right" indent="1"/>
    </xf>
    <xf numFmtId="164" fontId="25" fillId="13" borderId="11" xfId="1" applyNumberFormat="1" applyFont="1" applyFill="1" applyBorder="1" applyAlignment="1">
      <alignment horizontal="center"/>
    </xf>
    <xf numFmtId="164" fontId="1" fillId="13" borderId="3" xfId="1" quotePrefix="1" applyNumberFormat="1" applyFont="1" applyFill="1" applyBorder="1" applyAlignment="1">
      <alignment horizontal="center"/>
    </xf>
    <xf numFmtId="165" fontId="8" fillId="8" borderId="9" xfId="0" applyNumberFormat="1" applyFont="1" applyFill="1" applyBorder="1" applyAlignment="1">
      <alignment horizontal="center"/>
    </xf>
    <xf numFmtId="0" fontId="38" fillId="0" borderId="10" xfId="0" applyFont="1" applyBorder="1" applyAlignment="1">
      <alignment horizontal="right"/>
    </xf>
    <xf numFmtId="164" fontId="38" fillId="0" borderId="0" xfId="0" applyNumberFormat="1" applyFont="1"/>
    <xf numFmtId="0" fontId="38" fillId="0" borderId="10" xfId="0" applyFont="1" applyBorder="1"/>
    <xf numFmtId="0" fontId="38" fillId="0" borderId="8" xfId="0" applyFont="1" applyBorder="1"/>
    <xf numFmtId="0" fontId="38" fillId="0" borderId="16" xfId="0" applyFont="1" applyBorder="1"/>
    <xf numFmtId="0" fontId="39" fillId="0" borderId="8" xfId="0" applyFont="1" applyBorder="1" applyAlignment="1">
      <alignment horizontal="center"/>
    </xf>
    <xf numFmtId="0" fontId="39" fillId="0" borderId="16" xfId="0" applyFont="1" applyBorder="1" applyAlignment="1">
      <alignment horizontal="center"/>
    </xf>
    <xf numFmtId="0" fontId="38" fillId="0" borderId="10" xfId="0" applyFont="1" applyBorder="1" applyAlignment="1">
      <alignment horizontal="center"/>
    </xf>
    <xf numFmtId="0" fontId="38" fillId="0" borderId="58" xfId="0" applyFont="1" applyBorder="1" applyAlignment="1">
      <alignment horizontal="center"/>
    </xf>
    <xf numFmtId="0" fontId="38" fillId="0" borderId="59" xfId="0" applyFont="1" applyBorder="1" applyAlignment="1">
      <alignment horizontal="center"/>
    </xf>
    <xf numFmtId="0" fontId="38" fillId="0" borderId="54" xfId="0" applyFont="1" applyBorder="1"/>
    <xf numFmtId="0" fontId="39" fillId="0" borderId="5" xfId="0" applyFont="1" applyBorder="1" applyAlignment="1">
      <alignment horizontal="center"/>
    </xf>
    <xf numFmtId="0" fontId="38" fillId="0" borderId="49" xfId="0" applyFont="1" applyBorder="1" applyAlignment="1">
      <alignment horizontal="center"/>
    </xf>
    <xf numFmtId="0" fontId="38" fillId="0" borderId="54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17" fontId="38" fillId="8" borderId="0" xfId="0" applyNumberFormat="1" applyFont="1" applyFill="1"/>
    <xf numFmtId="0" fontId="38" fillId="8" borderId="10" xfId="0" applyFont="1" applyFill="1" applyBorder="1" applyAlignment="1">
      <alignment horizontal="center"/>
    </xf>
    <xf numFmtId="0" fontId="38" fillId="8" borderId="0" xfId="0" applyFont="1" applyFill="1" applyAlignment="1">
      <alignment horizontal="center"/>
    </xf>
    <xf numFmtId="0" fontId="38" fillId="8" borderId="54" xfId="0" applyFont="1" applyFill="1" applyBorder="1" applyAlignment="1">
      <alignment horizontal="center"/>
    </xf>
    <xf numFmtId="164" fontId="8" fillId="13" borderId="0" xfId="0" applyNumberFormat="1" applyFont="1" applyFill="1" applyAlignment="1">
      <alignment horizontal="center"/>
    </xf>
    <xf numFmtId="164" fontId="8" fillId="0" borderId="8" xfId="0" applyNumberFormat="1" applyFont="1" applyBorder="1" applyAlignment="1">
      <alignment horizontal="center"/>
    </xf>
    <xf numFmtId="164" fontId="1" fillId="13" borderId="0" xfId="0" applyNumberFormat="1" applyFont="1" applyFill="1" applyAlignment="1">
      <alignment horizontal="right" indent="1"/>
    </xf>
    <xf numFmtId="167" fontId="32" fillId="0" borderId="34" xfId="0" applyNumberFormat="1" applyFont="1" applyBorder="1" applyAlignment="1">
      <alignment horizontal="center"/>
    </xf>
    <xf numFmtId="167" fontId="32" fillId="0" borderId="35" xfId="0" applyNumberFormat="1" applyFont="1" applyBorder="1" applyAlignment="1">
      <alignment horizontal="center"/>
    </xf>
    <xf numFmtId="167" fontId="32" fillId="0" borderId="67" xfId="0" applyNumberFormat="1" applyFont="1" applyBorder="1" applyAlignment="1">
      <alignment horizontal="center"/>
    </xf>
    <xf numFmtId="164" fontId="26" fillId="18" borderId="3" xfId="1" applyNumberFormat="1" applyFont="1" applyFill="1" applyBorder="1" applyAlignment="1">
      <alignment horizontal="center"/>
    </xf>
    <xf numFmtId="164" fontId="26" fillId="18" borderId="0" xfId="0" applyNumberFormat="1" applyFont="1" applyFill="1" applyAlignment="1">
      <alignment horizontal="right" indent="1"/>
    </xf>
    <xf numFmtId="164" fontId="26" fillId="0" borderId="16" xfId="0" applyNumberFormat="1" applyFont="1" applyBorder="1" applyAlignment="1">
      <alignment horizontal="center" vertical="center"/>
    </xf>
    <xf numFmtId="164" fontId="40" fillId="13" borderId="3" xfId="0" applyNumberFormat="1" applyFont="1" applyFill="1" applyBorder="1" applyAlignment="1">
      <alignment horizontal="center"/>
    </xf>
    <xf numFmtId="164" fontId="40" fillId="13" borderId="1" xfId="0" applyNumberFormat="1" applyFont="1" applyFill="1" applyBorder="1" applyAlignment="1">
      <alignment horizontal="center"/>
    </xf>
    <xf numFmtId="164" fontId="40" fillId="0" borderId="3" xfId="0" applyNumberFormat="1" applyFont="1" applyBorder="1" applyAlignment="1">
      <alignment horizontal="center"/>
    </xf>
    <xf numFmtId="164" fontId="26" fillId="8" borderId="3" xfId="0" applyNumberFormat="1" applyFont="1" applyFill="1" applyBorder="1" applyAlignment="1">
      <alignment horizontal="center"/>
    </xf>
    <xf numFmtId="1" fontId="7" fillId="4" borderId="18" xfId="0" applyNumberFormat="1" applyFont="1" applyFill="1" applyBorder="1" applyAlignment="1">
      <alignment horizontal="center"/>
    </xf>
    <xf numFmtId="165" fontId="32" fillId="9" borderId="9" xfId="0" applyNumberFormat="1" applyFont="1" applyFill="1" applyBorder="1" applyAlignment="1">
      <alignment horizontal="center"/>
    </xf>
    <xf numFmtId="167" fontId="32" fillId="9" borderId="56" xfId="0" applyNumberFormat="1" applyFont="1" applyFill="1" applyBorder="1" applyAlignment="1">
      <alignment horizontal="center"/>
    </xf>
    <xf numFmtId="167" fontId="32" fillId="9" borderId="2" xfId="0" applyNumberFormat="1" applyFont="1" applyFill="1" applyBorder="1" applyAlignment="1">
      <alignment horizontal="center"/>
    </xf>
    <xf numFmtId="167" fontId="32" fillId="9" borderId="3" xfId="0" applyNumberFormat="1" applyFont="1" applyFill="1" applyBorder="1" applyAlignment="1">
      <alignment horizontal="center"/>
    </xf>
    <xf numFmtId="167" fontId="32" fillId="9" borderId="63" xfId="0" applyNumberFormat="1" applyFont="1" applyFill="1" applyBorder="1" applyAlignment="1">
      <alignment horizontal="center"/>
    </xf>
    <xf numFmtId="165" fontId="7" fillId="9" borderId="9" xfId="0" applyNumberFormat="1" applyFont="1" applyFill="1" applyBorder="1" applyAlignment="1">
      <alignment horizontal="center"/>
    </xf>
    <xf numFmtId="165" fontId="7" fillId="18" borderId="9" xfId="0" applyNumberFormat="1" applyFont="1" applyFill="1" applyBorder="1" applyAlignment="1">
      <alignment horizontal="center"/>
    </xf>
    <xf numFmtId="164" fontId="26" fillId="0" borderId="34" xfId="0" applyNumberFormat="1" applyFont="1" applyBorder="1" applyAlignment="1">
      <alignment horizontal="center"/>
    </xf>
    <xf numFmtId="164" fontId="8" fillId="13" borderId="16" xfId="0" applyNumberFormat="1" applyFont="1" applyFill="1" applyBorder="1" applyAlignment="1">
      <alignment horizontal="center"/>
    </xf>
    <xf numFmtId="164" fontId="26" fillId="0" borderId="22" xfId="0" applyNumberFormat="1" applyFont="1" applyBorder="1" applyAlignment="1">
      <alignment horizontal="center"/>
    </xf>
    <xf numFmtId="164" fontId="8" fillId="2" borderId="35" xfId="1" applyNumberFormat="1" applyFont="1" applyFill="1" applyBorder="1" applyAlignment="1">
      <alignment horizontal="center"/>
    </xf>
    <xf numFmtId="164" fontId="8" fillId="2" borderId="34" xfId="1" applyNumberFormat="1" applyFont="1" applyFill="1" applyBorder="1" applyAlignment="1">
      <alignment horizontal="center"/>
    </xf>
    <xf numFmtId="164" fontId="8" fillId="2" borderId="39" xfId="1" applyNumberFormat="1" applyFont="1" applyFill="1" applyBorder="1" applyAlignment="1">
      <alignment horizontal="center"/>
    </xf>
    <xf numFmtId="164" fontId="8" fillId="2" borderId="36" xfId="1" applyNumberFormat="1" applyFont="1" applyFill="1" applyBorder="1" applyAlignment="1">
      <alignment horizontal="center"/>
    </xf>
    <xf numFmtId="164" fontId="8" fillId="2" borderId="38" xfId="1" applyNumberFormat="1" applyFont="1" applyFill="1" applyBorder="1" applyAlignment="1">
      <alignment horizontal="center"/>
    </xf>
    <xf numFmtId="2" fontId="32" fillId="0" borderId="0" xfId="0" applyNumberFormat="1" applyFont="1"/>
    <xf numFmtId="0" fontId="7" fillId="5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0" borderId="7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10" fillId="0" borderId="41" xfId="3" applyFont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32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39" fillId="0" borderId="58" xfId="0" applyFont="1" applyBorder="1" applyAlignment="1">
      <alignment horizontal="center"/>
    </xf>
    <xf numFmtId="0" fontId="39" fillId="0" borderId="59" xfId="0" applyFont="1" applyBorder="1" applyAlignment="1">
      <alignment horizontal="center"/>
    </xf>
    <xf numFmtId="0" fontId="39" fillId="0" borderId="60" xfId="0" applyFont="1" applyBorder="1" applyAlignment="1">
      <alignment horizontal="center"/>
    </xf>
    <xf numFmtId="0" fontId="39" fillId="5" borderId="0" xfId="0" applyFont="1" applyFill="1" applyAlignment="1">
      <alignment horizontal="center"/>
    </xf>
    <xf numFmtId="0" fontId="39" fillId="13" borderId="0" xfId="0" applyFont="1" applyFill="1" applyAlignment="1">
      <alignment horizontal="center"/>
    </xf>
    <xf numFmtId="165" fontId="32" fillId="0" borderId="42" xfId="0" applyNumberFormat="1" applyFont="1" applyBorder="1" applyAlignment="1">
      <alignment horizontal="center"/>
    </xf>
  </cellXfs>
  <cellStyles count="6">
    <cellStyle name="Normal" xfId="0" builtinId="0"/>
    <cellStyle name="Normal 2" xfId="1" xr:uid="{00000000-0005-0000-0000-000001000000}"/>
    <cellStyle name="Normal 3" xfId="3" xr:uid="{00000000-0005-0000-0000-000002000000}"/>
    <cellStyle name="Normal 4" xfId="5" xr:uid="{00000000-0005-0000-0000-000003000000}"/>
    <cellStyle name="Percent" xfId="2" builtinId="5"/>
    <cellStyle name="Percent 2" xfId="4" xr:uid="{00000000-0005-0000-0000-000005000000}"/>
  </cellStyles>
  <dxfs count="300"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9" tint="0.79998168889431442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9" tint="0.79998168889431442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9" tint="0.79998168889431442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9" tint="0.79998168889431442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9" tint="0.79998168889431442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9" tint="0.79998168889431442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/>
        <i val="0"/>
        <strike val="0"/>
        <color rgb="FFFF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9" tint="0.79998168889431442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/>
        <i val="0"/>
        <strike val="0"/>
        <color rgb="FFFF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9" tint="0.79998168889431442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/>
        <i val="0"/>
        <strike val="0"/>
        <color rgb="FFFF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9" tint="0.79998168889431442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/>
        <i val="0"/>
        <strike val="0"/>
        <color rgb="FFFF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9" tint="0.79998168889431442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/>
        <i val="0"/>
        <strike val="0"/>
        <color rgb="FFFF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9" tint="0.79998168889431442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/>
        <i val="0"/>
        <strike val="0"/>
        <color rgb="FFFF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9" tint="0.79998168889431442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/>
        <i val="0"/>
        <strike val="0"/>
        <color rgb="FFFF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9" tint="0.79998168889431442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/>
        <i val="0"/>
        <strike val="0"/>
        <color rgb="FFFF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9" tint="0.79998168889431442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/>
        <i val="0"/>
        <strike val="0"/>
        <color rgb="FFFF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9" tint="0.79998168889431442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/>
        <i val="0"/>
        <strike val="0"/>
        <color rgb="FFFF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9" tint="0.79998168889431442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9" tint="0.79998168889431442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9" tint="0.79998168889431442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9" tint="0.79998168889431442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9" tint="0.79998168889431442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  <fill>
        <patternFill>
          <bgColor theme="9" tint="0.79998168889431442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strike val="0"/>
        <color rgb="FFFF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strike val="0"/>
        <color rgb="FFFF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strike val="0"/>
        <color rgb="FFFF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strike val="0"/>
        <color rgb="FFFF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strike val="0"/>
        <color rgb="FFFF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strike val="0"/>
        <color rgb="FFFF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strike val="0"/>
        <color rgb="FFFF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C00000"/>
      </font>
    </dxf>
    <dxf>
      <font>
        <b/>
        <i val="0"/>
        <color theme="3" tint="-0.24994659260841701"/>
      </font>
      <fill>
        <patternFill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</dxfs>
  <tableStyles count="0" defaultTableStyle="TableStyleMedium2" defaultPivotStyle="PivotStyleLight16"/>
  <colors>
    <mruColors>
      <color rgb="FFFF0000"/>
      <color rgb="FF0000FF"/>
      <color rgb="FFFFFF99"/>
      <color rgb="FF66FF33"/>
      <color rgb="FF00FF0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5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4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3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hartsheet" Target="chartsheets/sheet2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'Summary of Monthly Averages'!$M$20:$M$31</c:f>
              <c:numCache>
                <c:formatCode>General</c:formatCode>
                <c:ptCount val="12"/>
                <c:pt idx="0">
                  <c:v>1.344222222222222E-2</c:v>
                </c:pt>
                <c:pt idx="1">
                  <c:v>2.4300000000000002E-2</c:v>
                </c:pt>
                <c:pt idx="2">
                  <c:v>2.0284594594594599E-2</c:v>
                </c:pt>
                <c:pt idx="3">
                  <c:v>1.9958857142857143E-2</c:v>
                </c:pt>
                <c:pt idx="4">
                  <c:v>1.7669444444444446E-2</c:v>
                </c:pt>
                <c:pt idx="5">
                  <c:v>1.8167142857142857E-2</c:v>
                </c:pt>
                <c:pt idx="6">
                  <c:v>2.1655833333333336E-2</c:v>
                </c:pt>
                <c:pt idx="7">
                  <c:v>3.4865833333333332E-2</c:v>
                </c:pt>
                <c:pt idx="8">
                  <c:v>3.0077142857142858E-2</c:v>
                </c:pt>
                <c:pt idx="9">
                  <c:v>2.1844444444444448E-2</c:v>
                </c:pt>
                <c:pt idx="10">
                  <c:v>3.1071428571428562E-2</c:v>
                </c:pt>
                <c:pt idx="11">
                  <c:v>1.7349166666666659E-2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B-45D3-ACCB-595B063958C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'Summary of Monthly Averages'!$N$20:$N$31</c:f>
              <c:numCache>
                <c:formatCode>General</c:formatCode>
                <c:ptCount val="12"/>
                <c:pt idx="0">
                  <c:v>2.8437837837837845E-2</c:v>
                </c:pt>
                <c:pt idx="1">
                  <c:v>2.1839999999999998E-2</c:v>
                </c:pt>
                <c:pt idx="2">
                  <c:v>3.9814166666666671E-2</c:v>
                </c:pt>
                <c:pt idx="3">
                  <c:v>2.608285714285714E-2</c:v>
                </c:pt>
                <c:pt idx="4">
                  <c:v>2.5784324324324325E-2</c:v>
                </c:pt>
                <c:pt idx="5">
                  <c:v>2.3745428571428567E-2</c:v>
                </c:pt>
                <c:pt idx="6">
                  <c:v>2.9208611111111109E-2</c:v>
                </c:pt>
                <c:pt idx="7">
                  <c:v>3.1926111111111113E-2</c:v>
                </c:pt>
                <c:pt idx="8">
                  <c:v>2.649428571428571E-2</c:v>
                </c:pt>
                <c:pt idx="9">
                  <c:v>2.0799166666666667E-2</c:v>
                </c:pt>
                <c:pt idx="10">
                  <c:v>2.7936285714285712E-2</c:v>
                </c:pt>
                <c:pt idx="11">
                  <c:v>2.027194444444444E-2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B-45D3-ACCB-595B063958C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'Summary of Monthly Averages'!$O$20:$O$31</c:f>
              <c:numCache>
                <c:formatCode>General</c:formatCode>
                <c:ptCount val="12"/>
                <c:pt idx="0">
                  <c:v>1.4078888888888891E-2</c:v>
                </c:pt>
                <c:pt idx="1">
                  <c:v>1.9400303030303028E-2</c:v>
                </c:pt>
                <c:pt idx="2">
                  <c:v>2.1736111111111112E-2</c:v>
                </c:pt>
                <c:pt idx="3">
                  <c:v>2.411176470588236E-2</c:v>
                </c:pt>
                <c:pt idx="4">
                  <c:v>2.0923055555555556E-2</c:v>
                </c:pt>
                <c:pt idx="5">
                  <c:v>1.7142857142857144E-2</c:v>
                </c:pt>
                <c:pt idx="6">
                  <c:v>4.5104761904761904E-2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B-45D3-ACCB-595B06395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7705208"/>
        <c:axId val="827706288"/>
      </c:lineChart>
      <c:catAx>
        <c:axId val="827705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706288"/>
        <c:crosses val="autoZero"/>
        <c:auto val="1"/>
        <c:lblAlgn val="ctr"/>
        <c:lblOffset val="100"/>
        <c:noMultiLvlLbl val="0"/>
      </c:catAx>
      <c:valAx>
        <c:axId val="82770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705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Sheet2!$B$4:$B$45</c:f>
              <c:numCache>
                <c:formatCode>0.0</c:formatCode>
                <c:ptCount val="42"/>
                <c:pt idx="0">
                  <c:v>18.600000000000001</c:v>
                </c:pt>
                <c:pt idx="1">
                  <c:v>27.2</c:v>
                </c:pt>
                <c:pt idx="2">
                  <c:v>32.700000000000003</c:v>
                </c:pt>
                <c:pt idx="3">
                  <c:v>34.299999999999997</c:v>
                </c:pt>
                <c:pt idx="4">
                  <c:v>36.9</c:v>
                </c:pt>
                <c:pt idx="5">
                  <c:v>39.1</c:v>
                </c:pt>
                <c:pt idx="6">
                  <c:v>39.200000000000003</c:v>
                </c:pt>
                <c:pt idx="7">
                  <c:v>45.7</c:v>
                </c:pt>
                <c:pt idx="8">
                  <c:v>45.9</c:v>
                </c:pt>
                <c:pt idx="9">
                  <c:v>46.7</c:v>
                </c:pt>
                <c:pt idx="10">
                  <c:v>50.7</c:v>
                </c:pt>
                <c:pt idx="11">
                  <c:v>52.9</c:v>
                </c:pt>
                <c:pt idx="12">
                  <c:v>53.8</c:v>
                </c:pt>
                <c:pt idx="13">
                  <c:v>54.2</c:v>
                </c:pt>
                <c:pt idx="14">
                  <c:v>57</c:v>
                </c:pt>
                <c:pt idx="15">
                  <c:v>57.5</c:v>
                </c:pt>
                <c:pt idx="16">
                  <c:v>59.3</c:v>
                </c:pt>
                <c:pt idx="17">
                  <c:v>61.3</c:v>
                </c:pt>
                <c:pt idx="18">
                  <c:v>62.5</c:v>
                </c:pt>
                <c:pt idx="19">
                  <c:v>63.2</c:v>
                </c:pt>
                <c:pt idx="20">
                  <c:v>64</c:v>
                </c:pt>
                <c:pt idx="21">
                  <c:v>66</c:v>
                </c:pt>
                <c:pt idx="22">
                  <c:v>66</c:v>
                </c:pt>
                <c:pt idx="23">
                  <c:v>68.3</c:v>
                </c:pt>
                <c:pt idx="24">
                  <c:v>68.400000000000006</c:v>
                </c:pt>
                <c:pt idx="25">
                  <c:v>70.2</c:v>
                </c:pt>
                <c:pt idx="26">
                  <c:v>70.400000000000006</c:v>
                </c:pt>
                <c:pt idx="27">
                  <c:v>73.099999999999994</c:v>
                </c:pt>
                <c:pt idx="28">
                  <c:v>75.5</c:v>
                </c:pt>
                <c:pt idx="29">
                  <c:v>76.7</c:v>
                </c:pt>
                <c:pt idx="30">
                  <c:v>80.7</c:v>
                </c:pt>
                <c:pt idx="31">
                  <c:v>81.099999999999994</c:v>
                </c:pt>
                <c:pt idx="32">
                  <c:v>81.5</c:v>
                </c:pt>
                <c:pt idx="33">
                  <c:v>81.7</c:v>
                </c:pt>
                <c:pt idx="34">
                  <c:v>83.9</c:v>
                </c:pt>
                <c:pt idx="35">
                  <c:v>84.2</c:v>
                </c:pt>
                <c:pt idx="36">
                  <c:v>85.6</c:v>
                </c:pt>
                <c:pt idx="37">
                  <c:v>86.5</c:v>
                </c:pt>
                <c:pt idx="38">
                  <c:v>92.1</c:v>
                </c:pt>
                <c:pt idx="39">
                  <c:v>97.3</c:v>
                </c:pt>
                <c:pt idx="40">
                  <c:v>116</c:v>
                </c:pt>
                <c:pt idx="41">
                  <c:v>130</c:v>
                </c:pt>
              </c:numCache>
            </c:numRef>
          </c:xVal>
          <c:yVal>
            <c:numRef>
              <c:f>Sheet2!$C$4:$C$45</c:f>
              <c:numCache>
                <c:formatCode>0.000</c:formatCode>
                <c:ptCount val="42"/>
                <c:pt idx="0">
                  <c:v>0.74039999999999995</c:v>
                </c:pt>
                <c:pt idx="1">
                  <c:v>0.41820000000000002</c:v>
                </c:pt>
                <c:pt idx="2">
                  <c:v>1.028</c:v>
                </c:pt>
                <c:pt idx="3">
                  <c:v>0.7127</c:v>
                </c:pt>
                <c:pt idx="4">
                  <c:v>0.69189999999999996</c:v>
                </c:pt>
                <c:pt idx="5">
                  <c:v>0.47760000000000002</c:v>
                </c:pt>
                <c:pt idx="6">
                  <c:v>0.50890000000000002</c:v>
                </c:pt>
                <c:pt idx="7">
                  <c:v>0.6653</c:v>
                </c:pt>
                <c:pt idx="8">
                  <c:v>0.63629999999999998</c:v>
                </c:pt>
                <c:pt idx="9">
                  <c:v>1.129</c:v>
                </c:pt>
                <c:pt idx="10">
                  <c:v>0.68059999999999998</c:v>
                </c:pt>
                <c:pt idx="11">
                  <c:v>0.78839999999999999</c:v>
                </c:pt>
                <c:pt idx="12">
                  <c:v>0.81169999999999998</c:v>
                </c:pt>
                <c:pt idx="13">
                  <c:v>0.98580000000000001</c:v>
                </c:pt>
                <c:pt idx="14">
                  <c:v>0.89049999999999996</c:v>
                </c:pt>
                <c:pt idx="15">
                  <c:v>1.2949999999999999</c:v>
                </c:pt>
                <c:pt idx="16">
                  <c:v>1.167</c:v>
                </c:pt>
                <c:pt idx="17">
                  <c:v>0.99370000000000003</c:v>
                </c:pt>
                <c:pt idx="18">
                  <c:v>0.7893</c:v>
                </c:pt>
                <c:pt idx="19">
                  <c:v>1.1359999999999999</c:v>
                </c:pt>
                <c:pt idx="20">
                  <c:v>0.7722</c:v>
                </c:pt>
                <c:pt idx="21">
                  <c:v>0.95220000000000005</c:v>
                </c:pt>
                <c:pt idx="22">
                  <c:v>1.256</c:v>
                </c:pt>
                <c:pt idx="23">
                  <c:v>0.78569999999999995</c:v>
                </c:pt>
                <c:pt idx="24">
                  <c:v>0.93100000000000005</c:v>
                </c:pt>
                <c:pt idx="25">
                  <c:v>0.96879999999999999</c:v>
                </c:pt>
                <c:pt idx="26">
                  <c:v>0.96660000000000001</c:v>
                </c:pt>
                <c:pt idx="27">
                  <c:v>1.2989999999999999</c:v>
                </c:pt>
                <c:pt idx="28">
                  <c:v>1.181</c:v>
                </c:pt>
                <c:pt idx="29">
                  <c:v>1.0029999999999999</c:v>
                </c:pt>
                <c:pt idx="30">
                  <c:v>2.609</c:v>
                </c:pt>
                <c:pt idx="31">
                  <c:v>1.333</c:v>
                </c:pt>
                <c:pt idx="32">
                  <c:v>1.419</c:v>
                </c:pt>
                <c:pt idx="33">
                  <c:v>1.1719999999999999</c:v>
                </c:pt>
                <c:pt idx="34">
                  <c:v>3.1160000000000001</c:v>
                </c:pt>
                <c:pt idx="35">
                  <c:v>3.899</c:v>
                </c:pt>
                <c:pt idx="36">
                  <c:v>1.272</c:v>
                </c:pt>
                <c:pt idx="37">
                  <c:v>4.8940000000000001</c:v>
                </c:pt>
                <c:pt idx="38">
                  <c:v>1.292</c:v>
                </c:pt>
                <c:pt idx="39">
                  <c:v>1.339</c:v>
                </c:pt>
                <c:pt idx="40">
                  <c:v>1.359</c:v>
                </c:pt>
                <c:pt idx="41">
                  <c:v>1.343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11-4816-8CAE-0D579726F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440607"/>
        <c:axId val="1348452255"/>
      </c:scatterChart>
      <c:valAx>
        <c:axId val="1348440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452255"/>
        <c:crosses val="autoZero"/>
        <c:crossBetween val="midCat"/>
      </c:valAx>
      <c:valAx>
        <c:axId val="134845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440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Sheet2!$G$4:$G$41</c:f>
              <c:numCache>
                <c:formatCode>0.0</c:formatCode>
                <c:ptCount val="38"/>
                <c:pt idx="0">
                  <c:v>18.600000000000001</c:v>
                </c:pt>
                <c:pt idx="1">
                  <c:v>27.2</c:v>
                </c:pt>
                <c:pt idx="2">
                  <c:v>32.700000000000003</c:v>
                </c:pt>
                <c:pt idx="3">
                  <c:v>34.299999999999997</c:v>
                </c:pt>
                <c:pt idx="4">
                  <c:v>36.9</c:v>
                </c:pt>
                <c:pt idx="5">
                  <c:v>39.1</c:v>
                </c:pt>
                <c:pt idx="6">
                  <c:v>39.200000000000003</c:v>
                </c:pt>
                <c:pt idx="7">
                  <c:v>45.7</c:v>
                </c:pt>
                <c:pt idx="8">
                  <c:v>45.9</c:v>
                </c:pt>
                <c:pt idx="9">
                  <c:v>46.7</c:v>
                </c:pt>
                <c:pt idx="10">
                  <c:v>50.7</c:v>
                </c:pt>
                <c:pt idx="11">
                  <c:v>52.9</c:v>
                </c:pt>
                <c:pt idx="12">
                  <c:v>53.8</c:v>
                </c:pt>
                <c:pt idx="13">
                  <c:v>54.2</c:v>
                </c:pt>
                <c:pt idx="14">
                  <c:v>57</c:v>
                </c:pt>
                <c:pt idx="15">
                  <c:v>57.5</c:v>
                </c:pt>
                <c:pt idx="16">
                  <c:v>59.3</c:v>
                </c:pt>
                <c:pt idx="17">
                  <c:v>61.3</c:v>
                </c:pt>
                <c:pt idx="18">
                  <c:v>62.5</c:v>
                </c:pt>
                <c:pt idx="19">
                  <c:v>63.2</c:v>
                </c:pt>
                <c:pt idx="20">
                  <c:v>64</c:v>
                </c:pt>
                <c:pt idx="21">
                  <c:v>66</c:v>
                </c:pt>
                <c:pt idx="22">
                  <c:v>66</c:v>
                </c:pt>
                <c:pt idx="23">
                  <c:v>68.3</c:v>
                </c:pt>
                <c:pt idx="24">
                  <c:v>68.400000000000006</c:v>
                </c:pt>
                <c:pt idx="25">
                  <c:v>70.2</c:v>
                </c:pt>
                <c:pt idx="26">
                  <c:v>70.400000000000006</c:v>
                </c:pt>
                <c:pt idx="27">
                  <c:v>73.099999999999994</c:v>
                </c:pt>
                <c:pt idx="28">
                  <c:v>75.5</c:v>
                </c:pt>
                <c:pt idx="29">
                  <c:v>76.7</c:v>
                </c:pt>
                <c:pt idx="30">
                  <c:v>81.099999999999994</c:v>
                </c:pt>
                <c:pt idx="31">
                  <c:v>81.5</c:v>
                </c:pt>
                <c:pt idx="32">
                  <c:v>81.7</c:v>
                </c:pt>
                <c:pt idx="33">
                  <c:v>85.6</c:v>
                </c:pt>
                <c:pt idx="34">
                  <c:v>92.1</c:v>
                </c:pt>
                <c:pt idx="35">
                  <c:v>97.3</c:v>
                </c:pt>
                <c:pt idx="36">
                  <c:v>116</c:v>
                </c:pt>
                <c:pt idx="37">
                  <c:v>130</c:v>
                </c:pt>
              </c:numCache>
            </c:numRef>
          </c:xVal>
          <c:yVal>
            <c:numRef>
              <c:f>Sheet2!$H$4:$H$41</c:f>
              <c:numCache>
                <c:formatCode>0.000</c:formatCode>
                <c:ptCount val="38"/>
                <c:pt idx="0">
                  <c:v>0.74039999999999995</c:v>
                </c:pt>
                <c:pt idx="1">
                  <c:v>0.41820000000000002</c:v>
                </c:pt>
                <c:pt idx="2">
                  <c:v>1.028</c:v>
                </c:pt>
                <c:pt idx="3">
                  <c:v>0.7127</c:v>
                </c:pt>
                <c:pt idx="4">
                  <c:v>0.69189999999999996</c:v>
                </c:pt>
                <c:pt idx="5">
                  <c:v>0.47760000000000002</c:v>
                </c:pt>
                <c:pt idx="6">
                  <c:v>0.50890000000000002</c:v>
                </c:pt>
                <c:pt idx="7">
                  <c:v>0.6653</c:v>
                </c:pt>
                <c:pt idx="8">
                  <c:v>0.63629999999999998</c:v>
                </c:pt>
                <c:pt idx="9">
                  <c:v>1.129</c:v>
                </c:pt>
                <c:pt idx="10">
                  <c:v>0.68059999999999998</c:v>
                </c:pt>
                <c:pt idx="11">
                  <c:v>0.78839999999999999</c:v>
                </c:pt>
                <c:pt idx="12">
                  <c:v>0.81169999999999998</c:v>
                </c:pt>
                <c:pt idx="13">
                  <c:v>0.98580000000000001</c:v>
                </c:pt>
                <c:pt idx="14">
                  <c:v>0.89049999999999996</c:v>
                </c:pt>
                <c:pt idx="15">
                  <c:v>1.2949999999999999</c:v>
                </c:pt>
                <c:pt idx="16">
                  <c:v>1.167</c:v>
                </c:pt>
                <c:pt idx="17">
                  <c:v>0.99370000000000003</c:v>
                </c:pt>
                <c:pt idx="18">
                  <c:v>0.7893</c:v>
                </c:pt>
                <c:pt idx="19">
                  <c:v>1.1359999999999999</c:v>
                </c:pt>
                <c:pt idx="20">
                  <c:v>0.7722</c:v>
                </c:pt>
                <c:pt idx="21">
                  <c:v>0.95220000000000005</c:v>
                </c:pt>
                <c:pt idx="22">
                  <c:v>1.256</c:v>
                </c:pt>
                <c:pt idx="23">
                  <c:v>0.78569999999999995</c:v>
                </c:pt>
                <c:pt idx="24">
                  <c:v>0.93100000000000005</c:v>
                </c:pt>
                <c:pt idx="25">
                  <c:v>0.96879999999999999</c:v>
                </c:pt>
                <c:pt idx="26">
                  <c:v>0.96660000000000001</c:v>
                </c:pt>
                <c:pt idx="27">
                  <c:v>1.2989999999999999</c:v>
                </c:pt>
                <c:pt idx="28">
                  <c:v>1.181</c:v>
                </c:pt>
                <c:pt idx="29">
                  <c:v>1.0029999999999999</c:v>
                </c:pt>
                <c:pt idx="30">
                  <c:v>1.333</c:v>
                </c:pt>
                <c:pt idx="31">
                  <c:v>1.419</c:v>
                </c:pt>
                <c:pt idx="32">
                  <c:v>1.1719999999999999</c:v>
                </c:pt>
                <c:pt idx="33">
                  <c:v>1.272</c:v>
                </c:pt>
                <c:pt idx="34">
                  <c:v>1.292</c:v>
                </c:pt>
                <c:pt idx="35">
                  <c:v>1.339</c:v>
                </c:pt>
                <c:pt idx="36">
                  <c:v>1.359</c:v>
                </c:pt>
                <c:pt idx="37">
                  <c:v>1.343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08-4DA3-85FE-16711D0CF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448927"/>
        <c:axId val="1348453087"/>
      </c:scatterChart>
      <c:valAx>
        <c:axId val="134844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453087"/>
        <c:crosses val="autoZero"/>
        <c:crossBetween val="midCat"/>
      </c:valAx>
      <c:valAx>
        <c:axId val="134845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44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Ambient Monitor Average Pb</a:t>
            </a:r>
            <a:r>
              <a:rPr lang="en-US" sz="1600" b="1" baseline="0"/>
              <a:t> Concentration (µg/m</a:t>
            </a:r>
            <a:r>
              <a:rPr lang="en-US" sz="1600" b="1" baseline="30000"/>
              <a:t>3</a:t>
            </a:r>
            <a:r>
              <a:rPr lang="en-US" sz="1600" b="1" baseline="0"/>
              <a:t>)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Table!$B$3</c:f>
              <c:strCache>
                <c:ptCount val="1"/>
                <c:pt idx="0">
                  <c:v>WeekDay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Table!$B$4:$B$123</c:f>
              <c:numCache>
                <c:formatCode>0.000</c:formatCode>
                <c:ptCount val="120"/>
                <c:pt idx="0">
                  <c:v>3.1809999999999998E-2</c:v>
                </c:pt>
                <c:pt idx="1">
                  <c:v>2.0481578947368424E-2</c:v>
                </c:pt>
                <c:pt idx="2">
                  <c:v>2.9822500000000002E-2</c:v>
                </c:pt>
                <c:pt idx="3">
                  <c:v>3.0400000000000003E-2</c:v>
                </c:pt>
                <c:pt idx="4">
                  <c:v>3.483E-2</c:v>
                </c:pt>
                <c:pt idx="5">
                  <c:v>2.7839999999999997E-2</c:v>
                </c:pt>
                <c:pt idx="6">
                  <c:v>2.8459999999999996E-2</c:v>
                </c:pt>
                <c:pt idx="7">
                  <c:v>2.4073999999999998E-2</c:v>
                </c:pt>
                <c:pt idx="8">
                  <c:v>1.6669999999999997E-2</c:v>
                </c:pt>
                <c:pt idx="9">
                  <c:v>2.8849999999999997E-2</c:v>
                </c:pt>
                <c:pt idx="10">
                  <c:v>2.4320000000000001E-2</c:v>
                </c:pt>
                <c:pt idx="11">
                  <c:v>2.3252000000000002E-2</c:v>
                </c:pt>
                <c:pt idx="12">
                  <c:v>3.5525000000000001E-2</c:v>
                </c:pt>
                <c:pt idx="13">
                  <c:v>3.3965000000000009E-2</c:v>
                </c:pt>
                <c:pt idx="14">
                  <c:v>4.4021052631578947E-2</c:v>
                </c:pt>
                <c:pt idx="15">
                  <c:v>3.0072499999999995E-2</c:v>
                </c:pt>
                <c:pt idx="16">
                  <c:v>3.3985000000000001E-2</c:v>
                </c:pt>
                <c:pt idx="17">
                  <c:v>2.8102500000000002E-2</c:v>
                </c:pt>
                <c:pt idx="18">
                  <c:v>4.4952499999999986E-2</c:v>
                </c:pt>
                <c:pt idx="19">
                  <c:v>3.4604999999999997E-2</c:v>
                </c:pt>
                <c:pt idx="20">
                  <c:v>2.9229999999999999E-2</c:v>
                </c:pt>
                <c:pt idx="21">
                  <c:v>2.7630000000000005E-2</c:v>
                </c:pt>
                <c:pt idx="22">
                  <c:v>3.3559999999999993E-2</c:v>
                </c:pt>
                <c:pt idx="23">
                  <c:v>4.0775000000000006E-2</c:v>
                </c:pt>
                <c:pt idx="24">
                  <c:v>3.9995000000000003E-2</c:v>
                </c:pt>
                <c:pt idx="25">
                  <c:v>3.6690000000000007E-2</c:v>
                </c:pt>
                <c:pt idx="26">
                  <c:v>3.3814999999999998E-2</c:v>
                </c:pt>
                <c:pt idx="27">
                  <c:v>4.0164999999999992E-2</c:v>
                </c:pt>
                <c:pt idx="28">
                  <c:v>3.7135000000000015E-2</c:v>
                </c:pt>
                <c:pt idx="29">
                  <c:v>3.5297500000000002E-2</c:v>
                </c:pt>
                <c:pt idx="30">
                  <c:v>3.7375000000000005E-2</c:v>
                </c:pt>
                <c:pt idx="31">
                  <c:v>3.9375E-2</c:v>
                </c:pt>
                <c:pt idx="32">
                  <c:v>3.4710000000000005E-2</c:v>
                </c:pt>
                <c:pt idx="33">
                  <c:v>2.8602499999999996E-2</c:v>
                </c:pt>
                <c:pt idx="34">
                  <c:v>2.9359999999999997E-2</c:v>
                </c:pt>
                <c:pt idx="35">
                  <c:v>2.6415500000000001E-2</c:v>
                </c:pt>
                <c:pt idx="36">
                  <c:v>2.9777499999999995E-2</c:v>
                </c:pt>
                <c:pt idx="37">
                  <c:v>3.6029999999999993E-2</c:v>
                </c:pt>
                <c:pt idx="38">
                  <c:v>3.4659999999999996E-2</c:v>
                </c:pt>
                <c:pt idx="39">
                  <c:v>3.5267499999999993E-2</c:v>
                </c:pt>
                <c:pt idx="40">
                  <c:v>3.9334999999999995E-2</c:v>
                </c:pt>
                <c:pt idx="41">
                  <c:v>4.7031578947368424E-2</c:v>
                </c:pt>
                <c:pt idx="42">
                  <c:v>2.74725E-2</c:v>
                </c:pt>
                <c:pt idx="43">
                  <c:v>3.9812499999999987E-2</c:v>
                </c:pt>
                <c:pt idx="44">
                  <c:v>4.8434210526315788E-2</c:v>
                </c:pt>
                <c:pt idx="45">
                  <c:v>4.0997499999999999E-2</c:v>
                </c:pt>
                <c:pt idx="46">
                  <c:v>2.7869999999999995E-2</c:v>
                </c:pt>
                <c:pt idx="47">
                  <c:v>3.3215000000000008E-2</c:v>
                </c:pt>
                <c:pt idx="48">
                  <c:v>2.1742105263157889E-2</c:v>
                </c:pt>
                <c:pt idx="49">
                  <c:v>3.5702499999999991E-2</c:v>
                </c:pt>
                <c:pt idx="50">
                  <c:v>3.0099999999999995E-2</c:v>
                </c:pt>
                <c:pt idx="51">
                  <c:v>2.026E-2</c:v>
                </c:pt>
                <c:pt idx="52">
                  <c:v>2.8264999999999995E-2</c:v>
                </c:pt>
                <c:pt idx="53">
                  <c:v>2.9067499999999996E-2</c:v>
                </c:pt>
                <c:pt idx="54">
                  <c:v>1.2487499999999999E-2</c:v>
                </c:pt>
                <c:pt idx="55">
                  <c:v>3.8807894736842111E-2</c:v>
                </c:pt>
                <c:pt idx="56">
                  <c:v>3.1739999999999997E-2</c:v>
                </c:pt>
                <c:pt idx="57">
                  <c:v>2.5786842105263157E-2</c:v>
                </c:pt>
                <c:pt idx="58">
                  <c:v>2.2330000000000006E-2</c:v>
                </c:pt>
                <c:pt idx="59">
                  <c:v>3.1275000000000004E-2</c:v>
                </c:pt>
                <c:pt idx="60">
                  <c:v>2.8882499999999998E-2</c:v>
                </c:pt>
                <c:pt idx="61">
                  <c:v>2.9525000000000003E-2</c:v>
                </c:pt>
                <c:pt idx="62">
                  <c:v>3.3607500000000005E-2</c:v>
                </c:pt>
                <c:pt idx="63">
                  <c:v>2.7739999999999997E-2</c:v>
                </c:pt>
                <c:pt idx="64">
                  <c:v>3.4494999999999998E-2</c:v>
                </c:pt>
                <c:pt idx="65">
                  <c:v>2.9137500000000004E-2</c:v>
                </c:pt>
                <c:pt idx="66">
                  <c:v>3.7765E-2</c:v>
                </c:pt>
                <c:pt idx="67">
                  <c:v>3.2020588235294113E-2</c:v>
                </c:pt>
                <c:pt idx="68">
                  <c:v>2.46375E-2</c:v>
                </c:pt>
                <c:pt idx="69">
                  <c:v>2.9422499999999997E-2</c:v>
                </c:pt>
                <c:pt idx="70">
                  <c:v>3.0078947368421052E-2</c:v>
                </c:pt>
                <c:pt idx="71">
                  <c:v>2.8818421052631576E-2</c:v>
                </c:pt>
                <c:pt idx="72">
                  <c:v>2.4087500000000005E-2</c:v>
                </c:pt>
                <c:pt idx="73">
                  <c:v>2.1664999999999997E-2</c:v>
                </c:pt>
                <c:pt idx="74">
                  <c:v>3.0384999999999995E-2</c:v>
                </c:pt>
                <c:pt idx="75">
                  <c:v>2.3690000000000003E-2</c:v>
                </c:pt>
                <c:pt idx="76">
                  <c:v>3.2424999999999995E-2</c:v>
                </c:pt>
                <c:pt idx="77">
                  <c:v>2.4357500000000004E-2</c:v>
                </c:pt>
                <c:pt idx="78">
                  <c:v>1.9560000000000001E-2</c:v>
                </c:pt>
                <c:pt idx="79">
                  <c:v>2.5127500000000004E-2</c:v>
                </c:pt>
                <c:pt idx="80">
                  <c:v>2.4890000000000002E-2</c:v>
                </c:pt>
                <c:pt idx="81">
                  <c:v>2.7237499999999998E-2</c:v>
                </c:pt>
                <c:pt idx="82">
                  <c:v>2.5030000000000004E-2</c:v>
                </c:pt>
                <c:pt idx="83">
                  <c:v>2.6302499999999999E-2</c:v>
                </c:pt>
                <c:pt idx="84">
                  <c:v>2.8992500000000004E-2</c:v>
                </c:pt>
                <c:pt idx="85">
                  <c:v>2.2030000000000001E-2</c:v>
                </c:pt>
                <c:pt idx="86">
                  <c:v>2.7600000000000003E-2</c:v>
                </c:pt>
                <c:pt idx="87">
                  <c:v>2.8733333333333333E-2</c:v>
                </c:pt>
                <c:pt idx="88">
                  <c:v>2.8449999999999996E-2</c:v>
                </c:pt>
                <c:pt idx="89">
                  <c:v>2.2142500000000002E-2</c:v>
                </c:pt>
                <c:pt idx="90">
                  <c:v>2.2867500000000006E-2</c:v>
                </c:pt>
                <c:pt idx="91">
                  <c:v>2.5709999999999993E-2</c:v>
                </c:pt>
                <c:pt idx="92">
                  <c:v>2.9889473684210525E-2</c:v>
                </c:pt>
                <c:pt idx="93">
                  <c:v>2.9562499999999999E-2</c:v>
                </c:pt>
                <c:pt idx="94">
                  <c:v>4.0710000000000003E-2</c:v>
                </c:pt>
                <c:pt idx="95">
                  <c:v>3.1105000000000004E-2</c:v>
                </c:pt>
                <c:pt idx="96">
                  <c:v>3.2342500000000003E-2</c:v>
                </c:pt>
                <c:pt idx="97">
                  <c:v>2.7342499999999999E-2</c:v>
                </c:pt>
                <c:pt idx="98">
                  <c:v>2.7369999999999998E-2</c:v>
                </c:pt>
                <c:pt idx="99">
                  <c:v>1.8047500000000001E-2</c:v>
                </c:pt>
                <c:pt idx="100">
                  <c:v>2.0709999999999996E-2</c:v>
                </c:pt>
                <c:pt idx="101">
                  <c:v>2.9475000000000001E-2</c:v>
                </c:pt>
                <c:pt idx="102">
                  <c:v>3.0782500000000008E-2</c:v>
                </c:pt>
                <c:pt idx="103">
                  <c:v>1.0704999999999999E-2</c:v>
                </c:pt>
                <c:pt idx="104">
                  <c:v>2.0240000000000001E-2</c:v>
                </c:pt>
                <c:pt idx="105">
                  <c:v>3.9070000000000001E-2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F2-43FA-AE91-6861D54062C4}"/>
            </c:ext>
          </c:extLst>
        </c:ser>
        <c:ser>
          <c:idx val="1"/>
          <c:order val="1"/>
          <c:tx>
            <c:strRef>
              <c:f>Table!$C$3</c:f>
              <c:strCache>
                <c:ptCount val="1"/>
                <c:pt idx="0">
                  <c:v>WeekEnd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Table!$C$4:$C$123</c:f>
              <c:numCache>
                <c:formatCode>0.000</c:formatCode>
                <c:ptCount val="120"/>
                <c:pt idx="0">
                  <c:v>1.4737500000000001E-2</c:v>
                </c:pt>
                <c:pt idx="1">
                  <c:v>1.3877499999999999E-2</c:v>
                </c:pt>
                <c:pt idx="2">
                  <c:v>1.5157500000000001E-2</c:v>
                </c:pt>
                <c:pt idx="3">
                  <c:v>1.9837500000000001E-2</c:v>
                </c:pt>
                <c:pt idx="4">
                  <c:v>1.7256249999999997E-2</c:v>
                </c:pt>
                <c:pt idx="5">
                  <c:v>1.3882499999999999E-2</c:v>
                </c:pt>
                <c:pt idx="6">
                  <c:v>2.7541250000000003E-2</c:v>
                </c:pt>
                <c:pt idx="7">
                  <c:v>1.3999999999999999E-2</c:v>
                </c:pt>
                <c:pt idx="8">
                  <c:v>1.155875E-2</c:v>
                </c:pt>
                <c:pt idx="9">
                  <c:v>7.2512499999999999E-3</c:v>
                </c:pt>
                <c:pt idx="10">
                  <c:v>1.09E-2</c:v>
                </c:pt>
                <c:pt idx="11">
                  <c:v>1.1649999999999999E-2</c:v>
                </c:pt>
                <c:pt idx="12">
                  <c:v>1.5141249999999998E-2</c:v>
                </c:pt>
                <c:pt idx="13">
                  <c:v>1.5234999999999999E-2</c:v>
                </c:pt>
                <c:pt idx="14">
                  <c:v>1.8711250000000002E-2</c:v>
                </c:pt>
                <c:pt idx="15">
                  <c:v>1.8575000000000001E-2</c:v>
                </c:pt>
                <c:pt idx="16">
                  <c:v>1.7225000000000001E-2</c:v>
                </c:pt>
                <c:pt idx="17">
                  <c:v>2.6562499999999996E-2</c:v>
                </c:pt>
                <c:pt idx="18">
                  <c:v>2.3348750000000001E-2</c:v>
                </c:pt>
                <c:pt idx="19">
                  <c:v>1.4530000000000001E-2</c:v>
                </c:pt>
                <c:pt idx="20">
                  <c:v>1.4084999999999999E-2</c:v>
                </c:pt>
                <c:pt idx="21">
                  <c:v>2.4231249999999999E-2</c:v>
                </c:pt>
                <c:pt idx="22">
                  <c:v>2.2075000000000001E-2</c:v>
                </c:pt>
                <c:pt idx="23">
                  <c:v>2.4074999999999999E-2</c:v>
                </c:pt>
                <c:pt idx="24">
                  <c:v>2.3105000000000004E-2</c:v>
                </c:pt>
                <c:pt idx="25">
                  <c:v>1.7318750000000001E-2</c:v>
                </c:pt>
                <c:pt idx="26">
                  <c:v>2.6548750000000003E-2</c:v>
                </c:pt>
                <c:pt idx="27">
                  <c:v>1.8550000000000001E-2</c:v>
                </c:pt>
                <c:pt idx="28">
                  <c:v>2.0174999999999998E-2</c:v>
                </c:pt>
                <c:pt idx="29">
                  <c:v>1.4737500000000001E-2</c:v>
                </c:pt>
                <c:pt idx="30">
                  <c:v>1.6775000000000002E-2</c:v>
                </c:pt>
                <c:pt idx="31">
                  <c:v>2.056875E-2</c:v>
                </c:pt>
                <c:pt idx="32">
                  <c:v>1.4128749999999999E-2</c:v>
                </c:pt>
                <c:pt idx="33">
                  <c:v>1.61E-2</c:v>
                </c:pt>
                <c:pt idx="34">
                  <c:v>1.201375E-2</c:v>
                </c:pt>
                <c:pt idx="35">
                  <c:v>1.8925000000000001E-2</c:v>
                </c:pt>
                <c:pt idx="36">
                  <c:v>2.0087500000000001E-2</c:v>
                </c:pt>
                <c:pt idx="37">
                  <c:v>1.6466249999999998E-2</c:v>
                </c:pt>
                <c:pt idx="38">
                  <c:v>1.6899999999999998E-2</c:v>
                </c:pt>
                <c:pt idx="39">
                  <c:v>1.5256249999999999E-2</c:v>
                </c:pt>
                <c:pt idx="40">
                  <c:v>1.2619999999999999E-2</c:v>
                </c:pt>
                <c:pt idx="41">
                  <c:v>1.9662499999999999E-2</c:v>
                </c:pt>
                <c:pt idx="42">
                  <c:v>1.8699999999999998E-2</c:v>
                </c:pt>
                <c:pt idx="43">
                  <c:v>2.92375E-2</c:v>
                </c:pt>
                <c:pt idx="44">
                  <c:v>3.6799999999999999E-2</c:v>
                </c:pt>
                <c:pt idx="45">
                  <c:v>1.7562499999999998E-2</c:v>
                </c:pt>
                <c:pt idx="46">
                  <c:v>1.268625E-2</c:v>
                </c:pt>
                <c:pt idx="47">
                  <c:v>1.1287499999999999E-2</c:v>
                </c:pt>
                <c:pt idx="48">
                  <c:v>1.3975000000000001E-2</c:v>
                </c:pt>
                <c:pt idx="49">
                  <c:v>1.9750000000000004E-2</c:v>
                </c:pt>
                <c:pt idx="50">
                  <c:v>1.37625E-2</c:v>
                </c:pt>
                <c:pt idx="51">
                  <c:v>1.2543749999999999E-2</c:v>
                </c:pt>
                <c:pt idx="52">
                  <c:v>1.1220000000000001E-2</c:v>
                </c:pt>
                <c:pt idx="53">
                  <c:v>8.687499999999999E-3</c:v>
                </c:pt>
                <c:pt idx="54">
                  <c:v>1.7743750000000003E-2</c:v>
                </c:pt>
                <c:pt idx="55">
                  <c:v>1.7346250000000001E-2</c:v>
                </c:pt>
                <c:pt idx="56">
                  <c:v>4.7875000000000001E-3</c:v>
                </c:pt>
                <c:pt idx="57">
                  <c:v>1.0400000000000001E-2</c:v>
                </c:pt>
                <c:pt idx="58">
                  <c:v>1.959375E-2</c:v>
                </c:pt>
                <c:pt idx="59">
                  <c:v>1.0646249999999999E-2</c:v>
                </c:pt>
                <c:pt idx="60">
                  <c:v>8.1449999999999995E-3</c:v>
                </c:pt>
                <c:pt idx="61">
                  <c:v>1.0507499999999999E-2</c:v>
                </c:pt>
                <c:pt idx="62">
                  <c:v>1.577375E-2</c:v>
                </c:pt>
                <c:pt idx="63">
                  <c:v>1.3693750000000001E-2</c:v>
                </c:pt>
                <c:pt idx="64">
                  <c:v>1.6548749999999997E-2</c:v>
                </c:pt>
                <c:pt idx="65">
                  <c:v>1.3550000000000003E-2</c:v>
                </c:pt>
                <c:pt idx="66">
                  <c:v>1.6852499999999999E-2</c:v>
                </c:pt>
                <c:pt idx="67">
                  <c:v>9.1762500000000004E-3</c:v>
                </c:pt>
                <c:pt idx="68">
                  <c:v>1.1415E-2</c:v>
                </c:pt>
                <c:pt idx="69">
                  <c:v>1.2106249999999999E-2</c:v>
                </c:pt>
                <c:pt idx="70">
                  <c:v>1.8012500000000001E-2</c:v>
                </c:pt>
                <c:pt idx="71">
                  <c:v>1.3551250000000001E-2</c:v>
                </c:pt>
                <c:pt idx="72">
                  <c:v>1.0212500000000001E-2</c:v>
                </c:pt>
                <c:pt idx="73">
                  <c:v>1.1143750000000003E-2</c:v>
                </c:pt>
                <c:pt idx="74">
                  <c:v>1.4237499999999998E-2</c:v>
                </c:pt>
                <c:pt idx="75">
                  <c:v>1.4281249999999999E-2</c:v>
                </c:pt>
                <c:pt idx="76">
                  <c:v>9.5525000000000002E-3</c:v>
                </c:pt>
                <c:pt idx="77">
                  <c:v>1.39125E-2</c:v>
                </c:pt>
                <c:pt idx="78">
                  <c:v>1.038E-2</c:v>
                </c:pt>
                <c:pt idx="79">
                  <c:v>1.2016250000000001E-2</c:v>
                </c:pt>
                <c:pt idx="80">
                  <c:v>1.5031249999999999E-2</c:v>
                </c:pt>
                <c:pt idx="81">
                  <c:v>1.6431249999999998E-2</c:v>
                </c:pt>
                <c:pt idx="82">
                  <c:v>1.9162499999999999E-2</c:v>
                </c:pt>
                <c:pt idx="83">
                  <c:v>1.2012499999999999E-2</c:v>
                </c:pt>
                <c:pt idx="84">
                  <c:v>1.1269999999999999E-2</c:v>
                </c:pt>
                <c:pt idx="85">
                  <c:v>1.2382499999999999E-2</c:v>
                </c:pt>
                <c:pt idx="86">
                  <c:v>2.0612499999999999E-2</c:v>
                </c:pt>
                <c:pt idx="87">
                  <c:v>1.5175000000000001E-2</c:v>
                </c:pt>
                <c:pt idx="88">
                  <c:v>1.5573750000000001E-2</c:v>
                </c:pt>
                <c:pt idx="89">
                  <c:v>1.2362499999999998E-2</c:v>
                </c:pt>
                <c:pt idx="90">
                  <c:v>9.3275000000000007E-3</c:v>
                </c:pt>
                <c:pt idx="91">
                  <c:v>1.5809999999999998E-2</c:v>
                </c:pt>
                <c:pt idx="92">
                  <c:v>2.0012499999999999E-2</c:v>
                </c:pt>
                <c:pt idx="93">
                  <c:v>1.5599999999999999E-2</c:v>
                </c:pt>
                <c:pt idx="94">
                  <c:v>2.3649999999999997E-2</c:v>
                </c:pt>
                <c:pt idx="95">
                  <c:v>1.45375E-2</c:v>
                </c:pt>
                <c:pt idx="96">
                  <c:v>2.0975000000000001E-2</c:v>
                </c:pt>
                <c:pt idx="97">
                  <c:v>1.8199999999999997E-2</c:v>
                </c:pt>
                <c:pt idx="98">
                  <c:v>1.40625E-2</c:v>
                </c:pt>
                <c:pt idx="99">
                  <c:v>6.687499999999999E-3</c:v>
                </c:pt>
                <c:pt idx="100">
                  <c:v>6.8462499999999999E-3</c:v>
                </c:pt>
                <c:pt idx="101">
                  <c:v>1.0669999999999999E-2</c:v>
                </c:pt>
                <c:pt idx="102">
                  <c:v>1.53925E-2</c:v>
                </c:pt>
                <c:pt idx="103">
                  <c:v>1.026875E-2</c:v>
                </c:pt>
                <c:pt idx="104">
                  <c:v>1.3724999999999999E-2</c:v>
                </c:pt>
                <c:pt idx="105">
                  <c:v>1.0762500000000001E-2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F2-43FA-AE91-6861D5406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1140896"/>
        <c:axId val="401144816"/>
      </c:lineChart>
      <c:catAx>
        <c:axId val="401140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Week (2018 - current)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144816"/>
        <c:crosses val="autoZero"/>
        <c:auto val="1"/>
        <c:lblAlgn val="ctr"/>
        <c:lblOffset val="100"/>
        <c:noMultiLvlLbl val="0"/>
      </c:catAx>
      <c:valAx>
        <c:axId val="40114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14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29D14D9-414E-4B88-8835-52C9128BEEA1}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05687B1-18A4-4D0B-A84B-F07C65B6CE65}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zoomScale="117" workbookViewId="0" zoomToFit="1"/>
  </sheetViews>
  <pageMargins left="0.7" right="0.7" top="0.75" bottom="0.75" header="0.3" footer="0.3"/>
  <pageSetup orientation="landscape" verticalDpi="1200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366712</xdr:colOff>
      <xdr:row>17</xdr:row>
      <xdr:rowOff>204787</xdr:rowOff>
    </xdr:from>
    <xdr:to>
      <xdr:col>23</xdr:col>
      <xdr:colOff>61912</xdr:colOff>
      <xdr:row>30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3FC4C3-A0B5-4EAA-0FD3-35F05608C1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1FB3FD-2652-452D-94C2-A4ED0B4AD50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B06321-FE72-440A-9EF4-B53E9E13C7B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"/>
  <sheetViews>
    <sheetView topLeftCell="A19" workbookViewId="0">
      <selection activeCell="L41" sqref="L41"/>
    </sheetView>
  </sheetViews>
  <sheetFormatPr defaultColWidth="9.140625" defaultRowHeight="15" x14ac:dyDescent="0.25"/>
  <cols>
    <col min="1" max="1" width="20.7109375" style="24" customWidth="1"/>
    <col min="2" max="10" width="12.7109375" style="24" customWidth="1"/>
    <col min="11" max="16384" width="9.140625" style="24"/>
  </cols>
  <sheetData>
    <row r="1" spans="1:9" ht="17.45" customHeight="1" x14ac:dyDescent="0.25">
      <c r="A1" s="37" t="s">
        <v>40</v>
      </c>
      <c r="B1" s="38"/>
      <c r="C1" s="38"/>
      <c r="D1" s="38"/>
      <c r="E1" s="38"/>
      <c r="F1" s="38"/>
      <c r="G1" s="38"/>
    </row>
    <row r="2" spans="1:9" ht="17.45" customHeight="1" x14ac:dyDescent="0.25">
      <c r="A2" s="38"/>
      <c r="B2" s="38"/>
      <c r="C2" s="38"/>
      <c r="D2" s="38"/>
      <c r="E2" s="38"/>
      <c r="F2" s="38"/>
      <c r="G2" s="38"/>
    </row>
    <row r="3" spans="1:9" ht="17.45" customHeight="1" thickBot="1" x14ac:dyDescent="0.3">
      <c r="A3" s="38"/>
      <c r="B3" s="38"/>
      <c r="C3" s="38"/>
      <c r="D3" s="38"/>
      <c r="E3" s="38"/>
      <c r="F3" s="38"/>
      <c r="G3" s="38"/>
    </row>
    <row r="4" spans="1:9" ht="20.100000000000001" customHeight="1" thickBot="1" x14ac:dyDescent="0.3">
      <c r="A4" s="38"/>
      <c r="B4" s="39"/>
      <c r="C4" s="40" t="s">
        <v>33</v>
      </c>
      <c r="D4" s="41"/>
      <c r="E4" s="39"/>
      <c r="F4" s="40" t="s">
        <v>34</v>
      </c>
      <c r="G4" s="41"/>
    </row>
    <row r="5" spans="1:9" ht="20.100000000000001" customHeight="1" x14ac:dyDescent="0.25">
      <c r="A5" s="42" t="s">
        <v>35</v>
      </c>
      <c r="B5" s="43" t="s">
        <v>25</v>
      </c>
      <c r="C5" s="44" t="s">
        <v>24</v>
      </c>
      <c r="D5" s="45" t="s">
        <v>27</v>
      </c>
      <c r="E5" s="43" t="s">
        <v>25</v>
      </c>
      <c r="F5" s="44" t="s">
        <v>24</v>
      </c>
      <c r="G5" s="45" t="s">
        <v>27</v>
      </c>
    </row>
    <row r="6" spans="1:9" ht="20.100000000000001" customHeight="1" x14ac:dyDescent="0.25">
      <c r="A6" s="29" t="s">
        <v>36</v>
      </c>
      <c r="B6" s="26">
        <f>'Lead (30-Day_Avg)'!Z5</f>
        <v>0.14394750000000001</v>
      </c>
      <c r="C6" s="64">
        <f>'Lead (30-Day_Avg)'!AA5</f>
        <v>0.194825</v>
      </c>
      <c r="D6" s="28">
        <f>(C6-B6)/B6</f>
        <v>0.35344483231733786</v>
      </c>
      <c r="E6" s="26">
        <f>'Arsenic (Daily)'!V5</f>
        <v>3.8479999999999999</v>
      </c>
      <c r="F6" s="64">
        <f>'Arsenic (Daily)'!W5</f>
        <v>5.8328749999999996</v>
      </c>
      <c r="G6" s="28">
        <f>(F6-E6)/E6</f>
        <v>0.51581990644490638</v>
      </c>
    </row>
    <row r="7" spans="1:9" ht="20.100000000000001" customHeight="1" x14ac:dyDescent="0.25">
      <c r="A7" s="30" t="s">
        <v>37</v>
      </c>
      <c r="B7" s="26">
        <f>'Lead (30-Day_Avg)'!Z6</f>
        <v>2.6462972314636013E-2</v>
      </c>
      <c r="C7" s="27">
        <f>'Lead (30-Day_Avg)'!AA6</f>
        <v>5.1125000000000004E-2</v>
      </c>
      <c r="D7" s="28">
        <f>(C7-B7)/B7</f>
        <v>0.93194473365049912</v>
      </c>
      <c r="E7" s="26">
        <f>'Arsenic (Daily)'!V6</f>
        <v>1.2969999999999999</v>
      </c>
      <c r="F7" s="27">
        <f>'Arsenic (Daily)'!W6</f>
        <v>1.713645062820413</v>
      </c>
      <c r="G7" s="28">
        <f t="shared" ref="G7:G9" si="0">(F7-E7)/E7</f>
        <v>0.32123751952229224</v>
      </c>
    </row>
    <row r="8" spans="1:9" ht="20.100000000000001" customHeight="1" x14ac:dyDescent="0.25">
      <c r="A8" s="30" t="s">
        <v>38</v>
      </c>
      <c r="B8" s="26">
        <f>'Lead (30-Day_Avg)'!Z7</f>
        <v>2.0052822281525762E-2</v>
      </c>
      <c r="C8" s="27">
        <f>'Lead (30-Day_Avg)'!AA7</f>
        <v>3.8150000000000003E-2</v>
      </c>
      <c r="D8" s="28">
        <f>(C8-B8)/B8</f>
        <v>0.90247534558498455</v>
      </c>
      <c r="E8" s="26">
        <f>'Arsenic (Daily)'!V7</f>
        <v>1.04658125</v>
      </c>
      <c r="F8" s="27">
        <f>'Arsenic (Daily)'!W7</f>
        <v>1.3592797044115479</v>
      </c>
      <c r="G8" s="28">
        <f t="shared" si="0"/>
        <v>0.29878086809939303</v>
      </c>
    </row>
    <row r="9" spans="1:9" ht="20.100000000000001" customHeight="1" thickBot="1" x14ac:dyDescent="0.3">
      <c r="A9" s="31" t="s">
        <v>39</v>
      </c>
      <c r="B9" s="32">
        <f>'Lead (30-Day_Avg)'!Z8</f>
        <v>1.7377401290563338E-2</v>
      </c>
      <c r="C9" s="33">
        <f>'Lead (30-Day_Avg)'!AA8</f>
        <v>3.2351970054151524E-2</v>
      </c>
      <c r="D9" s="34">
        <f>(C9-B9)/B9</f>
        <v>0.86172659036883781</v>
      </c>
      <c r="E9" s="32">
        <f>'Arsenic (Daily)'!V8</f>
        <v>0.84828131692160569</v>
      </c>
      <c r="F9" s="33">
        <f>'Arsenic (Daily)'!W8</f>
        <v>1.125833614368873</v>
      </c>
      <c r="G9" s="34">
        <f t="shared" si="0"/>
        <v>0.32719369377896768</v>
      </c>
    </row>
    <row r="10" spans="1:9" ht="17.45" customHeight="1" x14ac:dyDescent="0.25"/>
    <row r="11" spans="1:9" ht="17.45" customHeight="1" x14ac:dyDescent="0.25">
      <c r="A11" s="35"/>
    </row>
    <row r="12" spans="1:9" ht="17.45" customHeight="1" x14ac:dyDescent="0.25">
      <c r="A12" s="36" t="s">
        <v>41</v>
      </c>
    </row>
    <row r="13" spans="1:9" ht="17.45" customHeight="1" x14ac:dyDescent="0.25"/>
    <row r="14" spans="1:9" ht="17.45" customHeight="1" x14ac:dyDescent="0.25"/>
    <row r="15" spans="1:9" ht="17.45" customHeight="1" thickBot="1" x14ac:dyDescent="0.3">
      <c r="A15" s="97" t="s">
        <v>96</v>
      </c>
    </row>
    <row r="16" spans="1:9" ht="17.45" customHeight="1" x14ac:dyDescent="0.25">
      <c r="B16" s="138"/>
      <c r="C16" s="686" t="s">
        <v>72</v>
      </c>
      <c r="D16" s="686"/>
      <c r="E16" s="139"/>
      <c r="F16" s="138"/>
      <c r="G16" s="686" t="s">
        <v>59</v>
      </c>
      <c r="H16" s="686"/>
      <c r="I16" s="139"/>
    </row>
    <row r="17" spans="1:11" ht="17.45" customHeight="1" thickBot="1" x14ac:dyDescent="0.3">
      <c r="A17" s="70" t="s">
        <v>15</v>
      </c>
      <c r="B17" s="118" t="s">
        <v>1</v>
      </c>
      <c r="C17" s="119" t="s">
        <v>2</v>
      </c>
      <c r="D17" s="119" t="s">
        <v>9</v>
      </c>
      <c r="E17" s="120" t="s">
        <v>12</v>
      </c>
      <c r="F17" s="118" t="s">
        <v>1</v>
      </c>
      <c r="G17" s="119" t="s">
        <v>2</v>
      </c>
      <c r="H17" s="119" t="s">
        <v>9</v>
      </c>
      <c r="I17" s="120" t="s">
        <v>12</v>
      </c>
    </row>
    <row r="18" spans="1:11" ht="17.45" customHeight="1" x14ac:dyDescent="0.25">
      <c r="A18" s="69" t="s">
        <v>63</v>
      </c>
      <c r="B18" s="86">
        <f>'Lead (30-Day_Avg)'!AA400</f>
        <v>2.0225806451612899E-2</v>
      </c>
      <c r="C18" s="87">
        <f>'Lead (30-Day_Avg)'!AB400</f>
        <v>2.3955555555555553E-2</v>
      </c>
      <c r="D18" s="87">
        <f>'Lead (30-Day_Avg)'!AC400</f>
        <v>2.7339677419354835E-2</v>
      </c>
      <c r="E18" s="88">
        <f>'Lead (30-Day_Avg)'!AD400</f>
        <v>3.0751612903225804E-2</v>
      </c>
      <c r="F18" s="86">
        <f>'Lead (30-Day_Avg)'!AA401</f>
        <v>4.8899999999999999E-2</v>
      </c>
      <c r="G18" s="87">
        <f>'Lead (30-Day_Avg)'!AB401</f>
        <v>0.115</v>
      </c>
      <c r="H18" s="87">
        <f>'Lead (30-Day_Avg)'!AC401</f>
        <v>6.2899999999999998E-2</v>
      </c>
      <c r="I18" s="88">
        <f>'Lead (30-Day_Avg)'!AD401</f>
        <v>5.6899999999999999E-2</v>
      </c>
      <c r="J18" s="141">
        <f t="shared" ref="J18:J29" si="1">AVERAGE(B18:E18)</f>
        <v>2.556816308243727E-2</v>
      </c>
      <c r="K18" s="96">
        <f>(J18-$B$33)/$B$33</f>
        <v>-4.5211827539744738E-2</v>
      </c>
    </row>
    <row r="19" spans="1:11" ht="17.45" customHeight="1" x14ac:dyDescent="0.25">
      <c r="A19" s="69" t="s">
        <v>64</v>
      </c>
      <c r="B19" s="80">
        <f>'Lead (30-Day_Avg)'!AA428</f>
        <v>3.4275000000000007E-2</v>
      </c>
      <c r="C19" s="81">
        <f>'Lead (30-Day_Avg)'!AB428</f>
        <v>2.3180909090909092E-2</v>
      </c>
      <c r="D19" s="81">
        <f>'Lead (30-Day_Avg)'!AC428</f>
        <v>2.0457142857142851E-2</v>
      </c>
      <c r="E19" s="82">
        <f>'Lead (30-Day_Avg)'!AD428</f>
        <v>2.4435714285714286E-2</v>
      </c>
      <c r="F19" s="80">
        <f>'Lead (30-Day_Avg)'!AA429</f>
        <v>0.4</v>
      </c>
      <c r="G19" s="81">
        <f>'Lead (30-Day_Avg)'!AB429</f>
        <v>5.8000000000000003E-2</v>
      </c>
      <c r="H19" s="81">
        <f>'Lead (30-Day_Avg)'!AC429</f>
        <v>4.58E-2</v>
      </c>
      <c r="I19" s="82">
        <f>'Lead (30-Day_Avg)'!AD429</f>
        <v>4.6199999999999998E-2</v>
      </c>
      <c r="J19" s="141">
        <f t="shared" si="1"/>
        <v>2.5587191558441559E-2</v>
      </c>
      <c r="K19" s="96">
        <f t="shared" ref="K19:K29" si="2">(J19-$B$33)/$B$33</f>
        <v>-4.4501249944856096E-2</v>
      </c>
    </row>
    <row r="20" spans="1:11" ht="17.45" customHeight="1" x14ac:dyDescent="0.25">
      <c r="A20" s="69" t="s">
        <v>65</v>
      </c>
      <c r="B20" s="80">
        <f>'Lead (30-Day_Avg)'!AA459</f>
        <v>2.7303225806451611E-2</v>
      </c>
      <c r="C20" s="81">
        <f>'Lead (30-Day_Avg)'!AB459</f>
        <v>2.3790833333333331E-2</v>
      </c>
      <c r="D20" s="81">
        <f>'Lead (30-Day_Avg)'!AC459</f>
        <v>2.3975161290322577E-2</v>
      </c>
      <c r="E20" s="82">
        <f>'Lead (30-Day_Avg)'!AD459</f>
        <v>2.5377419354838705E-2</v>
      </c>
      <c r="F20" s="80">
        <f>'Lead (30-Day_Avg)'!AA460</f>
        <v>9.7000000000000003E-2</v>
      </c>
      <c r="G20" s="81">
        <f>'Lead (30-Day_Avg)'!AB460</f>
        <v>4.7399999999999998E-2</v>
      </c>
      <c r="H20" s="81">
        <f>'Lead (30-Day_Avg)'!AC460</f>
        <v>7.1400000000000005E-2</v>
      </c>
      <c r="I20" s="82">
        <f>'Lead (30-Day_Avg)'!AD460</f>
        <v>4.5400000000000003E-2</v>
      </c>
      <c r="J20" s="141">
        <f t="shared" si="1"/>
        <v>2.5111659946236556E-2</v>
      </c>
      <c r="K20" s="96">
        <f t="shared" si="2"/>
        <v>-6.225895735232205E-2</v>
      </c>
    </row>
    <row r="21" spans="1:11" ht="17.45" customHeight="1" x14ac:dyDescent="0.25">
      <c r="A21" s="69" t="s">
        <v>66</v>
      </c>
      <c r="B21" s="80">
        <f>'Lead (30-Day_Avg)'!AA489</f>
        <v>3.3120000000000004E-2</v>
      </c>
      <c r="C21" s="81">
        <f>'Lead (30-Day_Avg)'!AB489</f>
        <v>2.6265714285714285E-2</v>
      </c>
      <c r="D21" s="81">
        <f>'Lead (30-Day_Avg)'!AC489</f>
        <v>0.12723166666666669</v>
      </c>
      <c r="E21" s="82">
        <f>'Lead (30-Day_Avg)'!AD489</f>
        <v>2.7699999999999999E-2</v>
      </c>
      <c r="F21" s="80">
        <f>'Lead (30-Day_Avg)'!AA490</f>
        <v>0.16</v>
      </c>
      <c r="G21" s="81">
        <f>'Lead (30-Day_Avg)'!AB490</f>
        <v>9.4700000000000006E-2</v>
      </c>
      <c r="H21" s="81">
        <f>'Lead (30-Day_Avg)'!AC490</f>
        <v>3.145</v>
      </c>
      <c r="I21" s="82">
        <f>'Lead (30-Day_Avg)'!AD490</f>
        <v>4.9599999999999998E-2</v>
      </c>
      <c r="J21" s="141">
        <f t="shared" si="1"/>
        <v>5.3579345238095245E-2</v>
      </c>
      <c r="K21" s="96">
        <f t="shared" si="2"/>
        <v>1.0008056486716346</v>
      </c>
    </row>
    <row r="22" spans="1:11" ht="17.45" customHeight="1" x14ac:dyDescent="0.25">
      <c r="A22" s="69" t="s">
        <v>67</v>
      </c>
      <c r="B22" s="80">
        <f>'Lead (30-Day_Avg)'!AA520</f>
        <v>2.8093548387096778E-2</v>
      </c>
      <c r="C22" s="81">
        <f>'Lead (30-Day_Avg)'!AB520</f>
        <v>2.0872222222222226E-2</v>
      </c>
      <c r="D22" s="81">
        <f>'Lead (30-Day_Avg)'!AC520</f>
        <v>2.179548387096775E-2</v>
      </c>
      <c r="E22" s="82">
        <f>'Lead (30-Day_Avg)'!AD520</f>
        <v>2.9919354838709677E-2</v>
      </c>
      <c r="F22" s="80">
        <f>'Lead (30-Day_Avg)'!AA521</f>
        <v>5.2299999999999999E-2</v>
      </c>
      <c r="G22" s="81">
        <f>'Lead (30-Day_Avg)'!AB521</f>
        <v>4.9000000000000002E-2</v>
      </c>
      <c r="H22" s="81">
        <f>'Lead (30-Day_Avg)'!AC521</f>
        <v>0.17599999999999999</v>
      </c>
      <c r="I22" s="82">
        <f>'Lead (30-Day_Avg)'!AD521</f>
        <v>0.11899999999999999</v>
      </c>
      <c r="J22" s="141">
        <f t="shared" si="1"/>
        <v>2.5170152329749108E-2</v>
      </c>
      <c r="K22" s="96">
        <f t="shared" si="2"/>
        <v>-6.007468483431877E-2</v>
      </c>
    </row>
    <row r="23" spans="1:11" ht="17.45" customHeight="1" x14ac:dyDescent="0.25">
      <c r="A23" s="69" t="s">
        <v>68</v>
      </c>
      <c r="B23" s="80">
        <f>'Lead (30-Day_Avg)'!AA550</f>
        <v>2.9990000000000006E-2</v>
      </c>
      <c r="C23" s="81">
        <f>'Lead (30-Day_Avg)'!AB550</f>
        <v>1.992E-2</v>
      </c>
      <c r="D23" s="81">
        <f>'Lead (30-Day_Avg)'!AC550</f>
        <v>1.8500666666666672E-2</v>
      </c>
      <c r="E23" s="82">
        <f>'Lead (30-Day_Avg)'!AD550</f>
        <v>2.1396666666666665E-2</v>
      </c>
      <c r="F23" s="80">
        <f>'Lead (30-Day_Avg)'!AA551</f>
        <v>9.35E-2</v>
      </c>
      <c r="G23" s="81">
        <f>'Lead (30-Day_Avg)'!AB551</f>
        <v>4.5999999999999999E-2</v>
      </c>
      <c r="H23" s="81">
        <f>'Lead (30-Day_Avg)'!AC551</f>
        <v>6.1800000000000001E-2</v>
      </c>
      <c r="I23" s="82">
        <f>'Lead (30-Day_Avg)'!AD551</f>
        <v>3.5400000000000001E-2</v>
      </c>
      <c r="J23" s="141">
        <f t="shared" si="1"/>
        <v>2.2451833333333334E-2</v>
      </c>
      <c r="K23" s="96">
        <f t="shared" si="2"/>
        <v>-0.16158447333119363</v>
      </c>
    </row>
    <row r="24" spans="1:11" ht="17.45" customHeight="1" x14ac:dyDescent="0.25">
      <c r="A24" s="69" t="s">
        <v>69</v>
      </c>
      <c r="B24" s="80">
        <f>'Lead (30-Day_Avg)'!AA581</f>
        <v>2.3290322580645152E-2</v>
      </c>
      <c r="C24" s="81">
        <f>'Lead (30-Day_Avg)'!AB581</f>
        <v>2.2496666666666668E-2</v>
      </c>
      <c r="D24" s="81">
        <f>'Lead (30-Day_Avg)'!AC581</f>
        <v>1.8733548387096774E-2</v>
      </c>
      <c r="E24" s="82">
        <f>'Lead (30-Day_Avg)'!AD581</f>
        <v>2.1112903225806456E-2</v>
      </c>
      <c r="F24" s="80">
        <f>'Lead (30-Day_Avg)'!AA582</f>
        <v>4.7E-2</v>
      </c>
      <c r="G24" s="81">
        <f>'Lead (30-Day_Avg)'!AB582</f>
        <v>3.9100000000000003E-2</v>
      </c>
      <c r="H24" s="81">
        <f>'Lead (30-Day_Avg)'!AC582</f>
        <v>4.3700000000000003E-2</v>
      </c>
      <c r="I24" s="82">
        <f>'Lead (30-Day_Avg)'!AD582</f>
        <v>3.4000000000000002E-2</v>
      </c>
      <c r="J24" s="141">
        <f t="shared" si="1"/>
        <v>2.1408360215053764E-2</v>
      </c>
      <c r="K24" s="96">
        <f t="shared" si="2"/>
        <v>-0.20055073729005848</v>
      </c>
    </row>
    <row r="25" spans="1:11" ht="17.45" customHeight="1" x14ac:dyDescent="0.25">
      <c r="A25" s="69" t="s">
        <v>60</v>
      </c>
      <c r="B25" s="80">
        <f>'Lead (30-Day_Avg)'!AA612</f>
        <v>2.4664516129032258E-2</v>
      </c>
      <c r="C25" s="81">
        <f>'Lead (30-Day_Avg)'!AB612</f>
        <v>2.4602777777777775E-2</v>
      </c>
      <c r="D25" s="81">
        <f>'Lead (30-Day_Avg)'!AC612</f>
        <v>2.0794193548387099E-2</v>
      </c>
      <c r="E25" s="82">
        <f>'Lead (30-Day_Avg)'!AD612</f>
        <v>2.1948387096774193E-2</v>
      </c>
      <c r="F25" s="80">
        <f>'Lead (30-Day_Avg)'!AA613</f>
        <v>5.1799999999999999E-2</v>
      </c>
      <c r="G25" s="81">
        <f>'Lead (30-Day_Avg)'!AB613</f>
        <v>4.3099999999999999E-2</v>
      </c>
      <c r="H25" s="81">
        <f>'Lead (30-Day_Avg)'!AC613</f>
        <v>4.4600000000000001E-2</v>
      </c>
      <c r="I25" s="82">
        <f>'Lead (30-Day_Avg)'!AD613</f>
        <v>3.2099999999999997E-2</v>
      </c>
      <c r="J25" s="141">
        <f t="shared" si="1"/>
        <v>2.300246863799283E-2</v>
      </c>
      <c r="K25" s="96">
        <f t="shared" si="2"/>
        <v>-0.14102217972672793</v>
      </c>
    </row>
    <row r="26" spans="1:11" ht="17.45" customHeight="1" x14ac:dyDescent="0.25">
      <c r="A26" s="69" t="s">
        <v>61</v>
      </c>
      <c r="B26" s="80">
        <f>'Lead (30-Day_Avg)'!AA642</f>
        <v>2.2075862068965512E-2</v>
      </c>
      <c r="C26" s="81">
        <f>'Lead (30-Day_Avg)'!AB642</f>
        <v>1.9264857142857143E-2</v>
      </c>
      <c r="D26" s="81">
        <f>'Lead (30-Day_Avg)'!AC642</f>
        <v>2.2982999999999996E-2</v>
      </c>
      <c r="E26" s="82">
        <f>'Lead (30-Day_Avg)'!AD642</f>
        <v>2.5819999999999999E-2</v>
      </c>
      <c r="F26" s="80">
        <f>'Lead (30-Day_Avg)'!AA643</f>
        <v>3.4599999999999999E-2</v>
      </c>
      <c r="G26" s="81">
        <f>'Lead (30-Day_Avg)'!AB643</f>
        <v>5.1799999999999999E-2</v>
      </c>
      <c r="H26" s="81">
        <f>'Lead (30-Day_Avg)'!AC643</f>
        <v>0.127</v>
      </c>
      <c r="I26" s="82">
        <f>'Lead (30-Day_Avg)'!AD643</f>
        <v>4.4200000000000003E-2</v>
      </c>
      <c r="J26" s="141">
        <f t="shared" si="1"/>
        <v>2.253592980295566E-2</v>
      </c>
      <c r="K26" s="96">
        <f t="shared" si="2"/>
        <v>-0.15844407117237708</v>
      </c>
    </row>
    <row r="27" spans="1:11" ht="17.45" customHeight="1" x14ac:dyDescent="0.25">
      <c r="A27" s="69" t="s">
        <v>62</v>
      </c>
      <c r="B27" s="80">
        <f>'Lead (30-Day_Avg)'!AA673</f>
        <v>2.491290322580645E-2</v>
      </c>
      <c r="C27" s="81">
        <f>'Lead (30-Day_Avg)'!AB673</f>
        <v>2.798055555555555E-2</v>
      </c>
      <c r="D27" s="81">
        <f>'Lead (30-Day_Avg)'!AC673</f>
        <v>2.6790322580645159E-2</v>
      </c>
      <c r="E27" s="82">
        <f>'Lead (30-Day_Avg)'!AD673</f>
        <v>3.9992903225806453E-2</v>
      </c>
      <c r="F27" s="80">
        <f>'Lead (30-Day_Avg)'!AA674</f>
        <v>8.5199999999999998E-2</v>
      </c>
      <c r="G27" s="81">
        <f>'Lead (30-Day_Avg)'!AB674</f>
        <v>7.3200000000000001E-2</v>
      </c>
      <c r="H27" s="81">
        <f>'Lead (30-Day_Avg)'!AC674</f>
        <v>7.5600000000000001E-2</v>
      </c>
      <c r="I27" s="82">
        <f>'Lead (30-Day_Avg)'!AD674</f>
        <v>0.22900000000000001</v>
      </c>
      <c r="J27" s="141">
        <f t="shared" si="1"/>
        <v>2.9919171146953402E-2</v>
      </c>
      <c r="K27" s="96">
        <f t="shared" si="2"/>
        <v>0.11726722990700496</v>
      </c>
    </row>
    <row r="28" spans="1:11" ht="17.45" customHeight="1" x14ac:dyDescent="0.25">
      <c r="A28" s="69" t="s">
        <v>70</v>
      </c>
      <c r="B28" s="80">
        <f>'Lead (30-Day_Avg)'!AA703</f>
        <v>2.0310000000000005E-2</v>
      </c>
      <c r="C28" s="81">
        <f>'Lead (30-Day_Avg)'!AB703</f>
        <v>2.393428571428572E-2</v>
      </c>
      <c r="D28" s="81">
        <f>'Lead (30-Day_Avg)'!AC703</f>
        <v>2.2763333333333337E-2</v>
      </c>
      <c r="E28" s="82">
        <f>'Lead (30-Day_Avg)'!AD703</f>
        <v>2.662666666666667E-2</v>
      </c>
      <c r="F28" s="74">
        <f>'Lead (30-Day_Avg)'!AA704</f>
        <v>4.8000000000000001E-2</v>
      </c>
      <c r="G28" s="81">
        <f>'Lead (30-Day_Avg)'!AB704</f>
        <v>6.8900000000000003E-2</v>
      </c>
      <c r="H28" s="81">
        <f>'Lead (30-Day_Avg)'!AC704</f>
        <v>7.7299999999999994E-2</v>
      </c>
      <c r="I28" s="82">
        <f>'Lead (30-Day_Avg)'!AD704</f>
        <v>4.8500000000000001E-2</v>
      </c>
      <c r="J28" s="141">
        <f t="shared" si="1"/>
        <v>2.3408571428571435E-2</v>
      </c>
      <c r="K28" s="96">
        <f t="shared" si="2"/>
        <v>-0.12585714264536266</v>
      </c>
    </row>
    <row r="29" spans="1:11" ht="17.45" customHeight="1" thickBot="1" x14ac:dyDescent="0.3">
      <c r="A29" s="69" t="s">
        <v>71</v>
      </c>
      <c r="B29" s="83">
        <f>'Lead (30-Day_Avg)'!AA734</f>
        <v>1.4403225806451612E-2</v>
      </c>
      <c r="C29" s="84">
        <f>'Lead (30-Day_Avg)'!AB734</f>
        <v>1.5713783783783783E-2</v>
      </c>
      <c r="D29" s="84">
        <f>'Lead (30-Day_Avg)'!AC734</f>
        <v>2.4961612903225804E-2</v>
      </c>
      <c r="E29" s="85">
        <f>'Lead (30-Day_Avg)'!AD734</f>
        <v>2.0625806451612903E-2</v>
      </c>
      <c r="F29" s="83">
        <f>'Lead (30-Day_Avg)'!AA735</f>
        <v>4.3999999999999997E-2</v>
      </c>
      <c r="G29" s="84">
        <f>'Lead (30-Day_Avg)'!AB735</f>
        <v>5.1799999999999999E-2</v>
      </c>
      <c r="H29" s="84">
        <f>'Lead (30-Day_Avg)'!AC735</f>
        <v>6.5500000000000003E-2</v>
      </c>
      <c r="I29" s="85">
        <f>'Lead (30-Day_Avg)'!AD735</f>
        <v>4.19E-2</v>
      </c>
      <c r="J29" s="141">
        <f t="shared" si="1"/>
        <v>1.8926107236268523E-2</v>
      </c>
      <c r="K29" s="96">
        <f t="shared" si="2"/>
        <v>-0.29324514703536991</v>
      </c>
    </row>
    <row r="30" spans="1:11" ht="17.45" customHeight="1" thickBot="1" x14ac:dyDescent="0.3">
      <c r="A30" s="69"/>
    </row>
    <row r="31" spans="1:11" ht="17.45" customHeight="1" thickBot="1" x14ac:dyDescent="0.3">
      <c r="B31" s="89">
        <f>'Lead (30-Day_Avg)'!AA741</f>
        <v>2.5143406593406605E-2</v>
      </c>
      <c r="C31" s="90">
        <f>'Lead (30-Day_Avg)'!AB741</f>
        <v>2.2647887323943679E-2</v>
      </c>
      <c r="D31" s="90">
        <f>'Lead (30-Day_Avg)'!AC741</f>
        <v>3.1269178082191783E-2</v>
      </c>
      <c r="E31" s="91">
        <f>'Lead (30-Day_Avg)'!AD741</f>
        <v>2.6334465753424675E-2</v>
      </c>
      <c r="F31" s="89">
        <f>'Lead (30-Day_Avg)'!AA742</f>
        <v>0.4</v>
      </c>
      <c r="G31" s="90">
        <f>'Lead (30-Day_Avg)'!AB742</f>
        <v>0.115</v>
      </c>
      <c r="H31" s="90">
        <f>'Lead (30-Day_Avg)'!AC742</f>
        <v>3.145</v>
      </c>
      <c r="I31" s="137">
        <f>'Lead (30-Day_Avg)'!AD742</f>
        <v>0.22900000000000001</v>
      </c>
    </row>
    <row r="32" spans="1:11" ht="17.45" customHeight="1" thickBot="1" x14ac:dyDescent="0.3"/>
    <row r="33" spans="1:11" ht="17.45" customHeight="1" thickBot="1" x14ac:dyDescent="0.3">
      <c r="B33" s="95">
        <f>'Lead (30-Day_Avg)'!AA744</f>
        <v>2.6778885432309427E-2</v>
      </c>
    </row>
    <row r="34" spans="1:11" ht="17.45" customHeight="1" x14ac:dyDescent="0.25"/>
    <row r="35" spans="1:11" ht="17.45" customHeight="1" x14ac:dyDescent="0.25"/>
    <row r="36" spans="1:11" ht="17.45" customHeight="1" thickBot="1" x14ac:dyDescent="0.3">
      <c r="A36" s="97" t="s">
        <v>74</v>
      </c>
    </row>
    <row r="37" spans="1:11" ht="17.45" customHeight="1" x14ac:dyDescent="0.25">
      <c r="B37" s="138"/>
      <c r="C37" s="686" t="s">
        <v>72</v>
      </c>
      <c r="D37" s="686"/>
      <c r="E37" s="139"/>
      <c r="F37" s="138"/>
      <c r="G37" s="686" t="s">
        <v>59</v>
      </c>
      <c r="H37" s="686"/>
      <c r="I37" s="139"/>
    </row>
    <row r="38" spans="1:11" ht="17.45" customHeight="1" thickBot="1" x14ac:dyDescent="0.3">
      <c r="A38" s="70" t="s">
        <v>15</v>
      </c>
      <c r="B38" s="71" t="s">
        <v>1</v>
      </c>
      <c r="C38" s="72" t="s">
        <v>2</v>
      </c>
      <c r="D38" s="72" t="s">
        <v>9</v>
      </c>
      <c r="E38" s="73" t="s">
        <v>12</v>
      </c>
      <c r="F38" s="71" t="s">
        <v>1</v>
      </c>
      <c r="G38" s="72" t="s">
        <v>2</v>
      </c>
      <c r="H38" s="72" t="s">
        <v>9</v>
      </c>
      <c r="I38" s="73" t="s">
        <v>12</v>
      </c>
    </row>
    <row r="39" spans="1:11" ht="17.45" customHeight="1" thickBot="1" x14ac:dyDescent="0.3">
      <c r="A39" s="69" t="s">
        <v>63</v>
      </c>
      <c r="B39" s="180">
        <f>'Arsenic (Daily)'!V35</f>
        <v>1.6030322580645162</v>
      </c>
      <c r="C39" s="181">
        <f>'Arsenic (Daily)'!W35</f>
        <v>1.4038777777777776</v>
      </c>
      <c r="D39" s="181">
        <f>'Arsenic (Daily)'!X35</f>
        <v>1.2265580645161289</v>
      </c>
      <c r="E39" s="182">
        <f>'Arsenic (Daily)'!Y35</f>
        <v>1.4970645161290321</v>
      </c>
      <c r="F39" s="180">
        <f>'Arsenic (Daily)'!V36</f>
        <v>10.99</v>
      </c>
      <c r="G39" s="181">
        <f>'Arsenic (Daily)'!W36</f>
        <v>9.2899999999999991</v>
      </c>
      <c r="H39" s="181">
        <f>'Arsenic (Daily)'!X36</f>
        <v>3.6080000000000001</v>
      </c>
      <c r="I39" s="182">
        <f>'Arsenic (Daily)'!Y36</f>
        <v>8.1319999999999997</v>
      </c>
      <c r="J39" s="141">
        <f t="shared" ref="J39:J50" si="3">AVERAGE(B39:E39)</f>
        <v>1.4326331541218638</v>
      </c>
      <c r="K39" s="96">
        <f>(J39-$B$54)/$B$54</f>
        <v>0.35412302191549022</v>
      </c>
    </row>
    <row r="40" spans="1:11" ht="17.45" customHeight="1" x14ac:dyDescent="0.25">
      <c r="A40" s="69" t="s">
        <v>64</v>
      </c>
      <c r="B40" s="86">
        <f>'Arsenic (Daily)'!V63</f>
        <v>1.0420035714285716</v>
      </c>
      <c r="C40" s="87">
        <f>'Arsenic (Daily)'!W63</f>
        <v>1.0304878787878788</v>
      </c>
      <c r="D40" s="87">
        <f>'Arsenic (Daily)'!X63</f>
        <v>0.89647142857142847</v>
      </c>
      <c r="E40" s="88">
        <f>'Arsenic (Daily)'!Y63</f>
        <v>1.0923321428571429</v>
      </c>
      <c r="F40" s="183">
        <f>'Arsenic (Daily)'!V64</f>
        <v>1.84</v>
      </c>
      <c r="G40" s="87">
        <f>'Arsenic (Daily)'!W64</f>
        <v>1.752</v>
      </c>
      <c r="H40" s="87">
        <f>'Arsenic (Daily)'!X64</f>
        <v>1.714</v>
      </c>
      <c r="I40" s="88">
        <f>'Arsenic (Daily)'!Y64</f>
        <v>1.851</v>
      </c>
      <c r="J40" s="141">
        <f t="shared" si="3"/>
        <v>1.0153237554112553</v>
      </c>
      <c r="K40" s="96">
        <f t="shared" ref="K40:K50" si="4">(J40-$B$54)/$B$54</f>
        <v>-4.0317287126581058E-2</v>
      </c>
    </row>
    <row r="41" spans="1:11" ht="17.45" customHeight="1" x14ac:dyDescent="0.25">
      <c r="A41" s="69" t="s">
        <v>65</v>
      </c>
      <c r="B41" s="80">
        <f>'Arsenic (Daily)'!V94</f>
        <v>0.80372258064516122</v>
      </c>
      <c r="C41" s="81">
        <f>'Arsenic (Daily)'!W94</f>
        <v>0.82284999999999986</v>
      </c>
      <c r="D41" s="81">
        <f>'Arsenic (Daily)'!X94</f>
        <v>0.63034193548387085</v>
      </c>
      <c r="E41" s="82">
        <f>'Arsenic (Daily)'!Y94</f>
        <v>0.77344193548387086</v>
      </c>
      <c r="F41" s="184">
        <f>'Arsenic (Daily)'!V95</f>
        <v>1.474</v>
      </c>
      <c r="G41" s="81">
        <f>'Arsenic (Daily)'!W95</f>
        <v>1.86</v>
      </c>
      <c r="H41" s="81">
        <f>'Arsenic (Daily)'!X95</f>
        <v>1.278</v>
      </c>
      <c r="I41" s="82">
        <f>'Arsenic (Daily)'!Y95</f>
        <v>1.488</v>
      </c>
      <c r="J41" s="141">
        <f t="shared" si="3"/>
        <v>0.75758911290322573</v>
      </c>
      <c r="K41" s="96">
        <f t="shared" si="4"/>
        <v>-0.28392774103877239</v>
      </c>
    </row>
    <row r="42" spans="1:11" ht="17.45" customHeight="1" x14ac:dyDescent="0.25">
      <c r="A42" s="69" t="s">
        <v>66</v>
      </c>
      <c r="B42" s="80">
        <f>'Arsenic (Daily)'!V125</f>
        <v>0.97843999999999987</v>
      </c>
      <c r="C42" s="81">
        <f>'Arsenic (Daily)'!W125</f>
        <v>0.98598857142857155</v>
      </c>
      <c r="D42" s="81">
        <f>'Arsenic (Daily)'!X125</f>
        <v>0.82104666666666659</v>
      </c>
      <c r="E42" s="82">
        <f>'Arsenic (Daily)'!Y125</f>
        <v>0.96965000000000001</v>
      </c>
      <c r="F42" s="184">
        <f>'Arsenic (Daily)'!V126</f>
        <v>1.45</v>
      </c>
      <c r="G42" s="81">
        <f>'Arsenic (Daily)'!W126</f>
        <v>1.3779999999999999</v>
      </c>
      <c r="H42" s="81">
        <f>'Arsenic (Daily)'!X126</f>
        <v>1.32</v>
      </c>
      <c r="I42" s="82">
        <f>'Arsenic (Daily)'!Y126</f>
        <v>1.704</v>
      </c>
      <c r="J42" s="141">
        <f t="shared" si="3"/>
        <v>0.93878130952380956</v>
      </c>
      <c r="K42" s="96">
        <f t="shared" si="4"/>
        <v>-0.11266510892011072</v>
      </c>
    </row>
    <row r="43" spans="1:11" ht="17.45" customHeight="1" x14ac:dyDescent="0.25">
      <c r="A43" s="69" t="s">
        <v>67</v>
      </c>
      <c r="B43" s="80">
        <f>'Arsenic (Daily)'!V155</f>
        <v>0.88121290322580648</v>
      </c>
      <c r="C43" s="81">
        <f>'Arsenic (Daily)'!W155</f>
        <v>0.84896944444444455</v>
      </c>
      <c r="D43" s="81">
        <f>'Arsenic (Daily)'!X155</f>
        <v>0.6891967741935483</v>
      </c>
      <c r="E43" s="82">
        <f>'Arsenic (Daily)'!Y155</f>
        <v>0.86710322580645172</v>
      </c>
      <c r="F43" s="184">
        <f>'Arsenic (Daily)'!V156</f>
        <v>1.915</v>
      </c>
      <c r="G43" s="81">
        <f>'Arsenic (Daily)'!W156</f>
        <v>1.552</v>
      </c>
      <c r="H43" s="81">
        <f>'Arsenic (Daily)'!X156</f>
        <v>1.8069999999999999</v>
      </c>
      <c r="I43" s="82">
        <f>'Arsenic (Daily)'!Y156</f>
        <v>1.8520000000000001</v>
      </c>
      <c r="J43" s="141">
        <f t="shared" si="3"/>
        <v>0.82162058691756279</v>
      </c>
      <c r="K43" s="96">
        <f t="shared" si="4"/>
        <v>-0.2234052738317753</v>
      </c>
    </row>
    <row r="44" spans="1:11" ht="17.45" customHeight="1" x14ac:dyDescent="0.25">
      <c r="A44" s="69" t="s">
        <v>68</v>
      </c>
      <c r="B44" s="80">
        <f>'Arsenic (Daily)'!V186</f>
        <v>1.3306399999999996</v>
      </c>
      <c r="C44" s="81">
        <f>'Arsenic (Daily)'!W186</f>
        <v>1.1071571428571427</v>
      </c>
      <c r="D44" s="81">
        <f>'Arsenic (Daily)'!X186</f>
        <v>0.78369333333333324</v>
      </c>
      <c r="E44" s="82">
        <f>'Arsenic (Daily)'!Y186</f>
        <v>0.9144500000000001</v>
      </c>
      <c r="F44" s="184">
        <f>'Arsenic (Daily)'!V187</f>
        <v>8.9730000000000008</v>
      </c>
      <c r="G44" s="81">
        <f>'Arsenic (Daily)'!W187</f>
        <v>1.996</v>
      </c>
      <c r="H44" s="81">
        <f>'Arsenic (Daily)'!X187</f>
        <v>1.2629999999999999</v>
      </c>
      <c r="I44" s="82">
        <f>'Arsenic (Daily)'!Y187</f>
        <v>1.506</v>
      </c>
      <c r="J44" s="141">
        <f t="shared" si="3"/>
        <v>1.033985119047619</v>
      </c>
      <c r="K44" s="96">
        <f t="shared" si="4"/>
        <v>-2.2678590124747489E-2</v>
      </c>
    </row>
    <row r="45" spans="1:11" ht="17.45" customHeight="1" x14ac:dyDescent="0.25">
      <c r="A45" s="69" t="s">
        <v>69</v>
      </c>
      <c r="B45" s="80">
        <f>'Arsenic (Daily)'!V216</f>
        <v>1.4808290322580642</v>
      </c>
      <c r="C45" s="81">
        <f>'Arsenic (Daily)'!W216</f>
        <v>1.5386250000000001</v>
      </c>
      <c r="D45" s="81">
        <f>'Arsenic (Daily)'!X216</f>
        <v>1.0962000000000001</v>
      </c>
      <c r="E45" s="82">
        <f>'Arsenic (Daily)'!Y216</f>
        <v>1.2611548387096774</v>
      </c>
      <c r="F45" s="184">
        <f>'Arsenic (Daily)'!V217</f>
        <v>3.83</v>
      </c>
      <c r="G45" s="81">
        <f>'Arsenic (Daily)'!W217</f>
        <v>5.133</v>
      </c>
      <c r="H45" s="81">
        <f>'Arsenic (Daily)'!X217</f>
        <v>3.4209999999999998</v>
      </c>
      <c r="I45" s="82">
        <f>'Arsenic (Daily)'!Y217</f>
        <v>3.673</v>
      </c>
      <c r="J45" s="141">
        <f t="shared" si="3"/>
        <v>1.3442022177419353</v>
      </c>
      <c r="K45" s="96">
        <f t="shared" si="4"/>
        <v>0.27053821413892859</v>
      </c>
    </row>
    <row r="46" spans="1:11" ht="17.45" customHeight="1" x14ac:dyDescent="0.25">
      <c r="A46" s="69" t="s">
        <v>60</v>
      </c>
      <c r="B46" s="80">
        <f>'Arsenic (Daily)'!V247</f>
        <v>1.3591096774193547</v>
      </c>
      <c r="C46" s="81">
        <f>'Arsenic (Daily)'!W247</f>
        <v>1.2067472222222222</v>
      </c>
      <c r="D46" s="81">
        <f>'Arsenic (Daily)'!X247</f>
        <v>0.95609677419354844</v>
      </c>
      <c r="E46" s="82">
        <f>'Arsenic (Daily)'!Y247</f>
        <v>1.1385935483870968</v>
      </c>
      <c r="F46" s="184">
        <f>'Arsenic (Daily)'!V248</f>
        <v>4.1970000000000001</v>
      </c>
      <c r="G46" s="81">
        <f>'Arsenic (Daily)'!W248</f>
        <v>2.194</v>
      </c>
      <c r="H46" s="81">
        <f>'Arsenic (Daily)'!X248</f>
        <v>1.7250000000000001</v>
      </c>
      <c r="I46" s="82">
        <f>'Arsenic (Daily)'!Y248</f>
        <v>2.3959999999999999</v>
      </c>
      <c r="J46" s="141">
        <f t="shared" si="3"/>
        <v>1.1651368055555555</v>
      </c>
      <c r="K46" s="96">
        <f t="shared" si="4"/>
        <v>0.10128581594283208</v>
      </c>
    </row>
    <row r="47" spans="1:11" ht="17.45" customHeight="1" x14ac:dyDescent="0.25">
      <c r="A47" s="69" t="s">
        <v>61</v>
      </c>
      <c r="B47" s="80">
        <f>'Arsenic (Daily)'!V278</f>
        <v>1.3191333333333333</v>
      </c>
      <c r="C47" s="81">
        <f>'Arsenic (Daily)'!W278</f>
        <v>1.2964000000000002</v>
      </c>
      <c r="D47" s="81">
        <f>'Arsenic (Daily)'!X278</f>
        <v>1.06708</v>
      </c>
      <c r="E47" s="82">
        <f>'Arsenic (Daily)'!Y278</f>
        <v>1.2148666666666663</v>
      </c>
      <c r="F47" s="184">
        <f>'Arsenic (Daily)'!V279</f>
        <v>4.04</v>
      </c>
      <c r="G47" s="81">
        <f>'Arsenic (Daily)'!W279</f>
        <v>3.6560000000000001</v>
      </c>
      <c r="H47" s="81">
        <f>'Arsenic (Daily)'!X279</f>
        <v>3.335</v>
      </c>
      <c r="I47" s="82">
        <f>'Arsenic (Daily)'!Y279</f>
        <v>3.9740000000000002</v>
      </c>
      <c r="J47" s="141">
        <f t="shared" si="3"/>
        <v>1.22437</v>
      </c>
      <c r="K47" s="96">
        <f t="shared" si="4"/>
        <v>0.15727295544749001</v>
      </c>
    </row>
    <row r="48" spans="1:11" ht="17.45" customHeight="1" x14ac:dyDescent="0.25">
      <c r="A48" s="69" t="s">
        <v>62</v>
      </c>
      <c r="B48" s="80">
        <f>'Arsenic (Daily)'!V308</f>
        <v>1.1526516129032258</v>
      </c>
      <c r="C48" s="81">
        <f>'Arsenic (Daily)'!W308</f>
        <v>1.178656756756757</v>
      </c>
      <c r="D48" s="81">
        <f>'Arsenic (Daily)'!X308</f>
        <v>1.0076709677419353</v>
      </c>
      <c r="E48" s="82">
        <f>'Arsenic (Daily)'!Y308</f>
        <v>1.0550483870967742</v>
      </c>
      <c r="F48" s="184">
        <f>'Arsenic (Daily)'!V309</f>
        <v>1.7649999999999999</v>
      </c>
      <c r="G48" s="81">
        <f>'Arsenic (Daily)'!W309</f>
        <v>2.335</v>
      </c>
      <c r="H48" s="81">
        <f>'Arsenic (Daily)'!X309</f>
        <v>1.9470000000000001</v>
      </c>
      <c r="I48" s="82">
        <f>'Arsenic (Daily)'!Y309</f>
        <v>1.7589999999999999</v>
      </c>
      <c r="J48" s="141">
        <f t="shared" si="3"/>
        <v>1.0985069311246731</v>
      </c>
      <c r="K48" s="96">
        <f t="shared" si="4"/>
        <v>3.8307343990952793E-2</v>
      </c>
    </row>
    <row r="49" spans="1:11" ht="17.45" customHeight="1" x14ac:dyDescent="0.25">
      <c r="A49" s="69" t="s">
        <v>70</v>
      </c>
      <c r="B49" s="80">
        <f>'Arsenic (Daily)'!V339</f>
        <v>1.2221033333333333</v>
      </c>
      <c r="C49" s="81">
        <f>'Arsenic (Daily)'!W339</f>
        <v>1.1164828571428571</v>
      </c>
      <c r="D49" s="81">
        <f>'Arsenic (Daily)'!X339</f>
        <v>1.1067099999999999</v>
      </c>
      <c r="E49" s="82">
        <f>'Arsenic (Daily)'!Y339</f>
        <v>1.2580233333333335</v>
      </c>
      <c r="F49" s="185">
        <f>'Arsenic (Daily)'!V340</f>
        <v>1.9139999999999999</v>
      </c>
      <c r="G49" s="75">
        <f>'Arsenic (Daily)'!W340</f>
        <v>1.855</v>
      </c>
      <c r="H49" s="75">
        <f>'Arsenic (Daily)'!X340</f>
        <v>1.9710000000000001</v>
      </c>
      <c r="I49" s="76">
        <f>'Arsenic (Daily)'!Y340</f>
        <v>3.4529999999999998</v>
      </c>
      <c r="J49" s="141">
        <f t="shared" si="3"/>
        <v>1.1758298809523811</v>
      </c>
      <c r="K49" s="96">
        <f t="shared" si="4"/>
        <v>0.11139289710890696</v>
      </c>
    </row>
    <row r="50" spans="1:11" ht="17.45" customHeight="1" thickBot="1" x14ac:dyDescent="0.3">
      <c r="A50" s="69" t="s">
        <v>71</v>
      </c>
      <c r="B50" s="83">
        <f>'Arsenic (Daily)'!V369</f>
        <v>1.0164709677419355</v>
      </c>
      <c r="C50" s="84">
        <f>'Arsenic (Daily)'!W369</f>
        <v>1.0189277777777777</v>
      </c>
      <c r="D50" s="84">
        <f>'Arsenic (Daily)'!X369</f>
        <v>1.0546548387096775</v>
      </c>
      <c r="E50" s="85">
        <f>'Arsenic (Daily)'!Y369</f>
        <v>1.0370709677419356</v>
      </c>
      <c r="F50" s="186">
        <f>'Arsenic (Daily)'!V370</f>
        <v>2.0070000000000001</v>
      </c>
      <c r="G50" s="78">
        <f>'Arsenic (Daily)'!W370</f>
        <v>1.8660000000000001</v>
      </c>
      <c r="H50" s="78">
        <f>'Arsenic (Daily)'!X370</f>
        <v>1.766</v>
      </c>
      <c r="I50" s="79">
        <f>'Arsenic (Daily)'!Y370</f>
        <v>1.853</v>
      </c>
      <c r="J50" s="141">
        <f t="shared" si="3"/>
        <v>1.0317811379928317</v>
      </c>
      <c r="K50" s="96">
        <f t="shared" si="4"/>
        <v>-2.4761790194190589E-2</v>
      </c>
    </row>
    <row r="51" spans="1:11" ht="17.45" customHeight="1" thickBot="1" x14ac:dyDescent="0.3">
      <c r="A51" s="69"/>
    </row>
    <row r="52" spans="1:11" ht="17.45" customHeight="1" thickBot="1" x14ac:dyDescent="0.3">
      <c r="B52" s="89">
        <f>'Arsenic (Daily)'!V376</f>
        <v>1.1832698630136991</v>
      </c>
      <c r="C52" s="90">
        <f>'Arsenic (Daily)'!W376</f>
        <v>1.1304396713615015</v>
      </c>
      <c r="D52" s="90">
        <f>'Arsenic (Daily)'!X376</f>
        <v>0.94503945205479445</v>
      </c>
      <c r="E52" s="91">
        <f>'Arsenic (Daily)'!Y376</f>
        <v>1.0898871232876715</v>
      </c>
      <c r="F52" s="92">
        <f>'Arsenic (Daily)'!V377</f>
        <v>10.99</v>
      </c>
      <c r="G52" s="93">
        <f>'Arsenic (Daily)'!W377</f>
        <v>9.2899999999999991</v>
      </c>
      <c r="H52" s="93">
        <f>'Arsenic (Daily)'!X377</f>
        <v>3.6080000000000001</v>
      </c>
      <c r="I52" s="94">
        <f>'Arsenic (Daily)'!Y377</f>
        <v>8.1319999999999997</v>
      </c>
    </row>
    <row r="53" spans="1:11" ht="17.45" customHeight="1" thickBot="1" x14ac:dyDescent="0.3"/>
    <row r="54" spans="1:11" ht="17.45" customHeight="1" thickBot="1" x14ac:dyDescent="0.3">
      <c r="B54" s="95">
        <f>'Arsenic (Daily)'!V379</f>
        <v>1.0579785816618907</v>
      </c>
    </row>
    <row r="55" spans="1:11" ht="17.45" customHeight="1" x14ac:dyDescent="0.25"/>
    <row r="56" spans="1:11" ht="17.45" customHeight="1" x14ac:dyDescent="0.25"/>
    <row r="57" spans="1:11" ht="17.45" customHeight="1" thickBot="1" x14ac:dyDescent="0.3">
      <c r="A57" s="110" t="s">
        <v>55</v>
      </c>
      <c r="B57" s="108" t="s">
        <v>1</v>
      </c>
      <c r="C57" s="108" t="s">
        <v>2</v>
      </c>
      <c r="D57" s="108" t="s">
        <v>9</v>
      </c>
      <c r="E57" s="108" t="s">
        <v>12</v>
      </c>
      <c r="F57" s="108" t="s">
        <v>83</v>
      </c>
    </row>
    <row r="58" spans="1:11" ht="17.45" customHeight="1" thickBot="1" x14ac:dyDescent="0.3">
      <c r="A58" s="109" t="s">
        <v>33</v>
      </c>
      <c r="B58" s="81">
        <f>'Lead (30-Day_Avg)'!BZ6</f>
        <v>6.3443999999999987E-2</v>
      </c>
      <c r="C58" s="81">
        <f>'Lead (30-Day_Avg)'!CA6</f>
        <v>5.9696000000000006E-2</v>
      </c>
      <c r="D58" s="81">
        <f>'Lead (30-Day_Avg)'!CB6</f>
        <v>6.5877999999999964E-2</v>
      </c>
      <c r="E58" s="81">
        <f>'Lead (30-Day_Avg)'!CC6</f>
        <v>6.4600000000000005E-2</v>
      </c>
      <c r="F58" s="81">
        <f>'Lead (30-Day_Avg)'!CD6</f>
        <v>6.4100000000000004E-2</v>
      </c>
      <c r="G58" s="68">
        <v>7.4999999999999997E-2</v>
      </c>
      <c r="H58" s="111">
        <f>(G58-F58)/F58</f>
        <v>0.17004680187207477</v>
      </c>
    </row>
    <row r="59" spans="1:11" ht="17.45" customHeight="1" thickBot="1" x14ac:dyDescent="0.3">
      <c r="A59" s="109" t="s">
        <v>34</v>
      </c>
      <c r="B59" s="81">
        <f>'Arsenic (Daily)'!BV6</f>
        <v>2.0355999999999992</v>
      </c>
      <c r="C59" s="81">
        <f>'Arsenic (Daily)'!BW6</f>
        <v>2.0077600000000002</v>
      </c>
      <c r="D59" s="81">
        <f>'Arsenic (Daily)'!BX6</f>
        <v>1.7510999999999999</v>
      </c>
      <c r="E59" s="81">
        <f>'Arsenic (Daily)'!BY6</f>
        <v>1.8550999999999997</v>
      </c>
      <c r="F59" s="81">
        <f>'Arsenic (Daily)'!BZ6</f>
        <v>1.9211999999999998</v>
      </c>
      <c r="G59" s="68">
        <v>2.5</v>
      </c>
      <c r="H59" s="111">
        <f>(G59-F59)/F59</f>
        <v>0.30127003955860931</v>
      </c>
    </row>
    <row r="60" spans="1:11" ht="17.45" customHeight="1" x14ac:dyDescent="0.25"/>
    <row r="61" spans="1:11" ht="17.45" customHeight="1" x14ac:dyDescent="0.25"/>
    <row r="62" spans="1:11" ht="35.1" customHeight="1" thickBot="1" x14ac:dyDescent="0.3">
      <c r="A62" s="112" t="s">
        <v>55</v>
      </c>
      <c r="B62" s="108" t="s">
        <v>1</v>
      </c>
      <c r="C62" s="108" t="s">
        <v>2</v>
      </c>
      <c r="D62" s="108" t="s">
        <v>9</v>
      </c>
      <c r="E62" s="108" t="s">
        <v>12</v>
      </c>
      <c r="F62" s="108" t="s">
        <v>83</v>
      </c>
      <c r="G62" s="113" t="s">
        <v>84</v>
      </c>
    </row>
    <row r="63" spans="1:11" ht="17.45" customHeight="1" thickBot="1" x14ac:dyDescent="0.3">
      <c r="A63" s="109" t="s">
        <v>33</v>
      </c>
      <c r="B63" s="178">
        <v>6.3553999999999958E-2</v>
      </c>
      <c r="C63" s="178">
        <v>6.0161999999999979E-2</v>
      </c>
      <c r="D63" s="178">
        <v>6.6400000000000001E-2</v>
      </c>
      <c r="E63" s="178">
        <v>6.4600000000000005E-2</v>
      </c>
      <c r="F63" s="178">
        <v>6.4347999999999961E-2</v>
      </c>
      <c r="G63" s="68">
        <v>7.4999999999999997E-2</v>
      </c>
    </row>
    <row r="64" spans="1:11" ht="17.45" customHeight="1" thickBot="1" x14ac:dyDescent="0.3">
      <c r="A64" s="109" t="s">
        <v>34</v>
      </c>
      <c r="B64" s="178">
        <v>2.0454599999999985</v>
      </c>
      <c r="C64" s="178">
        <v>2.0238399999999994</v>
      </c>
      <c r="D64" s="178">
        <v>1.7490000000000001</v>
      </c>
      <c r="E64" s="178">
        <v>1.8580000000000001</v>
      </c>
      <c r="F64" s="178">
        <v>1.9328199999999989</v>
      </c>
      <c r="G64" s="68">
        <v>2.5</v>
      </c>
    </row>
    <row r="65" ht="17.45" customHeight="1" x14ac:dyDescent="0.25"/>
    <row r="66" ht="17.45" customHeight="1" x14ac:dyDescent="0.25"/>
    <row r="67" ht="17.45" customHeight="1" x14ac:dyDescent="0.25"/>
  </sheetData>
  <mergeCells count="4">
    <mergeCell ref="C16:D16"/>
    <mergeCell ref="G16:H16"/>
    <mergeCell ref="C37:D37"/>
    <mergeCell ref="G37:H3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7"/>
  <sheetViews>
    <sheetView topLeftCell="A22" workbookViewId="0">
      <selection activeCell="A61" sqref="A61"/>
    </sheetView>
  </sheetViews>
  <sheetFormatPr defaultColWidth="9.140625" defaultRowHeight="15" x14ac:dyDescent="0.25"/>
  <cols>
    <col min="1" max="1" width="20.7109375" style="24" customWidth="1"/>
    <col min="2" max="10" width="12.7109375" style="24" customWidth="1"/>
    <col min="11" max="16384" width="9.140625" style="24"/>
  </cols>
  <sheetData>
    <row r="1" spans="1:9" ht="17.45" customHeight="1" x14ac:dyDescent="0.25">
      <c r="A1" s="37" t="s">
        <v>40</v>
      </c>
      <c r="B1" s="38"/>
      <c r="C1" s="38"/>
      <c r="D1" s="38"/>
      <c r="E1" s="38"/>
      <c r="F1" s="38"/>
      <c r="G1" s="38"/>
    </row>
    <row r="2" spans="1:9" ht="17.45" customHeight="1" x14ac:dyDescent="0.25">
      <c r="A2" s="38"/>
      <c r="B2" s="38"/>
      <c r="C2" s="38"/>
      <c r="D2" s="38"/>
      <c r="E2" s="38"/>
      <c r="F2" s="38"/>
      <c r="G2" s="38"/>
    </row>
    <row r="3" spans="1:9" ht="17.45" customHeight="1" thickBot="1" x14ac:dyDescent="0.3">
      <c r="A3" s="38"/>
      <c r="B3" s="38"/>
      <c r="C3" s="38"/>
      <c r="D3" s="38"/>
      <c r="E3" s="38"/>
      <c r="F3" s="38"/>
      <c r="G3" s="38"/>
    </row>
    <row r="4" spans="1:9" ht="20.100000000000001" customHeight="1" thickBot="1" x14ac:dyDescent="0.3">
      <c r="A4" s="38"/>
      <c r="B4" s="39"/>
      <c r="C4" s="40" t="s">
        <v>33</v>
      </c>
      <c r="D4" s="41"/>
      <c r="E4" s="39"/>
      <c r="F4" s="40" t="s">
        <v>34</v>
      </c>
      <c r="G4" s="41"/>
    </row>
    <row r="5" spans="1:9" ht="20.100000000000001" customHeight="1" x14ac:dyDescent="0.25">
      <c r="A5" s="42" t="s">
        <v>35</v>
      </c>
      <c r="B5" s="43" t="s">
        <v>25</v>
      </c>
      <c r="C5" s="44" t="s">
        <v>24</v>
      </c>
      <c r="D5" s="45" t="s">
        <v>27</v>
      </c>
      <c r="E5" s="43" t="s">
        <v>25</v>
      </c>
      <c r="F5" s="44" t="s">
        <v>24</v>
      </c>
      <c r="G5" s="45" t="s">
        <v>27</v>
      </c>
    </row>
    <row r="6" spans="1:9" ht="20.100000000000001" customHeight="1" x14ac:dyDescent="0.25">
      <c r="A6" s="29" t="s">
        <v>36</v>
      </c>
      <c r="B6" s="26">
        <f>'Lead (30-Day_Avg)'!Z5</f>
        <v>0.14394750000000001</v>
      </c>
      <c r="C6" s="64">
        <f>'Lead (30-Day_Avg)'!AA5</f>
        <v>0.194825</v>
      </c>
      <c r="D6" s="28">
        <f>(C6-B6)/B6</f>
        <v>0.35344483231733786</v>
      </c>
      <c r="E6" s="26">
        <f>'Arsenic (Daily)'!V5</f>
        <v>3.8479999999999999</v>
      </c>
      <c r="F6" s="64">
        <f>'Arsenic (Daily)'!W5</f>
        <v>5.8328749999999996</v>
      </c>
      <c r="G6" s="28">
        <f>(F6-E6)/E6</f>
        <v>0.51581990644490638</v>
      </c>
    </row>
    <row r="7" spans="1:9" ht="20.100000000000001" customHeight="1" x14ac:dyDescent="0.25">
      <c r="A7" s="30" t="s">
        <v>37</v>
      </c>
      <c r="B7" s="26">
        <f>'Lead (30-Day_Avg)'!Z6</f>
        <v>2.6462972314636013E-2</v>
      </c>
      <c r="C7" s="27">
        <f>'Lead (30-Day_Avg)'!AA6</f>
        <v>5.1125000000000004E-2</v>
      </c>
      <c r="D7" s="28">
        <f>(C7-B7)/B7</f>
        <v>0.93194473365049912</v>
      </c>
      <c r="E7" s="26">
        <f>'Arsenic (Daily)'!V6</f>
        <v>1.2969999999999999</v>
      </c>
      <c r="F7" s="27">
        <f>'Arsenic (Daily)'!W6</f>
        <v>1.713645062820413</v>
      </c>
      <c r="G7" s="28">
        <f t="shared" ref="G7:G9" si="0">(F7-E7)/E7</f>
        <v>0.32123751952229224</v>
      </c>
    </row>
    <row r="8" spans="1:9" ht="20.100000000000001" customHeight="1" x14ac:dyDescent="0.25">
      <c r="A8" s="30" t="s">
        <v>38</v>
      </c>
      <c r="B8" s="26">
        <f>'Lead (30-Day_Avg)'!Z7</f>
        <v>2.0052822281525762E-2</v>
      </c>
      <c r="C8" s="27">
        <f>'Lead (30-Day_Avg)'!AA7</f>
        <v>3.8150000000000003E-2</v>
      </c>
      <c r="D8" s="28">
        <f>(C8-B8)/B8</f>
        <v>0.90247534558498455</v>
      </c>
      <c r="E8" s="26">
        <f>'Arsenic (Daily)'!V7</f>
        <v>1.04658125</v>
      </c>
      <c r="F8" s="27">
        <f>'Arsenic (Daily)'!W7</f>
        <v>1.3592797044115479</v>
      </c>
      <c r="G8" s="28">
        <f t="shared" si="0"/>
        <v>0.29878086809939303</v>
      </c>
    </row>
    <row r="9" spans="1:9" ht="20.100000000000001" customHeight="1" thickBot="1" x14ac:dyDescent="0.3">
      <c r="A9" s="31" t="s">
        <v>39</v>
      </c>
      <c r="B9" s="32">
        <f>'Lead (30-Day_Avg)'!Z8</f>
        <v>1.7377401290563338E-2</v>
      </c>
      <c r="C9" s="33">
        <f>'Lead (30-Day_Avg)'!AA8</f>
        <v>3.2351970054151524E-2</v>
      </c>
      <c r="D9" s="34">
        <f>(C9-B9)/B9</f>
        <v>0.86172659036883781</v>
      </c>
      <c r="E9" s="32">
        <f>'Arsenic (Daily)'!V8</f>
        <v>0.84828131692160569</v>
      </c>
      <c r="F9" s="33">
        <f>'Arsenic (Daily)'!W8</f>
        <v>1.125833614368873</v>
      </c>
      <c r="G9" s="34">
        <f t="shared" si="0"/>
        <v>0.32719369377896768</v>
      </c>
    </row>
    <row r="10" spans="1:9" ht="17.45" customHeight="1" x14ac:dyDescent="0.25"/>
    <row r="11" spans="1:9" ht="17.45" customHeight="1" x14ac:dyDescent="0.25">
      <c r="A11" s="35"/>
    </row>
    <row r="12" spans="1:9" ht="17.45" customHeight="1" x14ac:dyDescent="0.25">
      <c r="A12" s="36" t="s">
        <v>41</v>
      </c>
    </row>
    <row r="13" spans="1:9" ht="17.45" customHeight="1" x14ac:dyDescent="0.25"/>
    <row r="14" spans="1:9" ht="17.45" customHeight="1" x14ac:dyDescent="0.25"/>
    <row r="15" spans="1:9" ht="17.45" customHeight="1" thickBot="1" x14ac:dyDescent="0.3">
      <c r="A15" s="97" t="s">
        <v>96</v>
      </c>
    </row>
    <row r="16" spans="1:9" ht="17.45" customHeight="1" x14ac:dyDescent="0.25">
      <c r="B16" s="138"/>
      <c r="C16" s="686" t="s">
        <v>72</v>
      </c>
      <c r="D16" s="686"/>
      <c r="E16" s="139"/>
      <c r="F16" s="138"/>
      <c r="G16" s="686" t="s">
        <v>59</v>
      </c>
      <c r="H16" s="686"/>
      <c r="I16" s="139"/>
    </row>
    <row r="17" spans="1:11" ht="17.45" customHeight="1" thickBot="1" x14ac:dyDescent="0.3">
      <c r="A17" s="70" t="s">
        <v>15</v>
      </c>
      <c r="B17" s="118" t="s">
        <v>1</v>
      </c>
      <c r="C17" s="119" t="s">
        <v>2</v>
      </c>
      <c r="D17" s="119" t="s">
        <v>9</v>
      </c>
      <c r="E17" s="120" t="s">
        <v>12</v>
      </c>
      <c r="F17" s="118" t="s">
        <v>1</v>
      </c>
      <c r="G17" s="119" t="s">
        <v>2</v>
      </c>
      <c r="H17" s="119" t="s">
        <v>9</v>
      </c>
      <c r="I17" s="120" t="s">
        <v>12</v>
      </c>
    </row>
    <row r="18" spans="1:11" ht="17.45" customHeight="1" x14ac:dyDescent="0.25">
      <c r="A18" s="69" t="s">
        <v>63</v>
      </c>
      <c r="B18" s="86">
        <f>'Lead (30-Day_Avg)'!AA400</f>
        <v>2.0225806451612899E-2</v>
      </c>
      <c r="C18" s="87">
        <f>'Lead (30-Day_Avg)'!AB400</f>
        <v>2.3955555555555553E-2</v>
      </c>
      <c r="D18" s="87">
        <f>'Lead (30-Day_Avg)'!AC400</f>
        <v>2.7339677419354835E-2</v>
      </c>
      <c r="E18" s="88">
        <f>'Lead (30-Day_Avg)'!AD400</f>
        <v>3.0751612903225804E-2</v>
      </c>
      <c r="F18" s="86">
        <f>'Lead (30-Day_Avg)'!AA401</f>
        <v>4.8899999999999999E-2</v>
      </c>
      <c r="G18" s="87">
        <f>'Lead (30-Day_Avg)'!AB401</f>
        <v>0.115</v>
      </c>
      <c r="H18" s="87">
        <f>'Lead (30-Day_Avg)'!AC401</f>
        <v>6.2899999999999998E-2</v>
      </c>
      <c r="I18" s="88">
        <f>'Lead (30-Day_Avg)'!AD401</f>
        <v>5.6899999999999999E-2</v>
      </c>
      <c r="J18" s="141">
        <f t="shared" ref="J18:J29" si="1">AVERAGE(B18:E18)</f>
        <v>2.556816308243727E-2</v>
      </c>
      <c r="K18" s="96">
        <f>(J18-$B$33)/$B$33</f>
        <v>-4.5211827539744738E-2</v>
      </c>
    </row>
    <row r="19" spans="1:11" ht="17.45" customHeight="1" x14ac:dyDescent="0.25">
      <c r="A19" s="69" t="s">
        <v>64</v>
      </c>
      <c r="B19" s="80">
        <f>'Lead (30-Day_Avg)'!AA428</f>
        <v>3.4275000000000007E-2</v>
      </c>
      <c r="C19" s="81">
        <f>'Lead (30-Day_Avg)'!AB428</f>
        <v>2.3180909090909092E-2</v>
      </c>
      <c r="D19" s="81">
        <f>'Lead (30-Day_Avg)'!AC428</f>
        <v>2.0457142857142851E-2</v>
      </c>
      <c r="E19" s="82">
        <f>'Lead (30-Day_Avg)'!AD428</f>
        <v>2.4435714285714286E-2</v>
      </c>
      <c r="F19" s="80">
        <f>'Lead (30-Day_Avg)'!AA429</f>
        <v>0.4</v>
      </c>
      <c r="G19" s="81">
        <f>'Lead (30-Day_Avg)'!AB429</f>
        <v>5.8000000000000003E-2</v>
      </c>
      <c r="H19" s="81">
        <f>'Lead (30-Day_Avg)'!AC429</f>
        <v>4.58E-2</v>
      </c>
      <c r="I19" s="82">
        <f>'Lead (30-Day_Avg)'!AD429</f>
        <v>4.6199999999999998E-2</v>
      </c>
      <c r="J19" s="141">
        <f t="shared" si="1"/>
        <v>2.5587191558441559E-2</v>
      </c>
      <c r="K19" s="96">
        <f t="shared" ref="K19:K29" si="2">(J19-$B$33)/$B$33</f>
        <v>-4.4501249944856096E-2</v>
      </c>
    </row>
    <row r="20" spans="1:11" ht="17.45" customHeight="1" x14ac:dyDescent="0.25">
      <c r="A20" s="69" t="s">
        <v>65</v>
      </c>
      <c r="B20" s="80">
        <f>'Lead (30-Day_Avg)'!AA459</f>
        <v>2.7303225806451611E-2</v>
      </c>
      <c r="C20" s="81">
        <f>'Lead (30-Day_Avg)'!AB459</f>
        <v>2.3790833333333331E-2</v>
      </c>
      <c r="D20" s="81">
        <f>'Lead (30-Day_Avg)'!AC459</f>
        <v>2.3975161290322577E-2</v>
      </c>
      <c r="E20" s="82">
        <f>'Lead (30-Day_Avg)'!AD459</f>
        <v>2.5377419354838705E-2</v>
      </c>
      <c r="F20" s="80">
        <f>'Lead (30-Day_Avg)'!AA460</f>
        <v>9.7000000000000003E-2</v>
      </c>
      <c r="G20" s="81">
        <f>'Lead (30-Day_Avg)'!AB460</f>
        <v>4.7399999999999998E-2</v>
      </c>
      <c r="H20" s="81">
        <f>'Lead (30-Day_Avg)'!AC460</f>
        <v>7.1400000000000005E-2</v>
      </c>
      <c r="I20" s="82">
        <f>'Lead (30-Day_Avg)'!AD460</f>
        <v>4.5400000000000003E-2</v>
      </c>
      <c r="J20" s="141">
        <f t="shared" si="1"/>
        <v>2.5111659946236556E-2</v>
      </c>
      <c r="K20" s="96">
        <f t="shared" si="2"/>
        <v>-6.225895735232205E-2</v>
      </c>
    </row>
    <row r="21" spans="1:11" ht="17.45" customHeight="1" x14ac:dyDescent="0.25">
      <c r="A21" s="69" t="s">
        <v>66</v>
      </c>
      <c r="B21" s="80">
        <f>'Lead (30-Day_Avg)'!AA489</f>
        <v>3.3120000000000004E-2</v>
      </c>
      <c r="C21" s="81">
        <f>'Lead (30-Day_Avg)'!AB489</f>
        <v>2.6265714285714285E-2</v>
      </c>
      <c r="D21" s="81">
        <f>'Lead (30-Day_Avg)'!AC489</f>
        <v>0.12723166666666669</v>
      </c>
      <c r="E21" s="82">
        <f>'Lead (30-Day_Avg)'!AD489</f>
        <v>2.7699999999999999E-2</v>
      </c>
      <c r="F21" s="80">
        <f>'Lead (30-Day_Avg)'!AA490</f>
        <v>0.16</v>
      </c>
      <c r="G21" s="81">
        <f>'Lead (30-Day_Avg)'!AB490</f>
        <v>9.4700000000000006E-2</v>
      </c>
      <c r="H21" s="81">
        <f>'Lead (30-Day_Avg)'!AC490</f>
        <v>3.145</v>
      </c>
      <c r="I21" s="82">
        <f>'Lead (30-Day_Avg)'!AD490</f>
        <v>4.9599999999999998E-2</v>
      </c>
      <c r="J21" s="141">
        <f t="shared" si="1"/>
        <v>5.3579345238095245E-2</v>
      </c>
      <c r="K21" s="96">
        <f t="shared" si="2"/>
        <v>1.0008056486716346</v>
      </c>
    </row>
    <row r="22" spans="1:11" ht="17.45" customHeight="1" x14ac:dyDescent="0.25">
      <c r="A22" s="69" t="s">
        <v>67</v>
      </c>
      <c r="B22" s="80">
        <f>'Lead (30-Day_Avg)'!AA520</f>
        <v>2.8093548387096778E-2</v>
      </c>
      <c r="C22" s="81">
        <f>'Lead (30-Day_Avg)'!AB520</f>
        <v>2.0872222222222226E-2</v>
      </c>
      <c r="D22" s="81">
        <f>'Lead (30-Day_Avg)'!AC520</f>
        <v>2.179548387096775E-2</v>
      </c>
      <c r="E22" s="82">
        <f>'Lead (30-Day_Avg)'!AD520</f>
        <v>2.9919354838709677E-2</v>
      </c>
      <c r="F22" s="80">
        <f>'Lead (30-Day_Avg)'!AA521</f>
        <v>5.2299999999999999E-2</v>
      </c>
      <c r="G22" s="81">
        <f>'Lead (30-Day_Avg)'!AB521</f>
        <v>4.9000000000000002E-2</v>
      </c>
      <c r="H22" s="81">
        <f>'Lead (30-Day_Avg)'!AC521</f>
        <v>0.17599999999999999</v>
      </c>
      <c r="I22" s="82">
        <f>'Lead (30-Day_Avg)'!AD521</f>
        <v>0.11899999999999999</v>
      </c>
      <c r="J22" s="141">
        <f t="shared" si="1"/>
        <v>2.5170152329749108E-2</v>
      </c>
      <c r="K22" s="96">
        <f t="shared" si="2"/>
        <v>-6.007468483431877E-2</v>
      </c>
    </row>
    <row r="23" spans="1:11" ht="17.45" customHeight="1" x14ac:dyDescent="0.25">
      <c r="A23" s="69" t="s">
        <v>68</v>
      </c>
      <c r="B23" s="80">
        <f>'Lead (30-Day_Avg)'!AA550</f>
        <v>2.9990000000000006E-2</v>
      </c>
      <c r="C23" s="81">
        <f>'Lead (30-Day_Avg)'!AB550</f>
        <v>1.992E-2</v>
      </c>
      <c r="D23" s="81">
        <f>'Lead (30-Day_Avg)'!AC550</f>
        <v>1.8500666666666672E-2</v>
      </c>
      <c r="E23" s="82">
        <f>'Lead (30-Day_Avg)'!AD550</f>
        <v>2.1396666666666665E-2</v>
      </c>
      <c r="F23" s="80">
        <f>'Lead (30-Day_Avg)'!AA551</f>
        <v>9.35E-2</v>
      </c>
      <c r="G23" s="81">
        <f>'Lead (30-Day_Avg)'!AB551</f>
        <v>4.5999999999999999E-2</v>
      </c>
      <c r="H23" s="81">
        <f>'Lead (30-Day_Avg)'!AC551</f>
        <v>6.1800000000000001E-2</v>
      </c>
      <c r="I23" s="82">
        <f>'Lead (30-Day_Avg)'!AD551</f>
        <v>3.5400000000000001E-2</v>
      </c>
      <c r="J23" s="141">
        <f t="shared" si="1"/>
        <v>2.2451833333333334E-2</v>
      </c>
      <c r="K23" s="96">
        <f t="shared" si="2"/>
        <v>-0.16158447333119363</v>
      </c>
    </row>
    <row r="24" spans="1:11" ht="17.45" customHeight="1" x14ac:dyDescent="0.25">
      <c r="A24" s="69" t="s">
        <v>69</v>
      </c>
      <c r="B24" s="80">
        <f>'Lead (30-Day_Avg)'!AA581</f>
        <v>2.3290322580645152E-2</v>
      </c>
      <c r="C24" s="81">
        <f>'Lead (30-Day_Avg)'!AB581</f>
        <v>2.2496666666666668E-2</v>
      </c>
      <c r="D24" s="81">
        <f>'Lead (30-Day_Avg)'!AC581</f>
        <v>1.8733548387096774E-2</v>
      </c>
      <c r="E24" s="82">
        <f>'Lead (30-Day_Avg)'!AD581</f>
        <v>2.1112903225806456E-2</v>
      </c>
      <c r="F24" s="80">
        <f>'Lead (30-Day_Avg)'!AA582</f>
        <v>4.7E-2</v>
      </c>
      <c r="G24" s="81">
        <f>'Lead (30-Day_Avg)'!AB582</f>
        <v>3.9100000000000003E-2</v>
      </c>
      <c r="H24" s="81">
        <f>'Lead (30-Day_Avg)'!AC582</f>
        <v>4.3700000000000003E-2</v>
      </c>
      <c r="I24" s="82">
        <f>'Lead (30-Day_Avg)'!AD582</f>
        <v>3.4000000000000002E-2</v>
      </c>
      <c r="J24" s="141">
        <f t="shared" si="1"/>
        <v>2.1408360215053764E-2</v>
      </c>
      <c r="K24" s="96">
        <f t="shared" si="2"/>
        <v>-0.20055073729005848</v>
      </c>
    </row>
    <row r="25" spans="1:11" ht="17.45" customHeight="1" x14ac:dyDescent="0.25">
      <c r="A25" s="69" t="s">
        <v>60</v>
      </c>
      <c r="B25" s="80">
        <f>'Lead (30-Day_Avg)'!AA612</f>
        <v>2.4664516129032258E-2</v>
      </c>
      <c r="C25" s="81">
        <f>'Lead (30-Day_Avg)'!AB612</f>
        <v>2.4602777777777775E-2</v>
      </c>
      <c r="D25" s="81">
        <f>'Lead (30-Day_Avg)'!AC612</f>
        <v>2.0794193548387099E-2</v>
      </c>
      <c r="E25" s="82">
        <f>'Lead (30-Day_Avg)'!AD612</f>
        <v>2.1948387096774193E-2</v>
      </c>
      <c r="F25" s="80">
        <f>'Lead (30-Day_Avg)'!AA613</f>
        <v>5.1799999999999999E-2</v>
      </c>
      <c r="G25" s="81">
        <f>'Lead (30-Day_Avg)'!AB613</f>
        <v>4.3099999999999999E-2</v>
      </c>
      <c r="H25" s="81">
        <f>'Lead (30-Day_Avg)'!AC613</f>
        <v>4.4600000000000001E-2</v>
      </c>
      <c r="I25" s="82">
        <f>'Lead (30-Day_Avg)'!AD613</f>
        <v>3.2099999999999997E-2</v>
      </c>
      <c r="J25" s="141">
        <f t="shared" si="1"/>
        <v>2.300246863799283E-2</v>
      </c>
      <c r="K25" s="96">
        <f t="shared" si="2"/>
        <v>-0.14102217972672793</v>
      </c>
    </row>
    <row r="26" spans="1:11" ht="17.45" customHeight="1" x14ac:dyDescent="0.25">
      <c r="A26" s="69" t="s">
        <v>61</v>
      </c>
      <c r="B26" s="80">
        <f>'Lead (30-Day_Avg)'!AA642</f>
        <v>2.2075862068965512E-2</v>
      </c>
      <c r="C26" s="81">
        <f>'Lead (30-Day_Avg)'!AB642</f>
        <v>1.9264857142857143E-2</v>
      </c>
      <c r="D26" s="81">
        <f>'Lead (30-Day_Avg)'!AC642</f>
        <v>2.2982999999999996E-2</v>
      </c>
      <c r="E26" s="82">
        <f>'Lead (30-Day_Avg)'!AD642</f>
        <v>2.5819999999999999E-2</v>
      </c>
      <c r="F26" s="80">
        <f>'Lead (30-Day_Avg)'!AA643</f>
        <v>3.4599999999999999E-2</v>
      </c>
      <c r="G26" s="81">
        <f>'Lead (30-Day_Avg)'!AB643</f>
        <v>5.1799999999999999E-2</v>
      </c>
      <c r="H26" s="81">
        <f>'Lead (30-Day_Avg)'!AC643</f>
        <v>0.127</v>
      </c>
      <c r="I26" s="82">
        <f>'Lead (30-Day_Avg)'!AD643</f>
        <v>4.4200000000000003E-2</v>
      </c>
      <c r="J26" s="141">
        <f t="shared" si="1"/>
        <v>2.253592980295566E-2</v>
      </c>
      <c r="K26" s="96">
        <f t="shared" si="2"/>
        <v>-0.15844407117237708</v>
      </c>
    </row>
    <row r="27" spans="1:11" ht="17.45" customHeight="1" x14ac:dyDescent="0.25">
      <c r="A27" s="69" t="s">
        <v>62</v>
      </c>
      <c r="B27" s="80">
        <f>'Lead (30-Day_Avg)'!AA673</f>
        <v>2.491290322580645E-2</v>
      </c>
      <c r="C27" s="81">
        <f>'Lead (30-Day_Avg)'!AB673</f>
        <v>2.798055555555555E-2</v>
      </c>
      <c r="D27" s="81">
        <f>'Lead (30-Day_Avg)'!AC673</f>
        <v>2.6790322580645159E-2</v>
      </c>
      <c r="E27" s="82">
        <f>'Lead (30-Day_Avg)'!AD673</f>
        <v>3.9992903225806453E-2</v>
      </c>
      <c r="F27" s="80">
        <f>'Lead (30-Day_Avg)'!AA674</f>
        <v>8.5199999999999998E-2</v>
      </c>
      <c r="G27" s="81">
        <f>'Lead (30-Day_Avg)'!AB674</f>
        <v>7.3200000000000001E-2</v>
      </c>
      <c r="H27" s="81">
        <f>'Lead (30-Day_Avg)'!AC674</f>
        <v>7.5600000000000001E-2</v>
      </c>
      <c r="I27" s="82">
        <f>'Lead (30-Day_Avg)'!AD674</f>
        <v>0.22900000000000001</v>
      </c>
      <c r="J27" s="141">
        <f t="shared" si="1"/>
        <v>2.9919171146953402E-2</v>
      </c>
      <c r="K27" s="96">
        <f t="shared" si="2"/>
        <v>0.11726722990700496</v>
      </c>
    </row>
    <row r="28" spans="1:11" ht="17.45" customHeight="1" x14ac:dyDescent="0.25">
      <c r="A28" s="69" t="s">
        <v>70</v>
      </c>
      <c r="B28" s="80">
        <f>'Lead (30-Day_Avg)'!AA703</f>
        <v>2.0310000000000005E-2</v>
      </c>
      <c r="C28" s="81">
        <f>'Lead (30-Day_Avg)'!AB703</f>
        <v>2.393428571428572E-2</v>
      </c>
      <c r="D28" s="81">
        <f>'Lead (30-Day_Avg)'!AC703</f>
        <v>2.2763333333333337E-2</v>
      </c>
      <c r="E28" s="82">
        <f>'Lead (30-Day_Avg)'!AD703</f>
        <v>2.662666666666667E-2</v>
      </c>
      <c r="F28" s="74">
        <f>'Lead (30-Day_Avg)'!AA704</f>
        <v>4.8000000000000001E-2</v>
      </c>
      <c r="G28" s="81">
        <f>'Lead (30-Day_Avg)'!AB704</f>
        <v>6.8900000000000003E-2</v>
      </c>
      <c r="H28" s="81">
        <f>'Lead (30-Day_Avg)'!AC704</f>
        <v>7.7299999999999994E-2</v>
      </c>
      <c r="I28" s="82">
        <f>'Lead (30-Day_Avg)'!AD704</f>
        <v>4.8500000000000001E-2</v>
      </c>
      <c r="J28" s="141">
        <f t="shared" si="1"/>
        <v>2.3408571428571435E-2</v>
      </c>
      <c r="K28" s="96">
        <f t="shared" si="2"/>
        <v>-0.12585714264536266</v>
      </c>
    </row>
    <row r="29" spans="1:11" ht="17.45" customHeight="1" thickBot="1" x14ac:dyDescent="0.3">
      <c r="A29" s="69" t="s">
        <v>71</v>
      </c>
      <c r="B29" s="83">
        <f>'Lead (30-Day_Avg)'!AA734</f>
        <v>1.4403225806451612E-2</v>
      </c>
      <c r="C29" s="84">
        <f>'Lead (30-Day_Avg)'!AB734</f>
        <v>1.5713783783783783E-2</v>
      </c>
      <c r="D29" s="84">
        <f>'Lead (30-Day_Avg)'!AC734</f>
        <v>2.4961612903225804E-2</v>
      </c>
      <c r="E29" s="85">
        <f>'Lead (30-Day_Avg)'!AD734</f>
        <v>2.0625806451612903E-2</v>
      </c>
      <c r="F29" s="83">
        <f>'Lead (30-Day_Avg)'!AA735</f>
        <v>4.3999999999999997E-2</v>
      </c>
      <c r="G29" s="84">
        <f>'Lead (30-Day_Avg)'!AB735</f>
        <v>5.1799999999999999E-2</v>
      </c>
      <c r="H29" s="84">
        <f>'Lead (30-Day_Avg)'!AC735</f>
        <v>6.5500000000000003E-2</v>
      </c>
      <c r="I29" s="85">
        <f>'Lead (30-Day_Avg)'!AD735</f>
        <v>4.19E-2</v>
      </c>
      <c r="J29" s="141">
        <f t="shared" si="1"/>
        <v>1.8926107236268523E-2</v>
      </c>
      <c r="K29" s="96">
        <f t="shared" si="2"/>
        <v>-0.29324514703536991</v>
      </c>
    </row>
    <row r="30" spans="1:11" ht="17.45" customHeight="1" thickBot="1" x14ac:dyDescent="0.3">
      <c r="A30" s="69"/>
    </row>
    <row r="31" spans="1:11" ht="17.45" customHeight="1" thickBot="1" x14ac:dyDescent="0.3">
      <c r="B31" s="89">
        <f>'Lead (30-Day_Avg)'!AA741</f>
        <v>2.5143406593406605E-2</v>
      </c>
      <c r="C31" s="90">
        <f>'Lead (30-Day_Avg)'!AB741</f>
        <v>2.2647887323943679E-2</v>
      </c>
      <c r="D31" s="90">
        <f>'Lead (30-Day_Avg)'!AC741</f>
        <v>3.1269178082191783E-2</v>
      </c>
      <c r="E31" s="91">
        <f>'Lead (30-Day_Avg)'!AD741</f>
        <v>2.6334465753424675E-2</v>
      </c>
      <c r="F31" s="89">
        <f>'Lead (30-Day_Avg)'!AA742</f>
        <v>0.4</v>
      </c>
      <c r="G31" s="90">
        <f>'Lead (30-Day_Avg)'!AB742</f>
        <v>0.115</v>
      </c>
      <c r="H31" s="90">
        <f>'Lead (30-Day_Avg)'!AC742</f>
        <v>3.145</v>
      </c>
      <c r="I31" s="137">
        <f>'Lead (30-Day_Avg)'!AD742</f>
        <v>0.22900000000000001</v>
      </c>
    </row>
    <row r="32" spans="1:11" ht="17.45" customHeight="1" thickBot="1" x14ac:dyDescent="0.3"/>
    <row r="33" spans="1:11" ht="17.45" customHeight="1" thickBot="1" x14ac:dyDescent="0.3">
      <c r="B33" s="95">
        <f>'Lead (30-Day_Avg)'!AA744</f>
        <v>2.6778885432309427E-2</v>
      </c>
    </row>
    <row r="34" spans="1:11" ht="17.45" customHeight="1" x14ac:dyDescent="0.25"/>
    <row r="35" spans="1:11" ht="17.45" customHeight="1" x14ac:dyDescent="0.25"/>
    <row r="36" spans="1:11" ht="17.45" customHeight="1" thickBot="1" x14ac:dyDescent="0.3">
      <c r="A36" s="97" t="s">
        <v>74</v>
      </c>
    </row>
    <row r="37" spans="1:11" ht="17.45" customHeight="1" x14ac:dyDescent="0.25">
      <c r="B37" s="138"/>
      <c r="C37" s="686" t="s">
        <v>72</v>
      </c>
      <c r="D37" s="686"/>
      <c r="E37" s="139"/>
      <c r="F37" s="138"/>
      <c r="G37" s="686" t="s">
        <v>59</v>
      </c>
      <c r="H37" s="686"/>
      <c r="I37" s="139"/>
    </row>
    <row r="38" spans="1:11" ht="17.45" customHeight="1" thickBot="1" x14ac:dyDescent="0.3">
      <c r="A38" s="70" t="s">
        <v>15</v>
      </c>
      <c r="B38" s="71" t="s">
        <v>1</v>
      </c>
      <c r="C38" s="72" t="s">
        <v>2</v>
      </c>
      <c r="D38" s="72" t="s">
        <v>9</v>
      </c>
      <c r="E38" s="73" t="s">
        <v>12</v>
      </c>
      <c r="F38" s="71" t="s">
        <v>1</v>
      </c>
      <c r="G38" s="72" t="s">
        <v>2</v>
      </c>
      <c r="H38" s="72" t="s">
        <v>9</v>
      </c>
      <c r="I38" s="73" t="s">
        <v>12</v>
      </c>
    </row>
    <row r="39" spans="1:11" ht="17.45" customHeight="1" x14ac:dyDescent="0.25">
      <c r="A39" s="69" t="s">
        <v>63</v>
      </c>
      <c r="B39" s="86">
        <f>'Arsenic (Daily)'!V400</f>
        <v>0.78667741935483848</v>
      </c>
      <c r="C39" s="87">
        <f>'Arsenic (Daily)'!W400</f>
        <v>0.92845555555555548</v>
      </c>
      <c r="D39" s="87">
        <f>'Arsenic (Daily)'!X400</f>
        <v>0.84016129032258047</v>
      </c>
      <c r="E39" s="88">
        <f>'Arsenic (Daily)'!Y400</f>
        <v>0.92447419354838722</v>
      </c>
      <c r="F39" s="86">
        <f>'Arsenic (Daily)'!V401</f>
        <v>1.627</v>
      </c>
      <c r="G39" s="87">
        <f>'Arsenic (Daily)'!W401</f>
        <v>1.9219999999999999</v>
      </c>
      <c r="H39" s="87">
        <f>'Arsenic (Daily)'!X401</f>
        <v>1.7410000000000001</v>
      </c>
      <c r="I39" s="88">
        <f>'Arsenic (Daily)'!Y401</f>
        <v>1.8460000000000001</v>
      </c>
      <c r="J39" s="141">
        <f t="shared" ref="J39:J50" si="3">AVERAGE(B39:E39)</f>
        <v>0.86994211469534033</v>
      </c>
      <c r="K39" s="96">
        <f>(J39-$B$54)/$B$54</f>
        <v>-6.842916566107278E-2</v>
      </c>
    </row>
    <row r="40" spans="1:11" ht="17.45" customHeight="1" x14ac:dyDescent="0.25">
      <c r="A40" s="69" t="s">
        <v>64</v>
      </c>
      <c r="B40" s="80">
        <f>'Arsenic (Daily)'!V428</f>
        <v>0.62503214285714304</v>
      </c>
      <c r="C40" s="81">
        <f>'Arsenic (Daily)'!W428</f>
        <v>0.64321818181818191</v>
      </c>
      <c r="D40" s="81">
        <f>'Arsenic (Daily)'!X428</f>
        <v>0.58290714285714273</v>
      </c>
      <c r="E40" s="82">
        <f>'Arsenic (Daily)'!Y428</f>
        <v>0.60734642857142862</v>
      </c>
      <c r="F40" s="80">
        <f>'Arsenic (Daily)'!V429</f>
        <v>1.0680000000000001</v>
      </c>
      <c r="G40" s="81">
        <f>'Arsenic (Daily)'!W429</f>
        <v>1.149</v>
      </c>
      <c r="H40" s="81">
        <f>'Arsenic (Daily)'!X429</f>
        <v>1.1000000000000001</v>
      </c>
      <c r="I40" s="82">
        <f>'Arsenic (Daily)'!Y429</f>
        <v>1.1200000000000001</v>
      </c>
      <c r="J40" s="141">
        <f t="shared" si="3"/>
        <v>0.61462597402597408</v>
      </c>
      <c r="K40" s="96">
        <f t="shared" ref="K40:K50" si="4">(J40-$B$54)/$B$54</f>
        <v>-0.34183249464791166</v>
      </c>
    </row>
    <row r="41" spans="1:11" ht="17.45" customHeight="1" x14ac:dyDescent="0.25">
      <c r="A41" s="69" t="s">
        <v>65</v>
      </c>
      <c r="B41" s="80">
        <f>'Arsenic (Daily)'!V459</f>
        <v>0.92136129032258085</v>
      </c>
      <c r="C41" s="81">
        <f>'Arsenic (Daily)'!W459</f>
        <v>1.0422527777777775</v>
      </c>
      <c r="D41" s="81">
        <f>'Arsenic (Daily)'!X459</f>
        <v>0.70154838709677414</v>
      </c>
      <c r="E41" s="82">
        <f>'Arsenic (Daily)'!Y459</f>
        <v>0.87112903225806437</v>
      </c>
      <c r="F41" s="80">
        <f>'Arsenic (Daily)'!V460</f>
        <v>1.623</v>
      </c>
      <c r="G41" s="81">
        <f>'Arsenic (Daily)'!W460</f>
        <v>2.032</v>
      </c>
      <c r="H41" s="81">
        <f>'Arsenic (Daily)'!X460</f>
        <v>1.45</v>
      </c>
      <c r="I41" s="82">
        <f>'Arsenic (Daily)'!Y460</f>
        <v>1.69</v>
      </c>
      <c r="J41" s="141">
        <f t="shared" si="3"/>
        <v>0.88407287186379924</v>
      </c>
      <c r="K41" s="96">
        <f t="shared" si="4"/>
        <v>-5.3297352839397752E-2</v>
      </c>
    </row>
    <row r="42" spans="1:11" ht="17.45" customHeight="1" x14ac:dyDescent="0.25">
      <c r="A42" s="69" t="s">
        <v>66</v>
      </c>
      <c r="B42" s="80">
        <f>'Arsenic (Daily)'!V490</f>
        <v>0.99646000000000012</v>
      </c>
      <c r="C42" s="81">
        <f>'Arsenic (Daily)'!W490</f>
        <v>1.0071685714285712</v>
      </c>
      <c r="D42" s="81">
        <f>'Arsenic (Daily)'!X490</f>
        <v>1.675956666666667</v>
      </c>
      <c r="E42" s="82">
        <f>'Arsenic (Daily)'!Y490</f>
        <v>0.90370333333333319</v>
      </c>
      <c r="F42" s="80">
        <f>'Arsenic (Daily)'!V491</f>
        <v>2.044</v>
      </c>
      <c r="G42" s="81">
        <f>'Arsenic (Daily)'!W491</f>
        <v>2.2639999999999998</v>
      </c>
      <c r="H42" s="98">
        <f>'Arsenic (Daily)'!X491</f>
        <v>28.43</v>
      </c>
      <c r="I42" s="82">
        <f>'Arsenic (Daily)'!Y491</f>
        <v>1.9159999999999999</v>
      </c>
      <c r="J42" s="141">
        <f t="shared" si="3"/>
        <v>1.1458221428571429</v>
      </c>
      <c r="K42" s="96">
        <f t="shared" si="4"/>
        <v>0.22699484436302053</v>
      </c>
    </row>
    <row r="43" spans="1:11" ht="17.45" customHeight="1" x14ac:dyDescent="0.25">
      <c r="A43" s="69" t="s">
        <v>67</v>
      </c>
      <c r="B43" s="80">
        <f>'Arsenic (Daily)'!V520</f>
        <v>0.84092258064516134</v>
      </c>
      <c r="C43" s="81">
        <f>'Arsenic (Daily)'!W520</f>
        <v>0.76303055555555566</v>
      </c>
      <c r="D43" s="81">
        <f>'Arsenic (Daily)'!X520</f>
        <v>0.60766129032258076</v>
      </c>
      <c r="E43" s="82">
        <f>'Arsenic (Daily)'!Y520</f>
        <v>0.71750967741935467</v>
      </c>
      <c r="F43" s="80">
        <f>'Arsenic (Daily)'!V521</f>
        <v>1.8069999999999999</v>
      </c>
      <c r="G43" s="81">
        <f>'Arsenic (Daily)'!W521</f>
        <v>1.6659999999999999</v>
      </c>
      <c r="H43" s="81">
        <f>'Arsenic (Daily)'!X521</f>
        <v>1.3540000000000001</v>
      </c>
      <c r="I43" s="82">
        <f>'Arsenic (Daily)'!Y521</f>
        <v>1.516</v>
      </c>
      <c r="J43" s="141">
        <f t="shared" si="3"/>
        <v>0.73228102598566314</v>
      </c>
      <c r="K43" s="96">
        <f t="shared" si="4"/>
        <v>-0.21584248558085842</v>
      </c>
    </row>
    <row r="44" spans="1:11" ht="17.45" customHeight="1" x14ac:dyDescent="0.25">
      <c r="A44" s="69" t="s">
        <v>68</v>
      </c>
      <c r="B44" s="80">
        <f>'Arsenic (Daily)'!V551</f>
        <v>0.96903999999999979</v>
      </c>
      <c r="C44" s="81">
        <f>'Arsenic (Daily)'!W551</f>
        <v>0.9997114285714287</v>
      </c>
      <c r="D44" s="81">
        <f>'Arsenic (Daily)'!X551</f>
        <v>0.71663666666666648</v>
      </c>
      <c r="E44" s="82">
        <f>'Arsenic (Daily)'!Y551</f>
        <v>0.75157666666666656</v>
      </c>
      <c r="F44" s="80">
        <f>'Arsenic (Daily)'!V552</f>
        <v>3.3029999999999999</v>
      </c>
      <c r="G44" s="81">
        <f>'Arsenic (Daily)'!W552</f>
        <v>3.8650000000000002</v>
      </c>
      <c r="H44" s="81">
        <f>'Arsenic (Daily)'!X552</f>
        <v>1.1950000000000001</v>
      </c>
      <c r="I44" s="82">
        <f>'Arsenic (Daily)'!Y552</f>
        <v>1.63</v>
      </c>
      <c r="J44" s="141">
        <f t="shared" si="3"/>
        <v>0.8592411904761903</v>
      </c>
      <c r="K44" s="96">
        <f t="shared" si="4"/>
        <v>-7.988816820231924E-2</v>
      </c>
    </row>
    <row r="45" spans="1:11" ht="17.45" customHeight="1" x14ac:dyDescent="0.25">
      <c r="A45" s="69" t="s">
        <v>69</v>
      </c>
      <c r="B45" s="80">
        <f>'Arsenic (Daily)'!V581</f>
        <v>0.96095161290322573</v>
      </c>
      <c r="C45" s="81">
        <f>'Arsenic (Daily)'!W581</f>
        <v>0.98111111111111116</v>
      </c>
      <c r="D45" s="81">
        <f>'Arsenic (Daily)'!X581</f>
        <v>0.86676774193548389</v>
      </c>
      <c r="E45" s="82">
        <f>'Arsenic (Daily)'!Y581</f>
        <v>0.94854838709677425</v>
      </c>
      <c r="F45" s="80">
        <f>'Arsenic (Daily)'!V582</f>
        <v>1.956</v>
      </c>
      <c r="G45" s="81">
        <f>'Arsenic (Daily)'!W582</f>
        <v>1.982</v>
      </c>
      <c r="H45" s="81">
        <f>'Arsenic (Daily)'!X582</f>
        <v>1.849</v>
      </c>
      <c r="I45" s="82">
        <f>'Arsenic (Daily)'!Y582</f>
        <v>1.847</v>
      </c>
      <c r="J45" s="141">
        <f t="shared" si="3"/>
        <v>0.93934471326164881</v>
      </c>
      <c r="K45" s="96">
        <f t="shared" si="4"/>
        <v>5.8900741590935312E-3</v>
      </c>
    </row>
    <row r="46" spans="1:11" ht="17.45" customHeight="1" x14ac:dyDescent="0.25">
      <c r="A46" s="69" t="s">
        <v>60</v>
      </c>
      <c r="B46" s="80">
        <f>'Arsenic (Daily)'!V612</f>
        <v>0.99222580645161318</v>
      </c>
      <c r="C46" s="81">
        <f>'Arsenic (Daily)'!W612</f>
        <v>1.0531138888888891</v>
      </c>
      <c r="D46" s="81">
        <f>'Arsenic (Daily)'!X612</f>
        <v>0.89271290322580665</v>
      </c>
      <c r="E46" s="82">
        <f>'Arsenic (Daily)'!Y612</f>
        <v>0.97637096774193544</v>
      </c>
      <c r="F46" s="80">
        <f>'Arsenic (Daily)'!V613</f>
        <v>1.468</v>
      </c>
      <c r="G46" s="81">
        <f>'Arsenic (Daily)'!W613</f>
        <v>1.6519999999999999</v>
      </c>
      <c r="H46" s="81">
        <f>'Arsenic (Daily)'!X613</f>
        <v>1.3859999999999999</v>
      </c>
      <c r="I46" s="82">
        <f>'Arsenic (Daily)'!Y613</f>
        <v>1.5049999999999999</v>
      </c>
      <c r="J46" s="141">
        <f t="shared" si="3"/>
        <v>0.97860589157706102</v>
      </c>
      <c r="K46" s="96">
        <f t="shared" si="4"/>
        <v>4.7932605521340099E-2</v>
      </c>
    </row>
    <row r="47" spans="1:11" ht="17.45" customHeight="1" x14ac:dyDescent="0.25">
      <c r="A47" s="69" t="s">
        <v>61</v>
      </c>
      <c r="B47" s="80">
        <f>'Arsenic (Daily)'!V643</f>
        <v>0.98188275862068974</v>
      </c>
      <c r="C47" s="81">
        <f>'Arsenic (Daily)'!W643</f>
        <v>0.97715142857142856</v>
      </c>
      <c r="D47" s="81">
        <f>'Arsenic (Daily)'!X643</f>
        <v>0.89391000000000009</v>
      </c>
      <c r="E47" s="82">
        <f>'Arsenic (Daily)'!Y643</f>
        <v>0.93441000000000018</v>
      </c>
      <c r="F47" s="80">
        <f>'Arsenic (Daily)'!V644</f>
        <v>2.125</v>
      </c>
      <c r="G47" s="81">
        <f>'Arsenic (Daily)'!W644</f>
        <v>1.839</v>
      </c>
      <c r="H47" s="81">
        <f>'Arsenic (Daily)'!X644</f>
        <v>1.6879999999999999</v>
      </c>
      <c r="I47" s="82">
        <f>'Arsenic (Daily)'!Y644</f>
        <v>1.536</v>
      </c>
      <c r="J47" s="141">
        <f t="shared" si="3"/>
        <v>0.94683854679802959</v>
      </c>
      <c r="K47" s="96">
        <f t="shared" si="4"/>
        <v>1.3914788265879914E-2</v>
      </c>
    </row>
    <row r="48" spans="1:11" ht="17.45" customHeight="1" x14ac:dyDescent="0.25">
      <c r="A48" s="69" t="s">
        <v>62</v>
      </c>
      <c r="B48" s="80">
        <f>'Arsenic (Daily)'!V673</f>
        <v>1.2503806451612902</v>
      </c>
      <c r="C48" s="81">
        <f>'Arsenic (Daily)'!W673</f>
        <v>1.3053916666666665</v>
      </c>
      <c r="D48" s="81">
        <f>'Arsenic (Daily)'!X673</f>
        <v>1.1888096774193551</v>
      </c>
      <c r="E48" s="82">
        <f>'Arsenic (Daily)'!Y673</f>
        <v>1.2829290322580646</v>
      </c>
      <c r="F48" s="80">
        <f>'Arsenic (Daily)'!V674</f>
        <v>1.881</v>
      </c>
      <c r="G48" s="81">
        <f>'Arsenic (Daily)'!W674</f>
        <v>1.786</v>
      </c>
      <c r="H48" s="81">
        <f>'Arsenic (Daily)'!X674</f>
        <v>1.7110000000000001</v>
      </c>
      <c r="I48" s="82">
        <f>'Arsenic (Daily)'!Y674</f>
        <v>1.8620000000000001</v>
      </c>
      <c r="J48" s="141">
        <f t="shared" si="3"/>
        <v>1.2568777553763442</v>
      </c>
      <c r="K48" s="96">
        <f t="shared" si="4"/>
        <v>0.34591789437395604</v>
      </c>
    </row>
    <row r="49" spans="1:11" ht="17.45" customHeight="1" x14ac:dyDescent="0.25">
      <c r="A49" s="69" t="s">
        <v>70</v>
      </c>
      <c r="B49" s="80">
        <f>'Arsenic (Daily)'!V704</f>
        <v>0.9895400000000002</v>
      </c>
      <c r="C49" s="81">
        <f>'Arsenic (Daily)'!W704</f>
        <v>1.0925514285714284</v>
      </c>
      <c r="D49" s="81">
        <f>'Arsenic (Daily)'!X704</f>
        <v>0.97944000000000009</v>
      </c>
      <c r="E49" s="82">
        <f>'Arsenic (Daily)'!Y704</f>
        <v>1.0412366666666666</v>
      </c>
      <c r="F49" s="74">
        <f>'Arsenic (Daily)'!V705</f>
        <v>1.595</v>
      </c>
      <c r="G49" s="75">
        <f>'Arsenic (Daily)'!W705</f>
        <v>1.9259999999999999</v>
      </c>
      <c r="H49" s="75">
        <f>'Arsenic (Daily)'!X705</f>
        <v>1.673</v>
      </c>
      <c r="I49" s="76">
        <f>'Arsenic (Daily)'!Y705</f>
        <v>1.556</v>
      </c>
      <c r="J49" s="141">
        <f t="shared" si="3"/>
        <v>1.0256920238095237</v>
      </c>
      <c r="K49" s="96">
        <f t="shared" si="4"/>
        <v>9.8354428707759622E-2</v>
      </c>
    </row>
    <row r="50" spans="1:11" ht="17.45" customHeight="1" thickBot="1" x14ac:dyDescent="0.3">
      <c r="A50" s="69" t="s">
        <v>71</v>
      </c>
      <c r="B50" s="83">
        <f>'Arsenic (Daily)'!V734</f>
        <v>0.82721290322580632</v>
      </c>
      <c r="C50" s="84">
        <f>'Arsenic (Daily)'!W734</f>
        <v>0.85833243243243251</v>
      </c>
      <c r="D50" s="84">
        <f>'Arsenic (Daily)'!X734</f>
        <v>0.87022903225806469</v>
      </c>
      <c r="E50" s="85">
        <f>'Arsenic (Daily)'!Y734</f>
        <v>0.86088387096774188</v>
      </c>
      <c r="F50" s="77">
        <f>'Arsenic (Daily)'!V735</f>
        <v>1.5549999999999999</v>
      </c>
      <c r="G50" s="84">
        <f>'Arsenic (Daily)'!W735</f>
        <v>1.837</v>
      </c>
      <c r="H50" s="78">
        <f>'Arsenic (Daily)'!X735</f>
        <v>1.7749999999999999</v>
      </c>
      <c r="I50" s="79">
        <f>'Arsenic (Daily)'!Y735</f>
        <v>1.627</v>
      </c>
      <c r="J50" s="141">
        <f t="shared" si="3"/>
        <v>0.85416455972101135</v>
      </c>
      <c r="K50" s="96">
        <f t="shared" si="4"/>
        <v>-8.5324439269491251E-2</v>
      </c>
    </row>
    <row r="51" spans="1:11" ht="17.45" customHeight="1" thickBot="1" x14ac:dyDescent="0.3">
      <c r="A51" s="69"/>
    </row>
    <row r="52" spans="1:11" ht="17.45" customHeight="1" thickBot="1" x14ac:dyDescent="0.3">
      <c r="B52" s="89">
        <f>'Arsenic (Daily)'!V741</f>
        <v>0.93021538461538511</v>
      </c>
      <c r="C52" s="90">
        <f>'Arsenic (Daily)'!W741</f>
        <v>0.97254859154929563</v>
      </c>
      <c r="D52" s="90">
        <f>'Arsenic (Daily)'!X741</f>
        <v>0.90220356164383486</v>
      </c>
      <c r="E52" s="91">
        <f>'Arsenic (Daily)'!Y741</f>
        <v>0.90402931506849327</v>
      </c>
      <c r="F52" s="92">
        <f>'Arsenic (Daily)'!V742</f>
        <v>3.3029999999999999</v>
      </c>
      <c r="G52" s="93">
        <f>'Arsenic (Daily)'!W742</f>
        <v>3.8650000000000002</v>
      </c>
      <c r="H52" s="93">
        <f>'Arsenic (Daily)'!X742</f>
        <v>28.43</v>
      </c>
      <c r="I52" s="94">
        <f>'Arsenic (Daily)'!Y742</f>
        <v>1.9159999999999999</v>
      </c>
    </row>
    <row r="53" spans="1:11" ht="17.45" customHeight="1" thickBot="1" x14ac:dyDescent="0.3"/>
    <row r="54" spans="1:11" ht="17.45" customHeight="1" thickBot="1" x14ac:dyDescent="0.3">
      <c r="B54" s="95">
        <f>'Arsenic (Daily)'!V744</f>
        <v>0.93384430107526861</v>
      </c>
    </row>
    <row r="55" spans="1:11" ht="17.45" customHeight="1" x14ac:dyDescent="0.25"/>
    <row r="56" spans="1:11" ht="17.45" customHeight="1" x14ac:dyDescent="0.25"/>
    <row r="57" spans="1:11" ht="17.45" customHeight="1" thickBot="1" x14ac:dyDescent="0.3">
      <c r="A57" s="110" t="s">
        <v>55</v>
      </c>
      <c r="B57" s="108" t="s">
        <v>1</v>
      </c>
      <c r="C57" s="108" t="s">
        <v>2</v>
      </c>
      <c r="D57" s="108" t="s">
        <v>9</v>
      </c>
      <c r="E57" s="108" t="s">
        <v>12</v>
      </c>
      <c r="F57" s="108" t="s">
        <v>83</v>
      </c>
    </row>
    <row r="58" spans="1:11" ht="17.45" customHeight="1" thickBot="1" x14ac:dyDescent="0.3">
      <c r="A58" s="109" t="s">
        <v>33</v>
      </c>
      <c r="B58" s="81">
        <f>'Lead (30-Day_Avg)'!BZ6</f>
        <v>6.3443999999999987E-2</v>
      </c>
      <c r="C58" s="81">
        <f>'Lead (30-Day_Avg)'!CA6</f>
        <v>5.9696000000000006E-2</v>
      </c>
      <c r="D58" s="81">
        <f>'Lead (30-Day_Avg)'!CB6</f>
        <v>6.5877999999999964E-2</v>
      </c>
      <c r="E58" s="81">
        <f>'Lead (30-Day_Avg)'!CC6</f>
        <v>6.4600000000000005E-2</v>
      </c>
      <c r="F58" s="81">
        <f>'Lead (30-Day_Avg)'!CD6</f>
        <v>6.4100000000000004E-2</v>
      </c>
      <c r="G58" s="68">
        <v>7.4999999999999997E-2</v>
      </c>
      <c r="H58" s="111">
        <f>(G58-F58)/F58</f>
        <v>0.17004680187207477</v>
      </c>
    </row>
    <row r="59" spans="1:11" ht="17.45" customHeight="1" thickBot="1" x14ac:dyDescent="0.3">
      <c r="A59" s="109" t="s">
        <v>34</v>
      </c>
      <c r="B59" s="81">
        <f>'Arsenic (Daily)'!BV6</f>
        <v>2.0355999999999992</v>
      </c>
      <c r="C59" s="81">
        <f>'Arsenic (Daily)'!BW6</f>
        <v>2.0077600000000002</v>
      </c>
      <c r="D59" s="81">
        <f>'Arsenic (Daily)'!BX6</f>
        <v>1.7510999999999999</v>
      </c>
      <c r="E59" s="81">
        <f>'Arsenic (Daily)'!BY6</f>
        <v>1.8550999999999997</v>
      </c>
      <c r="F59" s="81">
        <f>'Arsenic (Daily)'!BZ6</f>
        <v>1.9211999999999998</v>
      </c>
      <c r="G59" s="68">
        <v>2.5</v>
      </c>
      <c r="H59" s="111">
        <f>(G59-F59)/F59</f>
        <v>0.30127003955860931</v>
      </c>
    </row>
    <row r="60" spans="1:11" ht="17.45" customHeight="1" x14ac:dyDescent="0.25"/>
    <row r="61" spans="1:11" ht="17.45" customHeight="1" x14ac:dyDescent="0.25"/>
    <row r="62" spans="1:11" ht="35.1" customHeight="1" thickBot="1" x14ac:dyDescent="0.3">
      <c r="A62" s="112" t="s">
        <v>55</v>
      </c>
      <c r="B62" s="108" t="s">
        <v>1</v>
      </c>
      <c r="C62" s="108" t="s">
        <v>2</v>
      </c>
      <c r="D62" s="108" t="s">
        <v>9</v>
      </c>
      <c r="E62" s="108" t="s">
        <v>12</v>
      </c>
      <c r="F62" s="108" t="s">
        <v>83</v>
      </c>
      <c r="G62" s="113" t="s">
        <v>84</v>
      </c>
    </row>
    <row r="63" spans="1:11" ht="17.45" customHeight="1" thickBot="1" x14ac:dyDescent="0.3">
      <c r="A63" s="109" t="s">
        <v>33</v>
      </c>
      <c r="B63" s="178">
        <v>6.3553999999999958E-2</v>
      </c>
      <c r="C63" s="178">
        <v>6.0161999999999979E-2</v>
      </c>
      <c r="D63" s="178">
        <v>6.6400000000000001E-2</v>
      </c>
      <c r="E63" s="178">
        <v>6.4600000000000005E-2</v>
      </c>
      <c r="F63" s="178">
        <v>6.4347999999999961E-2</v>
      </c>
      <c r="G63" s="68">
        <v>7.4999999999999997E-2</v>
      </c>
    </row>
    <row r="64" spans="1:11" ht="17.45" customHeight="1" thickBot="1" x14ac:dyDescent="0.3">
      <c r="A64" s="109" t="s">
        <v>34</v>
      </c>
      <c r="B64" s="178">
        <v>2.0454599999999985</v>
      </c>
      <c r="C64" s="178">
        <v>2.0238399999999994</v>
      </c>
      <c r="D64" s="178">
        <v>1.7490000000000001</v>
      </c>
      <c r="E64" s="178">
        <v>1.8580000000000001</v>
      </c>
      <c r="F64" s="178">
        <v>1.9328199999999989</v>
      </c>
      <c r="G64" s="68">
        <v>2.5</v>
      </c>
    </row>
    <row r="65" ht="17.45" customHeight="1" x14ac:dyDescent="0.25"/>
    <row r="66" ht="17.45" customHeight="1" x14ac:dyDescent="0.25"/>
    <row r="67" ht="17.45" customHeight="1" x14ac:dyDescent="0.25"/>
  </sheetData>
  <mergeCells count="4">
    <mergeCell ref="C37:D37"/>
    <mergeCell ref="G37:H37"/>
    <mergeCell ref="C16:D16"/>
    <mergeCell ref="G16:H1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00"/>
  <sheetViews>
    <sheetView topLeftCell="A28" zoomScale="130" zoomScaleNormal="130" workbookViewId="0">
      <selection activeCell="P88" sqref="P88"/>
    </sheetView>
  </sheetViews>
  <sheetFormatPr defaultColWidth="9.140625" defaultRowHeight="15" x14ac:dyDescent="0.25"/>
  <cols>
    <col min="1" max="1" width="20.7109375" style="24" customWidth="1"/>
    <col min="2" max="10" width="12.7109375" style="24" customWidth="1"/>
    <col min="11" max="12" width="9.140625" style="24"/>
    <col min="13" max="13" width="12.7109375" style="24" customWidth="1"/>
    <col min="14" max="15" width="9.7109375" style="24" customWidth="1"/>
    <col min="16" max="16384" width="9.140625" style="24"/>
  </cols>
  <sheetData>
    <row r="1" spans="1:9" ht="17.45" customHeight="1" x14ac:dyDescent="0.25">
      <c r="A1" s="37" t="s">
        <v>40</v>
      </c>
      <c r="B1" s="38"/>
      <c r="C1" s="38"/>
      <c r="D1" s="38"/>
      <c r="E1" s="38"/>
      <c r="F1" s="38"/>
      <c r="G1" s="38"/>
    </row>
    <row r="2" spans="1:9" ht="17.45" customHeight="1" x14ac:dyDescent="0.25">
      <c r="A2" s="38"/>
      <c r="B2" s="38"/>
      <c r="C2" s="38"/>
      <c r="D2" s="38"/>
      <c r="E2" s="38"/>
      <c r="F2" s="38"/>
      <c r="G2" s="38"/>
    </row>
    <row r="3" spans="1:9" ht="17.45" customHeight="1" thickBot="1" x14ac:dyDescent="0.3">
      <c r="A3" s="38"/>
      <c r="B3" s="38"/>
      <c r="C3" s="38"/>
      <c r="D3" s="38"/>
      <c r="E3" s="38"/>
      <c r="F3" s="38"/>
      <c r="G3" s="38"/>
    </row>
    <row r="4" spans="1:9" ht="20.100000000000001" customHeight="1" thickBot="1" x14ac:dyDescent="0.3">
      <c r="A4" s="38"/>
      <c r="B4" s="39"/>
      <c r="C4" s="40" t="s">
        <v>33</v>
      </c>
      <c r="D4" s="41"/>
      <c r="E4" s="39"/>
      <c r="F4" s="40" t="s">
        <v>34</v>
      </c>
      <c r="G4" s="41"/>
    </row>
    <row r="5" spans="1:9" ht="20.100000000000001" customHeight="1" x14ac:dyDescent="0.25">
      <c r="A5" s="42" t="s">
        <v>35</v>
      </c>
      <c r="B5" s="43" t="s">
        <v>25</v>
      </c>
      <c r="C5" s="44" t="s">
        <v>24</v>
      </c>
      <c r="D5" s="45" t="s">
        <v>27</v>
      </c>
      <c r="E5" s="43" t="s">
        <v>25</v>
      </c>
      <c r="F5" s="44" t="s">
        <v>24</v>
      </c>
      <c r="G5" s="45" t="s">
        <v>27</v>
      </c>
    </row>
    <row r="6" spans="1:9" ht="20.100000000000001" customHeight="1" x14ac:dyDescent="0.25">
      <c r="A6" s="29" t="s">
        <v>36</v>
      </c>
      <c r="B6" s="26">
        <f>'Lead (30-Day_Avg)'!Z5</f>
        <v>0.14394750000000001</v>
      </c>
      <c r="C6" s="64">
        <f>'Lead (30-Day_Avg)'!AA5</f>
        <v>0.194825</v>
      </c>
      <c r="D6" s="28">
        <f>(C6-B6)/B6</f>
        <v>0.35344483231733786</v>
      </c>
      <c r="E6" s="26">
        <f>'Arsenic (Daily)'!V5</f>
        <v>3.8479999999999999</v>
      </c>
      <c r="F6" s="64">
        <f>'Arsenic (Daily)'!W5</f>
        <v>5.8328749999999996</v>
      </c>
      <c r="G6" s="28">
        <f>(F6-E6)/E6</f>
        <v>0.51581990644490638</v>
      </c>
    </row>
    <row r="7" spans="1:9" ht="20.100000000000001" customHeight="1" x14ac:dyDescent="0.25">
      <c r="A7" s="30" t="s">
        <v>37</v>
      </c>
      <c r="B7" s="26">
        <f>'Lead (30-Day_Avg)'!Z6</f>
        <v>2.6462972314636013E-2</v>
      </c>
      <c r="C7" s="27">
        <f>'Lead (30-Day_Avg)'!AA6</f>
        <v>5.1125000000000004E-2</v>
      </c>
      <c r="D7" s="28">
        <f>(C7-B7)/B7</f>
        <v>0.93194473365049912</v>
      </c>
      <c r="E7" s="26">
        <f>'Arsenic (Daily)'!V6</f>
        <v>1.2969999999999999</v>
      </c>
      <c r="F7" s="27">
        <f>'Arsenic (Daily)'!W6</f>
        <v>1.713645062820413</v>
      </c>
      <c r="G7" s="28">
        <f t="shared" ref="G7:G9" si="0">(F7-E7)/E7</f>
        <v>0.32123751952229224</v>
      </c>
    </row>
    <row r="8" spans="1:9" ht="20.100000000000001" customHeight="1" x14ac:dyDescent="0.25">
      <c r="A8" s="30" t="s">
        <v>38</v>
      </c>
      <c r="B8" s="26">
        <f>'Lead (30-Day_Avg)'!Z7</f>
        <v>2.0052822281525762E-2</v>
      </c>
      <c r="C8" s="27">
        <f>'Lead (30-Day_Avg)'!AA7</f>
        <v>3.8150000000000003E-2</v>
      </c>
      <c r="D8" s="28">
        <f>(C8-B8)/B8</f>
        <v>0.90247534558498455</v>
      </c>
      <c r="E8" s="26">
        <f>'Arsenic (Daily)'!V7</f>
        <v>1.04658125</v>
      </c>
      <c r="F8" s="27">
        <f>'Arsenic (Daily)'!W7</f>
        <v>1.3592797044115479</v>
      </c>
      <c r="G8" s="28">
        <f t="shared" si="0"/>
        <v>0.29878086809939303</v>
      </c>
    </row>
    <row r="9" spans="1:9" ht="20.100000000000001" customHeight="1" thickBot="1" x14ac:dyDescent="0.3">
      <c r="A9" s="31" t="s">
        <v>39</v>
      </c>
      <c r="B9" s="32">
        <f>'Lead (30-Day_Avg)'!Z8</f>
        <v>1.7377401290563338E-2</v>
      </c>
      <c r="C9" s="33">
        <f>'Lead (30-Day_Avg)'!AA8</f>
        <v>3.2351970054151524E-2</v>
      </c>
      <c r="D9" s="34">
        <f>(C9-B9)/B9</f>
        <v>0.86172659036883781</v>
      </c>
      <c r="E9" s="32">
        <f>'Arsenic (Daily)'!V8</f>
        <v>0.84828131692160569</v>
      </c>
      <c r="F9" s="33">
        <f>'Arsenic (Daily)'!W8</f>
        <v>1.125833614368873</v>
      </c>
      <c r="G9" s="34">
        <f t="shared" si="0"/>
        <v>0.32719369377896768</v>
      </c>
    </row>
    <row r="10" spans="1:9" ht="17.45" customHeight="1" x14ac:dyDescent="0.25"/>
    <row r="11" spans="1:9" ht="17.45" customHeight="1" x14ac:dyDescent="0.25">
      <c r="A11" s="35"/>
    </row>
    <row r="12" spans="1:9" ht="17.45" customHeight="1" x14ac:dyDescent="0.25">
      <c r="A12" s="36" t="s">
        <v>41</v>
      </c>
    </row>
    <row r="13" spans="1:9" ht="17.45" customHeight="1" x14ac:dyDescent="0.25"/>
    <row r="14" spans="1:9" ht="17.45" customHeight="1" x14ac:dyDescent="0.25"/>
    <row r="15" spans="1:9" ht="17.45" customHeight="1" thickBot="1" x14ac:dyDescent="0.3">
      <c r="A15" s="97" t="s">
        <v>96</v>
      </c>
    </row>
    <row r="16" spans="1:9" ht="17.45" customHeight="1" x14ac:dyDescent="0.25">
      <c r="B16" s="138"/>
      <c r="C16" s="686" t="s">
        <v>72</v>
      </c>
      <c r="D16" s="686"/>
      <c r="E16" s="139"/>
      <c r="F16" s="138"/>
      <c r="G16" s="686" t="s">
        <v>59</v>
      </c>
      <c r="H16" s="686"/>
      <c r="I16" s="139"/>
    </row>
    <row r="17" spans="1:15" ht="17.45" customHeight="1" thickBot="1" x14ac:dyDescent="0.3">
      <c r="A17" s="70" t="s">
        <v>15</v>
      </c>
      <c r="B17" s="118" t="s">
        <v>1</v>
      </c>
      <c r="C17" s="119" t="s">
        <v>2</v>
      </c>
      <c r="D17" s="119" t="s">
        <v>9</v>
      </c>
      <c r="E17" s="120" t="s">
        <v>12</v>
      </c>
      <c r="F17" s="118" t="s">
        <v>1</v>
      </c>
      <c r="G17" s="119" t="s">
        <v>2</v>
      </c>
      <c r="H17" s="119" t="s">
        <v>9</v>
      </c>
      <c r="I17" s="120" t="s">
        <v>12</v>
      </c>
    </row>
    <row r="18" spans="1:15" ht="17.45" customHeight="1" x14ac:dyDescent="0.25">
      <c r="A18" s="69" t="s">
        <v>63</v>
      </c>
      <c r="B18" s="86">
        <f>'Lead (30-Day_Avg)'!AA765</f>
        <v>2.0658064516129036E-2</v>
      </c>
      <c r="C18" s="87">
        <f>'Lead (30-Day_Avg)'!AB765</f>
        <v>2.4332432432432435E-2</v>
      </c>
      <c r="D18" s="87">
        <f>'Lead (30-Day_Avg)'!AC765</f>
        <v>2.7694193548387099E-2</v>
      </c>
      <c r="E18" s="88">
        <f>'Lead (30-Day_Avg)'!AD765</f>
        <v>2.5616129032258059E-2</v>
      </c>
      <c r="F18" s="86">
        <f>'Lead (30-Day_Avg)'!AA766</f>
        <v>4.9700000000000001E-2</v>
      </c>
      <c r="G18" s="87">
        <f>'Lead (30-Day_Avg)'!AB766</f>
        <v>6.54E-2</v>
      </c>
      <c r="H18" s="87">
        <f>'Lead (30-Day_Avg)'!AC766</f>
        <v>8.6099999999999996E-2</v>
      </c>
      <c r="I18" s="88">
        <f>'Lead (30-Day_Avg)'!AD766</f>
        <v>6.5199999999999994E-2</v>
      </c>
      <c r="J18" s="27">
        <f t="shared" ref="J18:J29" si="1">AVERAGE(B18:E18)</f>
        <v>2.4575204882301655E-2</v>
      </c>
      <c r="K18" s="96">
        <f>(J18-$B$33)/$B$33</f>
        <v>0.11935515060926892</v>
      </c>
      <c r="N18" s="24">
        <v>765</v>
      </c>
      <c r="O18" s="24">
        <f>1+N18</f>
        <v>766</v>
      </c>
    </row>
    <row r="19" spans="1:15" ht="17.45" customHeight="1" x14ac:dyDescent="0.25">
      <c r="A19" s="69" t="s">
        <v>64</v>
      </c>
      <c r="B19" s="80">
        <f>'Lead (30-Day_Avg)'!AA795</f>
        <v>1.9948275862068966E-2</v>
      </c>
      <c r="C19" s="81">
        <f>'Lead (30-Day_Avg)'!AB795</f>
        <v>2.150529411764706E-2</v>
      </c>
      <c r="D19" s="81">
        <f>'Lead (30-Day_Avg)'!AC795</f>
        <v>2.3389655172413794E-2</v>
      </c>
      <c r="E19" s="82">
        <f>'Lead (30-Day_Avg)'!AD795</f>
        <v>2.8024137931034483E-2</v>
      </c>
      <c r="F19" s="80">
        <f>'Lead (30-Day_Avg)'!AA796</f>
        <v>3.3099999999999997E-2</v>
      </c>
      <c r="G19" s="81">
        <f>'Lead (30-Day_Avg)'!AB796</f>
        <v>5.7599999999999998E-2</v>
      </c>
      <c r="H19" s="81">
        <f>'Lead (30-Day_Avg)'!AC796</f>
        <v>3.7199999999999997E-2</v>
      </c>
      <c r="I19" s="82">
        <f>'Lead (30-Day_Avg)'!AD796</f>
        <v>5.0700000000000002E-2</v>
      </c>
      <c r="J19" s="27">
        <f t="shared" si="1"/>
        <v>2.3216840770791072E-2</v>
      </c>
      <c r="K19" s="96">
        <f t="shared" ref="K19:K29" si="2">(J19-$B$33)/$B$33</f>
        <v>5.7484176515491661E-2</v>
      </c>
      <c r="M19" s="24">
        <v>29</v>
      </c>
      <c r="N19" s="24">
        <f>N18+M19+1</f>
        <v>795</v>
      </c>
      <c r="O19" s="24">
        <f t="shared" ref="O19:O29" si="3">1+N19</f>
        <v>796</v>
      </c>
    </row>
    <row r="20" spans="1:15" ht="17.45" customHeight="1" x14ac:dyDescent="0.25">
      <c r="A20" s="69" t="s">
        <v>65</v>
      </c>
      <c r="B20" s="80">
        <f>'Lead (30-Day_Avg)'!AA825</f>
        <v>2.6071290322580647E-2</v>
      </c>
      <c r="C20" s="81">
        <f>'Lead (30-Day_Avg)'!AB825</f>
        <v>1.4389444444444448E-2</v>
      </c>
      <c r="D20" s="81">
        <f>'Lead (30-Day_Avg)'!AC825</f>
        <v>1.9998709677419357E-2</v>
      </c>
      <c r="E20" s="82">
        <f>'Lead (30-Day_Avg)'!AD825</f>
        <v>2.2778709677419354E-2</v>
      </c>
      <c r="F20" s="80">
        <f>'Lead (30-Day_Avg)'!AA826</f>
        <v>0.245</v>
      </c>
      <c r="G20" s="81">
        <f>'Lead (30-Day_Avg)'!AB826</f>
        <v>3.5999999999999997E-2</v>
      </c>
      <c r="H20" s="81">
        <f>'Lead (30-Day_Avg)'!AC826</f>
        <v>6.2E-2</v>
      </c>
      <c r="I20" s="82">
        <f>'Lead (30-Day_Avg)'!AD826</f>
        <v>4.7899999999999998E-2</v>
      </c>
      <c r="J20" s="27">
        <f t="shared" si="1"/>
        <v>2.0809538530465951E-2</v>
      </c>
      <c r="K20" s="96">
        <f t="shared" si="2"/>
        <v>-5.216399019101451E-2</v>
      </c>
      <c r="M20" s="24">
        <v>31</v>
      </c>
      <c r="N20" s="24">
        <f>N19+M20-1</f>
        <v>825</v>
      </c>
      <c r="O20" s="24">
        <f t="shared" si="3"/>
        <v>826</v>
      </c>
    </row>
    <row r="21" spans="1:15" ht="17.45" customHeight="1" x14ac:dyDescent="0.25">
      <c r="A21" s="69" t="s">
        <v>66</v>
      </c>
      <c r="B21" s="80">
        <f>'Lead (30-Day_Avg)'!AA855</f>
        <v>1.6549999999999999E-2</v>
      </c>
      <c r="C21" s="81">
        <f>'Lead (30-Day_Avg)'!AB855</f>
        <v>1.0814285714285712E-2</v>
      </c>
      <c r="D21" s="81">
        <f>'Lead (30-Day_Avg)'!AC855</f>
        <v>1.2938499999999997E-2</v>
      </c>
      <c r="E21" s="82">
        <f>'Lead (30-Day_Avg)'!AD855</f>
        <v>1.7958666666666668E-2</v>
      </c>
      <c r="F21" s="80">
        <f>'Lead (30-Day_Avg)'!AA856</f>
        <v>5.1700000000000003E-2</v>
      </c>
      <c r="G21" s="81">
        <f>'Lead (30-Day_Avg)'!AB856</f>
        <v>3.0800000000000001E-2</v>
      </c>
      <c r="H21" s="81">
        <f>'Lead (30-Day_Avg)'!AC856</f>
        <v>3.2000000000000001E-2</v>
      </c>
      <c r="I21" s="82">
        <f>'Lead (30-Day_Avg)'!AD856</f>
        <v>4.2099999999999999E-2</v>
      </c>
      <c r="J21" s="27">
        <f t="shared" si="1"/>
        <v>1.4565363095238093E-2</v>
      </c>
      <c r="K21" s="96">
        <f t="shared" si="2"/>
        <v>-0.33657463776058061</v>
      </c>
      <c r="M21" s="24">
        <v>30</v>
      </c>
      <c r="N21" s="24">
        <v>855</v>
      </c>
      <c r="O21" s="24">
        <f t="shared" si="3"/>
        <v>856</v>
      </c>
    </row>
    <row r="22" spans="1:15" ht="17.45" customHeight="1" x14ac:dyDescent="0.25">
      <c r="A22" s="69" t="s">
        <v>67</v>
      </c>
      <c r="B22" s="80">
        <f>'Lead (30-Day_Avg)'!AA886</f>
        <v>2.4163870967741936E-2</v>
      </c>
      <c r="C22" s="81">
        <f>'Lead (30-Day_Avg)'!AB886</f>
        <v>1.9817222222222219E-2</v>
      </c>
      <c r="D22" s="81">
        <f>'Lead (30-Day_Avg)'!AC886</f>
        <v>2.9860645161290323E-2</v>
      </c>
      <c r="E22" s="82">
        <f>'Lead (30-Day_Avg)'!AD886</f>
        <v>2.2880645161290319E-2</v>
      </c>
      <c r="F22" s="80">
        <f>'Lead (30-Day_Avg)'!AA887</f>
        <v>5.5899999999999998E-2</v>
      </c>
      <c r="G22" s="81">
        <f>'Lead (30-Day_Avg)'!AB887</f>
        <v>4.9299999999999997E-2</v>
      </c>
      <c r="H22" s="81">
        <f>'Lead (30-Day_Avg)'!AC887</f>
        <v>0.14499999999999999</v>
      </c>
      <c r="I22" s="82">
        <f>'Lead (30-Day_Avg)'!AD887</f>
        <v>3.8899999999999997E-2</v>
      </c>
      <c r="J22" s="27">
        <f t="shared" si="1"/>
        <v>2.4180595878136198E-2</v>
      </c>
      <c r="K22" s="96">
        <f t="shared" si="2"/>
        <v>0.10138143997674828</v>
      </c>
      <c r="M22" s="24">
        <v>31</v>
      </c>
      <c r="N22" s="24">
        <v>886</v>
      </c>
      <c r="O22" s="24">
        <f t="shared" si="3"/>
        <v>887</v>
      </c>
    </row>
    <row r="23" spans="1:15" ht="17.45" customHeight="1" x14ac:dyDescent="0.25">
      <c r="A23" s="69" t="s">
        <v>68</v>
      </c>
      <c r="B23" s="80">
        <f>'Lead (30-Day_Avg)'!AA916</f>
        <v>2.2321333333333328E-2</v>
      </c>
      <c r="C23" s="81">
        <f>'Lead (30-Day_Avg)'!AB916</f>
        <v>1.7382571428571431E-2</v>
      </c>
      <c r="D23" s="81">
        <f>'Lead (30-Day_Avg)'!AC916</f>
        <v>1.6929000000000003E-2</v>
      </c>
      <c r="E23" s="82">
        <f>'Lead (30-Day_Avg)'!AD916</f>
        <v>2.0437E-2</v>
      </c>
      <c r="F23" s="80">
        <f>'Lead (30-Day_Avg)'!AA917</f>
        <v>0.125</v>
      </c>
      <c r="G23" s="81">
        <f>'Lead (30-Day_Avg)'!AB917</f>
        <v>3.5099999999999999E-2</v>
      </c>
      <c r="H23" s="81">
        <f>'Lead (30-Day_Avg)'!AC917</f>
        <v>3.2500000000000001E-2</v>
      </c>
      <c r="I23" s="82">
        <f>'Lead (30-Day_Avg)'!AD917</f>
        <v>4.4400000000000002E-2</v>
      </c>
      <c r="J23" s="27">
        <f t="shared" si="1"/>
        <v>1.9267476190476189E-2</v>
      </c>
      <c r="K23" s="96">
        <f t="shared" si="2"/>
        <v>-0.12240207899210605</v>
      </c>
      <c r="M23" s="24">
        <v>30</v>
      </c>
      <c r="N23" s="24">
        <v>916</v>
      </c>
      <c r="O23" s="24">
        <f t="shared" si="3"/>
        <v>917</v>
      </c>
    </row>
    <row r="24" spans="1:15" ht="17.45" customHeight="1" x14ac:dyDescent="0.25">
      <c r="A24" s="69" t="s">
        <v>69</v>
      </c>
      <c r="B24" s="80">
        <f>'Lead (30-Day_Avg)'!AA947</f>
        <v>1.7601612903225809E-2</v>
      </c>
      <c r="C24" s="81">
        <f>'Lead (30-Day_Avg)'!AB947</f>
        <v>1.7146111111111108E-2</v>
      </c>
      <c r="D24" s="81">
        <f>'Lead (30-Day_Avg)'!AC947</f>
        <v>1.7000967741935488E-2</v>
      </c>
      <c r="E24" s="82">
        <f>'Lead (30-Day_Avg)'!AD947</f>
        <v>1.7382903225806455E-2</v>
      </c>
      <c r="F24" s="80">
        <f>'Lead (30-Day_Avg)'!AA948</f>
        <v>3.0599999999999999E-2</v>
      </c>
      <c r="G24" s="81">
        <f>'Lead (30-Day_Avg)'!AB948</f>
        <v>2.9899999999999999E-2</v>
      </c>
      <c r="H24" s="81">
        <f>'Lead (30-Day_Avg)'!AC948</f>
        <v>2.6599999999999999E-2</v>
      </c>
      <c r="I24" s="82">
        <f>'Lead (30-Day_Avg)'!AD948</f>
        <v>2.81E-2</v>
      </c>
      <c r="J24" s="27">
        <f t="shared" si="1"/>
        <v>1.7282898745519713E-2</v>
      </c>
      <c r="K24" s="96">
        <f t="shared" si="2"/>
        <v>-0.21279591275398999</v>
      </c>
      <c r="M24" s="24">
        <v>31</v>
      </c>
      <c r="N24" s="24">
        <v>947</v>
      </c>
      <c r="O24" s="24">
        <f t="shared" si="3"/>
        <v>948</v>
      </c>
    </row>
    <row r="25" spans="1:15" ht="17.45" customHeight="1" x14ac:dyDescent="0.25">
      <c r="A25" s="69" t="s">
        <v>60</v>
      </c>
      <c r="B25" s="80">
        <f>'Lead (30-Day_Avg)'!AA978</f>
        <v>1.8927419354838708E-2</v>
      </c>
      <c r="C25" s="81">
        <f>'Lead (30-Day_Avg)'!AB978</f>
        <v>2.0250000000000004E-2</v>
      </c>
      <c r="D25" s="81">
        <f>'Lead (30-Day_Avg)'!AC978</f>
        <v>1.8438064516129036E-2</v>
      </c>
      <c r="E25" s="82">
        <f>'Lead (30-Day_Avg)'!AD978</f>
        <v>2.2017000000000002E-2</v>
      </c>
      <c r="F25" s="80">
        <f>'Lead (30-Day_Avg)'!AA979</f>
        <v>3.3399999999999999E-2</v>
      </c>
      <c r="G25" s="81">
        <f>'Lead (30-Day_Avg)'!AB979</f>
        <v>3.3300000000000003E-2</v>
      </c>
      <c r="H25" s="81">
        <f>'Lead (30-Day_Avg)'!AC979</f>
        <v>5.9799999999999999E-2</v>
      </c>
      <c r="I25" s="82">
        <f>'Lead (30-Day_Avg)'!AD979</f>
        <v>3.7900000000000003E-2</v>
      </c>
      <c r="J25" s="27">
        <f t="shared" si="1"/>
        <v>1.9908120967741937E-2</v>
      </c>
      <c r="K25" s="96">
        <f t="shared" si="2"/>
        <v>-9.3221893737179318E-2</v>
      </c>
      <c r="M25" s="24">
        <v>31</v>
      </c>
      <c r="N25" s="24">
        <v>978</v>
      </c>
      <c r="O25" s="24">
        <f t="shared" si="3"/>
        <v>979</v>
      </c>
    </row>
    <row r="26" spans="1:15" ht="17.45" customHeight="1" x14ac:dyDescent="0.25">
      <c r="A26" s="69" t="s">
        <v>61</v>
      </c>
      <c r="B26" s="80">
        <f>'Lead (30-Day_Avg)'!AA1008</f>
        <v>2.2266666666666667E-2</v>
      </c>
      <c r="C26" s="81">
        <f>'Lead (30-Day_Avg)'!AB1008</f>
        <v>2.3387999999999996E-2</v>
      </c>
      <c r="D26" s="81">
        <f>'Lead (30-Day_Avg)'!AC1008</f>
        <v>2.4255999999999996E-2</v>
      </c>
      <c r="E26" s="82">
        <f>'Lead (30-Day_Avg)'!AD1008</f>
        <v>2.9543333333333335E-2</v>
      </c>
      <c r="F26" s="80">
        <f>'Lead (30-Day_Avg)'!AA1009</f>
        <v>0.04</v>
      </c>
      <c r="G26" s="81">
        <f>'Lead (30-Day_Avg)'!AB1009</f>
        <v>4.3999999999999997E-2</v>
      </c>
      <c r="H26" s="81">
        <f>'Lead (30-Day_Avg)'!AC1009</f>
        <v>5.3100000000000001E-2</v>
      </c>
      <c r="I26" s="82">
        <f>'Lead (30-Day_Avg)'!AD1009</f>
        <v>4.7199999999999999E-2</v>
      </c>
      <c r="J26" s="27">
        <f t="shared" si="1"/>
        <v>2.48635E-2</v>
      </c>
      <c r="K26" s="96">
        <f t="shared" si="2"/>
        <v>0.13248646025395677</v>
      </c>
      <c r="M26" s="24">
        <v>30</v>
      </c>
      <c r="N26" s="24">
        <v>1008</v>
      </c>
      <c r="O26" s="24">
        <f t="shared" si="3"/>
        <v>1009</v>
      </c>
    </row>
    <row r="27" spans="1:15" ht="17.45" customHeight="1" x14ac:dyDescent="0.25">
      <c r="A27" s="69" t="s">
        <v>62</v>
      </c>
      <c r="B27" s="80">
        <f>'Lead (30-Day_Avg)'!AA1039</f>
        <v>2.2789677419354833E-2</v>
      </c>
      <c r="C27" s="81">
        <f>'Lead (30-Day_Avg)'!AB1039</f>
        <v>2.4784444444444442E-2</v>
      </c>
      <c r="D27" s="81">
        <f>'Lead (30-Day_Avg)'!AC1039</f>
        <v>2.703838709677419E-2</v>
      </c>
      <c r="E27" s="82">
        <f>'Lead (30-Day_Avg)'!AD1039</f>
        <v>3.3132258064516133E-2</v>
      </c>
      <c r="F27" s="80">
        <f>'Lead (30-Day_Avg)'!AA1040</f>
        <v>8.7999999999999995E-2</v>
      </c>
      <c r="G27" s="81">
        <f>'Lead (30-Day_Avg)'!AB1040</f>
        <v>9.0499999999999997E-2</v>
      </c>
      <c r="H27" s="81">
        <f>'Lead (30-Day_Avg)'!AC1040</f>
        <v>9.0899999999999995E-2</v>
      </c>
      <c r="I27" s="82">
        <f>'Lead (30-Day_Avg)'!AD1040</f>
        <v>0.122</v>
      </c>
      <c r="J27" s="27">
        <f t="shared" si="1"/>
        <v>2.6936191756272404E-2</v>
      </c>
      <c r="K27" s="96">
        <f t="shared" si="2"/>
        <v>0.22689373800079418</v>
      </c>
      <c r="M27" s="24">
        <v>31</v>
      </c>
      <c r="N27" s="24">
        <v>1039</v>
      </c>
      <c r="O27" s="24">
        <f t="shared" si="3"/>
        <v>1040</v>
      </c>
    </row>
    <row r="28" spans="1:15" ht="17.45" customHeight="1" x14ac:dyDescent="0.25">
      <c r="A28" s="69" t="s">
        <v>70</v>
      </c>
      <c r="B28" s="80">
        <f>'Lead (30-Day_Avg)'!AA1069</f>
        <v>2.1753333333333336E-2</v>
      </c>
      <c r="C28" s="81">
        <f>'Lead (30-Day_Avg)'!AB1069</f>
        <v>2.3133714285714292E-2</v>
      </c>
      <c r="D28" s="81">
        <f>'Lead (30-Day_Avg)'!AC1069</f>
        <v>2.2006333333333333E-2</v>
      </c>
      <c r="E28" s="82">
        <f>'Lead (30-Day_Avg)'!AD1069</f>
        <v>3.2820000000000002E-2</v>
      </c>
      <c r="F28" s="80">
        <f>'Lead (30-Day_Avg)'!AA1070</f>
        <v>6.4399999999999999E-2</v>
      </c>
      <c r="G28" s="81">
        <f>'Lead (30-Day_Avg)'!AB1070</f>
        <v>7.0499999999999993E-2</v>
      </c>
      <c r="H28" s="81">
        <f>'Lead (30-Day_Avg)'!AC1070</f>
        <v>4.65E-2</v>
      </c>
      <c r="I28" s="82">
        <f>'Lead (30-Day_Avg)'!AD1070</f>
        <v>7.2999999999999995E-2</v>
      </c>
      <c r="J28" s="27">
        <f t="shared" si="1"/>
        <v>2.4928345238095242E-2</v>
      </c>
      <c r="K28" s="96">
        <f t="shared" si="2"/>
        <v>0.13544004097086335</v>
      </c>
      <c r="M28" s="24">
        <v>30</v>
      </c>
      <c r="N28" s="24">
        <v>1069</v>
      </c>
      <c r="O28" s="24">
        <f t="shared" si="3"/>
        <v>1070</v>
      </c>
    </row>
    <row r="29" spans="1:15" ht="17.45" customHeight="1" thickBot="1" x14ac:dyDescent="0.3">
      <c r="A29" s="69" t="s">
        <v>71</v>
      </c>
      <c r="B29" s="83">
        <f>'Lead (30-Day_Avg)'!AA1100</f>
        <v>1.8148709677419352E-2</v>
      </c>
      <c r="C29" s="84">
        <f>'Lead (30-Day_Avg)'!AB1100</f>
        <v>1.9063783783783782E-2</v>
      </c>
      <c r="D29" s="84">
        <f>'Lead (30-Day_Avg)'!AC1100</f>
        <v>1.8861935483870967E-2</v>
      </c>
      <c r="E29" s="85">
        <f>'Lead (30-Day_Avg)'!AD1100</f>
        <v>2.6611935483870964E-2</v>
      </c>
      <c r="F29" s="83">
        <f>'Lead (30-Day_Avg)'!AA1101</f>
        <v>3.5200000000000002E-2</v>
      </c>
      <c r="G29" s="84">
        <f>'Lead (30-Day_Avg)'!AB1101</f>
        <v>4.1200000000000001E-2</v>
      </c>
      <c r="H29" s="84">
        <f>'Lead (30-Day_Avg)'!AC1101</f>
        <v>3.6400000000000002E-2</v>
      </c>
      <c r="I29" s="85">
        <f>'Lead (30-Day_Avg)'!AD1101</f>
        <v>4.9599999999999998E-2</v>
      </c>
      <c r="J29" s="27">
        <f t="shared" si="1"/>
        <v>2.0671591107236265E-2</v>
      </c>
      <c r="K29" s="96">
        <f t="shared" si="2"/>
        <v>-5.8447240297980242E-2</v>
      </c>
      <c r="M29" s="24">
        <v>31</v>
      </c>
      <c r="N29" s="24">
        <v>1100</v>
      </c>
      <c r="O29" s="24">
        <f t="shared" si="3"/>
        <v>1101</v>
      </c>
    </row>
    <row r="30" spans="1:15" ht="17.45" customHeight="1" thickBot="1" x14ac:dyDescent="0.3">
      <c r="A30" s="69"/>
    </row>
    <row r="31" spans="1:15" ht="17.45" customHeight="1" thickBot="1" x14ac:dyDescent="0.3">
      <c r="B31" s="89">
        <f>'Lead (30-Day_Avg)'!AA741</f>
        <v>2.5143406593406605E-2</v>
      </c>
      <c r="C31" s="90">
        <f>'Lead (30-Day_Avg)'!AB741</f>
        <v>2.2647887323943679E-2</v>
      </c>
      <c r="D31" s="90">
        <f>'Lead (30-Day_Avg)'!AC741</f>
        <v>3.1269178082191783E-2</v>
      </c>
      <c r="E31" s="91">
        <f>'Lead (30-Day_Avg)'!AD741</f>
        <v>2.6334465753424675E-2</v>
      </c>
      <c r="F31" s="89">
        <f>'Lead (30-Day_Avg)'!AA742</f>
        <v>0.4</v>
      </c>
      <c r="G31" s="90">
        <f>'Lead (30-Day_Avg)'!AB742</f>
        <v>0.115</v>
      </c>
      <c r="H31" s="90">
        <f>'Lead (30-Day_Avg)'!AC742</f>
        <v>3.145</v>
      </c>
      <c r="I31" s="137">
        <f>'Lead (30-Day_Avg)'!AD742</f>
        <v>0.22900000000000001</v>
      </c>
    </row>
    <row r="32" spans="1:15" ht="17.45" customHeight="1" thickBot="1" x14ac:dyDescent="0.3"/>
    <row r="33" spans="1:14" ht="17.45" customHeight="1" thickBot="1" x14ac:dyDescent="0.3">
      <c r="B33" s="95">
        <f>'Lead (30-Day_Avg)'!AA1110</f>
        <v>2.1954787869538354E-2</v>
      </c>
    </row>
    <row r="34" spans="1:14" ht="17.45" customHeight="1" x14ac:dyDescent="0.25"/>
    <row r="35" spans="1:14" ht="17.45" customHeight="1" x14ac:dyDescent="0.25"/>
    <row r="36" spans="1:14" ht="17.45" customHeight="1" thickBot="1" x14ac:dyDescent="0.3">
      <c r="A36" s="97" t="s">
        <v>74</v>
      </c>
      <c r="M36" s="97" t="s">
        <v>74</v>
      </c>
    </row>
    <row r="37" spans="1:14" ht="17.45" customHeight="1" x14ac:dyDescent="0.25">
      <c r="B37" s="138"/>
      <c r="C37" s="686" t="s">
        <v>72</v>
      </c>
      <c r="D37" s="686"/>
      <c r="E37" s="139"/>
      <c r="F37" s="138"/>
      <c r="G37" s="686" t="s">
        <v>59</v>
      </c>
      <c r="H37" s="686"/>
      <c r="I37" s="139"/>
    </row>
    <row r="38" spans="1:14" ht="17.45" customHeight="1" thickBot="1" x14ac:dyDescent="0.3">
      <c r="A38" s="70" t="s">
        <v>15</v>
      </c>
      <c r="B38" s="71" t="s">
        <v>1</v>
      </c>
      <c r="C38" s="72" t="s">
        <v>2</v>
      </c>
      <c r="D38" s="72" t="s">
        <v>9</v>
      </c>
      <c r="E38" s="73" t="s">
        <v>12</v>
      </c>
      <c r="F38" s="71" t="s">
        <v>1</v>
      </c>
      <c r="G38" s="72" t="s">
        <v>2</v>
      </c>
      <c r="H38" s="72" t="s">
        <v>9</v>
      </c>
      <c r="I38" s="73" t="s">
        <v>12</v>
      </c>
      <c r="M38" s="159" t="s">
        <v>15</v>
      </c>
      <c r="N38" s="158" t="s">
        <v>58</v>
      </c>
    </row>
    <row r="39" spans="1:14" ht="17.45" customHeight="1" x14ac:dyDescent="0.25">
      <c r="A39" s="69" t="s">
        <v>63</v>
      </c>
      <c r="B39" s="86">
        <f>'Arsenic (Daily)'!V765</f>
        <v>1.0317032258064518</v>
      </c>
      <c r="C39" s="87">
        <f>'Arsenic (Daily)'!W765</f>
        <v>1.1796054054054057</v>
      </c>
      <c r="D39" s="87">
        <f>'Arsenic (Daily)'!X765</f>
        <v>1.0751225806451614</v>
      </c>
      <c r="E39" s="88">
        <f>'Arsenic (Daily)'!Y765</f>
        <v>1.0684096774193546</v>
      </c>
      <c r="F39" s="86">
        <f>'Arsenic (Daily)'!V766</f>
        <v>1.6679999999999999</v>
      </c>
      <c r="G39" s="87">
        <f>'Arsenic (Daily)'!W766</f>
        <v>1.98</v>
      </c>
      <c r="H39" s="87">
        <f>'Arsenic (Daily)'!X766</f>
        <v>1.8180000000000001</v>
      </c>
      <c r="I39" s="88">
        <f>'Arsenic (Daily)'!Y766</f>
        <v>1.802</v>
      </c>
      <c r="J39" s="27">
        <f t="shared" ref="J39:J50" si="4">AVERAGE(B39:E39)</f>
        <v>1.0887102223190934</v>
      </c>
      <c r="K39" s="96">
        <f>(J39-$B$54)/$B$54</f>
        <v>8.1955697061190991E-2</v>
      </c>
      <c r="M39" s="69" t="s">
        <v>63</v>
      </c>
      <c r="N39" s="157">
        <v>1.0887102223190934</v>
      </c>
    </row>
    <row r="40" spans="1:14" ht="17.45" customHeight="1" x14ac:dyDescent="0.25">
      <c r="A40" s="69" t="s">
        <v>64</v>
      </c>
      <c r="B40" s="80">
        <f>'Arsenic (Daily)'!V793</f>
        <v>1.0439206896551723</v>
      </c>
      <c r="C40" s="81">
        <f>'Arsenic (Daily)'!W793</f>
        <v>1.0917911764705885</v>
      </c>
      <c r="D40" s="81">
        <f>'Arsenic (Daily)'!X793</f>
        <v>1.0705103448275861</v>
      </c>
      <c r="E40" s="82">
        <f>'Arsenic (Daily)'!Y793</f>
        <v>1.0809482758620688</v>
      </c>
      <c r="F40" s="80">
        <f>'Arsenic (Daily)'!V794</f>
        <v>2.1219999999999999</v>
      </c>
      <c r="G40" s="81">
        <f>'Arsenic (Daily)'!W794</f>
        <v>2.319</v>
      </c>
      <c r="H40" s="81">
        <f>'Arsenic (Daily)'!X794</f>
        <v>2.9239999999999999</v>
      </c>
      <c r="I40" s="82">
        <f>'Arsenic (Daily)'!Y794</f>
        <v>2.423</v>
      </c>
      <c r="J40" s="27">
        <f t="shared" si="4"/>
        <v>1.071792621703854</v>
      </c>
      <c r="K40" s="96">
        <f t="shared" ref="K40:K50" si="5">(J40-$B$54)/$B$54</f>
        <v>6.514305583580221E-2</v>
      </c>
      <c r="M40" s="69" t="s">
        <v>64</v>
      </c>
      <c r="N40" s="157">
        <v>1.071792621703854</v>
      </c>
    </row>
    <row r="41" spans="1:14" ht="17.45" customHeight="1" x14ac:dyDescent="0.25">
      <c r="A41" s="69" t="s">
        <v>65</v>
      </c>
      <c r="B41" s="80">
        <f>'Arsenic (Daily)'!V825</f>
        <v>0.59493870967741924</v>
      </c>
      <c r="C41" s="81">
        <f>'Arsenic (Daily)'!W825</f>
        <v>0.61849999999999994</v>
      </c>
      <c r="D41" s="81">
        <f>'Arsenic (Daily)'!X825</f>
        <v>0.5258096774193548</v>
      </c>
      <c r="E41" s="82">
        <f>'Arsenic (Daily)'!Y825</f>
        <v>0.58219354838709669</v>
      </c>
      <c r="F41" s="80">
        <f>'Arsenic (Daily)'!V826</f>
        <v>2.0720000000000001</v>
      </c>
      <c r="G41" s="81">
        <f>'Arsenic (Daily)'!W826</f>
        <v>1.1579999999999999</v>
      </c>
      <c r="H41" s="81">
        <f>'Arsenic (Daily)'!X826</f>
        <v>1.129</v>
      </c>
      <c r="I41" s="82">
        <f>'Arsenic (Daily)'!Y826</f>
        <v>1.0720000000000001</v>
      </c>
      <c r="J41" s="27">
        <f t="shared" si="4"/>
        <v>0.58036048387096761</v>
      </c>
      <c r="K41" s="96">
        <f t="shared" si="5"/>
        <v>-0.42324016161451766</v>
      </c>
      <c r="M41" s="69" t="s">
        <v>65</v>
      </c>
      <c r="N41" s="157">
        <v>0.58036048387096761</v>
      </c>
    </row>
    <row r="42" spans="1:14" ht="17.45" customHeight="1" x14ac:dyDescent="0.25">
      <c r="A42" s="69" t="s">
        <v>66</v>
      </c>
      <c r="B42" s="80">
        <f>'Arsenic (Daily)'!V856</f>
        <v>0.6575266666666667</v>
      </c>
      <c r="C42" s="81">
        <f>'Arsenic (Daily)'!W856</f>
        <v>0.61979999999999991</v>
      </c>
      <c r="D42" s="81">
        <f>'Arsenic (Daily)'!X856</f>
        <v>0.57664666666666664</v>
      </c>
      <c r="E42" s="82">
        <f>'Arsenic (Daily)'!Y856</f>
        <v>0.67269999999999996</v>
      </c>
      <c r="F42" s="80">
        <f>'Arsenic (Daily)'!V857</f>
        <v>1.377</v>
      </c>
      <c r="G42" s="81">
        <f>'Arsenic (Daily)'!W857</f>
        <v>1.534</v>
      </c>
      <c r="H42" s="143">
        <f>'Arsenic (Daily)'!X857</f>
        <v>1.224</v>
      </c>
      <c r="I42" s="82">
        <f>'Arsenic (Daily)'!Y857</f>
        <v>1.4790000000000001</v>
      </c>
      <c r="J42" s="27">
        <f t="shared" si="4"/>
        <v>0.63166833333333328</v>
      </c>
      <c r="K42" s="96">
        <f t="shared" si="5"/>
        <v>-0.37225063392227742</v>
      </c>
      <c r="M42" s="69" t="s">
        <v>66</v>
      </c>
      <c r="N42" s="157">
        <v>0.63166833333333328</v>
      </c>
    </row>
    <row r="43" spans="1:14" ht="17.45" customHeight="1" x14ac:dyDescent="0.25">
      <c r="A43" s="69" t="s">
        <v>67</v>
      </c>
      <c r="B43" s="80">
        <f>'Arsenic (Daily)'!V886</f>
        <v>0.80149354838709663</v>
      </c>
      <c r="C43" s="81">
        <f>'Arsenic (Daily)'!W886</f>
        <v>0.76463333333333316</v>
      </c>
      <c r="D43" s="81">
        <f>'Arsenic (Daily)'!X886</f>
        <v>0.70420967741935503</v>
      </c>
      <c r="E43" s="82">
        <f>'Arsenic (Daily)'!Y886</f>
        <v>0.73268064516129039</v>
      </c>
      <c r="F43" s="80">
        <f>'Arsenic (Daily)'!V887</f>
        <v>1.7270000000000001</v>
      </c>
      <c r="G43" s="81">
        <f>'Arsenic (Daily)'!W887</f>
        <v>1.663</v>
      </c>
      <c r="H43" s="81">
        <f>'Arsenic (Daily)'!X887</f>
        <v>1.712</v>
      </c>
      <c r="I43" s="82">
        <f>'Arsenic (Daily)'!Y887</f>
        <v>1.42</v>
      </c>
      <c r="J43" s="27">
        <f t="shared" si="4"/>
        <v>0.75075430107526875</v>
      </c>
      <c r="K43" s="96">
        <f t="shared" si="5"/>
        <v>-0.25390349379533506</v>
      </c>
      <c r="M43" s="69" t="s">
        <v>67</v>
      </c>
      <c r="N43" s="157">
        <v>0.75075430107526875</v>
      </c>
    </row>
    <row r="44" spans="1:14" ht="17.45" customHeight="1" x14ac:dyDescent="0.25">
      <c r="A44" s="69" t="s">
        <v>68</v>
      </c>
      <c r="B44" s="80">
        <f>'Arsenic (Daily)'!V917</f>
        <v>0.71643000000000001</v>
      </c>
      <c r="C44" s="81">
        <f>'Arsenic (Daily)'!W917</f>
        <v>0.70858000000000021</v>
      </c>
      <c r="D44" s="81">
        <f>'Arsenic (Daily)'!X917</f>
        <v>0.63011666666666666</v>
      </c>
      <c r="E44" s="82">
        <f>'Arsenic (Daily)'!Y917</f>
        <v>0.69807333333333343</v>
      </c>
      <c r="F44" s="80">
        <f>'Arsenic (Daily)'!V918</f>
        <v>1.9810000000000001</v>
      </c>
      <c r="G44" s="81">
        <f>'Arsenic (Daily)'!W918</f>
        <v>1.677</v>
      </c>
      <c r="H44" s="81">
        <f>'Arsenic (Daily)'!X918</f>
        <v>1.0309999999999999</v>
      </c>
      <c r="I44" s="82">
        <f>'Arsenic (Daily)'!Y918</f>
        <v>1.218</v>
      </c>
      <c r="J44" s="27">
        <f t="shared" si="4"/>
        <v>0.68830000000000013</v>
      </c>
      <c r="K44" s="96">
        <f t="shared" si="5"/>
        <v>-0.31597031880449405</v>
      </c>
      <c r="M44" s="69" t="s">
        <v>68</v>
      </c>
      <c r="N44" s="157">
        <v>0.68830000000000013</v>
      </c>
    </row>
    <row r="45" spans="1:14" ht="17.45" customHeight="1" x14ac:dyDescent="0.25">
      <c r="A45" s="69" t="s">
        <v>69</v>
      </c>
      <c r="B45" s="80">
        <f>'Arsenic (Daily)'!V947</f>
        <v>0.92119354838709666</v>
      </c>
      <c r="C45" s="81">
        <f>'Arsenic (Daily)'!W947</f>
        <v>0.92514166666666697</v>
      </c>
      <c r="D45" s="81">
        <f>'Arsenic (Daily)'!X947</f>
        <v>0.85078064516129037</v>
      </c>
      <c r="E45" s="82">
        <f>'Arsenic (Daily)'!Y947</f>
        <v>0.89032580645161286</v>
      </c>
      <c r="F45" s="80">
        <f>'Arsenic (Daily)'!V948</f>
        <v>3.0259999999999998</v>
      </c>
      <c r="G45" s="81">
        <f>'Arsenic (Daily)'!W948</f>
        <v>3.2269999999999999</v>
      </c>
      <c r="H45" s="81">
        <f>'Arsenic (Daily)'!X948</f>
        <v>2.8650000000000002</v>
      </c>
      <c r="I45" s="82">
        <f>'Arsenic (Daily)'!Y948</f>
        <v>2.9860000000000002</v>
      </c>
      <c r="J45" s="27">
        <f t="shared" si="4"/>
        <v>0.89686041666666672</v>
      </c>
      <c r="K45" s="96">
        <f t="shared" si="5"/>
        <v>-0.10870384296183559</v>
      </c>
      <c r="M45" s="69" t="s">
        <v>69</v>
      </c>
      <c r="N45" s="157">
        <v>0.89686041666666672</v>
      </c>
    </row>
    <row r="46" spans="1:14" ht="17.45" customHeight="1" x14ac:dyDescent="0.25">
      <c r="A46" s="69" t="s">
        <v>60</v>
      </c>
      <c r="B46" s="80">
        <f>'Arsenic (Daily)'!V978</f>
        <v>0.9396290322580646</v>
      </c>
      <c r="C46" s="81">
        <f>'Arsenic (Daily)'!W978</f>
        <v>0.9625111111111111</v>
      </c>
      <c r="D46" s="81">
        <f>'Arsenic (Daily)'!X978</f>
        <v>0.91809032258064516</v>
      </c>
      <c r="E46" s="82">
        <f>'Arsenic (Daily)'!Y978</f>
        <v>0.96564666666666665</v>
      </c>
      <c r="F46" s="80">
        <f>'Arsenic (Daily)'!V979</f>
        <v>1.4730000000000001</v>
      </c>
      <c r="G46" s="81">
        <f>'Arsenic (Daily)'!W979</f>
        <v>1.569</v>
      </c>
      <c r="H46" s="81">
        <f>'Arsenic (Daily)'!X979</f>
        <v>1.55</v>
      </c>
      <c r="I46" s="82">
        <f>'Arsenic (Daily)'!Y979</f>
        <v>1.4550000000000001</v>
      </c>
      <c r="J46" s="27">
        <f t="shared" si="4"/>
        <v>0.94646928315412193</v>
      </c>
      <c r="K46" s="96">
        <f t="shared" si="5"/>
        <v>-5.9402757493457845E-2</v>
      </c>
      <c r="M46" s="69" t="s">
        <v>60</v>
      </c>
      <c r="N46" s="157">
        <v>0.94646928315412193</v>
      </c>
    </row>
    <row r="47" spans="1:14" ht="17.45" customHeight="1" x14ac:dyDescent="0.25">
      <c r="A47" s="69" t="s">
        <v>61</v>
      </c>
      <c r="B47" s="80">
        <f>'Arsenic (Daily)'!V1009</f>
        <v>1.3045500000000001</v>
      </c>
      <c r="C47" s="81">
        <f>'Arsenic (Daily)'!W1009</f>
        <v>1.2968057142857141</v>
      </c>
      <c r="D47" s="81">
        <f>'Arsenic (Daily)'!X1009</f>
        <v>1.305776666666667</v>
      </c>
      <c r="E47" s="82">
        <f>'Arsenic (Daily)'!Y1009</f>
        <v>1.3771100000000003</v>
      </c>
      <c r="F47" s="80">
        <f>'Arsenic (Daily)'!V1010</f>
        <v>2.0030000000000001</v>
      </c>
      <c r="G47" s="81">
        <f>'Arsenic (Daily)'!W1010</f>
        <v>2.282</v>
      </c>
      <c r="H47" s="81">
        <f>'Arsenic (Daily)'!X1010</f>
        <v>2.2709999999999999</v>
      </c>
      <c r="I47" s="82">
        <f>'Arsenic (Daily)'!Y1010</f>
        <v>2.2120000000000002</v>
      </c>
      <c r="J47" s="27">
        <f t="shared" si="4"/>
        <v>1.3210605952380954</v>
      </c>
      <c r="K47" s="96">
        <f t="shared" si="5"/>
        <v>0.31286453261754982</v>
      </c>
      <c r="M47" s="69" t="s">
        <v>61</v>
      </c>
      <c r="N47" s="157">
        <v>1.3210605952380954</v>
      </c>
    </row>
    <row r="48" spans="1:14" ht="17.45" customHeight="1" x14ac:dyDescent="0.25">
      <c r="A48" s="69" t="s">
        <v>62</v>
      </c>
      <c r="B48" s="80">
        <f>'Arsenic (Daily)'!V1039</f>
        <v>1.5982903225806453</v>
      </c>
      <c r="C48" s="81">
        <f>'Arsenic (Daily)'!W1039</f>
        <v>1.6874194444444446</v>
      </c>
      <c r="D48" s="81">
        <f>'Arsenic (Daily)'!X1039</f>
        <v>1.6701225806451616</v>
      </c>
      <c r="E48" s="82">
        <f>'Arsenic (Daily)'!Y1039</f>
        <v>1.7393354838709678</v>
      </c>
      <c r="F48" s="80">
        <f>'Arsenic (Daily)'!V1040</f>
        <v>5.5410000000000004</v>
      </c>
      <c r="G48" s="81">
        <f>'Arsenic (Daily)'!W1040</f>
        <v>5.6260000000000003</v>
      </c>
      <c r="H48" s="81">
        <f>'Arsenic (Daily)'!X1040</f>
        <v>5.9160000000000004</v>
      </c>
      <c r="I48" s="82">
        <f>'Arsenic (Daily)'!Y1040</f>
        <v>6.4640000000000004</v>
      </c>
      <c r="J48" s="27">
        <f t="shared" si="4"/>
        <v>1.6737919578853049</v>
      </c>
      <c r="K48" s="96">
        <f t="shared" si="5"/>
        <v>0.66340749577202762</v>
      </c>
      <c r="M48" s="69" t="s">
        <v>62</v>
      </c>
      <c r="N48" s="157">
        <v>1.6737919578853049</v>
      </c>
    </row>
    <row r="49" spans="1:14" ht="17.45" customHeight="1" x14ac:dyDescent="0.25">
      <c r="A49" s="69" t="s">
        <v>70</v>
      </c>
      <c r="B49" s="80">
        <f>'Arsenic (Daily)'!V1070</f>
        <v>1.2706466666666665</v>
      </c>
      <c r="C49" s="81">
        <f>'Arsenic (Daily)'!W1070</f>
        <v>1.1829028571428573</v>
      </c>
      <c r="D49" s="81">
        <f>'Arsenic (Daily)'!X1070</f>
        <v>1.1906866666666667</v>
      </c>
      <c r="E49" s="82">
        <f>'Arsenic (Daily)'!Y1070</f>
        <v>1.3093733333333331</v>
      </c>
      <c r="F49" s="80">
        <f>'Arsenic (Daily)'!V1071</f>
        <v>2.613</v>
      </c>
      <c r="G49" s="81">
        <f>'Arsenic (Daily)'!W1071</f>
        <v>2.3069999999999999</v>
      </c>
      <c r="H49" s="81">
        <f>'Arsenic (Daily)'!X1071</f>
        <v>2.0640000000000001</v>
      </c>
      <c r="I49" s="82">
        <f>'Arsenic (Daily)'!Y1071</f>
        <v>2.1960000000000002</v>
      </c>
      <c r="J49" s="27">
        <f t="shared" si="4"/>
        <v>1.2384023809523808</v>
      </c>
      <c r="K49" s="96">
        <f t="shared" si="5"/>
        <v>0.23071914257534851</v>
      </c>
      <c r="M49" s="69" t="s">
        <v>70</v>
      </c>
      <c r="N49" s="157">
        <v>1.2384023809523808</v>
      </c>
    </row>
    <row r="50" spans="1:14" ht="17.45" customHeight="1" thickBot="1" x14ac:dyDescent="0.3">
      <c r="A50" s="69" t="s">
        <v>71</v>
      </c>
      <c r="B50" s="83">
        <f>'Arsenic (Daily)'!V1100</f>
        <v>1.263683870967742</v>
      </c>
      <c r="C50" s="84">
        <f>'Arsenic (Daily)'!W1100</f>
        <v>1.1543486486486489</v>
      </c>
      <c r="D50" s="84">
        <f>'Arsenic (Daily)'!X1100</f>
        <v>1.0771096774193549</v>
      </c>
      <c r="E50" s="85">
        <f>'Arsenic (Daily)'!Y1100</f>
        <v>1.2194</v>
      </c>
      <c r="F50" s="83">
        <f>'Arsenic (Daily)'!V1101</f>
        <v>2.4809999999999999</v>
      </c>
      <c r="G50" s="84">
        <f>'Arsenic (Daily)'!W1101</f>
        <v>2.6549999999999998</v>
      </c>
      <c r="H50" s="84">
        <f>'Arsenic (Daily)'!X1101</f>
        <v>2.0950000000000002</v>
      </c>
      <c r="I50" s="85">
        <f>'Arsenic (Daily)'!Y1101</f>
        <v>2.1640000000000001</v>
      </c>
      <c r="J50" s="27">
        <f t="shared" si="4"/>
        <v>1.1786355492589364</v>
      </c>
      <c r="K50" s="96">
        <f t="shared" si="5"/>
        <v>0.17132311347563592</v>
      </c>
      <c r="M50" s="69" t="s">
        <v>71</v>
      </c>
      <c r="N50" s="157">
        <v>1.6062174242424243</v>
      </c>
    </row>
    <row r="51" spans="1:14" ht="17.45" customHeight="1" thickBot="1" x14ac:dyDescent="0.3">
      <c r="A51" s="69"/>
    </row>
    <row r="52" spans="1:14" ht="17.45" customHeight="1" thickBot="1" x14ac:dyDescent="0.3">
      <c r="B52" s="89">
        <f>'Arsenic (Daily)'!V741</f>
        <v>0.93021538461538511</v>
      </c>
      <c r="C52" s="90">
        <f>'Arsenic (Daily)'!W741</f>
        <v>0.97254859154929563</v>
      </c>
      <c r="D52" s="90">
        <f>'Arsenic (Daily)'!X741</f>
        <v>0.90220356164383486</v>
      </c>
      <c r="E52" s="91">
        <f>'Arsenic (Daily)'!Y741</f>
        <v>0.90402931506849327</v>
      </c>
      <c r="F52" s="92">
        <f>'Arsenic (Daily)'!V742</f>
        <v>3.3029999999999999</v>
      </c>
      <c r="G52" s="93">
        <f>'Arsenic (Daily)'!W742</f>
        <v>3.8650000000000002</v>
      </c>
      <c r="H52" s="93">
        <f>'Arsenic (Daily)'!X742</f>
        <v>28.43</v>
      </c>
      <c r="I52" s="94">
        <f>'Arsenic (Daily)'!Y742</f>
        <v>1.9159999999999999</v>
      </c>
    </row>
    <row r="53" spans="1:14" ht="17.45" customHeight="1" thickBot="1" x14ac:dyDescent="0.3"/>
    <row r="54" spans="1:14" ht="17.45" customHeight="1" thickBot="1" x14ac:dyDescent="0.3">
      <c r="B54" s="95">
        <f>'Arsenic (Daily)'!V1110</f>
        <v>1.0062428852459016</v>
      </c>
    </row>
    <row r="55" spans="1:14" ht="17.45" customHeight="1" x14ac:dyDescent="0.25"/>
    <row r="56" spans="1:14" ht="17.45" customHeight="1" x14ac:dyDescent="0.25"/>
    <row r="57" spans="1:14" ht="17.45" customHeight="1" thickBot="1" x14ac:dyDescent="0.3">
      <c r="A57" s="110" t="s">
        <v>55</v>
      </c>
      <c r="B57" s="108" t="s">
        <v>1</v>
      </c>
      <c r="C57" s="108" t="s">
        <v>2</v>
      </c>
      <c r="D57" s="108" t="s">
        <v>9</v>
      </c>
      <c r="E57" s="108" t="s">
        <v>12</v>
      </c>
      <c r="F57" s="108" t="s">
        <v>83</v>
      </c>
    </row>
    <row r="58" spans="1:14" ht="17.45" customHeight="1" thickBot="1" x14ac:dyDescent="0.3">
      <c r="A58" s="109" t="s">
        <v>33</v>
      </c>
      <c r="B58" s="81">
        <f>'Lead (30-Day_Avg)'!BS6</f>
        <v>5.1309999999999988E-2</v>
      </c>
      <c r="C58" s="81">
        <f>'Lead (30-Day_Avg)'!BT6</f>
        <v>5.0021999999999983E-2</v>
      </c>
      <c r="D58" s="81">
        <f>'Lead (30-Day_Avg)'!BU6</f>
        <v>5.9199999999999975E-2</v>
      </c>
      <c r="E58" s="81">
        <f>'Lead (30-Day_Avg)'!BV6</f>
        <v>4.9571999999999998E-2</v>
      </c>
      <c r="F58" s="81">
        <f>'Lead (30-Day_Avg)'!BW6</f>
        <v>5.2267999999999981E-2</v>
      </c>
      <c r="G58" s="68">
        <v>7.4999999999999997E-2</v>
      </c>
      <c r="H58" s="111">
        <f>(G58-F58)/F58</f>
        <v>0.43491237468431976</v>
      </c>
    </row>
    <row r="59" spans="1:14" ht="17.45" customHeight="1" thickBot="1" x14ac:dyDescent="0.3">
      <c r="A59" s="109" t="s">
        <v>34</v>
      </c>
      <c r="B59" s="81">
        <f>'Arsenic (Daily)'!BV6</f>
        <v>2.0355999999999992</v>
      </c>
      <c r="C59" s="81">
        <f>'Arsenic (Daily)'!BW6</f>
        <v>2.0077600000000002</v>
      </c>
      <c r="D59" s="81">
        <f>'Arsenic (Daily)'!BX6</f>
        <v>1.7510999999999999</v>
      </c>
      <c r="E59" s="81">
        <f>'Arsenic (Daily)'!BY6</f>
        <v>1.8550999999999997</v>
      </c>
      <c r="F59" s="81">
        <f>'Arsenic (Daily)'!BZ6</f>
        <v>1.9211999999999998</v>
      </c>
      <c r="G59" s="68">
        <v>2.5</v>
      </c>
      <c r="H59" s="111">
        <f>(G59-F59)/F59</f>
        <v>0.30127003955860931</v>
      </c>
    </row>
    <row r="60" spans="1:14" ht="17.45" customHeight="1" x14ac:dyDescent="0.25"/>
    <row r="61" spans="1:14" ht="17.45" customHeight="1" x14ac:dyDescent="0.25"/>
    <row r="62" spans="1:14" ht="35.1" customHeight="1" thickBot="1" x14ac:dyDescent="0.3">
      <c r="A62" s="112" t="s">
        <v>55</v>
      </c>
      <c r="B62" s="108" t="s">
        <v>1</v>
      </c>
      <c r="C62" s="108" t="s">
        <v>2</v>
      </c>
      <c r="D62" s="108" t="s">
        <v>9</v>
      </c>
      <c r="E62" s="108" t="s">
        <v>12</v>
      </c>
      <c r="F62" s="108" t="s">
        <v>83</v>
      </c>
      <c r="G62" s="113" t="s">
        <v>84</v>
      </c>
    </row>
    <row r="63" spans="1:14" ht="17.45" customHeight="1" thickBot="1" x14ac:dyDescent="0.3">
      <c r="A63" s="109" t="s">
        <v>33</v>
      </c>
      <c r="B63" s="178">
        <v>5.1309999999999988E-2</v>
      </c>
      <c r="C63" s="178">
        <v>5.0021999999999983E-2</v>
      </c>
      <c r="D63" s="178">
        <v>5.9199999999999975E-2</v>
      </c>
      <c r="E63" s="178">
        <v>4.9571999999999998E-2</v>
      </c>
      <c r="F63" s="178">
        <v>5.2267999999999981E-2</v>
      </c>
      <c r="G63" s="68">
        <v>7.4999999999999997E-2</v>
      </c>
    </row>
    <row r="64" spans="1:14" ht="17.45" customHeight="1" thickBot="1" x14ac:dyDescent="0.3">
      <c r="A64" s="109" t="s">
        <v>34</v>
      </c>
      <c r="B64" s="81">
        <v>2.0454599999999985</v>
      </c>
      <c r="C64" s="81">
        <v>2.0238399999999994</v>
      </c>
      <c r="D64" s="81">
        <v>1.7490000000000001</v>
      </c>
      <c r="E64" s="81">
        <v>1.8580000000000001</v>
      </c>
      <c r="F64" s="81">
        <v>1.9328199999999989</v>
      </c>
      <c r="G64" s="68">
        <v>2.5</v>
      </c>
    </row>
    <row r="65" spans="12:15" ht="17.45" customHeight="1" x14ac:dyDescent="0.25"/>
    <row r="66" spans="12:15" ht="17.45" customHeight="1" x14ac:dyDescent="0.25"/>
    <row r="67" spans="12:15" ht="17.45" customHeight="1" thickBot="1" x14ac:dyDescent="0.3">
      <c r="M67" s="159" t="s">
        <v>15</v>
      </c>
      <c r="N67" s="158" t="s">
        <v>74</v>
      </c>
      <c r="O67" s="158" t="s">
        <v>96</v>
      </c>
    </row>
    <row r="68" spans="12:15" ht="17.45" customHeight="1" x14ac:dyDescent="0.25">
      <c r="L68" s="163">
        <v>2019</v>
      </c>
      <c r="M68" s="161" t="s">
        <v>63</v>
      </c>
      <c r="N68" s="167">
        <v>0.86994211469534033</v>
      </c>
      <c r="O68" s="165">
        <v>2.556816308243727E-2</v>
      </c>
    </row>
    <row r="69" spans="12:15" ht="17.45" customHeight="1" x14ac:dyDescent="0.25">
      <c r="M69" s="161" t="s">
        <v>64</v>
      </c>
      <c r="N69" s="168">
        <v>0.61462597402597408</v>
      </c>
      <c r="O69" s="165">
        <v>2.5587191558441559E-2</v>
      </c>
    </row>
    <row r="70" spans="12:15" ht="17.45" customHeight="1" x14ac:dyDescent="0.25">
      <c r="M70" s="161" t="s">
        <v>65</v>
      </c>
      <c r="N70" s="168">
        <v>0.88407287186379924</v>
      </c>
      <c r="O70" s="165">
        <v>2.5111659946236556E-2</v>
      </c>
    </row>
    <row r="71" spans="12:15" ht="17.45" customHeight="1" x14ac:dyDescent="0.25">
      <c r="M71" s="161" t="s">
        <v>66</v>
      </c>
      <c r="N71" s="168">
        <v>1.1458221428571429</v>
      </c>
      <c r="O71" s="165">
        <v>5.3579345238095245E-2</v>
      </c>
    </row>
    <row r="72" spans="12:15" ht="17.45" customHeight="1" x14ac:dyDescent="0.25">
      <c r="M72" s="161" t="s">
        <v>67</v>
      </c>
      <c r="N72" s="168">
        <v>0.73228102598566314</v>
      </c>
      <c r="O72" s="165">
        <v>2.5170152329749108E-2</v>
      </c>
    </row>
    <row r="73" spans="12:15" ht="17.45" customHeight="1" x14ac:dyDescent="0.25">
      <c r="M73" s="161" t="s">
        <v>68</v>
      </c>
      <c r="N73" s="168">
        <v>0.8592411904761903</v>
      </c>
      <c r="O73" s="165">
        <v>2.2451833333333334E-2</v>
      </c>
    </row>
    <row r="74" spans="12:15" ht="17.45" customHeight="1" x14ac:dyDescent="0.25">
      <c r="M74" s="161" t="s">
        <v>69</v>
      </c>
      <c r="N74" s="168">
        <v>0.93934471326164881</v>
      </c>
      <c r="O74" s="165">
        <v>2.1408360215053764E-2</v>
      </c>
    </row>
    <row r="75" spans="12:15" ht="17.45" customHeight="1" x14ac:dyDescent="0.25">
      <c r="M75" s="161" t="s">
        <v>60</v>
      </c>
      <c r="N75" s="168">
        <v>0.97860589157706102</v>
      </c>
      <c r="O75" s="165">
        <v>2.300246863799283E-2</v>
      </c>
    </row>
    <row r="76" spans="12:15" ht="17.45" customHeight="1" x14ac:dyDescent="0.25">
      <c r="M76" s="161" t="s">
        <v>61</v>
      </c>
      <c r="N76" s="168">
        <v>0.94683854679802959</v>
      </c>
      <c r="O76" s="165">
        <v>2.253592980295566E-2</v>
      </c>
    </row>
    <row r="77" spans="12:15" ht="17.45" customHeight="1" x14ac:dyDescent="0.25">
      <c r="M77" s="161" t="s">
        <v>62</v>
      </c>
      <c r="N77" s="171">
        <v>1.2568777553763442</v>
      </c>
      <c r="O77" s="165">
        <v>2.9919171146953402E-2</v>
      </c>
    </row>
    <row r="78" spans="12:15" ht="17.45" customHeight="1" x14ac:dyDescent="0.25">
      <c r="M78" s="161" t="s">
        <v>70</v>
      </c>
      <c r="N78" s="168">
        <v>1.0256920238095237</v>
      </c>
      <c r="O78" s="165">
        <v>2.3408571428571435E-2</v>
      </c>
    </row>
    <row r="79" spans="12:15" ht="17.45" customHeight="1" x14ac:dyDescent="0.25">
      <c r="M79" s="161" t="s">
        <v>71</v>
      </c>
      <c r="N79" s="168">
        <v>0.85416455972101135</v>
      </c>
      <c r="O79" s="165">
        <v>1.8926107236268523E-2</v>
      </c>
    </row>
    <row r="80" spans="12:15" ht="17.45" customHeight="1" x14ac:dyDescent="0.25">
      <c r="L80" s="164">
        <v>2020</v>
      </c>
      <c r="M80" s="162" t="s">
        <v>63</v>
      </c>
      <c r="N80" s="169">
        <v>1.0887102223190934</v>
      </c>
      <c r="O80" s="166">
        <v>2.4575204882301655E-2</v>
      </c>
    </row>
    <row r="81" spans="13:16" ht="17.45" customHeight="1" x14ac:dyDescent="0.25">
      <c r="M81" s="162" t="s">
        <v>64</v>
      </c>
      <c r="N81" s="169">
        <v>1.071792621703854</v>
      </c>
      <c r="O81" s="166">
        <v>2.3216840770791072E-2</v>
      </c>
    </row>
    <row r="82" spans="13:16" ht="17.45" customHeight="1" x14ac:dyDescent="0.25">
      <c r="M82" s="162" t="s">
        <v>65</v>
      </c>
      <c r="N82" s="169">
        <v>0.58036048387096761</v>
      </c>
      <c r="O82" s="166">
        <v>2.0809538530465951E-2</v>
      </c>
    </row>
    <row r="83" spans="13:16" ht="17.45" customHeight="1" x14ac:dyDescent="0.25">
      <c r="M83" s="162" t="s">
        <v>66</v>
      </c>
      <c r="N83" s="169">
        <v>0.63166833333333328</v>
      </c>
      <c r="O83" s="166">
        <v>1.4565363095238093E-2</v>
      </c>
    </row>
    <row r="84" spans="13:16" ht="17.45" customHeight="1" x14ac:dyDescent="0.25">
      <c r="M84" s="162" t="s">
        <v>67</v>
      </c>
      <c r="N84" s="169">
        <v>0.75075430107526875</v>
      </c>
      <c r="O84" s="166">
        <v>2.4180595878136198E-2</v>
      </c>
    </row>
    <row r="85" spans="13:16" ht="17.45" customHeight="1" x14ac:dyDescent="0.25">
      <c r="M85" s="162" t="s">
        <v>68</v>
      </c>
      <c r="N85" s="169">
        <v>0.68830000000000013</v>
      </c>
      <c r="O85" s="166">
        <v>1.9267476190476189E-2</v>
      </c>
    </row>
    <row r="86" spans="13:16" ht="17.45" customHeight="1" x14ac:dyDescent="0.25">
      <c r="M86" s="162" t="s">
        <v>69</v>
      </c>
      <c r="N86" s="169">
        <v>0.89686041666666672</v>
      </c>
      <c r="O86" s="166">
        <v>1.7282898745519713E-2</v>
      </c>
    </row>
    <row r="87" spans="13:16" ht="17.45" customHeight="1" thickBot="1" x14ac:dyDescent="0.3">
      <c r="M87" s="162" t="s">
        <v>60</v>
      </c>
      <c r="N87" s="170">
        <v>0.94646928315412193</v>
      </c>
      <c r="O87" s="166">
        <v>1.9908120967741937E-2</v>
      </c>
    </row>
    <row r="88" spans="13:16" ht="17.45" customHeight="1" x14ac:dyDescent="0.25">
      <c r="M88" s="162" t="s">
        <v>61</v>
      </c>
      <c r="N88" s="172">
        <v>1.3210605952380954</v>
      </c>
      <c r="O88" s="166">
        <v>2.48635E-2</v>
      </c>
      <c r="P88" s="69" t="s">
        <v>107</v>
      </c>
    </row>
    <row r="89" spans="13:16" ht="17.45" customHeight="1" x14ac:dyDescent="0.25">
      <c r="M89" s="162" t="s">
        <v>62</v>
      </c>
      <c r="N89" s="169">
        <v>1.6737919578853049</v>
      </c>
      <c r="O89" s="166">
        <v>2.6936191756272404E-2</v>
      </c>
      <c r="P89" s="69" t="s">
        <v>107</v>
      </c>
    </row>
    <row r="90" spans="13:16" ht="17.45" customHeight="1" x14ac:dyDescent="0.25">
      <c r="M90" s="162" t="s">
        <v>70</v>
      </c>
      <c r="N90" s="169">
        <v>1.2384023809523808</v>
      </c>
      <c r="O90" s="166">
        <v>2.4928345238095242E-2</v>
      </c>
      <c r="P90" s="69" t="s">
        <v>107</v>
      </c>
    </row>
    <row r="91" spans="13:16" ht="17.45" customHeight="1" thickBot="1" x14ac:dyDescent="0.3">
      <c r="M91" s="162" t="s">
        <v>71</v>
      </c>
      <c r="N91" s="170">
        <v>1.6062174242424243</v>
      </c>
      <c r="O91" s="166">
        <v>2.7965656565656562E-2</v>
      </c>
      <c r="P91" s="69" t="s">
        <v>107</v>
      </c>
    </row>
    <row r="92" spans="13:16" ht="17.45" customHeight="1" x14ac:dyDescent="0.25"/>
    <row r="93" spans="13:16" ht="17.45" customHeight="1" x14ac:dyDescent="0.25"/>
    <row r="94" spans="13:16" ht="17.45" customHeight="1" x14ac:dyDescent="0.25"/>
    <row r="95" spans="13:16" ht="17.45" customHeight="1" x14ac:dyDescent="0.25"/>
    <row r="96" spans="13:16" ht="17.45" customHeight="1" x14ac:dyDescent="0.25"/>
    <row r="97" ht="17.45" customHeight="1" x14ac:dyDescent="0.25"/>
    <row r="98" ht="17.45" customHeight="1" x14ac:dyDescent="0.25"/>
    <row r="99" ht="17.45" customHeight="1" x14ac:dyDescent="0.25"/>
    <row r="100" ht="17.45" customHeight="1" x14ac:dyDescent="0.25"/>
    <row r="101" ht="17.45" customHeight="1" x14ac:dyDescent="0.25"/>
    <row r="102" ht="17.45" customHeight="1" x14ac:dyDescent="0.25"/>
    <row r="103" ht="17.45" customHeight="1" x14ac:dyDescent="0.25"/>
    <row r="104" ht="17.45" customHeight="1" x14ac:dyDescent="0.25"/>
    <row r="105" ht="17.45" customHeight="1" x14ac:dyDescent="0.25"/>
    <row r="106" ht="17.45" customHeight="1" x14ac:dyDescent="0.25"/>
    <row r="107" ht="17.45" customHeight="1" x14ac:dyDescent="0.25"/>
    <row r="108" ht="17.45" customHeight="1" x14ac:dyDescent="0.25"/>
    <row r="109" ht="17.45" customHeight="1" x14ac:dyDescent="0.25"/>
    <row r="110" ht="17.45" customHeight="1" x14ac:dyDescent="0.25"/>
    <row r="111" ht="17.45" customHeight="1" x14ac:dyDescent="0.25"/>
    <row r="112" ht="17.45" customHeight="1" x14ac:dyDescent="0.25"/>
    <row r="113" ht="17.45" customHeight="1" x14ac:dyDescent="0.25"/>
    <row r="114" ht="17.45" customHeight="1" x14ac:dyDescent="0.25"/>
    <row r="115" ht="17.45" customHeight="1" x14ac:dyDescent="0.25"/>
    <row r="116" ht="17.45" customHeight="1" x14ac:dyDescent="0.25"/>
    <row r="117" ht="17.45" customHeight="1" x14ac:dyDescent="0.25"/>
    <row r="118" ht="17.45" customHeight="1" x14ac:dyDescent="0.25"/>
    <row r="119" ht="17.45" customHeight="1" x14ac:dyDescent="0.25"/>
    <row r="120" ht="17.45" customHeight="1" x14ac:dyDescent="0.25"/>
    <row r="121" ht="17.45" customHeight="1" x14ac:dyDescent="0.25"/>
    <row r="122" ht="17.45" customHeight="1" x14ac:dyDescent="0.25"/>
    <row r="123" ht="17.45" customHeight="1" x14ac:dyDescent="0.25"/>
    <row r="124" ht="17.45" customHeight="1" x14ac:dyDescent="0.25"/>
    <row r="125" ht="17.45" customHeight="1" x14ac:dyDescent="0.25"/>
    <row r="126" ht="17.45" customHeight="1" x14ac:dyDescent="0.25"/>
    <row r="127" ht="17.45" customHeight="1" x14ac:dyDescent="0.25"/>
    <row r="128" ht="17.45" customHeight="1" x14ac:dyDescent="0.25"/>
    <row r="129" ht="17.45" customHeight="1" x14ac:dyDescent="0.25"/>
    <row r="130" ht="17.45" customHeight="1" x14ac:dyDescent="0.25"/>
    <row r="131" ht="17.45" customHeight="1" x14ac:dyDescent="0.25"/>
    <row r="132" ht="17.45" customHeight="1" x14ac:dyDescent="0.25"/>
    <row r="133" ht="17.45" customHeight="1" x14ac:dyDescent="0.25"/>
    <row r="134" ht="17.45" customHeight="1" x14ac:dyDescent="0.25"/>
    <row r="135" ht="17.45" customHeight="1" x14ac:dyDescent="0.25"/>
    <row r="136" ht="17.45" customHeight="1" x14ac:dyDescent="0.25"/>
    <row r="137" ht="17.45" customHeight="1" x14ac:dyDescent="0.25"/>
    <row r="138" ht="17.45" customHeight="1" x14ac:dyDescent="0.25"/>
    <row r="139" ht="17.45" customHeight="1" x14ac:dyDescent="0.25"/>
    <row r="140" ht="17.45" customHeight="1" x14ac:dyDescent="0.25"/>
    <row r="141" ht="17.45" customHeight="1" x14ac:dyDescent="0.25"/>
    <row r="142" ht="17.45" customHeight="1" x14ac:dyDescent="0.25"/>
    <row r="143" ht="17.45" customHeight="1" x14ac:dyDescent="0.25"/>
    <row r="144" ht="17.45" customHeight="1" x14ac:dyDescent="0.25"/>
    <row r="145" ht="17.45" customHeight="1" x14ac:dyDescent="0.25"/>
    <row r="146" ht="17.45" customHeight="1" x14ac:dyDescent="0.25"/>
    <row r="147" ht="17.45" customHeight="1" x14ac:dyDescent="0.25"/>
    <row r="148" ht="17.45" customHeight="1" x14ac:dyDescent="0.25"/>
    <row r="149" ht="17.45" customHeight="1" x14ac:dyDescent="0.25"/>
    <row r="150" ht="17.45" customHeight="1" x14ac:dyDescent="0.25"/>
    <row r="151" ht="17.45" customHeight="1" x14ac:dyDescent="0.25"/>
    <row r="152" ht="17.45" customHeight="1" x14ac:dyDescent="0.25"/>
    <row r="153" ht="17.45" customHeight="1" x14ac:dyDescent="0.25"/>
    <row r="154" ht="17.45" customHeight="1" x14ac:dyDescent="0.25"/>
    <row r="155" ht="17.45" customHeight="1" x14ac:dyDescent="0.25"/>
    <row r="156" ht="17.45" customHeight="1" x14ac:dyDescent="0.25"/>
    <row r="157" ht="17.45" customHeight="1" x14ac:dyDescent="0.25"/>
    <row r="158" ht="17.45" customHeight="1" x14ac:dyDescent="0.25"/>
    <row r="159" ht="17.45" customHeight="1" x14ac:dyDescent="0.25"/>
    <row r="160" ht="17.45" customHeight="1" x14ac:dyDescent="0.25"/>
    <row r="161" ht="17.45" customHeight="1" x14ac:dyDescent="0.25"/>
    <row r="162" ht="17.45" customHeight="1" x14ac:dyDescent="0.25"/>
    <row r="163" ht="17.45" customHeight="1" x14ac:dyDescent="0.25"/>
    <row r="164" ht="17.45" customHeight="1" x14ac:dyDescent="0.25"/>
    <row r="165" ht="17.45" customHeight="1" x14ac:dyDescent="0.25"/>
    <row r="166" ht="17.45" customHeight="1" x14ac:dyDescent="0.25"/>
    <row r="167" ht="17.45" customHeight="1" x14ac:dyDescent="0.25"/>
    <row r="168" ht="17.45" customHeight="1" x14ac:dyDescent="0.25"/>
    <row r="169" ht="17.45" customHeight="1" x14ac:dyDescent="0.25"/>
    <row r="170" ht="17.45" customHeight="1" x14ac:dyDescent="0.25"/>
    <row r="171" ht="17.45" customHeight="1" x14ac:dyDescent="0.25"/>
    <row r="172" ht="17.45" customHeight="1" x14ac:dyDescent="0.25"/>
    <row r="173" ht="17.45" customHeight="1" x14ac:dyDescent="0.25"/>
    <row r="174" ht="17.45" customHeight="1" x14ac:dyDescent="0.25"/>
    <row r="175" ht="17.45" customHeight="1" x14ac:dyDescent="0.25"/>
    <row r="176" ht="17.45" customHeight="1" x14ac:dyDescent="0.25"/>
    <row r="177" ht="17.45" customHeight="1" x14ac:dyDescent="0.25"/>
    <row r="178" ht="17.45" customHeight="1" x14ac:dyDescent="0.25"/>
    <row r="179" ht="17.45" customHeight="1" x14ac:dyDescent="0.25"/>
    <row r="180" ht="17.45" customHeight="1" x14ac:dyDescent="0.25"/>
    <row r="181" ht="17.45" customHeight="1" x14ac:dyDescent="0.25"/>
    <row r="182" ht="17.45" customHeight="1" x14ac:dyDescent="0.25"/>
    <row r="183" ht="17.45" customHeight="1" x14ac:dyDescent="0.25"/>
    <row r="184" ht="17.45" customHeight="1" x14ac:dyDescent="0.25"/>
    <row r="185" ht="17.45" customHeight="1" x14ac:dyDescent="0.25"/>
    <row r="186" ht="17.45" customHeight="1" x14ac:dyDescent="0.25"/>
    <row r="187" ht="17.45" customHeight="1" x14ac:dyDescent="0.25"/>
    <row r="188" ht="17.45" customHeight="1" x14ac:dyDescent="0.25"/>
    <row r="189" ht="17.45" customHeight="1" x14ac:dyDescent="0.25"/>
    <row r="190" ht="17.45" customHeight="1" x14ac:dyDescent="0.25"/>
    <row r="191" ht="17.45" customHeight="1" x14ac:dyDescent="0.25"/>
    <row r="192" ht="17.45" customHeight="1" x14ac:dyDescent="0.25"/>
    <row r="193" ht="17.45" customHeight="1" x14ac:dyDescent="0.25"/>
    <row r="194" ht="17.45" customHeight="1" x14ac:dyDescent="0.25"/>
    <row r="195" ht="17.45" customHeight="1" x14ac:dyDescent="0.25"/>
    <row r="196" ht="17.45" customHeight="1" x14ac:dyDescent="0.25"/>
    <row r="197" ht="17.45" customHeight="1" x14ac:dyDescent="0.25"/>
    <row r="198" ht="17.45" customHeight="1" x14ac:dyDescent="0.25"/>
    <row r="199" ht="17.45" customHeight="1" x14ac:dyDescent="0.25"/>
    <row r="200" ht="17.45" customHeight="1" x14ac:dyDescent="0.25"/>
    <row r="201" ht="17.45" customHeight="1" x14ac:dyDescent="0.25"/>
    <row r="202" ht="17.45" customHeight="1" x14ac:dyDescent="0.25"/>
    <row r="203" ht="17.45" customHeight="1" x14ac:dyDescent="0.25"/>
    <row r="204" ht="17.45" customHeight="1" x14ac:dyDescent="0.25"/>
    <row r="205" ht="17.45" customHeight="1" x14ac:dyDescent="0.25"/>
    <row r="206" ht="17.45" customHeight="1" x14ac:dyDescent="0.25"/>
    <row r="207" ht="17.45" customHeight="1" x14ac:dyDescent="0.25"/>
    <row r="208" ht="17.45" customHeight="1" x14ac:dyDescent="0.25"/>
    <row r="209" ht="17.45" customHeight="1" x14ac:dyDescent="0.25"/>
    <row r="210" ht="17.45" customHeight="1" x14ac:dyDescent="0.25"/>
    <row r="211" ht="17.45" customHeight="1" x14ac:dyDescent="0.25"/>
    <row r="212" ht="17.45" customHeight="1" x14ac:dyDescent="0.25"/>
    <row r="213" ht="17.45" customHeight="1" x14ac:dyDescent="0.25"/>
    <row r="214" ht="17.45" customHeight="1" x14ac:dyDescent="0.25"/>
    <row r="215" ht="17.45" customHeight="1" x14ac:dyDescent="0.25"/>
    <row r="216" ht="17.45" customHeight="1" x14ac:dyDescent="0.25"/>
    <row r="217" ht="17.45" customHeight="1" x14ac:dyDescent="0.25"/>
    <row r="218" ht="17.45" customHeight="1" x14ac:dyDescent="0.25"/>
    <row r="219" ht="17.45" customHeight="1" x14ac:dyDescent="0.25"/>
    <row r="220" ht="17.45" customHeight="1" x14ac:dyDescent="0.25"/>
    <row r="221" ht="17.45" customHeight="1" x14ac:dyDescent="0.25"/>
    <row r="222" ht="17.45" customHeight="1" x14ac:dyDescent="0.25"/>
    <row r="223" ht="17.45" customHeight="1" x14ac:dyDescent="0.25"/>
    <row r="224" ht="17.45" customHeight="1" x14ac:dyDescent="0.25"/>
    <row r="225" ht="17.45" customHeight="1" x14ac:dyDescent="0.25"/>
    <row r="226" ht="17.45" customHeight="1" x14ac:dyDescent="0.25"/>
    <row r="227" ht="17.45" customHeight="1" x14ac:dyDescent="0.25"/>
    <row r="228" ht="17.45" customHeight="1" x14ac:dyDescent="0.25"/>
    <row r="229" ht="17.45" customHeight="1" x14ac:dyDescent="0.25"/>
    <row r="230" ht="17.45" customHeight="1" x14ac:dyDescent="0.25"/>
    <row r="231" ht="17.45" customHeight="1" x14ac:dyDescent="0.25"/>
    <row r="232" ht="17.45" customHeight="1" x14ac:dyDescent="0.25"/>
    <row r="233" ht="17.45" customHeight="1" x14ac:dyDescent="0.25"/>
    <row r="234" ht="17.45" customHeight="1" x14ac:dyDescent="0.25"/>
    <row r="235" ht="17.45" customHeight="1" x14ac:dyDescent="0.25"/>
    <row r="236" ht="17.45" customHeight="1" x14ac:dyDescent="0.25"/>
    <row r="237" ht="17.45" customHeight="1" x14ac:dyDescent="0.25"/>
    <row r="238" ht="17.45" customHeight="1" x14ac:dyDescent="0.25"/>
    <row r="239" ht="17.45" customHeight="1" x14ac:dyDescent="0.25"/>
    <row r="240" ht="17.45" customHeight="1" x14ac:dyDescent="0.25"/>
    <row r="241" ht="17.45" customHeight="1" x14ac:dyDescent="0.25"/>
    <row r="242" ht="17.45" customHeight="1" x14ac:dyDescent="0.25"/>
    <row r="243" ht="17.45" customHeight="1" x14ac:dyDescent="0.25"/>
    <row r="244" ht="17.45" customHeight="1" x14ac:dyDescent="0.25"/>
    <row r="245" ht="17.45" customHeight="1" x14ac:dyDescent="0.25"/>
    <row r="246" ht="17.45" customHeight="1" x14ac:dyDescent="0.25"/>
    <row r="247" ht="17.45" customHeight="1" x14ac:dyDescent="0.25"/>
    <row r="248" ht="17.45" customHeight="1" x14ac:dyDescent="0.25"/>
    <row r="249" ht="17.45" customHeight="1" x14ac:dyDescent="0.25"/>
    <row r="250" ht="17.45" customHeight="1" x14ac:dyDescent="0.25"/>
    <row r="251" ht="17.45" customHeight="1" x14ac:dyDescent="0.25"/>
    <row r="252" ht="17.45" customHeight="1" x14ac:dyDescent="0.25"/>
    <row r="253" ht="17.45" customHeight="1" x14ac:dyDescent="0.25"/>
    <row r="254" ht="17.45" customHeight="1" x14ac:dyDescent="0.25"/>
    <row r="255" ht="17.45" customHeight="1" x14ac:dyDescent="0.25"/>
    <row r="256" ht="17.45" customHeight="1" x14ac:dyDescent="0.25"/>
    <row r="257" ht="17.45" customHeight="1" x14ac:dyDescent="0.25"/>
    <row r="258" ht="17.45" customHeight="1" x14ac:dyDescent="0.25"/>
    <row r="259" ht="17.45" customHeight="1" x14ac:dyDescent="0.25"/>
    <row r="260" ht="17.45" customHeight="1" x14ac:dyDescent="0.25"/>
    <row r="261" ht="17.45" customHeight="1" x14ac:dyDescent="0.25"/>
    <row r="262" ht="17.45" customHeight="1" x14ac:dyDescent="0.25"/>
    <row r="263" ht="17.45" customHeight="1" x14ac:dyDescent="0.25"/>
    <row r="264" ht="17.45" customHeight="1" x14ac:dyDescent="0.25"/>
    <row r="265" ht="17.45" customHeight="1" x14ac:dyDescent="0.25"/>
    <row r="266" ht="17.45" customHeight="1" x14ac:dyDescent="0.25"/>
    <row r="267" ht="17.45" customHeight="1" x14ac:dyDescent="0.25"/>
    <row r="268" ht="17.45" customHeight="1" x14ac:dyDescent="0.25"/>
    <row r="269" ht="17.45" customHeight="1" x14ac:dyDescent="0.25"/>
    <row r="270" ht="17.45" customHeight="1" x14ac:dyDescent="0.25"/>
    <row r="271" ht="17.45" customHeight="1" x14ac:dyDescent="0.25"/>
    <row r="272" ht="17.45" customHeight="1" x14ac:dyDescent="0.25"/>
    <row r="273" ht="17.45" customHeight="1" x14ac:dyDescent="0.25"/>
    <row r="274" ht="17.45" customHeight="1" x14ac:dyDescent="0.25"/>
    <row r="275" ht="17.45" customHeight="1" x14ac:dyDescent="0.25"/>
    <row r="276" ht="17.45" customHeight="1" x14ac:dyDescent="0.25"/>
    <row r="277" ht="17.45" customHeight="1" x14ac:dyDescent="0.25"/>
    <row r="278" ht="17.45" customHeight="1" x14ac:dyDescent="0.25"/>
    <row r="279" ht="17.45" customHeight="1" x14ac:dyDescent="0.25"/>
    <row r="280" ht="17.45" customHeight="1" x14ac:dyDescent="0.25"/>
    <row r="281" ht="17.45" customHeight="1" x14ac:dyDescent="0.25"/>
    <row r="282" ht="17.45" customHeight="1" x14ac:dyDescent="0.25"/>
    <row r="283" ht="17.45" customHeight="1" x14ac:dyDescent="0.25"/>
    <row r="284" ht="17.45" customHeight="1" x14ac:dyDescent="0.25"/>
    <row r="285" ht="17.45" customHeight="1" x14ac:dyDescent="0.25"/>
    <row r="286" ht="17.45" customHeight="1" x14ac:dyDescent="0.25"/>
    <row r="287" ht="17.45" customHeight="1" x14ac:dyDescent="0.25"/>
    <row r="288" ht="17.45" customHeight="1" x14ac:dyDescent="0.25"/>
    <row r="289" ht="17.45" customHeight="1" x14ac:dyDescent="0.25"/>
    <row r="290" ht="17.45" customHeight="1" x14ac:dyDescent="0.25"/>
    <row r="291" ht="17.45" customHeight="1" x14ac:dyDescent="0.25"/>
    <row r="292" ht="17.45" customHeight="1" x14ac:dyDescent="0.25"/>
    <row r="293" ht="17.45" customHeight="1" x14ac:dyDescent="0.25"/>
    <row r="294" ht="17.45" customHeight="1" x14ac:dyDescent="0.25"/>
    <row r="295" ht="17.45" customHeight="1" x14ac:dyDescent="0.25"/>
    <row r="296" ht="17.45" customHeight="1" x14ac:dyDescent="0.25"/>
    <row r="297" ht="17.45" customHeight="1" x14ac:dyDescent="0.25"/>
    <row r="298" ht="17.45" customHeight="1" x14ac:dyDescent="0.25"/>
    <row r="299" ht="17.45" customHeight="1" x14ac:dyDescent="0.25"/>
    <row r="300" ht="17.45" customHeight="1" x14ac:dyDescent="0.25"/>
  </sheetData>
  <mergeCells count="4">
    <mergeCell ref="C16:D16"/>
    <mergeCell ref="G16:H16"/>
    <mergeCell ref="C37:D37"/>
    <mergeCell ref="G37:H3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00"/>
  <sheetViews>
    <sheetView topLeftCell="A19" workbookViewId="0">
      <selection activeCell="D44" sqref="D44"/>
    </sheetView>
  </sheetViews>
  <sheetFormatPr defaultColWidth="9.140625" defaultRowHeight="15" x14ac:dyDescent="0.25"/>
  <cols>
    <col min="1" max="1" width="20.7109375" style="24" customWidth="1"/>
    <col min="2" max="10" width="12.7109375" style="24" customWidth="1"/>
    <col min="11" max="12" width="9.140625" style="24"/>
    <col min="13" max="13" width="12.7109375" style="24" customWidth="1"/>
    <col min="14" max="15" width="9.7109375" style="24" customWidth="1"/>
    <col min="16" max="16384" width="9.140625" style="24"/>
  </cols>
  <sheetData>
    <row r="1" spans="1:9" ht="17.45" customHeight="1" x14ac:dyDescent="0.25">
      <c r="A1" s="37" t="s">
        <v>123</v>
      </c>
      <c r="B1" s="38"/>
      <c r="C1" s="38"/>
      <c r="D1" s="38"/>
      <c r="E1" s="38"/>
      <c r="F1" s="38"/>
      <c r="G1" s="38"/>
    </row>
    <row r="2" spans="1:9" ht="17.45" customHeight="1" x14ac:dyDescent="0.25">
      <c r="A2" s="38"/>
      <c r="B2" s="38"/>
      <c r="C2" s="38"/>
      <c r="D2" s="38"/>
      <c r="E2" s="38"/>
      <c r="F2" s="38"/>
      <c r="G2" s="38"/>
    </row>
    <row r="3" spans="1:9" ht="17.45" customHeight="1" thickBot="1" x14ac:dyDescent="0.3">
      <c r="A3" s="38"/>
      <c r="B3" s="38"/>
      <c r="C3" s="38"/>
      <c r="D3" s="38"/>
      <c r="E3" s="38"/>
      <c r="F3" s="38"/>
      <c r="G3" s="38"/>
    </row>
    <row r="4" spans="1:9" ht="20.100000000000001" customHeight="1" thickBot="1" x14ac:dyDescent="0.3">
      <c r="A4" s="38"/>
      <c r="B4" s="39"/>
      <c r="C4" s="40" t="s">
        <v>33</v>
      </c>
      <c r="D4" s="41"/>
      <c r="E4" s="39"/>
      <c r="F4" s="40" t="s">
        <v>34</v>
      </c>
      <c r="G4" s="41"/>
    </row>
    <row r="5" spans="1:9" ht="20.100000000000001" customHeight="1" x14ac:dyDescent="0.25">
      <c r="A5" s="42" t="s">
        <v>35</v>
      </c>
      <c r="B5" s="43" t="s">
        <v>25</v>
      </c>
      <c r="C5" s="44" t="s">
        <v>24</v>
      </c>
      <c r="D5" s="45" t="s">
        <v>27</v>
      </c>
      <c r="E5" s="43" t="s">
        <v>25</v>
      </c>
      <c r="F5" s="44" t="s">
        <v>24</v>
      </c>
      <c r="G5" s="45" t="s">
        <v>27</v>
      </c>
    </row>
    <row r="6" spans="1:9" ht="20.100000000000001" customHeight="1" x14ac:dyDescent="0.25">
      <c r="A6" s="29" t="s">
        <v>36</v>
      </c>
      <c r="B6" s="26">
        <f>'Lead (30-Day_Avg)'!Z5</f>
        <v>0.14394750000000001</v>
      </c>
      <c r="C6" s="64">
        <f>'Lead (30-Day_Avg)'!AA5</f>
        <v>0.194825</v>
      </c>
      <c r="D6" s="28">
        <f>(C6-B6)/B6</f>
        <v>0.35344483231733786</v>
      </c>
      <c r="E6" s="26">
        <f>'Arsenic (Daily)'!V5</f>
        <v>3.8479999999999999</v>
      </c>
      <c r="F6" s="64">
        <f>'Arsenic (Daily)'!W5</f>
        <v>5.8328749999999996</v>
      </c>
      <c r="G6" s="28">
        <f>(F6-E6)/E6</f>
        <v>0.51581990644490638</v>
      </c>
    </row>
    <row r="7" spans="1:9" ht="20.100000000000001" customHeight="1" x14ac:dyDescent="0.25">
      <c r="A7" s="30" t="s">
        <v>37</v>
      </c>
      <c r="B7" s="26">
        <f>'Lead (30-Day_Avg)'!Z6</f>
        <v>2.6462972314636013E-2</v>
      </c>
      <c r="C7" s="27">
        <f>'Lead (30-Day_Avg)'!AA6</f>
        <v>5.1125000000000004E-2</v>
      </c>
      <c r="D7" s="28">
        <f>(C7-B7)/B7</f>
        <v>0.93194473365049912</v>
      </c>
      <c r="E7" s="26">
        <f>'Arsenic (Daily)'!V6</f>
        <v>1.2969999999999999</v>
      </c>
      <c r="F7" s="27">
        <f>'Arsenic (Daily)'!W6</f>
        <v>1.713645062820413</v>
      </c>
      <c r="G7" s="28">
        <f t="shared" ref="G7:G9" si="0">(F7-E7)/E7</f>
        <v>0.32123751952229224</v>
      </c>
    </row>
    <row r="8" spans="1:9" ht="20.100000000000001" customHeight="1" x14ac:dyDescent="0.25">
      <c r="A8" s="30" t="s">
        <v>38</v>
      </c>
      <c r="B8" s="26">
        <f>'Lead (30-Day_Avg)'!Z7</f>
        <v>2.0052822281525762E-2</v>
      </c>
      <c r="C8" s="27">
        <f>'Lead (30-Day_Avg)'!AA7</f>
        <v>3.8150000000000003E-2</v>
      </c>
      <c r="D8" s="28">
        <f>(C8-B8)/B8</f>
        <v>0.90247534558498455</v>
      </c>
      <c r="E8" s="26">
        <f>'Arsenic (Daily)'!V7</f>
        <v>1.04658125</v>
      </c>
      <c r="F8" s="27">
        <f>'Arsenic (Daily)'!W7</f>
        <v>1.3592797044115479</v>
      </c>
      <c r="G8" s="28">
        <f t="shared" si="0"/>
        <v>0.29878086809939303</v>
      </c>
    </row>
    <row r="9" spans="1:9" ht="20.100000000000001" customHeight="1" thickBot="1" x14ac:dyDescent="0.3">
      <c r="A9" s="31" t="s">
        <v>39</v>
      </c>
      <c r="B9" s="32">
        <f>'Lead (30-Day_Avg)'!Z8</f>
        <v>1.7377401290563338E-2</v>
      </c>
      <c r="C9" s="33">
        <f>'Lead (30-Day_Avg)'!AA8</f>
        <v>3.2351970054151524E-2</v>
      </c>
      <c r="D9" s="34">
        <f>(C9-B9)/B9</f>
        <v>0.86172659036883781</v>
      </c>
      <c r="E9" s="32">
        <f>'Arsenic (Daily)'!V8</f>
        <v>0.84828131692160569</v>
      </c>
      <c r="F9" s="33">
        <f>'Arsenic (Daily)'!W8</f>
        <v>1.125833614368873</v>
      </c>
      <c r="G9" s="34">
        <f t="shared" si="0"/>
        <v>0.32719369377896768</v>
      </c>
    </row>
    <row r="10" spans="1:9" ht="17.45" customHeight="1" x14ac:dyDescent="0.25"/>
    <row r="11" spans="1:9" ht="17.45" customHeight="1" x14ac:dyDescent="0.25">
      <c r="A11" s="35"/>
    </row>
    <row r="12" spans="1:9" ht="17.45" customHeight="1" x14ac:dyDescent="0.25">
      <c r="A12" s="36" t="s">
        <v>41</v>
      </c>
    </row>
    <row r="13" spans="1:9" ht="17.45" customHeight="1" x14ac:dyDescent="0.25"/>
    <row r="14" spans="1:9" ht="17.45" customHeight="1" x14ac:dyDescent="0.25"/>
    <row r="15" spans="1:9" ht="17.45" customHeight="1" thickBot="1" x14ac:dyDescent="0.3">
      <c r="A15" s="97" t="s">
        <v>96</v>
      </c>
    </row>
    <row r="16" spans="1:9" ht="17.45" customHeight="1" x14ac:dyDescent="0.25">
      <c r="B16" s="138"/>
      <c r="C16" s="686" t="s">
        <v>72</v>
      </c>
      <c r="D16" s="686"/>
      <c r="E16" s="139"/>
      <c r="F16" s="138"/>
      <c r="G16" s="686" t="s">
        <v>59</v>
      </c>
      <c r="H16" s="686"/>
      <c r="I16" s="139"/>
    </row>
    <row r="17" spans="1:15" ht="17.45" customHeight="1" thickBot="1" x14ac:dyDescent="0.3">
      <c r="A17" s="70" t="s">
        <v>15</v>
      </c>
      <c r="B17" s="118" t="s">
        <v>1</v>
      </c>
      <c r="C17" s="119" t="s">
        <v>2</v>
      </c>
      <c r="D17" s="119" t="s">
        <v>9</v>
      </c>
      <c r="E17" s="120" t="s">
        <v>12</v>
      </c>
      <c r="F17" s="118" t="s">
        <v>1</v>
      </c>
      <c r="G17" s="119" t="s">
        <v>2</v>
      </c>
      <c r="H17" s="119" t="s">
        <v>9</v>
      </c>
      <c r="I17" s="120" t="s">
        <v>12</v>
      </c>
    </row>
    <row r="18" spans="1:15" ht="17.45" customHeight="1" x14ac:dyDescent="0.25">
      <c r="A18" s="69" t="s">
        <v>63</v>
      </c>
      <c r="B18" s="86">
        <f>'Lead (30-Day_Avg)'!AA1131</f>
        <v>1.5872258064516132E-2</v>
      </c>
      <c r="C18" s="87">
        <f>'Lead (30-Day_Avg)'!AB1131</f>
        <v>1.344222222222222E-2</v>
      </c>
      <c r="D18" s="87">
        <f>'Lead (30-Day_Avg)'!AC1131</f>
        <v>1.6110645161290321E-2</v>
      </c>
      <c r="E18" s="88">
        <f>'Lead (30-Day_Avg)'!AD1131</f>
        <v>2.3791290322580649E-2</v>
      </c>
      <c r="F18" s="86">
        <f>'Lead (30-Day_Avg)'!AA1132</f>
        <v>4.07E-2</v>
      </c>
      <c r="G18" s="87">
        <f>'Lead (30-Day_Avg)'!AB1132</f>
        <v>2.5899999999999999E-2</v>
      </c>
      <c r="H18" s="87">
        <f>'Lead (30-Day_Avg)'!AC766</f>
        <v>8.6099999999999996E-2</v>
      </c>
      <c r="I18" s="88">
        <f>'Lead (30-Day_Avg)'!AD766</f>
        <v>6.5199999999999994E-2</v>
      </c>
      <c r="J18" s="27">
        <f t="shared" ref="J18:J29" si="1">AVERAGE(B18:E18)</f>
        <v>1.7304103942652332E-2</v>
      </c>
      <c r="K18" s="96">
        <f>(J18-$B$33)/$B$33</f>
        <v>-0.2118300552263005</v>
      </c>
      <c r="N18" s="24">
        <v>765</v>
      </c>
      <c r="O18" s="24">
        <f>1+N18</f>
        <v>766</v>
      </c>
    </row>
    <row r="19" spans="1:15" ht="17.45" customHeight="1" x14ac:dyDescent="0.25">
      <c r="A19" s="69" t="s">
        <v>64</v>
      </c>
      <c r="B19" s="80">
        <f>'Lead (30-Day_Avg)'!AA1160</f>
        <v>2.4778571428571428E-2</v>
      </c>
      <c r="C19" s="81">
        <f>'Lead (30-Day_Avg)'!AB1160</f>
        <v>2.4300000000000002E-2</v>
      </c>
      <c r="D19" s="81">
        <f>'Lead (30-Day_Avg)'!AC1160</f>
        <v>2.009785714285714E-2</v>
      </c>
      <c r="E19" s="82">
        <f>'Lead (30-Day_Avg)'!AD1160</f>
        <v>3.4053571428571426E-2</v>
      </c>
      <c r="F19" s="80">
        <f>'Lead (30-Day_Avg)'!AA1161</f>
        <v>5.4800000000000001E-2</v>
      </c>
      <c r="G19" s="81">
        <f>'Lead (30-Day_Avg)'!AB1161</f>
        <v>6.13E-2</v>
      </c>
      <c r="H19" s="81">
        <f>'Lead (30-Day_Avg)'!AC1161</f>
        <v>3.6999999999999998E-2</v>
      </c>
      <c r="I19" s="82">
        <f>'Lead (30-Day_Avg)'!AD1161</f>
        <v>6.6100000000000006E-2</v>
      </c>
      <c r="J19" s="27">
        <f t="shared" si="1"/>
        <v>2.5807499999999997E-2</v>
      </c>
      <c r="K19" s="96">
        <f t="shared" ref="K19:K29" si="2">(J19-$B$33)/$B$33</f>
        <v>0.17548391509658681</v>
      </c>
      <c r="M19" s="24">
        <v>29</v>
      </c>
      <c r="N19" s="24">
        <f>N18+M19+1</f>
        <v>795</v>
      </c>
      <c r="O19" s="24">
        <f t="shared" ref="O19:O29" si="3">1+N19</f>
        <v>796</v>
      </c>
    </row>
    <row r="20" spans="1:15" ht="17.45" customHeight="1" x14ac:dyDescent="0.25">
      <c r="A20" s="69" t="s">
        <v>65</v>
      </c>
      <c r="B20" s="80"/>
      <c r="C20" s="81"/>
      <c r="D20" s="81"/>
      <c r="E20" s="82"/>
      <c r="F20" s="80"/>
      <c r="G20" s="81"/>
      <c r="H20" s="81"/>
      <c r="I20" s="82"/>
      <c r="J20" s="27" t="e">
        <f t="shared" si="1"/>
        <v>#DIV/0!</v>
      </c>
      <c r="K20" s="96" t="e">
        <f t="shared" si="2"/>
        <v>#DIV/0!</v>
      </c>
      <c r="M20" s="24">
        <v>31</v>
      </c>
      <c r="N20" s="24">
        <f>N19+M20-1</f>
        <v>825</v>
      </c>
      <c r="O20" s="24">
        <f t="shared" si="3"/>
        <v>826</v>
      </c>
    </row>
    <row r="21" spans="1:15" ht="17.45" customHeight="1" x14ac:dyDescent="0.25">
      <c r="A21" s="69" t="s">
        <v>66</v>
      </c>
      <c r="B21" s="80"/>
      <c r="C21" s="81"/>
      <c r="D21" s="81"/>
      <c r="E21" s="82"/>
      <c r="F21" s="80"/>
      <c r="G21" s="81"/>
      <c r="H21" s="81"/>
      <c r="I21" s="82"/>
      <c r="J21" s="27" t="e">
        <f t="shared" si="1"/>
        <v>#DIV/0!</v>
      </c>
      <c r="K21" s="96" t="e">
        <f t="shared" si="2"/>
        <v>#DIV/0!</v>
      </c>
      <c r="M21" s="24">
        <v>30</v>
      </c>
      <c r="N21" s="24">
        <v>855</v>
      </c>
      <c r="O21" s="24">
        <f t="shared" si="3"/>
        <v>856</v>
      </c>
    </row>
    <row r="22" spans="1:15" ht="17.45" customHeight="1" x14ac:dyDescent="0.25">
      <c r="A22" s="69" t="s">
        <v>67</v>
      </c>
      <c r="B22" s="80"/>
      <c r="C22" s="81"/>
      <c r="D22" s="81"/>
      <c r="E22" s="82"/>
      <c r="F22" s="80"/>
      <c r="G22" s="81"/>
      <c r="H22" s="81"/>
      <c r="I22" s="82"/>
      <c r="J22" s="27" t="e">
        <f t="shared" si="1"/>
        <v>#DIV/0!</v>
      </c>
      <c r="K22" s="96" t="e">
        <f t="shared" si="2"/>
        <v>#DIV/0!</v>
      </c>
      <c r="M22" s="24">
        <v>31</v>
      </c>
      <c r="N22" s="24">
        <v>886</v>
      </c>
      <c r="O22" s="24">
        <f t="shared" si="3"/>
        <v>887</v>
      </c>
    </row>
    <row r="23" spans="1:15" ht="17.45" customHeight="1" x14ac:dyDescent="0.25">
      <c r="A23" s="69" t="s">
        <v>68</v>
      </c>
      <c r="B23" s="80"/>
      <c r="C23" s="81"/>
      <c r="D23" s="81"/>
      <c r="E23" s="82"/>
      <c r="F23" s="80"/>
      <c r="G23" s="81"/>
      <c r="H23" s="81"/>
      <c r="I23" s="82"/>
      <c r="J23" s="27" t="e">
        <f t="shared" si="1"/>
        <v>#DIV/0!</v>
      </c>
      <c r="K23" s="96" t="e">
        <f t="shared" si="2"/>
        <v>#DIV/0!</v>
      </c>
      <c r="M23" s="24">
        <v>30</v>
      </c>
      <c r="N23" s="24">
        <v>916</v>
      </c>
      <c r="O23" s="24">
        <f t="shared" si="3"/>
        <v>917</v>
      </c>
    </row>
    <row r="24" spans="1:15" ht="17.45" customHeight="1" x14ac:dyDescent="0.25">
      <c r="A24" s="69" t="s">
        <v>69</v>
      </c>
      <c r="B24" s="80"/>
      <c r="C24" s="81"/>
      <c r="D24" s="81"/>
      <c r="E24" s="82"/>
      <c r="F24" s="80"/>
      <c r="G24" s="81"/>
      <c r="H24" s="81"/>
      <c r="I24" s="82"/>
      <c r="J24" s="27" t="e">
        <f t="shared" si="1"/>
        <v>#DIV/0!</v>
      </c>
      <c r="K24" s="96" t="e">
        <f t="shared" si="2"/>
        <v>#DIV/0!</v>
      </c>
      <c r="M24" s="24">
        <v>31</v>
      </c>
      <c r="N24" s="24">
        <v>947</v>
      </c>
      <c r="O24" s="24">
        <f t="shared" si="3"/>
        <v>948</v>
      </c>
    </row>
    <row r="25" spans="1:15" ht="17.45" customHeight="1" x14ac:dyDescent="0.25">
      <c r="A25" s="69" t="s">
        <v>60</v>
      </c>
      <c r="B25" s="80"/>
      <c r="C25" s="81"/>
      <c r="D25" s="81"/>
      <c r="E25" s="82"/>
      <c r="F25" s="80"/>
      <c r="G25" s="81"/>
      <c r="H25" s="81"/>
      <c r="I25" s="82"/>
      <c r="J25" s="27" t="e">
        <f t="shared" si="1"/>
        <v>#DIV/0!</v>
      </c>
      <c r="K25" s="96" t="e">
        <f t="shared" si="2"/>
        <v>#DIV/0!</v>
      </c>
      <c r="M25" s="24">
        <v>31</v>
      </c>
      <c r="N25" s="24">
        <v>978</v>
      </c>
      <c r="O25" s="24">
        <f t="shared" si="3"/>
        <v>979</v>
      </c>
    </row>
    <row r="26" spans="1:15" ht="17.45" customHeight="1" x14ac:dyDescent="0.25">
      <c r="A26" s="69" t="s">
        <v>61</v>
      </c>
      <c r="B26" s="80"/>
      <c r="C26" s="81"/>
      <c r="D26" s="81"/>
      <c r="E26" s="82"/>
      <c r="F26" s="80"/>
      <c r="G26" s="81"/>
      <c r="H26" s="81"/>
      <c r="I26" s="82"/>
      <c r="J26" s="27" t="e">
        <f t="shared" si="1"/>
        <v>#DIV/0!</v>
      </c>
      <c r="K26" s="96" t="e">
        <f t="shared" si="2"/>
        <v>#DIV/0!</v>
      </c>
      <c r="M26" s="24">
        <v>30</v>
      </c>
      <c r="N26" s="24">
        <v>1008</v>
      </c>
      <c r="O26" s="24">
        <f t="shared" si="3"/>
        <v>1009</v>
      </c>
    </row>
    <row r="27" spans="1:15" ht="17.45" customHeight="1" x14ac:dyDescent="0.25">
      <c r="A27" s="69" t="s">
        <v>62</v>
      </c>
      <c r="B27" s="80"/>
      <c r="C27" s="81"/>
      <c r="D27" s="81"/>
      <c r="E27" s="82"/>
      <c r="F27" s="80"/>
      <c r="G27" s="81"/>
      <c r="H27" s="81"/>
      <c r="I27" s="82"/>
      <c r="J27" s="27" t="e">
        <f t="shared" si="1"/>
        <v>#DIV/0!</v>
      </c>
      <c r="K27" s="96" t="e">
        <f t="shared" si="2"/>
        <v>#DIV/0!</v>
      </c>
      <c r="M27" s="24">
        <v>31</v>
      </c>
      <c r="N27" s="24">
        <v>1039</v>
      </c>
      <c r="O27" s="24">
        <f t="shared" si="3"/>
        <v>1040</v>
      </c>
    </row>
    <row r="28" spans="1:15" ht="17.45" customHeight="1" x14ac:dyDescent="0.25">
      <c r="A28" s="69" t="s">
        <v>70</v>
      </c>
      <c r="B28" s="80"/>
      <c r="C28" s="81"/>
      <c r="D28" s="81"/>
      <c r="E28" s="82"/>
      <c r="F28" s="80"/>
      <c r="G28" s="81"/>
      <c r="H28" s="81"/>
      <c r="I28" s="82"/>
      <c r="J28" s="27" t="e">
        <f t="shared" si="1"/>
        <v>#DIV/0!</v>
      </c>
      <c r="K28" s="96" t="e">
        <f t="shared" si="2"/>
        <v>#DIV/0!</v>
      </c>
      <c r="M28" s="24">
        <v>30</v>
      </c>
      <c r="N28" s="24">
        <v>1069</v>
      </c>
      <c r="O28" s="24">
        <f t="shared" si="3"/>
        <v>1070</v>
      </c>
    </row>
    <row r="29" spans="1:15" ht="17.45" customHeight="1" thickBot="1" x14ac:dyDescent="0.3">
      <c r="A29" s="69" t="s">
        <v>71</v>
      </c>
      <c r="B29" s="83"/>
      <c r="C29" s="84"/>
      <c r="D29" s="84"/>
      <c r="E29" s="85"/>
      <c r="F29" s="83"/>
      <c r="G29" s="84"/>
      <c r="H29" s="84"/>
      <c r="I29" s="85"/>
      <c r="J29" s="27" t="e">
        <f t="shared" si="1"/>
        <v>#DIV/0!</v>
      </c>
      <c r="K29" s="96" t="e">
        <f t="shared" si="2"/>
        <v>#DIV/0!</v>
      </c>
      <c r="M29" s="24">
        <v>31</v>
      </c>
      <c r="N29" s="24">
        <v>1100</v>
      </c>
      <c r="O29" s="24">
        <f t="shared" si="3"/>
        <v>1101</v>
      </c>
    </row>
    <row r="30" spans="1:15" ht="17.45" customHeight="1" thickBot="1" x14ac:dyDescent="0.3">
      <c r="A30" s="69"/>
    </row>
    <row r="31" spans="1:15" ht="17.45" customHeight="1" thickBot="1" x14ac:dyDescent="0.3">
      <c r="B31" s="89">
        <f>'Lead (30-Day_Avg)'!AA741</f>
        <v>2.5143406593406605E-2</v>
      </c>
      <c r="C31" s="90">
        <f>'Lead (30-Day_Avg)'!AB741</f>
        <v>2.2647887323943679E-2</v>
      </c>
      <c r="D31" s="90">
        <f>'Lead (30-Day_Avg)'!AC741</f>
        <v>3.1269178082191783E-2</v>
      </c>
      <c r="E31" s="91">
        <f>'Lead (30-Day_Avg)'!AD741</f>
        <v>2.6334465753424675E-2</v>
      </c>
      <c r="F31" s="89">
        <f>'Lead (30-Day_Avg)'!AA742</f>
        <v>0.4</v>
      </c>
      <c r="G31" s="90">
        <f>'Lead (30-Day_Avg)'!AB742</f>
        <v>0.115</v>
      </c>
      <c r="H31" s="90">
        <f>'Lead (30-Day_Avg)'!AC742</f>
        <v>3.145</v>
      </c>
      <c r="I31" s="137">
        <f>'Lead (30-Day_Avg)'!AD742</f>
        <v>0.22900000000000001</v>
      </c>
    </row>
    <row r="32" spans="1:15" ht="17.45" customHeight="1" thickBot="1" x14ac:dyDescent="0.3"/>
    <row r="33" spans="1:14" ht="17.45" customHeight="1" thickBot="1" x14ac:dyDescent="0.3">
      <c r="B33" s="95">
        <f>'Lead (30-Day_Avg)'!AA1110</f>
        <v>2.1954787869538354E-2</v>
      </c>
    </row>
    <row r="34" spans="1:14" ht="17.45" customHeight="1" x14ac:dyDescent="0.25"/>
    <row r="35" spans="1:14" ht="17.45" customHeight="1" x14ac:dyDescent="0.25"/>
    <row r="36" spans="1:14" ht="17.45" customHeight="1" thickBot="1" x14ac:dyDescent="0.3">
      <c r="A36" s="97" t="s">
        <v>74</v>
      </c>
      <c r="M36" s="97" t="s">
        <v>74</v>
      </c>
    </row>
    <row r="37" spans="1:14" ht="17.45" customHeight="1" x14ac:dyDescent="0.25">
      <c r="B37" s="138"/>
      <c r="C37" s="686" t="s">
        <v>72</v>
      </c>
      <c r="D37" s="686"/>
      <c r="E37" s="139"/>
      <c r="F37" s="138"/>
      <c r="G37" s="686" t="s">
        <v>59</v>
      </c>
      <c r="H37" s="686"/>
      <c r="I37" s="139"/>
    </row>
    <row r="38" spans="1:14" ht="17.45" customHeight="1" thickBot="1" x14ac:dyDescent="0.3">
      <c r="A38" s="70" t="s">
        <v>15</v>
      </c>
      <c r="B38" s="71" t="s">
        <v>1</v>
      </c>
      <c r="C38" s="72" t="s">
        <v>2</v>
      </c>
      <c r="D38" s="72" t="s">
        <v>9</v>
      </c>
      <c r="E38" s="73" t="s">
        <v>12</v>
      </c>
      <c r="F38" s="71" t="s">
        <v>1</v>
      </c>
      <c r="G38" s="72" t="s">
        <v>2</v>
      </c>
      <c r="H38" s="72" t="s">
        <v>9</v>
      </c>
      <c r="I38" s="73" t="s">
        <v>12</v>
      </c>
      <c r="M38" s="159" t="s">
        <v>15</v>
      </c>
      <c r="N38" s="158" t="s">
        <v>58</v>
      </c>
    </row>
    <row r="39" spans="1:14" ht="17.45" customHeight="1" x14ac:dyDescent="0.25">
      <c r="A39" s="69" t="s">
        <v>63</v>
      </c>
      <c r="B39" s="86">
        <f>'Arsenic (Daily)'!V1131</f>
        <v>1.8958322580645164</v>
      </c>
      <c r="C39" s="87">
        <f>'Arsenic (Daily)'!W1131</f>
        <v>1.084775</v>
      </c>
      <c r="D39" s="87">
        <f>'Arsenic (Daily)'!X1131</f>
        <v>0.97122580645161283</v>
      </c>
      <c r="E39" s="88">
        <f>'Arsenic (Daily)'!Y1131</f>
        <v>1.2603129032258069</v>
      </c>
      <c r="F39" s="86">
        <f>'Arsenic (Daily)'!V1132</f>
        <v>5.8659999999999997</v>
      </c>
      <c r="G39" s="87">
        <f>'Arsenic (Daily)'!W1132</f>
        <v>2.069</v>
      </c>
      <c r="H39" s="87">
        <f>'Arsenic (Daily)'!X1132</f>
        <v>1.9430000000000001</v>
      </c>
      <c r="I39" s="88">
        <f>'Arsenic (Daily)'!Y1132</f>
        <v>2.847</v>
      </c>
      <c r="J39" s="27">
        <f t="shared" ref="J39:J50" si="4">AVERAGE(B39:E39)</f>
        <v>1.303036491935484</v>
      </c>
      <c r="K39" s="96">
        <f>(J39-$B$54)/$B$54</f>
        <v>0.29495225361723004</v>
      </c>
      <c r="M39" s="69" t="s">
        <v>63</v>
      </c>
    </row>
    <row r="40" spans="1:14" ht="17.45" customHeight="1" x14ac:dyDescent="0.25">
      <c r="A40" s="69" t="s">
        <v>64</v>
      </c>
      <c r="B40" s="80">
        <f>'Arsenic (Daily)'!V1159</f>
        <v>1.2624107142857142</v>
      </c>
      <c r="C40" s="81">
        <f>'Arsenic (Daily)'!W1159</f>
        <v>1.0674406250000004</v>
      </c>
      <c r="D40" s="81">
        <f>'Arsenic (Daily)'!X1159</f>
        <v>0.99655357142857159</v>
      </c>
      <c r="E40" s="82">
        <f>'Arsenic (Daily)'!Y1159</f>
        <v>1.109057142857143</v>
      </c>
      <c r="F40" s="80">
        <f>'Arsenic (Daily)'!V1160</f>
        <v>2.609</v>
      </c>
      <c r="G40" s="81">
        <f>'Arsenic (Daily)'!W1160</f>
        <v>1.7989999999999999</v>
      </c>
      <c r="H40" s="81">
        <f>'Arsenic (Daily)'!X1160</f>
        <v>1.5589999999999999</v>
      </c>
      <c r="I40" s="82">
        <f>'Arsenic (Daily)'!Y1160</f>
        <v>1.496</v>
      </c>
      <c r="J40" s="27">
        <f t="shared" si="4"/>
        <v>1.1088655133928573</v>
      </c>
      <c r="K40" s="96">
        <f t="shared" ref="K40:K50" si="5">(J40-$B$54)/$B$54</f>
        <v>0.10198594161674721</v>
      </c>
      <c r="M40" s="69" t="s">
        <v>64</v>
      </c>
    </row>
    <row r="41" spans="1:14" ht="17.45" customHeight="1" x14ac:dyDescent="0.25">
      <c r="A41" s="69" t="s">
        <v>65</v>
      </c>
      <c r="B41" s="80"/>
      <c r="C41" s="81"/>
      <c r="D41" s="81"/>
      <c r="E41" s="82"/>
      <c r="F41" s="80"/>
      <c r="G41" s="81"/>
      <c r="H41" s="81"/>
      <c r="I41" s="82"/>
      <c r="J41" s="27" t="e">
        <f t="shared" si="4"/>
        <v>#DIV/0!</v>
      </c>
      <c r="K41" s="96" t="e">
        <f t="shared" si="5"/>
        <v>#DIV/0!</v>
      </c>
      <c r="M41" s="69" t="s">
        <v>65</v>
      </c>
    </row>
    <row r="42" spans="1:14" ht="17.45" customHeight="1" x14ac:dyDescent="0.25">
      <c r="A42" s="69" t="s">
        <v>66</v>
      </c>
      <c r="B42" s="80"/>
      <c r="C42" s="81"/>
      <c r="D42" s="81"/>
      <c r="E42" s="82"/>
      <c r="F42" s="80"/>
      <c r="G42" s="81"/>
      <c r="H42" s="143"/>
      <c r="I42" s="82"/>
      <c r="J42" s="27" t="e">
        <f t="shared" si="4"/>
        <v>#DIV/0!</v>
      </c>
      <c r="K42" s="96" t="e">
        <f t="shared" si="5"/>
        <v>#DIV/0!</v>
      </c>
      <c r="M42" s="69" t="s">
        <v>66</v>
      </c>
    </row>
    <row r="43" spans="1:14" ht="17.45" customHeight="1" x14ac:dyDescent="0.25">
      <c r="A43" s="69" t="s">
        <v>67</v>
      </c>
      <c r="B43" s="80"/>
      <c r="C43" s="81"/>
      <c r="D43" s="81"/>
      <c r="E43" s="82"/>
      <c r="F43" s="80"/>
      <c r="G43" s="81"/>
      <c r="H43" s="81"/>
      <c r="I43" s="82"/>
      <c r="J43" s="27" t="e">
        <f t="shared" si="4"/>
        <v>#DIV/0!</v>
      </c>
      <c r="K43" s="96" t="e">
        <f t="shared" si="5"/>
        <v>#DIV/0!</v>
      </c>
      <c r="M43" s="69" t="s">
        <v>67</v>
      </c>
    </row>
    <row r="44" spans="1:14" ht="17.45" customHeight="1" x14ac:dyDescent="0.25">
      <c r="A44" s="69" t="s">
        <v>68</v>
      </c>
      <c r="B44" s="80"/>
      <c r="C44" s="81"/>
      <c r="D44" s="81"/>
      <c r="E44" s="82"/>
      <c r="F44" s="80"/>
      <c r="G44" s="81"/>
      <c r="H44" s="81"/>
      <c r="I44" s="82"/>
      <c r="J44" s="27" t="e">
        <f t="shared" si="4"/>
        <v>#DIV/0!</v>
      </c>
      <c r="K44" s="96" t="e">
        <f t="shared" si="5"/>
        <v>#DIV/0!</v>
      </c>
      <c r="M44" s="69" t="s">
        <v>68</v>
      </c>
    </row>
    <row r="45" spans="1:14" ht="17.45" customHeight="1" x14ac:dyDescent="0.25">
      <c r="A45" s="69" t="s">
        <v>69</v>
      </c>
      <c r="B45" s="80"/>
      <c r="C45" s="81"/>
      <c r="D45" s="81"/>
      <c r="E45" s="82"/>
      <c r="F45" s="80"/>
      <c r="G45" s="81"/>
      <c r="H45" s="81"/>
      <c r="I45" s="82"/>
      <c r="J45" s="27" t="e">
        <f t="shared" si="4"/>
        <v>#DIV/0!</v>
      </c>
      <c r="K45" s="96" t="e">
        <f t="shared" si="5"/>
        <v>#DIV/0!</v>
      </c>
      <c r="M45" s="69" t="s">
        <v>69</v>
      </c>
    </row>
    <row r="46" spans="1:14" ht="17.45" customHeight="1" x14ac:dyDescent="0.25">
      <c r="A46" s="69" t="s">
        <v>60</v>
      </c>
      <c r="B46" s="80"/>
      <c r="C46" s="81"/>
      <c r="D46" s="81"/>
      <c r="E46" s="82"/>
      <c r="F46" s="80"/>
      <c r="G46" s="81"/>
      <c r="H46" s="81"/>
      <c r="I46" s="82"/>
      <c r="J46" s="27" t="e">
        <f t="shared" si="4"/>
        <v>#DIV/0!</v>
      </c>
      <c r="K46" s="96" t="e">
        <f t="shared" si="5"/>
        <v>#DIV/0!</v>
      </c>
      <c r="M46" s="69" t="s">
        <v>60</v>
      </c>
    </row>
    <row r="47" spans="1:14" ht="17.45" customHeight="1" x14ac:dyDescent="0.25">
      <c r="A47" s="69" t="s">
        <v>61</v>
      </c>
      <c r="B47" s="80"/>
      <c r="C47" s="81"/>
      <c r="D47" s="81"/>
      <c r="E47" s="82"/>
      <c r="F47" s="80"/>
      <c r="G47" s="81"/>
      <c r="H47" s="81"/>
      <c r="I47" s="82"/>
      <c r="J47" s="27" t="e">
        <f t="shared" si="4"/>
        <v>#DIV/0!</v>
      </c>
      <c r="K47" s="96" t="e">
        <f t="shared" si="5"/>
        <v>#DIV/0!</v>
      </c>
      <c r="M47" s="69" t="s">
        <v>61</v>
      </c>
    </row>
    <row r="48" spans="1:14" ht="17.45" customHeight="1" x14ac:dyDescent="0.25">
      <c r="A48" s="69" t="s">
        <v>62</v>
      </c>
      <c r="B48" s="80"/>
      <c r="C48" s="81"/>
      <c r="D48" s="81"/>
      <c r="E48" s="82"/>
      <c r="F48" s="80"/>
      <c r="G48" s="81"/>
      <c r="H48" s="81"/>
      <c r="I48" s="82"/>
      <c r="J48" s="27" t="e">
        <f t="shared" si="4"/>
        <v>#DIV/0!</v>
      </c>
      <c r="K48" s="96" t="e">
        <f t="shared" si="5"/>
        <v>#DIV/0!</v>
      </c>
      <c r="M48" s="69" t="s">
        <v>62</v>
      </c>
    </row>
    <row r="49" spans="1:13" ht="17.45" customHeight="1" x14ac:dyDescent="0.25">
      <c r="A49" s="69" t="s">
        <v>70</v>
      </c>
      <c r="B49" s="80"/>
      <c r="C49" s="81"/>
      <c r="D49" s="81"/>
      <c r="E49" s="82"/>
      <c r="F49" s="80"/>
      <c r="G49" s="81"/>
      <c r="H49" s="81"/>
      <c r="I49" s="82"/>
      <c r="J49" s="27" t="e">
        <f t="shared" si="4"/>
        <v>#DIV/0!</v>
      </c>
      <c r="K49" s="96" t="e">
        <f t="shared" si="5"/>
        <v>#DIV/0!</v>
      </c>
      <c r="M49" s="69" t="s">
        <v>70</v>
      </c>
    </row>
    <row r="50" spans="1:13" ht="17.45" customHeight="1" thickBot="1" x14ac:dyDescent="0.3">
      <c r="A50" s="69" t="s">
        <v>71</v>
      </c>
      <c r="B50" s="83"/>
      <c r="C50" s="84"/>
      <c r="D50" s="84"/>
      <c r="E50" s="85"/>
      <c r="F50" s="83"/>
      <c r="G50" s="84"/>
      <c r="H50" s="84"/>
      <c r="I50" s="85"/>
      <c r="J50" s="27" t="e">
        <f t="shared" si="4"/>
        <v>#DIV/0!</v>
      </c>
      <c r="K50" s="96" t="e">
        <f t="shared" si="5"/>
        <v>#DIV/0!</v>
      </c>
      <c r="M50" s="69" t="s">
        <v>71</v>
      </c>
    </row>
    <row r="51" spans="1:13" ht="17.45" customHeight="1" thickBot="1" x14ac:dyDescent="0.3">
      <c r="A51" s="69"/>
    </row>
    <row r="52" spans="1:13" ht="17.45" customHeight="1" thickBot="1" x14ac:dyDescent="0.3">
      <c r="B52" s="89">
        <f>'Arsenic (Daily)'!V741</f>
        <v>0.93021538461538511</v>
      </c>
      <c r="C52" s="90">
        <f>'Arsenic (Daily)'!W741</f>
        <v>0.97254859154929563</v>
      </c>
      <c r="D52" s="90">
        <f>'Arsenic (Daily)'!X741</f>
        <v>0.90220356164383486</v>
      </c>
      <c r="E52" s="91">
        <f>'Arsenic (Daily)'!Y741</f>
        <v>0.90402931506849327</v>
      </c>
      <c r="F52" s="92">
        <f>'Arsenic (Daily)'!V742</f>
        <v>3.3029999999999999</v>
      </c>
      <c r="G52" s="93">
        <f>'Arsenic (Daily)'!W742</f>
        <v>3.8650000000000002</v>
      </c>
      <c r="H52" s="93">
        <f>'Arsenic (Daily)'!X742</f>
        <v>28.43</v>
      </c>
      <c r="I52" s="94">
        <f>'Arsenic (Daily)'!Y742</f>
        <v>1.9159999999999999</v>
      </c>
    </row>
    <row r="53" spans="1:13" ht="17.45" customHeight="1" thickBot="1" x14ac:dyDescent="0.3"/>
    <row r="54" spans="1:13" ht="17.45" customHeight="1" thickBot="1" x14ac:dyDescent="0.3">
      <c r="B54" s="95">
        <f>'Arsenic (Daily)'!V1110</f>
        <v>1.0062428852459016</v>
      </c>
    </row>
    <row r="55" spans="1:13" ht="17.45" customHeight="1" x14ac:dyDescent="0.25"/>
    <row r="56" spans="1:13" ht="17.45" customHeight="1" x14ac:dyDescent="0.25"/>
    <row r="57" spans="1:13" ht="17.45" customHeight="1" thickBot="1" x14ac:dyDescent="0.3">
      <c r="A57" s="110" t="s">
        <v>55</v>
      </c>
      <c r="B57" s="108" t="s">
        <v>1</v>
      </c>
      <c r="C57" s="108" t="s">
        <v>2</v>
      </c>
      <c r="D57" s="108" t="s">
        <v>9</v>
      </c>
      <c r="E57" s="108" t="s">
        <v>12</v>
      </c>
      <c r="F57" s="108" t="s">
        <v>83</v>
      </c>
    </row>
    <row r="58" spans="1:13" ht="17.45" customHeight="1" thickBot="1" x14ac:dyDescent="0.3">
      <c r="A58" s="109" t="s">
        <v>33</v>
      </c>
      <c r="B58" s="81">
        <f>'Lead (30-Day_Avg)'!BL6</f>
        <v>5.3571999999999995E-2</v>
      </c>
      <c r="C58" s="81">
        <f>'Lead (30-Day_Avg)'!BM6</f>
        <v>5.5963999999999986E-2</v>
      </c>
      <c r="D58" s="81">
        <f>'Lead (30-Day_Avg)'!BN6</f>
        <v>3.8471999999999992E-2</v>
      </c>
      <c r="E58" s="81">
        <f>'Lead (30-Day_Avg)'!BO6</f>
        <v>0.11675999999999975</v>
      </c>
      <c r="F58" s="81">
        <f>'Lead (30-Day_Avg)'!BP6</f>
        <v>5.7285999999999969E-2</v>
      </c>
      <c r="G58" s="68">
        <v>7.4999999999999997E-2</v>
      </c>
      <c r="H58" s="111">
        <f>(G58-F58)/F58</f>
        <v>0.3092204028907593</v>
      </c>
    </row>
    <row r="59" spans="1:13" ht="17.45" customHeight="1" thickBot="1" x14ac:dyDescent="0.3">
      <c r="A59" s="109" t="s">
        <v>34</v>
      </c>
      <c r="B59" s="81">
        <f>'Arsenic (Daily)'!BV6</f>
        <v>2.0355999999999992</v>
      </c>
      <c r="C59" s="81">
        <f>'Arsenic (Daily)'!BW6</f>
        <v>2.0077600000000002</v>
      </c>
      <c r="D59" s="81">
        <f>'Arsenic (Daily)'!BX6</f>
        <v>1.7510999999999999</v>
      </c>
      <c r="E59" s="81">
        <f>'Arsenic (Daily)'!BY6</f>
        <v>1.8550999999999997</v>
      </c>
      <c r="F59" s="81">
        <f>'Arsenic (Daily)'!BZ6</f>
        <v>1.9211999999999998</v>
      </c>
      <c r="G59" s="68">
        <v>2.5</v>
      </c>
      <c r="H59" s="111">
        <f>(G59-F59)/F59</f>
        <v>0.30127003955860931</v>
      </c>
    </row>
    <row r="60" spans="1:13" ht="17.45" customHeight="1" x14ac:dyDescent="0.25"/>
    <row r="61" spans="1:13" ht="17.45" customHeight="1" x14ac:dyDescent="0.25"/>
    <row r="62" spans="1:13" ht="35.1" customHeight="1" thickBot="1" x14ac:dyDescent="0.3">
      <c r="A62" s="112" t="s">
        <v>55</v>
      </c>
      <c r="B62" s="108" t="s">
        <v>1</v>
      </c>
      <c r="C62" s="108" t="s">
        <v>2</v>
      </c>
      <c r="D62" s="108" t="s">
        <v>9</v>
      </c>
      <c r="E62" s="108" t="s">
        <v>12</v>
      </c>
      <c r="F62" s="108" t="s">
        <v>83</v>
      </c>
      <c r="G62" s="113" t="s">
        <v>84</v>
      </c>
    </row>
    <row r="63" spans="1:13" ht="17.45" customHeight="1" thickBot="1" x14ac:dyDescent="0.3">
      <c r="A63" s="109" t="s">
        <v>33</v>
      </c>
      <c r="B63" s="81">
        <v>6.3553999999999958E-2</v>
      </c>
      <c r="C63" s="81">
        <v>6.0161999999999979E-2</v>
      </c>
      <c r="D63" s="81">
        <v>6.6400000000000001E-2</v>
      </c>
      <c r="E63" s="81">
        <v>6.4600000000000005E-2</v>
      </c>
      <c r="F63" s="81">
        <v>6.4347999999999961E-2</v>
      </c>
      <c r="G63" s="68">
        <v>7.4999999999999997E-2</v>
      </c>
    </row>
    <row r="64" spans="1:13" ht="17.45" customHeight="1" thickBot="1" x14ac:dyDescent="0.3">
      <c r="A64" s="109" t="s">
        <v>34</v>
      </c>
      <c r="B64" s="81">
        <v>2.0454599999999985</v>
      </c>
      <c r="C64" s="81">
        <v>2.0238399999999994</v>
      </c>
      <c r="D64" s="81">
        <v>1.7490000000000001</v>
      </c>
      <c r="E64" s="81">
        <v>1.8580000000000001</v>
      </c>
      <c r="F64" s="81">
        <v>1.9328199999999989</v>
      </c>
      <c r="G64" s="68">
        <v>2.5</v>
      </c>
    </row>
    <row r="65" spans="12:15" ht="17.45" customHeight="1" x14ac:dyDescent="0.25"/>
    <row r="66" spans="12:15" ht="17.45" customHeight="1" x14ac:dyDescent="0.25"/>
    <row r="67" spans="12:15" ht="17.45" customHeight="1" thickBot="1" x14ac:dyDescent="0.3">
      <c r="M67" s="159" t="s">
        <v>15</v>
      </c>
      <c r="N67" s="158" t="s">
        <v>74</v>
      </c>
      <c r="O67" s="158" t="s">
        <v>96</v>
      </c>
    </row>
    <row r="68" spans="12:15" ht="17.45" customHeight="1" x14ac:dyDescent="0.25">
      <c r="L68" s="163">
        <v>2019</v>
      </c>
      <c r="M68" s="161" t="s">
        <v>63</v>
      </c>
      <c r="N68" s="167">
        <v>0.86994211469534033</v>
      </c>
      <c r="O68" s="165">
        <v>2.556816308243727E-2</v>
      </c>
    </row>
    <row r="69" spans="12:15" ht="17.45" customHeight="1" x14ac:dyDescent="0.25">
      <c r="M69" s="161" t="s">
        <v>64</v>
      </c>
      <c r="N69" s="168">
        <v>0.61462597402597408</v>
      </c>
      <c r="O69" s="165">
        <v>2.5587191558441559E-2</v>
      </c>
    </row>
    <row r="70" spans="12:15" ht="17.45" customHeight="1" x14ac:dyDescent="0.25">
      <c r="M70" s="161" t="s">
        <v>65</v>
      </c>
      <c r="N70" s="168">
        <v>0.88407287186379924</v>
      </c>
      <c r="O70" s="165">
        <v>2.5111659946236556E-2</v>
      </c>
    </row>
    <row r="71" spans="12:15" ht="17.45" customHeight="1" x14ac:dyDescent="0.25">
      <c r="M71" s="161" t="s">
        <v>66</v>
      </c>
      <c r="N71" s="168">
        <v>1.1458221428571429</v>
      </c>
      <c r="O71" s="165">
        <v>5.3579345238095245E-2</v>
      </c>
    </row>
    <row r="72" spans="12:15" ht="17.45" customHeight="1" x14ac:dyDescent="0.25">
      <c r="M72" s="161" t="s">
        <v>67</v>
      </c>
      <c r="N72" s="168">
        <v>0.73228102598566314</v>
      </c>
      <c r="O72" s="165">
        <v>2.5170152329749108E-2</v>
      </c>
    </row>
    <row r="73" spans="12:15" ht="17.45" customHeight="1" x14ac:dyDescent="0.25">
      <c r="M73" s="161" t="s">
        <v>68</v>
      </c>
      <c r="N73" s="168">
        <v>0.8592411904761903</v>
      </c>
      <c r="O73" s="165">
        <v>2.2451833333333334E-2</v>
      </c>
    </row>
    <row r="74" spans="12:15" ht="17.45" customHeight="1" x14ac:dyDescent="0.25">
      <c r="M74" s="161" t="s">
        <v>69</v>
      </c>
      <c r="N74" s="168">
        <v>0.93934471326164881</v>
      </c>
      <c r="O74" s="165">
        <v>2.1408360215053764E-2</v>
      </c>
    </row>
    <row r="75" spans="12:15" ht="17.45" customHeight="1" x14ac:dyDescent="0.25">
      <c r="M75" s="161" t="s">
        <v>60</v>
      </c>
      <c r="N75" s="168">
        <v>0.97860589157706102</v>
      </c>
      <c r="O75" s="165">
        <v>2.300246863799283E-2</v>
      </c>
    </row>
    <row r="76" spans="12:15" ht="17.45" customHeight="1" x14ac:dyDescent="0.25">
      <c r="M76" s="161" t="s">
        <v>61</v>
      </c>
      <c r="N76" s="168">
        <v>0.94683854679802959</v>
      </c>
      <c r="O76" s="165">
        <v>2.253592980295566E-2</v>
      </c>
    </row>
    <row r="77" spans="12:15" ht="17.45" customHeight="1" x14ac:dyDescent="0.25">
      <c r="M77" s="161" t="s">
        <v>62</v>
      </c>
      <c r="N77" s="171">
        <v>1.2568777553763442</v>
      </c>
      <c r="O77" s="165">
        <v>2.9919171146953402E-2</v>
      </c>
    </row>
    <row r="78" spans="12:15" ht="17.45" customHeight="1" x14ac:dyDescent="0.25">
      <c r="M78" s="161" t="s">
        <v>70</v>
      </c>
      <c r="N78" s="168">
        <v>1.0256920238095237</v>
      </c>
      <c r="O78" s="165">
        <v>2.3408571428571435E-2</v>
      </c>
    </row>
    <row r="79" spans="12:15" ht="17.45" customHeight="1" x14ac:dyDescent="0.25">
      <c r="M79" s="161" t="s">
        <v>71</v>
      </c>
      <c r="N79" s="168">
        <v>0.85416455972101135</v>
      </c>
      <c r="O79" s="165">
        <v>1.8926107236268523E-2</v>
      </c>
    </row>
    <row r="80" spans="12:15" ht="17.45" customHeight="1" x14ac:dyDescent="0.25">
      <c r="L80" s="164">
        <v>2020</v>
      </c>
      <c r="M80" s="162" t="s">
        <v>63</v>
      </c>
      <c r="N80" s="169">
        <v>1.0887102223190934</v>
      </c>
      <c r="O80" s="166">
        <v>2.4575204882301655E-2</v>
      </c>
    </row>
    <row r="81" spans="13:15" ht="17.45" customHeight="1" x14ac:dyDescent="0.25">
      <c r="M81" s="162" t="s">
        <v>64</v>
      </c>
      <c r="N81" s="169">
        <v>1.071792621703854</v>
      </c>
      <c r="O81" s="166">
        <v>2.3216840770791072E-2</v>
      </c>
    </row>
    <row r="82" spans="13:15" ht="17.45" customHeight="1" x14ac:dyDescent="0.25">
      <c r="M82" s="162" t="s">
        <v>65</v>
      </c>
      <c r="N82" s="169">
        <v>0.58036048387096761</v>
      </c>
      <c r="O82" s="166">
        <v>2.0809538530465951E-2</v>
      </c>
    </row>
    <row r="83" spans="13:15" ht="17.45" customHeight="1" x14ac:dyDescent="0.25">
      <c r="M83" s="162" t="s">
        <v>66</v>
      </c>
      <c r="N83" s="169">
        <v>0.63166833333333328</v>
      </c>
      <c r="O83" s="166">
        <v>1.4565363095238093E-2</v>
      </c>
    </row>
    <row r="84" spans="13:15" ht="17.45" customHeight="1" x14ac:dyDescent="0.25">
      <c r="M84" s="162" t="s">
        <v>67</v>
      </c>
      <c r="N84" s="169">
        <v>0.75075430107526875</v>
      </c>
      <c r="O84" s="166">
        <v>2.4180595878136198E-2</v>
      </c>
    </row>
    <row r="85" spans="13:15" ht="17.45" customHeight="1" x14ac:dyDescent="0.25">
      <c r="M85" s="162" t="s">
        <v>68</v>
      </c>
      <c r="N85" s="169">
        <v>0.68830000000000013</v>
      </c>
      <c r="O85" s="166">
        <v>1.9267476190476189E-2</v>
      </c>
    </row>
    <row r="86" spans="13:15" ht="17.45" customHeight="1" x14ac:dyDescent="0.25">
      <c r="M86" s="162" t="s">
        <v>69</v>
      </c>
      <c r="N86" s="169">
        <v>0.89686041666666672</v>
      </c>
      <c r="O86" s="166">
        <v>1.7282898745519713E-2</v>
      </c>
    </row>
    <row r="87" spans="13:15" ht="17.45" customHeight="1" thickBot="1" x14ac:dyDescent="0.3">
      <c r="M87" s="162" t="s">
        <v>60</v>
      </c>
      <c r="N87" s="170">
        <v>0.94646928315412193</v>
      </c>
      <c r="O87" s="166">
        <v>1.9908120967741937E-2</v>
      </c>
    </row>
    <row r="88" spans="13:15" ht="17.45" customHeight="1" x14ac:dyDescent="0.25">
      <c r="M88" s="162" t="s">
        <v>61</v>
      </c>
      <c r="N88" s="172">
        <v>1.3210605952380954</v>
      </c>
      <c r="O88" s="166">
        <v>2.48635E-2</v>
      </c>
    </row>
    <row r="89" spans="13:15" ht="17.45" customHeight="1" x14ac:dyDescent="0.25">
      <c r="M89" s="162" t="s">
        <v>62</v>
      </c>
      <c r="N89" s="169">
        <v>1.6737919578853049</v>
      </c>
      <c r="O89" s="166">
        <v>2.6936191756272404E-2</v>
      </c>
    </row>
    <row r="90" spans="13:15" ht="17.45" customHeight="1" x14ac:dyDescent="0.25">
      <c r="M90" s="162" t="s">
        <v>70</v>
      </c>
      <c r="N90" s="169">
        <v>1.2384023809523808</v>
      </c>
      <c r="O90" s="166">
        <v>2.4928345238095242E-2</v>
      </c>
    </row>
    <row r="91" spans="13:15" ht="17.45" customHeight="1" thickBot="1" x14ac:dyDescent="0.3">
      <c r="M91" s="162" t="s">
        <v>71</v>
      </c>
      <c r="N91" s="170">
        <v>1.6062174242424243</v>
      </c>
      <c r="O91" s="166">
        <v>2.7965656565656562E-2</v>
      </c>
    </row>
    <row r="92" spans="13:15" ht="17.45" customHeight="1" x14ac:dyDescent="0.25"/>
    <row r="93" spans="13:15" ht="17.45" customHeight="1" x14ac:dyDescent="0.25"/>
    <row r="94" spans="13:15" ht="17.45" customHeight="1" x14ac:dyDescent="0.25"/>
    <row r="95" spans="13:15" ht="17.45" customHeight="1" x14ac:dyDescent="0.25"/>
    <row r="96" spans="13:15" ht="17.45" customHeight="1" x14ac:dyDescent="0.25"/>
    <row r="97" ht="17.45" customHeight="1" x14ac:dyDescent="0.25"/>
    <row r="98" ht="17.45" customHeight="1" x14ac:dyDescent="0.25"/>
    <row r="99" ht="17.45" customHeight="1" x14ac:dyDescent="0.25"/>
    <row r="100" ht="17.45" customHeight="1" x14ac:dyDescent="0.25"/>
    <row r="101" ht="17.45" customHeight="1" x14ac:dyDescent="0.25"/>
    <row r="102" ht="17.45" customHeight="1" x14ac:dyDescent="0.25"/>
    <row r="103" ht="17.45" customHeight="1" x14ac:dyDescent="0.25"/>
    <row r="104" ht="17.45" customHeight="1" x14ac:dyDescent="0.25"/>
    <row r="105" ht="17.45" customHeight="1" x14ac:dyDescent="0.25"/>
    <row r="106" ht="17.45" customHeight="1" x14ac:dyDescent="0.25"/>
    <row r="107" ht="17.45" customHeight="1" x14ac:dyDescent="0.25"/>
    <row r="108" ht="17.45" customHeight="1" x14ac:dyDescent="0.25"/>
    <row r="109" ht="17.45" customHeight="1" x14ac:dyDescent="0.25"/>
    <row r="110" ht="17.45" customHeight="1" x14ac:dyDescent="0.25"/>
    <row r="111" ht="17.45" customHeight="1" x14ac:dyDescent="0.25"/>
    <row r="112" ht="17.45" customHeight="1" x14ac:dyDescent="0.25"/>
    <row r="113" ht="17.45" customHeight="1" x14ac:dyDescent="0.25"/>
    <row r="114" ht="17.45" customHeight="1" x14ac:dyDescent="0.25"/>
    <row r="115" ht="17.45" customHeight="1" x14ac:dyDescent="0.25"/>
    <row r="116" ht="17.45" customHeight="1" x14ac:dyDescent="0.25"/>
    <row r="117" ht="17.45" customHeight="1" x14ac:dyDescent="0.25"/>
    <row r="118" ht="17.45" customHeight="1" x14ac:dyDescent="0.25"/>
    <row r="119" ht="17.45" customHeight="1" x14ac:dyDescent="0.25"/>
    <row r="120" ht="17.45" customHeight="1" x14ac:dyDescent="0.25"/>
    <row r="121" ht="17.45" customHeight="1" x14ac:dyDescent="0.25"/>
    <row r="122" ht="17.45" customHeight="1" x14ac:dyDescent="0.25"/>
    <row r="123" ht="17.45" customHeight="1" x14ac:dyDescent="0.25"/>
    <row r="124" ht="17.45" customHeight="1" x14ac:dyDescent="0.25"/>
    <row r="125" ht="17.45" customHeight="1" x14ac:dyDescent="0.25"/>
    <row r="126" ht="17.45" customHeight="1" x14ac:dyDescent="0.25"/>
    <row r="127" ht="17.45" customHeight="1" x14ac:dyDescent="0.25"/>
    <row r="128" ht="17.45" customHeight="1" x14ac:dyDescent="0.25"/>
    <row r="129" ht="17.45" customHeight="1" x14ac:dyDescent="0.25"/>
    <row r="130" ht="17.45" customHeight="1" x14ac:dyDescent="0.25"/>
    <row r="131" ht="17.45" customHeight="1" x14ac:dyDescent="0.25"/>
    <row r="132" ht="17.45" customHeight="1" x14ac:dyDescent="0.25"/>
    <row r="133" ht="17.45" customHeight="1" x14ac:dyDescent="0.25"/>
    <row r="134" ht="17.45" customHeight="1" x14ac:dyDescent="0.25"/>
    <row r="135" ht="17.45" customHeight="1" x14ac:dyDescent="0.25"/>
    <row r="136" ht="17.45" customHeight="1" x14ac:dyDescent="0.25"/>
    <row r="137" ht="17.45" customHeight="1" x14ac:dyDescent="0.25"/>
    <row r="138" ht="17.45" customHeight="1" x14ac:dyDescent="0.25"/>
    <row r="139" ht="17.45" customHeight="1" x14ac:dyDescent="0.25"/>
    <row r="140" ht="17.45" customHeight="1" x14ac:dyDescent="0.25"/>
    <row r="141" ht="17.45" customHeight="1" x14ac:dyDescent="0.25"/>
    <row r="142" ht="17.45" customHeight="1" x14ac:dyDescent="0.25"/>
    <row r="143" ht="17.45" customHeight="1" x14ac:dyDescent="0.25"/>
    <row r="144" ht="17.45" customHeight="1" x14ac:dyDescent="0.25"/>
    <row r="145" ht="17.45" customHeight="1" x14ac:dyDescent="0.25"/>
    <row r="146" ht="17.45" customHeight="1" x14ac:dyDescent="0.25"/>
    <row r="147" ht="17.45" customHeight="1" x14ac:dyDescent="0.25"/>
    <row r="148" ht="17.45" customHeight="1" x14ac:dyDescent="0.25"/>
    <row r="149" ht="17.45" customHeight="1" x14ac:dyDescent="0.25"/>
    <row r="150" ht="17.45" customHeight="1" x14ac:dyDescent="0.25"/>
    <row r="151" ht="17.45" customHeight="1" x14ac:dyDescent="0.25"/>
    <row r="152" ht="17.45" customHeight="1" x14ac:dyDescent="0.25"/>
    <row r="153" ht="17.45" customHeight="1" x14ac:dyDescent="0.25"/>
    <row r="154" ht="17.45" customHeight="1" x14ac:dyDescent="0.25"/>
    <row r="155" ht="17.45" customHeight="1" x14ac:dyDescent="0.25"/>
    <row r="156" ht="17.45" customHeight="1" x14ac:dyDescent="0.25"/>
    <row r="157" ht="17.45" customHeight="1" x14ac:dyDescent="0.25"/>
    <row r="158" ht="17.45" customHeight="1" x14ac:dyDescent="0.25"/>
    <row r="159" ht="17.45" customHeight="1" x14ac:dyDescent="0.25"/>
    <row r="160" ht="17.45" customHeight="1" x14ac:dyDescent="0.25"/>
    <row r="161" ht="17.45" customHeight="1" x14ac:dyDescent="0.25"/>
    <row r="162" ht="17.45" customHeight="1" x14ac:dyDescent="0.25"/>
    <row r="163" ht="17.45" customHeight="1" x14ac:dyDescent="0.25"/>
    <row r="164" ht="17.45" customHeight="1" x14ac:dyDescent="0.25"/>
    <row r="165" ht="17.45" customHeight="1" x14ac:dyDescent="0.25"/>
    <row r="166" ht="17.45" customHeight="1" x14ac:dyDescent="0.25"/>
    <row r="167" ht="17.45" customHeight="1" x14ac:dyDescent="0.25"/>
    <row r="168" ht="17.45" customHeight="1" x14ac:dyDescent="0.25"/>
    <row r="169" ht="17.45" customHeight="1" x14ac:dyDescent="0.25"/>
    <row r="170" ht="17.45" customHeight="1" x14ac:dyDescent="0.25"/>
    <row r="171" ht="17.45" customHeight="1" x14ac:dyDescent="0.25"/>
    <row r="172" ht="17.45" customHeight="1" x14ac:dyDescent="0.25"/>
    <row r="173" ht="17.45" customHeight="1" x14ac:dyDescent="0.25"/>
    <row r="174" ht="17.45" customHeight="1" x14ac:dyDescent="0.25"/>
    <row r="175" ht="17.45" customHeight="1" x14ac:dyDescent="0.25"/>
    <row r="176" ht="17.45" customHeight="1" x14ac:dyDescent="0.25"/>
    <row r="177" ht="17.45" customHeight="1" x14ac:dyDescent="0.25"/>
    <row r="178" ht="17.45" customHeight="1" x14ac:dyDescent="0.25"/>
    <row r="179" ht="17.45" customHeight="1" x14ac:dyDescent="0.25"/>
    <row r="180" ht="17.45" customHeight="1" x14ac:dyDescent="0.25"/>
    <row r="181" ht="17.45" customHeight="1" x14ac:dyDescent="0.25"/>
    <row r="182" ht="17.45" customHeight="1" x14ac:dyDescent="0.25"/>
    <row r="183" ht="17.45" customHeight="1" x14ac:dyDescent="0.25"/>
    <row r="184" ht="17.45" customHeight="1" x14ac:dyDescent="0.25"/>
    <row r="185" ht="17.45" customHeight="1" x14ac:dyDescent="0.25"/>
    <row r="186" ht="17.45" customHeight="1" x14ac:dyDescent="0.25"/>
    <row r="187" ht="17.45" customHeight="1" x14ac:dyDescent="0.25"/>
    <row r="188" ht="17.45" customHeight="1" x14ac:dyDescent="0.25"/>
    <row r="189" ht="17.45" customHeight="1" x14ac:dyDescent="0.25"/>
    <row r="190" ht="17.45" customHeight="1" x14ac:dyDescent="0.25"/>
    <row r="191" ht="17.45" customHeight="1" x14ac:dyDescent="0.25"/>
    <row r="192" ht="17.45" customHeight="1" x14ac:dyDescent="0.25"/>
    <row r="193" ht="17.45" customHeight="1" x14ac:dyDescent="0.25"/>
    <row r="194" ht="17.45" customHeight="1" x14ac:dyDescent="0.25"/>
    <row r="195" ht="17.45" customHeight="1" x14ac:dyDescent="0.25"/>
    <row r="196" ht="17.45" customHeight="1" x14ac:dyDescent="0.25"/>
    <row r="197" ht="17.45" customHeight="1" x14ac:dyDescent="0.25"/>
    <row r="198" ht="17.45" customHeight="1" x14ac:dyDescent="0.25"/>
    <row r="199" ht="17.45" customHeight="1" x14ac:dyDescent="0.25"/>
    <row r="200" ht="17.45" customHeight="1" x14ac:dyDescent="0.25"/>
    <row r="201" ht="17.45" customHeight="1" x14ac:dyDescent="0.25"/>
    <row r="202" ht="17.45" customHeight="1" x14ac:dyDescent="0.25"/>
    <row r="203" ht="17.45" customHeight="1" x14ac:dyDescent="0.25"/>
    <row r="204" ht="17.45" customHeight="1" x14ac:dyDescent="0.25"/>
    <row r="205" ht="17.45" customHeight="1" x14ac:dyDescent="0.25"/>
    <row r="206" ht="17.45" customHeight="1" x14ac:dyDescent="0.25"/>
    <row r="207" ht="17.45" customHeight="1" x14ac:dyDescent="0.25"/>
    <row r="208" ht="17.45" customHeight="1" x14ac:dyDescent="0.25"/>
    <row r="209" ht="17.45" customHeight="1" x14ac:dyDescent="0.25"/>
    <row r="210" ht="17.45" customHeight="1" x14ac:dyDescent="0.25"/>
    <row r="211" ht="17.45" customHeight="1" x14ac:dyDescent="0.25"/>
    <row r="212" ht="17.45" customHeight="1" x14ac:dyDescent="0.25"/>
    <row r="213" ht="17.45" customHeight="1" x14ac:dyDescent="0.25"/>
    <row r="214" ht="17.45" customHeight="1" x14ac:dyDescent="0.25"/>
    <row r="215" ht="17.45" customHeight="1" x14ac:dyDescent="0.25"/>
    <row r="216" ht="17.45" customHeight="1" x14ac:dyDescent="0.25"/>
    <row r="217" ht="17.45" customHeight="1" x14ac:dyDescent="0.25"/>
    <row r="218" ht="17.45" customHeight="1" x14ac:dyDescent="0.25"/>
    <row r="219" ht="17.45" customHeight="1" x14ac:dyDescent="0.25"/>
    <row r="220" ht="17.45" customHeight="1" x14ac:dyDescent="0.25"/>
    <row r="221" ht="17.45" customHeight="1" x14ac:dyDescent="0.25"/>
    <row r="222" ht="17.45" customHeight="1" x14ac:dyDescent="0.25"/>
    <row r="223" ht="17.45" customHeight="1" x14ac:dyDescent="0.25"/>
    <row r="224" ht="17.45" customHeight="1" x14ac:dyDescent="0.25"/>
    <row r="225" ht="17.45" customHeight="1" x14ac:dyDescent="0.25"/>
    <row r="226" ht="17.45" customHeight="1" x14ac:dyDescent="0.25"/>
    <row r="227" ht="17.45" customHeight="1" x14ac:dyDescent="0.25"/>
    <row r="228" ht="17.45" customHeight="1" x14ac:dyDescent="0.25"/>
    <row r="229" ht="17.45" customHeight="1" x14ac:dyDescent="0.25"/>
    <row r="230" ht="17.45" customHeight="1" x14ac:dyDescent="0.25"/>
    <row r="231" ht="17.45" customHeight="1" x14ac:dyDescent="0.25"/>
    <row r="232" ht="17.45" customHeight="1" x14ac:dyDescent="0.25"/>
    <row r="233" ht="17.45" customHeight="1" x14ac:dyDescent="0.25"/>
    <row r="234" ht="17.45" customHeight="1" x14ac:dyDescent="0.25"/>
    <row r="235" ht="17.45" customHeight="1" x14ac:dyDescent="0.25"/>
    <row r="236" ht="17.45" customHeight="1" x14ac:dyDescent="0.25"/>
    <row r="237" ht="17.45" customHeight="1" x14ac:dyDescent="0.25"/>
    <row r="238" ht="17.45" customHeight="1" x14ac:dyDescent="0.25"/>
    <row r="239" ht="17.45" customHeight="1" x14ac:dyDescent="0.25"/>
    <row r="240" ht="17.45" customHeight="1" x14ac:dyDescent="0.25"/>
    <row r="241" ht="17.45" customHeight="1" x14ac:dyDescent="0.25"/>
    <row r="242" ht="17.45" customHeight="1" x14ac:dyDescent="0.25"/>
    <row r="243" ht="17.45" customHeight="1" x14ac:dyDescent="0.25"/>
    <row r="244" ht="17.45" customHeight="1" x14ac:dyDescent="0.25"/>
    <row r="245" ht="17.45" customHeight="1" x14ac:dyDescent="0.25"/>
    <row r="246" ht="17.45" customHeight="1" x14ac:dyDescent="0.25"/>
    <row r="247" ht="17.45" customHeight="1" x14ac:dyDescent="0.25"/>
    <row r="248" ht="17.45" customHeight="1" x14ac:dyDescent="0.25"/>
    <row r="249" ht="17.45" customHeight="1" x14ac:dyDescent="0.25"/>
    <row r="250" ht="17.45" customHeight="1" x14ac:dyDescent="0.25"/>
    <row r="251" ht="17.45" customHeight="1" x14ac:dyDescent="0.25"/>
    <row r="252" ht="17.45" customHeight="1" x14ac:dyDescent="0.25"/>
    <row r="253" ht="17.45" customHeight="1" x14ac:dyDescent="0.25"/>
    <row r="254" ht="17.45" customHeight="1" x14ac:dyDescent="0.25"/>
    <row r="255" ht="17.45" customHeight="1" x14ac:dyDescent="0.25"/>
    <row r="256" ht="17.45" customHeight="1" x14ac:dyDescent="0.25"/>
    <row r="257" ht="17.45" customHeight="1" x14ac:dyDescent="0.25"/>
    <row r="258" ht="17.45" customHeight="1" x14ac:dyDescent="0.25"/>
    <row r="259" ht="17.45" customHeight="1" x14ac:dyDescent="0.25"/>
    <row r="260" ht="17.45" customHeight="1" x14ac:dyDescent="0.25"/>
    <row r="261" ht="17.45" customHeight="1" x14ac:dyDescent="0.25"/>
    <row r="262" ht="17.45" customHeight="1" x14ac:dyDescent="0.25"/>
    <row r="263" ht="17.45" customHeight="1" x14ac:dyDescent="0.25"/>
    <row r="264" ht="17.45" customHeight="1" x14ac:dyDescent="0.25"/>
    <row r="265" ht="17.45" customHeight="1" x14ac:dyDescent="0.25"/>
    <row r="266" ht="17.45" customHeight="1" x14ac:dyDescent="0.25"/>
    <row r="267" ht="17.45" customHeight="1" x14ac:dyDescent="0.25"/>
    <row r="268" ht="17.45" customHeight="1" x14ac:dyDescent="0.25"/>
    <row r="269" ht="17.45" customHeight="1" x14ac:dyDescent="0.25"/>
    <row r="270" ht="17.45" customHeight="1" x14ac:dyDescent="0.25"/>
    <row r="271" ht="17.45" customHeight="1" x14ac:dyDescent="0.25"/>
    <row r="272" ht="17.45" customHeight="1" x14ac:dyDescent="0.25"/>
    <row r="273" ht="17.45" customHeight="1" x14ac:dyDescent="0.25"/>
    <row r="274" ht="17.45" customHeight="1" x14ac:dyDescent="0.25"/>
    <row r="275" ht="17.45" customHeight="1" x14ac:dyDescent="0.25"/>
    <row r="276" ht="17.45" customHeight="1" x14ac:dyDescent="0.25"/>
    <row r="277" ht="17.45" customHeight="1" x14ac:dyDescent="0.25"/>
    <row r="278" ht="17.45" customHeight="1" x14ac:dyDescent="0.25"/>
    <row r="279" ht="17.45" customHeight="1" x14ac:dyDescent="0.25"/>
    <row r="280" ht="17.45" customHeight="1" x14ac:dyDescent="0.25"/>
    <row r="281" ht="17.45" customHeight="1" x14ac:dyDescent="0.25"/>
    <row r="282" ht="17.45" customHeight="1" x14ac:dyDescent="0.25"/>
    <row r="283" ht="17.45" customHeight="1" x14ac:dyDescent="0.25"/>
    <row r="284" ht="17.45" customHeight="1" x14ac:dyDescent="0.25"/>
    <row r="285" ht="17.45" customHeight="1" x14ac:dyDescent="0.25"/>
    <row r="286" ht="17.45" customHeight="1" x14ac:dyDescent="0.25"/>
    <row r="287" ht="17.45" customHeight="1" x14ac:dyDescent="0.25"/>
    <row r="288" ht="17.45" customHeight="1" x14ac:dyDescent="0.25"/>
    <row r="289" ht="17.45" customHeight="1" x14ac:dyDescent="0.25"/>
    <row r="290" ht="17.45" customHeight="1" x14ac:dyDescent="0.25"/>
    <row r="291" ht="17.45" customHeight="1" x14ac:dyDescent="0.25"/>
    <row r="292" ht="17.45" customHeight="1" x14ac:dyDescent="0.25"/>
    <row r="293" ht="17.45" customHeight="1" x14ac:dyDescent="0.25"/>
    <row r="294" ht="17.45" customHeight="1" x14ac:dyDescent="0.25"/>
    <row r="295" ht="17.45" customHeight="1" x14ac:dyDescent="0.25"/>
    <row r="296" ht="17.45" customHeight="1" x14ac:dyDescent="0.25"/>
    <row r="297" ht="17.45" customHeight="1" x14ac:dyDescent="0.25"/>
    <row r="298" ht="17.45" customHeight="1" x14ac:dyDescent="0.25"/>
    <row r="299" ht="17.45" customHeight="1" x14ac:dyDescent="0.25"/>
    <row r="300" ht="17.45" customHeight="1" x14ac:dyDescent="0.25"/>
  </sheetData>
  <mergeCells count="4">
    <mergeCell ref="C16:D16"/>
    <mergeCell ref="G16:H16"/>
    <mergeCell ref="C37:D37"/>
    <mergeCell ref="G37:H3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34"/>
  <sheetViews>
    <sheetView zoomScale="130" zoomScaleNormal="130" workbookViewId="0">
      <pane xSplit="1" ySplit="4" topLeftCell="B23" activePane="bottomRight" state="frozen"/>
      <selection pane="topRight" activeCell="B1" sqref="B1"/>
      <selection pane="bottomLeft" activeCell="A5" sqref="A5"/>
      <selection pane="bottomRight" activeCell="J37" sqref="J37:J42"/>
    </sheetView>
  </sheetViews>
  <sheetFormatPr defaultRowHeight="12.75" x14ac:dyDescent="0.2"/>
  <cols>
    <col min="1" max="1" width="12.7109375" customWidth="1"/>
    <col min="2" max="5" width="12.7109375" hidden="1" customWidth="1"/>
    <col min="6" max="10" width="12.7109375" customWidth="1"/>
    <col min="11" max="26" width="0" hidden="1" customWidth="1"/>
  </cols>
  <sheetData>
    <row r="1" spans="1:26" ht="17.45" customHeight="1" x14ac:dyDescent="0.2"/>
    <row r="2" spans="1:26" ht="17.45" customHeight="1" thickBot="1" x14ac:dyDescent="0.3">
      <c r="B2" s="24"/>
      <c r="C2" s="24"/>
      <c r="D2" s="24"/>
      <c r="E2" s="24"/>
    </row>
    <row r="3" spans="1:26" ht="17.45" customHeight="1" x14ac:dyDescent="0.25">
      <c r="A3" s="24"/>
      <c r="B3" s="138"/>
      <c r="C3" s="686" t="s">
        <v>108</v>
      </c>
      <c r="D3" s="686"/>
      <c r="E3" s="139"/>
      <c r="F3" s="138"/>
      <c r="G3" s="686" t="s">
        <v>109</v>
      </c>
      <c r="H3" s="686"/>
      <c r="I3" s="139"/>
    </row>
    <row r="4" spans="1:26" ht="17.45" customHeight="1" thickBot="1" x14ac:dyDescent="0.3">
      <c r="A4" s="158" t="s">
        <v>15</v>
      </c>
      <c r="B4" s="118" t="s">
        <v>1</v>
      </c>
      <c r="C4" s="119" t="s">
        <v>2</v>
      </c>
      <c r="D4" s="119" t="s">
        <v>9</v>
      </c>
      <c r="E4" s="120" t="s">
        <v>12</v>
      </c>
      <c r="F4" s="118" t="s">
        <v>1</v>
      </c>
      <c r="G4" s="119" t="s">
        <v>2</v>
      </c>
      <c r="H4" s="119" t="s">
        <v>9</v>
      </c>
      <c r="I4" s="120" t="s">
        <v>12</v>
      </c>
      <c r="J4" s="224" t="s">
        <v>110</v>
      </c>
      <c r="W4" s="51">
        <v>0</v>
      </c>
      <c r="X4" s="51">
        <v>0</v>
      </c>
      <c r="Y4" s="51">
        <v>0</v>
      </c>
      <c r="Z4" s="51">
        <v>0</v>
      </c>
    </row>
    <row r="5" spans="1:26" ht="17.45" customHeight="1" x14ac:dyDescent="0.25">
      <c r="A5" s="203">
        <v>43101</v>
      </c>
      <c r="B5" s="183"/>
      <c r="C5" s="87"/>
      <c r="D5" s="87"/>
      <c r="E5" s="187"/>
      <c r="F5" s="86">
        <f>'2018 Summary'!B39</f>
        <v>1.6030322580645162</v>
      </c>
      <c r="G5" s="87">
        <f>'2018 Summary'!C39</f>
        <v>1.4038777777777776</v>
      </c>
      <c r="H5" s="87">
        <f>'2018 Summary'!D39</f>
        <v>1.2265580645161289</v>
      </c>
      <c r="I5" s="88">
        <f>'2018 Summary'!E39</f>
        <v>1.4970645161290321</v>
      </c>
      <c r="J5" s="55">
        <f>AVERAGE(F5:I5)</f>
        <v>1.4326331541218638</v>
      </c>
      <c r="K5" s="55"/>
      <c r="O5" s="51">
        <f>IF(F5&gt;=1.25,1,0)</f>
        <v>1</v>
      </c>
      <c r="P5" s="51">
        <f>IF(G5&gt;=1.25,1,0)</f>
        <v>1</v>
      </c>
      <c r="Q5" s="51">
        <f>IF(H5&gt;=1.25,1,0)</f>
        <v>0</v>
      </c>
      <c r="R5" s="51">
        <f>IF(I5&gt;=1.25,1,0)</f>
        <v>1</v>
      </c>
      <c r="S5" s="211">
        <f>IF(F5&gt;=1,1,0)</f>
        <v>1</v>
      </c>
      <c r="T5" s="212">
        <f>IF(G5&gt;=1,1,0)</f>
        <v>1</v>
      </c>
      <c r="U5" s="212">
        <f>IF(H5&gt;=1,1,0)</f>
        <v>1</v>
      </c>
      <c r="V5" s="213">
        <f>IF(I5&gt;=1,1,0)</f>
        <v>1</v>
      </c>
      <c r="W5" s="51">
        <f>IF(S5=1,S5+W4,0)</f>
        <v>1</v>
      </c>
      <c r="X5" s="51">
        <f>IF(T5=1,T5+X4,0)</f>
        <v>1</v>
      </c>
      <c r="Y5" s="51">
        <f>IF(U5=1,U5+Y4,0)</f>
        <v>1</v>
      </c>
      <c r="Z5" s="51">
        <f>IF(V5=1,V5+Z4,0)</f>
        <v>1</v>
      </c>
    </row>
    <row r="6" spans="1:26" ht="17.45" customHeight="1" x14ac:dyDescent="0.25">
      <c r="A6" s="204">
        <v>43132</v>
      </c>
      <c r="B6" s="184"/>
      <c r="C6" s="81"/>
      <c r="D6" s="81"/>
      <c r="E6" s="188"/>
      <c r="F6" s="80">
        <f>'2018 Summary'!B40</f>
        <v>1.0420035714285716</v>
      </c>
      <c r="G6" s="81">
        <f>'2018 Summary'!C40</f>
        <v>1.0304878787878788</v>
      </c>
      <c r="H6" s="81">
        <f>'2018 Summary'!D40</f>
        <v>0.89647142857142847</v>
      </c>
      <c r="I6" s="82">
        <f>'2018 Summary'!E40</f>
        <v>1.0923321428571429</v>
      </c>
      <c r="J6" s="55">
        <f t="shared" ref="J6:J42" si="0">AVERAGE(F6:I6)</f>
        <v>1.0153237554112553</v>
      </c>
      <c r="K6" s="55"/>
      <c r="O6" s="51">
        <f t="shared" ref="O6:O41" si="1">IF(F6&gt;=1.25,1,0)</f>
        <v>0</v>
      </c>
      <c r="P6" s="51">
        <f t="shared" ref="P6:P41" si="2">IF(G6&gt;=1.25,1,0)</f>
        <v>0</v>
      </c>
      <c r="Q6" s="51">
        <f t="shared" ref="Q6:Q41" si="3">IF(H6&gt;=1.25,1,0)</f>
        <v>0</v>
      </c>
      <c r="R6" s="51">
        <f t="shared" ref="R6:R41" si="4">IF(I6&gt;=1.25,1,0)</f>
        <v>0</v>
      </c>
      <c r="S6" s="214">
        <f t="shared" ref="S6:S41" si="5">IF(F6&gt;=1,1,0)</f>
        <v>1</v>
      </c>
      <c r="T6" s="51">
        <f t="shared" ref="T6:T41" si="6">IF(G6&gt;=1,1,0)</f>
        <v>1</v>
      </c>
      <c r="U6" s="51">
        <f t="shared" ref="U6:U41" si="7">IF(H6&gt;=1,1,0)</f>
        <v>0</v>
      </c>
      <c r="V6" s="215">
        <f t="shared" ref="V6:V41" si="8">IF(I6&gt;=1,1,0)</f>
        <v>1</v>
      </c>
      <c r="W6" s="51">
        <f t="shared" ref="W6:W17" si="9">IF(S6=1,S6+W5,0)</f>
        <v>2</v>
      </c>
      <c r="X6" s="51">
        <f t="shared" ref="X6:X17" si="10">IF(T6=1,T6+X5,0)</f>
        <v>2</v>
      </c>
      <c r="Y6" s="51">
        <f t="shared" ref="Y6:Y17" si="11">IF(U6=1,U6+Y5,0)</f>
        <v>0</v>
      </c>
      <c r="Z6" s="51">
        <f t="shared" ref="Z6:Z17" si="12">IF(V6=1,V6+Z5,0)</f>
        <v>2</v>
      </c>
    </row>
    <row r="7" spans="1:26" ht="17.45" customHeight="1" x14ac:dyDescent="0.25">
      <c r="A7" s="204">
        <v>43160</v>
      </c>
      <c r="B7" s="184"/>
      <c r="C7" s="81"/>
      <c r="D7" s="81"/>
      <c r="E7" s="188"/>
      <c r="F7" s="80">
        <f>'2018 Summary'!B41</f>
        <v>0.80372258064516122</v>
      </c>
      <c r="G7" s="81">
        <f>'2018 Summary'!C41</f>
        <v>0.82284999999999986</v>
      </c>
      <c r="H7" s="81">
        <f>'2018 Summary'!D41</f>
        <v>0.63034193548387085</v>
      </c>
      <c r="I7" s="82">
        <f>'2018 Summary'!E41</f>
        <v>0.77344193548387086</v>
      </c>
      <c r="J7" s="55">
        <f t="shared" si="0"/>
        <v>0.75758911290322573</v>
      </c>
      <c r="K7" s="55"/>
      <c r="O7" s="51">
        <f t="shared" si="1"/>
        <v>0</v>
      </c>
      <c r="P7" s="51">
        <f t="shared" si="2"/>
        <v>0</v>
      </c>
      <c r="Q7" s="51">
        <f t="shared" si="3"/>
        <v>0</v>
      </c>
      <c r="R7" s="51">
        <f t="shared" si="4"/>
        <v>0</v>
      </c>
      <c r="S7" s="214">
        <f t="shared" si="5"/>
        <v>0</v>
      </c>
      <c r="T7" s="51">
        <f t="shared" si="6"/>
        <v>0</v>
      </c>
      <c r="U7" s="51">
        <f t="shared" si="7"/>
        <v>0</v>
      </c>
      <c r="V7" s="215">
        <f t="shared" si="8"/>
        <v>0</v>
      </c>
      <c r="W7" s="51">
        <f t="shared" si="9"/>
        <v>0</v>
      </c>
      <c r="X7" s="51">
        <f t="shared" si="10"/>
        <v>0</v>
      </c>
      <c r="Y7" s="51">
        <f t="shared" si="11"/>
        <v>0</v>
      </c>
      <c r="Z7" s="51">
        <f t="shared" si="12"/>
        <v>0</v>
      </c>
    </row>
    <row r="8" spans="1:26" ht="17.45" customHeight="1" x14ac:dyDescent="0.25">
      <c r="A8" s="204">
        <v>43191</v>
      </c>
      <c r="B8" s="184"/>
      <c r="C8" s="81"/>
      <c r="D8" s="81"/>
      <c r="E8" s="188"/>
      <c r="F8" s="80">
        <f>'2018 Summary'!B42</f>
        <v>0.97843999999999987</v>
      </c>
      <c r="G8" s="81">
        <f>'2018 Summary'!C42</f>
        <v>0.98598857142857155</v>
      </c>
      <c r="H8" s="81">
        <f>'2018 Summary'!D42</f>
        <v>0.82104666666666659</v>
      </c>
      <c r="I8" s="82">
        <f>'2018 Summary'!E42</f>
        <v>0.96965000000000001</v>
      </c>
      <c r="J8" s="55">
        <f t="shared" si="0"/>
        <v>0.93878130952380956</v>
      </c>
      <c r="K8" s="55"/>
      <c r="O8" s="51">
        <f t="shared" si="1"/>
        <v>0</v>
      </c>
      <c r="P8" s="51">
        <f t="shared" si="2"/>
        <v>0</v>
      </c>
      <c r="Q8" s="51">
        <f t="shared" si="3"/>
        <v>0</v>
      </c>
      <c r="R8" s="51">
        <f t="shared" si="4"/>
        <v>0</v>
      </c>
      <c r="S8" s="214">
        <f t="shared" si="5"/>
        <v>0</v>
      </c>
      <c r="T8" s="51">
        <f t="shared" si="6"/>
        <v>0</v>
      </c>
      <c r="U8" s="51">
        <f t="shared" si="7"/>
        <v>0</v>
      </c>
      <c r="V8" s="215">
        <f t="shared" si="8"/>
        <v>0</v>
      </c>
      <c r="W8" s="51">
        <f t="shared" si="9"/>
        <v>0</v>
      </c>
      <c r="X8" s="51">
        <f t="shared" si="10"/>
        <v>0</v>
      </c>
      <c r="Y8" s="51">
        <f t="shared" si="11"/>
        <v>0</v>
      </c>
      <c r="Z8" s="51">
        <f t="shared" si="12"/>
        <v>0</v>
      </c>
    </row>
    <row r="9" spans="1:26" ht="17.45" customHeight="1" x14ac:dyDescent="0.25">
      <c r="A9" s="204">
        <v>43221</v>
      </c>
      <c r="B9" s="184"/>
      <c r="C9" s="81"/>
      <c r="D9" s="81"/>
      <c r="E9" s="188"/>
      <c r="F9" s="80">
        <f>'2018 Summary'!B43</f>
        <v>0.88121290322580648</v>
      </c>
      <c r="G9" s="81">
        <f>'2018 Summary'!C43</f>
        <v>0.84896944444444455</v>
      </c>
      <c r="H9" s="81">
        <f>'2018 Summary'!D43</f>
        <v>0.6891967741935483</v>
      </c>
      <c r="I9" s="82">
        <f>'2018 Summary'!E43</f>
        <v>0.86710322580645172</v>
      </c>
      <c r="J9" s="55">
        <f t="shared" si="0"/>
        <v>0.82162058691756279</v>
      </c>
      <c r="K9" s="55"/>
      <c r="O9" s="51">
        <f t="shared" si="1"/>
        <v>0</v>
      </c>
      <c r="P9" s="51">
        <f t="shared" si="2"/>
        <v>0</v>
      </c>
      <c r="Q9" s="51">
        <f t="shared" si="3"/>
        <v>0</v>
      </c>
      <c r="R9" s="51">
        <f t="shared" si="4"/>
        <v>0</v>
      </c>
      <c r="S9" s="214">
        <f t="shared" si="5"/>
        <v>0</v>
      </c>
      <c r="T9" s="51">
        <f t="shared" si="6"/>
        <v>0</v>
      </c>
      <c r="U9" s="51">
        <f t="shared" si="7"/>
        <v>0</v>
      </c>
      <c r="V9" s="215">
        <f t="shared" si="8"/>
        <v>0</v>
      </c>
      <c r="W9" s="51">
        <f t="shared" si="9"/>
        <v>0</v>
      </c>
      <c r="X9" s="51">
        <f t="shared" si="10"/>
        <v>0</v>
      </c>
      <c r="Y9" s="51">
        <f t="shared" si="11"/>
        <v>0</v>
      </c>
      <c r="Z9" s="51">
        <f t="shared" si="12"/>
        <v>0</v>
      </c>
    </row>
    <row r="10" spans="1:26" ht="17.45" customHeight="1" x14ac:dyDescent="0.25">
      <c r="A10" s="204">
        <v>43252</v>
      </c>
      <c r="B10" s="184"/>
      <c r="C10" s="81"/>
      <c r="D10" s="81"/>
      <c r="E10" s="188"/>
      <c r="F10" s="80">
        <f>'2018 Summary'!B44</f>
        <v>1.3306399999999996</v>
      </c>
      <c r="G10" s="81">
        <f>'2018 Summary'!C44</f>
        <v>1.1071571428571427</v>
      </c>
      <c r="H10" s="81">
        <f>'2018 Summary'!D44</f>
        <v>0.78369333333333324</v>
      </c>
      <c r="I10" s="82">
        <f>'2018 Summary'!E44</f>
        <v>0.9144500000000001</v>
      </c>
      <c r="J10" s="222">
        <f t="shared" si="0"/>
        <v>1.033985119047619</v>
      </c>
      <c r="K10" s="55"/>
      <c r="O10" s="51">
        <f t="shared" si="1"/>
        <v>1</v>
      </c>
      <c r="P10" s="51">
        <f t="shared" si="2"/>
        <v>0</v>
      </c>
      <c r="Q10" s="51">
        <f t="shared" si="3"/>
        <v>0</v>
      </c>
      <c r="R10" s="51">
        <f t="shared" si="4"/>
        <v>0</v>
      </c>
      <c r="S10" s="219">
        <f t="shared" si="5"/>
        <v>1</v>
      </c>
      <c r="T10" s="220">
        <f t="shared" si="6"/>
        <v>1</v>
      </c>
      <c r="U10" s="220">
        <f t="shared" si="7"/>
        <v>0</v>
      </c>
      <c r="V10" s="221">
        <f t="shared" si="8"/>
        <v>0</v>
      </c>
      <c r="W10" s="51">
        <f t="shared" si="9"/>
        <v>1</v>
      </c>
      <c r="X10" s="51">
        <f t="shared" si="10"/>
        <v>1</v>
      </c>
      <c r="Y10" s="51">
        <f t="shared" si="11"/>
        <v>0</v>
      </c>
      <c r="Z10" s="51">
        <f t="shared" si="12"/>
        <v>0</v>
      </c>
    </row>
    <row r="11" spans="1:26" ht="17.45" customHeight="1" x14ac:dyDescent="0.25">
      <c r="A11" s="204">
        <v>43282</v>
      </c>
      <c r="B11" s="184"/>
      <c r="C11" s="81"/>
      <c r="D11" s="81"/>
      <c r="E11" s="188"/>
      <c r="F11" s="80">
        <f>'2018 Summary'!B45</f>
        <v>1.4808290322580642</v>
      </c>
      <c r="G11" s="81">
        <f>'2018 Summary'!C45</f>
        <v>1.5386250000000001</v>
      </c>
      <c r="H11" s="81">
        <f>'2018 Summary'!D45</f>
        <v>1.0962000000000001</v>
      </c>
      <c r="I11" s="82">
        <f>'2018 Summary'!E45</f>
        <v>1.2611548387096774</v>
      </c>
      <c r="J11" s="222">
        <f t="shared" si="0"/>
        <v>1.3442022177419353</v>
      </c>
      <c r="K11" s="55"/>
      <c r="O11" s="51">
        <f t="shared" si="1"/>
        <v>1</v>
      </c>
      <c r="P11" s="51">
        <f t="shared" si="2"/>
        <v>1</v>
      </c>
      <c r="Q11" s="51">
        <f t="shared" si="3"/>
        <v>0</v>
      </c>
      <c r="R11" s="51">
        <f t="shared" si="4"/>
        <v>1</v>
      </c>
      <c r="S11" s="219">
        <f t="shared" si="5"/>
        <v>1</v>
      </c>
      <c r="T11" s="220">
        <f t="shared" si="6"/>
        <v>1</v>
      </c>
      <c r="U11" s="220">
        <f t="shared" si="7"/>
        <v>1</v>
      </c>
      <c r="V11" s="221">
        <f t="shared" si="8"/>
        <v>1</v>
      </c>
      <c r="W11" s="51">
        <f t="shared" si="9"/>
        <v>2</v>
      </c>
      <c r="X11" s="51">
        <f t="shared" si="10"/>
        <v>2</v>
      </c>
      <c r="Y11" s="51">
        <f t="shared" si="11"/>
        <v>1</v>
      </c>
      <c r="Z11" s="51">
        <f t="shared" si="12"/>
        <v>1</v>
      </c>
    </row>
    <row r="12" spans="1:26" ht="17.45" customHeight="1" x14ac:dyDescent="0.25">
      <c r="A12" s="204">
        <v>43313</v>
      </c>
      <c r="B12" s="184"/>
      <c r="C12" s="81"/>
      <c r="D12" s="81"/>
      <c r="E12" s="188"/>
      <c r="F12" s="80">
        <f>'2018 Summary'!B46</f>
        <v>1.3591096774193547</v>
      </c>
      <c r="G12" s="81">
        <f>'2018 Summary'!C46</f>
        <v>1.2067472222222222</v>
      </c>
      <c r="H12" s="81">
        <f>'2018 Summary'!D46</f>
        <v>0.95609677419354844</v>
      </c>
      <c r="I12" s="82">
        <f>'2018 Summary'!E46</f>
        <v>1.1385935483870968</v>
      </c>
      <c r="J12" s="222">
        <f t="shared" si="0"/>
        <v>1.1651368055555555</v>
      </c>
      <c r="K12" s="55"/>
      <c r="O12" s="51">
        <f t="shared" si="1"/>
        <v>1</v>
      </c>
      <c r="P12" s="51">
        <f t="shared" si="2"/>
        <v>0</v>
      </c>
      <c r="Q12" s="51">
        <f t="shared" si="3"/>
        <v>0</v>
      </c>
      <c r="R12" s="51">
        <f t="shared" si="4"/>
        <v>0</v>
      </c>
      <c r="S12" s="219">
        <f t="shared" si="5"/>
        <v>1</v>
      </c>
      <c r="T12" s="220">
        <f t="shared" si="6"/>
        <v>1</v>
      </c>
      <c r="U12" s="220">
        <f t="shared" si="7"/>
        <v>0</v>
      </c>
      <c r="V12" s="221">
        <f t="shared" si="8"/>
        <v>1</v>
      </c>
      <c r="W12" s="51">
        <f t="shared" si="9"/>
        <v>3</v>
      </c>
      <c r="X12" s="51">
        <f t="shared" si="10"/>
        <v>3</v>
      </c>
      <c r="Y12" s="51">
        <f t="shared" si="11"/>
        <v>0</v>
      </c>
      <c r="Z12" s="51">
        <f t="shared" si="12"/>
        <v>2</v>
      </c>
    </row>
    <row r="13" spans="1:26" ht="17.45" customHeight="1" x14ac:dyDescent="0.25">
      <c r="A13" s="204">
        <v>43344</v>
      </c>
      <c r="B13" s="184"/>
      <c r="C13" s="81"/>
      <c r="D13" s="81"/>
      <c r="E13" s="188"/>
      <c r="F13" s="80">
        <f>'2018 Summary'!B47</f>
        <v>1.3191333333333333</v>
      </c>
      <c r="G13" s="81">
        <f>'2018 Summary'!C47</f>
        <v>1.2964000000000002</v>
      </c>
      <c r="H13" s="81">
        <f>'2018 Summary'!D47</f>
        <v>1.06708</v>
      </c>
      <c r="I13" s="82">
        <f>'2018 Summary'!E47</f>
        <v>1.2148666666666663</v>
      </c>
      <c r="J13" s="222">
        <f t="shared" si="0"/>
        <v>1.22437</v>
      </c>
      <c r="K13" s="55"/>
      <c r="O13" s="51">
        <f t="shared" si="1"/>
        <v>1</v>
      </c>
      <c r="P13" s="51">
        <f t="shared" si="2"/>
        <v>1</v>
      </c>
      <c r="Q13" s="51">
        <f t="shared" si="3"/>
        <v>0</v>
      </c>
      <c r="R13" s="51">
        <f t="shared" si="4"/>
        <v>0</v>
      </c>
      <c r="S13" s="219">
        <f t="shared" si="5"/>
        <v>1</v>
      </c>
      <c r="T13" s="220">
        <f t="shared" si="6"/>
        <v>1</v>
      </c>
      <c r="U13" s="220">
        <f t="shared" si="7"/>
        <v>1</v>
      </c>
      <c r="V13" s="221">
        <f t="shared" si="8"/>
        <v>1</v>
      </c>
      <c r="W13" s="51">
        <f t="shared" si="9"/>
        <v>4</v>
      </c>
      <c r="X13" s="51">
        <f t="shared" si="10"/>
        <v>4</v>
      </c>
      <c r="Y13" s="51">
        <f t="shared" si="11"/>
        <v>1</v>
      </c>
      <c r="Z13" s="51">
        <f t="shared" si="12"/>
        <v>3</v>
      </c>
    </row>
    <row r="14" spans="1:26" ht="17.45" customHeight="1" x14ac:dyDescent="0.25">
      <c r="A14" s="204">
        <v>43374</v>
      </c>
      <c r="B14" s="184"/>
      <c r="C14" s="81"/>
      <c r="D14" s="81"/>
      <c r="E14" s="188"/>
      <c r="F14" s="80">
        <f>'2018 Summary'!B48</f>
        <v>1.1526516129032258</v>
      </c>
      <c r="G14" s="81">
        <f>'2018 Summary'!C48</f>
        <v>1.178656756756757</v>
      </c>
      <c r="H14" s="81">
        <f>'2018 Summary'!D48</f>
        <v>1.0076709677419353</v>
      </c>
      <c r="I14" s="82">
        <f>'2018 Summary'!E48</f>
        <v>1.0550483870967742</v>
      </c>
      <c r="J14" s="222">
        <f t="shared" si="0"/>
        <v>1.0985069311246731</v>
      </c>
      <c r="K14" s="55"/>
      <c r="O14" s="51">
        <f t="shared" si="1"/>
        <v>0</v>
      </c>
      <c r="P14" s="51">
        <f t="shared" si="2"/>
        <v>0</v>
      </c>
      <c r="Q14" s="51">
        <f t="shared" si="3"/>
        <v>0</v>
      </c>
      <c r="R14" s="51">
        <f t="shared" si="4"/>
        <v>0</v>
      </c>
      <c r="S14" s="219">
        <f t="shared" si="5"/>
        <v>1</v>
      </c>
      <c r="T14" s="220">
        <f t="shared" si="6"/>
        <v>1</v>
      </c>
      <c r="U14" s="220">
        <f t="shared" si="7"/>
        <v>1</v>
      </c>
      <c r="V14" s="221">
        <f t="shared" si="8"/>
        <v>1</v>
      </c>
      <c r="W14" s="51">
        <f t="shared" si="9"/>
        <v>5</v>
      </c>
      <c r="X14" s="51">
        <f t="shared" si="10"/>
        <v>5</v>
      </c>
      <c r="Y14" s="51">
        <f t="shared" si="11"/>
        <v>2</v>
      </c>
      <c r="Z14" s="51">
        <f t="shared" si="12"/>
        <v>4</v>
      </c>
    </row>
    <row r="15" spans="1:26" ht="17.45" customHeight="1" x14ac:dyDescent="0.25">
      <c r="A15" s="204">
        <v>43405</v>
      </c>
      <c r="B15" s="184"/>
      <c r="C15" s="81"/>
      <c r="D15" s="81"/>
      <c r="E15" s="188"/>
      <c r="F15" s="80">
        <f>'2018 Summary'!B49</f>
        <v>1.2221033333333333</v>
      </c>
      <c r="G15" s="81">
        <f>'2018 Summary'!C49</f>
        <v>1.1164828571428571</v>
      </c>
      <c r="H15" s="81">
        <f>'2018 Summary'!D49</f>
        <v>1.1067099999999999</v>
      </c>
      <c r="I15" s="82">
        <f>'2018 Summary'!E49</f>
        <v>1.2580233333333335</v>
      </c>
      <c r="J15" s="222">
        <f t="shared" si="0"/>
        <v>1.1758298809523811</v>
      </c>
      <c r="K15" s="55"/>
      <c r="O15" s="51">
        <f t="shared" si="1"/>
        <v>0</v>
      </c>
      <c r="P15" s="51">
        <f t="shared" si="2"/>
        <v>0</v>
      </c>
      <c r="Q15" s="51">
        <f t="shared" si="3"/>
        <v>0</v>
      </c>
      <c r="R15" s="51">
        <f t="shared" si="4"/>
        <v>1</v>
      </c>
      <c r="S15" s="219">
        <f t="shared" si="5"/>
        <v>1</v>
      </c>
      <c r="T15" s="220">
        <f t="shared" si="6"/>
        <v>1</v>
      </c>
      <c r="U15" s="220">
        <f t="shared" si="7"/>
        <v>1</v>
      </c>
      <c r="V15" s="221">
        <f t="shared" si="8"/>
        <v>1</v>
      </c>
      <c r="W15" s="51">
        <f t="shared" si="9"/>
        <v>6</v>
      </c>
      <c r="X15" s="51">
        <f t="shared" si="10"/>
        <v>6</v>
      </c>
      <c r="Y15" s="51">
        <f t="shared" si="11"/>
        <v>3</v>
      </c>
      <c r="Z15" s="51">
        <f t="shared" si="12"/>
        <v>5</v>
      </c>
    </row>
    <row r="16" spans="1:26" ht="17.45" customHeight="1" thickBot="1" x14ac:dyDescent="0.3">
      <c r="A16" s="205">
        <v>43435</v>
      </c>
      <c r="B16" s="202"/>
      <c r="C16" s="84"/>
      <c r="D16" s="84"/>
      <c r="E16" s="189"/>
      <c r="F16" s="83">
        <f>'2018 Summary'!B50</f>
        <v>1.0164709677419355</v>
      </c>
      <c r="G16" s="84">
        <f>'2018 Summary'!C50</f>
        <v>1.0189277777777777</v>
      </c>
      <c r="H16" s="84">
        <f>'2018 Summary'!D50</f>
        <v>1.0546548387096775</v>
      </c>
      <c r="I16" s="85">
        <f>'2018 Summary'!E50</f>
        <v>1.0370709677419356</v>
      </c>
      <c r="J16" s="222">
        <f t="shared" si="0"/>
        <v>1.0317811379928317</v>
      </c>
      <c r="K16" s="55"/>
      <c r="O16" s="51">
        <f t="shared" si="1"/>
        <v>0</v>
      </c>
      <c r="P16" s="51">
        <f t="shared" si="2"/>
        <v>0</v>
      </c>
      <c r="Q16" s="51">
        <f t="shared" si="3"/>
        <v>0</v>
      </c>
      <c r="R16" s="51">
        <f t="shared" si="4"/>
        <v>0</v>
      </c>
      <c r="S16" s="219">
        <f t="shared" si="5"/>
        <v>1</v>
      </c>
      <c r="T16" s="220">
        <f t="shared" si="6"/>
        <v>1</v>
      </c>
      <c r="U16" s="220">
        <f t="shared" si="7"/>
        <v>1</v>
      </c>
      <c r="V16" s="221">
        <f t="shared" si="8"/>
        <v>1</v>
      </c>
      <c r="W16" s="51">
        <f t="shared" si="9"/>
        <v>7</v>
      </c>
      <c r="X16" s="51">
        <f t="shared" si="10"/>
        <v>7</v>
      </c>
      <c r="Y16" s="51">
        <f t="shared" si="11"/>
        <v>4</v>
      </c>
      <c r="Z16" s="51">
        <f t="shared" si="12"/>
        <v>6</v>
      </c>
    </row>
    <row r="17" spans="1:27" ht="17.45" customHeight="1" x14ac:dyDescent="0.25">
      <c r="A17" s="203">
        <v>43466</v>
      </c>
      <c r="B17" s="183"/>
      <c r="C17" s="87"/>
      <c r="D17" s="87"/>
      <c r="E17" s="88"/>
      <c r="F17" s="190">
        <f>'2019 Summary'!B39</f>
        <v>0.78667741935483848</v>
      </c>
      <c r="G17" s="191">
        <f>'2019 Summary'!C39</f>
        <v>0.92845555555555548</v>
      </c>
      <c r="H17" s="191">
        <f>'2019 Summary'!D39</f>
        <v>0.84016129032258047</v>
      </c>
      <c r="I17" s="192">
        <f>'2019 Summary'!E39</f>
        <v>0.92447419354838722</v>
      </c>
      <c r="J17" s="55">
        <f t="shared" si="0"/>
        <v>0.86994211469534033</v>
      </c>
      <c r="K17" s="55"/>
      <c r="O17" s="51">
        <f t="shared" si="1"/>
        <v>0</v>
      </c>
      <c r="P17" s="51">
        <f t="shared" si="2"/>
        <v>0</v>
      </c>
      <c r="Q17" s="51">
        <f t="shared" si="3"/>
        <v>0</v>
      </c>
      <c r="R17" s="51">
        <f t="shared" si="4"/>
        <v>0</v>
      </c>
      <c r="S17" s="214">
        <f t="shared" si="5"/>
        <v>0</v>
      </c>
      <c r="T17" s="51">
        <f t="shared" si="6"/>
        <v>0</v>
      </c>
      <c r="U17" s="51">
        <f t="shared" si="7"/>
        <v>0</v>
      </c>
      <c r="V17" s="215">
        <f t="shared" si="8"/>
        <v>0</v>
      </c>
      <c r="W17" s="51">
        <f t="shared" si="9"/>
        <v>0</v>
      </c>
      <c r="X17" s="51">
        <f t="shared" si="10"/>
        <v>0</v>
      </c>
      <c r="Y17" s="51">
        <f t="shared" si="11"/>
        <v>0</v>
      </c>
      <c r="Z17" s="51">
        <f t="shared" si="12"/>
        <v>0</v>
      </c>
    </row>
    <row r="18" spans="1:27" ht="17.45" customHeight="1" x14ac:dyDescent="0.25">
      <c r="A18" s="204">
        <v>43497</v>
      </c>
      <c r="B18" s="184"/>
      <c r="C18" s="81"/>
      <c r="D18" s="81"/>
      <c r="E18" s="82"/>
      <c r="F18" s="190">
        <f>'2019 Summary'!B40</f>
        <v>0.62503214285714304</v>
      </c>
      <c r="G18" s="191">
        <f>'2019 Summary'!C40</f>
        <v>0.64321818181818191</v>
      </c>
      <c r="H18" s="191">
        <f>'2019 Summary'!D40</f>
        <v>0.58290714285714273</v>
      </c>
      <c r="I18" s="192">
        <f>'2019 Summary'!E40</f>
        <v>0.60734642857142862</v>
      </c>
      <c r="J18" s="55">
        <f t="shared" si="0"/>
        <v>0.61462597402597408</v>
      </c>
      <c r="K18" s="55"/>
      <c r="O18" s="51">
        <f t="shared" si="1"/>
        <v>0</v>
      </c>
      <c r="P18" s="51">
        <f t="shared" si="2"/>
        <v>0</v>
      </c>
      <c r="Q18" s="51">
        <f t="shared" si="3"/>
        <v>0</v>
      </c>
      <c r="R18" s="51">
        <f t="shared" si="4"/>
        <v>0</v>
      </c>
      <c r="S18" s="214">
        <f t="shared" si="5"/>
        <v>0</v>
      </c>
      <c r="T18" s="51">
        <f t="shared" si="6"/>
        <v>0</v>
      </c>
      <c r="U18" s="51">
        <f t="shared" si="7"/>
        <v>0</v>
      </c>
      <c r="V18" s="215">
        <f t="shared" si="8"/>
        <v>0</v>
      </c>
      <c r="W18" s="51">
        <f>IF(S18=1,S18+W17,0)</f>
        <v>0</v>
      </c>
      <c r="X18" s="51">
        <f>IF(T18=1,T18+X17,0)</f>
        <v>0</v>
      </c>
      <c r="Y18" s="51">
        <f>IF(U18=1,U18+Y17,0)</f>
        <v>0</v>
      </c>
      <c r="Z18" s="51">
        <f>IF(V18=1,V18+Z17,0)</f>
        <v>0</v>
      </c>
    </row>
    <row r="19" spans="1:27" ht="17.45" customHeight="1" x14ac:dyDescent="0.25">
      <c r="A19" s="204">
        <v>43525</v>
      </c>
      <c r="B19" s="184"/>
      <c r="C19" s="81"/>
      <c r="D19" s="81"/>
      <c r="E19" s="82"/>
      <c r="F19" s="190">
        <f>'2019 Summary'!B41</f>
        <v>0.92136129032258085</v>
      </c>
      <c r="G19" s="191">
        <f>'2019 Summary'!C41</f>
        <v>1.0422527777777775</v>
      </c>
      <c r="H19" s="191">
        <f>'2019 Summary'!D41</f>
        <v>0.70154838709677414</v>
      </c>
      <c r="I19" s="192">
        <f>'2019 Summary'!E41</f>
        <v>0.87112903225806437</v>
      </c>
      <c r="J19" s="55">
        <f t="shared" si="0"/>
        <v>0.88407287186379924</v>
      </c>
      <c r="K19" s="55"/>
      <c r="O19" s="51">
        <f t="shared" si="1"/>
        <v>0</v>
      </c>
      <c r="P19" s="51">
        <f t="shared" si="2"/>
        <v>0</v>
      </c>
      <c r="Q19" s="51">
        <f t="shared" si="3"/>
        <v>0</v>
      </c>
      <c r="R19" s="51">
        <f t="shared" si="4"/>
        <v>0</v>
      </c>
      <c r="S19" s="214">
        <f t="shared" si="5"/>
        <v>0</v>
      </c>
      <c r="T19" s="51">
        <f t="shared" si="6"/>
        <v>1</v>
      </c>
      <c r="U19" s="51">
        <f t="shared" si="7"/>
        <v>0</v>
      </c>
      <c r="V19" s="215">
        <f t="shared" si="8"/>
        <v>0</v>
      </c>
      <c r="W19" s="51">
        <f t="shared" ref="W19:W41" si="13">IF(S19=1,S19+W18,0)</f>
        <v>0</v>
      </c>
      <c r="X19" s="51">
        <f t="shared" ref="X19:X41" si="14">IF(T19=1,T19+X18,0)</f>
        <v>1</v>
      </c>
      <c r="Y19" s="51">
        <f t="shared" ref="Y19:Y41" si="15">IF(U19=1,U19+Y18,0)</f>
        <v>0</v>
      </c>
      <c r="Z19" s="51">
        <f t="shared" ref="Z19:Z41" si="16">IF(V19=1,V19+Z18,0)</f>
        <v>0</v>
      </c>
    </row>
    <row r="20" spans="1:27" ht="17.45" customHeight="1" x14ac:dyDescent="0.25">
      <c r="A20" s="204">
        <v>43556</v>
      </c>
      <c r="B20" s="184"/>
      <c r="C20" s="81"/>
      <c r="D20" s="81"/>
      <c r="E20" s="82"/>
      <c r="F20" s="190">
        <f>'2019 Summary'!B42</f>
        <v>0.99646000000000012</v>
      </c>
      <c r="G20" s="191">
        <f>'2019 Summary'!C42</f>
        <v>1.0071685714285712</v>
      </c>
      <c r="H20" s="250">
        <f>'2019 Summary'!D42</f>
        <v>1.675956666666667</v>
      </c>
      <c r="I20" s="192">
        <f>'2019 Summary'!E42</f>
        <v>0.90370333333333319</v>
      </c>
      <c r="J20" s="55">
        <f t="shared" si="0"/>
        <v>1.1458221428571429</v>
      </c>
      <c r="K20" s="55"/>
      <c r="O20" s="51">
        <f t="shared" si="1"/>
        <v>0</v>
      </c>
      <c r="P20" s="51">
        <f t="shared" si="2"/>
        <v>0</v>
      </c>
      <c r="Q20" s="51">
        <f t="shared" si="3"/>
        <v>1</v>
      </c>
      <c r="R20" s="51">
        <f t="shared" si="4"/>
        <v>0</v>
      </c>
      <c r="S20" s="214">
        <f t="shared" si="5"/>
        <v>0</v>
      </c>
      <c r="T20" s="51">
        <f t="shared" si="6"/>
        <v>1</v>
      </c>
      <c r="U20" s="51">
        <f t="shared" si="7"/>
        <v>1</v>
      </c>
      <c r="V20" s="215">
        <f t="shared" si="8"/>
        <v>0</v>
      </c>
      <c r="W20" s="51">
        <f t="shared" si="13"/>
        <v>0</v>
      </c>
      <c r="X20" s="51">
        <f t="shared" si="14"/>
        <v>2</v>
      </c>
      <c r="Y20" s="51">
        <f t="shared" si="15"/>
        <v>1</v>
      </c>
      <c r="Z20" s="51">
        <f t="shared" si="16"/>
        <v>0</v>
      </c>
      <c r="AA20" s="251" t="s">
        <v>124</v>
      </c>
    </row>
    <row r="21" spans="1:27" ht="17.45" customHeight="1" x14ac:dyDescent="0.25">
      <c r="A21" s="204">
        <v>43586</v>
      </c>
      <c r="B21" s="184"/>
      <c r="C21" s="81"/>
      <c r="D21" s="81"/>
      <c r="E21" s="82"/>
      <c r="F21" s="190">
        <f>'2019 Summary'!B43</f>
        <v>0.84092258064516134</v>
      </c>
      <c r="G21" s="191">
        <f>'2019 Summary'!C43</f>
        <v>0.76303055555555566</v>
      </c>
      <c r="H21" s="191">
        <f>'2019 Summary'!D43</f>
        <v>0.60766129032258076</v>
      </c>
      <c r="I21" s="192">
        <f>'2019 Summary'!E43</f>
        <v>0.71750967741935467</v>
      </c>
      <c r="J21" s="55">
        <f t="shared" si="0"/>
        <v>0.73228102598566314</v>
      </c>
      <c r="K21" s="55"/>
      <c r="O21" s="51">
        <f t="shared" si="1"/>
        <v>0</v>
      </c>
      <c r="P21" s="51">
        <f t="shared" si="2"/>
        <v>0</v>
      </c>
      <c r="Q21" s="51">
        <f t="shared" si="3"/>
        <v>0</v>
      </c>
      <c r="R21" s="51">
        <f t="shared" si="4"/>
        <v>0</v>
      </c>
      <c r="S21" s="214">
        <f t="shared" si="5"/>
        <v>0</v>
      </c>
      <c r="T21" s="51">
        <f t="shared" si="6"/>
        <v>0</v>
      </c>
      <c r="U21" s="51">
        <f t="shared" si="7"/>
        <v>0</v>
      </c>
      <c r="V21" s="215">
        <f t="shared" si="8"/>
        <v>0</v>
      </c>
      <c r="W21" s="51">
        <f t="shared" si="13"/>
        <v>0</v>
      </c>
      <c r="X21" s="51">
        <f t="shared" si="14"/>
        <v>0</v>
      </c>
      <c r="Y21" s="51">
        <f t="shared" si="15"/>
        <v>0</v>
      </c>
      <c r="Z21" s="51">
        <f t="shared" si="16"/>
        <v>0</v>
      </c>
    </row>
    <row r="22" spans="1:27" ht="17.45" customHeight="1" x14ac:dyDescent="0.25">
      <c r="A22" s="204">
        <v>43617</v>
      </c>
      <c r="B22" s="184"/>
      <c r="C22" s="81"/>
      <c r="D22" s="81"/>
      <c r="E22" s="82"/>
      <c r="F22" s="190">
        <f>'2019 Summary'!B44</f>
        <v>0.96903999999999979</v>
      </c>
      <c r="G22" s="191">
        <f>'2019 Summary'!C44</f>
        <v>0.9997114285714287</v>
      </c>
      <c r="H22" s="191">
        <f>'2019 Summary'!D44</f>
        <v>0.71663666666666648</v>
      </c>
      <c r="I22" s="192">
        <f>'2019 Summary'!E44</f>
        <v>0.75157666666666656</v>
      </c>
      <c r="J22" s="55">
        <f t="shared" si="0"/>
        <v>0.8592411904761903</v>
      </c>
      <c r="K22" s="55"/>
      <c r="O22" s="51">
        <f t="shared" si="1"/>
        <v>0</v>
      </c>
      <c r="P22" s="51">
        <f t="shared" si="2"/>
        <v>0</v>
      </c>
      <c r="Q22" s="51">
        <f t="shared" si="3"/>
        <v>0</v>
      </c>
      <c r="R22" s="51">
        <f t="shared" si="4"/>
        <v>0</v>
      </c>
      <c r="S22" s="214">
        <f t="shared" si="5"/>
        <v>0</v>
      </c>
      <c r="T22" s="51">
        <f t="shared" si="6"/>
        <v>0</v>
      </c>
      <c r="U22" s="51">
        <f t="shared" si="7"/>
        <v>0</v>
      </c>
      <c r="V22" s="215">
        <f t="shared" si="8"/>
        <v>0</v>
      </c>
      <c r="W22" s="51">
        <f t="shared" si="13"/>
        <v>0</v>
      </c>
      <c r="X22" s="51">
        <f t="shared" si="14"/>
        <v>0</v>
      </c>
      <c r="Y22" s="51">
        <f t="shared" si="15"/>
        <v>0</v>
      </c>
      <c r="Z22" s="51">
        <f t="shared" si="16"/>
        <v>0</v>
      </c>
    </row>
    <row r="23" spans="1:27" ht="17.45" customHeight="1" x14ac:dyDescent="0.25">
      <c r="A23" s="204">
        <v>43647</v>
      </c>
      <c r="B23" s="184"/>
      <c r="C23" s="81"/>
      <c r="D23" s="81"/>
      <c r="E23" s="82"/>
      <c r="F23" s="190">
        <f>'2019 Summary'!B45</f>
        <v>0.96095161290322573</v>
      </c>
      <c r="G23" s="191">
        <f>'2019 Summary'!C45</f>
        <v>0.98111111111111116</v>
      </c>
      <c r="H23" s="191">
        <f>'2019 Summary'!D45</f>
        <v>0.86676774193548389</v>
      </c>
      <c r="I23" s="192">
        <f>'2019 Summary'!E45</f>
        <v>0.94854838709677425</v>
      </c>
      <c r="J23" s="55">
        <f t="shared" si="0"/>
        <v>0.93934471326164881</v>
      </c>
      <c r="K23" s="55"/>
      <c r="O23" s="51">
        <f t="shared" si="1"/>
        <v>0</v>
      </c>
      <c r="P23" s="51">
        <f t="shared" si="2"/>
        <v>0</v>
      </c>
      <c r="Q23" s="51">
        <f t="shared" si="3"/>
        <v>0</v>
      </c>
      <c r="R23" s="51">
        <f t="shared" si="4"/>
        <v>0</v>
      </c>
      <c r="S23" s="214">
        <f t="shared" si="5"/>
        <v>0</v>
      </c>
      <c r="T23" s="51">
        <f t="shared" si="6"/>
        <v>0</v>
      </c>
      <c r="U23" s="51">
        <f t="shared" si="7"/>
        <v>0</v>
      </c>
      <c r="V23" s="215">
        <f t="shared" si="8"/>
        <v>0</v>
      </c>
      <c r="W23" s="51">
        <f t="shared" si="13"/>
        <v>0</v>
      </c>
      <c r="X23" s="51">
        <f t="shared" si="14"/>
        <v>0</v>
      </c>
      <c r="Y23" s="51">
        <f t="shared" si="15"/>
        <v>0</v>
      </c>
      <c r="Z23" s="51">
        <f t="shared" si="16"/>
        <v>0</v>
      </c>
    </row>
    <row r="24" spans="1:27" ht="17.45" customHeight="1" x14ac:dyDescent="0.25">
      <c r="A24" s="204">
        <v>43678</v>
      </c>
      <c r="B24" s="184"/>
      <c r="C24" s="81"/>
      <c r="D24" s="81"/>
      <c r="E24" s="82"/>
      <c r="F24" s="190">
        <f>'2019 Summary'!B46</f>
        <v>0.99222580645161318</v>
      </c>
      <c r="G24" s="191">
        <f>'2019 Summary'!C46</f>
        <v>1.0531138888888891</v>
      </c>
      <c r="H24" s="191">
        <f>'2019 Summary'!D46</f>
        <v>0.89271290322580665</v>
      </c>
      <c r="I24" s="192">
        <f>'2019 Summary'!E46</f>
        <v>0.97637096774193544</v>
      </c>
      <c r="J24" s="55">
        <f t="shared" si="0"/>
        <v>0.97860589157706102</v>
      </c>
      <c r="K24" s="55"/>
      <c r="O24" s="51">
        <f t="shared" si="1"/>
        <v>0</v>
      </c>
      <c r="P24" s="51">
        <f t="shared" si="2"/>
        <v>0</v>
      </c>
      <c r="Q24" s="51">
        <f t="shared" si="3"/>
        <v>0</v>
      </c>
      <c r="R24" s="51">
        <f t="shared" si="4"/>
        <v>0</v>
      </c>
      <c r="S24" s="214">
        <f t="shared" si="5"/>
        <v>0</v>
      </c>
      <c r="T24" s="51">
        <f t="shared" si="6"/>
        <v>1</v>
      </c>
      <c r="U24" s="51">
        <f t="shared" si="7"/>
        <v>0</v>
      </c>
      <c r="V24" s="215">
        <f t="shared" si="8"/>
        <v>0</v>
      </c>
      <c r="W24" s="51">
        <f t="shared" si="13"/>
        <v>0</v>
      </c>
      <c r="X24" s="51">
        <f t="shared" si="14"/>
        <v>1</v>
      </c>
      <c r="Y24" s="51">
        <f t="shared" si="15"/>
        <v>0</v>
      </c>
      <c r="Z24" s="51">
        <f t="shared" si="16"/>
        <v>0</v>
      </c>
    </row>
    <row r="25" spans="1:27" ht="17.45" customHeight="1" x14ac:dyDescent="0.25">
      <c r="A25" s="204">
        <v>43709</v>
      </c>
      <c r="B25" s="184"/>
      <c r="C25" s="81"/>
      <c r="D25" s="81"/>
      <c r="E25" s="82"/>
      <c r="F25" s="190">
        <f>'2019 Summary'!B47</f>
        <v>0.98188275862068974</v>
      </c>
      <c r="G25" s="191">
        <f>'2019 Summary'!C47</f>
        <v>0.97715142857142856</v>
      </c>
      <c r="H25" s="191">
        <f>'2019 Summary'!D47</f>
        <v>0.89391000000000009</v>
      </c>
      <c r="I25" s="192">
        <f>'2019 Summary'!E47</f>
        <v>0.93441000000000018</v>
      </c>
      <c r="J25" s="55">
        <f t="shared" si="0"/>
        <v>0.94683854679802959</v>
      </c>
      <c r="K25" s="55"/>
      <c r="O25" s="51">
        <f t="shared" si="1"/>
        <v>0</v>
      </c>
      <c r="P25" s="51">
        <f t="shared" si="2"/>
        <v>0</v>
      </c>
      <c r="Q25" s="51">
        <f t="shared" si="3"/>
        <v>0</v>
      </c>
      <c r="R25" s="51">
        <f t="shared" si="4"/>
        <v>0</v>
      </c>
      <c r="S25" s="214">
        <f t="shared" si="5"/>
        <v>0</v>
      </c>
      <c r="T25" s="51">
        <f t="shared" si="6"/>
        <v>0</v>
      </c>
      <c r="U25" s="51">
        <f t="shared" si="7"/>
        <v>0</v>
      </c>
      <c r="V25" s="215">
        <f t="shared" si="8"/>
        <v>0</v>
      </c>
      <c r="W25" s="51">
        <f t="shared" si="13"/>
        <v>0</v>
      </c>
      <c r="X25" s="51">
        <f t="shared" si="14"/>
        <v>0</v>
      </c>
      <c r="Y25" s="51">
        <f t="shared" si="15"/>
        <v>0</v>
      </c>
      <c r="Z25" s="51">
        <f t="shared" si="16"/>
        <v>0</v>
      </c>
    </row>
    <row r="26" spans="1:27" ht="17.45" customHeight="1" x14ac:dyDescent="0.25">
      <c r="A26" s="204">
        <v>43739</v>
      </c>
      <c r="B26" s="184"/>
      <c r="C26" s="81"/>
      <c r="D26" s="81"/>
      <c r="E26" s="82"/>
      <c r="F26" s="190">
        <f>'2019 Summary'!B48</f>
        <v>1.2503806451612902</v>
      </c>
      <c r="G26" s="191">
        <f>'2019 Summary'!C48</f>
        <v>1.3053916666666665</v>
      </c>
      <c r="H26" s="191">
        <f>'2019 Summary'!D48</f>
        <v>1.1888096774193551</v>
      </c>
      <c r="I26" s="192">
        <f>'2019 Summary'!E48</f>
        <v>1.2829290322580646</v>
      </c>
      <c r="J26" s="222">
        <f t="shared" si="0"/>
        <v>1.2568777553763442</v>
      </c>
      <c r="K26" s="55"/>
      <c r="O26" s="51">
        <f t="shared" si="1"/>
        <v>1</v>
      </c>
      <c r="P26" s="51">
        <f t="shared" si="2"/>
        <v>1</v>
      </c>
      <c r="Q26" s="51">
        <f t="shared" si="3"/>
        <v>0</v>
      </c>
      <c r="R26" s="51">
        <f t="shared" si="4"/>
        <v>1</v>
      </c>
      <c r="S26" s="214">
        <f t="shared" si="5"/>
        <v>1</v>
      </c>
      <c r="T26" s="51">
        <f t="shared" si="6"/>
        <v>1</v>
      </c>
      <c r="U26" s="51">
        <f t="shared" si="7"/>
        <v>1</v>
      </c>
      <c r="V26" s="215">
        <f t="shared" si="8"/>
        <v>1</v>
      </c>
      <c r="W26" s="51">
        <f t="shared" si="13"/>
        <v>1</v>
      </c>
      <c r="X26" s="51">
        <f t="shared" si="14"/>
        <v>1</v>
      </c>
      <c r="Y26" s="51">
        <f t="shared" si="15"/>
        <v>1</v>
      </c>
      <c r="Z26" s="51">
        <f t="shared" si="16"/>
        <v>1</v>
      </c>
    </row>
    <row r="27" spans="1:27" ht="17.45" customHeight="1" x14ac:dyDescent="0.25">
      <c r="A27" s="204">
        <v>43770</v>
      </c>
      <c r="B27" s="184"/>
      <c r="C27" s="81"/>
      <c r="D27" s="81"/>
      <c r="E27" s="82"/>
      <c r="F27" s="190">
        <f>'2019 Summary'!B49</f>
        <v>0.9895400000000002</v>
      </c>
      <c r="G27" s="191">
        <f>'2019 Summary'!C49</f>
        <v>1.0925514285714284</v>
      </c>
      <c r="H27" s="191">
        <f>'2019 Summary'!D49</f>
        <v>0.97944000000000009</v>
      </c>
      <c r="I27" s="192">
        <f>'2019 Summary'!E49</f>
        <v>1.0412366666666666</v>
      </c>
      <c r="J27" s="222">
        <f t="shared" si="0"/>
        <v>1.0256920238095237</v>
      </c>
      <c r="K27" s="55"/>
      <c r="O27" s="51">
        <f t="shared" si="1"/>
        <v>0</v>
      </c>
      <c r="P27" s="51">
        <f t="shared" si="2"/>
        <v>0</v>
      </c>
      <c r="Q27" s="51">
        <f t="shared" si="3"/>
        <v>0</v>
      </c>
      <c r="R27" s="51">
        <f t="shared" si="4"/>
        <v>0</v>
      </c>
      <c r="S27" s="214">
        <f t="shared" si="5"/>
        <v>0</v>
      </c>
      <c r="T27" s="51">
        <f t="shared" si="6"/>
        <v>1</v>
      </c>
      <c r="U27" s="51">
        <f t="shared" si="7"/>
        <v>0</v>
      </c>
      <c r="V27" s="215">
        <f t="shared" si="8"/>
        <v>1</v>
      </c>
      <c r="W27" s="51">
        <f t="shared" si="13"/>
        <v>0</v>
      </c>
      <c r="X27" s="51">
        <f t="shared" si="14"/>
        <v>2</v>
      </c>
      <c r="Y27" s="51">
        <f t="shared" si="15"/>
        <v>0</v>
      </c>
      <c r="Z27" s="51">
        <f t="shared" si="16"/>
        <v>2</v>
      </c>
    </row>
    <row r="28" spans="1:27" ht="17.45" customHeight="1" thickBot="1" x14ac:dyDescent="0.3">
      <c r="A28" s="205">
        <v>43800</v>
      </c>
      <c r="B28" s="202"/>
      <c r="C28" s="84"/>
      <c r="D28" s="84"/>
      <c r="E28" s="85"/>
      <c r="F28" s="193">
        <f>'2019 Summary'!B50</f>
        <v>0.82721290322580632</v>
      </c>
      <c r="G28" s="194">
        <f>'2019 Summary'!C50</f>
        <v>0.85833243243243251</v>
      </c>
      <c r="H28" s="194">
        <f>'2019 Summary'!D50</f>
        <v>0.87022903225806469</v>
      </c>
      <c r="I28" s="195">
        <f>'2019 Summary'!E50</f>
        <v>0.86088387096774188</v>
      </c>
      <c r="J28" s="55">
        <f t="shared" si="0"/>
        <v>0.85416455972101135</v>
      </c>
      <c r="K28" s="55"/>
      <c r="O28" s="51">
        <f t="shared" si="1"/>
        <v>0</v>
      </c>
      <c r="P28" s="51">
        <f t="shared" si="2"/>
        <v>0</v>
      </c>
      <c r="Q28" s="51">
        <f t="shared" si="3"/>
        <v>0</v>
      </c>
      <c r="R28" s="51">
        <f t="shared" si="4"/>
        <v>0</v>
      </c>
      <c r="S28" s="214">
        <f t="shared" si="5"/>
        <v>0</v>
      </c>
      <c r="T28" s="51">
        <f t="shared" si="6"/>
        <v>0</v>
      </c>
      <c r="U28" s="51">
        <f t="shared" si="7"/>
        <v>0</v>
      </c>
      <c r="V28" s="215">
        <f t="shared" si="8"/>
        <v>0</v>
      </c>
      <c r="W28" s="51">
        <f t="shared" si="13"/>
        <v>0</v>
      </c>
      <c r="X28" s="51">
        <f t="shared" si="14"/>
        <v>0</v>
      </c>
      <c r="Y28" s="51">
        <f t="shared" si="15"/>
        <v>0</v>
      </c>
      <c r="Z28" s="51">
        <f t="shared" si="16"/>
        <v>0</v>
      </c>
    </row>
    <row r="29" spans="1:27" ht="17.45" customHeight="1" x14ac:dyDescent="0.25">
      <c r="A29" s="203">
        <v>43831</v>
      </c>
      <c r="B29" s="183"/>
      <c r="C29" s="87"/>
      <c r="D29" s="87"/>
      <c r="E29" s="187"/>
      <c r="F29" s="86">
        <f>'2020 Summary'!B39</f>
        <v>1.0317032258064518</v>
      </c>
      <c r="G29" s="87">
        <f>'2020 Summary'!C39</f>
        <v>1.1796054054054057</v>
      </c>
      <c r="H29" s="87">
        <f>'2020 Summary'!D39</f>
        <v>1.0751225806451614</v>
      </c>
      <c r="I29" s="88">
        <f>'2020 Summary'!E39</f>
        <v>1.0684096774193546</v>
      </c>
      <c r="J29" s="222">
        <f t="shared" si="0"/>
        <v>1.0887102223190934</v>
      </c>
      <c r="K29" s="55"/>
      <c r="O29" s="51">
        <f t="shared" si="1"/>
        <v>0</v>
      </c>
      <c r="P29" s="51">
        <f t="shared" si="2"/>
        <v>0</v>
      </c>
      <c r="Q29" s="51">
        <f t="shared" si="3"/>
        <v>0</v>
      </c>
      <c r="R29" s="51">
        <f t="shared" si="4"/>
        <v>0</v>
      </c>
      <c r="S29" s="214">
        <f t="shared" si="5"/>
        <v>1</v>
      </c>
      <c r="T29" s="51">
        <f t="shared" si="6"/>
        <v>1</v>
      </c>
      <c r="U29" s="51">
        <f t="shared" si="7"/>
        <v>1</v>
      </c>
      <c r="V29" s="215">
        <f t="shared" si="8"/>
        <v>1</v>
      </c>
      <c r="W29" s="51">
        <f t="shared" si="13"/>
        <v>1</v>
      </c>
      <c r="X29" s="51">
        <f t="shared" si="14"/>
        <v>1</v>
      </c>
      <c r="Y29" s="51">
        <f t="shared" si="15"/>
        <v>1</v>
      </c>
      <c r="Z29" s="51">
        <f t="shared" si="16"/>
        <v>1</v>
      </c>
    </row>
    <row r="30" spans="1:27" ht="17.45" customHeight="1" x14ac:dyDescent="0.25">
      <c r="A30" s="204">
        <v>43862</v>
      </c>
      <c r="B30" s="184"/>
      <c r="C30" s="81"/>
      <c r="D30" s="81"/>
      <c r="E30" s="188"/>
      <c r="F30" s="80">
        <f>'2020 Summary'!B40</f>
        <v>1.0439206896551723</v>
      </c>
      <c r="G30" s="81">
        <f>'2020 Summary'!C40</f>
        <v>1.0917911764705885</v>
      </c>
      <c r="H30" s="81">
        <f>'2020 Summary'!D40</f>
        <v>1.0705103448275861</v>
      </c>
      <c r="I30" s="82">
        <f>'2020 Summary'!E40</f>
        <v>1.0809482758620688</v>
      </c>
      <c r="J30" s="222">
        <f t="shared" si="0"/>
        <v>1.071792621703854</v>
      </c>
      <c r="K30" s="55"/>
      <c r="O30" s="51">
        <f t="shared" si="1"/>
        <v>0</v>
      </c>
      <c r="P30" s="51">
        <f t="shared" si="2"/>
        <v>0</v>
      </c>
      <c r="Q30" s="51">
        <f t="shared" si="3"/>
        <v>0</v>
      </c>
      <c r="R30" s="51">
        <f t="shared" si="4"/>
        <v>0</v>
      </c>
      <c r="S30" s="214">
        <f t="shared" si="5"/>
        <v>1</v>
      </c>
      <c r="T30" s="51">
        <f t="shared" si="6"/>
        <v>1</v>
      </c>
      <c r="U30" s="51">
        <f t="shared" si="7"/>
        <v>1</v>
      </c>
      <c r="V30" s="215">
        <f t="shared" si="8"/>
        <v>1</v>
      </c>
      <c r="W30" s="51">
        <f t="shared" si="13"/>
        <v>2</v>
      </c>
      <c r="X30" s="51">
        <f t="shared" si="14"/>
        <v>2</v>
      </c>
      <c r="Y30" s="51">
        <f t="shared" si="15"/>
        <v>2</v>
      </c>
      <c r="Z30" s="51">
        <f t="shared" si="16"/>
        <v>2</v>
      </c>
    </row>
    <row r="31" spans="1:27" ht="17.45" customHeight="1" x14ac:dyDescent="0.25">
      <c r="A31" s="204">
        <v>43891</v>
      </c>
      <c r="B31" s="184"/>
      <c r="C31" s="81"/>
      <c r="D31" s="81"/>
      <c r="E31" s="188"/>
      <c r="F31" s="80">
        <f>'2020 Summary'!B41</f>
        <v>0.59493870967741924</v>
      </c>
      <c r="G31" s="81">
        <f>'2020 Summary'!C41</f>
        <v>0.61849999999999994</v>
      </c>
      <c r="H31" s="81">
        <f>'2020 Summary'!D41</f>
        <v>0.5258096774193548</v>
      </c>
      <c r="I31" s="82">
        <f>'2020 Summary'!E41</f>
        <v>0.58219354838709669</v>
      </c>
      <c r="J31" s="55">
        <f t="shared" si="0"/>
        <v>0.58036048387096761</v>
      </c>
      <c r="K31" s="55"/>
      <c r="O31" s="51">
        <f t="shared" si="1"/>
        <v>0</v>
      </c>
      <c r="P31" s="51">
        <f t="shared" si="2"/>
        <v>0</v>
      </c>
      <c r="Q31" s="51">
        <f t="shared" si="3"/>
        <v>0</v>
      </c>
      <c r="R31" s="51">
        <f t="shared" si="4"/>
        <v>0</v>
      </c>
      <c r="S31" s="214">
        <f t="shared" si="5"/>
        <v>0</v>
      </c>
      <c r="T31" s="51">
        <f t="shared" si="6"/>
        <v>0</v>
      </c>
      <c r="U31" s="51">
        <f t="shared" si="7"/>
        <v>0</v>
      </c>
      <c r="V31" s="215">
        <f t="shared" si="8"/>
        <v>0</v>
      </c>
      <c r="W31" s="51">
        <f t="shared" si="13"/>
        <v>0</v>
      </c>
      <c r="X31" s="51">
        <f t="shared" si="14"/>
        <v>0</v>
      </c>
      <c r="Y31" s="51">
        <f t="shared" si="15"/>
        <v>0</v>
      </c>
      <c r="Z31" s="51">
        <f t="shared" si="16"/>
        <v>0</v>
      </c>
    </row>
    <row r="32" spans="1:27" ht="17.45" customHeight="1" x14ac:dyDescent="0.25">
      <c r="A32" s="204">
        <v>43922</v>
      </c>
      <c r="B32" s="184"/>
      <c r="C32" s="81"/>
      <c r="D32" s="81"/>
      <c r="E32" s="188"/>
      <c r="F32" s="80">
        <f>'2020 Summary'!B42</f>
        <v>0.6575266666666667</v>
      </c>
      <c r="G32" s="81">
        <f>'2020 Summary'!C42</f>
        <v>0.61979999999999991</v>
      </c>
      <c r="H32" s="81">
        <f>'2020 Summary'!D42</f>
        <v>0.57664666666666664</v>
      </c>
      <c r="I32" s="82">
        <f>'2020 Summary'!E42</f>
        <v>0.67269999999999996</v>
      </c>
      <c r="J32" s="55">
        <f t="shared" si="0"/>
        <v>0.63166833333333328</v>
      </c>
      <c r="K32" s="55"/>
      <c r="O32" s="51">
        <f t="shared" si="1"/>
        <v>0</v>
      </c>
      <c r="P32" s="51">
        <f t="shared" si="2"/>
        <v>0</v>
      </c>
      <c r="Q32" s="51">
        <f t="shared" si="3"/>
        <v>0</v>
      </c>
      <c r="R32" s="51">
        <f t="shared" si="4"/>
        <v>0</v>
      </c>
      <c r="S32" s="214">
        <f t="shared" si="5"/>
        <v>0</v>
      </c>
      <c r="T32" s="51">
        <f t="shared" si="6"/>
        <v>0</v>
      </c>
      <c r="U32" s="51">
        <f t="shared" si="7"/>
        <v>0</v>
      </c>
      <c r="V32" s="215">
        <f t="shared" si="8"/>
        <v>0</v>
      </c>
      <c r="W32" s="51">
        <f t="shared" si="13"/>
        <v>0</v>
      </c>
      <c r="X32" s="51">
        <f t="shared" si="14"/>
        <v>0</v>
      </c>
      <c r="Y32" s="51">
        <f t="shared" si="15"/>
        <v>0</v>
      </c>
      <c r="Z32" s="51">
        <f t="shared" si="16"/>
        <v>0</v>
      </c>
    </row>
    <row r="33" spans="1:26" ht="17.45" customHeight="1" x14ac:dyDescent="0.25">
      <c r="A33" s="204">
        <v>43952</v>
      </c>
      <c r="B33" s="184"/>
      <c r="C33" s="81"/>
      <c r="D33" s="81"/>
      <c r="E33" s="188"/>
      <c r="F33" s="80">
        <f>'2020 Summary'!B43</f>
        <v>0.80149354838709663</v>
      </c>
      <c r="G33" s="81">
        <f>'2020 Summary'!C43</f>
        <v>0.76463333333333316</v>
      </c>
      <c r="H33" s="81">
        <f>'2020 Summary'!D43</f>
        <v>0.70420967741935503</v>
      </c>
      <c r="I33" s="82">
        <f>'2020 Summary'!E43</f>
        <v>0.73268064516129039</v>
      </c>
      <c r="J33" s="55">
        <f t="shared" si="0"/>
        <v>0.75075430107526875</v>
      </c>
      <c r="K33" s="55"/>
      <c r="O33" s="51">
        <f t="shared" si="1"/>
        <v>0</v>
      </c>
      <c r="P33" s="51">
        <f t="shared" si="2"/>
        <v>0</v>
      </c>
      <c r="Q33" s="51">
        <f t="shared" si="3"/>
        <v>0</v>
      </c>
      <c r="R33" s="51">
        <f t="shared" si="4"/>
        <v>0</v>
      </c>
      <c r="S33" s="214">
        <f t="shared" si="5"/>
        <v>0</v>
      </c>
      <c r="T33" s="51">
        <f t="shared" si="6"/>
        <v>0</v>
      </c>
      <c r="U33" s="51">
        <f t="shared" si="7"/>
        <v>0</v>
      </c>
      <c r="V33" s="215">
        <f t="shared" si="8"/>
        <v>0</v>
      </c>
      <c r="W33" s="51">
        <f t="shared" si="13"/>
        <v>0</v>
      </c>
      <c r="X33" s="51">
        <f t="shared" si="14"/>
        <v>0</v>
      </c>
      <c r="Y33" s="51">
        <f t="shared" si="15"/>
        <v>0</v>
      </c>
      <c r="Z33" s="51">
        <f t="shared" si="16"/>
        <v>0</v>
      </c>
    </row>
    <row r="34" spans="1:26" ht="17.45" customHeight="1" x14ac:dyDescent="0.25">
      <c r="A34" s="204">
        <v>43983</v>
      </c>
      <c r="B34" s="184"/>
      <c r="C34" s="81"/>
      <c r="D34" s="81"/>
      <c r="E34" s="188"/>
      <c r="F34" s="80">
        <f>'2020 Summary'!B44</f>
        <v>0.71643000000000001</v>
      </c>
      <c r="G34" s="81">
        <f>'2020 Summary'!C44</f>
        <v>0.70858000000000021</v>
      </c>
      <c r="H34" s="81">
        <f>'2020 Summary'!D44</f>
        <v>0.63011666666666666</v>
      </c>
      <c r="I34" s="82">
        <f>'2020 Summary'!E44</f>
        <v>0.69807333333333343</v>
      </c>
      <c r="J34" s="55">
        <f t="shared" si="0"/>
        <v>0.68830000000000013</v>
      </c>
      <c r="K34" s="55"/>
      <c r="O34" s="51">
        <f t="shared" si="1"/>
        <v>0</v>
      </c>
      <c r="P34" s="51">
        <f t="shared" si="2"/>
        <v>0</v>
      </c>
      <c r="Q34" s="51">
        <f t="shared" si="3"/>
        <v>0</v>
      </c>
      <c r="R34" s="51">
        <f t="shared" si="4"/>
        <v>0</v>
      </c>
      <c r="S34" s="214">
        <f t="shared" si="5"/>
        <v>0</v>
      </c>
      <c r="T34" s="51">
        <f t="shared" si="6"/>
        <v>0</v>
      </c>
      <c r="U34" s="51">
        <f t="shared" si="7"/>
        <v>0</v>
      </c>
      <c r="V34" s="215">
        <f t="shared" si="8"/>
        <v>0</v>
      </c>
      <c r="W34" s="51">
        <f t="shared" si="13"/>
        <v>0</v>
      </c>
      <c r="X34" s="51">
        <f t="shared" si="14"/>
        <v>0</v>
      </c>
      <c r="Y34" s="51">
        <f t="shared" si="15"/>
        <v>0</v>
      </c>
      <c r="Z34" s="51">
        <f t="shared" si="16"/>
        <v>0</v>
      </c>
    </row>
    <row r="35" spans="1:26" ht="17.45" customHeight="1" x14ac:dyDescent="0.25">
      <c r="A35" s="204">
        <v>44013</v>
      </c>
      <c r="B35" s="184"/>
      <c r="C35" s="81"/>
      <c r="D35" s="81"/>
      <c r="E35" s="188"/>
      <c r="F35" s="80">
        <f>'2020 Summary'!B45</f>
        <v>0.92119354838709666</v>
      </c>
      <c r="G35" s="81">
        <f>'2020 Summary'!C45</f>
        <v>0.92514166666666697</v>
      </c>
      <c r="H35" s="81">
        <f>'2020 Summary'!D45</f>
        <v>0.85078064516129037</v>
      </c>
      <c r="I35" s="82">
        <f>'2020 Summary'!E45</f>
        <v>0.89032580645161286</v>
      </c>
      <c r="J35" s="55">
        <f t="shared" si="0"/>
        <v>0.89686041666666672</v>
      </c>
      <c r="K35" s="55"/>
      <c r="O35" s="51">
        <f t="shared" si="1"/>
        <v>0</v>
      </c>
      <c r="P35" s="51">
        <f t="shared" si="2"/>
        <v>0</v>
      </c>
      <c r="Q35" s="51">
        <f t="shared" si="3"/>
        <v>0</v>
      </c>
      <c r="R35" s="51">
        <f t="shared" si="4"/>
        <v>0</v>
      </c>
      <c r="S35" s="214">
        <f t="shared" si="5"/>
        <v>0</v>
      </c>
      <c r="T35" s="51">
        <f t="shared" si="6"/>
        <v>0</v>
      </c>
      <c r="U35" s="51">
        <f t="shared" si="7"/>
        <v>0</v>
      </c>
      <c r="V35" s="215">
        <f t="shared" si="8"/>
        <v>0</v>
      </c>
      <c r="W35" s="51">
        <f t="shared" si="13"/>
        <v>0</v>
      </c>
      <c r="X35" s="51">
        <f t="shared" si="14"/>
        <v>0</v>
      </c>
      <c r="Y35" s="51">
        <f t="shared" si="15"/>
        <v>0</v>
      </c>
      <c r="Z35" s="51">
        <f t="shared" si="16"/>
        <v>0</v>
      </c>
    </row>
    <row r="36" spans="1:26" ht="17.45" customHeight="1" x14ac:dyDescent="0.25">
      <c r="A36" s="204">
        <v>44044</v>
      </c>
      <c r="B36" s="184"/>
      <c r="C36" s="81"/>
      <c r="D36" s="81"/>
      <c r="E36" s="188"/>
      <c r="F36" s="80">
        <f>'2020 Summary'!B46</f>
        <v>0.9396290322580646</v>
      </c>
      <c r="G36" s="81">
        <f>'2020 Summary'!C46</f>
        <v>0.9625111111111111</v>
      </c>
      <c r="H36" s="81">
        <f>'2020 Summary'!D46</f>
        <v>0.91809032258064516</v>
      </c>
      <c r="I36" s="82">
        <f>'2020 Summary'!E46</f>
        <v>0.96564666666666665</v>
      </c>
      <c r="J36" s="55">
        <f t="shared" si="0"/>
        <v>0.94646928315412193</v>
      </c>
      <c r="K36" s="55"/>
      <c r="O36" s="51">
        <f t="shared" si="1"/>
        <v>0</v>
      </c>
      <c r="P36" s="51">
        <f t="shared" si="2"/>
        <v>0</v>
      </c>
      <c r="Q36" s="51">
        <f t="shared" si="3"/>
        <v>0</v>
      </c>
      <c r="R36" s="51">
        <f t="shared" si="4"/>
        <v>0</v>
      </c>
      <c r="S36" s="214">
        <f t="shared" si="5"/>
        <v>0</v>
      </c>
      <c r="T36" s="51">
        <f t="shared" si="6"/>
        <v>0</v>
      </c>
      <c r="U36" s="51">
        <f t="shared" si="7"/>
        <v>0</v>
      </c>
      <c r="V36" s="215">
        <f t="shared" si="8"/>
        <v>0</v>
      </c>
      <c r="W36" s="51">
        <f t="shared" si="13"/>
        <v>0</v>
      </c>
      <c r="X36" s="51">
        <f t="shared" si="14"/>
        <v>0</v>
      </c>
      <c r="Y36" s="51">
        <f t="shared" si="15"/>
        <v>0</v>
      </c>
      <c r="Z36" s="51">
        <f t="shared" si="16"/>
        <v>0</v>
      </c>
    </row>
    <row r="37" spans="1:26" ht="17.45" customHeight="1" x14ac:dyDescent="0.25">
      <c r="A37" s="204">
        <v>44075</v>
      </c>
      <c r="B37" s="184"/>
      <c r="C37" s="81"/>
      <c r="D37" s="81"/>
      <c r="E37" s="188"/>
      <c r="F37" s="196">
        <f>'2020 Summary'!B47</f>
        <v>1.3045500000000001</v>
      </c>
      <c r="G37" s="197">
        <f>'2020 Summary'!C47</f>
        <v>1.2968057142857141</v>
      </c>
      <c r="H37" s="197">
        <f>'2020 Summary'!D47</f>
        <v>1.305776666666667</v>
      </c>
      <c r="I37" s="198">
        <f>'2020 Summary'!E47</f>
        <v>1.3771100000000003</v>
      </c>
      <c r="J37" s="223">
        <f t="shared" si="0"/>
        <v>1.3210605952380954</v>
      </c>
      <c r="K37" s="51">
        <f t="shared" ref="K37:N41" si="17">RANK(F37,F$5:F$41)</f>
        <v>8</v>
      </c>
      <c r="L37" s="51">
        <f t="shared" si="17"/>
        <v>5</v>
      </c>
      <c r="M37" s="51">
        <f t="shared" si="17"/>
        <v>3</v>
      </c>
      <c r="N37" s="51">
        <f t="shared" si="17"/>
        <v>3</v>
      </c>
      <c r="O37" s="51">
        <f t="shared" si="1"/>
        <v>1</v>
      </c>
      <c r="P37" s="51">
        <f t="shared" si="2"/>
        <v>1</v>
      </c>
      <c r="Q37" s="51">
        <f t="shared" si="3"/>
        <v>1</v>
      </c>
      <c r="R37" s="51">
        <f t="shared" si="4"/>
        <v>1</v>
      </c>
      <c r="S37" s="214">
        <f t="shared" si="5"/>
        <v>1</v>
      </c>
      <c r="T37" s="51">
        <f t="shared" si="6"/>
        <v>1</v>
      </c>
      <c r="U37" s="51">
        <f t="shared" si="7"/>
        <v>1</v>
      </c>
      <c r="V37" s="215">
        <f t="shared" si="8"/>
        <v>1</v>
      </c>
      <c r="W37" s="51">
        <f t="shared" si="13"/>
        <v>1</v>
      </c>
      <c r="X37" s="51">
        <f t="shared" si="14"/>
        <v>1</v>
      </c>
      <c r="Y37" s="51">
        <f t="shared" si="15"/>
        <v>1</v>
      </c>
      <c r="Z37" s="51">
        <f t="shared" si="16"/>
        <v>1</v>
      </c>
    </row>
    <row r="38" spans="1:26" ht="17.45" customHeight="1" x14ac:dyDescent="0.25">
      <c r="A38" s="204">
        <v>44105</v>
      </c>
      <c r="B38" s="184"/>
      <c r="C38" s="81"/>
      <c r="D38" s="81"/>
      <c r="E38" s="188"/>
      <c r="F38" s="196">
        <f>'2020 Summary'!B48</f>
        <v>1.5982903225806453</v>
      </c>
      <c r="G38" s="209">
        <f>'2020 Summary'!C48</f>
        <v>1.6874194444444446</v>
      </c>
      <c r="H38" s="209">
        <f>'2020 Summary'!D48</f>
        <v>1.6701225806451616</v>
      </c>
      <c r="I38" s="208">
        <f>'2020 Summary'!E48</f>
        <v>1.7393354838709678</v>
      </c>
      <c r="J38" s="223">
        <f t="shared" si="0"/>
        <v>1.6737919578853049</v>
      </c>
      <c r="K38" s="51">
        <f t="shared" si="17"/>
        <v>3</v>
      </c>
      <c r="L38" s="51">
        <f t="shared" si="17"/>
        <v>1</v>
      </c>
      <c r="M38" s="51">
        <f t="shared" si="17"/>
        <v>2</v>
      </c>
      <c r="N38" s="51">
        <f t="shared" si="17"/>
        <v>1</v>
      </c>
      <c r="O38" s="51">
        <f t="shared" si="1"/>
        <v>1</v>
      </c>
      <c r="P38" s="51">
        <f t="shared" si="2"/>
        <v>1</v>
      </c>
      <c r="Q38" s="51">
        <f t="shared" si="3"/>
        <v>1</v>
      </c>
      <c r="R38" s="51">
        <f t="shared" si="4"/>
        <v>1</v>
      </c>
      <c r="S38" s="214">
        <f t="shared" si="5"/>
        <v>1</v>
      </c>
      <c r="T38" s="51">
        <f t="shared" si="6"/>
        <v>1</v>
      </c>
      <c r="U38" s="51">
        <f t="shared" si="7"/>
        <v>1</v>
      </c>
      <c r="V38" s="215">
        <f t="shared" si="8"/>
        <v>1</v>
      </c>
      <c r="W38" s="51">
        <f t="shared" si="13"/>
        <v>2</v>
      </c>
      <c r="X38" s="51">
        <f t="shared" si="14"/>
        <v>2</v>
      </c>
      <c r="Y38" s="51">
        <f t="shared" si="15"/>
        <v>2</v>
      </c>
      <c r="Z38" s="51">
        <f t="shared" si="16"/>
        <v>2</v>
      </c>
    </row>
    <row r="39" spans="1:26" ht="17.45" customHeight="1" x14ac:dyDescent="0.25">
      <c r="A39" s="204">
        <v>44136</v>
      </c>
      <c r="B39" s="184"/>
      <c r="C39" s="81"/>
      <c r="D39" s="81"/>
      <c r="E39" s="188"/>
      <c r="F39" s="196">
        <f>'2020 Summary'!B49</f>
        <v>1.2706466666666665</v>
      </c>
      <c r="G39" s="197">
        <f>'2020 Summary'!C49</f>
        <v>1.1829028571428573</v>
      </c>
      <c r="H39" s="197">
        <f>'2020 Summary'!D49</f>
        <v>1.1906866666666667</v>
      </c>
      <c r="I39" s="198">
        <f>'2020 Summary'!E49</f>
        <v>1.3093733333333331</v>
      </c>
      <c r="J39" s="223">
        <f t="shared" si="0"/>
        <v>1.2384023809523808</v>
      </c>
      <c r="K39" s="51">
        <f t="shared" si="17"/>
        <v>9</v>
      </c>
      <c r="L39" s="51">
        <f t="shared" si="17"/>
        <v>8</v>
      </c>
      <c r="M39" s="51">
        <f t="shared" si="17"/>
        <v>5</v>
      </c>
      <c r="N39" s="51">
        <f t="shared" si="17"/>
        <v>4</v>
      </c>
      <c r="O39" s="51">
        <f t="shared" si="1"/>
        <v>1</v>
      </c>
      <c r="P39" s="51">
        <f t="shared" si="2"/>
        <v>0</v>
      </c>
      <c r="Q39" s="51">
        <f t="shared" si="3"/>
        <v>0</v>
      </c>
      <c r="R39" s="51">
        <f t="shared" si="4"/>
        <v>1</v>
      </c>
      <c r="S39" s="214">
        <f t="shared" si="5"/>
        <v>1</v>
      </c>
      <c r="T39" s="51">
        <f t="shared" si="6"/>
        <v>1</v>
      </c>
      <c r="U39" s="51">
        <f t="shared" si="7"/>
        <v>1</v>
      </c>
      <c r="V39" s="215">
        <f t="shared" si="8"/>
        <v>1</v>
      </c>
      <c r="W39" s="51">
        <f t="shared" si="13"/>
        <v>3</v>
      </c>
      <c r="X39" s="51">
        <f t="shared" si="14"/>
        <v>3</v>
      </c>
      <c r="Y39" s="51">
        <f t="shared" si="15"/>
        <v>3</v>
      </c>
      <c r="Z39" s="51">
        <f t="shared" si="16"/>
        <v>3</v>
      </c>
    </row>
    <row r="40" spans="1:26" ht="17.45" customHeight="1" thickBot="1" x14ac:dyDescent="0.3">
      <c r="A40" s="205">
        <v>44166</v>
      </c>
      <c r="B40" s="202"/>
      <c r="C40" s="84"/>
      <c r="D40" s="84"/>
      <c r="E40" s="189"/>
      <c r="F40" s="199">
        <f>'2020 Summary'!B50</f>
        <v>1.263683870967742</v>
      </c>
      <c r="G40" s="200">
        <f>'2020 Summary'!C50</f>
        <v>1.1543486486486489</v>
      </c>
      <c r="H40" s="200">
        <f>'2020 Summary'!D50</f>
        <v>1.0771096774193549</v>
      </c>
      <c r="I40" s="201">
        <f>'2020 Summary'!E50</f>
        <v>1.2194</v>
      </c>
      <c r="J40" s="223">
        <f t="shared" si="0"/>
        <v>1.1786355492589364</v>
      </c>
      <c r="K40" s="51">
        <f t="shared" si="17"/>
        <v>10</v>
      </c>
      <c r="L40" s="51">
        <f t="shared" si="17"/>
        <v>11</v>
      </c>
      <c r="M40" s="51">
        <f t="shared" si="17"/>
        <v>9</v>
      </c>
      <c r="N40" s="51">
        <f t="shared" si="17"/>
        <v>9</v>
      </c>
      <c r="O40" s="51">
        <f t="shared" si="1"/>
        <v>1</v>
      </c>
      <c r="P40" s="51">
        <f t="shared" si="2"/>
        <v>0</v>
      </c>
      <c r="Q40" s="51">
        <f t="shared" si="3"/>
        <v>0</v>
      </c>
      <c r="R40" s="51">
        <f t="shared" si="4"/>
        <v>0</v>
      </c>
      <c r="S40" s="214">
        <f t="shared" si="5"/>
        <v>1</v>
      </c>
      <c r="T40" s="51">
        <f t="shared" si="6"/>
        <v>1</v>
      </c>
      <c r="U40" s="51">
        <f t="shared" si="7"/>
        <v>1</v>
      </c>
      <c r="V40" s="215">
        <f t="shared" si="8"/>
        <v>1</v>
      </c>
      <c r="W40" s="51">
        <f t="shared" si="13"/>
        <v>4</v>
      </c>
      <c r="X40" s="51">
        <f t="shared" si="14"/>
        <v>4</v>
      </c>
      <c r="Y40" s="51">
        <f t="shared" si="15"/>
        <v>4</v>
      </c>
      <c r="Z40" s="51">
        <f t="shared" si="16"/>
        <v>4</v>
      </c>
    </row>
    <row r="41" spans="1:26" ht="17.45" customHeight="1" thickBot="1" x14ac:dyDescent="0.3">
      <c r="A41" s="203">
        <v>44197</v>
      </c>
      <c r="B41" s="183"/>
      <c r="C41" s="87"/>
      <c r="D41" s="87"/>
      <c r="E41" s="88"/>
      <c r="F41" s="210">
        <f>'2021 Summary'!B39</f>
        <v>1.8958322580645164</v>
      </c>
      <c r="G41" s="206">
        <f>'2021 Summary'!C39</f>
        <v>1.084775</v>
      </c>
      <c r="H41" s="206">
        <f>'2021 Summary'!D39</f>
        <v>0.97122580645161283</v>
      </c>
      <c r="I41" s="207">
        <f>'2021 Summary'!E39</f>
        <v>1.2603129032258069</v>
      </c>
      <c r="J41" s="223">
        <f t="shared" si="0"/>
        <v>1.303036491935484</v>
      </c>
      <c r="K41" s="51">
        <f t="shared" si="17"/>
        <v>1</v>
      </c>
      <c r="L41" s="51">
        <f t="shared" si="17"/>
        <v>16</v>
      </c>
      <c r="M41" s="51">
        <f t="shared" si="17"/>
        <v>16</v>
      </c>
      <c r="N41" s="51">
        <f t="shared" si="17"/>
        <v>7</v>
      </c>
      <c r="O41" s="51">
        <f t="shared" si="1"/>
        <v>1</v>
      </c>
      <c r="P41" s="51">
        <f t="shared" si="2"/>
        <v>0</v>
      </c>
      <c r="Q41" s="51">
        <f t="shared" si="3"/>
        <v>0</v>
      </c>
      <c r="R41" s="51">
        <f t="shared" si="4"/>
        <v>1</v>
      </c>
      <c r="S41" s="216">
        <f t="shared" si="5"/>
        <v>1</v>
      </c>
      <c r="T41" s="217">
        <f t="shared" si="6"/>
        <v>1</v>
      </c>
      <c r="U41" s="217">
        <f t="shared" si="7"/>
        <v>0</v>
      </c>
      <c r="V41" s="218">
        <f t="shared" si="8"/>
        <v>1</v>
      </c>
      <c r="W41" s="51">
        <f t="shared" si="13"/>
        <v>5</v>
      </c>
      <c r="X41" s="51">
        <f t="shared" si="14"/>
        <v>5</v>
      </c>
      <c r="Y41" s="51">
        <f t="shared" si="15"/>
        <v>0</v>
      </c>
      <c r="Z41" s="51">
        <f t="shared" si="16"/>
        <v>5</v>
      </c>
    </row>
    <row r="42" spans="1:26" ht="17.45" customHeight="1" x14ac:dyDescent="0.25">
      <c r="A42" s="204">
        <v>44228</v>
      </c>
      <c r="B42" s="184"/>
      <c r="C42" s="81"/>
      <c r="D42" s="81"/>
      <c r="E42" s="82"/>
      <c r="F42" s="80">
        <f>'2021 Summary'!B40</f>
        <v>1.2624107142857142</v>
      </c>
      <c r="G42" s="81">
        <f>'2021 Summary'!C40</f>
        <v>1.0674406250000004</v>
      </c>
      <c r="H42" s="81">
        <f>'2021 Summary'!D40</f>
        <v>0.99655357142857159</v>
      </c>
      <c r="I42" s="82">
        <f>'2021 Summary'!E40</f>
        <v>1.109057142857143</v>
      </c>
      <c r="J42" s="223">
        <f t="shared" si="0"/>
        <v>1.1088655133928573</v>
      </c>
    </row>
    <row r="43" spans="1:26" ht="17.45" customHeight="1" x14ac:dyDescent="0.25">
      <c r="A43" s="204">
        <v>44256</v>
      </c>
      <c r="B43" s="184"/>
      <c r="C43" s="81"/>
      <c r="D43" s="81"/>
      <c r="E43" s="82"/>
      <c r="F43" s="80"/>
      <c r="G43" s="81"/>
      <c r="H43" s="81"/>
      <c r="I43" s="82"/>
    </row>
    <row r="44" spans="1:26" ht="17.45" customHeight="1" x14ac:dyDescent="0.25">
      <c r="A44" s="204">
        <v>44287</v>
      </c>
      <c r="B44" s="184"/>
      <c r="C44" s="81"/>
      <c r="D44" s="81"/>
      <c r="E44" s="82"/>
      <c r="F44" s="80"/>
      <c r="G44" s="81"/>
      <c r="H44" s="81"/>
      <c r="I44" s="82"/>
    </row>
    <row r="45" spans="1:26" ht="17.45" customHeight="1" x14ac:dyDescent="0.25">
      <c r="A45" s="204">
        <v>44317</v>
      </c>
      <c r="B45" s="184"/>
      <c r="C45" s="81"/>
      <c r="D45" s="81"/>
      <c r="E45" s="82"/>
      <c r="F45" s="80"/>
      <c r="G45" s="81"/>
      <c r="H45" s="81"/>
      <c r="I45" s="82"/>
      <c r="K45" s="58">
        <f>MAX(F5:F41)</f>
        <v>1.8958322580645164</v>
      </c>
      <c r="L45" s="58">
        <f>MAX(G5:G41)</f>
        <v>1.6874194444444446</v>
      </c>
      <c r="M45" s="58">
        <f>MAX(H5:H41)</f>
        <v>1.675956666666667</v>
      </c>
      <c r="N45" s="58">
        <f>MAX(I5:I41)</f>
        <v>1.7393354838709678</v>
      </c>
    </row>
    <row r="46" spans="1:26" ht="17.45" customHeight="1" x14ac:dyDescent="0.25">
      <c r="A46" s="204">
        <v>44348</v>
      </c>
      <c r="B46" s="184"/>
      <c r="C46" s="81"/>
      <c r="D46" s="81"/>
      <c r="E46" s="82"/>
      <c r="F46" s="80"/>
      <c r="G46" s="81"/>
      <c r="H46" s="81"/>
      <c r="I46" s="82"/>
    </row>
    <row r="47" spans="1:26" ht="17.45" customHeight="1" x14ac:dyDescent="0.25">
      <c r="A47" s="204">
        <v>44378</v>
      </c>
      <c r="B47" s="184"/>
      <c r="C47" s="81"/>
      <c r="D47" s="81"/>
      <c r="E47" s="82"/>
      <c r="F47" s="80"/>
      <c r="G47" s="81"/>
      <c r="H47" s="81"/>
      <c r="I47" s="82"/>
    </row>
    <row r="48" spans="1:26" ht="17.45" customHeight="1" x14ac:dyDescent="0.25">
      <c r="A48" s="204">
        <v>44409</v>
      </c>
      <c r="B48" s="184"/>
      <c r="C48" s="81"/>
      <c r="D48" s="81"/>
      <c r="E48" s="82"/>
      <c r="F48" s="80"/>
      <c r="G48" s="81"/>
      <c r="H48" s="81"/>
      <c r="I48" s="82"/>
    </row>
    <row r="49" spans="1:9" ht="17.45" customHeight="1" x14ac:dyDescent="0.25">
      <c r="A49" s="204">
        <v>44440</v>
      </c>
      <c r="B49" s="184"/>
      <c r="C49" s="81"/>
      <c r="D49" s="81"/>
      <c r="E49" s="82"/>
      <c r="F49" s="80"/>
      <c r="G49" s="81"/>
      <c r="H49" s="81"/>
      <c r="I49" s="82"/>
    </row>
    <row r="50" spans="1:9" ht="17.45" customHeight="1" x14ac:dyDescent="0.25">
      <c r="A50" s="204">
        <v>44470</v>
      </c>
      <c r="B50" s="184"/>
      <c r="C50" s="81"/>
      <c r="D50" s="81"/>
      <c r="E50" s="82"/>
      <c r="F50" s="80"/>
      <c r="G50" s="81"/>
      <c r="H50" s="81"/>
      <c r="I50" s="82"/>
    </row>
    <row r="51" spans="1:9" ht="17.45" customHeight="1" x14ac:dyDescent="0.25">
      <c r="A51" s="204">
        <v>44501</v>
      </c>
      <c r="B51" s="184"/>
      <c r="C51" s="81"/>
      <c r="D51" s="81"/>
      <c r="E51" s="82"/>
      <c r="F51" s="80"/>
      <c r="G51" s="81"/>
      <c r="H51" s="81"/>
      <c r="I51" s="82"/>
    </row>
    <row r="52" spans="1:9" ht="17.45" customHeight="1" thickBot="1" x14ac:dyDescent="0.3">
      <c r="A52" s="205">
        <v>44531</v>
      </c>
      <c r="B52" s="202"/>
      <c r="C52" s="84"/>
      <c r="D52" s="84"/>
      <c r="E52" s="85"/>
      <c r="F52" s="83"/>
      <c r="G52" s="84"/>
      <c r="H52" s="84"/>
      <c r="I52" s="85"/>
    </row>
    <row r="53" spans="1:9" ht="17.45" customHeight="1" x14ac:dyDescent="0.2"/>
    <row r="54" spans="1:9" ht="17.45" customHeight="1" x14ac:dyDescent="0.2"/>
    <row r="55" spans="1:9" ht="17.45" customHeight="1" x14ac:dyDescent="0.2"/>
    <row r="56" spans="1:9" ht="17.45" customHeight="1" x14ac:dyDescent="0.2"/>
    <row r="57" spans="1:9" ht="17.45" customHeight="1" x14ac:dyDescent="0.2"/>
    <row r="58" spans="1:9" ht="17.45" customHeight="1" x14ac:dyDescent="0.2"/>
    <row r="59" spans="1:9" ht="17.45" customHeight="1" x14ac:dyDescent="0.2"/>
    <row r="60" spans="1:9" ht="17.45" customHeight="1" x14ac:dyDescent="0.2"/>
    <row r="61" spans="1:9" ht="17.45" customHeight="1" x14ac:dyDescent="0.2"/>
    <row r="62" spans="1:9" ht="17.45" customHeight="1" x14ac:dyDescent="0.2"/>
    <row r="63" spans="1:9" ht="17.45" customHeight="1" x14ac:dyDescent="0.2"/>
    <row r="64" spans="1:9" ht="17.45" customHeight="1" x14ac:dyDescent="0.2"/>
    <row r="65" ht="17.45" customHeight="1" x14ac:dyDescent="0.2"/>
    <row r="66" ht="17.45" customHeight="1" x14ac:dyDescent="0.2"/>
    <row r="67" ht="17.45" customHeight="1" x14ac:dyDescent="0.2"/>
    <row r="68" ht="17.45" customHeight="1" x14ac:dyDescent="0.2"/>
    <row r="69" ht="17.45" customHeight="1" x14ac:dyDescent="0.2"/>
    <row r="70" ht="17.45" customHeight="1" x14ac:dyDescent="0.2"/>
    <row r="71" ht="17.45" customHeight="1" x14ac:dyDescent="0.2"/>
    <row r="72" ht="17.45" customHeight="1" x14ac:dyDescent="0.2"/>
    <row r="73" ht="17.45" customHeight="1" x14ac:dyDescent="0.2"/>
    <row r="74" ht="17.45" customHeight="1" x14ac:dyDescent="0.2"/>
    <row r="75" ht="17.45" customHeight="1" x14ac:dyDescent="0.2"/>
    <row r="76" ht="17.45" customHeight="1" x14ac:dyDescent="0.2"/>
    <row r="77" ht="17.45" customHeight="1" x14ac:dyDescent="0.2"/>
    <row r="78" ht="17.45" customHeight="1" x14ac:dyDescent="0.2"/>
    <row r="79" ht="17.45" customHeight="1" x14ac:dyDescent="0.2"/>
    <row r="80" ht="17.45" customHeight="1" x14ac:dyDescent="0.2"/>
    <row r="81" ht="17.45" customHeight="1" x14ac:dyDescent="0.2"/>
    <row r="82" ht="17.45" customHeight="1" x14ac:dyDescent="0.2"/>
    <row r="83" ht="17.45" customHeight="1" x14ac:dyDescent="0.2"/>
    <row r="84" ht="17.45" customHeight="1" x14ac:dyDescent="0.2"/>
    <row r="85" ht="17.45" customHeight="1" x14ac:dyDescent="0.2"/>
    <row r="86" ht="17.45" customHeight="1" x14ac:dyDescent="0.2"/>
    <row r="87" ht="17.45" customHeight="1" x14ac:dyDescent="0.2"/>
    <row r="88" ht="17.45" customHeight="1" x14ac:dyDescent="0.2"/>
    <row r="89" ht="17.45" customHeight="1" x14ac:dyDescent="0.2"/>
    <row r="90" ht="17.45" customHeight="1" x14ac:dyDescent="0.2"/>
    <row r="91" ht="17.45" customHeight="1" x14ac:dyDescent="0.2"/>
    <row r="92" ht="17.45" customHeight="1" x14ac:dyDescent="0.2"/>
    <row r="93" ht="17.45" customHeight="1" x14ac:dyDescent="0.2"/>
    <row r="94" ht="17.45" customHeight="1" x14ac:dyDescent="0.2"/>
    <row r="95" ht="17.45" customHeight="1" x14ac:dyDescent="0.2"/>
    <row r="96" ht="17.45" customHeight="1" x14ac:dyDescent="0.2"/>
    <row r="97" ht="17.45" customHeight="1" x14ac:dyDescent="0.2"/>
    <row r="98" ht="17.45" customHeight="1" x14ac:dyDescent="0.2"/>
    <row r="99" ht="17.45" customHeight="1" x14ac:dyDescent="0.2"/>
    <row r="100" ht="17.45" customHeight="1" x14ac:dyDescent="0.2"/>
    <row r="101" ht="17.45" customHeight="1" x14ac:dyDescent="0.2"/>
    <row r="102" ht="17.45" customHeight="1" x14ac:dyDescent="0.2"/>
    <row r="103" ht="17.45" customHeight="1" x14ac:dyDescent="0.2"/>
    <row r="104" ht="17.45" customHeight="1" x14ac:dyDescent="0.2"/>
    <row r="105" ht="17.45" customHeight="1" x14ac:dyDescent="0.2"/>
    <row r="106" ht="17.45" customHeight="1" x14ac:dyDescent="0.2"/>
    <row r="107" ht="17.45" customHeight="1" x14ac:dyDescent="0.2"/>
    <row r="108" ht="17.45" customHeight="1" x14ac:dyDescent="0.2"/>
    <row r="109" ht="17.45" customHeight="1" x14ac:dyDescent="0.2"/>
    <row r="110" ht="17.45" customHeight="1" x14ac:dyDescent="0.2"/>
    <row r="111" ht="17.45" customHeight="1" x14ac:dyDescent="0.2"/>
    <row r="112" ht="17.45" customHeight="1" x14ac:dyDescent="0.2"/>
    <row r="113" ht="17.45" customHeight="1" x14ac:dyDescent="0.2"/>
    <row r="114" ht="17.45" customHeight="1" x14ac:dyDescent="0.2"/>
    <row r="115" ht="17.45" customHeight="1" x14ac:dyDescent="0.2"/>
    <row r="116" ht="17.45" customHeight="1" x14ac:dyDescent="0.2"/>
    <row r="117" ht="17.45" customHeight="1" x14ac:dyDescent="0.2"/>
    <row r="118" ht="17.45" customHeight="1" x14ac:dyDescent="0.2"/>
    <row r="119" ht="17.45" customHeight="1" x14ac:dyDescent="0.2"/>
    <row r="120" ht="17.45" customHeight="1" x14ac:dyDescent="0.2"/>
    <row r="121" ht="17.45" customHeight="1" x14ac:dyDescent="0.2"/>
    <row r="122" ht="17.45" customHeight="1" x14ac:dyDescent="0.2"/>
    <row r="123" ht="17.45" customHeight="1" x14ac:dyDescent="0.2"/>
    <row r="124" ht="17.45" customHeight="1" x14ac:dyDescent="0.2"/>
    <row r="125" ht="17.45" customHeight="1" x14ac:dyDescent="0.2"/>
    <row r="126" ht="17.45" customHeight="1" x14ac:dyDescent="0.2"/>
    <row r="127" ht="17.45" customHeight="1" x14ac:dyDescent="0.2"/>
    <row r="128" ht="17.45" customHeight="1" x14ac:dyDescent="0.2"/>
    <row r="129" ht="17.45" customHeight="1" x14ac:dyDescent="0.2"/>
    <row r="130" ht="17.45" customHeight="1" x14ac:dyDescent="0.2"/>
    <row r="131" ht="17.45" customHeight="1" x14ac:dyDescent="0.2"/>
    <row r="132" ht="17.45" customHeight="1" x14ac:dyDescent="0.2"/>
    <row r="133" ht="17.45" customHeight="1" x14ac:dyDescent="0.2"/>
    <row r="134" ht="17.45" customHeight="1" x14ac:dyDescent="0.2"/>
  </sheetData>
  <mergeCells count="2">
    <mergeCell ref="C3:D3"/>
    <mergeCell ref="G3: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34"/>
  <sheetViews>
    <sheetView workbookViewId="0">
      <pane xSplit="1" ySplit="4" topLeftCell="B14" activePane="bottomRight" state="frozen"/>
      <selection pane="topRight" activeCell="B1" sqref="B1"/>
      <selection pane="bottomLeft" activeCell="A5" sqref="A5"/>
      <selection pane="bottomRight" activeCell="I42" sqref="I42"/>
    </sheetView>
  </sheetViews>
  <sheetFormatPr defaultColWidth="9.140625" defaultRowHeight="12.75" x14ac:dyDescent="0.2"/>
  <cols>
    <col min="1" max="11" width="12.7109375" customWidth="1"/>
  </cols>
  <sheetData>
    <row r="1" spans="1:27" ht="17.45" customHeight="1" x14ac:dyDescent="0.2"/>
    <row r="2" spans="1:27" ht="17.45" customHeight="1" thickBot="1" x14ac:dyDescent="0.3">
      <c r="B2" s="24"/>
      <c r="C2" s="24"/>
      <c r="D2" s="24"/>
      <c r="E2" s="24"/>
    </row>
    <row r="3" spans="1:27" ht="17.45" customHeight="1" x14ac:dyDescent="0.25">
      <c r="A3" s="24"/>
      <c r="B3" s="138"/>
      <c r="C3" s="686" t="s">
        <v>108</v>
      </c>
      <c r="D3" s="686"/>
      <c r="E3" s="139"/>
      <c r="F3" s="138"/>
      <c r="G3" s="686" t="s">
        <v>109</v>
      </c>
      <c r="H3" s="686"/>
      <c r="I3" s="139"/>
    </row>
    <row r="4" spans="1:27" ht="17.45" customHeight="1" thickBot="1" x14ac:dyDescent="0.3">
      <c r="A4" s="158" t="s">
        <v>15</v>
      </c>
      <c r="B4" s="118" t="s">
        <v>1</v>
      </c>
      <c r="C4" s="119" t="s">
        <v>2</v>
      </c>
      <c r="D4" s="119" t="s">
        <v>9</v>
      </c>
      <c r="E4" s="120" t="s">
        <v>12</v>
      </c>
      <c r="F4" s="118" t="s">
        <v>1</v>
      </c>
      <c r="G4" s="119" t="s">
        <v>2</v>
      </c>
      <c r="H4" s="119" t="s">
        <v>9</v>
      </c>
      <c r="I4" s="120" t="s">
        <v>12</v>
      </c>
      <c r="J4" s="224" t="s">
        <v>110</v>
      </c>
      <c r="K4" s="243"/>
      <c r="X4" s="51">
        <v>0</v>
      </c>
      <c r="Y4" s="51">
        <v>0</v>
      </c>
      <c r="Z4" s="51">
        <v>0</v>
      </c>
      <c r="AA4" s="51">
        <v>0</v>
      </c>
    </row>
    <row r="5" spans="1:27" ht="17.45" customHeight="1" x14ac:dyDescent="0.25">
      <c r="A5" s="203">
        <v>43101</v>
      </c>
      <c r="B5" s="183"/>
      <c r="C5" s="87"/>
      <c r="D5" s="87"/>
      <c r="E5" s="187"/>
      <c r="F5" s="226">
        <f>'2018 Summary'!F39</f>
        <v>10.99</v>
      </c>
      <c r="G5" s="87">
        <f>'2018 Summary'!G39</f>
        <v>9.2899999999999991</v>
      </c>
      <c r="H5" s="87">
        <f>'2018 Summary'!H39</f>
        <v>3.6080000000000001</v>
      </c>
      <c r="I5" s="187">
        <f>'2018 Summary'!I39</f>
        <v>8.1319999999999997</v>
      </c>
      <c r="J5" s="234">
        <f t="shared" ref="J5:J41" si="0">MAX(F5:I5)</f>
        <v>10.99</v>
      </c>
      <c r="K5" s="244" t="s">
        <v>111</v>
      </c>
      <c r="L5" s="55"/>
      <c r="P5" s="51">
        <f t="shared" ref="P5:P41" si="1">IF(F5&gt;=1.25,1,0)</f>
        <v>1</v>
      </c>
      <c r="Q5" s="51">
        <f t="shared" ref="Q5:Q41" si="2">IF(G5&gt;=1.25,1,0)</f>
        <v>1</v>
      </c>
      <c r="R5" s="51">
        <f t="shared" ref="R5:R41" si="3">IF(H5&gt;=1.25,1,0)</f>
        <v>1</v>
      </c>
      <c r="S5" s="51">
        <f t="shared" ref="S5:S41" si="4">IF(I5&gt;=1.25,1,0)</f>
        <v>1</v>
      </c>
      <c r="T5" s="211">
        <f t="shared" ref="T5:T41" si="5">IF(F5&gt;=1,1,0)</f>
        <v>1</v>
      </c>
      <c r="U5" s="212">
        <f t="shared" ref="U5:U41" si="6">IF(G5&gt;=1,1,0)</f>
        <v>1</v>
      </c>
      <c r="V5" s="212">
        <f t="shared" ref="V5:V41" si="7">IF(H5&gt;=1,1,0)</f>
        <v>1</v>
      </c>
      <c r="W5" s="213">
        <f t="shared" ref="W5:W41" si="8">IF(I5&gt;=1,1,0)</f>
        <v>1</v>
      </c>
      <c r="X5" s="51">
        <f>IF(T5=1,T5+X4,0)</f>
        <v>1</v>
      </c>
      <c r="Y5" s="51">
        <f>IF(U5=1,U5+Y4,0)</f>
        <v>1</v>
      </c>
      <c r="Z5" s="51">
        <f>IF(V5=1,V5+Z4,0)</f>
        <v>1</v>
      </c>
      <c r="AA5" s="51">
        <f>IF(W5=1,W5+AA4,0)</f>
        <v>1</v>
      </c>
    </row>
    <row r="6" spans="1:27" ht="17.45" customHeight="1" x14ac:dyDescent="0.25">
      <c r="A6" s="204">
        <v>43132</v>
      </c>
      <c r="B6" s="184"/>
      <c r="C6" s="81"/>
      <c r="D6" s="81"/>
      <c r="E6" s="188"/>
      <c r="F6" s="80">
        <f>'2018 Summary'!F40</f>
        <v>1.84</v>
      </c>
      <c r="G6" s="81">
        <f>'2018 Summary'!G40</f>
        <v>1.752</v>
      </c>
      <c r="H6" s="81">
        <f>'2018 Summary'!H40</f>
        <v>1.714</v>
      </c>
      <c r="I6" s="188">
        <f>'2018 Summary'!I40</f>
        <v>1.851</v>
      </c>
      <c r="J6" s="235">
        <f t="shared" si="0"/>
        <v>1.851</v>
      </c>
      <c r="K6" s="244"/>
      <c r="L6" s="55"/>
      <c r="P6" s="51">
        <f t="shared" si="1"/>
        <v>1</v>
      </c>
      <c r="Q6" s="51">
        <f t="shared" si="2"/>
        <v>1</v>
      </c>
      <c r="R6" s="51">
        <f t="shared" si="3"/>
        <v>1</v>
      </c>
      <c r="S6" s="51">
        <f t="shared" si="4"/>
        <v>1</v>
      </c>
      <c r="T6" s="214">
        <f t="shared" si="5"/>
        <v>1</v>
      </c>
      <c r="U6" s="51">
        <f t="shared" si="6"/>
        <v>1</v>
      </c>
      <c r="V6" s="51">
        <f t="shared" si="7"/>
        <v>1</v>
      </c>
      <c r="W6" s="215">
        <f t="shared" si="8"/>
        <v>1</v>
      </c>
      <c r="X6" s="51">
        <f t="shared" ref="X6:AA17" si="9">IF(T6=1,T6+X5,0)</f>
        <v>2</v>
      </c>
      <c r="Y6" s="51">
        <f t="shared" si="9"/>
        <v>2</v>
      </c>
      <c r="Z6" s="51">
        <f t="shared" si="9"/>
        <v>2</v>
      </c>
      <c r="AA6" s="51">
        <f t="shared" si="9"/>
        <v>2</v>
      </c>
    </row>
    <row r="7" spans="1:27" ht="17.45" customHeight="1" x14ac:dyDescent="0.25">
      <c r="A7" s="204">
        <v>43160</v>
      </c>
      <c r="B7" s="184"/>
      <c r="C7" s="81"/>
      <c r="D7" s="81"/>
      <c r="E7" s="188"/>
      <c r="F7" s="80">
        <f>'2018 Summary'!F41</f>
        <v>1.474</v>
      </c>
      <c r="G7" s="81">
        <f>'2018 Summary'!G41</f>
        <v>1.86</v>
      </c>
      <c r="H7" s="81">
        <f>'2018 Summary'!H41</f>
        <v>1.278</v>
      </c>
      <c r="I7" s="188">
        <f>'2018 Summary'!I41</f>
        <v>1.488</v>
      </c>
      <c r="J7" s="235">
        <f t="shared" si="0"/>
        <v>1.86</v>
      </c>
      <c r="K7" s="244"/>
      <c r="L7" s="55"/>
      <c r="P7" s="51">
        <f t="shared" si="1"/>
        <v>1</v>
      </c>
      <c r="Q7" s="51">
        <f t="shared" si="2"/>
        <v>1</v>
      </c>
      <c r="R7" s="51">
        <f t="shared" si="3"/>
        <v>1</v>
      </c>
      <c r="S7" s="51">
        <f t="shared" si="4"/>
        <v>1</v>
      </c>
      <c r="T7" s="214">
        <f t="shared" si="5"/>
        <v>1</v>
      </c>
      <c r="U7" s="51">
        <f t="shared" si="6"/>
        <v>1</v>
      </c>
      <c r="V7" s="51">
        <f t="shared" si="7"/>
        <v>1</v>
      </c>
      <c r="W7" s="215">
        <f t="shared" si="8"/>
        <v>1</v>
      </c>
      <c r="X7" s="51">
        <f t="shared" si="9"/>
        <v>3</v>
      </c>
      <c r="Y7" s="51">
        <f t="shared" si="9"/>
        <v>3</v>
      </c>
      <c r="Z7" s="51">
        <f t="shared" si="9"/>
        <v>3</v>
      </c>
      <c r="AA7" s="51">
        <f t="shared" si="9"/>
        <v>3</v>
      </c>
    </row>
    <row r="8" spans="1:27" ht="17.45" customHeight="1" x14ac:dyDescent="0.25">
      <c r="A8" s="204">
        <v>43191</v>
      </c>
      <c r="B8" s="184"/>
      <c r="C8" s="81"/>
      <c r="D8" s="81"/>
      <c r="E8" s="188"/>
      <c r="F8" s="80">
        <f>'2018 Summary'!F42</f>
        <v>1.45</v>
      </c>
      <c r="G8" s="81">
        <f>'2018 Summary'!G42</f>
        <v>1.3779999999999999</v>
      </c>
      <c r="H8" s="81">
        <f>'2018 Summary'!H42</f>
        <v>1.32</v>
      </c>
      <c r="I8" s="188">
        <f>'2018 Summary'!I42</f>
        <v>1.704</v>
      </c>
      <c r="J8" s="235">
        <f t="shared" si="0"/>
        <v>1.704</v>
      </c>
      <c r="K8" s="244"/>
      <c r="L8" s="55"/>
      <c r="P8" s="51">
        <f t="shared" si="1"/>
        <v>1</v>
      </c>
      <c r="Q8" s="51">
        <f t="shared" si="2"/>
        <v>1</v>
      </c>
      <c r="R8" s="51">
        <f t="shared" si="3"/>
        <v>1</v>
      </c>
      <c r="S8" s="51">
        <f t="shared" si="4"/>
        <v>1</v>
      </c>
      <c r="T8" s="214">
        <f t="shared" si="5"/>
        <v>1</v>
      </c>
      <c r="U8" s="51">
        <f t="shared" si="6"/>
        <v>1</v>
      </c>
      <c r="V8" s="51">
        <f t="shared" si="7"/>
        <v>1</v>
      </c>
      <c r="W8" s="215">
        <f t="shared" si="8"/>
        <v>1</v>
      </c>
      <c r="X8" s="51">
        <f t="shared" si="9"/>
        <v>4</v>
      </c>
      <c r="Y8" s="51">
        <f t="shared" si="9"/>
        <v>4</v>
      </c>
      <c r="Z8" s="51">
        <f t="shared" si="9"/>
        <v>4</v>
      </c>
      <c r="AA8" s="51">
        <f t="shared" si="9"/>
        <v>4</v>
      </c>
    </row>
    <row r="9" spans="1:27" ht="17.45" customHeight="1" x14ac:dyDescent="0.25">
      <c r="A9" s="204">
        <v>43221</v>
      </c>
      <c r="B9" s="184"/>
      <c r="C9" s="81"/>
      <c r="D9" s="81"/>
      <c r="E9" s="188"/>
      <c r="F9" s="80">
        <f>'2018 Summary'!F43</f>
        <v>1.915</v>
      </c>
      <c r="G9" s="81">
        <f>'2018 Summary'!G43</f>
        <v>1.552</v>
      </c>
      <c r="H9" s="81">
        <f>'2018 Summary'!H43</f>
        <v>1.8069999999999999</v>
      </c>
      <c r="I9" s="188">
        <f>'2018 Summary'!I43</f>
        <v>1.8520000000000001</v>
      </c>
      <c r="J9" s="235">
        <f t="shared" si="0"/>
        <v>1.915</v>
      </c>
      <c r="K9" s="244"/>
      <c r="L9" s="55"/>
      <c r="P9" s="51">
        <f t="shared" si="1"/>
        <v>1</v>
      </c>
      <c r="Q9" s="51">
        <f t="shared" si="2"/>
        <v>1</v>
      </c>
      <c r="R9" s="51">
        <f t="shared" si="3"/>
        <v>1</v>
      </c>
      <c r="S9" s="51">
        <f t="shared" si="4"/>
        <v>1</v>
      </c>
      <c r="T9" s="214">
        <f t="shared" si="5"/>
        <v>1</v>
      </c>
      <c r="U9" s="51">
        <f t="shared" si="6"/>
        <v>1</v>
      </c>
      <c r="V9" s="51">
        <f t="shared" si="7"/>
        <v>1</v>
      </c>
      <c r="W9" s="215">
        <f t="shared" si="8"/>
        <v>1</v>
      </c>
      <c r="X9" s="51">
        <f t="shared" si="9"/>
        <v>5</v>
      </c>
      <c r="Y9" s="51">
        <f t="shared" si="9"/>
        <v>5</v>
      </c>
      <c r="Z9" s="51">
        <f t="shared" si="9"/>
        <v>5</v>
      </c>
      <c r="AA9" s="51">
        <f t="shared" si="9"/>
        <v>5</v>
      </c>
    </row>
    <row r="10" spans="1:27" ht="17.45" customHeight="1" x14ac:dyDescent="0.25">
      <c r="A10" s="204">
        <v>43252</v>
      </c>
      <c r="B10" s="184"/>
      <c r="C10" s="81"/>
      <c r="D10" s="81"/>
      <c r="E10" s="188"/>
      <c r="F10" s="196">
        <f>'2018 Summary'!F44</f>
        <v>8.9730000000000008</v>
      </c>
      <c r="G10" s="81">
        <f>'2018 Summary'!G44</f>
        <v>1.996</v>
      </c>
      <c r="H10" s="81">
        <f>'2018 Summary'!H44</f>
        <v>1.2629999999999999</v>
      </c>
      <c r="I10" s="188">
        <f>'2018 Summary'!I44</f>
        <v>1.506</v>
      </c>
      <c r="J10" s="236">
        <f t="shared" si="0"/>
        <v>8.9730000000000008</v>
      </c>
      <c r="K10" s="244"/>
      <c r="L10" s="55"/>
      <c r="P10" s="51">
        <f t="shared" si="1"/>
        <v>1</v>
      </c>
      <c r="Q10" s="51">
        <f t="shared" si="2"/>
        <v>1</v>
      </c>
      <c r="R10" s="51">
        <f t="shared" si="3"/>
        <v>1</v>
      </c>
      <c r="S10" s="51">
        <f t="shared" si="4"/>
        <v>1</v>
      </c>
      <c r="T10" s="219">
        <f t="shared" si="5"/>
        <v>1</v>
      </c>
      <c r="U10" s="220">
        <f t="shared" si="6"/>
        <v>1</v>
      </c>
      <c r="V10" s="220">
        <f t="shared" si="7"/>
        <v>1</v>
      </c>
      <c r="W10" s="221">
        <f t="shared" si="8"/>
        <v>1</v>
      </c>
      <c r="X10" s="51">
        <f t="shared" si="9"/>
        <v>6</v>
      </c>
      <c r="Y10" s="51">
        <f t="shared" si="9"/>
        <v>6</v>
      </c>
      <c r="Z10" s="51">
        <f t="shared" si="9"/>
        <v>6</v>
      </c>
      <c r="AA10" s="51">
        <f t="shared" si="9"/>
        <v>6</v>
      </c>
    </row>
    <row r="11" spans="1:27" ht="17.45" customHeight="1" x14ac:dyDescent="0.25">
      <c r="A11" s="204">
        <v>43282</v>
      </c>
      <c r="B11" s="184"/>
      <c r="C11" s="81"/>
      <c r="D11" s="81"/>
      <c r="E11" s="188"/>
      <c r="F11" s="80">
        <f>'2018 Summary'!F45</f>
        <v>3.83</v>
      </c>
      <c r="G11" s="197">
        <f>'2018 Summary'!G45</f>
        <v>5.133</v>
      </c>
      <c r="H11" s="81">
        <f>'2018 Summary'!H45</f>
        <v>3.4209999999999998</v>
      </c>
      <c r="I11" s="188">
        <f>'2018 Summary'!I45</f>
        <v>3.673</v>
      </c>
      <c r="J11" s="236">
        <f t="shared" si="0"/>
        <v>5.133</v>
      </c>
      <c r="K11" s="244"/>
      <c r="L11" s="55"/>
      <c r="P11" s="51">
        <f t="shared" si="1"/>
        <v>1</v>
      </c>
      <c r="Q11" s="51">
        <f t="shared" si="2"/>
        <v>1</v>
      </c>
      <c r="R11" s="51">
        <f t="shared" si="3"/>
        <v>1</v>
      </c>
      <c r="S11" s="51">
        <f t="shared" si="4"/>
        <v>1</v>
      </c>
      <c r="T11" s="219">
        <f t="shared" si="5"/>
        <v>1</v>
      </c>
      <c r="U11" s="220">
        <f t="shared" si="6"/>
        <v>1</v>
      </c>
      <c r="V11" s="220">
        <f t="shared" si="7"/>
        <v>1</v>
      </c>
      <c r="W11" s="221">
        <f t="shared" si="8"/>
        <v>1</v>
      </c>
      <c r="X11" s="51">
        <f t="shared" si="9"/>
        <v>7</v>
      </c>
      <c r="Y11" s="51">
        <f t="shared" si="9"/>
        <v>7</v>
      </c>
      <c r="Z11" s="51">
        <f t="shared" si="9"/>
        <v>7</v>
      </c>
      <c r="AA11" s="51">
        <f t="shared" si="9"/>
        <v>7</v>
      </c>
    </row>
    <row r="12" spans="1:27" ht="17.45" customHeight="1" x14ac:dyDescent="0.25">
      <c r="A12" s="204">
        <v>43313</v>
      </c>
      <c r="B12" s="184"/>
      <c r="C12" s="81"/>
      <c r="D12" s="81"/>
      <c r="E12" s="188"/>
      <c r="F12" s="196">
        <f>'2018 Summary'!F46</f>
        <v>4.1970000000000001</v>
      </c>
      <c r="G12" s="81">
        <f>'2018 Summary'!G46</f>
        <v>2.194</v>
      </c>
      <c r="H12" s="81">
        <f>'2018 Summary'!H46</f>
        <v>1.7250000000000001</v>
      </c>
      <c r="I12" s="188">
        <f>'2018 Summary'!I46</f>
        <v>2.3959999999999999</v>
      </c>
      <c r="J12" s="236">
        <f t="shared" si="0"/>
        <v>4.1970000000000001</v>
      </c>
      <c r="K12" s="244"/>
      <c r="L12" s="55"/>
      <c r="P12" s="51">
        <f t="shared" si="1"/>
        <v>1</v>
      </c>
      <c r="Q12" s="51">
        <f t="shared" si="2"/>
        <v>1</v>
      </c>
      <c r="R12" s="51">
        <f t="shared" si="3"/>
        <v>1</v>
      </c>
      <c r="S12" s="51">
        <f t="shared" si="4"/>
        <v>1</v>
      </c>
      <c r="T12" s="219">
        <f t="shared" si="5"/>
        <v>1</v>
      </c>
      <c r="U12" s="220">
        <f t="shared" si="6"/>
        <v>1</v>
      </c>
      <c r="V12" s="220">
        <f t="shared" si="7"/>
        <v>1</v>
      </c>
      <c r="W12" s="221">
        <f t="shared" si="8"/>
        <v>1</v>
      </c>
      <c r="X12" s="51">
        <f t="shared" si="9"/>
        <v>8</v>
      </c>
      <c r="Y12" s="51">
        <f t="shared" si="9"/>
        <v>8</v>
      </c>
      <c r="Z12" s="51">
        <f t="shared" si="9"/>
        <v>8</v>
      </c>
      <c r="AA12" s="51">
        <f t="shared" si="9"/>
        <v>8</v>
      </c>
    </row>
    <row r="13" spans="1:27" ht="17.45" customHeight="1" x14ac:dyDescent="0.25">
      <c r="A13" s="204">
        <v>43344</v>
      </c>
      <c r="B13" s="184"/>
      <c r="C13" s="81"/>
      <c r="D13" s="81"/>
      <c r="E13" s="188"/>
      <c r="F13" s="196">
        <f>'2018 Summary'!F47</f>
        <v>4.04</v>
      </c>
      <c r="G13" s="81">
        <f>'2018 Summary'!G47</f>
        <v>3.6560000000000001</v>
      </c>
      <c r="H13" s="81">
        <f>'2018 Summary'!H47</f>
        <v>3.335</v>
      </c>
      <c r="I13" s="188">
        <f>'2018 Summary'!I47</f>
        <v>3.9740000000000002</v>
      </c>
      <c r="J13" s="236">
        <f t="shared" si="0"/>
        <v>4.04</v>
      </c>
      <c r="K13" s="244"/>
      <c r="L13" s="55"/>
      <c r="P13" s="51">
        <f t="shared" si="1"/>
        <v>1</v>
      </c>
      <c r="Q13" s="51">
        <f t="shared" si="2"/>
        <v>1</v>
      </c>
      <c r="R13" s="51">
        <f t="shared" si="3"/>
        <v>1</v>
      </c>
      <c r="S13" s="51">
        <f t="shared" si="4"/>
        <v>1</v>
      </c>
      <c r="T13" s="219">
        <f t="shared" si="5"/>
        <v>1</v>
      </c>
      <c r="U13" s="220">
        <f t="shared" si="6"/>
        <v>1</v>
      </c>
      <c r="V13" s="220">
        <f t="shared" si="7"/>
        <v>1</v>
      </c>
      <c r="W13" s="221">
        <f t="shared" si="8"/>
        <v>1</v>
      </c>
      <c r="X13" s="51">
        <f t="shared" si="9"/>
        <v>9</v>
      </c>
      <c r="Y13" s="51">
        <f t="shared" si="9"/>
        <v>9</v>
      </c>
      <c r="Z13" s="51">
        <f t="shared" si="9"/>
        <v>9</v>
      </c>
      <c r="AA13" s="51">
        <f t="shared" si="9"/>
        <v>9</v>
      </c>
    </row>
    <row r="14" spans="1:27" ht="17.45" customHeight="1" x14ac:dyDescent="0.25">
      <c r="A14" s="204">
        <v>43374</v>
      </c>
      <c r="B14" s="184"/>
      <c r="C14" s="81"/>
      <c r="D14" s="81"/>
      <c r="E14" s="188"/>
      <c r="F14" s="80">
        <f>'2018 Summary'!F48</f>
        <v>1.7649999999999999</v>
      </c>
      <c r="G14" s="81">
        <f>'2018 Summary'!G48</f>
        <v>2.335</v>
      </c>
      <c r="H14" s="81">
        <f>'2018 Summary'!H48</f>
        <v>1.9470000000000001</v>
      </c>
      <c r="I14" s="188">
        <f>'2018 Summary'!I48</f>
        <v>1.7589999999999999</v>
      </c>
      <c r="J14" s="235">
        <f t="shared" si="0"/>
        <v>2.335</v>
      </c>
      <c r="K14" s="244"/>
      <c r="L14" s="55"/>
      <c r="P14" s="51">
        <f t="shared" si="1"/>
        <v>1</v>
      </c>
      <c r="Q14" s="51">
        <f t="shared" si="2"/>
        <v>1</v>
      </c>
      <c r="R14" s="51">
        <f t="shared" si="3"/>
        <v>1</v>
      </c>
      <c r="S14" s="51">
        <f t="shared" si="4"/>
        <v>1</v>
      </c>
      <c r="T14" s="219">
        <f t="shared" si="5"/>
        <v>1</v>
      </c>
      <c r="U14" s="220">
        <f t="shared" si="6"/>
        <v>1</v>
      </c>
      <c r="V14" s="220">
        <f t="shared" si="7"/>
        <v>1</v>
      </c>
      <c r="W14" s="221">
        <f t="shared" si="8"/>
        <v>1</v>
      </c>
      <c r="X14" s="51">
        <f t="shared" si="9"/>
        <v>10</v>
      </c>
      <c r="Y14" s="51">
        <f t="shared" si="9"/>
        <v>10</v>
      </c>
      <c r="Z14" s="51">
        <f t="shared" si="9"/>
        <v>10</v>
      </c>
      <c r="AA14" s="51">
        <f t="shared" si="9"/>
        <v>10</v>
      </c>
    </row>
    <row r="15" spans="1:27" ht="17.45" customHeight="1" x14ac:dyDescent="0.25">
      <c r="A15" s="204">
        <v>43405</v>
      </c>
      <c r="B15" s="184"/>
      <c r="C15" s="81"/>
      <c r="D15" s="81"/>
      <c r="E15" s="188"/>
      <c r="F15" s="80">
        <f>'2018 Summary'!F49</f>
        <v>1.9139999999999999</v>
      </c>
      <c r="G15" s="81">
        <f>'2018 Summary'!G49</f>
        <v>1.855</v>
      </c>
      <c r="H15" s="81">
        <f>'2018 Summary'!H49</f>
        <v>1.9710000000000001</v>
      </c>
      <c r="I15" s="230">
        <f>'2018 Summary'!I49</f>
        <v>3.4529999999999998</v>
      </c>
      <c r="J15" s="236">
        <f t="shared" si="0"/>
        <v>3.4529999999999998</v>
      </c>
      <c r="K15" s="244"/>
      <c r="L15" s="55"/>
      <c r="P15" s="51">
        <f t="shared" si="1"/>
        <v>1</v>
      </c>
      <c r="Q15" s="51">
        <f t="shared" si="2"/>
        <v>1</v>
      </c>
      <c r="R15" s="51">
        <f t="shared" si="3"/>
        <v>1</v>
      </c>
      <c r="S15" s="51">
        <f t="shared" si="4"/>
        <v>1</v>
      </c>
      <c r="T15" s="219">
        <f t="shared" si="5"/>
        <v>1</v>
      </c>
      <c r="U15" s="220">
        <f t="shared" si="6"/>
        <v>1</v>
      </c>
      <c r="V15" s="220">
        <f t="shared" si="7"/>
        <v>1</v>
      </c>
      <c r="W15" s="221">
        <f t="shared" si="8"/>
        <v>1</v>
      </c>
      <c r="X15" s="51">
        <f t="shared" si="9"/>
        <v>11</v>
      </c>
      <c r="Y15" s="51">
        <f t="shared" si="9"/>
        <v>11</v>
      </c>
      <c r="Z15" s="51">
        <f t="shared" si="9"/>
        <v>11</v>
      </c>
      <c r="AA15" s="51">
        <f t="shared" si="9"/>
        <v>11</v>
      </c>
    </row>
    <row r="16" spans="1:27" ht="17.45" customHeight="1" thickBot="1" x14ac:dyDescent="0.3">
      <c r="A16" s="205">
        <v>43435</v>
      </c>
      <c r="B16" s="202"/>
      <c r="C16" s="84"/>
      <c r="D16" s="84"/>
      <c r="E16" s="189"/>
      <c r="F16" s="83">
        <f>'2018 Summary'!F50</f>
        <v>2.0070000000000001</v>
      </c>
      <c r="G16" s="84">
        <f>'2018 Summary'!G50</f>
        <v>1.8660000000000001</v>
      </c>
      <c r="H16" s="84">
        <f>'2018 Summary'!H50</f>
        <v>1.766</v>
      </c>
      <c r="I16" s="189">
        <f>'2018 Summary'!I50</f>
        <v>1.853</v>
      </c>
      <c r="J16" s="239">
        <f t="shared" si="0"/>
        <v>2.0070000000000001</v>
      </c>
      <c r="K16" s="244"/>
      <c r="L16" s="55"/>
      <c r="P16" s="51">
        <f t="shared" si="1"/>
        <v>1</v>
      </c>
      <c r="Q16" s="51">
        <f t="shared" si="2"/>
        <v>1</v>
      </c>
      <c r="R16" s="51">
        <f t="shared" si="3"/>
        <v>1</v>
      </c>
      <c r="S16" s="51">
        <f t="shared" si="4"/>
        <v>1</v>
      </c>
      <c r="T16" s="219">
        <f t="shared" si="5"/>
        <v>1</v>
      </c>
      <c r="U16" s="220">
        <f t="shared" si="6"/>
        <v>1</v>
      </c>
      <c r="V16" s="220">
        <f t="shared" si="7"/>
        <v>1</v>
      </c>
      <c r="W16" s="221">
        <f t="shared" si="8"/>
        <v>1</v>
      </c>
      <c r="X16" s="51">
        <f t="shared" si="9"/>
        <v>12</v>
      </c>
      <c r="Y16" s="51">
        <f t="shared" si="9"/>
        <v>12</v>
      </c>
      <c r="Z16" s="51">
        <f t="shared" si="9"/>
        <v>12</v>
      </c>
      <c r="AA16" s="51">
        <f t="shared" si="9"/>
        <v>12</v>
      </c>
    </row>
    <row r="17" spans="1:27" ht="17.45" customHeight="1" x14ac:dyDescent="0.25">
      <c r="A17" s="203">
        <v>43466</v>
      </c>
      <c r="B17" s="183"/>
      <c r="C17" s="87"/>
      <c r="D17" s="87"/>
      <c r="E17" s="88"/>
      <c r="F17" s="190">
        <f>'2019 Summary'!F39</f>
        <v>1.627</v>
      </c>
      <c r="G17" s="191">
        <f>'2019 Summary'!G39</f>
        <v>1.9219999999999999</v>
      </c>
      <c r="H17" s="191">
        <f>'2019 Summary'!H39</f>
        <v>1.7410000000000001</v>
      </c>
      <c r="I17" s="231">
        <f>'2019 Summary'!I39</f>
        <v>1.8460000000000001</v>
      </c>
      <c r="J17" s="241">
        <f t="shared" si="0"/>
        <v>1.9219999999999999</v>
      </c>
      <c r="K17" s="244"/>
      <c r="L17" s="55"/>
      <c r="P17" s="51">
        <f t="shared" si="1"/>
        <v>1</v>
      </c>
      <c r="Q17" s="51">
        <f t="shared" si="2"/>
        <v>1</v>
      </c>
      <c r="R17" s="51">
        <f t="shared" si="3"/>
        <v>1</v>
      </c>
      <c r="S17" s="51">
        <f t="shared" si="4"/>
        <v>1</v>
      </c>
      <c r="T17" s="214">
        <f t="shared" si="5"/>
        <v>1</v>
      </c>
      <c r="U17" s="51">
        <f t="shared" si="6"/>
        <v>1</v>
      </c>
      <c r="V17" s="51">
        <f t="shared" si="7"/>
        <v>1</v>
      </c>
      <c r="W17" s="215">
        <f t="shared" si="8"/>
        <v>1</v>
      </c>
      <c r="X17" s="51">
        <f t="shared" si="9"/>
        <v>13</v>
      </c>
      <c r="Y17" s="51">
        <f t="shared" si="9"/>
        <v>13</v>
      </c>
      <c r="Z17" s="51">
        <f t="shared" si="9"/>
        <v>13</v>
      </c>
      <c r="AA17" s="51">
        <f t="shared" si="9"/>
        <v>13</v>
      </c>
    </row>
    <row r="18" spans="1:27" ht="17.45" customHeight="1" x14ac:dyDescent="0.25">
      <c r="A18" s="204">
        <v>43497</v>
      </c>
      <c r="B18" s="184"/>
      <c r="C18" s="81"/>
      <c r="D18" s="81"/>
      <c r="E18" s="82"/>
      <c r="F18" s="190">
        <f>'2019 Summary'!F40</f>
        <v>1.0680000000000001</v>
      </c>
      <c r="G18" s="191">
        <f>'2019 Summary'!G40</f>
        <v>1.149</v>
      </c>
      <c r="H18" s="191">
        <f>'2019 Summary'!H40</f>
        <v>1.1000000000000001</v>
      </c>
      <c r="I18" s="231">
        <f>'2019 Summary'!I40</f>
        <v>1.1200000000000001</v>
      </c>
      <c r="J18" s="235">
        <f t="shared" si="0"/>
        <v>1.149</v>
      </c>
      <c r="K18" s="244"/>
      <c r="L18" s="55"/>
      <c r="P18" s="51">
        <f t="shared" si="1"/>
        <v>0</v>
      </c>
      <c r="Q18" s="51">
        <f t="shared" si="2"/>
        <v>0</v>
      </c>
      <c r="R18" s="51">
        <f t="shared" si="3"/>
        <v>0</v>
      </c>
      <c r="S18" s="51">
        <f t="shared" si="4"/>
        <v>0</v>
      </c>
      <c r="T18" s="214">
        <f t="shared" si="5"/>
        <v>1</v>
      </c>
      <c r="U18" s="51">
        <f t="shared" si="6"/>
        <v>1</v>
      </c>
      <c r="V18" s="51">
        <f t="shared" si="7"/>
        <v>1</v>
      </c>
      <c r="W18" s="215">
        <f t="shared" si="8"/>
        <v>1</v>
      </c>
      <c r="X18" s="51">
        <f>IF(T18=1,T18+X17,0)</f>
        <v>14</v>
      </c>
      <c r="Y18" s="51">
        <f>IF(U18=1,U18+Y17,0)</f>
        <v>14</v>
      </c>
      <c r="Z18" s="51">
        <f>IF(V18=1,V18+Z17,0)</f>
        <v>14</v>
      </c>
      <c r="AA18" s="51">
        <f>IF(W18=1,W18+AA17,0)</f>
        <v>14</v>
      </c>
    </row>
    <row r="19" spans="1:27" ht="17.45" customHeight="1" x14ac:dyDescent="0.25">
      <c r="A19" s="204">
        <v>43525</v>
      </c>
      <c r="B19" s="184"/>
      <c r="C19" s="81"/>
      <c r="D19" s="81"/>
      <c r="E19" s="82"/>
      <c r="F19" s="190">
        <f>'2019 Summary'!F41</f>
        <v>1.623</v>
      </c>
      <c r="G19" s="191">
        <f>'2019 Summary'!G41</f>
        <v>2.032</v>
      </c>
      <c r="H19" s="191">
        <f>'2019 Summary'!H41</f>
        <v>1.45</v>
      </c>
      <c r="I19" s="231">
        <f>'2019 Summary'!I41</f>
        <v>1.69</v>
      </c>
      <c r="J19" s="235">
        <f t="shared" si="0"/>
        <v>2.032</v>
      </c>
      <c r="K19" s="244"/>
      <c r="L19" s="55"/>
      <c r="P19" s="51">
        <f t="shared" si="1"/>
        <v>1</v>
      </c>
      <c r="Q19" s="51">
        <f t="shared" si="2"/>
        <v>1</v>
      </c>
      <c r="R19" s="51">
        <f t="shared" si="3"/>
        <v>1</v>
      </c>
      <c r="S19" s="51">
        <f t="shared" si="4"/>
        <v>1</v>
      </c>
      <c r="T19" s="214">
        <f t="shared" si="5"/>
        <v>1</v>
      </c>
      <c r="U19" s="51">
        <f t="shared" si="6"/>
        <v>1</v>
      </c>
      <c r="V19" s="51">
        <f t="shared" si="7"/>
        <v>1</v>
      </c>
      <c r="W19" s="215">
        <f t="shared" si="8"/>
        <v>1</v>
      </c>
      <c r="X19" s="51">
        <f t="shared" ref="X19:AA34" si="10">IF(T19=1,T19+X18,0)</f>
        <v>15</v>
      </c>
      <c r="Y19" s="51">
        <f t="shared" si="10"/>
        <v>15</v>
      </c>
      <c r="Z19" s="51">
        <f t="shared" si="10"/>
        <v>15</v>
      </c>
      <c r="AA19" s="51">
        <f t="shared" si="10"/>
        <v>15</v>
      </c>
    </row>
    <row r="20" spans="1:27" ht="17.45" customHeight="1" x14ac:dyDescent="0.25">
      <c r="A20" s="204">
        <v>43556</v>
      </c>
      <c r="B20" s="184"/>
      <c r="C20" s="81"/>
      <c r="D20" s="81"/>
      <c r="E20" s="82"/>
      <c r="F20" s="190">
        <f>'2019 Summary'!F42</f>
        <v>2.044</v>
      </c>
      <c r="G20" s="191">
        <f>'2019 Summary'!G42</f>
        <v>2.2639999999999998</v>
      </c>
      <c r="H20" s="225">
        <f>'2019 Summary'!H42</f>
        <v>28.43</v>
      </c>
      <c r="I20" s="231">
        <f>'2019 Summary'!I42</f>
        <v>1.9159999999999999</v>
      </c>
      <c r="J20" s="237">
        <f t="shared" si="0"/>
        <v>28.43</v>
      </c>
      <c r="K20" s="244" t="s">
        <v>111</v>
      </c>
      <c r="L20" s="55"/>
      <c r="P20" s="51">
        <f t="shared" si="1"/>
        <v>1</v>
      </c>
      <c r="Q20" s="51">
        <f t="shared" si="2"/>
        <v>1</v>
      </c>
      <c r="R20" s="51">
        <f t="shared" si="3"/>
        <v>1</v>
      </c>
      <c r="S20" s="51">
        <f t="shared" si="4"/>
        <v>1</v>
      </c>
      <c r="T20" s="214">
        <f t="shared" si="5"/>
        <v>1</v>
      </c>
      <c r="U20" s="51">
        <f t="shared" si="6"/>
        <v>1</v>
      </c>
      <c r="V20" s="51">
        <f t="shared" si="7"/>
        <v>1</v>
      </c>
      <c r="W20" s="215">
        <f t="shared" si="8"/>
        <v>1</v>
      </c>
      <c r="X20" s="51">
        <f t="shared" si="10"/>
        <v>16</v>
      </c>
      <c r="Y20" s="51">
        <f t="shared" si="10"/>
        <v>16</v>
      </c>
      <c r="Z20" s="51">
        <f t="shared" si="10"/>
        <v>16</v>
      </c>
      <c r="AA20" s="51">
        <f t="shared" si="10"/>
        <v>16</v>
      </c>
    </row>
    <row r="21" spans="1:27" ht="17.45" customHeight="1" x14ac:dyDescent="0.25">
      <c r="A21" s="204">
        <v>43586</v>
      </c>
      <c r="B21" s="184"/>
      <c r="C21" s="81"/>
      <c r="D21" s="81"/>
      <c r="E21" s="82"/>
      <c r="F21" s="190">
        <f>'2019 Summary'!F43</f>
        <v>1.8069999999999999</v>
      </c>
      <c r="G21" s="191">
        <f>'2019 Summary'!G43</f>
        <v>1.6659999999999999</v>
      </c>
      <c r="H21" s="191">
        <f>'2019 Summary'!H43</f>
        <v>1.3540000000000001</v>
      </c>
      <c r="I21" s="231">
        <f>'2019 Summary'!I43</f>
        <v>1.516</v>
      </c>
      <c r="J21" s="235">
        <f t="shared" si="0"/>
        <v>1.8069999999999999</v>
      </c>
      <c r="K21" s="244"/>
      <c r="L21" s="55"/>
      <c r="P21" s="51">
        <f t="shared" si="1"/>
        <v>1</v>
      </c>
      <c r="Q21" s="51">
        <f t="shared" si="2"/>
        <v>1</v>
      </c>
      <c r="R21" s="51">
        <f t="shared" si="3"/>
        <v>1</v>
      </c>
      <c r="S21" s="51">
        <f t="shared" si="4"/>
        <v>1</v>
      </c>
      <c r="T21" s="214">
        <f t="shared" si="5"/>
        <v>1</v>
      </c>
      <c r="U21" s="51">
        <f t="shared" si="6"/>
        <v>1</v>
      </c>
      <c r="V21" s="51">
        <f t="shared" si="7"/>
        <v>1</v>
      </c>
      <c r="W21" s="215">
        <f t="shared" si="8"/>
        <v>1</v>
      </c>
      <c r="X21" s="51">
        <f t="shared" si="10"/>
        <v>17</v>
      </c>
      <c r="Y21" s="51">
        <f t="shared" si="10"/>
        <v>17</v>
      </c>
      <c r="Z21" s="51">
        <f t="shared" si="10"/>
        <v>17</v>
      </c>
      <c r="AA21" s="51">
        <f t="shared" si="10"/>
        <v>17</v>
      </c>
    </row>
    <row r="22" spans="1:27" ht="17.45" customHeight="1" x14ac:dyDescent="0.25">
      <c r="A22" s="204">
        <v>43617</v>
      </c>
      <c r="B22" s="184"/>
      <c r="C22" s="81"/>
      <c r="D22" s="81"/>
      <c r="E22" s="82"/>
      <c r="F22" s="190">
        <f>'2019 Summary'!F44</f>
        <v>3.3029999999999999</v>
      </c>
      <c r="G22" s="229">
        <f>'2019 Summary'!G44</f>
        <v>3.8650000000000002</v>
      </c>
      <c r="H22" s="191">
        <f>'2019 Summary'!H44</f>
        <v>1.1950000000000001</v>
      </c>
      <c r="I22" s="231">
        <f>'2019 Summary'!I44</f>
        <v>1.63</v>
      </c>
      <c r="J22" s="236">
        <f t="shared" si="0"/>
        <v>3.8650000000000002</v>
      </c>
      <c r="K22" s="244"/>
      <c r="L22" s="55"/>
      <c r="P22" s="51">
        <f t="shared" si="1"/>
        <v>1</v>
      </c>
      <c r="Q22" s="51">
        <f t="shared" si="2"/>
        <v>1</v>
      </c>
      <c r="R22" s="51">
        <f t="shared" si="3"/>
        <v>0</v>
      </c>
      <c r="S22" s="51">
        <f t="shared" si="4"/>
        <v>1</v>
      </c>
      <c r="T22" s="214">
        <f t="shared" si="5"/>
        <v>1</v>
      </c>
      <c r="U22" s="51">
        <f t="shared" si="6"/>
        <v>1</v>
      </c>
      <c r="V22" s="51">
        <f t="shared" si="7"/>
        <v>1</v>
      </c>
      <c r="W22" s="215">
        <f t="shared" si="8"/>
        <v>1</v>
      </c>
      <c r="X22" s="51">
        <f t="shared" si="10"/>
        <v>18</v>
      </c>
      <c r="Y22" s="51">
        <f t="shared" si="10"/>
        <v>18</v>
      </c>
      <c r="Z22" s="51">
        <f t="shared" si="10"/>
        <v>18</v>
      </c>
      <c r="AA22" s="51">
        <f t="shared" si="10"/>
        <v>18</v>
      </c>
    </row>
    <row r="23" spans="1:27" ht="17.45" customHeight="1" x14ac:dyDescent="0.25">
      <c r="A23" s="204">
        <v>43647</v>
      </c>
      <c r="B23" s="184"/>
      <c r="C23" s="81"/>
      <c r="D23" s="81"/>
      <c r="E23" s="82"/>
      <c r="F23" s="190">
        <f>'2019 Summary'!F45</f>
        <v>1.956</v>
      </c>
      <c r="G23" s="191">
        <f>'2019 Summary'!G45</f>
        <v>1.982</v>
      </c>
      <c r="H23" s="191">
        <f>'2019 Summary'!H45</f>
        <v>1.849</v>
      </c>
      <c r="I23" s="231">
        <f>'2019 Summary'!I45</f>
        <v>1.847</v>
      </c>
      <c r="J23" s="235">
        <f t="shared" si="0"/>
        <v>1.982</v>
      </c>
      <c r="K23" s="244"/>
      <c r="L23" s="55"/>
      <c r="P23" s="51">
        <f t="shared" si="1"/>
        <v>1</v>
      </c>
      <c r="Q23" s="51">
        <f t="shared" si="2"/>
        <v>1</v>
      </c>
      <c r="R23" s="51">
        <f t="shared" si="3"/>
        <v>1</v>
      </c>
      <c r="S23" s="51">
        <f t="shared" si="4"/>
        <v>1</v>
      </c>
      <c r="T23" s="214">
        <f t="shared" si="5"/>
        <v>1</v>
      </c>
      <c r="U23" s="51">
        <f t="shared" si="6"/>
        <v>1</v>
      </c>
      <c r="V23" s="51">
        <f t="shared" si="7"/>
        <v>1</v>
      </c>
      <c r="W23" s="215">
        <f t="shared" si="8"/>
        <v>1</v>
      </c>
      <c r="X23" s="51">
        <f t="shared" si="10"/>
        <v>19</v>
      </c>
      <c r="Y23" s="51">
        <f t="shared" si="10"/>
        <v>19</v>
      </c>
      <c r="Z23" s="51">
        <f t="shared" si="10"/>
        <v>19</v>
      </c>
      <c r="AA23" s="51">
        <f t="shared" si="10"/>
        <v>19</v>
      </c>
    </row>
    <row r="24" spans="1:27" ht="17.45" customHeight="1" x14ac:dyDescent="0.25">
      <c r="A24" s="204">
        <v>43678</v>
      </c>
      <c r="B24" s="184"/>
      <c r="C24" s="81"/>
      <c r="D24" s="81"/>
      <c r="E24" s="82"/>
      <c r="F24" s="190">
        <f>'2019 Summary'!F46</f>
        <v>1.468</v>
      </c>
      <c r="G24" s="191">
        <f>'2019 Summary'!G46</f>
        <v>1.6519999999999999</v>
      </c>
      <c r="H24" s="191">
        <f>'2019 Summary'!H46</f>
        <v>1.3859999999999999</v>
      </c>
      <c r="I24" s="231">
        <f>'2019 Summary'!I46</f>
        <v>1.5049999999999999</v>
      </c>
      <c r="J24" s="235">
        <f t="shared" si="0"/>
        <v>1.6519999999999999</v>
      </c>
      <c r="K24" s="244"/>
      <c r="L24" s="55"/>
      <c r="P24" s="51">
        <f t="shared" si="1"/>
        <v>1</v>
      </c>
      <c r="Q24" s="51">
        <f t="shared" si="2"/>
        <v>1</v>
      </c>
      <c r="R24" s="51">
        <f t="shared" si="3"/>
        <v>1</v>
      </c>
      <c r="S24" s="51">
        <f t="shared" si="4"/>
        <v>1</v>
      </c>
      <c r="T24" s="214">
        <f t="shared" si="5"/>
        <v>1</v>
      </c>
      <c r="U24" s="51">
        <f t="shared" si="6"/>
        <v>1</v>
      </c>
      <c r="V24" s="51">
        <f t="shared" si="7"/>
        <v>1</v>
      </c>
      <c r="W24" s="215">
        <f t="shared" si="8"/>
        <v>1</v>
      </c>
      <c r="X24" s="51">
        <f t="shared" si="10"/>
        <v>20</v>
      </c>
      <c r="Y24" s="51">
        <f t="shared" si="10"/>
        <v>20</v>
      </c>
      <c r="Z24" s="51">
        <f t="shared" si="10"/>
        <v>20</v>
      </c>
      <c r="AA24" s="51">
        <f t="shared" si="10"/>
        <v>20</v>
      </c>
    </row>
    <row r="25" spans="1:27" ht="17.45" customHeight="1" x14ac:dyDescent="0.25">
      <c r="A25" s="204">
        <v>43709</v>
      </c>
      <c r="B25" s="184"/>
      <c r="C25" s="81"/>
      <c r="D25" s="81"/>
      <c r="E25" s="82"/>
      <c r="F25" s="190">
        <f>'2019 Summary'!F47</f>
        <v>2.125</v>
      </c>
      <c r="G25" s="191">
        <f>'2019 Summary'!G47</f>
        <v>1.839</v>
      </c>
      <c r="H25" s="191">
        <f>'2019 Summary'!H47</f>
        <v>1.6879999999999999</v>
      </c>
      <c r="I25" s="231">
        <f>'2019 Summary'!I47</f>
        <v>1.536</v>
      </c>
      <c r="J25" s="235">
        <f t="shared" si="0"/>
        <v>2.125</v>
      </c>
      <c r="K25" s="244"/>
      <c r="L25" s="55"/>
      <c r="P25" s="51">
        <f t="shared" si="1"/>
        <v>1</v>
      </c>
      <c r="Q25" s="51">
        <f t="shared" si="2"/>
        <v>1</v>
      </c>
      <c r="R25" s="51">
        <f t="shared" si="3"/>
        <v>1</v>
      </c>
      <c r="S25" s="51">
        <f t="shared" si="4"/>
        <v>1</v>
      </c>
      <c r="T25" s="214">
        <f t="shared" si="5"/>
        <v>1</v>
      </c>
      <c r="U25" s="51">
        <f t="shared" si="6"/>
        <v>1</v>
      </c>
      <c r="V25" s="51">
        <f t="shared" si="7"/>
        <v>1</v>
      </c>
      <c r="W25" s="215">
        <f t="shared" si="8"/>
        <v>1</v>
      </c>
      <c r="X25" s="51">
        <f t="shared" si="10"/>
        <v>21</v>
      </c>
      <c r="Y25" s="51">
        <f t="shared" si="10"/>
        <v>21</v>
      </c>
      <c r="Z25" s="51">
        <f t="shared" si="10"/>
        <v>21</v>
      </c>
      <c r="AA25" s="51">
        <f t="shared" si="10"/>
        <v>21</v>
      </c>
    </row>
    <row r="26" spans="1:27" ht="17.45" customHeight="1" x14ac:dyDescent="0.25">
      <c r="A26" s="204">
        <v>43739</v>
      </c>
      <c r="B26" s="184"/>
      <c r="C26" s="81"/>
      <c r="D26" s="81"/>
      <c r="E26" s="82"/>
      <c r="F26" s="190">
        <f>'2019 Summary'!F48</f>
        <v>1.881</v>
      </c>
      <c r="G26" s="191">
        <f>'2019 Summary'!G48</f>
        <v>1.786</v>
      </c>
      <c r="H26" s="191">
        <f>'2019 Summary'!H48</f>
        <v>1.7110000000000001</v>
      </c>
      <c r="I26" s="231">
        <f>'2019 Summary'!I48</f>
        <v>1.8620000000000001</v>
      </c>
      <c r="J26" s="235">
        <f t="shared" si="0"/>
        <v>1.881</v>
      </c>
      <c r="K26" s="244"/>
      <c r="L26" s="55"/>
      <c r="P26" s="51">
        <f t="shared" si="1"/>
        <v>1</v>
      </c>
      <c r="Q26" s="51">
        <f t="shared" si="2"/>
        <v>1</v>
      </c>
      <c r="R26" s="51">
        <f t="shared" si="3"/>
        <v>1</v>
      </c>
      <c r="S26" s="51">
        <f t="shared" si="4"/>
        <v>1</v>
      </c>
      <c r="T26" s="214">
        <f t="shared" si="5"/>
        <v>1</v>
      </c>
      <c r="U26" s="51">
        <f t="shared" si="6"/>
        <v>1</v>
      </c>
      <c r="V26" s="51">
        <f t="shared" si="7"/>
        <v>1</v>
      </c>
      <c r="W26" s="215">
        <f t="shared" si="8"/>
        <v>1</v>
      </c>
      <c r="X26" s="51">
        <f t="shared" si="10"/>
        <v>22</v>
      </c>
      <c r="Y26" s="51">
        <f t="shared" si="10"/>
        <v>22</v>
      </c>
      <c r="Z26" s="51">
        <f t="shared" si="10"/>
        <v>22</v>
      </c>
      <c r="AA26" s="51">
        <f t="shared" si="10"/>
        <v>22</v>
      </c>
    </row>
    <row r="27" spans="1:27" ht="17.45" customHeight="1" x14ac:dyDescent="0.25">
      <c r="A27" s="204">
        <v>43770</v>
      </c>
      <c r="B27" s="184"/>
      <c r="C27" s="81"/>
      <c r="D27" s="81"/>
      <c r="E27" s="82"/>
      <c r="F27" s="190">
        <f>'2019 Summary'!F49</f>
        <v>1.595</v>
      </c>
      <c r="G27" s="191">
        <f>'2019 Summary'!G49</f>
        <v>1.9259999999999999</v>
      </c>
      <c r="H27" s="191">
        <f>'2019 Summary'!H49</f>
        <v>1.673</v>
      </c>
      <c r="I27" s="231">
        <f>'2019 Summary'!I49</f>
        <v>1.556</v>
      </c>
      <c r="J27" s="235">
        <f t="shared" si="0"/>
        <v>1.9259999999999999</v>
      </c>
      <c r="K27" s="244"/>
      <c r="L27" s="55"/>
      <c r="P27" s="51">
        <f t="shared" si="1"/>
        <v>1</v>
      </c>
      <c r="Q27" s="51">
        <f t="shared" si="2"/>
        <v>1</v>
      </c>
      <c r="R27" s="51">
        <f t="shared" si="3"/>
        <v>1</v>
      </c>
      <c r="S27" s="51">
        <f t="shared" si="4"/>
        <v>1</v>
      </c>
      <c r="T27" s="214">
        <f t="shared" si="5"/>
        <v>1</v>
      </c>
      <c r="U27" s="51">
        <f t="shared" si="6"/>
        <v>1</v>
      </c>
      <c r="V27" s="51">
        <f t="shared" si="7"/>
        <v>1</v>
      </c>
      <c r="W27" s="215">
        <f t="shared" si="8"/>
        <v>1</v>
      </c>
      <c r="X27" s="51">
        <f t="shared" si="10"/>
        <v>23</v>
      </c>
      <c r="Y27" s="51">
        <f t="shared" si="10"/>
        <v>23</v>
      </c>
      <c r="Z27" s="51">
        <f t="shared" si="10"/>
        <v>23</v>
      </c>
      <c r="AA27" s="51">
        <f t="shared" si="10"/>
        <v>23</v>
      </c>
    </row>
    <row r="28" spans="1:27" ht="17.45" customHeight="1" thickBot="1" x14ac:dyDescent="0.3">
      <c r="A28" s="205">
        <v>43800</v>
      </c>
      <c r="B28" s="202"/>
      <c r="C28" s="84"/>
      <c r="D28" s="84"/>
      <c r="E28" s="85"/>
      <c r="F28" s="193">
        <f>'2019 Summary'!F50</f>
        <v>1.5549999999999999</v>
      </c>
      <c r="G28" s="194">
        <f>'2019 Summary'!G50</f>
        <v>1.837</v>
      </c>
      <c r="H28" s="194">
        <f>'2019 Summary'!H50</f>
        <v>1.7749999999999999</v>
      </c>
      <c r="I28" s="232">
        <f>'2019 Summary'!I50</f>
        <v>1.627</v>
      </c>
      <c r="J28" s="239">
        <f t="shared" si="0"/>
        <v>1.837</v>
      </c>
      <c r="K28" s="244"/>
      <c r="L28" s="55"/>
      <c r="P28" s="51">
        <f t="shared" si="1"/>
        <v>1</v>
      </c>
      <c r="Q28" s="51">
        <f t="shared" si="2"/>
        <v>1</v>
      </c>
      <c r="R28" s="51">
        <f t="shared" si="3"/>
        <v>1</v>
      </c>
      <c r="S28" s="51">
        <f t="shared" si="4"/>
        <v>1</v>
      </c>
      <c r="T28" s="214">
        <f t="shared" si="5"/>
        <v>1</v>
      </c>
      <c r="U28" s="51">
        <f t="shared" si="6"/>
        <v>1</v>
      </c>
      <c r="V28" s="51">
        <f t="shared" si="7"/>
        <v>1</v>
      </c>
      <c r="W28" s="215">
        <f t="shared" si="8"/>
        <v>1</v>
      </c>
      <c r="X28" s="51">
        <f t="shared" si="10"/>
        <v>24</v>
      </c>
      <c r="Y28" s="51">
        <f t="shared" si="10"/>
        <v>24</v>
      </c>
      <c r="Z28" s="51">
        <f t="shared" si="10"/>
        <v>24</v>
      </c>
      <c r="AA28" s="51">
        <f t="shared" si="10"/>
        <v>24</v>
      </c>
    </row>
    <row r="29" spans="1:27" ht="17.45" customHeight="1" x14ac:dyDescent="0.25">
      <c r="A29" s="203">
        <v>43831</v>
      </c>
      <c r="B29" s="183"/>
      <c r="C29" s="87"/>
      <c r="D29" s="87"/>
      <c r="E29" s="187"/>
      <c r="F29" s="86">
        <f>'2020 Summary'!F39</f>
        <v>1.6679999999999999</v>
      </c>
      <c r="G29" s="87">
        <f>'2020 Summary'!G39</f>
        <v>1.98</v>
      </c>
      <c r="H29" s="87">
        <f>'2020 Summary'!H39</f>
        <v>1.8180000000000001</v>
      </c>
      <c r="I29" s="187">
        <f>'2020 Summary'!I39</f>
        <v>1.802</v>
      </c>
      <c r="J29" s="240">
        <f t="shared" si="0"/>
        <v>1.98</v>
      </c>
      <c r="K29" s="244"/>
      <c r="L29" s="55"/>
      <c r="P29" s="51">
        <f t="shared" si="1"/>
        <v>1</v>
      </c>
      <c r="Q29" s="51">
        <f t="shared" si="2"/>
        <v>1</v>
      </c>
      <c r="R29" s="51">
        <f t="shared" si="3"/>
        <v>1</v>
      </c>
      <c r="S29" s="51">
        <f t="shared" si="4"/>
        <v>1</v>
      </c>
      <c r="T29" s="214">
        <f t="shared" si="5"/>
        <v>1</v>
      </c>
      <c r="U29" s="51">
        <f t="shared" si="6"/>
        <v>1</v>
      </c>
      <c r="V29" s="51">
        <f t="shared" si="7"/>
        <v>1</v>
      </c>
      <c r="W29" s="215">
        <f t="shared" si="8"/>
        <v>1</v>
      </c>
      <c r="X29" s="51">
        <f t="shared" si="10"/>
        <v>25</v>
      </c>
      <c r="Y29" s="51">
        <f t="shared" si="10"/>
        <v>25</v>
      </c>
      <c r="Z29" s="51">
        <f t="shared" si="10"/>
        <v>25</v>
      </c>
      <c r="AA29" s="51">
        <f t="shared" si="10"/>
        <v>25</v>
      </c>
    </row>
    <row r="30" spans="1:27" ht="17.45" customHeight="1" x14ac:dyDescent="0.25">
      <c r="A30" s="204">
        <v>43862</v>
      </c>
      <c r="B30" s="184"/>
      <c r="C30" s="81"/>
      <c r="D30" s="81"/>
      <c r="E30" s="188"/>
      <c r="F30" s="80">
        <f>'2020 Summary'!F40</f>
        <v>2.1219999999999999</v>
      </c>
      <c r="G30" s="81">
        <f>'2020 Summary'!G40</f>
        <v>2.319</v>
      </c>
      <c r="H30" s="197">
        <f>'2020 Summary'!H40</f>
        <v>2.9239999999999999</v>
      </c>
      <c r="I30" s="188">
        <f>'2020 Summary'!I40</f>
        <v>2.423</v>
      </c>
      <c r="J30" s="236">
        <f t="shared" si="0"/>
        <v>2.9239999999999999</v>
      </c>
      <c r="K30" s="244"/>
      <c r="L30" s="55"/>
      <c r="P30" s="51">
        <f t="shared" si="1"/>
        <v>1</v>
      </c>
      <c r="Q30" s="51">
        <f t="shared" si="2"/>
        <v>1</v>
      </c>
      <c r="R30" s="51">
        <f t="shared" si="3"/>
        <v>1</v>
      </c>
      <c r="S30" s="51">
        <f t="shared" si="4"/>
        <v>1</v>
      </c>
      <c r="T30" s="214">
        <f t="shared" si="5"/>
        <v>1</v>
      </c>
      <c r="U30" s="51">
        <f t="shared" si="6"/>
        <v>1</v>
      </c>
      <c r="V30" s="51">
        <f t="shared" si="7"/>
        <v>1</v>
      </c>
      <c r="W30" s="215">
        <f t="shared" si="8"/>
        <v>1</v>
      </c>
      <c r="X30" s="51">
        <f t="shared" si="10"/>
        <v>26</v>
      </c>
      <c r="Y30" s="51">
        <f t="shared" si="10"/>
        <v>26</v>
      </c>
      <c r="Z30" s="51">
        <f t="shared" si="10"/>
        <v>26</v>
      </c>
      <c r="AA30" s="51">
        <f t="shared" si="10"/>
        <v>26</v>
      </c>
    </row>
    <row r="31" spans="1:27" ht="17.45" customHeight="1" x14ac:dyDescent="0.25">
      <c r="A31" s="204">
        <v>43891</v>
      </c>
      <c r="B31" s="184"/>
      <c r="C31" s="81"/>
      <c r="D31" s="81"/>
      <c r="E31" s="188"/>
      <c r="F31" s="80">
        <f>'2020 Summary'!F41</f>
        <v>2.0720000000000001</v>
      </c>
      <c r="G31" s="81">
        <f>'2020 Summary'!G41</f>
        <v>1.1579999999999999</v>
      </c>
      <c r="H31" s="81">
        <f>'2020 Summary'!H41</f>
        <v>1.129</v>
      </c>
      <c r="I31" s="188">
        <f>'2020 Summary'!I41</f>
        <v>1.0720000000000001</v>
      </c>
      <c r="J31" s="235">
        <f t="shared" si="0"/>
        <v>2.0720000000000001</v>
      </c>
      <c r="K31" s="244"/>
      <c r="L31" s="55"/>
      <c r="P31" s="51">
        <f t="shared" si="1"/>
        <v>1</v>
      </c>
      <c r="Q31" s="51">
        <f t="shared" si="2"/>
        <v>0</v>
      </c>
      <c r="R31" s="51">
        <f t="shared" si="3"/>
        <v>0</v>
      </c>
      <c r="S31" s="51">
        <f t="shared" si="4"/>
        <v>0</v>
      </c>
      <c r="T31" s="214">
        <f t="shared" si="5"/>
        <v>1</v>
      </c>
      <c r="U31" s="51">
        <f t="shared" si="6"/>
        <v>1</v>
      </c>
      <c r="V31" s="51">
        <f t="shared" si="7"/>
        <v>1</v>
      </c>
      <c r="W31" s="215">
        <f t="shared" si="8"/>
        <v>1</v>
      </c>
      <c r="X31" s="51">
        <f t="shared" si="10"/>
        <v>27</v>
      </c>
      <c r="Y31" s="51">
        <f t="shared" si="10"/>
        <v>27</v>
      </c>
      <c r="Z31" s="51">
        <f t="shared" si="10"/>
        <v>27</v>
      </c>
      <c r="AA31" s="51">
        <f t="shared" si="10"/>
        <v>27</v>
      </c>
    </row>
    <row r="32" spans="1:27" ht="17.45" customHeight="1" x14ac:dyDescent="0.25">
      <c r="A32" s="204">
        <v>43922</v>
      </c>
      <c r="B32" s="184"/>
      <c r="C32" s="81"/>
      <c r="D32" s="81"/>
      <c r="E32" s="188"/>
      <c r="F32" s="80">
        <f>'2020 Summary'!F42</f>
        <v>1.377</v>
      </c>
      <c r="G32" s="81">
        <f>'2020 Summary'!G42</f>
        <v>1.534</v>
      </c>
      <c r="H32" s="81">
        <f>'2020 Summary'!H42</f>
        <v>1.224</v>
      </c>
      <c r="I32" s="188">
        <f>'2020 Summary'!I42</f>
        <v>1.4790000000000001</v>
      </c>
      <c r="J32" s="235">
        <f t="shared" si="0"/>
        <v>1.534</v>
      </c>
      <c r="K32" s="244"/>
      <c r="L32" s="55"/>
      <c r="P32" s="51">
        <f t="shared" si="1"/>
        <v>1</v>
      </c>
      <c r="Q32" s="51">
        <f t="shared" si="2"/>
        <v>1</v>
      </c>
      <c r="R32" s="51">
        <f t="shared" si="3"/>
        <v>0</v>
      </c>
      <c r="S32" s="51">
        <f t="shared" si="4"/>
        <v>1</v>
      </c>
      <c r="T32" s="214">
        <f t="shared" si="5"/>
        <v>1</v>
      </c>
      <c r="U32" s="51">
        <f t="shared" si="6"/>
        <v>1</v>
      </c>
      <c r="V32" s="51">
        <f t="shared" si="7"/>
        <v>1</v>
      </c>
      <c r="W32" s="215">
        <f t="shared" si="8"/>
        <v>1</v>
      </c>
      <c r="X32" s="51">
        <f t="shared" si="10"/>
        <v>28</v>
      </c>
      <c r="Y32" s="51">
        <f t="shared" si="10"/>
        <v>28</v>
      </c>
      <c r="Z32" s="51">
        <f t="shared" si="10"/>
        <v>28</v>
      </c>
      <c r="AA32" s="51">
        <f t="shared" si="10"/>
        <v>28</v>
      </c>
    </row>
    <row r="33" spans="1:27" ht="17.45" customHeight="1" x14ac:dyDescent="0.25">
      <c r="A33" s="204">
        <v>43952</v>
      </c>
      <c r="B33" s="184"/>
      <c r="C33" s="81"/>
      <c r="D33" s="81"/>
      <c r="E33" s="188"/>
      <c r="F33" s="80">
        <f>'2020 Summary'!F43</f>
        <v>1.7270000000000001</v>
      </c>
      <c r="G33" s="81">
        <f>'2020 Summary'!G43</f>
        <v>1.663</v>
      </c>
      <c r="H33" s="81">
        <f>'2020 Summary'!H43</f>
        <v>1.712</v>
      </c>
      <c r="I33" s="188">
        <f>'2020 Summary'!I43</f>
        <v>1.42</v>
      </c>
      <c r="J33" s="235">
        <f t="shared" si="0"/>
        <v>1.7270000000000001</v>
      </c>
      <c r="K33" s="244"/>
      <c r="L33" s="55"/>
      <c r="P33" s="51">
        <f t="shared" si="1"/>
        <v>1</v>
      </c>
      <c r="Q33" s="51">
        <f t="shared" si="2"/>
        <v>1</v>
      </c>
      <c r="R33" s="51">
        <f t="shared" si="3"/>
        <v>1</v>
      </c>
      <c r="S33" s="51">
        <f t="shared" si="4"/>
        <v>1</v>
      </c>
      <c r="T33" s="214">
        <f t="shared" si="5"/>
        <v>1</v>
      </c>
      <c r="U33" s="51">
        <f t="shared" si="6"/>
        <v>1</v>
      </c>
      <c r="V33" s="51">
        <f t="shared" si="7"/>
        <v>1</v>
      </c>
      <c r="W33" s="215">
        <f t="shared" si="8"/>
        <v>1</v>
      </c>
      <c r="X33" s="51">
        <f t="shared" si="10"/>
        <v>29</v>
      </c>
      <c r="Y33" s="51">
        <f t="shared" si="10"/>
        <v>29</v>
      </c>
      <c r="Z33" s="51">
        <f t="shared" si="10"/>
        <v>29</v>
      </c>
      <c r="AA33" s="51">
        <f t="shared" si="10"/>
        <v>29</v>
      </c>
    </row>
    <row r="34" spans="1:27" ht="17.45" customHeight="1" x14ac:dyDescent="0.25">
      <c r="A34" s="204">
        <v>43983</v>
      </c>
      <c r="B34" s="184"/>
      <c r="C34" s="81"/>
      <c r="D34" s="81"/>
      <c r="E34" s="188"/>
      <c r="F34" s="80">
        <f>'2020 Summary'!F44</f>
        <v>1.9810000000000001</v>
      </c>
      <c r="G34" s="81">
        <f>'2020 Summary'!G44</f>
        <v>1.677</v>
      </c>
      <c r="H34" s="81">
        <f>'2020 Summary'!H44</f>
        <v>1.0309999999999999</v>
      </c>
      <c r="I34" s="188">
        <f>'2020 Summary'!I44</f>
        <v>1.218</v>
      </c>
      <c r="J34" s="235">
        <f t="shared" si="0"/>
        <v>1.9810000000000001</v>
      </c>
      <c r="K34" s="244"/>
      <c r="L34" s="55"/>
      <c r="P34" s="51">
        <f t="shared" si="1"/>
        <v>1</v>
      </c>
      <c r="Q34" s="51">
        <f t="shared" si="2"/>
        <v>1</v>
      </c>
      <c r="R34" s="51">
        <f t="shared" si="3"/>
        <v>0</v>
      </c>
      <c r="S34" s="51">
        <f t="shared" si="4"/>
        <v>0</v>
      </c>
      <c r="T34" s="214">
        <f t="shared" si="5"/>
        <v>1</v>
      </c>
      <c r="U34" s="51">
        <f t="shared" si="6"/>
        <v>1</v>
      </c>
      <c r="V34" s="51">
        <f t="shared" si="7"/>
        <v>1</v>
      </c>
      <c r="W34" s="215">
        <f t="shared" si="8"/>
        <v>1</v>
      </c>
      <c r="X34" s="51">
        <f t="shared" si="10"/>
        <v>30</v>
      </c>
      <c r="Y34" s="51">
        <f t="shared" si="10"/>
        <v>30</v>
      </c>
      <c r="Z34" s="51">
        <f t="shared" si="10"/>
        <v>30</v>
      </c>
      <c r="AA34" s="51">
        <f t="shared" si="10"/>
        <v>30</v>
      </c>
    </row>
    <row r="35" spans="1:27" ht="17.45" customHeight="1" x14ac:dyDescent="0.25">
      <c r="A35" s="242">
        <v>44013</v>
      </c>
      <c r="B35" s="184"/>
      <c r="C35" s="81"/>
      <c r="D35" s="81"/>
      <c r="E35" s="188"/>
      <c r="F35" s="227">
        <f>'2020 Summary'!F45</f>
        <v>3.0259999999999998</v>
      </c>
      <c r="G35" s="228">
        <f>'2020 Summary'!G45</f>
        <v>3.2269999999999999</v>
      </c>
      <c r="H35" s="228">
        <f>'2020 Summary'!H45</f>
        <v>2.8650000000000002</v>
      </c>
      <c r="I35" s="233">
        <f>'2020 Summary'!I45</f>
        <v>2.9860000000000002</v>
      </c>
      <c r="J35" s="238">
        <f t="shared" si="0"/>
        <v>3.2269999999999999</v>
      </c>
      <c r="K35" s="244" t="s">
        <v>112</v>
      </c>
      <c r="L35" s="55"/>
      <c r="P35" s="51">
        <f t="shared" si="1"/>
        <v>1</v>
      </c>
      <c r="Q35" s="51">
        <f t="shared" si="2"/>
        <v>1</v>
      </c>
      <c r="R35" s="51">
        <f t="shared" si="3"/>
        <v>1</v>
      </c>
      <c r="S35" s="51">
        <f t="shared" si="4"/>
        <v>1</v>
      </c>
      <c r="T35" s="214">
        <f t="shared" si="5"/>
        <v>1</v>
      </c>
      <c r="U35" s="51">
        <f t="shared" si="6"/>
        <v>1</v>
      </c>
      <c r="V35" s="51">
        <f t="shared" si="7"/>
        <v>1</v>
      </c>
      <c r="W35" s="215">
        <f t="shared" si="8"/>
        <v>1</v>
      </c>
      <c r="X35" s="51">
        <f t="shared" ref="X35:AA41" si="11">IF(T35=1,T35+X34,0)</f>
        <v>31</v>
      </c>
      <c r="Y35" s="51">
        <f t="shared" si="11"/>
        <v>31</v>
      </c>
      <c r="Z35" s="51">
        <f t="shared" si="11"/>
        <v>31</v>
      </c>
      <c r="AA35" s="51">
        <f t="shared" si="11"/>
        <v>31</v>
      </c>
    </row>
    <row r="36" spans="1:27" ht="17.45" customHeight="1" x14ac:dyDescent="0.25">
      <c r="A36" s="204">
        <v>44044</v>
      </c>
      <c r="B36" s="184"/>
      <c r="C36" s="81"/>
      <c r="D36" s="81"/>
      <c r="E36" s="188"/>
      <c r="F36" s="80">
        <f>'2020 Summary'!F46</f>
        <v>1.4730000000000001</v>
      </c>
      <c r="G36" s="81">
        <f>'2020 Summary'!G46</f>
        <v>1.569</v>
      </c>
      <c r="H36" s="81">
        <f>'2020 Summary'!H46</f>
        <v>1.55</v>
      </c>
      <c r="I36" s="188">
        <f>'2020 Summary'!I46</f>
        <v>1.4550000000000001</v>
      </c>
      <c r="J36" s="235">
        <f t="shared" si="0"/>
        <v>1.569</v>
      </c>
      <c r="K36" s="244"/>
      <c r="L36" s="55"/>
      <c r="P36" s="51">
        <f t="shared" si="1"/>
        <v>1</v>
      </c>
      <c r="Q36" s="51">
        <f t="shared" si="2"/>
        <v>1</v>
      </c>
      <c r="R36" s="51">
        <f t="shared" si="3"/>
        <v>1</v>
      </c>
      <c r="S36" s="51">
        <f t="shared" si="4"/>
        <v>1</v>
      </c>
      <c r="T36" s="214">
        <f t="shared" si="5"/>
        <v>1</v>
      </c>
      <c r="U36" s="51">
        <f t="shared" si="6"/>
        <v>1</v>
      </c>
      <c r="V36" s="51">
        <f t="shared" si="7"/>
        <v>1</v>
      </c>
      <c r="W36" s="215">
        <f t="shared" si="8"/>
        <v>1</v>
      </c>
      <c r="X36" s="51">
        <f t="shared" si="11"/>
        <v>32</v>
      </c>
      <c r="Y36" s="51">
        <f t="shared" si="11"/>
        <v>32</v>
      </c>
      <c r="Z36" s="51">
        <f t="shared" si="11"/>
        <v>32</v>
      </c>
      <c r="AA36" s="51">
        <f t="shared" si="11"/>
        <v>32</v>
      </c>
    </row>
    <row r="37" spans="1:27" ht="17.45" customHeight="1" x14ac:dyDescent="0.25">
      <c r="A37" s="204">
        <v>44075</v>
      </c>
      <c r="B37" s="184"/>
      <c r="C37" s="81"/>
      <c r="D37" s="81"/>
      <c r="E37" s="188"/>
      <c r="F37" s="80">
        <f>'2020 Summary'!F47</f>
        <v>2.0030000000000001</v>
      </c>
      <c r="G37" s="81">
        <f>'2020 Summary'!G47</f>
        <v>2.282</v>
      </c>
      <c r="H37" s="81">
        <f>'2020 Summary'!H47</f>
        <v>2.2709999999999999</v>
      </c>
      <c r="I37" s="188">
        <f>'2020 Summary'!I47</f>
        <v>2.2120000000000002</v>
      </c>
      <c r="J37" s="235">
        <f t="shared" si="0"/>
        <v>2.282</v>
      </c>
      <c r="K37" s="244"/>
      <c r="L37" s="51">
        <f t="shared" ref="L37:O41" si="12">RANK(F37,F$5:F$41)</f>
        <v>17</v>
      </c>
      <c r="M37" s="51">
        <f t="shared" si="12"/>
        <v>11</v>
      </c>
      <c r="N37" s="51">
        <f t="shared" si="12"/>
        <v>8</v>
      </c>
      <c r="O37" s="51">
        <f t="shared" si="12"/>
        <v>10</v>
      </c>
      <c r="P37" s="51">
        <f t="shared" si="1"/>
        <v>1</v>
      </c>
      <c r="Q37" s="51">
        <f t="shared" si="2"/>
        <v>1</v>
      </c>
      <c r="R37" s="51">
        <f t="shared" si="3"/>
        <v>1</v>
      </c>
      <c r="S37" s="51">
        <f t="shared" si="4"/>
        <v>1</v>
      </c>
      <c r="T37" s="214">
        <f t="shared" si="5"/>
        <v>1</v>
      </c>
      <c r="U37" s="51">
        <f t="shared" si="6"/>
        <v>1</v>
      </c>
      <c r="V37" s="51">
        <f t="shared" si="7"/>
        <v>1</v>
      </c>
      <c r="W37" s="215">
        <f t="shared" si="8"/>
        <v>1</v>
      </c>
      <c r="X37" s="51">
        <f t="shared" si="11"/>
        <v>33</v>
      </c>
      <c r="Y37" s="51">
        <f t="shared" si="11"/>
        <v>33</v>
      </c>
      <c r="Z37" s="51">
        <f t="shared" si="11"/>
        <v>33</v>
      </c>
      <c r="AA37" s="51">
        <f t="shared" si="11"/>
        <v>33</v>
      </c>
    </row>
    <row r="38" spans="1:27" ht="17.45" customHeight="1" x14ac:dyDescent="0.25">
      <c r="A38" s="242">
        <v>44105</v>
      </c>
      <c r="B38" s="184"/>
      <c r="C38" s="81"/>
      <c r="D38" s="81"/>
      <c r="E38" s="188"/>
      <c r="F38" s="227">
        <f>'2020 Summary'!F48</f>
        <v>5.5410000000000004</v>
      </c>
      <c r="G38" s="228">
        <f>'2020 Summary'!G48</f>
        <v>5.6260000000000003</v>
      </c>
      <c r="H38" s="228">
        <f>'2020 Summary'!H48</f>
        <v>5.9160000000000004</v>
      </c>
      <c r="I38" s="233">
        <f>'2020 Summary'!I48</f>
        <v>6.4640000000000004</v>
      </c>
      <c r="J38" s="238">
        <f t="shared" si="0"/>
        <v>6.4640000000000004</v>
      </c>
      <c r="K38" s="244" t="s">
        <v>113</v>
      </c>
      <c r="L38" s="51">
        <f t="shared" si="12"/>
        <v>4</v>
      </c>
      <c r="M38" s="51">
        <f t="shared" si="12"/>
        <v>2</v>
      </c>
      <c r="N38" s="51">
        <f t="shared" si="12"/>
        <v>2</v>
      </c>
      <c r="O38" s="51">
        <f t="shared" si="12"/>
        <v>2</v>
      </c>
      <c r="P38" s="51">
        <f t="shared" si="1"/>
        <v>1</v>
      </c>
      <c r="Q38" s="51">
        <f t="shared" si="2"/>
        <v>1</v>
      </c>
      <c r="R38" s="51">
        <f t="shared" si="3"/>
        <v>1</v>
      </c>
      <c r="S38" s="51">
        <f t="shared" si="4"/>
        <v>1</v>
      </c>
      <c r="T38" s="214">
        <f t="shared" si="5"/>
        <v>1</v>
      </c>
      <c r="U38" s="51">
        <f t="shared" si="6"/>
        <v>1</v>
      </c>
      <c r="V38" s="51">
        <f t="shared" si="7"/>
        <v>1</v>
      </c>
      <c r="W38" s="215">
        <f t="shared" si="8"/>
        <v>1</v>
      </c>
      <c r="X38" s="51">
        <f t="shared" si="11"/>
        <v>34</v>
      </c>
      <c r="Y38" s="51">
        <f t="shared" si="11"/>
        <v>34</v>
      </c>
      <c r="Z38" s="51">
        <f t="shared" si="11"/>
        <v>34</v>
      </c>
      <c r="AA38" s="51">
        <f t="shared" si="11"/>
        <v>34</v>
      </c>
    </row>
    <row r="39" spans="1:27" ht="17.45" customHeight="1" x14ac:dyDescent="0.25">
      <c r="A39" s="204">
        <v>44136</v>
      </c>
      <c r="B39" s="184"/>
      <c r="C39" s="81"/>
      <c r="D39" s="81"/>
      <c r="E39" s="188"/>
      <c r="F39" s="80">
        <f>'2020 Summary'!F49</f>
        <v>2.613</v>
      </c>
      <c r="G39" s="81">
        <f>'2020 Summary'!G49</f>
        <v>2.3069999999999999</v>
      </c>
      <c r="H39" s="81">
        <f>'2020 Summary'!H49</f>
        <v>2.0640000000000001</v>
      </c>
      <c r="I39" s="188">
        <f>'2020 Summary'!I49</f>
        <v>2.1960000000000002</v>
      </c>
      <c r="J39" s="235">
        <f t="shared" si="0"/>
        <v>2.613</v>
      </c>
      <c r="K39" s="244"/>
      <c r="L39" s="51">
        <f t="shared" si="12"/>
        <v>10</v>
      </c>
      <c r="M39" s="51">
        <f t="shared" si="12"/>
        <v>10</v>
      </c>
      <c r="N39" s="51">
        <f t="shared" si="12"/>
        <v>10</v>
      </c>
      <c r="O39" s="51">
        <f t="shared" si="12"/>
        <v>11</v>
      </c>
      <c r="P39" s="51">
        <f t="shared" si="1"/>
        <v>1</v>
      </c>
      <c r="Q39" s="51">
        <f t="shared" si="2"/>
        <v>1</v>
      </c>
      <c r="R39" s="51">
        <f t="shared" si="3"/>
        <v>1</v>
      </c>
      <c r="S39" s="51">
        <f t="shared" si="4"/>
        <v>1</v>
      </c>
      <c r="T39" s="214">
        <f t="shared" si="5"/>
        <v>1</v>
      </c>
      <c r="U39" s="51">
        <f t="shared" si="6"/>
        <v>1</v>
      </c>
      <c r="V39" s="51">
        <f t="shared" si="7"/>
        <v>1</v>
      </c>
      <c r="W39" s="215">
        <f t="shared" si="8"/>
        <v>1</v>
      </c>
      <c r="X39" s="51">
        <f t="shared" si="11"/>
        <v>35</v>
      </c>
      <c r="Y39" s="51">
        <f t="shared" si="11"/>
        <v>35</v>
      </c>
      <c r="Z39" s="51">
        <f t="shared" si="11"/>
        <v>35</v>
      </c>
      <c r="AA39" s="51">
        <f t="shared" si="11"/>
        <v>35</v>
      </c>
    </row>
    <row r="40" spans="1:27" ht="17.45" customHeight="1" thickBot="1" x14ac:dyDescent="0.3">
      <c r="A40" s="205">
        <v>44166</v>
      </c>
      <c r="B40" s="202"/>
      <c r="C40" s="84"/>
      <c r="D40" s="84"/>
      <c r="E40" s="189"/>
      <c r="F40" s="83">
        <f>'2020 Summary'!F50</f>
        <v>2.4809999999999999</v>
      </c>
      <c r="G40" s="84">
        <f>'2020 Summary'!G50</f>
        <v>2.6549999999999998</v>
      </c>
      <c r="H40" s="84">
        <f>'2020 Summary'!H50</f>
        <v>2.0950000000000002</v>
      </c>
      <c r="I40" s="189">
        <f>'2020 Summary'!I50</f>
        <v>2.1640000000000001</v>
      </c>
      <c r="J40" s="239">
        <f t="shared" si="0"/>
        <v>2.6549999999999998</v>
      </c>
      <c r="K40" s="244"/>
      <c r="L40" s="51">
        <f t="shared" si="12"/>
        <v>11</v>
      </c>
      <c r="M40" s="51">
        <f t="shared" si="12"/>
        <v>7</v>
      </c>
      <c r="N40" s="51">
        <f t="shared" si="12"/>
        <v>9</v>
      </c>
      <c r="O40" s="51">
        <f t="shared" si="12"/>
        <v>12</v>
      </c>
      <c r="P40" s="51">
        <f t="shared" si="1"/>
        <v>1</v>
      </c>
      <c r="Q40" s="51">
        <f t="shared" si="2"/>
        <v>1</v>
      </c>
      <c r="R40" s="51">
        <f t="shared" si="3"/>
        <v>1</v>
      </c>
      <c r="S40" s="51">
        <f t="shared" si="4"/>
        <v>1</v>
      </c>
      <c r="T40" s="214">
        <f t="shared" si="5"/>
        <v>1</v>
      </c>
      <c r="U40" s="51">
        <f t="shared" si="6"/>
        <v>1</v>
      </c>
      <c r="V40" s="51">
        <f t="shared" si="7"/>
        <v>1</v>
      </c>
      <c r="W40" s="215">
        <f t="shared" si="8"/>
        <v>1</v>
      </c>
      <c r="X40" s="51">
        <f t="shared" si="11"/>
        <v>36</v>
      </c>
      <c r="Y40" s="51">
        <f t="shared" si="11"/>
        <v>36</v>
      </c>
      <c r="Z40" s="51">
        <f t="shared" si="11"/>
        <v>36</v>
      </c>
      <c r="AA40" s="51">
        <f t="shared" si="11"/>
        <v>36</v>
      </c>
    </row>
    <row r="41" spans="1:27" ht="17.45" customHeight="1" thickBot="1" x14ac:dyDescent="0.3">
      <c r="A41" s="203">
        <v>44197</v>
      </c>
      <c r="B41" s="183"/>
      <c r="C41" s="87"/>
      <c r="D41" s="87"/>
      <c r="E41" s="88"/>
      <c r="F41" s="196">
        <f>'2021 Summary'!F39</f>
        <v>5.8659999999999997</v>
      </c>
      <c r="G41" s="81">
        <f>'2021 Summary'!G39</f>
        <v>2.069</v>
      </c>
      <c r="H41" s="81">
        <f>'2021 Summary'!H39</f>
        <v>1.9430000000000001</v>
      </c>
      <c r="I41" s="198">
        <f>'2021 Summary'!I39</f>
        <v>2.847</v>
      </c>
      <c r="J41" s="245">
        <f t="shared" si="0"/>
        <v>5.8659999999999997</v>
      </c>
      <c r="K41" s="55"/>
      <c r="L41" s="51">
        <f t="shared" si="12"/>
        <v>3</v>
      </c>
      <c r="M41" s="51">
        <f t="shared" si="12"/>
        <v>14</v>
      </c>
      <c r="N41" s="51">
        <f t="shared" si="12"/>
        <v>13</v>
      </c>
      <c r="O41" s="51">
        <f t="shared" si="12"/>
        <v>7</v>
      </c>
      <c r="P41" s="51">
        <f t="shared" si="1"/>
        <v>1</v>
      </c>
      <c r="Q41" s="51">
        <f t="shared" si="2"/>
        <v>1</v>
      </c>
      <c r="R41" s="51">
        <f t="shared" si="3"/>
        <v>1</v>
      </c>
      <c r="S41" s="51">
        <f t="shared" si="4"/>
        <v>1</v>
      </c>
      <c r="T41" s="216">
        <f t="shared" si="5"/>
        <v>1</v>
      </c>
      <c r="U41" s="217">
        <f t="shared" si="6"/>
        <v>1</v>
      </c>
      <c r="V41" s="217">
        <f t="shared" si="7"/>
        <v>1</v>
      </c>
      <c r="W41" s="218">
        <f t="shared" si="8"/>
        <v>1</v>
      </c>
      <c r="X41" s="51">
        <f t="shared" si="11"/>
        <v>37</v>
      </c>
      <c r="Y41" s="51">
        <f t="shared" si="11"/>
        <v>37</v>
      </c>
      <c r="Z41" s="51">
        <f t="shared" si="11"/>
        <v>37</v>
      </c>
      <c r="AA41" s="51">
        <f t="shared" si="11"/>
        <v>37</v>
      </c>
    </row>
    <row r="42" spans="1:27" ht="17.45" customHeight="1" x14ac:dyDescent="0.25">
      <c r="A42" s="204">
        <v>44228</v>
      </c>
      <c r="B42" s="184"/>
      <c r="C42" s="81"/>
      <c r="D42" s="81"/>
      <c r="E42" s="82"/>
      <c r="F42" s="80"/>
      <c r="G42" s="81"/>
      <c r="H42" s="81"/>
      <c r="I42" s="82"/>
    </row>
    <row r="43" spans="1:27" ht="17.45" customHeight="1" x14ac:dyDescent="0.25">
      <c r="A43" s="204">
        <v>44256</v>
      </c>
      <c r="B43" s="184"/>
      <c r="C43" s="81"/>
      <c r="D43" s="81"/>
      <c r="E43" s="82"/>
      <c r="F43" s="80"/>
      <c r="G43" s="81"/>
      <c r="H43" s="81"/>
      <c r="I43" s="82"/>
    </row>
    <row r="44" spans="1:27" ht="17.45" customHeight="1" x14ac:dyDescent="0.25">
      <c r="A44" s="204">
        <v>44287</v>
      </c>
      <c r="B44" s="184"/>
      <c r="C44" s="81"/>
      <c r="D44" s="81"/>
      <c r="E44" s="82"/>
      <c r="F44" s="80"/>
      <c r="G44" s="81"/>
      <c r="H44" s="81"/>
      <c r="I44" s="82"/>
    </row>
    <row r="45" spans="1:27" ht="17.45" customHeight="1" x14ac:dyDescent="0.25">
      <c r="A45" s="204">
        <v>44317</v>
      </c>
      <c r="B45" s="184"/>
      <c r="C45" s="81"/>
      <c r="D45" s="81"/>
      <c r="E45" s="82"/>
      <c r="F45" s="80"/>
      <c r="G45" s="81"/>
      <c r="H45" s="81"/>
      <c r="I45" s="82"/>
      <c r="L45" s="58">
        <f>MAX(F5:F41)</f>
        <v>10.99</v>
      </c>
      <c r="M45" s="58">
        <f>MAX(G5:G41)</f>
        <v>9.2899999999999991</v>
      </c>
      <c r="N45" s="58">
        <f>MAX(H5:H41)</f>
        <v>28.43</v>
      </c>
      <c r="O45" s="58">
        <f>MAX(I5:I41)</f>
        <v>8.1319999999999997</v>
      </c>
    </row>
    <row r="46" spans="1:27" ht="17.45" customHeight="1" x14ac:dyDescent="0.25">
      <c r="A46" s="204">
        <v>44348</v>
      </c>
      <c r="B46" s="184"/>
      <c r="C46" s="81"/>
      <c r="D46" s="81"/>
      <c r="E46" s="82"/>
      <c r="F46" s="80"/>
      <c r="G46" s="81"/>
      <c r="H46" s="81"/>
      <c r="I46" s="82"/>
    </row>
    <row r="47" spans="1:27" ht="17.45" customHeight="1" x14ac:dyDescent="0.25">
      <c r="A47" s="204">
        <v>44378</v>
      </c>
      <c r="B47" s="184"/>
      <c r="C47" s="81"/>
      <c r="D47" s="81"/>
      <c r="E47" s="82"/>
      <c r="F47" s="80"/>
      <c r="G47" s="81"/>
      <c r="H47" s="81"/>
      <c r="I47" s="82"/>
    </row>
    <row r="48" spans="1:27" ht="17.45" customHeight="1" x14ac:dyDescent="0.25">
      <c r="A48" s="204">
        <v>44409</v>
      </c>
      <c r="B48" s="184"/>
      <c r="C48" s="81"/>
      <c r="D48" s="81"/>
      <c r="E48" s="82"/>
      <c r="F48" s="80"/>
      <c r="G48" s="81"/>
      <c r="H48" s="81"/>
      <c r="I48" s="82"/>
    </row>
    <row r="49" spans="1:9" ht="17.45" customHeight="1" x14ac:dyDescent="0.25">
      <c r="A49" s="204">
        <v>44440</v>
      </c>
      <c r="B49" s="184"/>
      <c r="C49" s="81"/>
      <c r="D49" s="81"/>
      <c r="E49" s="82"/>
      <c r="F49" s="80"/>
      <c r="G49" s="81"/>
      <c r="H49" s="81"/>
      <c r="I49" s="82"/>
    </row>
    <row r="50" spans="1:9" ht="17.45" customHeight="1" x14ac:dyDescent="0.25">
      <c r="A50" s="204">
        <v>44470</v>
      </c>
      <c r="B50" s="184"/>
      <c r="C50" s="81"/>
      <c r="D50" s="81"/>
      <c r="E50" s="82"/>
      <c r="F50" s="80"/>
      <c r="G50" s="81"/>
      <c r="H50" s="81"/>
      <c r="I50" s="82"/>
    </row>
    <row r="51" spans="1:9" ht="17.45" customHeight="1" x14ac:dyDescent="0.25">
      <c r="A51" s="204">
        <v>44501</v>
      </c>
      <c r="B51" s="184"/>
      <c r="C51" s="81"/>
      <c r="D51" s="81"/>
      <c r="E51" s="82"/>
      <c r="F51" s="80"/>
      <c r="G51" s="81"/>
      <c r="H51" s="81"/>
      <c r="I51" s="82"/>
    </row>
    <row r="52" spans="1:9" ht="17.45" customHeight="1" thickBot="1" x14ac:dyDescent="0.3">
      <c r="A52" s="205">
        <v>44531</v>
      </c>
      <c r="B52" s="202"/>
      <c r="C52" s="84"/>
      <c r="D52" s="84"/>
      <c r="E52" s="85"/>
      <c r="F52" s="83"/>
      <c r="G52" s="84"/>
      <c r="H52" s="84"/>
      <c r="I52" s="85"/>
    </row>
    <row r="53" spans="1:9" ht="17.45" customHeight="1" x14ac:dyDescent="0.2"/>
    <row r="54" spans="1:9" ht="17.45" customHeight="1" x14ac:dyDescent="0.2"/>
    <row r="55" spans="1:9" ht="17.45" customHeight="1" x14ac:dyDescent="0.2"/>
    <row r="56" spans="1:9" ht="17.45" customHeight="1" x14ac:dyDescent="0.2"/>
    <row r="57" spans="1:9" ht="17.45" customHeight="1" x14ac:dyDescent="0.2"/>
    <row r="58" spans="1:9" ht="17.45" customHeight="1" x14ac:dyDescent="0.2"/>
    <row r="59" spans="1:9" ht="17.45" customHeight="1" x14ac:dyDescent="0.2"/>
    <row r="60" spans="1:9" ht="17.45" customHeight="1" x14ac:dyDescent="0.2"/>
    <row r="61" spans="1:9" ht="17.45" customHeight="1" x14ac:dyDescent="0.2"/>
    <row r="62" spans="1:9" ht="17.45" customHeight="1" x14ac:dyDescent="0.2"/>
    <row r="63" spans="1:9" ht="17.45" customHeight="1" x14ac:dyDescent="0.2"/>
    <row r="64" spans="1:9" ht="17.45" customHeight="1" x14ac:dyDescent="0.2"/>
    <row r="65" ht="17.45" customHeight="1" x14ac:dyDescent="0.2"/>
    <row r="66" ht="17.45" customHeight="1" x14ac:dyDescent="0.2"/>
    <row r="67" ht="17.45" customHeight="1" x14ac:dyDescent="0.2"/>
    <row r="68" ht="17.45" customHeight="1" x14ac:dyDescent="0.2"/>
    <row r="69" ht="17.45" customHeight="1" x14ac:dyDescent="0.2"/>
    <row r="70" ht="17.45" customHeight="1" x14ac:dyDescent="0.2"/>
    <row r="71" ht="17.45" customHeight="1" x14ac:dyDescent="0.2"/>
    <row r="72" ht="17.45" customHeight="1" x14ac:dyDescent="0.2"/>
    <row r="73" ht="17.45" customHeight="1" x14ac:dyDescent="0.2"/>
    <row r="74" ht="17.45" customHeight="1" x14ac:dyDescent="0.2"/>
    <row r="75" ht="17.45" customHeight="1" x14ac:dyDescent="0.2"/>
    <row r="76" ht="17.45" customHeight="1" x14ac:dyDescent="0.2"/>
    <row r="77" ht="17.45" customHeight="1" x14ac:dyDescent="0.2"/>
    <row r="78" ht="17.45" customHeight="1" x14ac:dyDescent="0.2"/>
    <row r="79" ht="17.45" customHeight="1" x14ac:dyDescent="0.2"/>
    <row r="80" ht="17.45" customHeight="1" x14ac:dyDescent="0.2"/>
    <row r="81" ht="17.45" customHeight="1" x14ac:dyDescent="0.2"/>
    <row r="82" ht="17.45" customHeight="1" x14ac:dyDescent="0.2"/>
    <row r="83" ht="17.45" customHeight="1" x14ac:dyDescent="0.2"/>
    <row r="84" ht="17.45" customHeight="1" x14ac:dyDescent="0.2"/>
    <row r="85" ht="17.45" customHeight="1" x14ac:dyDescent="0.2"/>
    <row r="86" ht="17.45" customHeight="1" x14ac:dyDescent="0.2"/>
    <row r="87" ht="17.45" customHeight="1" x14ac:dyDescent="0.2"/>
    <row r="88" ht="17.45" customHeight="1" x14ac:dyDescent="0.2"/>
    <row r="89" ht="17.45" customHeight="1" x14ac:dyDescent="0.2"/>
    <row r="90" ht="17.45" customHeight="1" x14ac:dyDescent="0.2"/>
    <row r="91" ht="17.45" customHeight="1" x14ac:dyDescent="0.2"/>
    <row r="92" ht="17.45" customHeight="1" x14ac:dyDescent="0.2"/>
    <row r="93" ht="17.45" customHeight="1" x14ac:dyDescent="0.2"/>
    <row r="94" ht="17.45" customHeight="1" x14ac:dyDescent="0.2"/>
    <row r="95" ht="17.45" customHeight="1" x14ac:dyDescent="0.2"/>
    <row r="96" ht="17.45" customHeight="1" x14ac:dyDescent="0.2"/>
    <row r="97" ht="17.45" customHeight="1" x14ac:dyDescent="0.2"/>
    <row r="98" ht="17.45" customHeight="1" x14ac:dyDescent="0.2"/>
    <row r="99" ht="17.45" customHeight="1" x14ac:dyDescent="0.2"/>
    <row r="100" ht="17.45" customHeight="1" x14ac:dyDescent="0.2"/>
    <row r="101" ht="17.45" customHeight="1" x14ac:dyDescent="0.2"/>
    <row r="102" ht="17.45" customHeight="1" x14ac:dyDescent="0.2"/>
    <row r="103" ht="17.45" customHeight="1" x14ac:dyDescent="0.2"/>
    <row r="104" ht="17.45" customHeight="1" x14ac:dyDescent="0.2"/>
    <row r="105" ht="17.45" customHeight="1" x14ac:dyDescent="0.2"/>
    <row r="106" ht="17.45" customHeight="1" x14ac:dyDescent="0.2"/>
    <row r="107" ht="17.45" customHeight="1" x14ac:dyDescent="0.2"/>
    <row r="108" ht="17.45" customHeight="1" x14ac:dyDescent="0.2"/>
    <row r="109" ht="17.45" customHeight="1" x14ac:dyDescent="0.2"/>
    <row r="110" ht="17.45" customHeight="1" x14ac:dyDescent="0.2"/>
    <row r="111" ht="17.45" customHeight="1" x14ac:dyDescent="0.2"/>
    <row r="112" ht="17.45" customHeight="1" x14ac:dyDescent="0.2"/>
    <row r="113" ht="17.45" customHeight="1" x14ac:dyDescent="0.2"/>
    <row r="114" ht="17.45" customHeight="1" x14ac:dyDescent="0.2"/>
    <row r="115" ht="17.45" customHeight="1" x14ac:dyDescent="0.2"/>
    <row r="116" ht="17.45" customHeight="1" x14ac:dyDescent="0.2"/>
    <row r="117" ht="17.45" customHeight="1" x14ac:dyDescent="0.2"/>
    <row r="118" ht="17.45" customHeight="1" x14ac:dyDescent="0.2"/>
    <row r="119" ht="17.45" customHeight="1" x14ac:dyDescent="0.2"/>
    <row r="120" ht="17.45" customHeight="1" x14ac:dyDescent="0.2"/>
    <row r="121" ht="17.45" customHeight="1" x14ac:dyDescent="0.2"/>
    <row r="122" ht="17.45" customHeight="1" x14ac:dyDescent="0.2"/>
    <row r="123" ht="17.45" customHeight="1" x14ac:dyDescent="0.2"/>
    <row r="124" ht="17.45" customHeight="1" x14ac:dyDescent="0.2"/>
    <row r="125" ht="17.45" customHeight="1" x14ac:dyDescent="0.2"/>
    <row r="126" ht="17.45" customHeight="1" x14ac:dyDescent="0.2"/>
    <row r="127" ht="17.45" customHeight="1" x14ac:dyDescent="0.2"/>
    <row r="128" ht="17.45" customHeight="1" x14ac:dyDescent="0.2"/>
    <row r="129" ht="17.45" customHeight="1" x14ac:dyDescent="0.2"/>
    <row r="130" ht="17.45" customHeight="1" x14ac:dyDescent="0.2"/>
    <row r="131" ht="17.45" customHeight="1" x14ac:dyDescent="0.2"/>
    <row r="132" ht="17.45" customHeight="1" x14ac:dyDescent="0.2"/>
    <row r="133" ht="17.45" customHeight="1" x14ac:dyDescent="0.2"/>
    <row r="134" ht="17.45" customHeight="1" x14ac:dyDescent="0.2"/>
  </sheetData>
  <mergeCells count="2">
    <mergeCell ref="C3:D3"/>
    <mergeCell ref="G3:H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CQ4028"/>
  <sheetViews>
    <sheetView topLeftCell="C1" zoomScaleNormal="100" workbookViewId="0">
      <pane ySplit="8" topLeftCell="A2986" activePane="bottomLeft" state="frozen"/>
      <selection activeCell="C1" sqref="C1"/>
      <selection pane="bottomLeft" activeCell="D2990" sqref="D2990"/>
    </sheetView>
  </sheetViews>
  <sheetFormatPr defaultColWidth="9.140625" defaultRowHeight="15" x14ac:dyDescent="0.25"/>
  <cols>
    <col min="1" max="2" width="9.140625" style="257" hidden="1" customWidth="1"/>
    <col min="3" max="3" width="30.7109375" style="5" customWidth="1"/>
    <col min="4" max="12" width="8.7109375" style="5" customWidth="1"/>
    <col min="13" max="16" width="9" style="5" hidden="1" customWidth="1"/>
    <col min="17" max="20" width="9.7109375" style="5" customWidth="1"/>
    <col min="21" max="21" width="0" style="5" hidden="1" customWidth="1"/>
    <col min="22" max="24" width="12.7109375" style="5" customWidth="1"/>
    <col min="25" max="25" width="16.7109375" style="5" customWidth="1"/>
    <col min="26" max="26" width="14.7109375" style="5" customWidth="1"/>
    <col min="27" max="30" width="12.7109375" style="5" customWidth="1"/>
    <col min="31" max="31" width="18.7109375" style="5" hidden="1" customWidth="1"/>
    <col min="32" max="32" width="12.7109375" style="5" hidden="1" customWidth="1"/>
    <col min="33" max="33" width="4.7109375" style="5" customWidth="1"/>
    <col min="34" max="34" width="12.7109375" style="5" hidden="1" customWidth="1"/>
    <col min="35" max="35" width="16.7109375" style="5" customWidth="1"/>
    <col min="36" max="40" width="12.7109375" style="5" customWidth="1"/>
    <col min="41" max="41" width="3.7109375" style="5" customWidth="1"/>
    <col min="42" max="42" width="16.7109375" style="5" customWidth="1"/>
    <col min="43" max="47" width="12.7109375" style="5" customWidth="1"/>
    <col min="48" max="48" width="3.7109375" style="5" customWidth="1"/>
    <col min="49" max="49" width="16.7109375" style="5" customWidth="1"/>
    <col min="50" max="54" width="12.7109375" style="5" customWidth="1"/>
    <col min="55" max="55" width="3.7109375" style="5" customWidth="1"/>
    <col min="56" max="56" width="16.7109375" style="5" customWidth="1"/>
    <col min="57" max="61" width="12.7109375" style="5" customWidth="1"/>
    <col min="62" max="62" width="3.7109375" style="5" customWidth="1"/>
    <col min="63" max="63" width="16.7109375" style="5" customWidth="1"/>
    <col min="64" max="68" width="12.7109375" style="5" customWidth="1"/>
    <col min="69" max="69" width="4.7109375" style="5" customWidth="1"/>
    <col min="70" max="70" width="24.7109375" style="5" customWidth="1"/>
    <col min="71" max="74" width="12.7109375" style="5" customWidth="1"/>
    <col min="75" max="75" width="9.140625" style="5"/>
    <col min="76" max="76" width="16.7109375" style="5" customWidth="1"/>
    <col min="77" max="81" width="12.7109375" style="5" customWidth="1"/>
    <col min="82" max="16384" width="9.140625" style="5"/>
  </cols>
  <sheetData>
    <row r="1" spans="1:95" ht="17.45" customHeight="1" thickBot="1" x14ac:dyDescent="0.3">
      <c r="C1" s="50" t="s">
        <v>46</v>
      </c>
    </row>
    <row r="2" spans="1:95" ht="17.45" customHeight="1" thickBot="1" x14ac:dyDescent="0.3">
      <c r="C2" s="50" t="s">
        <v>47</v>
      </c>
      <c r="W2" s="296"/>
      <c r="AN2" s="136">
        <v>7.4999999999999997E-2</v>
      </c>
      <c r="AU2" s="136">
        <v>7.4999999999999997E-2</v>
      </c>
      <c r="BB2" s="136">
        <v>7.4999999999999997E-2</v>
      </c>
      <c r="BI2" s="136">
        <v>7.4999999999999997E-2</v>
      </c>
      <c r="BP2" s="136">
        <v>7.4999999999999997E-2</v>
      </c>
      <c r="BW2" s="136">
        <v>7.4999999999999997E-2</v>
      </c>
      <c r="CD2" s="136">
        <v>7.4999999999999997E-2</v>
      </c>
      <c r="CQ2" s="136">
        <v>7.4999999999999997E-2</v>
      </c>
    </row>
    <row r="3" spans="1:95" ht="17.45" customHeight="1" thickBot="1" x14ac:dyDescent="0.3">
      <c r="A3" s="257" t="s">
        <v>15</v>
      </c>
      <c r="B3" s="257" t="s">
        <v>16</v>
      </c>
      <c r="C3" s="256" t="s">
        <v>0</v>
      </c>
      <c r="D3" s="683" t="s">
        <v>1</v>
      </c>
      <c r="E3" s="684"/>
      <c r="F3" s="683" t="s">
        <v>2</v>
      </c>
      <c r="G3" s="685"/>
      <c r="H3" s="684"/>
      <c r="I3" s="683" t="s">
        <v>9</v>
      </c>
      <c r="J3" s="684"/>
      <c r="K3" s="683" t="s">
        <v>12</v>
      </c>
      <c r="L3" s="684"/>
      <c r="M3" s="682" t="s">
        <v>18</v>
      </c>
      <c r="N3" s="682"/>
      <c r="O3" s="682"/>
      <c r="P3" s="682"/>
      <c r="Q3" s="681" t="s">
        <v>19</v>
      </c>
      <c r="R3" s="681"/>
      <c r="S3" s="681"/>
      <c r="T3" s="681"/>
      <c r="AF3" s="67">
        <f>COUNTIF($D$5:$L$734,"&gt;=0.075")</f>
        <v>32</v>
      </c>
      <c r="AH3" s="67">
        <f>COUNTIF($Q$5:$T$734,"&gt;=0.075")</f>
        <v>18</v>
      </c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  <c r="BU3" s="67"/>
      <c r="BV3" s="67"/>
      <c r="BW3" s="67"/>
      <c r="BX3" s="67"/>
    </row>
    <row r="4" spans="1:95" ht="17.45" customHeight="1" thickBot="1" x14ac:dyDescent="0.3">
      <c r="A4" s="257" t="str">
        <f t="shared" ref="A4" si="0">IF(ISNUMBER(C4),MONTH(C4),"")</f>
        <v/>
      </c>
      <c r="B4" s="257" t="str">
        <f t="shared" ref="B4" si="1">IF(ISNUMBER(C4),YEAR(C4),"")</f>
        <v/>
      </c>
      <c r="C4" s="1" t="s">
        <v>3</v>
      </c>
      <c r="D4" s="2" t="s">
        <v>4</v>
      </c>
      <c r="E4" s="3" t="s">
        <v>5</v>
      </c>
      <c r="F4" s="2" t="s">
        <v>6</v>
      </c>
      <c r="G4" s="4" t="s">
        <v>7</v>
      </c>
      <c r="H4" s="3" t="s">
        <v>8</v>
      </c>
      <c r="I4" s="2" t="s">
        <v>10</v>
      </c>
      <c r="J4" s="3" t="s">
        <v>11</v>
      </c>
      <c r="K4" s="2" t="s">
        <v>13</v>
      </c>
      <c r="L4" s="3" t="s">
        <v>14</v>
      </c>
      <c r="M4" s="6" t="s">
        <v>1</v>
      </c>
      <c r="N4" s="6" t="s">
        <v>2</v>
      </c>
      <c r="O4" s="6" t="s">
        <v>9</v>
      </c>
      <c r="P4" s="6" t="s">
        <v>12</v>
      </c>
      <c r="Q4" s="446" t="s">
        <v>1</v>
      </c>
      <c r="R4" s="446" t="s">
        <v>2</v>
      </c>
      <c r="S4" s="446" t="s">
        <v>9</v>
      </c>
      <c r="T4" s="446" t="s">
        <v>12</v>
      </c>
      <c r="V4" s="287" t="s">
        <v>25</v>
      </c>
      <c r="W4" s="287" t="s">
        <v>24</v>
      </c>
      <c r="Z4" s="287" t="s">
        <v>25</v>
      </c>
      <c r="AA4" s="287" t="s">
        <v>24</v>
      </c>
      <c r="AB4" s="287" t="s">
        <v>27</v>
      </c>
      <c r="AC4" s="287" t="s">
        <v>43</v>
      </c>
      <c r="AE4" s="66" t="s">
        <v>55</v>
      </c>
      <c r="AH4" s="67">
        <f>COUNTIF($D$5:$L$734,"&gt;=0.10")</f>
        <v>14</v>
      </c>
      <c r="AI4" s="258" t="s">
        <v>172</v>
      </c>
      <c r="AJ4" s="25" t="s">
        <v>1</v>
      </c>
      <c r="AK4" s="25" t="s">
        <v>2</v>
      </c>
      <c r="AL4" s="25" t="s">
        <v>9</v>
      </c>
      <c r="AM4" s="25" t="s">
        <v>12</v>
      </c>
      <c r="AN4" s="25" t="s">
        <v>83</v>
      </c>
      <c r="AO4" s="67"/>
      <c r="AP4" s="258" t="s">
        <v>159</v>
      </c>
      <c r="AQ4" s="25" t="s">
        <v>1</v>
      </c>
      <c r="AR4" s="25" t="s">
        <v>2</v>
      </c>
      <c r="AS4" s="25" t="s">
        <v>9</v>
      </c>
      <c r="AT4" s="25" t="s">
        <v>12</v>
      </c>
      <c r="AU4" s="25" t="s">
        <v>83</v>
      </c>
      <c r="AV4" s="67"/>
      <c r="AW4" s="258" t="s">
        <v>150</v>
      </c>
      <c r="AX4" s="25" t="s">
        <v>1</v>
      </c>
      <c r="AY4" s="25" t="s">
        <v>2</v>
      </c>
      <c r="AZ4" s="25" t="s">
        <v>9</v>
      </c>
      <c r="BA4" s="25" t="s">
        <v>12</v>
      </c>
      <c r="BB4" s="25" t="s">
        <v>83</v>
      </c>
      <c r="BC4" s="67"/>
      <c r="BD4" s="258" t="s">
        <v>151</v>
      </c>
      <c r="BE4" s="25" t="s">
        <v>1</v>
      </c>
      <c r="BF4" s="25" t="s">
        <v>2</v>
      </c>
      <c r="BG4" s="25" t="s">
        <v>9</v>
      </c>
      <c r="BH4" s="25" t="s">
        <v>12</v>
      </c>
      <c r="BI4" s="25" t="s">
        <v>83</v>
      </c>
      <c r="BJ4" s="67"/>
      <c r="BK4" s="258" t="s">
        <v>106</v>
      </c>
      <c r="BL4" s="25" t="s">
        <v>1</v>
      </c>
      <c r="BM4" s="25" t="s">
        <v>2</v>
      </c>
      <c r="BN4" s="25" t="s">
        <v>9</v>
      </c>
      <c r="BO4" s="25" t="s">
        <v>12</v>
      </c>
      <c r="BP4" s="25" t="s">
        <v>83</v>
      </c>
      <c r="BQ4" s="67"/>
      <c r="BR4" s="258" t="s">
        <v>103</v>
      </c>
      <c r="BS4" s="25" t="s">
        <v>1</v>
      </c>
      <c r="BT4" s="25" t="s">
        <v>2</v>
      </c>
      <c r="BU4" s="25" t="s">
        <v>9</v>
      </c>
      <c r="BV4" s="25" t="s">
        <v>12</v>
      </c>
      <c r="BW4" s="25" t="s">
        <v>83</v>
      </c>
      <c r="BX4" s="67"/>
      <c r="BY4" s="258" t="s">
        <v>102</v>
      </c>
      <c r="BZ4" s="25" t="s">
        <v>1</v>
      </c>
      <c r="CA4" s="25" t="s">
        <v>2</v>
      </c>
      <c r="CB4" s="25" t="s">
        <v>9</v>
      </c>
      <c r="CC4" s="25" t="s">
        <v>12</v>
      </c>
      <c r="CD4" s="25" t="s">
        <v>83</v>
      </c>
      <c r="CG4" s="25" t="s">
        <v>1</v>
      </c>
      <c r="CH4" s="25" t="s">
        <v>2</v>
      </c>
      <c r="CI4" s="25" t="s">
        <v>9</v>
      </c>
      <c r="CJ4" s="25" t="s">
        <v>12</v>
      </c>
      <c r="CM4" s="25" t="s">
        <v>1</v>
      </c>
      <c r="CN4" s="25" t="s">
        <v>2</v>
      </c>
      <c r="CO4" s="25" t="s">
        <v>9</v>
      </c>
      <c r="CP4" s="25" t="s">
        <v>12</v>
      </c>
      <c r="CQ4" s="25" t="s">
        <v>83</v>
      </c>
    </row>
    <row r="5" spans="1:95" ht="17.45" customHeight="1" x14ac:dyDescent="0.25">
      <c r="A5" s="257">
        <f t="shared" ref="A5:A12" si="2">IF(ISNUMBER(C5),MONTH(C5),"")</f>
        <v>1</v>
      </c>
      <c r="B5" s="257">
        <f t="shared" ref="B5:B12" si="3">IF(ISNUMBER(C5),YEAR(C5),"")</f>
        <v>2018</v>
      </c>
      <c r="C5" s="8">
        <v>43101</v>
      </c>
      <c r="D5" s="260"/>
      <c r="E5" s="261">
        <v>1.26E-2</v>
      </c>
      <c r="F5" s="260"/>
      <c r="G5" s="262">
        <v>1.17E-2</v>
      </c>
      <c r="H5" s="261"/>
      <c r="I5" s="260"/>
      <c r="J5" s="261">
        <v>1.15E-2</v>
      </c>
      <c r="K5" s="263"/>
      <c r="L5" s="261">
        <v>1.4E-2</v>
      </c>
      <c r="M5" s="264">
        <f>AVERAGE(D5:E5)</f>
        <v>1.26E-2</v>
      </c>
      <c r="N5" s="264">
        <f>AVERAGE(F5:H5)</f>
        <v>1.17E-2</v>
      </c>
      <c r="O5" s="264">
        <f>AVERAGE(I5:J5)</f>
        <v>1.15E-2</v>
      </c>
      <c r="P5" s="264">
        <f>AVERAGE(K5:L5)</f>
        <v>1.4E-2</v>
      </c>
      <c r="Q5" s="265">
        <f t="shared" ref="Q5:Q68" si="4">IFERROR(AVERAGE(D5:E5),"")</f>
        <v>1.26E-2</v>
      </c>
      <c r="R5" s="265">
        <f t="shared" ref="R5:R68" si="5">IFERROR(AVERAGE(F5:H5),"")</f>
        <v>1.17E-2</v>
      </c>
      <c r="S5" s="265">
        <f t="shared" ref="S5:S68" si="6">IFERROR(AVERAGE(I5:J5),"")</f>
        <v>1.15E-2</v>
      </c>
      <c r="T5" s="265">
        <f t="shared" ref="T5:T68" si="7">IFERROR(AVERAGE(K5:L5),"")</f>
        <v>1.4E-2</v>
      </c>
      <c r="V5" s="257"/>
      <c r="W5" s="265">
        <f>AVERAGE(Q5:T5)</f>
        <v>1.2449999999999999E-2</v>
      </c>
      <c r="X5" s="257"/>
      <c r="Y5" s="22" t="s">
        <v>20</v>
      </c>
      <c r="Z5" s="20">
        <f>MAX(V5:V3300)</f>
        <v>0.14394750000000001</v>
      </c>
      <c r="AA5" s="20">
        <f>MAX(W5:W3300)</f>
        <v>0.194825</v>
      </c>
      <c r="AB5" s="325">
        <f>(AA5-Z5)/Z5</f>
        <v>0.35344483231733786</v>
      </c>
      <c r="AD5" s="20">
        <f>PERCENTILE(D5:L2569,0.98)</f>
        <v>6.7134000000000013E-2</v>
      </c>
      <c r="AE5" s="287" t="s">
        <v>24</v>
      </c>
      <c r="AF5" s="20">
        <f>PERCENTILE($W$5:$W$734,0.98)</f>
        <v>5.1843999999999987E-2</v>
      </c>
      <c r="AI5" s="22" t="s">
        <v>20</v>
      </c>
      <c r="AJ5" s="264">
        <f>MAX($D$2562:$E$2926)</f>
        <v>0.13486000000000001</v>
      </c>
      <c r="AK5" s="264">
        <f>MAX($F$2562:$H$2926)</f>
        <v>0.34496202631601264</v>
      </c>
      <c r="AL5" s="264">
        <f>MAX($I$2562:$J$2926)</f>
        <v>0.187</v>
      </c>
      <c r="AM5" s="264">
        <f>MAX($K$2562:$L$2926)</f>
        <v>0.33300000000000002</v>
      </c>
      <c r="AN5" s="264">
        <f>MAX($D$2562:$L$2926)</f>
        <v>0.34496202631601264</v>
      </c>
      <c r="AP5" s="22" t="s">
        <v>20</v>
      </c>
      <c r="AQ5" s="264">
        <f>MAX($D$2196:$E$2561)</f>
        <v>0.20899999999999999</v>
      </c>
      <c r="AR5" s="264">
        <f>MAX($F$2196:$H$2561)</f>
        <v>0.114</v>
      </c>
      <c r="AS5" s="264">
        <f>MAX($I$2196:$J$2561)</f>
        <v>9.2499999999999999E-2</v>
      </c>
      <c r="AT5" s="264">
        <f>MAX($K$2196:$L$2561)</f>
        <v>0.40300000000000002</v>
      </c>
      <c r="AU5" s="264">
        <f>MAX($D$2196:$L$2561)</f>
        <v>0.40300000000000002</v>
      </c>
      <c r="AW5" s="22" t="s">
        <v>20</v>
      </c>
      <c r="AX5" s="264">
        <f>MAX($D$1831:$E$2195)</f>
        <v>9.8299999999999998E-2</v>
      </c>
      <c r="AY5" s="264">
        <f>MAX($F$1831:$H$2195)</f>
        <v>0.17</v>
      </c>
      <c r="AZ5" s="264">
        <f>MAX($I$1831:$J$2195)</f>
        <v>0.11700000000000001</v>
      </c>
      <c r="BA5" s="264">
        <f>MAX($K$1831:$L$2195)</f>
        <v>0.42</v>
      </c>
      <c r="BB5" s="264">
        <f>MAX($D$1831:$L$2195)</f>
        <v>0.42</v>
      </c>
      <c r="BD5" s="22" t="s">
        <v>20</v>
      </c>
      <c r="BE5" s="264">
        <f>MAX($D$1466:$E$1830)</f>
        <v>0.44900000000000001</v>
      </c>
      <c r="BF5" s="264">
        <f>MAX($F$1466:$H$1830)</f>
        <v>0.152</v>
      </c>
      <c r="BG5" s="264">
        <f>MAX($I$1466:$J$1830)</f>
        <v>7.85E-2</v>
      </c>
      <c r="BH5" s="264">
        <f>MAX($K$1466:$L$1830)</f>
        <v>0.14499999999999999</v>
      </c>
      <c r="BI5" s="264">
        <f>MAX($D$1466:$L$1830)</f>
        <v>0.44900000000000001</v>
      </c>
      <c r="BK5" s="22" t="s">
        <v>20</v>
      </c>
      <c r="BL5" s="264">
        <f>MAX($D$1101:$E$1465)</f>
        <v>9.5100000000000004E-2</v>
      </c>
      <c r="BM5" s="264">
        <f>MAX($F$1101:$H$1465)</f>
        <v>0.22500000000000001</v>
      </c>
      <c r="BN5" s="264">
        <f>MAX($I$1101:$J$1465)</f>
        <v>0.13700000000000001</v>
      </c>
      <c r="BO5" s="264">
        <f>MAX($K$1101:$L$1465)</f>
        <v>0.65900000000000003</v>
      </c>
      <c r="BP5" s="264">
        <f>MAX($D$1101:$L$1465)</f>
        <v>0.65900000000000003</v>
      </c>
      <c r="BR5" s="22" t="s">
        <v>20</v>
      </c>
      <c r="BS5" s="264">
        <f>MAX($D$735:$E$1100)</f>
        <v>0.245</v>
      </c>
      <c r="BT5" s="264">
        <f>MAX($F$735:$H$1100)</f>
        <v>9.0499999999999997E-2</v>
      </c>
      <c r="BU5" s="264">
        <f>MAX($I$735:$J$1100)</f>
        <v>0.14499999999999999</v>
      </c>
      <c r="BV5" s="264">
        <f>MAX($K$735:$L$1100)</f>
        <v>0.122</v>
      </c>
      <c r="BW5" s="264">
        <f>MAX($D$735:$L$1100)</f>
        <v>0.245</v>
      </c>
      <c r="BY5" s="22" t="s">
        <v>20</v>
      </c>
      <c r="BZ5" s="264">
        <f>MAX($D$5:$E$734)</f>
        <v>0.4</v>
      </c>
      <c r="CA5" s="264">
        <f>MAX($F$5:$H$734)</f>
        <v>0.115</v>
      </c>
      <c r="CB5" s="264">
        <f>MAX($I$5:$J$734)</f>
        <v>3.145</v>
      </c>
      <c r="CC5" s="264">
        <f>MAX($K$5:$L$734)</f>
        <v>0.22900000000000001</v>
      </c>
      <c r="CD5" s="264">
        <f>MAX($D$5:$L$734)</f>
        <v>3.145</v>
      </c>
      <c r="CF5" s="5" t="s">
        <v>76</v>
      </c>
      <c r="CG5" s="287">
        <f>COUNTIF($D$5:$E$734,"&gt;=0.1")</f>
        <v>2</v>
      </c>
      <c r="CH5" s="287">
        <f>COUNTIF($F$5:$H$734,"&gt;=0.1")</f>
        <v>1</v>
      </c>
      <c r="CI5" s="287">
        <f>COUNTIF($I$5:$J$734,"&gt;=0.1")</f>
        <v>6</v>
      </c>
      <c r="CJ5" s="287">
        <f>COUNTIF($K$5:$L$734,"&gt;=0.1")</f>
        <v>5</v>
      </c>
      <c r="CL5" s="22" t="s">
        <v>58</v>
      </c>
      <c r="CM5" s="264">
        <f>AVERAGE($D$5:$E$734)</f>
        <v>2.7062181069958838E-2</v>
      </c>
      <c r="CN5" s="264">
        <f>AVERAGE($F$5:$H$734)</f>
        <v>2.4436197183098574E-2</v>
      </c>
      <c r="CO5" s="264">
        <f>AVERAGE($I$5:$J$734)</f>
        <v>2.8260808219178032E-2</v>
      </c>
      <c r="CP5" s="264">
        <f>AVERAGE($K$5:$L$734)</f>
        <v>3.0368767123287663E-2</v>
      </c>
      <c r="CQ5" s="264">
        <f>AVERAGE($D$5:$L$734)</f>
        <v>2.740794475501478E-2</v>
      </c>
    </row>
    <row r="6" spans="1:95" ht="17.45" customHeight="1" x14ac:dyDescent="0.25">
      <c r="A6" s="257">
        <f t="shared" si="2"/>
        <v>1</v>
      </c>
      <c r="B6" s="257">
        <f t="shared" si="3"/>
        <v>2018</v>
      </c>
      <c r="C6" s="8">
        <f t="shared" ref="C6:C68" si="8">C5+1</f>
        <v>43102</v>
      </c>
      <c r="D6" s="260">
        <v>2.7099999999999999E-2</v>
      </c>
      <c r="E6" s="261"/>
      <c r="F6" s="260"/>
      <c r="G6" s="262"/>
      <c r="H6" s="261">
        <v>2.3800000000000002E-2</v>
      </c>
      <c r="I6" s="260">
        <v>2.7400000000000001E-2</v>
      </c>
      <c r="J6" s="261"/>
      <c r="K6" s="263">
        <v>3.5200000000000002E-2</v>
      </c>
      <c r="L6" s="261"/>
      <c r="M6" s="264">
        <f>AVERAGE(D5:E6)</f>
        <v>1.985E-2</v>
      </c>
      <c r="N6" s="264">
        <f>AVERAGE(F5:H6)</f>
        <v>1.7750000000000002E-2</v>
      </c>
      <c r="O6" s="264">
        <f>AVERAGE(I5:J6)</f>
        <v>1.9450000000000002E-2</v>
      </c>
      <c r="P6" s="264">
        <f>AVERAGE(K5:L6)</f>
        <v>2.46E-2</v>
      </c>
      <c r="Q6" s="265">
        <f t="shared" si="4"/>
        <v>2.7099999999999999E-2</v>
      </c>
      <c r="R6" s="265">
        <f t="shared" si="5"/>
        <v>2.3800000000000002E-2</v>
      </c>
      <c r="S6" s="265">
        <f t="shared" si="6"/>
        <v>2.7400000000000001E-2</v>
      </c>
      <c r="T6" s="265">
        <f t="shared" si="7"/>
        <v>3.5200000000000002E-2</v>
      </c>
      <c r="V6" s="257"/>
      <c r="W6" s="265">
        <f t="shared" ref="W6:W9" si="9">AVERAGE(Q6:T6)</f>
        <v>2.8375000000000004E-2</v>
      </c>
      <c r="X6" s="257"/>
      <c r="Y6" s="22" t="s">
        <v>75</v>
      </c>
      <c r="Z6" s="20">
        <f>PERCENTILE(V5:V3300,0.9)</f>
        <v>2.6462972314636013E-2</v>
      </c>
      <c r="AA6" s="20">
        <f>PERCENTILE($W$5:$W$3300,0.9)</f>
        <v>5.1125000000000004E-2</v>
      </c>
      <c r="AB6" s="325">
        <f t="shared" ref="AB6:AB8" si="10">(AA6-Z6)/Z6</f>
        <v>0.93194473365049912</v>
      </c>
      <c r="AC6" s="20">
        <f>PERCENTILE(V5:W2569,0.95)</f>
        <v>4.7179999999999903E-2</v>
      </c>
      <c r="AD6" s="20">
        <f>PERCENTILE(D5:L2569,0.95)</f>
        <v>5.2385000000000036E-2</v>
      </c>
      <c r="AE6" s="287" t="s">
        <v>25</v>
      </c>
      <c r="AF6" s="20">
        <f>PERCENTILE($V$5:$V$734,0.98)</f>
        <v>3.196899999999999E-2</v>
      </c>
      <c r="AI6" s="105" t="s">
        <v>55</v>
      </c>
      <c r="AJ6" s="294">
        <f>PERCENTILE($D$2562:$E$2926,0.98)</f>
        <v>0.10936192090913648</v>
      </c>
      <c r="AK6" s="294">
        <f>PERCENTILE($F$2562:$H$2926,0.98)</f>
        <v>0.12107249706955764</v>
      </c>
      <c r="AL6" s="294">
        <f>PERCENTILE($I$2562:$J$2926,0.98)</f>
        <v>8.0551999999999957E-2</v>
      </c>
      <c r="AM6" s="294">
        <f>PERCENTILE($K$2562:$L$2926,0.98)</f>
        <v>0.12341429002549596</v>
      </c>
      <c r="AN6" s="294">
        <f>PERCENTILE($D$2562:$L$2926,0.98)</f>
        <v>0.10884001932015537</v>
      </c>
      <c r="AP6" s="105" t="s">
        <v>55</v>
      </c>
      <c r="AQ6" s="294">
        <f>PERCENTILE($D$2196:$E$2561,0.98)</f>
        <v>7.7699999999999991E-2</v>
      </c>
      <c r="AR6" s="294">
        <f>PERCENTILE($F$2196:$H$2561,0.98)</f>
        <v>8.3444000000000004E-2</v>
      </c>
      <c r="AS6" s="294">
        <f>PERCENTILE($I$2196:$J$2561,0.98)</f>
        <v>6.6859999999999989E-2</v>
      </c>
      <c r="AT6" s="294">
        <f>PERCENTILE($K$2196:$L$2561,0.98)</f>
        <v>7.880999999999995E-2</v>
      </c>
      <c r="AU6" s="294">
        <f>PERCENTILE($D$2196:$L$2561,0.98)</f>
        <v>7.8951999999999994E-2</v>
      </c>
      <c r="AW6" s="105" t="s">
        <v>55</v>
      </c>
      <c r="AX6" s="294">
        <f>PERCENTILE($D$1831:$E$2195,0.98)</f>
        <v>5.5492000000000007E-2</v>
      </c>
      <c r="AY6" s="294">
        <f>PERCENTILE($F$1831:$H$2195,0.98)</f>
        <v>7.7800000000000008E-2</v>
      </c>
      <c r="AZ6" s="294">
        <f>PERCENTILE($I$1831:$J$2195,0.98)</f>
        <v>5.1739999999999939E-2</v>
      </c>
      <c r="BA6" s="294">
        <f>PERCENTILE($K$1831:$L$2195,0.98)</f>
        <v>6.8631999999999985E-2</v>
      </c>
      <c r="BB6" s="294">
        <f>PERCENTILE($D$1831:$L$2195,0.98)</f>
        <v>6.1085999999999967E-2</v>
      </c>
      <c r="BD6" s="105" t="s">
        <v>55</v>
      </c>
      <c r="BE6" s="294">
        <f>PERCENTILE($D$1466:$E$1830,0.98)</f>
        <v>5.631400000000001E-2</v>
      </c>
      <c r="BF6" s="294">
        <f>PERCENTILE($F$1466:$H$1830,0.98)</f>
        <v>7.4300000000000005E-2</v>
      </c>
      <c r="BG6" s="294">
        <f>PERCENTILE($I$1466:$J$1830,0.98)</f>
        <v>4.2571999999999999E-2</v>
      </c>
      <c r="BH6" s="294">
        <f>PERCENTILE($K$1466:$L$1830,0.98)</f>
        <v>6.0715999999999992E-2</v>
      </c>
      <c r="BI6" s="294">
        <f>PERCENTILE($D$1466:$L$1830,0.98)</f>
        <v>6.168599999999997E-2</v>
      </c>
      <c r="BK6" s="105" t="s">
        <v>55</v>
      </c>
      <c r="BL6" s="294">
        <f>PERCENTILE($D$1101:$E$1465,0.98)</f>
        <v>5.3571999999999995E-2</v>
      </c>
      <c r="BM6" s="294">
        <f>PERCENTILE($F$1101:$H$1465,0.98)</f>
        <v>5.5963999999999986E-2</v>
      </c>
      <c r="BN6" s="294">
        <f>PERCENTILE($I$1101:$J$1465,0.98)</f>
        <v>3.8471999999999992E-2</v>
      </c>
      <c r="BO6" s="294">
        <f>PERCENTILE($K$1101:$L$1465,0.98)</f>
        <v>0.11675999999999975</v>
      </c>
      <c r="BP6" s="294">
        <f>PERCENTILE($D$1101:$L$1465,0.98)</f>
        <v>5.7285999999999969E-2</v>
      </c>
      <c r="BR6" s="105" t="s">
        <v>55</v>
      </c>
      <c r="BS6" s="294">
        <f>PERCENTILE($D$735:$E$1100,0.98)</f>
        <v>5.1309999999999988E-2</v>
      </c>
      <c r="BT6" s="294">
        <f>PERCENTILE($F$735:$H$1100,0.98)</f>
        <v>5.0021999999999983E-2</v>
      </c>
      <c r="BU6" s="294">
        <f>PERCENTILE($I$735:$J$1100,0.98)</f>
        <v>5.9199999999999975E-2</v>
      </c>
      <c r="BV6" s="294">
        <f>PERCENTILE($K$735:$L$1100,0.98)</f>
        <v>4.9571999999999998E-2</v>
      </c>
      <c r="BW6" s="294">
        <f>PERCENTILE($D$735:$L$1100,0.98)</f>
        <v>5.2267999999999981E-2</v>
      </c>
      <c r="BY6" s="105" t="s">
        <v>55</v>
      </c>
      <c r="BZ6" s="294">
        <f>PERCENTILE($D$5:$E$734,0.98)</f>
        <v>6.3443999999999987E-2</v>
      </c>
      <c r="CA6" s="294">
        <f>PERCENTILE($F$5:$H$734,0.98)</f>
        <v>5.9696000000000006E-2</v>
      </c>
      <c r="CB6" s="294">
        <f>PERCENTILE($I$5:$J$734,0.98)</f>
        <v>6.5877999999999964E-2</v>
      </c>
      <c r="CC6" s="294">
        <f>PERCENTILE($K$5:$L$734,0.98)</f>
        <v>6.4600000000000005E-2</v>
      </c>
      <c r="CD6" s="294">
        <f>PERCENTILE($D$5:$L$734,0.98)</f>
        <v>6.4100000000000004E-2</v>
      </c>
      <c r="CF6" s="5" t="s">
        <v>77</v>
      </c>
      <c r="CG6" s="287">
        <f>COUNTIF($D$5:$E$734,"&gt;=0.075")</f>
        <v>8</v>
      </c>
      <c r="CH6" s="287">
        <f>COUNTIF($F$5:$H$734,"&gt;=0.075")</f>
        <v>5</v>
      </c>
      <c r="CI6" s="287">
        <f>COUNTIF($I$5:$J$734,"&gt;=0.075")</f>
        <v>11</v>
      </c>
      <c r="CJ6" s="287">
        <f>COUNTIF($K$5:$L$734,"&gt;=0.075")</f>
        <v>8</v>
      </c>
      <c r="CM6" s="264">
        <f>STDEVP($D$5:$E$734)</f>
        <v>2.0277418242444237E-2</v>
      </c>
      <c r="CN6" s="264">
        <f>STDEVP($F$5:$H$734)</f>
        <v>1.3414490338121015E-2</v>
      </c>
      <c r="CO6" s="264">
        <f>STDEVP($I$5:$J$734)</f>
        <v>0.11672658165308922</v>
      </c>
      <c r="CP6" s="264">
        <f>STDEVP($K$5:$L$734)</f>
        <v>1.722167051108411E-2</v>
      </c>
      <c r="CQ6" s="264">
        <f>STDEVP($D$5:$L$734)</f>
        <v>5.9124464451113246E-2</v>
      </c>
    </row>
    <row r="7" spans="1:95" ht="17.45" customHeight="1" thickBot="1" x14ac:dyDescent="0.3">
      <c r="A7" s="257">
        <f t="shared" si="2"/>
        <v>1</v>
      </c>
      <c r="B7" s="257">
        <f t="shared" si="3"/>
        <v>2018</v>
      </c>
      <c r="C7" s="8">
        <f t="shared" si="8"/>
        <v>43103</v>
      </c>
      <c r="D7" s="260"/>
      <c r="E7" s="261">
        <v>2.8299999999999999E-2</v>
      </c>
      <c r="F7" s="260"/>
      <c r="G7" s="262">
        <v>3.2500000000000001E-2</v>
      </c>
      <c r="H7" s="261"/>
      <c r="I7" s="260"/>
      <c r="J7" s="261">
        <v>3.7100000000000001E-2</v>
      </c>
      <c r="K7" s="263"/>
      <c r="L7" s="261">
        <v>4.8300000000000003E-2</v>
      </c>
      <c r="M7" s="264">
        <f>AVERAGE(D5:E7)</f>
        <v>2.2666666666666668E-2</v>
      </c>
      <c r="N7" s="264">
        <f>AVERAGE(F5:H7)</f>
        <v>2.2666666666666668E-2</v>
      </c>
      <c r="O7" s="264">
        <f>AVERAGE(I5:J7)</f>
        <v>2.5333333333333336E-2</v>
      </c>
      <c r="P7" s="264">
        <f>AVERAGE(K5:L7)</f>
        <v>3.2500000000000001E-2</v>
      </c>
      <c r="Q7" s="265">
        <f t="shared" si="4"/>
        <v>2.8299999999999999E-2</v>
      </c>
      <c r="R7" s="265">
        <f t="shared" si="5"/>
        <v>3.2500000000000001E-2</v>
      </c>
      <c r="S7" s="265">
        <f t="shared" si="6"/>
        <v>3.7100000000000001E-2</v>
      </c>
      <c r="T7" s="265">
        <f t="shared" si="7"/>
        <v>4.8300000000000003E-2</v>
      </c>
      <c r="V7" s="257"/>
      <c r="W7" s="265">
        <f t="shared" si="9"/>
        <v>3.6549999999999999E-2</v>
      </c>
      <c r="X7" s="257"/>
      <c r="Y7" s="22" t="s">
        <v>22</v>
      </c>
      <c r="Z7" s="20">
        <f>PERCENTILE(V5:V3300,0.75)</f>
        <v>2.0052822281525762E-2</v>
      </c>
      <c r="AA7" s="20">
        <f>PERCENTILE(W5:W3300,0.75)</f>
        <v>3.8150000000000003E-2</v>
      </c>
      <c r="AB7" s="325">
        <f t="shared" si="10"/>
        <v>0.90247534558498455</v>
      </c>
      <c r="AC7" s="20">
        <f>PERCENTILE(V5:W2569,0.75)</f>
        <v>3.2300000000000002E-2</v>
      </c>
      <c r="AE7" s="287" t="s">
        <v>57</v>
      </c>
      <c r="AF7" s="20">
        <f>PERCENTILE($V$5:$W$734,0.98)</f>
        <v>4.8964249999999994E-2</v>
      </c>
      <c r="AH7" s="20">
        <f>PERCENTILE($D$5:$L$734,0.985)</f>
        <v>6.7840000000000053E-2</v>
      </c>
      <c r="AI7" s="22" t="s">
        <v>75</v>
      </c>
      <c r="AJ7" s="264">
        <f>PERCENTILE($D$2562:$E$2926,0.95)</f>
        <v>8.618000000000002E-2</v>
      </c>
      <c r="AK7" s="264">
        <f>PERCENTILE($F$2562:$H$2926,0.95)</f>
        <v>9.6467497286715095E-2</v>
      </c>
      <c r="AL7" s="264">
        <f>PERCENTILE($I$2562:$J$2926,0.95)</f>
        <v>7.0924000000000001E-2</v>
      </c>
      <c r="AM7" s="264">
        <f>PERCENTILE($K$2562:$L$2926,0.95)</f>
        <v>8.0416552201388186E-2</v>
      </c>
      <c r="AN7" s="264">
        <f>PERCENTILE($D$2562:$L$2926,0.95)</f>
        <v>8.4611884136818555E-2</v>
      </c>
      <c r="AO7" s="20"/>
      <c r="AP7" s="22" t="s">
        <v>75</v>
      </c>
      <c r="AQ7" s="264">
        <f>PERCENTILE($D$2196:$E$2561,0.95)</f>
        <v>7.2525000000000006E-2</v>
      </c>
      <c r="AR7" s="264">
        <f>PERCENTILE($F$2196:$H$2561,0.95)</f>
        <v>6.8349999999999994E-2</v>
      </c>
      <c r="AS7" s="264">
        <f>PERCENTILE($I$2196:$J$2561,0.95)</f>
        <v>5.7974999999999999E-2</v>
      </c>
      <c r="AT7" s="264">
        <f>PERCENTILE($K$2196:$L$2561,0.95)</f>
        <v>6.6525000000000001E-2</v>
      </c>
      <c r="AU7" s="264">
        <f>PERCENTILE($D$2196:$L$2561,0.95)</f>
        <v>6.7199999999999996E-2</v>
      </c>
      <c r="AV7" s="20"/>
      <c r="AW7" s="22" t="s">
        <v>75</v>
      </c>
      <c r="AX7" s="264">
        <f>PERCENTILE($D$1831:$E$2195,0.95)</f>
        <v>4.6824999999999978E-2</v>
      </c>
      <c r="AY7" s="264">
        <f>PERCENTILE($F$1831:$H$2195,0.95)</f>
        <v>5.5300000000000002E-2</v>
      </c>
      <c r="AZ7" s="264">
        <f>PERCENTILE($I$1831:$J$2195,0.95)</f>
        <v>4.4880000000000003E-2</v>
      </c>
      <c r="BA7" s="264">
        <f>PERCENTILE($K$1831:$L$2195,0.95)</f>
        <v>4.9060000000000006E-2</v>
      </c>
      <c r="BB7" s="264">
        <f>PERCENTILE($D$1831:$L$2195,0.95)</f>
        <v>4.8404999999999997E-2</v>
      </c>
      <c r="BC7" s="20"/>
      <c r="BD7" s="22" t="s">
        <v>75</v>
      </c>
      <c r="BE7" s="264">
        <f>PERCENTILE($D$1466:$E$1830,0.95)</f>
        <v>4.4339999999999991E-2</v>
      </c>
      <c r="BF7" s="264">
        <f>PERCENTILE($F$1466:$H$1830,0.95)</f>
        <v>5.5E-2</v>
      </c>
      <c r="BG7" s="264">
        <f>PERCENTILE($I$1466:$J$1830,0.95)</f>
        <v>3.8899999999999997E-2</v>
      </c>
      <c r="BH7" s="264">
        <f>PERCENTILE($K$1466:$L$1830,0.95)</f>
        <v>5.1660000000000005E-2</v>
      </c>
      <c r="BI7" s="264">
        <f>PERCENTILE($D$1466:$L$1830,0.95)</f>
        <v>4.7404999999999996E-2</v>
      </c>
      <c r="BJ7" s="20"/>
      <c r="BK7" s="22" t="s">
        <v>75</v>
      </c>
      <c r="BL7" s="264">
        <f>PERCENTILE($D$1101:$E$1465,0.95)</f>
        <v>4.3140000000000019E-2</v>
      </c>
      <c r="BM7" s="264">
        <f>PERCENTILE($F$1101:$H$1465,0.95)</f>
        <v>4.2459999999999991E-2</v>
      </c>
      <c r="BN7" s="264">
        <f>PERCENTILE($I$1101:$J$1465,0.95)</f>
        <v>3.4320000000000003E-2</v>
      </c>
      <c r="BO7" s="264">
        <f>PERCENTILE($K$1101:$L$1465,0.95)</f>
        <v>5.9020000000000024E-2</v>
      </c>
      <c r="BP7" s="264">
        <f>PERCENTILE($D$1101:$L$1465,0.95)</f>
        <v>4.6009999999999988E-2</v>
      </c>
      <c r="BQ7" s="20"/>
      <c r="BR7" s="22" t="s">
        <v>75</v>
      </c>
      <c r="BS7" s="264">
        <f>PERCENTILE($D$735:$E$1100,0.95)</f>
        <v>3.8474999999999995E-2</v>
      </c>
      <c r="BT7" s="264">
        <f>PERCENTILE($F$735:$H$1100,0.95)</f>
        <v>3.9339999999999965E-2</v>
      </c>
      <c r="BU7" s="264">
        <f>PERCENTILE($I$735:$J$1100,0.95)</f>
        <v>4.4600000000000001E-2</v>
      </c>
      <c r="BV7" s="264">
        <f>PERCENTILE($K$735:$L$1100,0.95)</f>
        <v>4.6600000000000003E-2</v>
      </c>
      <c r="BW7" s="264">
        <f>PERCENTILE($D$735:$L$1100,0.95)</f>
        <v>4.3939999999999986E-2</v>
      </c>
      <c r="BX7" s="20"/>
      <c r="BY7" s="22" t="s">
        <v>75</v>
      </c>
      <c r="BZ7" s="264">
        <f>PERCENTILE($D$5:$E$734,0.95)</f>
        <v>5.1020000000000003E-2</v>
      </c>
      <c r="CA7" s="264">
        <f>PERCENTILE($F$5:$H$734,0.95)</f>
        <v>4.7100000000000003E-2</v>
      </c>
      <c r="CB7" s="264">
        <f>PERCENTILE($I$5:$J$734,0.95)</f>
        <v>4.9754999999999994E-2</v>
      </c>
      <c r="CC7" s="264">
        <f>PERCENTILE($K$5:$L$734,0.95)</f>
        <v>5.5654999999999996E-2</v>
      </c>
      <c r="CD7" s="264">
        <f>PERCENTILE($D$5:$L$734,0.95)</f>
        <v>5.1400000000000001E-2</v>
      </c>
      <c r="CF7" s="5" t="s">
        <v>78</v>
      </c>
      <c r="CG7" s="287">
        <f>COUNTIF($D$5:$E$734,"&gt;=0.065")</f>
        <v>14</v>
      </c>
      <c r="CH7" s="287">
        <f>COUNTIF($F$5:$H$734,"&gt;=0.065")</f>
        <v>12</v>
      </c>
      <c r="CI7" s="287">
        <f>COUNTIF($I$5:$J$734,"&gt;=0.065")</f>
        <v>16</v>
      </c>
      <c r="CJ7" s="287">
        <f>COUNTIF($K$5:$L$734,"&gt;=0.065")</f>
        <v>14</v>
      </c>
    </row>
    <row r="8" spans="1:95" ht="17.45" customHeight="1" thickBot="1" x14ac:dyDescent="0.3">
      <c r="A8" s="257">
        <f t="shared" si="2"/>
        <v>1</v>
      </c>
      <c r="B8" s="257">
        <f t="shared" si="3"/>
        <v>2018</v>
      </c>
      <c r="C8" s="9">
        <f t="shared" si="8"/>
        <v>43104</v>
      </c>
      <c r="D8" s="275">
        <v>2.58E-2</v>
      </c>
      <c r="E8" s="276"/>
      <c r="F8" s="275">
        <v>2.9499999999999998E-2</v>
      </c>
      <c r="G8" s="277"/>
      <c r="H8" s="276">
        <v>2.9100000000000001E-2</v>
      </c>
      <c r="I8" s="275">
        <v>7.0599999999999996E-2</v>
      </c>
      <c r="J8" s="276"/>
      <c r="K8" s="278">
        <v>5.6599999999999998E-2</v>
      </c>
      <c r="L8" s="276"/>
      <c r="M8" s="264">
        <f>AVERAGE(D5:E8)</f>
        <v>2.3450000000000002E-2</v>
      </c>
      <c r="N8" s="264">
        <f>AVERAGE(F5:H8)</f>
        <v>2.5319999999999999E-2</v>
      </c>
      <c r="O8" s="264">
        <f>AVERAGE(I5:J8)</f>
        <v>3.6650000000000002E-2</v>
      </c>
      <c r="P8" s="264">
        <f>AVERAGE(K5:L8)</f>
        <v>3.8525000000000004E-2</v>
      </c>
      <c r="Q8" s="265">
        <f t="shared" si="4"/>
        <v>2.58E-2</v>
      </c>
      <c r="R8" s="265">
        <f t="shared" si="5"/>
        <v>2.93E-2</v>
      </c>
      <c r="S8" s="265">
        <f t="shared" si="6"/>
        <v>7.0599999999999996E-2</v>
      </c>
      <c r="T8" s="265">
        <f t="shared" si="7"/>
        <v>5.6599999999999998E-2</v>
      </c>
      <c r="V8" s="257"/>
      <c r="W8" s="265">
        <f t="shared" si="9"/>
        <v>4.5574999999999991E-2</v>
      </c>
      <c r="X8" s="257"/>
      <c r="Y8" s="22" t="s">
        <v>23</v>
      </c>
      <c r="Z8" s="20">
        <f>AVERAGE(V5:V3300)</f>
        <v>1.7377401290563338E-2</v>
      </c>
      <c r="AA8" s="20">
        <f>AVERAGE(W5:W3300)</f>
        <v>3.2351970054151524E-2</v>
      </c>
      <c r="AB8" s="325">
        <f t="shared" si="10"/>
        <v>0.86172659036883781</v>
      </c>
      <c r="AC8" s="20">
        <f>AVERAGE(V5:W2569)</f>
        <v>2.5812796458739452E-2</v>
      </c>
      <c r="AE8" s="287" t="s">
        <v>56</v>
      </c>
      <c r="AF8" s="295">
        <f>PERCENTILE($D$5:$L$734,0.98)</f>
        <v>6.4100000000000004E-2</v>
      </c>
      <c r="AH8" s="20">
        <f>PERCENTILE($D$5:$L$734,0.99)</f>
        <v>7.5600000000000001E-2</v>
      </c>
      <c r="AI8" s="22" t="s">
        <v>21</v>
      </c>
      <c r="AJ8" s="264">
        <f>PERCENTILE($D$2562:$E$2926,0.9)</f>
        <v>7.3656996279213863E-2</v>
      </c>
      <c r="AK8" s="264">
        <f>PERCENTILE($F$2562:$H$2926,0.9)</f>
        <v>8.0733897637542434E-2</v>
      </c>
      <c r="AL8" s="264">
        <f>PERCENTILE($I$2562:$J$2926,0.9)</f>
        <v>6.2033605639127541E-2</v>
      </c>
      <c r="AM8" s="264">
        <f>PERCENTILE($K$2562:$L$2926,0.9)</f>
        <v>6.5457193165457256E-2</v>
      </c>
      <c r="AN8" s="264">
        <f>PERCENTILE($D$2562:$L$2926,0.9)</f>
        <v>7.1350122117880138E-2</v>
      </c>
      <c r="AO8" s="20"/>
      <c r="AP8" s="22" t="s">
        <v>21</v>
      </c>
      <c r="AQ8" s="264">
        <f>PERCENTILE($D$2196:$E$2561,0.9)</f>
        <v>5.9300000000000005E-2</v>
      </c>
      <c r="AR8" s="264">
        <f>PERCENTILE($F$2196:$H$2561,0.9)</f>
        <v>5.8640000000000005E-2</v>
      </c>
      <c r="AS8" s="264">
        <f>PERCENTILE($I$2196:$J$2561,0.9)</f>
        <v>4.9500000000000002E-2</v>
      </c>
      <c r="AT8" s="264">
        <f>PERCENTILE($K$2196:$L$2561,0.9)</f>
        <v>5.8450000000000002E-2</v>
      </c>
      <c r="AU8" s="264">
        <f>PERCENTILE($D$2196:$L$2561,0.9)</f>
        <v>5.7000000000000002E-2</v>
      </c>
      <c r="AV8" s="20"/>
      <c r="AW8" s="22" t="s">
        <v>21</v>
      </c>
      <c r="AX8" s="264">
        <f>PERCENTILE($D$1831:$E$2195,0.9)</f>
        <v>3.9300000000000002E-2</v>
      </c>
      <c r="AY8" s="264">
        <f>PERCENTILE($F$1831:$H$2195,0.9)</f>
        <v>4.1399999999999999E-2</v>
      </c>
      <c r="AZ8" s="264">
        <f>PERCENTILE($I$1831:$J$2195,0.9)</f>
        <v>3.6999999999999998E-2</v>
      </c>
      <c r="BA8" s="264">
        <f>PERCENTILE($K$1831:$L$2195,0.9)</f>
        <v>4.0060000000000012E-2</v>
      </c>
      <c r="BB8" s="264">
        <f>PERCENTILE($D$1831:$L$2195,0.9)</f>
        <v>3.9610000000000013E-2</v>
      </c>
      <c r="BC8" s="20"/>
      <c r="BD8" s="22" t="s">
        <v>21</v>
      </c>
      <c r="BE8" s="264">
        <f>PERCENTILE($D$1466:$E$1830,0.9)</f>
        <v>3.7409999999999992E-2</v>
      </c>
      <c r="BF8" s="264">
        <f>PERCENTILE($F$1466:$H$1830,0.9)</f>
        <v>4.2200000000000001E-2</v>
      </c>
      <c r="BG8" s="264">
        <f>PERCENTILE($I$1466:$J$1830,0.9)</f>
        <v>3.6260000000000001E-2</v>
      </c>
      <c r="BH8" s="264">
        <f>PERCENTILE($K$1466:$L$1830,0.9)</f>
        <v>4.5020000000000004E-2</v>
      </c>
      <c r="BI8" s="264">
        <f>PERCENTILE($D$1466:$L$1830,0.9)</f>
        <v>3.9899999999999998E-2</v>
      </c>
      <c r="BJ8" s="20"/>
      <c r="BK8" s="22" t="s">
        <v>21</v>
      </c>
      <c r="BL8" s="264">
        <f>PERCENTILE($D$1101:$E$1465,0.9)</f>
        <v>3.6000000000000011E-2</v>
      </c>
      <c r="BM8" s="264">
        <f>PERCENTILE($F$1101:$H$1465,0.9)</f>
        <v>3.5000000000000003E-2</v>
      </c>
      <c r="BN8" s="264">
        <f>PERCENTILE($I$1101:$J$1465,0.9)</f>
        <v>2.9520000000000015E-2</v>
      </c>
      <c r="BO8" s="264">
        <f>PERCENTILE($K$1101:$L$1465,0.9)</f>
        <v>4.7960000000000003E-2</v>
      </c>
      <c r="BP8" s="264">
        <f>PERCENTILE($D$1101:$L$1465,0.9)</f>
        <v>3.7810000000000017E-2</v>
      </c>
      <c r="BQ8" s="20"/>
      <c r="BR8" s="22" t="s">
        <v>21</v>
      </c>
      <c r="BS8" s="264">
        <f>PERCENTILE($D$735:$E$1100,0.9)</f>
        <v>3.1600000000000003E-2</v>
      </c>
      <c r="BT8" s="264">
        <f>PERCENTILE($F$735:$H$1100,0.9)</f>
        <v>3.2000000000000001E-2</v>
      </c>
      <c r="BU8" s="264">
        <f>PERCENTILE($I$735:$J$1100,0.9)</f>
        <v>3.49E-2</v>
      </c>
      <c r="BV8" s="264">
        <f>PERCENTILE($K$735:$L$1100,0.9)</f>
        <v>4.0220000000000006E-2</v>
      </c>
      <c r="BW8" s="264">
        <f>PERCENTILE($D$735:$L$1100,0.9)</f>
        <v>3.5099999999999999E-2</v>
      </c>
      <c r="BX8" s="20"/>
      <c r="BY8" s="22" t="s">
        <v>21</v>
      </c>
      <c r="BZ8" s="264">
        <f>PERCENTILE($D$5:$E$734,0.9)</f>
        <v>4.5320000000000006E-2</v>
      </c>
      <c r="CA8" s="264">
        <f>PERCENTILE($F$5:$H$734,0.9)</f>
        <v>4.0179999999999993E-2</v>
      </c>
      <c r="CB8" s="264">
        <f>PERCENTILE($I$5:$J$734,0.9)</f>
        <v>4.1399999999999999E-2</v>
      </c>
      <c r="CC8" s="264">
        <f>PERCENTILE($K$5:$L$734,0.9)</f>
        <v>4.7520000000000007E-2</v>
      </c>
      <c r="CD8" s="264">
        <f>PERCENTILE($D$5:$L$734,0.9)</f>
        <v>4.3400000000000001E-2</v>
      </c>
    </row>
    <row r="9" spans="1:95" ht="17.45" customHeight="1" x14ac:dyDescent="0.25">
      <c r="A9" s="257">
        <f t="shared" si="2"/>
        <v>1</v>
      </c>
      <c r="B9" s="257">
        <f t="shared" si="3"/>
        <v>2018</v>
      </c>
      <c r="C9" s="8">
        <f t="shared" si="8"/>
        <v>43105</v>
      </c>
      <c r="D9" s="260"/>
      <c r="E9" s="261">
        <v>3.56E-2</v>
      </c>
      <c r="F9" s="260"/>
      <c r="G9" s="262">
        <v>2.52E-2</v>
      </c>
      <c r="H9" s="261"/>
      <c r="I9" s="260"/>
      <c r="J9" s="261">
        <v>3.2000000000000001E-2</v>
      </c>
      <c r="K9" s="263"/>
      <c r="L9" s="261">
        <v>5.16E-2</v>
      </c>
      <c r="M9" s="264">
        <f>AVERAGE(D5:E9)</f>
        <v>2.5880000000000004E-2</v>
      </c>
      <c r="N9" s="264">
        <f>AVERAGE(F5:H9)</f>
        <v>2.53E-2</v>
      </c>
      <c r="O9" s="264">
        <f>AVERAGE(I5:J9)</f>
        <v>3.5720000000000002E-2</v>
      </c>
      <c r="P9" s="264">
        <f>AVERAGE(K5:L9)</f>
        <v>4.1140000000000003E-2</v>
      </c>
      <c r="Q9" s="265">
        <f t="shared" si="4"/>
        <v>3.56E-2</v>
      </c>
      <c r="R9" s="265">
        <f t="shared" si="5"/>
        <v>2.52E-2</v>
      </c>
      <c r="S9" s="265">
        <f t="shared" si="6"/>
        <v>3.2000000000000001E-2</v>
      </c>
      <c r="T9" s="265">
        <f t="shared" si="7"/>
        <v>5.16E-2</v>
      </c>
      <c r="V9" s="257"/>
      <c r="W9" s="265">
        <f t="shared" si="9"/>
        <v>3.61E-2</v>
      </c>
      <c r="X9" s="265">
        <f>AVERAGE(Q5:T9)</f>
        <v>3.1809999999999998E-2</v>
      </c>
    </row>
    <row r="10" spans="1:95" ht="17.45" customHeight="1" x14ac:dyDescent="0.25">
      <c r="A10" s="257">
        <f t="shared" si="2"/>
        <v>1</v>
      </c>
      <c r="B10" s="257">
        <f t="shared" si="3"/>
        <v>2018</v>
      </c>
      <c r="C10" s="435">
        <f t="shared" si="8"/>
        <v>43106</v>
      </c>
      <c r="D10" s="434">
        <v>1.9E-2</v>
      </c>
      <c r="E10" s="436"/>
      <c r="F10" s="434">
        <v>1.26E-2</v>
      </c>
      <c r="G10" s="438"/>
      <c r="H10" s="436"/>
      <c r="I10" s="434">
        <v>1.15E-2</v>
      </c>
      <c r="J10" s="436"/>
      <c r="K10" s="437">
        <v>1.95E-2</v>
      </c>
      <c r="L10" s="436"/>
      <c r="M10" s="264">
        <f>AVERAGE(D5:E10)</f>
        <v>2.4733333333333333E-2</v>
      </c>
      <c r="N10" s="264">
        <f>AVERAGE(F5:H10)</f>
        <v>2.3485714285714283E-2</v>
      </c>
      <c r="O10" s="264">
        <f>AVERAGE(I5:J10)</f>
        <v>3.1683333333333334E-2</v>
      </c>
      <c r="P10" s="264">
        <f>AVERAGE(K5:L10)</f>
        <v>3.7533333333333335E-2</v>
      </c>
      <c r="Q10" s="442">
        <f t="shared" si="4"/>
        <v>1.9E-2</v>
      </c>
      <c r="R10" s="442">
        <f t="shared" si="5"/>
        <v>1.26E-2</v>
      </c>
      <c r="S10" s="442">
        <f t="shared" si="6"/>
        <v>1.15E-2</v>
      </c>
      <c r="T10" s="442">
        <f t="shared" si="7"/>
        <v>1.95E-2</v>
      </c>
      <c r="U10" s="326"/>
      <c r="V10" s="442">
        <f>AVERAGE(Q10:T10)</f>
        <v>1.5650000000000001E-2</v>
      </c>
      <c r="W10" s="445"/>
      <c r="X10" s="257"/>
      <c r="Z10" s="7" t="s">
        <v>1</v>
      </c>
      <c r="AA10" s="7" t="s">
        <v>2</v>
      </c>
      <c r="AB10" s="7" t="s">
        <v>9</v>
      </c>
      <c r="AC10" s="7" t="s">
        <v>12</v>
      </c>
    </row>
    <row r="11" spans="1:95" ht="17.45" customHeight="1" x14ac:dyDescent="0.25">
      <c r="A11" s="257">
        <f t="shared" si="2"/>
        <v>1</v>
      </c>
      <c r="B11" s="257">
        <f t="shared" si="3"/>
        <v>2018</v>
      </c>
      <c r="C11" s="435">
        <f t="shared" si="8"/>
        <v>43107</v>
      </c>
      <c r="D11" s="434"/>
      <c r="E11" s="436">
        <v>1.3899999999999999E-2</v>
      </c>
      <c r="F11" s="434"/>
      <c r="G11" s="438">
        <v>1.5100000000000001E-2</v>
      </c>
      <c r="H11" s="436"/>
      <c r="I11" s="434"/>
      <c r="J11" s="436">
        <v>9.9000000000000008E-3</v>
      </c>
      <c r="K11" s="437"/>
      <c r="L11" s="436">
        <v>1.6400000000000001E-2</v>
      </c>
      <c r="M11" s="264">
        <f>AVERAGE(D5:E11)</f>
        <v>2.3185714285714285E-2</v>
      </c>
      <c r="N11" s="264">
        <f>AVERAGE(F5:H11)</f>
        <v>2.2437499999999999E-2</v>
      </c>
      <c r="O11" s="264">
        <f>AVERAGE(I5:J11)</f>
        <v>2.8571428571428574E-2</v>
      </c>
      <c r="P11" s="264">
        <f>AVERAGE(K5:L11)</f>
        <v>3.4514285714285713E-2</v>
      </c>
      <c r="Q11" s="442">
        <f t="shared" si="4"/>
        <v>1.3899999999999999E-2</v>
      </c>
      <c r="R11" s="442">
        <f t="shared" si="5"/>
        <v>1.5100000000000001E-2</v>
      </c>
      <c r="S11" s="442">
        <f t="shared" si="6"/>
        <v>9.9000000000000008E-3</v>
      </c>
      <c r="T11" s="442">
        <f t="shared" si="7"/>
        <v>1.6400000000000001E-2</v>
      </c>
      <c r="U11" s="326"/>
      <c r="V11" s="442">
        <f>AVERAGE(Q11:T11)</f>
        <v>1.3825E-2</v>
      </c>
      <c r="W11" s="445"/>
      <c r="X11" s="265">
        <f>AVERAGE(Q10:T11)</f>
        <v>1.4737500000000001E-2</v>
      </c>
      <c r="Z11" s="296" t="s">
        <v>30</v>
      </c>
      <c r="AA11" s="296" t="s">
        <v>29</v>
      </c>
      <c r="AB11" s="296" t="s">
        <v>28</v>
      </c>
      <c r="AC11" s="296" t="s">
        <v>31</v>
      </c>
    </row>
    <row r="12" spans="1:95" ht="17.45" customHeight="1" x14ac:dyDescent="0.25">
      <c r="A12" s="257">
        <f t="shared" si="2"/>
        <v>1</v>
      </c>
      <c r="B12" s="257">
        <f t="shared" si="3"/>
        <v>2018</v>
      </c>
      <c r="C12" s="8">
        <f t="shared" si="8"/>
        <v>43108</v>
      </c>
      <c r="D12" s="260">
        <v>2.3900000000000001E-2</v>
      </c>
      <c r="E12" s="261"/>
      <c r="F12" s="260"/>
      <c r="G12" s="262"/>
      <c r="H12" s="261">
        <v>1.7299999999999999E-2</v>
      </c>
      <c r="I12" s="260">
        <v>1.6799999999999999E-2</v>
      </c>
      <c r="J12" s="261"/>
      <c r="K12" s="263">
        <v>2.8199999999999999E-2</v>
      </c>
      <c r="L12" s="261"/>
      <c r="M12" s="264">
        <f>AVERAGE(D5:E12)</f>
        <v>2.3275000000000001E-2</v>
      </c>
      <c r="N12" s="264">
        <f>AVERAGE(F5:H12)</f>
        <v>2.1866666666666666E-2</v>
      </c>
      <c r="O12" s="264">
        <f>AVERAGE(I5:J12)</f>
        <v>2.7100000000000003E-2</v>
      </c>
      <c r="P12" s="264">
        <f>AVERAGE(K5:L12)</f>
        <v>3.3724999999999998E-2</v>
      </c>
      <c r="Q12" s="265">
        <f t="shared" si="4"/>
        <v>2.3900000000000001E-2</v>
      </c>
      <c r="R12" s="265">
        <f t="shared" si="5"/>
        <v>1.7299999999999999E-2</v>
      </c>
      <c r="S12" s="265">
        <f t="shared" si="6"/>
        <v>1.6799999999999999E-2</v>
      </c>
      <c r="T12" s="265">
        <f t="shared" si="7"/>
        <v>2.8199999999999999E-2</v>
      </c>
      <c r="V12" s="257"/>
      <c r="W12" s="265">
        <f>AVERAGE(Q12:T12)</f>
        <v>2.155E-2</v>
      </c>
      <c r="X12" s="257"/>
      <c r="Z12" s="296" t="s">
        <v>30</v>
      </c>
      <c r="AA12" s="296"/>
      <c r="AB12" s="296" t="s">
        <v>29</v>
      </c>
      <c r="AC12" s="296" t="s">
        <v>32</v>
      </c>
    </row>
    <row r="13" spans="1:95" ht="17.45" customHeight="1" x14ac:dyDescent="0.25">
      <c r="A13" s="257">
        <f t="shared" ref="A13:A18" si="11">IF(ISNUMBER(C13),MONTH(C13),"")</f>
        <v>1</v>
      </c>
      <c r="B13" s="257">
        <f t="shared" ref="B13:B18" si="12">IF(ISNUMBER(C13),YEAR(C13),"")</f>
        <v>2018</v>
      </c>
      <c r="C13" s="8">
        <f t="shared" si="8"/>
        <v>43109</v>
      </c>
      <c r="D13" s="260"/>
      <c r="E13" s="261">
        <v>7.2500000000000004E-3</v>
      </c>
      <c r="F13" s="260"/>
      <c r="G13" s="262">
        <v>6.4999999999999997E-3</v>
      </c>
      <c r="H13" s="261"/>
      <c r="I13" s="260"/>
      <c r="J13" s="261">
        <v>6.0499999999999998E-3</v>
      </c>
      <c r="K13" s="263"/>
      <c r="L13" s="261">
        <v>1.23E-2</v>
      </c>
      <c r="M13" s="264">
        <f>AVERAGE(D5:E13)</f>
        <v>2.1494444444444444E-2</v>
      </c>
      <c r="N13" s="264">
        <f>AVERAGE(F5:H13)</f>
        <v>2.0330000000000001E-2</v>
      </c>
      <c r="O13" s="264">
        <f>AVERAGE(I5:J13)</f>
        <v>2.4761111111111112E-2</v>
      </c>
      <c r="P13" s="264">
        <f>AVERAGE(K5:L13)</f>
        <v>3.1344444444444439E-2</v>
      </c>
      <c r="Q13" s="265">
        <f t="shared" si="4"/>
        <v>7.2500000000000004E-3</v>
      </c>
      <c r="R13" s="265">
        <f t="shared" si="5"/>
        <v>6.4999999999999997E-3</v>
      </c>
      <c r="S13" s="265">
        <f t="shared" si="6"/>
        <v>6.0499999999999998E-3</v>
      </c>
      <c r="T13" s="265">
        <f t="shared" si="7"/>
        <v>1.23E-2</v>
      </c>
      <c r="V13" s="257"/>
      <c r="W13" s="265">
        <f t="shared" ref="W13:W16" si="13">AVERAGE(Q13:T13)</f>
        <v>8.0249999999999991E-3</v>
      </c>
      <c r="X13" s="257"/>
      <c r="Z13" s="296"/>
      <c r="AA13" s="296"/>
      <c r="AB13" s="296" t="s">
        <v>29</v>
      </c>
      <c r="AC13" s="296" t="s">
        <v>28</v>
      </c>
    </row>
    <row r="14" spans="1:95" ht="17.45" customHeight="1" x14ac:dyDescent="0.25">
      <c r="A14" s="257">
        <f t="shared" si="11"/>
        <v>1</v>
      </c>
      <c r="B14" s="257">
        <f t="shared" si="12"/>
        <v>2018</v>
      </c>
      <c r="C14" s="9">
        <f t="shared" si="8"/>
        <v>43110</v>
      </c>
      <c r="D14" s="275">
        <v>1.1299999999999999E-2</v>
      </c>
      <c r="E14" s="276"/>
      <c r="F14" s="275">
        <v>8.26E-3</v>
      </c>
      <c r="G14" s="277"/>
      <c r="H14" s="276">
        <v>6.8399999999999997E-3</v>
      </c>
      <c r="I14" s="275">
        <v>1.43E-2</v>
      </c>
      <c r="J14" s="276"/>
      <c r="K14" s="278">
        <v>1.7299999999999999E-2</v>
      </c>
      <c r="L14" s="276"/>
      <c r="M14" s="264">
        <f>AVERAGE(D5:E14)</f>
        <v>2.0475E-2</v>
      </c>
      <c r="N14" s="264">
        <f>AVERAGE(F5:H14)</f>
        <v>1.8200000000000001E-2</v>
      </c>
      <c r="O14" s="264">
        <f>AVERAGE(I5:J14)</f>
        <v>2.3715000000000003E-2</v>
      </c>
      <c r="P14" s="264">
        <f>AVERAGE(K5:L14)</f>
        <v>2.9939999999999994E-2</v>
      </c>
      <c r="Q14" s="265">
        <f t="shared" si="4"/>
        <v>1.1299999999999999E-2</v>
      </c>
      <c r="R14" s="265">
        <f t="shared" si="5"/>
        <v>7.5499999999999994E-3</v>
      </c>
      <c r="S14" s="265">
        <f t="shared" si="6"/>
        <v>1.43E-2</v>
      </c>
      <c r="T14" s="265">
        <f t="shared" si="7"/>
        <v>1.7299999999999999E-2</v>
      </c>
      <c r="V14" s="257"/>
      <c r="W14" s="265">
        <f t="shared" si="13"/>
        <v>1.2612499999999999E-2</v>
      </c>
      <c r="X14" s="257"/>
      <c r="AB14" s="296" t="s">
        <v>30</v>
      </c>
      <c r="AC14" s="296" t="s">
        <v>30</v>
      </c>
    </row>
    <row r="15" spans="1:95" ht="17.45" customHeight="1" x14ac:dyDescent="0.25">
      <c r="A15" s="257">
        <f t="shared" si="11"/>
        <v>1</v>
      </c>
      <c r="B15" s="257">
        <f t="shared" si="12"/>
        <v>2018</v>
      </c>
      <c r="C15" s="8">
        <f t="shared" si="8"/>
        <v>43111</v>
      </c>
      <c r="D15" s="260"/>
      <c r="E15" s="261">
        <v>3.5099999999999999E-2</v>
      </c>
      <c r="F15" s="260"/>
      <c r="G15" s="262">
        <v>1.9699999999999999E-2</v>
      </c>
      <c r="H15" s="261"/>
      <c r="I15" s="260"/>
      <c r="J15" s="261">
        <v>4.36E-2</v>
      </c>
      <c r="K15" s="263"/>
      <c r="L15" s="261">
        <v>4.2299999999999997E-2</v>
      </c>
      <c r="M15" s="264">
        <f>AVERAGE(D5:E15)</f>
        <v>2.1804545454545455E-2</v>
      </c>
      <c r="N15" s="264">
        <f>AVERAGE(F5:H15)</f>
        <v>1.8315384615384615E-2</v>
      </c>
      <c r="O15" s="264">
        <f>AVERAGE(I5:J15)</f>
        <v>2.5522727272727277E-2</v>
      </c>
      <c r="P15" s="264">
        <f>AVERAGE(K5:L15)</f>
        <v>3.1063636363636359E-2</v>
      </c>
      <c r="Q15" s="265">
        <f t="shared" si="4"/>
        <v>3.5099999999999999E-2</v>
      </c>
      <c r="R15" s="265">
        <f t="shared" si="5"/>
        <v>1.9699999999999999E-2</v>
      </c>
      <c r="S15" s="265">
        <f t="shared" si="6"/>
        <v>4.36E-2</v>
      </c>
      <c r="T15" s="265">
        <f t="shared" si="7"/>
        <v>4.2299999999999997E-2</v>
      </c>
      <c r="V15" s="257"/>
      <c r="W15" s="265">
        <f t="shared" si="13"/>
        <v>3.5174999999999998E-2</v>
      </c>
      <c r="X15" s="257"/>
      <c r="AB15" s="296" t="s">
        <v>30</v>
      </c>
    </row>
    <row r="16" spans="1:95" ht="17.45" customHeight="1" x14ac:dyDescent="0.25">
      <c r="A16" s="257">
        <f t="shared" si="11"/>
        <v>1</v>
      </c>
      <c r="B16" s="257">
        <f t="shared" si="12"/>
        <v>2018</v>
      </c>
      <c r="C16" s="8">
        <f t="shared" si="8"/>
        <v>43112</v>
      </c>
      <c r="D16" s="260">
        <v>0.02</v>
      </c>
      <c r="E16" s="261"/>
      <c r="F16" s="260">
        <v>2.76E-2</v>
      </c>
      <c r="G16" s="262"/>
      <c r="H16" s="261"/>
      <c r="I16" s="17">
        <v>0.10100000000000001</v>
      </c>
      <c r="J16" s="261"/>
      <c r="K16" s="263">
        <v>3.2099999999999997E-2</v>
      </c>
      <c r="L16" s="261"/>
      <c r="M16" s="264">
        <f>AVERAGE(D5:E16)</f>
        <v>2.1654166666666669E-2</v>
      </c>
      <c r="N16" s="264">
        <f>AVERAGE(F5:H16)</f>
        <v>1.8978571428571428E-2</v>
      </c>
      <c r="O16" s="264">
        <f>AVERAGE(I5:J16)</f>
        <v>3.18125E-2</v>
      </c>
      <c r="P16" s="264">
        <f>AVERAGE(K5:L16)</f>
        <v>3.1149999999999997E-2</v>
      </c>
      <c r="Q16" s="265">
        <f t="shared" si="4"/>
        <v>0.02</v>
      </c>
      <c r="R16" s="265">
        <f t="shared" si="5"/>
        <v>2.76E-2</v>
      </c>
      <c r="S16" s="290"/>
      <c r="T16" s="265">
        <f t="shared" si="7"/>
        <v>3.2099999999999997E-2</v>
      </c>
      <c r="V16" s="257"/>
      <c r="W16" s="265">
        <f t="shared" si="13"/>
        <v>2.6566666666666666E-2</v>
      </c>
      <c r="X16" s="265">
        <f>AVERAGE(Q12:T16)</f>
        <v>2.0481578947368424E-2</v>
      </c>
      <c r="Y16" s="291" t="s">
        <v>26</v>
      </c>
    </row>
    <row r="17" spans="1:27" ht="17.45" customHeight="1" x14ac:dyDescent="0.25">
      <c r="A17" s="257">
        <f t="shared" si="11"/>
        <v>1</v>
      </c>
      <c r="B17" s="257">
        <f t="shared" si="12"/>
        <v>2018</v>
      </c>
      <c r="C17" s="435">
        <f t="shared" si="8"/>
        <v>43113</v>
      </c>
      <c r="D17" s="434"/>
      <c r="E17" s="436">
        <v>1.2999999999999999E-2</v>
      </c>
      <c r="F17" s="434"/>
      <c r="G17" s="438">
        <v>1.5299999999999999E-2</v>
      </c>
      <c r="H17" s="436"/>
      <c r="I17" s="434"/>
      <c r="J17" s="436">
        <v>1.7299999999999999E-2</v>
      </c>
      <c r="K17" s="437"/>
      <c r="L17" s="436">
        <v>1.89E-2</v>
      </c>
      <c r="M17" s="264">
        <f>AVERAGE(D5:E17)</f>
        <v>2.0988461538461543E-2</v>
      </c>
      <c r="N17" s="264">
        <f>AVERAGE(F5:H17)</f>
        <v>1.8733333333333331E-2</v>
      </c>
      <c r="O17" s="264">
        <f>AVERAGE(I5:J17)</f>
        <v>3.0696153846153849E-2</v>
      </c>
      <c r="P17" s="264">
        <f>AVERAGE(K5:L17)</f>
        <v>3.0207692307692303E-2</v>
      </c>
      <c r="Q17" s="442">
        <f t="shared" si="4"/>
        <v>1.2999999999999999E-2</v>
      </c>
      <c r="R17" s="442">
        <f t="shared" si="5"/>
        <v>1.5299999999999999E-2</v>
      </c>
      <c r="S17" s="442">
        <f t="shared" si="6"/>
        <v>1.7299999999999999E-2</v>
      </c>
      <c r="T17" s="442">
        <f t="shared" si="7"/>
        <v>1.89E-2</v>
      </c>
      <c r="U17" s="326"/>
      <c r="V17" s="442">
        <f>AVERAGE(Q17:T17)</f>
        <v>1.6125E-2</v>
      </c>
      <c r="W17" s="445"/>
      <c r="X17" s="257"/>
    </row>
    <row r="18" spans="1:27" ht="17.45" customHeight="1" x14ac:dyDescent="0.25">
      <c r="A18" s="257">
        <f t="shared" si="11"/>
        <v>1</v>
      </c>
      <c r="B18" s="257">
        <f t="shared" si="12"/>
        <v>2018</v>
      </c>
      <c r="C18" s="435">
        <f t="shared" si="8"/>
        <v>43114</v>
      </c>
      <c r="D18" s="434">
        <v>1.1900000000000001E-2</v>
      </c>
      <c r="E18" s="436"/>
      <c r="F18" s="434"/>
      <c r="G18" s="438"/>
      <c r="H18" s="436">
        <v>1.04E-2</v>
      </c>
      <c r="I18" s="434">
        <v>8.7200000000000003E-3</v>
      </c>
      <c r="J18" s="436"/>
      <c r="K18" s="437">
        <v>1.55E-2</v>
      </c>
      <c r="L18" s="436"/>
      <c r="M18" s="264">
        <f>AVERAGE(D5:E18)</f>
        <v>2.0339285714285719E-2</v>
      </c>
      <c r="N18" s="264">
        <f>AVERAGE(F5:H18)</f>
        <v>1.82125E-2</v>
      </c>
      <c r="O18" s="264">
        <f>AVERAGE(I5:J18)</f>
        <v>2.9126428571428574E-2</v>
      </c>
      <c r="P18" s="264">
        <f>AVERAGE(K5:L18)</f>
        <v>2.9157142857142854E-2</v>
      </c>
      <c r="Q18" s="442">
        <f t="shared" si="4"/>
        <v>1.1900000000000001E-2</v>
      </c>
      <c r="R18" s="442">
        <f t="shared" si="5"/>
        <v>1.04E-2</v>
      </c>
      <c r="S18" s="442">
        <f t="shared" si="6"/>
        <v>8.7200000000000003E-3</v>
      </c>
      <c r="T18" s="442">
        <f t="shared" si="7"/>
        <v>1.55E-2</v>
      </c>
      <c r="U18" s="326"/>
      <c r="V18" s="442">
        <f>AVERAGE(Q18:T18)</f>
        <v>1.163E-2</v>
      </c>
      <c r="W18" s="445"/>
      <c r="X18" s="265">
        <f>AVERAGE(Q17:T18)</f>
        <v>1.3877499999999999E-2</v>
      </c>
      <c r="Z18" s="5" t="s">
        <v>29</v>
      </c>
      <c r="AA18" s="5">
        <v>3</v>
      </c>
    </row>
    <row r="19" spans="1:27" ht="17.45" customHeight="1" x14ac:dyDescent="0.25">
      <c r="A19" s="257">
        <f t="shared" ref="A19:A82" si="14">IF(ISNUMBER(C19),MONTH(C19),"")</f>
        <v>1</v>
      </c>
      <c r="B19" s="257">
        <f t="shared" ref="B19:B82" si="15">IF(ISNUMBER(C19),YEAR(C19),"")</f>
        <v>2018</v>
      </c>
      <c r="C19" s="8">
        <f t="shared" si="8"/>
        <v>43115</v>
      </c>
      <c r="D19" s="260"/>
      <c r="E19" s="261">
        <v>3.04E-2</v>
      </c>
      <c r="F19" s="260"/>
      <c r="G19" s="262">
        <v>3.7199999999999997E-2</v>
      </c>
      <c r="H19" s="261"/>
      <c r="I19" s="260"/>
      <c r="J19" s="261">
        <v>2.8799999999999999E-2</v>
      </c>
      <c r="K19" s="263"/>
      <c r="L19" s="261">
        <v>3.1199999999999999E-2</v>
      </c>
      <c r="M19" s="264">
        <f>AVERAGE(D5:E19)</f>
        <v>2.1010000000000004E-2</v>
      </c>
      <c r="N19" s="264">
        <f>AVERAGE(F5:H19)</f>
        <v>1.9329411764705883E-2</v>
      </c>
      <c r="O19" s="264">
        <f>AVERAGE(I5:J19)</f>
        <v>2.9104666666666668E-2</v>
      </c>
      <c r="P19" s="264">
        <f>AVERAGE(K5:L19)</f>
        <v>2.9293333333333331E-2</v>
      </c>
      <c r="Q19" s="265">
        <f t="shared" si="4"/>
        <v>3.04E-2</v>
      </c>
      <c r="R19" s="265">
        <f t="shared" si="5"/>
        <v>3.7199999999999997E-2</v>
      </c>
      <c r="S19" s="265">
        <f t="shared" si="6"/>
        <v>2.8799999999999999E-2</v>
      </c>
      <c r="T19" s="265">
        <f t="shared" si="7"/>
        <v>3.1199999999999999E-2</v>
      </c>
      <c r="V19" s="257"/>
      <c r="W19" s="265">
        <f>AVERAGE(Q19:T19)</f>
        <v>3.1899999999999998E-2</v>
      </c>
      <c r="X19" s="257"/>
      <c r="Z19" s="5" t="s">
        <v>30</v>
      </c>
      <c r="AA19" s="5">
        <v>5</v>
      </c>
    </row>
    <row r="20" spans="1:27" ht="17.45" customHeight="1" x14ac:dyDescent="0.25">
      <c r="A20" s="257">
        <f t="shared" si="14"/>
        <v>1</v>
      </c>
      <c r="B20" s="257">
        <f t="shared" si="15"/>
        <v>2018</v>
      </c>
      <c r="C20" s="9">
        <f t="shared" si="8"/>
        <v>43116</v>
      </c>
      <c r="D20" s="275">
        <v>2.29E-2</v>
      </c>
      <c r="E20" s="276"/>
      <c r="F20" s="275">
        <v>2.5899999999999999E-2</v>
      </c>
      <c r="G20" s="277"/>
      <c r="H20" s="276">
        <v>2.4E-2</v>
      </c>
      <c r="I20" s="275">
        <v>3.39E-2</v>
      </c>
      <c r="J20" s="276"/>
      <c r="K20" s="278">
        <v>3.32E-2</v>
      </c>
      <c r="L20" s="276"/>
      <c r="M20" s="264">
        <f>AVERAGE(D5:E20)</f>
        <v>2.1128125000000001E-2</v>
      </c>
      <c r="N20" s="264">
        <f>AVERAGE(F5:H20)</f>
        <v>1.9921052631578947E-2</v>
      </c>
      <c r="O20" s="264">
        <f>AVERAGE(I5:J20)</f>
        <v>2.9404375E-2</v>
      </c>
      <c r="P20" s="264">
        <f>AVERAGE(K5:L20)</f>
        <v>2.9537499999999998E-2</v>
      </c>
      <c r="Q20" s="265">
        <f t="shared" si="4"/>
        <v>2.29E-2</v>
      </c>
      <c r="R20" s="265">
        <f t="shared" si="5"/>
        <v>2.495E-2</v>
      </c>
      <c r="S20" s="265">
        <f t="shared" si="6"/>
        <v>3.39E-2</v>
      </c>
      <c r="T20" s="265">
        <f t="shared" si="7"/>
        <v>3.32E-2</v>
      </c>
      <c r="V20" s="257"/>
      <c r="W20" s="265">
        <f t="shared" ref="W20:W23" si="16">AVERAGE(Q20:T20)</f>
        <v>2.8737499999999999E-2</v>
      </c>
      <c r="X20" s="257"/>
      <c r="Z20" s="5" t="s">
        <v>32</v>
      </c>
      <c r="AA20" s="5">
        <v>1</v>
      </c>
    </row>
    <row r="21" spans="1:27" ht="17.45" customHeight="1" x14ac:dyDescent="0.25">
      <c r="A21" s="257">
        <f t="shared" si="14"/>
        <v>1</v>
      </c>
      <c r="B21" s="257">
        <f t="shared" si="15"/>
        <v>2018</v>
      </c>
      <c r="C21" s="8">
        <f t="shared" si="8"/>
        <v>43117</v>
      </c>
      <c r="D21" s="260"/>
      <c r="E21" s="261">
        <v>2.92E-2</v>
      </c>
      <c r="F21" s="260"/>
      <c r="G21" s="262">
        <v>2.6499999999999999E-2</v>
      </c>
      <c r="H21" s="261"/>
      <c r="I21" s="260"/>
      <c r="J21" s="261">
        <v>3.4599999999999999E-2</v>
      </c>
      <c r="K21" s="263"/>
      <c r="L21" s="261">
        <v>3.8600000000000002E-2</v>
      </c>
      <c r="M21" s="264">
        <f>AVERAGE(D5:E21)</f>
        <v>2.1602941176470589E-2</v>
      </c>
      <c r="N21" s="264">
        <f>AVERAGE(F5:H21)</f>
        <v>2.0250000000000001E-2</v>
      </c>
      <c r="O21" s="264">
        <f>AVERAGE(I5:J21)</f>
        <v>2.971E-2</v>
      </c>
      <c r="P21" s="264">
        <f>AVERAGE(K5:L21)</f>
        <v>3.0070588235294116E-2</v>
      </c>
      <c r="Q21" s="265">
        <f t="shared" si="4"/>
        <v>2.92E-2</v>
      </c>
      <c r="R21" s="265">
        <f t="shared" si="5"/>
        <v>2.6499999999999999E-2</v>
      </c>
      <c r="S21" s="265">
        <f t="shared" si="6"/>
        <v>3.4599999999999999E-2</v>
      </c>
      <c r="T21" s="265">
        <f t="shared" si="7"/>
        <v>3.8600000000000002E-2</v>
      </c>
      <c r="V21" s="257"/>
      <c r="W21" s="265">
        <f t="shared" si="16"/>
        <v>3.2224999999999997E-2</v>
      </c>
      <c r="X21" s="257"/>
      <c r="Z21" s="5" t="s">
        <v>31</v>
      </c>
      <c r="AA21" s="5">
        <v>1</v>
      </c>
    </row>
    <row r="22" spans="1:27" ht="17.45" customHeight="1" x14ac:dyDescent="0.25">
      <c r="A22" s="257">
        <f t="shared" si="14"/>
        <v>1</v>
      </c>
      <c r="B22" s="257">
        <f t="shared" si="15"/>
        <v>2018</v>
      </c>
      <c r="C22" s="8">
        <f t="shared" si="8"/>
        <v>43118</v>
      </c>
      <c r="D22" s="260">
        <v>4.3200000000000002E-2</v>
      </c>
      <c r="E22" s="261"/>
      <c r="F22" s="260">
        <v>2.3699999999999999E-2</v>
      </c>
      <c r="G22" s="262"/>
      <c r="H22" s="261"/>
      <c r="I22" s="260">
        <v>2.29E-2</v>
      </c>
      <c r="J22" s="261"/>
      <c r="K22" s="263">
        <v>5.7000000000000002E-2</v>
      </c>
      <c r="L22" s="261"/>
      <c r="M22" s="264">
        <f>AVERAGE(D5:E22)</f>
        <v>2.2802777777777779E-2</v>
      </c>
      <c r="N22" s="264">
        <f>AVERAGE(F5:H22)</f>
        <v>2.0414285714285715E-2</v>
      </c>
      <c r="O22" s="264">
        <f>AVERAGE(I5:J22)</f>
        <v>2.9331666666666669E-2</v>
      </c>
      <c r="P22" s="264">
        <f>AVERAGE(K5:L22)</f>
        <v>3.1566666666666666E-2</v>
      </c>
      <c r="Q22" s="265">
        <f t="shared" si="4"/>
        <v>4.3200000000000002E-2</v>
      </c>
      <c r="R22" s="265">
        <f t="shared" si="5"/>
        <v>2.3699999999999999E-2</v>
      </c>
      <c r="S22" s="265">
        <f t="shared" si="6"/>
        <v>2.29E-2</v>
      </c>
      <c r="T22" s="265">
        <f t="shared" si="7"/>
        <v>5.7000000000000002E-2</v>
      </c>
      <c r="V22" s="257"/>
      <c r="W22" s="265">
        <f t="shared" si="16"/>
        <v>3.6700000000000003E-2</v>
      </c>
      <c r="X22" s="257"/>
      <c r="Z22" s="5" t="s">
        <v>28</v>
      </c>
      <c r="AA22" s="5">
        <v>2</v>
      </c>
    </row>
    <row r="23" spans="1:27" ht="17.45" customHeight="1" x14ac:dyDescent="0.25">
      <c r="A23" s="257">
        <f t="shared" si="14"/>
        <v>1</v>
      </c>
      <c r="B23" s="257">
        <f t="shared" si="15"/>
        <v>2018</v>
      </c>
      <c r="C23" s="8">
        <f t="shared" si="8"/>
        <v>43119</v>
      </c>
      <c r="D23" s="260"/>
      <c r="E23" s="261">
        <v>2.0899999999999998E-2</v>
      </c>
      <c r="F23" s="260"/>
      <c r="G23" s="262">
        <v>1.52E-2</v>
      </c>
      <c r="H23" s="261"/>
      <c r="I23" s="260"/>
      <c r="J23" s="261">
        <v>1.7600000000000001E-2</v>
      </c>
      <c r="K23" s="263"/>
      <c r="L23" s="261">
        <v>2.4500000000000001E-2</v>
      </c>
      <c r="M23" s="264">
        <f>AVERAGE(D5:E23)</f>
        <v>2.270263157894737E-2</v>
      </c>
      <c r="N23" s="264">
        <f>AVERAGE(F5:H23)</f>
        <v>2.0177272727272728E-2</v>
      </c>
      <c r="O23" s="264">
        <f>AVERAGE(I5:J23)</f>
        <v>2.871421052631579E-2</v>
      </c>
      <c r="P23" s="264">
        <f>AVERAGE(K5:L23)</f>
        <v>3.1194736842105265E-2</v>
      </c>
      <c r="Q23" s="265">
        <f t="shared" si="4"/>
        <v>2.0899999999999998E-2</v>
      </c>
      <c r="R23" s="265">
        <f t="shared" si="5"/>
        <v>1.52E-2</v>
      </c>
      <c r="S23" s="265">
        <f t="shared" si="6"/>
        <v>1.7600000000000001E-2</v>
      </c>
      <c r="T23" s="265">
        <f t="shared" si="7"/>
        <v>2.4500000000000001E-2</v>
      </c>
      <c r="V23" s="257"/>
      <c r="W23" s="265">
        <f t="shared" si="16"/>
        <v>1.9549999999999998E-2</v>
      </c>
      <c r="X23" s="265">
        <f>AVERAGE(Q19:T23)</f>
        <v>2.9822500000000002E-2</v>
      </c>
    </row>
    <row r="24" spans="1:27" ht="17.45" customHeight="1" x14ac:dyDescent="0.25">
      <c r="A24" s="257">
        <f t="shared" si="14"/>
        <v>1</v>
      </c>
      <c r="B24" s="257">
        <f t="shared" si="15"/>
        <v>2018</v>
      </c>
      <c r="C24" s="435">
        <f t="shared" si="8"/>
        <v>43120</v>
      </c>
      <c r="D24" s="434">
        <v>1.26E-2</v>
      </c>
      <c r="E24" s="436"/>
      <c r="F24" s="434"/>
      <c r="G24" s="438"/>
      <c r="H24" s="436">
        <v>2.52E-2</v>
      </c>
      <c r="I24" s="434">
        <v>1.0500000000000001E-2</v>
      </c>
      <c r="J24" s="436"/>
      <c r="K24" s="437">
        <v>1.89E-2</v>
      </c>
      <c r="L24" s="436"/>
      <c r="M24" s="264">
        <f>AVERAGE(D5:E24)</f>
        <v>2.2197500000000002E-2</v>
      </c>
      <c r="N24" s="264">
        <f>AVERAGE(F5:H24)</f>
        <v>2.0395652173913044E-2</v>
      </c>
      <c r="O24" s="264">
        <f>AVERAGE(I5:J24)</f>
        <v>2.7803499999999998E-2</v>
      </c>
      <c r="P24" s="264">
        <f>AVERAGE(K5:L24)</f>
        <v>3.0580000000000003E-2</v>
      </c>
      <c r="Q24" s="442">
        <f t="shared" si="4"/>
        <v>1.26E-2</v>
      </c>
      <c r="R24" s="442">
        <f t="shared" si="5"/>
        <v>2.52E-2</v>
      </c>
      <c r="S24" s="442">
        <f t="shared" si="6"/>
        <v>1.0500000000000001E-2</v>
      </c>
      <c r="T24" s="442">
        <f t="shared" si="7"/>
        <v>1.89E-2</v>
      </c>
      <c r="U24" s="326"/>
      <c r="V24" s="442">
        <f>AVERAGE(Q24:T24)</f>
        <v>1.6800000000000002E-2</v>
      </c>
      <c r="W24" s="445"/>
      <c r="X24" s="257"/>
    </row>
    <row r="25" spans="1:27" ht="17.45" customHeight="1" x14ac:dyDescent="0.25">
      <c r="A25" s="257">
        <f t="shared" si="14"/>
        <v>1</v>
      </c>
      <c r="B25" s="257">
        <f t="shared" si="15"/>
        <v>2018</v>
      </c>
      <c r="C25" s="435">
        <f t="shared" si="8"/>
        <v>43121</v>
      </c>
      <c r="D25" s="434"/>
      <c r="E25" s="436">
        <v>1.01E-2</v>
      </c>
      <c r="F25" s="434"/>
      <c r="G25" s="438">
        <v>1.47E-2</v>
      </c>
      <c r="H25" s="436"/>
      <c r="I25" s="434"/>
      <c r="J25" s="436">
        <v>7.26E-3</v>
      </c>
      <c r="K25" s="437"/>
      <c r="L25" s="436">
        <v>2.1999999999999999E-2</v>
      </c>
      <c r="M25" s="264">
        <f>AVERAGE(D5:E25)</f>
        <v>2.1621428571428573E-2</v>
      </c>
      <c r="N25" s="264">
        <f>AVERAGE(F5:H25)</f>
        <v>2.0158333333333334E-2</v>
      </c>
      <c r="O25" s="264">
        <f>AVERAGE(I5:J25)</f>
        <v>2.6825238095238096E-2</v>
      </c>
      <c r="P25" s="264">
        <f>AVERAGE(K5:L25)</f>
        <v>3.0171428571428575E-2</v>
      </c>
      <c r="Q25" s="442">
        <f t="shared" si="4"/>
        <v>1.01E-2</v>
      </c>
      <c r="R25" s="442">
        <f t="shared" si="5"/>
        <v>1.47E-2</v>
      </c>
      <c r="S25" s="442">
        <f t="shared" si="6"/>
        <v>7.26E-3</v>
      </c>
      <c r="T25" s="442">
        <f t="shared" si="7"/>
        <v>2.1999999999999999E-2</v>
      </c>
      <c r="U25" s="326"/>
      <c r="V25" s="442">
        <f>AVERAGE(Q25:T25)</f>
        <v>1.3514999999999999E-2</v>
      </c>
      <c r="W25" s="445"/>
      <c r="X25" s="265">
        <f>AVERAGE(Q24:T25)</f>
        <v>1.5157500000000001E-2</v>
      </c>
    </row>
    <row r="26" spans="1:27" ht="17.45" customHeight="1" x14ac:dyDescent="0.25">
      <c r="A26" s="257">
        <f t="shared" si="14"/>
        <v>1</v>
      </c>
      <c r="B26" s="257">
        <f t="shared" si="15"/>
        <v>2018</v>
      </c>
      <c r="C26" s="9">
        <f t="shared" si="8"/>
        <v>43122</v>
      </c>
      <c r="D26" s="275">
        <v>1.95E-2</v>
      </c>
      <c r="E26" s="276"/>
      <c r="F26" s="275">
        <v>2.1600000000000001E-2</v>
      </c>
      <c r="G26" s="277"/>
      <c r="H26" s="276">
        <v>1.8200000000000001E-2</v>
      </c>
      <c r="I26" s="275">
        <v>2.01E-2</v>
      </c>
      <c r="J26" s="276"/>
      <c r="K26" s="278">
        <v>4.9599999999999998E-2</v>
      </c>
      <c r="L26" s="276"/>
      <c r="M26" s="264">
        <f>AVERAGE(D5:E26)</f>
        <v>2.1525000000000002E-2</v>
      </c>
      <c r="N26" s="264">
        <f>AVERAGE(F5:H26)</f>
        <v>2.0138461538461536E-2</v>
      </c>
      <c r="O26" s="264">
        <f>AVERAGE(I5:J26)</f>
        <v>2.6519545454545455E-2</v>
      </c>
      <c r="P26" s="264">
        <f>AVERAGE(K5:L26)</f>
        <v>3.1054545454545456E-2</v>
      </c>
      <c r="Q26" s="265">
        <f t="shared" si="4"/>
        <v>1.95E-2</v>
      </c>
      <c r="R26" s="265">
        <f t="shared" si="5"/>
        <v>1.9900000000000001E-2</v>
      </c>
      <c r="S26" s="265">
        <f t="shared" si="6"/>
        <v>2.01E-2</v>
      </c>
      <c r="T26" s="265">
        <f t="shared" si="7"/>
        <v>4.9599999999999998E-2</v>
      </c>
      <c r="V26" s="257"/>
      <c r="W26" s="265">
        <f>AVERAGE(Q26:T26)</f>
        <v>2.7275000000000001E-2</v>
      </c>
      <c r="X26" s="257"/>
    </row>
    <row r="27" spans="1:27" ht="17.45" customHeight="1" x14ac:dyDescent="0.25">
      <c r="A27" s="257">
        <f t="shared" si="14"/>
        <v>1</v>
      </c>
      <c r="B27" s="257">
        <f t="shared" si="15"/>
        <v>2018</v>
      </c>
      <c r="C27" s="8">
        <f t="shared" si="8"/>
        <v>43123</v>
      </c>
      <c r="D27" s="260"/>
      <c r="E27" s="261">
        <v>1.4E-2</v>
      </c>
      <c r="F27" s="260"/>
      <c r="G27" s="262">
        <v>4.1200000000000001E-2</v>
      </c>
      <c r="H27" s="261"/>
      <c r="I27" s="260"/>
      <c r="J27" s="261">
        <v>2.7199999999999998E-2</v>
      </c>
      <c r="K27" s="263"/>
      <c r="L27" s="261">
        <v>6.7599999999999993E-2</v>
      </c>
      <c r="M27" s="264">
        <f>AVERAGE(D5:E27)</f>
        <v>2.1197826086956525E-2</v>
      </c>
      <c r="N27" s="264">
        <f>AVERAGE(F5:H27)</f>
        <v>2.0918518518518517E-2</v>
      </c>
      <c r="O27" s="264">
        <f>AVERAGE(I5:J27)</f>
        <v>2.654913043478261E-2</v>
      </c>
      <c r="P27" s="264">
        <f>AVERAGE(K5:L27)</f>
        <v>3.2643478260869566E-2</v>
      </c>
      <c r="Q27" s="265">
        <f t="shared" si="4"/>
        <v>1.4E-2</v>
      </c>
      <c r="R27" s="265">
        <f t="shared" si="5"/>
        <v>4.1200000000000001E-2</v>
      </c>
      <c r="S27" s="265">
        <f t="shared" si="6"/>
        <v>2.7199999999999998E-2</v>
      </c>
      <c r="T27" s="265">
        <f t="shared" si="7"/>
        <v>6.7599999999999993E-2</v>
      </c>
      <c r="V27" s="257"/>
      <c r="W27" s="265">
        <f t="shared" ref="W27:W30" si="17">AVERAGE(Q27:T27)</f>
        <v>3.7499999999999999E-2</v>
      </c>
      <c r="X27" s="257"/>
    </row>
    <row r="28" spans="1:27" ht="17.45" customHeight="1" x14ac:dyDescent="0.25">
      <c r="A28" s="257">
        <f t="shared" si="14"/>
        <v>1</v>
      </c>
      <c r="B28" s="257">
        <f t="shared" si="15"/>
        <v>2018</v>
      </c>
      <c r="C28" s="8">
        <f t="shared" si="8"/>
        <v>43124</v>
      </c>
      <c r="D28" s="260">
        <v>1.7500000000000002E-2</v>
      </c>
      <c r="E28" s="261"/>
      <c r="F28" s="260">
        <v>4.0800000000000003E-2</v>
      </c>
      <c r="G28" s="262"/>
      <c r="H28" s="261"/>
      <c r="I28" s="260">
        <v>1.8800000000000001E-2</v>
      </c>
      <c r="J28" s="261"/>
      <c r="K28" s="263">
        <v>4.9200000000000001E-2</v>
      </c>
      <c r="L28" s="261"/>
      <c r="M28" s="264">
        <f>AVERAGE(D5:E28)</f>
        <v>2.104375E-2</v>
      </c>
      <c r="N28" s="264">
        <f>AVERAGE(F5:H28)</f>
        <v>2.1628571428571424E-2</v>
      </c>
      <c r="O28" s="264">
        <f>AVERAGE(I5:J28)</f>
        <v>2.6226250000000003E-2</v>
      </c>
      <c r="P28" s="264">
        <f>AVERAGE(K5:L28)</f>
        <v>3.3333333333333333E-2</v>
      </c>
      <c r="Q28" s="265">
        <f t="shared" si="4"/>
        <v>1.7500000000000002E-2</v>
      </c>
      <c r="R28" s="265">
        <f t="shared" si="5"/>
        <v>4.0800000000000003E-2</v>
      </c>
      <c r="S28" s="265">
        <f t="shared" si="6"/>
        <v>1.8800000000000001E-2</v>
      </c>
      <c r="T28" s="265">
        <f t="shared" si="7"/>
        <v>4.9200000000000001E-2</v>
      </c>
      <c r="V28" s="257"/>
      <c r="W28" s="265">
        <f t="shared" si="17"/>
        <v>3.1574999999999999E-2</v>
      </c>
      <c r="X28" s="257"/>
    </row>
    <row r="29" spans="1:27" ht="17.45" customHeight="1" x14ac:dyDescent="0.25">
      <c r="A29" s="257">
        <f t="shared" si="14"/>
        <v>1</v>
      </c>
      <c r="B29" s="257">
        <f t="shared" si="15"/>
        <v>2018</v>
      </c>
      <c r="C29" s="8">
        <f t="shared" si="8"/>
        <v>43125</v>
      </c>
      <c r="D29" s="260"/>
      <c r="E29" s="261">
        <v>2.5000000000000001E-2</v>
      </c>
      <c r="F29" s="260"/>
      <c r="G29" s="262">
        <v>2.75E-2</v>
      </c>
      <c r="H29" s="261"/>
      <c r="I29" s="260"/>
      <c r="J29" s="261">
        <v>2.6200000000000001E-2</v>
      </c>
      <c r="K29" s="263"/>
      <c r="L29" s="261">
        <v>4.3099999999999999E-2</v>
      </c>
      <c r="M29" s="264">
        <f>AVERAGE(D5:E29)</f>
        <v>2.1202000000000002E-2</v>
      </c>
      <c r="N29" s="264">
        <f>AVERAGE(F5:H29)</f>
        <v>2.1831034482758617E-2</v>
      </c>
      <c r="O29" s="264">
        <f>AVERAGE(I5:J29)</f>
        <v>2.6225200000000001E-2</v>
      </c>
      <c r="P29" s="264">
        <f>AVERAGE(K5:L29)</f>
        <v>3.3724000000000004E-2</v>
      </c>
      <c r="Q29" s="265">
        <f t="shared" si="4"/>
        <v>2.5000000000000001E-2</v>
      </c>
      <c r="R29" s="265">
        <f t="shared" si="5"/>
        <v>2.75E-2</v>
      </c>
      <c r="S29" s="265">
        <f t="shared" si="6"/>
        <v>2.6200000000000001E-2</v>
      </c>
      <c r="T29" s="265">
        <f t="shared" si="7"/>
        <v>4.3099999999999999E-2</v>
      </c>
      <c r="V29" s="257"/>
      <c r="W29" s="265">
        <f t="shared" si="17"/>
        <v>3.0450000000000001E-2</v>
      </c>
      <c r="X29" s="257"/>
    </row>
    <row r="30" spans="1:27" ht="17.45" customHeight="1" x14ac:dyDescent="0.25">
      <c r="A30" s="257">
        <f t="shared" si="14"/>
        <v>1</v>
      </c>
      <c r="B30" s="257">
        <f t="shared" si="15"/>
        <v>2018</v>
      </c>
      <c r="C30" s="8">
        <f t="shared" si="8"/>
        <v>43126</v>
      </c>
      <c r="D30" s="260">
        <v>1.9300000000000001E-2</v>
      </c>
      <c r="E30" s="261"/>
      <c r="F30" s="260"/>
      <c r="G30" s="262"/>
      <c r="H30" s="261">
        <v>2.7E-2</v>
      </c>
      <c r="I30" s="260">
        <v>3.1600000000000003E-2</v>
      </c>
      <c r="J30" s="261"/>
      <c r="K30" s="263">
        <v>2.29E-2</v>
      </c>
      <c r="L30" s="261"/>
      <c r="M30" s="264">
        <f>AVERAGE(D5:E30)</f>
        <v>2.1128846153846154E-2</v>
      </c>
      <c r="N30" s="264">
        <f>AVERAGE(F5:H30)</f>
        <v>2.200333333333333E-2</v>
      </c>
      <c r="O30" s="264">
        <f>AVERAGE(I5:J30)</f>
        <v>2.6431923076923079E-2</v>
      </c>
      <c r="P30" s="264">
        <f>AVERAGE(K5:L30)</f>
        <v>3.3307692307692309E-2</v>
      </c>
      <c r="Q30" s="265">
        <f t="shared" si="4"/>
        <v>1.9300000000000001E-2</v>
      </c>
      <c r="R30" s="265">
        <f t="shared" si="5"/>
        <v>2.7E-2</v>
      </c>
      <c r="S30" s="265">
        <f t="shared" si="6"/>
        <v>3.1600000000000003E-2</v>
      </c>
      <c r="T30" s="265">
        <f t="shared" si="7"/>
        <v>2.29E-2</v>
      </c>
      <c r="V30" s="257"/>
      <c r="W30" s="265">
        <f t="shared" si="17"/>
        <v>2.52E-2</v>
      </c>
      <c r="X30" s="265">
        <f>AVERAGE(Q26:T30)</f>
        <v>3.0400000000000003E-2</v>
      </c>
    </row>
    <row r="31" spans="1:27" ht="17.45" customHeight="1" x14ac:dyDescent="0.25">
      <c r="A31" s="257">
        <f t="shared" si="14"/>
        <v>1</v>
      </c>
      <c r="B31" s="257">
        <f t="shared" si="15"/>
        <v>2018</v>
      </c>
      <c r="C31" s="435">
        <f t="shared" si="8"/>
        <v>43127</v>
      </c>
      <c r="D31" s="434"/>
      <c r="E31" s="436">
        <v>1.37E-2</v>
      </c>
      <c r="F31" s="434"/>
      <c r="G31" s="438">
        <v>1.5100000000000001E-2</v>
      </c>
      <c r="H31" s="436"/>
      <c r="I31" s="434"/>
      <c r="J31" s="436">
        <v>1.3599999999999999E-2</v>
      </c>
      <c r="K31" s="437"/>
      <c r="L31" s="436">
        <v>4.1300000000000003E-2</v>
      </c>
      <c r="M31" s="264">
        <f>AVERAGE(D5:E31)</f>
        <v>2.0853703703703704E-2</v>
      </c>
      <c r="N31" s="264">
        <f>AVERAGE(F5:H31)</f>
        <v>2.1780645161290319E-2</v>
      </c>
      <c r="O31" s="264">
        <f>AVERAGE(I5:J31)</f>
        <v>2.5956666666666666E-2</v>
      </c>
      <c r="P31" s="264">
        <f>AVERAGE(K5:L31)</f>
        <v>3.3603703703703705E-2</v>
      </c>
      <c r="Q31" s="442">
        <f t="shared" si="4"/>
        <v>1.37E-2</v>
      </c>
      <c r="R31" s="442">
        <f t="shared" si="5"/>
        <v>1.5100000000000001E-2</v>
      </c>
      <c r="S31" s="442">
        <f t="shared" si="6"/>
        <v>1.3599999999999999E-2</v>
      </c>
      <c r="T31" s="442">
        <f t="shared" si="7"/>
        <v>4.1300000000000003E-2</v>
      </c>
      <c r="U31" s="326"/>
      <c r="V31" s="442">
        <f>AVERAGE(Q31:T31)</f>
        <v>2.0924999999999999E-2</v>
      </c>
      <c r="W31" s="445"/>
      <c r="X31" s="257"/>
    </row>
    <row r="32" spans="1:27" ht="17.45" customHeight="1" x14ac:dyDescent="0.25">
      <c r="A32" s="257">
        <f t="shared" si="14"/>
        <v>1</v>
      </c>
      <c r="B32" s="257">
        <f t="shared" si="15"/>
        <v>2018</v>
      </c>
      <c r="C32" s="435">
        <f t="shared" si="8"/>
        <v>43128</v>
      </c>
      <c r="D32" s="434">
        <v>1.7000000000000001E-2</v>
      </c>
      <c r="E32" s="436"/>
      <c r="F32" s="434">
        <v>2.0400000000000001E-2</v>
      </c>
      <c r="G32" s="438"/>
      <c r="H32" s="436">
        <v>2.1399999999999999E-2</v>
      </c>
      <c r="I32" s="434">
        <v>1.2500000000000001E-2</v>
      </c>
      <c r="J32" s="436"/>
      <c r="K32" s="437">
        <v>2.46E-2</v>
      </c>
      <c r="L32" s="436"/>
      <c r="M32" s="264">
        <f>AVERAGE(D5:E32)</f>
        <v>2.0716071428571431E-2</v>
      </c>
      <c r="N32" s="264">
        <f>AVERAGE(F5:H32)</f>
        <v>2.1727272727272724E-2</v>
      </c>
      <c r="O32" s="264">
        <f>AVERAGE(I5:J32)</f>
        <v>2.5476071428571424E-2</v>
      </c>
      <c r="P32" s="264">
        <f>AVERAGE(K5:L32)</f>
        <v>3.3282142857142857E-2</v>
      </c>
      <c r="Q32" s="442">
        <f t="shared" si="4"/>
        <v>1.7000000000000001E-2</v>
      </c>
      <c r="R32" s="442">
        <f t="shared" si="5"/>
        <v>2.0900000000000002E-2</v>
      </c>
      <c r="S32" s="442">
        <f t="shared" si="6"/>
        <v>1.2500000000000001E-2</v>
      </c>
      <c r="T32" s="442">
        <f t="shared" si="7"/>
        <v>2.46E-2</v>
      </c>
      <c r="U32" s="326"/>
      <c r="V32" s="442">
        <f>AVERAGE(Q32:T32)</f>
        <v>1.8749999999999999E-2</v>
      </c>
      <c r="W32" s="445"/>
      <c r="X32" s="265">
        <f>AVERAGE(Q31:T32)</f>
        <v>1.9837500000000001E-2</v>
      </c>
    </row>
    <row r="33" spans="1:24" ht="17.45" customHeight="1" x14ac:dyDescent="0.25">
      <c r="A33" s="257">
        <f t="shared" si="14"/>
        <v>1</v>
      </c>
      <c r="B33" s="257">
        <f t="shared" si="15"/>
        <v>2018</v>
      </c>
      <c r="C33" s="8">
        <f t="shared" si="8"/>
        <v>43129</v>
      </c>
      <c r="D33" s="260"/>
      <c r="E33" s="261">
        <v>2.3699999999999999E-2</v>
      </c>
      <c r="F33" s="260"/>
      <c r="G33" s="262">
        <v>2.7300000000000001E-2</v>
      </c>
      <c r="H33" s="261"/>
      <c r="I33" s="260"/>
      <c r="J33" s="261">
        <v>2.7300000000000001E-2</v>
      </c>
      <c r="K33" s="263"/>
      <c r="L33" s="261">
        <v>4.1300000000000003E-2</v>
      </c>
      <c r="M33" s="264">
        <f>AVERAGE(D5:E33)</f>
        <v>2.081896551724138E-2</v>
      </c>
      <c r="N33" s="264">
        <f>AVERAGE(F5:H33)</f>
        <v>2.189117647058823E-2</v>
      </c>
      <c r="O33" s="264">
        <f>AVERAGE(I5:J33)</f>
        <v>2.5538965517241375E-2</v>
      </c>
      <c r="P33" s="264">
        <f>AVERAGE(K5:L33)</f>
        <v>3.3558620689655178E-2</v>
      </c>
      <c r="Q33" s="265">
        <f t="shared" si="4"/>
        <v>2.3699999999999999E-2</v>
      </c>
      <c r="R33" s="265">
        <f t="shared" si="5"/>
        <v>2.7300000000000001E-2</v>
      </c>
      <c r="S33" s="265">
        <f t="shared" si="6"/>
        <v>2.7300000000000001E-2</v>
      </c>
      <c r="T33" s="265">
        <f t="shared" si="7"/>
        <v>4.1300000000000003E-2</v>
      </c>
      <c r="V33" s="257"/>
      <c r="W33" s="265">
        <f>AVERAGE(Q33:T33)</f>
        <v>2.9900000000000003E-2</v>
      </c>
      <c r="X33" s="257"/>
    </row>
    <row r="34" spans="1:24" ht="17.45" customHeight="1" x14ac:dyDescent="0.25">
      <c r="A34" s="257">
        <f t="shared" si="14"/>
        <v>1</v>
      </c>
      <c r="B34" s="257">
        <f t="shared" si="15"/>
        <v>2018</v>
      </c>
      <c r="C34" s="8">
        <f t="shared" si="8"/>
        <v>43130</v>
      </c>
      <c r="D34" s="260">
        <v>3.0099999999999998E-2</v>
      </c>
      <c r="E34" s="261"/>
      <c r="F34" s="260">
        <v>2.29E-2</v>
      </c>
      <c r="G34" s="262"/>
      <c r="H34" s="261"/>
      <c r="I34" s="260">
        <v>3.6200000000000003E-2</v>
      </c>
      <c r="J34" s="261"/>
      <c r="K34" s="263">
        <v>6.0199999999999997E-2</v>
      </c>
      <c r="L34" s="261"/>
      <c r="M34" s="264">
        <f t="shared" ref="M34" si="18">AVERAGE(D5:E34)</f>
        <v>2.1128333333333336E-2</v>
      </c>
      <c r="N34" s="264">
        <f t="shared" ref="N34" si="19">AVERAGE(F5:H34)</f>
        <v>2.1919999999999995E-2</v>
      </c>
      <c r="O34" s="264">
        <f t="shared" ref="O34" si="20">AVERAGE(I5:J34)</f>
        <v>2.5894333333333332E-2</v>
      </c>
      <c r="P34" s="264">
        <f t="shared" ref="P34" si="21">AVERAGE(K5:L34)</f>
        <v>3.4446666666666667E-2</v>
      </c>
      <c r="Q34" s="265">
        <f t="shared" si="4"/>
        <v>3.0099999999999998E-2</v>
      </c>
      <c r="R34" s="265">
        <f t="shared" si="5"/>
        <v>2.29E-2</v>
      </c>
      <c r="S34" s="265">
        <f t="shared" si="6"/>
        <v>3.6200000000000003E-2</v>
      </c>
      <c r="T34" s="265">
        <f t="shared" si="7"/>
        <v>6.0199999999999997E-2</v>
      </c>
      <c r="V34" s="257"/>
      <c r="W34" s="265">
        <f t="shared" ref="W34:W37" si="22">AVERAGE(Q34:T34)</f>
        <v>3.7350000000000001E-2</v>
      </c>
      <c r="X34" s="257"/>
    </row>
    <row r="35" spans="1:24" ht="17.45" customHeight="1" x14ac:dyDescent="0.25">
      <c r="A35" s="257">
        <f t="shared" si="14"/>
        <v>1</v>
      </c>
      <c r="B35" s="257">
        <f t="shared" si="15"/>
        <v>2018</v>
      </c>
      <c r="C35" s="8">
        <f t="shared" si="8"/>
        <v>43131</v>
      </c>
      <c r="D35" s="260"/>
      <c r="E35" s="261">
        <v>2.5000000000000001E-2</v>
      </c>
      <c r="F35" s="260"/>
      <c r="G35" s="262">
        <v>2.4400000000000002E-2</v>
      </c>
      <c r="H35" s="261"/>
      <c r="I35" s="260"/>
      <c r="J35" s="261">
        <v>3.39E-2</v>
      </c>
      <c r="K35" s="263"/>
      <c r="L35" s="261">
        <v>6.4600000000000005E-2</v>
      </c>
      <c r="M35" s="264">
        <f t="shared" ref="M35" si="23">AVERAGE(D6:E35)</f>
        <v>2.1541666666666671E-2</v>
      </c>
      <c r="N35" s="264">
        <f t="shared" ref="N35" si="24">AVERAGE(F6:H35)</f>
        <v>2.2282857142857142E-2</v>
      </c>
      <c r="O35" s="264">
        <f t="shared" ref="O35" si="25">AVERAGE(I6:J35)</f>
        <v>2.6640999999999995E-2</v>
      </c>
      <c r="P35" s="264">
        <f t="shared" ref="P35" si="26">AVERAGE(K6:L35)</f>
        <v>3.6133333333333337E-2</v>
      </c>
      <c r="Q35" s="265">
        <f t="shared" si="4"/>
        <v>2.5000000000000001E-2</v>
      </c>
      <c r="R35" s="265">
        <f t="shared" si="5"/>
        <v>2.4400000000000002E-2</v>
      </c>
      <c r="S35" s="265">
        <f t="shared" si="6"/>
        <v>3.39E-2</v>
      </c>
      <c r="T35" s="265">
        <f t="shared" si="7"/>
        <v>6.4600000000000005E-2</v>
      </c>
      <c r="V35" s="257"/>
      <c r="W35" s="265">
        <f t="shared" si="22"/>
        <v>3.6975000000000001E-2</v>
      </c>
      <c r="X35" s="257"/>
    </row>
    <row r="36" spans="1:24" ht="17.45" customHeight="1" x14ac:dyDescent="0.25">
      <c r="A36" s="257">
        <f t="shared" si="14"/>
        <v>2</v>
      </c>
      <c r="B36" s="257">
        <f t="shared" si="15"/>
        <v>2018</v>
      </c>
      <c r="C36" s="8">
        <f t="shared" si="8"/>
        <v>43132</v>
      </c>
      <c r="D36" s="260">
        <v>2.1899999999999999E-2</v>
      </c>
      <c r="E36" s="261"/>
      <c r="F36" s="260"/>
      <c r="G36" s="262"/>
      <c r="H36" s="261">
        <v>2.58E-2</v>
      </c>
      <c r="I36" s="260">
        <v>4.48E-2</v>
      </c>
      <c r="J36" s="261"/>
      <c r="K36" s="263">
        <v>5.4100000000000002E-2</v>
      </c>
      <c r="L36" s="261"/>
      <c r="M36" s="264">
        <f t="shared" ref="M36" si="27">AVERAGE(D7:E36)</f>
        <v>2.136833333333334E-2</v>
      </c>
      <c r="N36" s="264">
        <f t="shared" ref="N36" si="28">AVERAGE(F7:H36)</f>
        <v>2.2340000000000002E-2</v>
      </c>
      <c r="O36" s="264">
        <f t="shared" ref="O36" si="29">AVERAGE(I7:J36)</f>
        <v>2.7220999999999995E-2</v>
      </c>
      <c r="P36" s="264">
        <f t="shared" ref="P36" si="30">AVERAGE(K7:L36)</f>
        <v>3.6763333333333342E-2</v>
      </c>
      <c r="Q36" s="265">
        <f t="shared" si="4"/>
        <v>2.1899999999999999E-2</v>
      </c>
      <c r="R36" s="265">
        <f t="shared" si="5"/>
        <v>2.58E-2</v>
      </c>
      <c r="S36" s="265">
        <f t="shared" si="6"/>
        <v>4.48E-2</v>
      </c>
      <c r="T36" s="265">
        <f t="shared" si="7"/>
        <v>5.4100000000000002E-2</v>
      </c>
      <c r="V36" s="257"/>
      <c r="W36" s="265">
        <f t="shared" si="22"/>
        <v>3.6650000000000002E-2</v>
      </c>
      <c r="X36" s="257"/>
    </row>
    <row r="37" spans="1:24" ht="17.45" customHeight="1" x14ac:dyDescent="0.25">
      <c r="A37" s="257">
        <f t="shared" si="14"/>
        <v>2</v>
      </c>
      <c r="B37" s="257">
        <f t="shared" si="15"/>
        <v>2018</v>
      </c>
      <c r="C37" s="8">
        <f t="shared" si="8"/>
        <v>43133</v>
      </c>
      <c r="D37" s="260"/>
      <c r="E37" s="261">
        <v>2.6800000000000001E-2</v>
      </c>
      <c r="F37" s="260"/>
      <c r="G37" s="262">
        <v>2.7400000000000001E-2</v>
      </c>
      <c r="H37" s="261"/>
      <c r="I37" s="260"/>
      <c r="J37" s="261">
        <v>3.5299999999999998E-2</v>
      </c>
      <c r="K37" s="263"/>
      <c r="L37" s="261">
        <v>4.36E-2</v>
      </c>
      <c r="M37" s="264">
        <f t="shared" ref="M37:M39" si="31">AVERAGE(D8:E37)</f>
        <v>2.1318333333333335E-2</v>
      </c>
      <c r="N37" s="264">
        <f t="shared" ref="N37:N39" si="32">AVERAGE(F8:H37)</f>
        <v>2.2194285714285715E-2</v>
      </c>
      <c r="O37" s="264">
        <f t="shared" ref="O37:O39" si="33">AVERAGE(I8:J37)</f>
        <v>2.7160999999999994E-2</v>
      </c>
      <c r="P37" s="264">
        <f t="shared" ref="P37:P39" si="34">AVERAGE(K8:L37)</f>
        <v>3.6606666666666676E-2</v>
      </c>
      <c r="Q37" s="265">
        <f t="shared" si="4"/>
        <v>2.6800000000000001E-2</v>
      </c>
      <c r="R37" s="265">
        <f t="shared" si="5"/>
        <v>2.7400000000000001E-2</v>
      </c>
      <c r="S37" s="265">
        <f t="shared" si="6"/>
        <v>3.5299999999999998E-2</v>
      </c>
      <c r="T37" s="265">
        <f t="shared" si="7"/>
        <v>4.36E-2</v>
      </c>
      <c r="V37" s="257"/>
      <c r="W37" s="265">
        <f t="shared" si="22"/>
        <v>3.3274999999999999E-2</v>
      </c>
      <c r="X37" s="265">
        <f>AVERAGE(Q33:T37)</f>
        <v>3.483E-2</v>
      </c>
    </row>
    <row r="38" spans="1:24" ht="17.45" customHeight="1" x14ac:dyDescent="0.25">
      <c r="A38" s="257">
        <f t="shared" si="14"/>
        <v>2</v>
      </c>
      <c r="B38" s="257">
        <f t="shared" si="15"/>
        <v>2018</v>
      </c>
      <c r="C38" s="435">
        <f t="shared" si="8"/>
        <v>43134</v>
      </c>
      <c r="D38" s="434">
        <v>1.55E-2</v>
      </c>
      <c r="E38" s="436"/>
      <c r="F38" s="434">
        <v>1.5699999999999999E-2</v>
      </c>
      <c r="G38" s="438"/>
      <c r="H38" s="436">
        <v>1.6400000000000001E-2</v>
      </c>
      <c r="I38" s="434">
        <v>0.02</v>
      </c>
      <c r="J38" s="436"/>
      <c r="K38" s="437">
        <v>2.6100000000000002E-2</v>
      </c>
      <c r="L38" s="436"/>
      <c r="M38" s="264">
        <f t="shared" si="31"/>
        <v>2.0975000000000008E-2</v>
      </c>
      <c r="N38" s="264">
        <f t="shared" si="32"/>
        <v>2.1437142857142859E-2</v>
      </c>
      <c r="O38" s="264">
        <f t="shared" si="33"/>
        <v>2.5474333333333328E-2</v>
      </c>
      <c r="P38" s="264">
        <f t="shared" si="34"/>
        <v>3.5590000000000004E-2</v>
      </c>
      <c r="Q38" s="442">
        <f t="shared" si="4"/>
        <v>1.55E-2</v>
      </c>
      <c r="R38" s="442">
        <f t="shared" si="5"/>
        <v>1.6050000000000002E-2</v>
      </c>
      <c r="S38" s="442">
        <f t="shared" si="6"/>
        <v>0.02</v>
      </c>
      <c r="T38" s="442">
        <f t="shared" si="7"/>
        <v>2.6100000000000002E-2</v>
      </c>
      <c r="U38" s="326"/>
      <c r="V38" s="442">
        <f>AVERAGE(Q38:T38)</f>
        <v>1.9412499999999999E-2</v>
      </c>
      <c r="W38" s="445"/>
      <c r="X38" s="257"/>
    </row>
    <row r="39" spans="1:24" ht="17.45" customHeight="1" x14ac:dyDescent="0.25">
      <c r="A39" s="257">
        <f t="shared" si="14"/>
        <v>2</v>
      </c>
      <c r="B39" s="257">
        <f t="shared" si="15"/>
        <v>2018</v>
      </c>
      <c r="C39" s="435">
        <f t="shared" si="8"/>
        <v>43135</v>
      </c>
      <c r="D39" s="434"/>
      <c r="E39" s="436">
        <v>1.35E-2</v>
      </c>
      <c r="F39" s="434"/>
      <c r="G39" s="438">
        <v>1.4E-2</v>
      </c>
      <c r="H39" s="436"/>
      <c r="I39" s="434"/>
      <c r="J39" s="436">
        <v>1.04E-2</v>
      </c>
      <c r="K39" s="437"/>
      <c r="L39" s="436">
        <v>2.2499999999999999E-2</v>
      </c>
      <c r="M39" s="264">
        <f t="shared" si="31"/>
        <v>2.0238333333333337E-2</v>
      </c>
      <c r="N39" s="264">
        <f t="shared" si="32"/>
        <v>2.1117142857142855E-2</v>
      </c>
      <c r="O39" s="264">
        <f t="shared" si="33"/>
        <v>2.475433333333333E-2</v>
      </c>
      <c r="P39" s="264">
        <f t="shared" si="34"/>
        <v>3.4619999999999998E-2</v>
      </c>
      <c r="Q39" s="442">
        <f t="shared" si="4"/>
        <v>1.35E-2</v>
      </c>
      <c r="R39" s="442">
        <f t="shared" si="5"/>
        <v>1.4E-2</v>
      </c>
      <c r="S39" s="442">
        <f t="shared" si="6"/>
        <v>1.04E-2</v>
      </c>
      <c r="T39" s="442">
        <f t="shared" si="7"/>
        <v>2.2499999999999999E-2</v>
      </c>
      <c r="U39" s="326"/>
      <c r="V39" s="442">
        <f>AVERAGE(Q39:T39)</f>
        <v>1.5100000000000001E-2</v>
      </c>
      <c r="W39" s="445"/>
      <c r="X39" s="265">
        <f>AVERAGE(Q38:T39)</f>
        <v>1.7256249999999997E-2</v>
      </c>
    </row>
    <row r="40" spans="1:24" ht="17.45" customHeight="1" x14ac:dyDescent="0.25">
      <c r="A40" s="257">
        <f t="shared" si="14"/>
        <v>2</v>
      </c>
      <c r="B40" s="257">
        <f t="shared" si="15"/>
        <v>2018</v>
      </c>
      <c r="C40" s="8">
        <f t="shared" si="8"/>
        <v>43136</v>
      </c>
      <c r="D40" s="260">
        <v>3.5299999999999998E-2</v>
      </c>
      <c r="E40" s="261"/>
      <c r="F40" s="260">
        <v>2.3E-2</v>
      </c>
      <c r="G40" s="262"/>
      <c r="H40" s="261"/>
      <c r="I40" s="260">
        <v>3.0800000000000001E-2</v>
      </c>
      <c r="J40" s="261"/>
      <c r="K40" s="263">
        <v>3.3700000000000001E-2</v>
      </c>
      <c r="L40" s="261"/>
      <c r="M40" s="264">
        <f t="shared" ref="M40" si="35">AVERAGE(D11:E40)</f>
        <v>2.0781666666666667E-2</v>
      </c>
      <c r="N40" s="264">
        <f t="shared" ref="N40" si="36">AVERAGE(F11:H40)</f>
        <v>2.1414285714285716E-2</v>
      </c>
      <c r="O40" s="264">
        <f t="shared" ref="O40" si="37">AVERAGE(I11:J40)</f>
        <v>2.5397666666666666E-2</v>
      </c>
      <c r="P40" s="264">
        <f t="shared" ref="P40" si="38">AVERAGE(K11:L40)</f>
        <v>3.5093333333333337E-2</v>
      </c>
      <c r="Q40" s="265">
        <f t="shared" si="4"/>
        <v>3.5299999999999998E-2</v>
      </c>
      <c r="R40" s="265">
        <f t="shared" si="5"/>
        <v>2.3E-2</v>
      </c>
      <c r="S40" s="265">
        <f t="shared" si="6"/>
        <v>3.0800000000000001E-2</v>
      </c>
      <c r="T40" s="265">
        <f t="shared" si="7"/>
        <v>3.3700000000000001E-2</v>
      </c>
      <c r="V40" s="257"/>
      <c r="W40" s="265">
        <f>AVERAGE(Q40:T40)</f>
        <v>3.0699999999999998E-2</v>
      </c>
      <c r="X40" s="257"/>
    </row>
    <row r="41" spans="1:24" ht="17.45" customHeight="1" x14ac:dyDescent="0.25">
      <c r="A41" s="257">
        <f t="shared" si="14"/>
        <v>2</v>
      </c>
      <c r="B41" s="257">
        <f t="shared" si="15"/>
        <v>2018</v>
      </c>
      <c r="C41" s="8">
        <f t="shared" si="8"/>
        <v>43137</v>
      </c>
      <c r="D41" s="260"/>
      <c r="E41" s="261">
        <v>1.8200000000000001E-2</v>
      </c>
      <c r="F41" s="260"/>
      <c r="G41" s="262">
        <v>2.81E-2</v>
      </c>
      <c r="H41" s="261"/>
      <c r="I41" s="260"/>
      <c r="J41" s="261">
        <v>3.1099999999999999E-2</v>
      </c>
      <c r="K41" s="263"/>
      <c r="L41" s="261">
        <v>3.0800000000000001E-2</v>
      </c>
      <c r="M41" s="264">
        <f t="shared" ref="M41" si="39">AVERAGE(D12:E41)</f>
        <v>2.0925000000000003E-2</v>
      </c>
      <c r="N41" s="264">
        <f t="shared" ref="N41" si="40">AVERAGE(F12:H41)</f>
        <v>2.178571428571429E-2</v>
      </c>
      <c r="O41" s="264">
        <f t="shared" ref="O41" si="41">AVERAGE(I12:J41)</f>
        <v>2.6104333333333334E-2</v>
      </c>
      <c r="P41" s="264">
        <f t="shared" ref="P41" si="42">AVERAGE(K12:L41)</f>
        <v>3.5573333333333339E-2</v>
      </c>
      <c r="Q41" s="265">
        <f t="shared" si="4"/>
        <v>1.8200000000000001E-2</v>
      </c>
      <c r="R41" s="265">
        <f t="shared" si="5"/>
        <v>2.81E-2</v>
      </c>
      <c r="S41" s="265">
        <f t="shared" si="6"/>
        <v>3.1099999999999999E-2</v>
      </c>
      <c r="T41" s="265">
        <f t="shared" si="7"/>
        <v>3.0800000000000001E-2</v>
      </c>
      <c r="V41" s="257"/>
      <c r="W41" s="265">
        <f t="shared" ref="W41:W44" si="43">AVERAGE(Q41:T41)</f>
        <v>2.7049999999999998E-2</v>
      </c>
      <c r="X41" s="257"/>
    </row>
    <row r="42" spans="1:24" ht="17.45" customHeight="1" x14ac:dyDescent="0.25">
      <c r="A42" s="257">
        <f t="shared" si="14"/>
        <v>2</v>
      </c>
      <c r="B42" s="257">
        <f t="shared" si="15"/>
        <v>2018</v>
      </c>
      <c r="C42" s="8">
        <f t="shared" si="8"/>
        <v>43138</v>
      </c>
      <c r="D42" s="260">
        <v>1.6299999999999999E-2</v>
      </c>
      <c r="E42" s="261"/>
      <c r="F42" s="260"/>
      <c r="G42" s="262"/>
      <c r="H42" s="261">
        <v>3.6799999999999999E-2</v>
      </c>
      <c r="I42" s="260">
        <v>3.3599999999999998E-2</v>
      </c>
      <c r="J42" s="261"/>
      <c r="K42" s="263">
        <v>4.2299999999999997E-2</v>
      </c>
      <c r="L42" s="261"/>
      <c r="M42" s="264">
        <f t="shared" ref="M42" si="44">AVERAGE(D13:E42)</f>
        <v>2.0671666666666665E-2</v>
      </c>
      <c r="N42" s="264">
        <f t="shared" ref="N42" si="45">AVERAGE(F13:H42)</f>
        <v>2.2342857142857143E-2</v>
      </c>
      <c r="O42" s="264">
        <f t="shared" ref="O42" si="46">AVERAGE(I13:J42)</f>
        <v>2.6664333333333335E-2</v>
      </c>
      <c r="P42" s="264">
        <f t="shared" ref="P42" si="47">AVERAGE(K13:L42)</f>
        <v>3.604333333333333E-2</v>
      </c>
      <c r="Q42" s="265">
        <f t="shared" si="4"/>
        <v>1.6299999999999999E-2</v>
      </c>
      <c r="R42" s="265">
        <f t="shared" si="5"/>
        <v>3.6799999999999999E-2</v>
      </c>
      <c r="S42" s="265">
        <f t="shared" si="6"/>
        <v>3.3599999999999998E-2</v>
      </c>
      <c r="T42" s="265">
        <f t="shared" si="7"/>
        <v>4.2299999999999997E-2</v>
      </c>
      <c r="V42" s="257"/>
      <c r="W42" s="265">
        <f t="shared" si="43"/>
        <v>3.2250000000000001E-2</v>
      </c>
      <c r="X42" s="257"/>
    </row>
    <row r="43" spans="1:24" ht="17.45" customHeight="1" x14ac:dyDescent="0.25">
      <c r="A43" s="257">
        <f t="shared" si="14"/>
        <v>2</v>
      </c>
      <c r="B43" s="257">
        <f t="shared" si="15"/>
        <v>2018</v>
      </c>
      <c r="C43" s="8">
        <f t="shared" si="8"/>
        <v>43139</v>
      </c>
      <c r="D43" s="260"/>
      <c r="E43" s="261">
        <v>1.34E-2</v>
      </c>
      <c r="F43" s="260"/>
      <c r="G43" s="262">
        <v>2.41E-2</v>
      </c>
      <c r="H43" s="261"/>
      <c r="I43" s="260"/>
      <c r="J43" s="261">
        <v>2.3400000000000001E-2</v>
      </c>
      <c r="K43" s="263"/>
      <c r="L43" s="261">
        <v>3.6999999999999998E-2</v>
      </c>
      <c r="M43" s="264">
        <f t="shared" ref="M43" si="48">AVERAGE(D14:E43)</f>
        <v>2.0876666666666661E-2</v>
      </c>
      <c r="N43" s="264">
        <f t="shared" ref="N43" si="49">AVERAGE(F14:H43)</f>
        <v>2.2845714285714289E-2</v>
      </c>
      <c r="O43" s="264">
        <f t="shared" ref="O43" si="50">AVERAGE(I14:J43)</f>
        <v>2.7242666666666669E-2</v>
      </c>
      <c r="P43" s="264">
        <f t="shared" ref="P43" si="51">AVERAGE(K14:L43)</f>
        <v>3.6866666666666666E-2</v>
      </c>
      <c r="Q43" s="265">
        <f t="shared" si="4"/>
        <v>1.34E-2</v>
      </c>
      <c r="R43" s="265">
        <f t="shared" si="5"/>
        <v>2.41E-2</v>
      </c>
      <c r="S43" s="265">
        <f t="shared" si="6"/>
        <v>2.3400000000000001E-2</v>
      </c>
      <c r="T43" s="265">
        <f t="shared" si="7"/>
        <v>3.6999999999999998E-2</v>
      </c>
      <c r="V43" s="257"/>
      <c r="W43" s="265">
        <f t="shared" si="43"/>
        <v>2.4474999999999997E-2</v>
      </c>
      <c r="X43" s="257"/>
    </row>
    <row r="44" spans="1:24" ht="17.45" customHeight="1" x14ac:dyDescent="0.25">
      <c r="A44" s="257">
        <f t="shared" si="14"/>
        <v>2</v>
      </c>
      <c r="B44" s="257">
        <f t="shared" si="15"/>
        <v>2018</v>
      </c>
      <c r="C44" s="9">
        <f t="shared" si="8"/>
        <v>43140</v>
      </c>
      <c r="D44" s="275">
        <v>1.8599999999999998E-2</v>
      </c>
      <c r="E44" s="276"/>
      <c r="F44" s="275">
        <v>2.3800000000000002E-2</v>
      </c>
      <c r="G44" s="277"/>
      <c r="H44" s="276">
        <v>2.1999999999999999E-2</v>
      </c>
      <c r="I44" s="275">
        <v>2.5499999999999998E-2</v>
      </c>
      <c r="J44" s="276"/>
      <c r="K44" s="278">
        <v>3.1899999999999998E-2</v>
      </c>
      <c r="L44" s="276"/>
      <c r="M44" s="264">
        <f t="shared" ref="M44:M46" si="52">AVERAGE(D15:E44)</f>
        <v>2.1119999999999993E-2</v>
      </c>
      <c r="N44" s="264">
        <f t="shared" ref="N44:N46" si="53">AVERAGE(F15:H44)</f>
        <v>2.3722857142857143E-2</v>
      </c>
      <c r="O44" s="264">
        <f t="shared" ref="O44:O46" si="54">AVERAGE(I15:J44)</f>
        <v>2.7615999999999998E-2</v>
      </c>
      <c r="P44" s="264">
        <f t="shared" ref="P44:P46" si="55">AVERAGE(K15:L44)</f>
        <v>3.7353333333333336E-2</v>
      </c>
      <c r="Q44" s="265">
        <f t="shared" si="4"/>
        <v>1.8599999999999998E-2</v>
      </c>
      <c r="R44" s="265">
        <f t="shared" si="5"/>
        <v>2.29E-2</v>
      </c>
      <c r="S44" s="265">
        <f t="shared" si="6"/>
        <v>2.5499999999999998E-2</v>
      </c>
      <c r="T44" s="265">
        <f t="shared" si="7"/>
        <v>3.1899999999999998E-2</v>
      </c>
      <c r="V44" s="257"/>
      <c r="W44" s="265">
        <f t="shared" si="43"/>
        <v>2.4724999999999997E-2</v>
      </c>
      <c r="X44" s="265">
        <f>AVERAGE(Q40:T44)</f>
        <v>2.7839999999999997E-2</v>
      </c>
    </row>
    <row r="45" spans="1:24" ht="17.45" customHeight="1" x14ac:dyDescent="0.25">
      <c r="A45" s="257">
        <f t="shared" si="14"/>
        <v>2</v>
      </c>
      <c r="B45" s="257">
        <f t="shared" si="15"/>
        <v>2018</v>
      </c>
      <c r="C45" s="435">
        <f t="shared" si="8"/>
        <v>43141</v>
      </c>
      <c r="D45" s="434"/>
      <c r="E45" s="436">
        <v>7.3099999999999997E-3</v>
      </c>
      <c r="F45" s="434"/>
      <c r="G45" s="438">
        <v>7.8499999999999993E-3</v>
      </c>
      <c r="H45" s="436"/>
      <c r="I45" s="434"/>
      <c r="J45" s="436">
        <v>1.0999999999999999E-2</v>
      </c>
      <c r="K45" s="437"/>
      <c r="L45" s="436">
        <v>1.6500000000000001E-2</v>
      </c>
      <c r="M45" s="264">
        <f t="shared" si="52"/>
        <v>2.0193666666666665E-2</v>
      </c>
      <c r="N45" s="264">
        <f t="shared" si="53"/>
        <v>2.3384285714285722E-2</v>
      </c>
      <c r="O45" s="264">
        <f t="shared" si="54"/>
        <v>2.6529333333333332E-2</v>
      </c>
      <c r="P45" s="264">
        <f t="shared" si="55"/>
        <v>3.6493333333333336E-2</v>
      </c>
      <c r="Q45" s="442">
        <f t="shared" si="4"/>
        <v>7.3099999999999997E-3</v>
      </c>
      <c r="R45" s="442">
        <f t="shared" si="5"/>
        <v>7.8499999999999993E-3</v>
      </c>
      <c r="S45" s="442">
        <f t="shared" si="6"/>
        <v>1.0999999999999999E-2</v>
      </c>
      <c r="T45" s="442">
        <f t="shared" si="7"/>
        <v>1.6500000000000001E-2</v>
      </c>
      <c r="U45" s="326"/>
      <c r="V45" s="442">
        <f>AVERAGE(Q45:T45)</f>
        <v>1.0665000000000001E-2</v>
      </c>
      <c r="W45" s="445"/>
      <c r="X45" s="257"/>
    </row>
    <row r="46" spans="1:24" ht="17.45" customHeight="1" x14ac:dyDescent="0.25">
      <c r="A46" s="257">
        <f t="shared" si="14"/>
        <v>2</v>
      </c>
      <c r="B46" s="257">
        <f t="shared" si="15"/>
        <v>2018</v>
      </c>
      <c r="C46" s="435">
        <f t="shared" si="8"/>
        <v>43142</v>
      </c>
      <c r="D46" s="434">
        <v>1.4500000000000001E-2</v>
      </c>
      <c r="E46" s="436"/>
      <c r="F46" s="434">
        <v>1.34E-2</v>
      </c>
      <c r="G46" s="438"/>
      <c r="H46" s="436"/>
      <c r="I46" s="434">
        <v>1.2999999999999999E-2</v>
      </c>
      <c r="J46" s="436"/>
      <c r="K46" s="437">
        <v>2.75E-2</v>
      </c>
      <c r="L46" s="436"/>
      <c r="M46" s="264">
        <f t="shared" si="52"/>
        <v>2.0010333333333331E-2</v>
      </c>
      <c r="N46" s="264">
        <f t="shared" si="53"/>
        <v>2.2978571428571432E-2</v>
      </c>
      <c r="O46" s="264">
        <f t="shared" si="54"/>
        <v>2.3595999999999999E-2</v>
      </c>
      <c r="P46" s="264">
        <f t="shared" si="55"/>
        <v>3.6339999999999997E-2</v>
      </c>
      <c r="Q46" s="442">
        <f t="shared" si="4"/>
        <v>1.4500000000000001E-2</v>
      </c>
      <c r="R46" s="442">
        <f t="shared" si="5"/>
        <v>1.34E-2</v>
      </c>
      <c r="S46" s="442">
        <f t="shared" si="6"/>
        <v>1.2999999999999999E-2</v>
      </c>
      <c r="T46" s="442">
        <f t="shared" si="7"/>
        <v>2.75E-2</v>
      </c>
      <c r="U46" s="326"/>
      <c r="V46" s="442">
        <f>AVERAGE(Q46:T46)</f>
        <v>1.7100000000000001E-2</v>
      </c>
      <c r="W46" s="445"/>
      <c r="X46" s="265">
        <f>AVERAGE(Q45:T46)</f>
        <v>1.3882499999999999E-2</v>
      </c>
    </row>
    <row r="47" spans="1:24" ht="17.45" customHeight="1" x14ac:dyDescent="0.25">
      <c r="A47" s="257">
        <f t="shared" si="14"/>
        <v>2</v>
      </c>
      <c r="B47" s="257">
        <f t="shared" si="15"/>
        <v>2018</v>
      </c>
      <c r="C47" s="8">
        <f t="shared" si="8"/>
        <v>43143</v>
      </c>
      <c r="D47" s="260"/>
      <c r="E47" s="261">
        <v>2.3E-2</v>
      </c>
      <c r="F47" s="260"/>
      <c r="G47" s="262">
        <v>1.77E-2</v>
      </c>
      <c r="H47" s="261"/>
      <c r="I47" s="260"/>
      <c r="J47" s="261">
        <v>1.4E-2</v>
      </c>
      <c r="K47" s="263"/>
      <c r="L47" s="261">
        <v>4.2099999999999999E-2</v>
      </c>
      <c r="M47" s="264">
        <f t="shared" ref="M47" si="56">AVERAGE(D18:E47)</f>
        <v>2.0343666666666666E-2</v>
      </c>
      <c r="N47" s="264">
        <f t="shared" ref="N47" si="57">AVERAGE(F18:H47)</f>
        <v>2.3047142857142867E-2</v>
      </c>
      <c r="O47" s="264">
        <f t="shared" ref="O47" si="58">AVERAGE(I18:J47)</f>
        <v>2.3486E-2</v>
      </c>
      <c r="P47" s="264">
        <f t="shared" ref="P47" si="59">AVERAGE(K18:L47)</f>
        <v>3.7113333333333332E-2</v>
      </c>
      <c r="Q47" s="265">
        <f t="shared" si="4"/>
        <v>2.3E-2</v>
      </c>
      <c r="R47" s="265">
        <f t="shared" si="5"/>
        <v>1.77E-2</v>
      </c>
      <c r="S47" s="265">
        <f t="shared" si="6"/>
        <v>1.4E-2</v>
      </c>
      <c r="T47" s="265">
        <f t="shared" si="7"/>
        <v>4.2099999999999999E-2</v>
      </c>
      <c r="V47" s="257"/>
      <c r="W47" s="265">
        <f>AVERAGE(Q47:T47)</f>
        <v>2.4199999999999999E-2</v>
      </c>
      <c r="X47" s="257"/>
    </row>
    <row r="48" spans="1:24" ht="17.45" customHeight="1" x14ac:dyDescent="0.25">
      <c r="A48" s="257">
        <f t="shared" si="14"/>
        <v>2</v>
      </c>
      <c r="B48" s="257">
        <f t="shared" si="15"/>
        <v>2018</v>
      </c>
      <c r="C48" s="8">
        <f t="shared" si="8"/>
        <v>43144</v>
      </c>
      <c r="D48" s="260">
        <v>1.26E-2</v>
      </c>
      <c r="E48" s="261"/>
      <c r="F48" s="260"/>
      <c r="G48" s="262"/>
      <c r="H48" s="261">
        <v>2.6800000000000001E-2</v>
      </c>
      <c r="I48" s="260">
        <v>1.5699999999999999E-2</v>
      </c>
      <c r="J48" s="261"/>
      <c r="K48" s="263">
        <v>5.5800000000000002E-2</v>
      </c>
      <c r="L48" s="261"/>
      <c r="M48" s="264">
        <f t="shared" ref="M48" si="60">AVERAGE(D19:E48)</f>
        <v>2.0367000000000003E-2</v>
      </c>
      <c r="N48" s="264">
        <f t="shared" ref="N48" si="61">AVERAGE(F19:H48)</f>
        <v>2.3515714285714289E-2</v>
      </c>
      <c r="O48" s="264">
        <f t="shared" ref="O48" si="62">AVERAGE(I19:J48)</f>
        <v>2.3718666666666669E-2</v>
      </c>
      <c r="P48" s="264">
        <f t="shared" ref="P48" si="63">AVERAGE(K19:L48)</f>
        <v>3.8456666666666674E-2</v>
      </c>
      <c r="Q48" s="265">
        <f t="shared" si="4"/>
        <v>1.26E-2</v>
      </c>
      <c r="R48" s="265">
        <f t="shared" si="5"/>
        <v>2.6800000000000001E-2</v>
      </c>
      <c r="S48" s="265">
        <f t="shared" si="6"/>
        <v>1.5699999999999999E-2</v>
      </c>
      <c r="T48" s="265">
        <f t="shared" si="7"/>
        <v>5.5800000000000002E-2</v>
      </c>
      <c r="V48" s="257"/>
      <c r="W48" s="265">
        <f t="shared" ref="W48:W51" si="64">AVERAGE(Q48:T48)</f>
        <v>2.7725E-2</v>
      </c>
      <c r="X48" s="257"/>
    </row>
    <row r="49" spans="1:24" ht="17.45" customHeight="1" x14ac:dyDescent="0.25">
      <c r="A49" s="257">
        <f t="shared" si="14"/>
        <v>2</v>
      </c>
      <c r="B49" s="257">
        <f t="shared" si="15"/>
        <v>2018</v>
      </c>
      <c r="C49" s="8">
        <f t="shared" si="8"/>
        <v>43145</v>
      </c>
      <c r="D49" s="260"/>
      <c r="E49" s="261">
        <v>2.23E-2</v>
      </c>
      <c r="F49" s="260"/>
      <c r="G49" s="262">
        <v>1.5900000000000001E-2</v>
      </c>
      <c r="H49" s="261"/>
      <c r="I49" s="260"/>
      <c r="J49" s="261">
        <v>1.72E-2</v>
      </c>
      <c r="K49" s="263"/>
      <c r="L49" s="261">
        <v>4.6399999999999997E-2</v>
      </c>
      <c r="M49" s="264">
        <f t="shared" ref="M49" si="65">AVERAGE(D20:E49)</f>
        <v>2.0097E-2</v>
      </c>
      <c r="N49" s="264">
        <f t="shared" ref="N49" si="66">AVERAGE(F20:H49)</f>
        <v>2.2907142857142865E-2</v>
      </c>
      <c r="O49" s="264">
        <f t="shared" ref="O49" si="67">AVERAGE(I20:J49)</f>
        <v>2.3332000000000006E-2</v>
      </c>
      <c r="P49" s="264">
        <f t="shared" ref="P49" si="68">AVERAGE(K20:L49)</f>
        <v>3.8963333333333343E-2</v>
      </c>
      <c r="Q49" s="265">
        <f t="shared" si="4"/>
        <v>2.23E-2</v>
      </c>
      <c r="R49" s="265">
        <f t="shared" si="5"/>
        <v>1.5900000000000001E-2</v>
      </c>
      <c r="S49" s="265">
        <f t="shared" si="6"/>
        <v>1.72E-2</v>
      </c>
      <c r="T49" s="265">
        <f t="shared" si="7"/>
        <v>4.6399999999999997E-2</v>
      </c>
      <c r="V49" s="257"/>
      <c r="W49" s="265">
        <f t="shared" si="64"/>
        <v>2.545E-2</v>
      </c>
      <c r="X49" s="257"/>
    </row>
    <row r="50" spans="1:24" ht="17.45" customHeight="1" x14ac:dyDescent="0.25">
      <c r="A50" s="257">
        <f t="shared" si="14"/>
        <v>2</v>
      </c>
      <c r="B50" s="257">
        <f t="shared" si="15"/>
        <v>2018</v>
      </c>
      <c r="C50" s="9">
        <f t="shared" si="8"/>
        <v>43146</v>
      </c>
      <c r="D50" s="275">
        <v>1.5100000000000001E-2</v>
      </c>
      <c r="E50" s="276"/>
      <c r="F50" s="275">
        <v>2.1100000000000001E-2</v>
      </c>
      <c r="G50" s="277"/>
      <c r="H50" s="276">
        <v>2.1299999999999999E-2</v>
      </c>
      <c r="I50" s="275">
        <v>1.8499999999999999E-2</v>
      </c>
      <c r="J50" s="276"/>
      <c r="K50" s="278">
        <v>3.5499999999999997E-2</v>
      </c>
      <c r="L50" s="276"/>
      <c r="M50" s="264">
        <f t="shared" ref="M50" si="69">AVERAGE(D21:E50)</f>
        <v>1.9837000000000004E-2</v>
      </c>
      <c r="N50" s="264">
        <f t="shared" ref="N50" si="70">AVERAGE(F21:H50)</f>
        <v>2.269285714285715E-2</v>
      </c>
      <c r="O50" s="264">
        <f t="shared" ref="O50" si="71">AVERAGE(I21:J50)</f>
        <v>2.2818666666666664E-2</v>
      </c>
      <c r="P50" s="264">
        <f t="shared" ref="P50" si="72">AVERAGE(K21:L50)</f>
        <v>3.9040000000000005E-2</v>
      </c>
      <c r="Q50" s="265">
        <f t="shared" si="4"/>
        <v>1.5100000000000001E-2</v>
      </c>
      <c r="R50" s="265">
        <f t="shared" si="5"/>
        <v>2.12E-2</v>
      </c>
      <c r="S50" s="265">
        <f t="shared" si="6"/>
        <v>1.8499999999999999E-2</v>
      </c>
      <c r="T50" s="265">
        <f t="shared" si="7"/>
        <v>3.5499999999999997E-2</v>
      </c>
      <c r="V50" s="257"/>
      <c r="W50" s="265">
        <f t="shared" si="64"/>
        <v>2.2574999999999998E-2</v>
      </c>
      <c r="X50" s="257"/>
    </row>
    <row r="51" spans="1:24" ht="17.45" customHeight="1" x14ac:dyDescent="0.25">
      <c r="A51" s="257">
        <f t="shared" si="14"/>
        <v>2</v>
      </c>
      <c r="B51" s="257">
        <f t="shared" si="15"/>
        <v>2018</v>
      </c>
      <c r="C51" s="8">
        <f t="shared" si="8"/>
        <v>43147</v>
      </c>
      <c r="D51" s="260"/>
      <c r="E51" s="261">
        <v>3.6999999999999998E-2</v>
      </c>
      <c r="F51" s="260"/>
      <c r="G51" s="262">
        <v>4.9700000000000001E-2</v>
      </c>
      <c r="H51" s="261"/>
      <c r="I51" s="260"/>
      <c r="J51" s="261">
        <v>3.39E-2</v>
      </c>
      <c r="K51" s="263"/>
      <c r="L51" s="261">
        <v>4.8800000000000003E-2</v>
      </c>
      <c r="M51" s="264">
        <f t="shared" ref="M51:M54" si="73">AVERAGE(D22:E51)</f>
        <v>2.0097E-2</v>
      </c>
      <c r="N51" s="264">
        <f t="shared" ref="N51:N54" si="74">AVERAGE(F22:H51)</f>
        <v>2.3355714285714285E-2</v>
      </c>
      <c r="O51" s="264">
        <f t="shared" ref="O51:O54" si="75">AVERAGE(I22:J51)</f>
        <v>2.2795333333333338E-2</v>
      </c>
      <c r="P51" s="264">
        <f t="shared" ref="P51:P54" si="76">AVERAGE(K22:L51)</f>
        <v>3.9379999999999998E-2</v>
      </c>
      <c r="Q51" s="265">
        <f t="shared" si="4"/>
        <v>3.6999999999999998E-2</v>
      </c>
      <c r="R51" s="265">
        <f t="shared" si="5"/>
        <v>4.9700000000000001E-2</v>
      </c>
      <c r="S51" s="265">
        <f t="shared" si="6"/>
        <v>3.39E-2</v>
      </c>
      <c r="T51" s="265">
        <f t="shared" si="7"/>
        <v>4.8800000000000003E-2</v>
      </c>
      <c r="V51" s="257"/>
      <c r="W51" s="265">
        <f t="shared" si="64"/>
        <v>4.2349999999999999E-2</v>
      </c>
      <c r="X51" s="265">
        <f>AVERAGE(Q47:T51)</f>
        <v>2.8459999999999996E-2</v>
      </c>
    </row>
    <row r="52" spans="1:24" ht="17.45" customHeight="1" x14ac:dyDescent="0.25">
      <c r="A52" s="257">
        <f t="shared" si="14"/>
        <v>2</v>
      </c>
      <c r="B52" s="257">
        <f t="shared" si="15"/>
        <v>2018</v>
      </c>
      <c r="C52" s="435">
        <f t="shared" si="8"/>
        <v>43148</v>
      </c>
      <c r="D52" s="434">
        <v>1.6899999999999998E-2</v>
      </c>
      <c r="E52" s="436"/>
      <c r="F52" s="434">
        <v>3.95E-2</v>
      </c>
      <c r="G52" s="438"/>
      <c r="H52" s="436"/>
      <c r="I52" s="434">
        <v>2.4199999999999999E-2</v>
      </c>
      <c r="J52" s="436"/>
      <c r="K52" s="437">
        <v>6.1800000000000001E-2</v>
      </c>
      <c r="L52" s="436"/>
      <c r="M52" s="264">
        <f t="shared" si="73"/>
        <v>1.9220333333333336E-2</v>
      </c>
      <c r="N52" s="264">
        <f t="shared" si="74"/>
        <v>2.380714285714286E-2</v>
      </c>
      <c r="O52" s="264">
        <f t="shared" si="75"/>
        <v>2.283866666666667E-2</v>
      </c>
      <c r="P52" s="264">
        <f t="shared" si="76"/>
        <v>3.9539999999999999E-2</v>
      </c>
      <c r="Q52" s="442">
        <f t="shared" si="4"/>
        <v>1.6899999999999998E-2</v>
      </c>
      <c r="R52" s="442">
        <f t="shared" si="5"/>
        <v>3.95E-2</v>
      </c>
      <c r="S52" s="442">
        <f t="shared" si="6"/>
        <v>2.4199999999999999E-2</v>
      </c>
      <c r="T52" s="442">
        <f t="shared" si="7"/>
        <v>6.1800000000000001E-2</v>
      </c>
      <c r="U52" s="326"/>
      <c r="V52" s="442">
        <f>AVERAGE(Q52:T52)</f>
        <v>3.56E-2</v>
      </c>
      <c r="W52" s="445"/>
      <c r="X52" s="257"/>
    </row>
    <row r="53" spans="1:24" ht="17.45" customHeight="1" x14ac:dyDescent="0.25">
      <c r="A53" s="257">
        <f t="shared" si="14"/>
        <v>2</v>
      </c>
      <c r="B53" s="257">
        <f t="shared" si="15"/>
        <v>2018</v>
      </c>
      <c r="C53" s="435">
        <f t="shared" si="8"/>
        <v>43149</v>
      </c>
      <c r="D53" s="434"/>
      <c r="E53" s="436">
        <v>2.3099999999999999E-2</v>
      </c>
      <c r="F53" s="434"/>
      <c r="G53" s="438">
        <v>1.4500000000000001E-2</v>
      </c>
      <c r="H53" s="436"/>
      <c r="I53" s="434"/>
      <c r="J53" s="436">
        <v>9.6299999999999997E-3</v>
      </c>
      <c r="K53" s="437"/>
      <c r="L53" s="436">
        <v>3.0700000000000002E-2</v>
      </c>
      <c r="M53" s="264">
        <f t="shared" si="73"/>
        <v>1.9293666666666667E-2</v>
      </c>
      <c r="N53" s="264">
        <f t="shared" si="74"/>
        <v>2.3787142857142857E-2</v>
      </c>
      <c r="O53" s="264">
        <f t="shared" si="75"/>
        <v>2.2573000000000006E-2</v>
      </c>
      <c r="P53" s="264">
        <f t="shared" si="76"/>
        <v>3.9746666666666673E-2</v>
      </c>
      <c r="Q53" s="442">
        <f t="shared" si="4"/>
        <v>2.3099999999999999E-2</v>
      </c>
      <c r="R53" s="442">
        <f t="shared" si="5"/>
        <v>1.4500000000000001E-2</v>
      </c>
      <c r="S53" s="442">
        <f t="shared" si="6"/>
        <v>9.6299999999999997E-3</v>
      </c>
      <c r="T53" s="442">
        <f t="shared" si="7"/>
        <v>3.0700000000000002E-2</v>
      </c>
      <c r="U53" s="326"/>
      <c r="V53" s="442">
        <f>AVERAGE(Q53:T53)</f>
        <v>1.94825E-2</v>
      </c>
      <c r="W53" s="445"/>
      <c r="X53" s="265">
        <f>AVERAGE(Q52:T53)</f>
        <v>2.7541250000000003E-2</v>
      </c>
    </row>
    <row r="54" spans="1:24" ht="17.45" customHeight="1" x14ac:dyDescent="0.25">
      <c r="A54" s="257">
        <f t="shared" si="14"/>
        <v>2</v>
      </c>
      <c r="B54" s="257">
        <f t="shared" si="15"/>
        <v>2018</v>
      </c>
      <c r="C54" s="8">
        <f t="shared" si="8"/>
        <v>43150</v>
      </c>
      <c r="D54" s="260">
        <v>1.0699999999999999E-2</v>
      </c>
      <c r="E54" s="261"/>
      <c r="F54" s="260"/>
      <c r="G54" s="262"/>
      <c r="H54" s="261">
        <v>1.24E-2</v>
      </c>
      <c r="I54" s="260">
        <v>6.43E-3</v>
      </c>
      <c r="J54" s="261"/>
      <c r="K54" s="263">
        <v>2.2700000000000001E-2</v>
      </c>
      <c r="L54" s="261"/>
      <c r="M54" s="264">
        <f t="shared" si="73"/>
        <v>1.9230333333333339E-2</v>
      </c>
      <c r="N54" s="264">
        <f t="shared" si="74"/>
        <v>2.3421428571428576E-2</v>
      </c>
      <c r="O54" s="264">
        <f t="shared" si="75"/>
        <v>2.243733333333334E-2</v>
      </c>
      <c r="P54" s="264">
        <f t="shared" si="76"/>
        <v>3.987333333333333E-2</v>
      </c>
      <c r="Q54" s="265">
        <f t="shared" si="4"/>
        <v>1.0699999999999999E-2</v>
      </c>
      <c r="R54" s="265">
        <f t="shared" si="5"/>
        <v>1.24E-2</v>
      </c>
      <c r="S54" s="265">
        <f t="shared" si="6"/>
        <v>6.43E-3</v>
      </c>
      <c r="T54" s="265">
        <f t="shared" si="7"/>
        <v>2.2700000000000001E-2</v>
      </c>
      <c r="V54" s="257"/>
      <c r="W54" s="265">
        <f>AVERAGE(Q54:T54)</f>
        <v>1.30575E-2</v>
      </c>
      <c r="X54" s="257"/>
    </row>
    <row r="55" spans="1:24" ht="17.45" customHeight="1" x14ac:dyDescent="0.25">
      <c r="A55" s="257">
        <f t="shared" si="14"/>
        <v>2</v>
      </c>
      <c r="B55" s="257">
        <f t="shared" si="15"/>
        <v>2018</v>
      </c>
      <c r="C55" s="8">
        <f t="shared" si="8"/>
        <v>43151</v>
      </c>
      <c r="D55" s="260"/>
      <c r="E55" s="261">
        <v>1.54E-2</v>
      </c>
      <c r="F55" s="260"/>
      <c r="G55" s="262">
        <v>2.0299999999999999E-2</v>
      </c>
      <c r="H55" s="261"/>
      <c r="I55" s="260"/>
      <c r="J55" s="261">
        <v>1.5299999999999999E-2</v>
      </c>
      <c r="K55" s="263"/>
      <c r="L55" s="261">
        <v>3.49E-2</v>
      </c>
      <c r="M55" s="264">
        <f t="shared" ref="M55" si="77">AVERAGE(D26:E55)</f>
        <v>1.9407000000000004E-2</v>
      </c>
      <c r="N55" s="264">
        <f t="shared" ref="N55" si="78">AVERAGE(F26:H55)</f>
        <v>2.3581428571428573E-2</v>
      </c>
      <c r="O55" s="264">
        <f t="shared" ref="O55" si="79">AVERAGE(I26:J55)</f>
        <v>2.2705333333333341E-2</v>
      </c>
      <c r="P55" s="264">
        <f t="shared" ref="P55" si="80">AVERAGE(K26:L55)</f>
        <v>4.030333333333333E-2</v>
      </c>
      <c r="Q55" s="265">
        <f t="shared" si="4"/>
        <v>1.54E-2</v>
      </c>
      <c r="R55" s="265">
        <f t="shared" si="5"/>
        <v>2.0299999999999999E-2</v>
      </c>
      <c r="S55" s="265">
        <f t="shared" si="6"/>
        <v>1.5299999999999999E-2</v>
      </c>
      <c r="T55" s="265">
        <f t="shared" si="7"/>
        <v>3.49E-2</v>
      </c>
      <c r="V55" s="257"/>
      <c r="W55" s="265">
        <f t="shared" ref="W55:W58" si="81">AVERAGE(Q55:T55)</f>
        <v>2.1475000000000001E-2</v>
      </c>
      <c r="X55" s="257"/>
    </row>
    <row r="56" spans="1:24" ht="17.45" customHeight="1" x14ac:dyDescent="0.25">
      <c r="A56" s="257">
        <f t="shared" si="14"/>
        <v>2</v>
      </c>
      <c r="B56" s="257">
        <f t="shared" si="15"/>
        <v>2018</v>
      </c>
      <c r="C56" s="9">
        <f t="shared" si="8"/>
        <v>43152</v>
      </c>
      <c r="D56" s="275">
        <v>7.3999999999999996E-2</v>
      </c>
      <c r="E56" s="276"/>
      <c r="F56" s="275">
        <v>2.1999999999999999E-2</v>
      </c>
      <c r="G56" s="277"/>
      <c r="H56" s="276">
        <v>1.9300000000000001E-2</v>
      </c>
      <c r="I56" s="275">
        <v>1.5100000000000001E-2</v>
      </c>
      <c r="J56" s="276"/>
      <c r="K56" s="278">
        <v>3.1899999999999998E-2</v>
      </c>
      <c r="L56" s="276"/>
      <c r="M56" s="264">
        <f t="shared" ref="M56:M57" si="82">AVERAGE(D27:E56)</f>
        <v>2.1223666666666665E-2</v>
      </c>
      <c r="N56" s="264">
        <f t="shared" ref="N56:N57" si="83">AVERAGE(F27:H56)</f>
        <v>2.3624285714285716E-2</v>
      </c>
      <c r="O56" s="264">
        <f t="shared" ref="O56:O57" si="84">AVERAGE(I27:J56)</f>
        <v>2.2538666666666672E-2</v>
      </c>
      <c r="P56" s="264">
        <f t="shared" ref="P56:P57" si="85">AVERAGE(K27:L56)</f>
        <v>3.971333333333333E-2</v>
      </c>
      <c r="Q56" s="265">
        <f t="shared" si="4"/>
        <v>7.3999999999999996E-2</v>
      </c>
      <c r="R56" s="265">
        <f t="shared" si="5"/>
        <v>2.0650000000000002E-2</v>
      </c>
      <c r="S56" s="265">
        <f t="shared" si="6"/>
        <v>1.5100000000000001E-2</v>
      </c>
      <c r="T56" s="265">
        <f t="shared" si="7"/>
        <v>3.1899999999999998E-2</v>
      </c>
      <c r="V56" s="257"/>
      <c r="W56" s="265">
        <f t="shared" si="81"/>
        <v>3.54125E-2</v>
      </c>
      <c r="X56" s="257"/>
    </row>
    <row r="57" spans="1:24" ht="17.45" customHeight="1" x14ac:dyDescent="0.25">
      <c r="A57" s="257">
        <f t="shared" si="14"/>
        <v>2</v>
      </c>
      <c r="B57" s="257">
        <f t="shared" si="15"/>
        <v>2018</v>
      </c>
      <c r="C57" s="8">
        <f t="shared" si="8"/>
        <v>43153</v>
      </c>
      <c r="D57" s="260"/>
      <c r="E57" s="261">
        <v>3.1899999999999998E-2</v>
      </c>
      <c r="F57" s="260"/>
      <c r="G57" s="262">
        <v>2.0500000000000001E-2</v>
      </c>
      <c r="H57" s="261"/>
      <c r="I57" s="260"/>
      <c r="J57" s="261">
        <v>1.43E-2</v>
      </c>
      <c r="K57" s="263"/>
      <c r="L57" s="261">
        <v>3.39E-2</v>
      </c>
      <c r="M57" s="264">
        <f t="shared" si="82"/>
        <v>2.1820333333333334E-2</v>
      </c>
      <c r="N57" s="264">
        <f t="shared" si="83"/>
        <v>2.3032857142857143E-2</v>
      </c>
      <c r="O57" s="264">
        <f t="shared" si="84"/>
        <v>2.2108666666666672E-2</v>
      </c>
      <c r="P57" s="264">
        <f t="shared" si="85"/>
        <v>3.8589999999999999E-2</v>
      </c>
      <c r="Q57" s="265">
        <f t="shared" si="4"/>
        <v>3.1899999999999998E-2</v>
      </c>
      <c r="R57" s="265">
        <f t="shared" si="5"/>
        <v>2.0500000000000001E-2</v>
      </c>
      <c r="S57" s="265">
        <f t="shared" si="6"/>
        <v>1.43E-2</v>
      </c>
      <c r="T57" s="265">
        <f t="shared" si="7"/>
        <v>3.39E-2</v>
      </c>
      <c r="V57" s="257"/>
      <c r="W57" s="265">
        <f t="shared" si="81"/>
        <v>2.5150000000000002E-2</v>
      </c>
      <c r="X57" s="257"/>
    </row>
    <row r="58" spans="1:24" ht="17.45" customHeight="1" x14ac:dyDescent="0.25">
      <c r="A58" s="257">
        <f t="shared" si="14"/>
        <v>2</v>
      </c>
      <c r="B58" s="257">
        <f t="shared" si="15"/>
        <v>2018</v>
      </c>
      <c r="C58" s="8">
        <f t="shared" si="8"/>
        <v>43154</v>
      </c>
      <c r="D58" s="260">
        <v>1.89E-2</v>
      </c>
      <c r="E58" s="261"/>
      <c r="F58" s="260">
        <v>2.98E-2</v>
      </c>
      <c r="G58" s="262"/>
      <c r="H58" s="261"/>
      <c r="I58" s="260">
        <v>2.1000000000000001E-2</v>
      </c>
      <c r="J58" s="261"/>
      <c r="K58" s="263">
        <v>3.1399999999999997E-2</v>
      </c>
      <c r="L58" s="261"/>
      <c r="M58" s="264">
        <f t="shared" ref="M58:M60" si="86">AVERAGE(D29:E58)</f>
        <v>2.1867000000000001E-2</v>
      </c>
      <c r="N58" s="264">
        <f t="shared" ref="N58:N60" si="87">AVERAGE(F29:H58)</f>
        <v>2.2718571428571428E-2</v>
      </c>
      <c r="O58" s="264">
        <f t="shared" ref="O58:O60" si="88">AVERAGE(I29:J58)</f>
        <v>2.2182000000000004E-2</v>
      </c>
      <c r="P58" s="264">
        <f t="shared" ref="P58:P60" si="89">AVERAGE(K29:L58)</f>
        <v>3.7996666666666672E-2</v>
      </c>
      <c r="Q58" s="265">
        <f t="shared" si="4"/>
        <v>1.89E-2</v>
      </c>
      <c r="R58" s="265">
        <f t="shared" si="5"/>
        <v>2.98E-2</v>
      </c>
      <c r="S58" s="265">
        <f t="shared" si="6"/>
        <v>2.1000000000000001E-2</v>
      </c>
      <c r="T58" s="265">
        <f t="shared" si="7"/>
        <v>3.1399999999999997E-2</v>
      </c>
      <c r="V58" s="257"/>
      <c r="W58" s="265">
        <f t="shared" si="81"/>
        <v>2.5274999999999999E-2</v>
      </c>
      <c r="X58" s="265">
        <f>AVERAGE(Q54:T58)</f>
        <v>2.4073999999999998E-2</v>
      </c>
    </row>
    <row r="59" spans="1:24" ht="17.45" customHeight="1" x14ac:dyDescent="0.25">
      <c r="A59" s="257">
        <f t="shared" si="14"/>
        <v>2</v>
      </c>
      <c r="B59" s="257">
        <f t="shared" si="15"/>
        <v>2018</v>
      </c>
      <c r="C59" s="435">
        <f t="shared" si="8"/>
        <v>43155</v>
      </c>
      <c r="D59" s="434"/>
      <c r="E59" s="436">
        <v>1.0500000000000001E-2</v>
      </c>
      <c r="F59" s="434"/>
      <c r="G59" s="438">
        <v>9.1000000000000004E-3</v>
      </c>
      <c r="H59" s="436"/>
      <c r="I59" s="434"/>
      <c r="J59" s="436">
        <v>9.7000000000000003E-3</v>
      </c>
      <c r="K59" s="437"/>
      <c r="L59" s="436">
        <v>3.3500000000000002E-2</v>
      </c>
      <c r="M59" s="264">
        <f t="shared" si="86"/>
        <v>2.1383666666666669E-2</v>
      </c>
      <c r="N59" s="264">
        <f t="shared" si="87"/>
        <v>2.2192857142857143E-2</v>
      </c>
      <c r="O59" s="264">
        <f t="shared" si="88"/>
        <v>2.1632000000000005E-2</v>
      </c>
      <c r="P59" s="264">
        <f t="shared" si="89"/>
        <v>3.7676666666666671E-2</v>
      </c>
      <c r="Q59" s="442">
        <f t="shared" si="4"/>
        <v>1.0500000000000001E-2</v>
      </c>
      <c r="R59" s="442">
        <f t="shared" si="5"/>
        <v>9.1000000000000004E-3</v>
      </c>
      <c r="S59" s="442">
        <f t="shared" si="6"/>
        <v>9.7000000000000003E-3</v>
      </c>
      <c r="T59" s="442">
        <f t="shared" si="7"/>
        <v>3.3500000000000002E-2</v>
      </c>
      <c r="U59" s="326"/>
      <c r="V59" s="442">
        <f>AVERAGE(Q59:T59)</f>
        <v>1.5699999999999999E-2</v>
      </c>
      <c r="W59" s="445"/>
      <c r="X59" s="257"/>
    </row>
    <row r="60" spans="1:24" ht="17.45" customHeight="1" x14ac:dyDescent="0.25">
      <c r="A60" s="257">
        <f t="shared" si="14"/>
        <v>2</v>
      </c>
      <c r="B60" s="257">
        <f t="shared" si="15"/>
        <v>2018</v>
      </c>
      <c r="C60" s="435">
        <f t="shared" si="8"/>
        <v>43156</v>
      </c>
      <c r="D60" s="434">
        <v>1.12E-2</v>
      </c>
      <c r="E60" s="436"/>
      <c r="F60" s="434"/>
      <c r="G60" s="438"/>
      <c r="H60" s="436">
        <v>9.7000000000000003E-3</v>
      </c>
      <c r="I60" s="434">
        <v>1.01E-2</v>
      </c>
      <c r="J60" s="436"/>
      <c r="K60" s="437">
        <v>1.8200000000000001E-2</v>
      </c>
      <c r="L60" s="436"/>
      <c r="M60" s="264">
        <f t="shared" si="86"/>
        <v>2.1113666666666666E-2</v>
      </c>
      <c r="N60" s="264">
        <f t="shared" si="87"/>
        <v>2.1698571428571432E-2</v>
      </c>
      <c r="O60" s="264">
        <f t="shared" si="88"/>
        <v>2.0915333333333338E-2</v>
      </c>
      <c r="P60" s="264">
        <f t="shared" si="89"/>
        <v>3.7520000000000005E-2</v>
      </c>
      <c r="Q60" s="442">
        <f t="shared" si="4"/>
        <v>1.12E-2</v>
      </c>
      <c r="R60" s="442">
        <f t="shared" si="5"/>
        <v>9.7000000000000003E-3</v>
      </c>
      <c r="S60" s="442">
        <f t="shared" si="6"/>
        <v>1.01E-2</v>
      </c>
      <c r="T60" s="442">
        <f t="shared" si="7"/>
        <v>1.8200000000000001E-2</v>
      </c>
      <c r="U60" s="326"/>
      <c r="V60" s="442">
        <f>AVERAGE(Q60:T60)</f>
        <v>1.23E-2</v>
      </c>
      <c r="W60" s="445"/>
      <c r="X60" s="265">
        <f>AVERAGE(Q59:T60)</f>
        <v>1.3999999999999999E-2</v>
      </c>
    </row>
    <row r="61" spans="1:24" ht="17.45" customHeight="1" x14ac:dyDescent="0.25">
      <c r="A61" s="257">
        <f t="shared" si="14"/>
        <v>2</v>
      </c>
      <c r="B61" s="257">
        <f t="shared" si="15"/>
        <v>2018</v>
      </c>
      <c r="C61" s="8">
        <f t="shared" si="8"/>
        <v>43157</v>
      </c>
      <c r="D61" s="260"/>
      <c r="E61" s="261">
        <v>2.52E-2</v>
      </c>
      <c r="F61" s="260"/>
      <c r="G61" s="262">
        <v>1.49E-2</v>
      </c>
      <c r="H61" s="261"/>
      <c r="I61" s="260"/>
      <c r="J61" s="261">
        <v>1.32E-2</v>
      </c>
      <c r="K61" s="263"/>
      <c r="L61" s="261">
        <v>3.2599999999999997E-2</v>
      </c>
      <c r="M61" s="264">
        <f t="shared" ref="M61" si="90">AVERAGE(D32:E61)</f>
        <v>2.1496999999999999E-2</v>
      </c>
      <c r="N61" s="264">
        <f t="shared" ref="N61" si="91">AVERAGE(F32:H61)</f>
        <v>2.1692857142857146E-2</v>
      </c>
      <c r="O61" s="264">
        <f t="shared" ref="O61" si="92">AVERAGE(I32:J61)</f>
        <v>2.0902E-2</v>
      </c>
      <c r="P61" s="264">
        <f t="shared" ref="P61" si="93">AVERAGE(K32:L61)</f>
        <v>3.7229999999999999E-2</v>
      </c>
      <c r="Q61" s="265">
        <f t="shared" si="4"/>
        <v>2.52E-2</v>
      </c>
      <c r="R61" s="265">
        <f t="shared" si="5"/>
        <v>1.49E-2</v>
      </c>
      <c r="S61" s="265">
        <f t="shared" si="6"/>
        <v>1.32E-2</v>
      </c>
      <c r="T61" s="265">
        <f t="shared" si="7"/>
        <v>3.2599999999999997E-2</v>
      </c>
      <c r="V61" s="257"/>
      <c r="W61" s="265">
        <f>AVERAGE(Q61:T61)</f>
        <v>2.1475000000000001E-2</v>
      </c>
      <c r="X61" s="257"/>
    </row>
    <row r="62" spans="1:24" ht="17.45" customHeight="1" x14ac:dyDescent="0.25">
      <c r="A62" s="257">
        <f t="shared" si="14"/>
        <v>2</v>
      </c>
      <c r="B62" s="257">
        <f t="shared" si="15"/>
        <v>2018</v>
      </c>
      <c r="C62" s="9">
        <f t="shared" si="8"/>
        <v>43158</v>
      </c>
      <c r="D62" s="275">
        <v>1.6799999999999999E-2</v>
      </c>
      <c r="E62" s="276"/>
      <c r="F62" s="275">
        <v>1.34E-2</v>
      </c>
      <c r="G62" s="277"/>
      <c r="H62" s="276">
        <v>1.32E-2</v>
      </c>
      <c r="I62" s="275">
        <v>1.8200000000000001E-2</v>
      </c>
      <c r="J62" s="276"/>
      <c r="K62" s="278">
        <v>2.1299999999999999E-2</v>
      </c>
      <c r="L62" s="276"/>
      <c r="M62" s="264">
        <f t="shared" ref="M62:M63" si="94">AVERAGE(D33:E62)</f>
        <v>2.1490333333333334E-2</v>
      </c>
      <c r="N62" s="264">
        <f t="shared" ref="N62:N63" si="95">AVERAGE(F33:H62)</f>
        <v>2.1258571428571429E-2</v>
      </c>
      <c r="O62" s="264">
        <f t="shared" ref="O62:O63" si="96">AVERAGE(I33:J62)</f>
        <v>2.1092000000000003E-2</v>
      </c>
      <c r="P62" s="264">
        <f t="shared" ref="P62:P63" si="97">AVERAGE(K33:L62)</f>
        <v>3.7120000000000007E-2</v>
      </c>
      <c r="Q62" s="265">
        <f t="shared" si="4"/>
        <v>1.6799999999999999E-2</v>
      </c>
      <c r="R62" s="265">
        <f t="shared" si="5"/>
        <v>1.3299999999999999E-2</v>
      </c>
      <c r="S62" s="265">
        <f t="shared" si="6"/>
        <v>1.8200000000000001E-2</v>
      </c>
      <c r="T62" s="265">
        <f t="shared" si="7"/>
        <v>2.1299999999999999E-2</v>
      </c>
      <c r="V62" s="257"/>
      <c r="W62" s="265">
        <f t="shared" ref="W62:W65" si="98">AVERAGE(Q62:T62)</f>
        <v>1.7399999999999999E-2</v>
      </c>
      <c r="X62" s="257"/>
    </row>
    <row r="63" spans="1:24" ht="17.45" customHeight="1" x14ac:dyDescent="0.25">
      <c r="A63" s="257">
        <f t="shared" si="14"/>
        <v>2</v>
      </c>
      <c r="B63" s="257">
        <f t="shared" si="15"/>
        <v>2018</v>
      </c>
      <c r="C63" s="8">
        <f t="shared" si="8"/>
        <v>43159</v>
      </c>
      <c r="D63" s="260"/>
      <c r="E63" s="261">
        <v>1.6199999999999999E-2</v>
      </c>
      <c r="F63" s="260"/>
      <c r="G63" s="262">
        <v>1.23E-2</v>
      </c>
      <c r="H63" s="261"/>
      <c r="I63" s="260"/>
      <c r="J63" s="261">
        <v>1.7100000000000001E-2</v>
      </c>
      <c r="K63" s="263"/>
      <c r="L63" s="261">
        <v>2.86E-2</v>
      </c>
      <c r="M63" s="264">
        <f t="shared" si="94"/>
        <v>2.1240333333333337E-2</v>
      </c>
      <c r="N63" s="264">
        <f t="shared" si="95"/>
        <v>2.0829999999999998E-2</v>
      </c>
      <c r="O63" s="264">
        <f t="shared" si="96"/>
        <v>2.0752E-2</v>
      </c>
      <c r="P63" s="264">
        <f t="shared" si="97"/>
        <v>3.6696666666666669E-2</v>
      </c>
      <c r="Q63" s="265">
        <f t="shared" si="4"/>
        <v>1.6199999999999999E-2</v>
      </c>
      <c r="R63" s="265">
        <f t="shared" si="5"/>
        <v>1.23E-2</v>
      </c>
      <c r="S63" s="265">
        <f t="shared" si="6"/>
        <v>1.7100000000000001E-2</v>
      </c>
      <c r="T63" s="265">
        <f t="shared" si="7"/>
        <v>2.86E-2</v>
      </c>
      <c r="V63" s="257"/>
      <c r="W63" s="265">
        <f t="shared" si="98"/>
        <v>1.8550000000000001E-2</v>
      </c>
      <c r="X63" s="257"/>
    </row>
    <row r="64" spans="1:24" ht="17.45" customHeight="1" x14ac:dyDescent="0.25">
      <c r="A64" s="257">
        <f t="shared" si="14"/>
        <v>3</v>
      </c>
      <c r="B64" s="257">
        <f t="shared" si="15"/>
        <v>2018</v>
      </c>
      <c r="C64" s="8">
        <f t="shared" si="8"/>
        <v>43160</v>
      </c>
      <c r="D64" s="260">
        <v>1.9099999999999999E-2</v>
      </c>
      <c r="E64" s="261"/>
      <c r="F64" s="260">
        <v>1.44E-2</v>
      </c>
      <c r="G64" s="262"/>
      <c r="H64" s="261"/>
      <c r="I64" s="260">
        <v>1.6400000000000001E-2</v>
      </c>
      <c r="J64" s="261"/>
      <c r="K64" s="263">
        <v>2.18E-2</v>
      </c>
      <c r="L64" s="261"/>
      <c r="M64" s="264">
        <f t="shared" ref="M64" si="99">AVERAGE(D35:E64)</f>
        <v>2.0873666666666669E-2</v>
      </c>
      <c r="N64" s="264">
        <f t="shared" ref="N64" si="100">AVERAGE(F35:H64)</f>
        <v>2.0587142857142859E-2</v>
      </c>
      <c r="O64" s="264">
        <f t="shared" ref="O64" si="101">AVERAGE(I35:J64)</f>
        <v>2.0091999999999995E-2</v>
      </c>
      <c r="P64" s="264">
        <f t="shared" ref="P64" si="102">AVERAGE(K35:L64)</f>
        <v>3.5416666666666666E-2</v>
      </c>
      <c r="Q64" s="265">
        <f t="shared" si="4"/>
        <v>1.9099999999999999E-2</v>
      </c>
      <c r="R64" s="265">
        <f t="shared" si="5"/>
        <v>1.44E-2</v>
      </c>
      <c r="S64" s="265">
        <f t="shared" si="6"/>
        <v>1.6400000000000001E-2</v>
      </c>
      <c r="T64" s="265">
        <f t="shared" si="7"/>
        <v>2.18E-2</v>
      </c>
      <c r="V64" s="257"/>
      <c r="W64" s="265">
        <f t="shared" si="98"/>
        <v>1.7925E-2</v>
      </c>
      <c r="X64" s="257"/>
    </row>
    <row r="65" spans="1:24" ht="17.45" customHeight="1" x14ac:dyDescent="0.25">
      <c r="A65" s="257">
        <f t="shared" si="14"/>
        <v>3</v>
      </c>
      <c r="B65" s="257">
        <f t="shared" si="15"/>
        <v>2018</v>
      </c>
      <c r="C65" s="8">
        <f t="shared" si="8"/>
        <v>43161</v>
      </c>
      <c r="D65" s="260"/>
      <c r="E65" s="261">
        <v>6.1000000000000004E-3</v>
      </c>
      <c r="F65" s="260"/>
      <c r="G65" s="262">
        <v>4.8999999999999998E-3</v>
      </c>
      <c r="H65" s="261"/>
      <c r="I65" s="260"/>
      <c r="J65" s="261">
        <v>6.7999999999999996E-3</v>
      </c>
      <c r="K65" s="263"/>
      <c r="L65" s="261">
        <v>1.4200000000000001E-2</v>
      </c>
      <c r="M65" s="264">
        <f t="shared" ref="M65:M67" si="103">AVERAGE(D36:E65)</f>
        <v>2.0243666666666667E-2</v>
      </c>
      <c r="N65" s="264">
        <f t="shared" ref="N65:N67" si="104">AVERAGE(F36:H65)</f>
        <v>2.0030000000000003E-2</v>
      </c>
      <c r="O65" s="264">
        <f t="shared" ref="O65:O67" si="105">AVERAGE(I36:J65)</f>
        <v>1.9188666666666666E-2</v>
      </c>
      <c r="P65" s="264">
        <f t="shared" ref="P65:P67" si="106">AVERAGE(K36:L65)</f>
        <v>3.3736666666666665E-2</v>
      </c>
      <c r="Q65" s="265">
        <f t="shared" si="4"/>
        <v>6.1000000000000004E-3</v>
      </c>
      <c r="R65" s="265">
        <f t="shared" si="5"/>
        <v>4.8999999999999998E-3</v>
      </c>
      <c r="S65" s="265">
        <f t="shared" si="6"/>
        <v>6.7999999999999996E-3</v>
      </c>
      <c r="T65" s="265">
        <f t="shared" si="7"/>
        <v>1.4200000000000001E-2</v>
      </c>
      <c r="V65" s="257"/>
      <c r="W65" s="265">
        <f t="shared" si="98"/>
        <v>8.0000000000000002E-3</v>
      </c>
      <c r="X65" s="265">
        <f>AVERAGE(Q61:T65)</f>
        <v>1.6669999999999997E-2</v>
      </c>
    </row>
    <row r="66" spans="1:24" ht="17.45" customHeight="1" x14ac:dyDescent="0.25">
      <c r="A66" s="257">
        <f t="shared" si="14"/>
        <v>3</v>
      </c>
      <c r="B66" s="257">
        <f t="shared" si="15"/>
        <v>2018</v>
      </c>
      <c r="C66" s="435">
        <f t="shared" si="8"/>
        <v>43162</v>
      </c>
      <c r="D66" s="434">
        <v>9.4999999999999998E-3</v>
      </c>
      <c r="E66" s="436"/>
      <c r="F66" s="434"/>
      <c r="G66" s="438"/>
      <c r="H66" s="436">
        <v>1.4500000000000001E-2</v>
      </c>
      <c r="I66" s="434">
        <v>3.3E-3</v>
      </c>
      <c r="J66" s="436"/>
      <c r="K66" s="437">
        <v>1.49E-2</v>
      </c>
      <c r="L66" s="436"/>
      <c r="M66" s="264">
        <f t="shared" si="103"/>
        <v>1.9830333333333335E-2</v>
      </c>
      <c r="N66" s="264">
        <f t="shared" si="104"/>
        <v>1.9707142857142857E-2</v>
      </c>
      <c r="O66" s="264">
        <f t="shared" si="105"/>
        <v>1.7805333333333333E-2</v>
      </c>
      <c r="P66" s="264">
        <f t="shared" si="106"/>
        <v>3.243E-2</v>
      </c>
      <c r="Q66" s="442">
        <f t="shared" si="4"/>
        <v>9.4999999999999998E-3</v>
      </c>
      <c r="R66" s="442">
        <f t="shared" si="5"/>
        <v>1.4500000000000001E-2</v>
      </c>
      <c r="S66" s="442">
        <f t="shared" si="6"/>
        <v>3.3E-3</v>
      </c>
      <c r="T66" s="442">
        <f t="shared" si="7"/>
        <v>1.49E-2</v>
      </c>
      <c r="U66" s="326"/>
      <c r="V66" s="442">
        <f>AVERAGE(Q66:T66)</f>
        <v>1.055E-2</v>
      </c>
      <c r="W66" s="445"/>
      <c r="X66" s="257"/>
    </row>
    <row r="67" spans="1:24" ht="17.45" customHeight="1" x14ac:dyDescent="0.25">
      <c r="A67" s="257">
        <f t="shared" si="14"/>
        <v>3</v>
      </c>
      <c r="B67" s="257">
        <f t="shared" si="15"/>
        <v>2018</v>
      </c>
      <c r="C67" s="435">
        <f t="shared" si="8"/>
        <v>43163</v>
      </c>
      <c r="D67" s="434"/>
      <c r="E67" s="436">
        <v>9.4000000000000004E-3</v>
      </c>
      <c r="F67" s="434"/>
      <c r="G67" s="438">
        <v>1.47E-2</v>
      </c>
      <c r="H67" s="436"/>
      <c r="I67" s="434"/>
      <c r="J67" s="436">
        <v>8.2699999999999996E-3</v>
      </c>
      <c r="K67" s="437"/>
      <c r="L67" s="436">
        <v>1.7899999999999999E-2</v>
      </c>
      <c r="M67" s="264">
        <f t="shared" si="103"/>
        <v>1.9250333333333331E-2</v>
      </c>
      <c r="N67" s="264">
        <f t="shared" si="104"/>
        <v>1.9344285714285717E-2</v>
      </c>
      <c r="O67" s="264">
        <f t="shared" si="105"/>
        <v>1.6904333333333337E-2</v>
      </c>
      <c r="P67" s="264">
        <f t="shared" si="106"/>
        <v>3.1573333333333335E-2</v>
      </c>
      <c r="Q67" s="442">
        <f t="shared" si="4"/>
        <v>9.4000000000000004E-3</v>
      </c>
      <c r="R67" s="442">
        <f t="shared" si="5"/>
        <v>1.47E-2</v>
      </c>
      <c r="S67" s="442">
        <f t="shared" si="6"/>
        <v>8.2699999999999996E-3</v>
      </c>
      <c r="T67" s="442">
        <f t="shared" si="7"/>
        <v>1.7899999999999999E-2</v>
      </c>
      <c r="U67" s="326"/>
      <c r="V67" s="442">
        <f>AVERAGE(Q67:T67)</f>
        <v>1.2567499999999999E-2</v>
      </c>
      <c r="W67" s="445"/>
      <c r="X67" s="265">
        <f>AVERAGE(Q66:T67)</f>
        <v>1.155875E-2</v>
      </c>
    </row>
    <row r="68" spans="1:24" ht="17.45" customHeight="1" x14ac:dyDescent="0.25">
      <c r="A68" s="257">
        <f t="shared" si="14"/>
        <v>3</v>
      </c>
      <c r="B68" s="257">
        <f t="shared" si="15"/>
        <v>2018</v>
      </c>
      <c r="C68" s="9">
        <f t="shared" si="8"/>
        <v>43164</v>
      </c>
      <c r="D68" s="275">
        <v>2.1100000000000001E-2</v>
      </c>
      <c r="E68" s="276"/>
      <c r="F68" s="275">
        <v>1.52E-2</v>
      </c>
      <c r="G68" s="277"/>
      <c r="H68" s="276">
        <v>1.4800000000000001E-2</v>
      </c>
      <c r="I68" s="275">
        <v>1.9199999999999998E-2</v>
      </c>
      <c r="J68" s="276"/>
      <c r="K68" s="278">
        <v>2.8799999999999999E-2</v>
      </c>
      <c r="L68" s="276"/>
      <c r="M68" s="264">
        <f t="shared" ref="M68:M69" si="107">AVERAGE(D39:E68)</f>
        <v>1.9436999999999996E-2</v>
      </c>
      <c r="N68" s="264">
        <f t="shared" ref="N68:N69" si="108">AVERAGE(F39:H68)</f>
        <v>1.9284285714285716E-2</v>
      </c>
      <c r="O68" s="264">
        <f t="shared" ref="O68:O69" si="109">AVERAGE(I39:J68)</f>
        <v>1.6877666666666669E-2</v>
      </c>
      <c r="P68" s="264">
        <f t="shared" ref="P68:P69" si="110">AVERAGE(K39:L68)</f>
        <v>3.1663333333333335E-2</v>
      </c>
      <c r="Q68" s="265">
        <f t="shared" si="4"/>
        <v>2.1100000000000001E-2</v>
      </c>
      <c r="R68" s="265">
        <f t="shared" si="5"/>
        <v>1.4999999999999999E-2</v>
      </c>
      <c r="S68" s="265">
        <f t="shared" si="6"/>
        <v>1.9199999999999998E-2</v>
      </c>
      <c r="T68" s="265">
        <f t="shared" si="7"/>
        <v>2.8799999999999999E-2</v>
      </c>
      <c r="V68" s="257"/>
      <c r="W68" s="265">
        <f>AVERAGE(Q68:T68)</f>
        <v>2.1025000000000002E-2</v>
      </c>
      <c r="X68" s="257"/>
    </row>
    <row r="69" spans="1:24" ht="17.45" customHeight="1" x14ac:dyDescent="0.25">
      <c r="A69" s="257">
        <f t="shared" si="14"/>
        <v>3</v>
      </c>
      <c r="B69" s="257">
        <f t="shared" si="15"/>
        <v>2018</v>
      </c>
      <c r="C69" s="8">
        <f t="shared" ref="C69:C132" si="111">C68+1</f>
        <v>43165</v>
      </c>
      <c r="D69" s="260"/>
      <c r="E69" s="261">
        <v>1.4200000000000001E-2</v>
      </c>
      <c r="F69" s="260"/>
      <c r="G69" s="262">
        <v>1.8100000000000002E-2</v>
      </c>
      <c r="H69" s="261"/>
      <c r="I69" s="260"/>
      <c r="J69" s="261">
        <v>2.7E-2</v>
      </c>
      <c r="K69" s="263"/>
      <c r="L69" s="261">
        <v>3.7400000000000003E-2</v>
      </c>
      <c r="M69" s="264">
        <f t="shared" si="107"/>
        <v>1.9460333333333333E-2</v>
      </c>
      <c r="N69" s="264">
        <f t="shared" si="108"/>
        <v>1.9401428571428573E-2</v>
      </c>
      <c r="O69" s="264">
        <f t="shared" si="109"/>
        <v>1.7430999999999995E-2</v>
      </c>
      <c r="P69" s="264">
        <f t="shared" si="110"/>
        <v>3.2160000000000001E-2</v>
      </c>
      <c r="Q69" s="265">
        <f t="shared" ref="Q69:Q94" si="112">IFERROR(AVERAGE(D69:E69),"")</f>
        <v>1.4200000000000001E-2</v>
      </c>
      <c r="R69" s="265">
        <f t="shared" ref="R69:R94" si="113">IFERROR(AVERAGE(F69:H69),"")</f>
        <v>1.8100000000000002E-2</v>
      </c>
      <c r="S69" s="265">
        <f t="shared" ref="S69:S94" si="114">IFERROR(AVERAGE(I69:J69),"")</f>
        <v>2.7E-2</v>
      </c>
      <c r="T69" s="265">
        <f t="shared" ref="T69:T94" si="115">IFERROR(AVERAGE(K69:L69),"")</f>
        <v>3.7400000000000003E-2</v>
      </c>
      <c r="V69" s="257"/>
      <c r="W69" s="265">
        <f t="shared" ref="W69:W72" si="116">AVERAGE(Q69:T69)</f>
        <v>2.4175000000000002E-2</v>
      </c>
      <c r="X69" s="257"/>
    </row>
    <row r="70" spans="1:24" ht="17.45" customHeight="1" x14ac:dyDescent="0.25">
      <c r="A70" s="257">
        <f t="shared" si="14"/>
        <v>3</v>
      </c>
      <c r="B70" s="257">
        <f t="shared" si="15"/>
        <v>2018</v>
      </c>
      <c r="C70" s="8">
        <f t="shared" si="111"/>
        <v>43166</v>
      </c>
      <c r="D70" s="260">
        <v>2.3199999999999998E-2</v>
      </c>
      <c r="E70" s="261"/>
      <c r="F70" s="260">
        <v>3.0800000000000001E-2</v>
      </c>
      <c r="G70" s="262"/>
      <c r="H70" s="261"/>
      <c r="I70" s="260">
        <v>4.4499999999999998E-2</v>
      </c>
      <c r="J70" s="261"/>
      <c r="K70" s="263">
        <v>3.8100000000000002E-2</v>
      </c>
      <c r="L70" s="261"/>
      <c r="M70" s="264">
        <f t="shared" ref="M70" si="117">AVERAGE(D41:E70)</f>
        <v>1.9056999999999998E-2</v>
      </c>
      <c r="N70" s="264">
        <f t="shared" ref="N70" si="118">AVERAGE(F41:H70)</f>
        <v>1.9624285714285716E-2</v>
      </c>
      <c r="O70" s="264">
        <f t="shared" ref="O70" si="119">AVERAGE(I41:J70)</f>
        <v>1.788766666666667E-2</v>
      </c>
      <c r="P70" s="264">
        <f t="shared" ref="P70" si="120">AVERAGE(K41:L70)</f>
        <v>3.2306666666666671E-2</v>
      </c>
      <c r="Q70" s="265">
        <f t="shared" si="112"/>
        <v>2.3199999999999998E-2</v>
      </c>
      <c r="R70" s="265">
        <f t="shared" si="113"/>
        <v>3.0800000000000001E-2</v>
      </c>
      <c r="S70" s="265">
        <f t="shared" si="114"/>
        <v>4.4499999999999998E-2</v>
      </c>
      <c r="T70" s="265">
        <f t="shared" si="115"/>
        <v>3.8100000000000002E-2</v>
      </c>
      <c r="V70" s="257"/>
      <c r="W70" s="265">
        <f t="shared" si="116"/>
        <v>3.415E-2</v>
      </c>
      <c r="X70" s="257"/>
    </row>
    <row r="71" spans="1:24" ht="17.45" customHeight="1" x14ac:dyDescent="0.25">
      <c r="A71" s="257">
        <f t="shared" si="14"/>
        <v>3</v>
      </c>
      <c r="B71" s="257">
        <f t="shared" si="15"/>
        <v>2018</v>
      </c>
      <c r="C71" s="8">
        <f t="shared" si="111"/>
        <v>43167</v>
      </c>
      <c r="D71" s="260"/>
      <c r="E71" s="261">
        <v>4.0599999999999997E-2</v>
      </c>
      <c r="F71" s="260"/>
      <c r="G71" s="262">
        <v>3.0499999999999999E-2</v>
      </c>
      <c r="H71" s="261"/>
      <c r="I71" s="260"/>
      <c r="J71" s="261">
        <v>3.1199999999999999E-2</v>
      </c>
      <c r="K71" s="263"/>
      <c r="L71" s="261">
        <v>5.4899999999999997E-2</v>
      </c>
      <c r="M71" s="264">
        <f t="shared" ref="M71" si="121">AVERAGE(D42:E71)</f>
        <v>1.9803666666666664E-2</v>
      </c>
      <c r="N71" s="264">
        <f t="shared" ref="N71" si="122">AVERAGE(F42:H71)</f>
        <v>1.9692857142857144E-2</v>
      </c>
      <c r="O71" s="264">
        <f t="shared" ref="O71" si="123">AVERAGE(I42:J71)</f>
        <v>1.7891000000000001E-2</v>
      </c>
      <c r="P71" s="264">
        <f t="shared" ref="P71" si="124">AVERAGE(K42:L71)</f>
        <v>3.3110000000000001E-2</v>
      </c>
      <c r="Q71" s="265">
        <f t="shared" si="112"/>
        <v>4.0599999999999997E-2</v>
      </c>
      <c r="R71" s="265">
        <f t="shared" si="113"/>
        <v>3.0499999999999999E-2</v>
      </c>
      <c r="S71" s="265">
        <f t="shared" si="114"/>
        <v>3.1199999999999999E-2</v>
      </c>
      <c r="T71" s="265">
        <f t="shared" si="115"/>
        <v>5.4899999999999997E-2</v>
      </c>
      <c r="V71" s="257"/>
      <c r="W71" s="265">
        <f t="shared" si="116"/>
        <v>3.9300000000000002E-2</v>
      </c>
      <c r="X71" s="257"/>
    </row>
    <row r="72" spans="1:24" ht="17.45" customHeight="1" x14ac:dyDescent="0.25">
      <c r="A72" s="257">
        <f t="shared" si="14"/>
        <v>3</v>
      </c>
      <c r="B72" s="257">
        <f t="shared" si="15"/>
        <v>2018</v>
      </c>
      <c r="C72" s="8">
        <f t="shared" si="111"/>
        <v>43168</v>
      </c>
      <c r="D72" s="260">
        <v>2.75E-2</v>
      </c>
      <c r="E72" s="261"/>
      <c r="F72" s="260"/>
      <c r="G72" s="262"/>
      <c r="H72" s="261">
        <v>1.6400000000000001E-2</v>
      </c>
      <c r="I72" s="260">
        <v>2.2700000000000001E-2</v>
      </c>
      <c r="J72" s="261"/>
      <c r="K72" s="263">
        <v>3.5799999999999998E-2</v>
      </c>
      <c r="L72" s="261"/>
      <c r="M72" s="264">
        <f t="shared" ref="M72:M73" si="125">AVERAGE(D43:E72)</f>
        <v>2.0176999999999997E-2</v>
      </c>
      <c r="N72" s="264">
        <f t="shared" ref="N72:N73" si="126">AVERAGE(F43:H72)</f>
        <v>1.9110000000000002E-2</v>
      </c>
      <c r="O72" s="264">
        <f t="shared" ref="O72:O73" si="127">AVERAGE(I43:J72)</f>
        <v>1.7527666666666667E-2</v>
      </c>
      <c r="P72" s="264">
        <f t="shared" ref="P72:P73" si="128">AVERAGE(K43:L72)</f>
        <v>3.289333333333333E-2</v>
      </c>
      <c r="Q72" s="265">
        <f t="shared" si="112"/>
        <v>2.75E-2</v>
      </c>
      <c r="R72" s="265">
        <f t="shared" si="113"/>
        <v>1.6400000000000001E-2</v>
      </c>
      <c r="S72" s="265">
        <f t="shared" si="114"/>
        <v>2.2700000000000001E-2</v>
      </c>
      <c r="T72" s="265">
        <f t="shared" si="115"/>
        <v>3.5799999999999998E-2</v>
      </c>
      <c r="V72" s="257"/>
      <c r="W72" s="265">
        <f t="shared" si="116"/>
        <v>2.5600000000000001E-2</v>
      </c>
      <c r="X72" s="265">
        <f>AVERAGE(Q68:T72)</f>
        <v>2.8849999999999997E-2</v>
      </c>
    </row>
    <row r="73" spans="1:24" ht="17.45" customHeight="1" x14ac:dyDescent="0.25">
      <c r="A73" s="257">
        <f t="shared" si="14"/>
        <v>3</v>
      </c>
      <c r="B73" s="257">
        <f t="shared" si="15"/>
        <v>2018</v>
      </c>
      <c r="C73" s="435">
        <f t="shared" si="111"/>
        <v>43169</v>
      </c>
      <c r="D73" s="434"/>
      <c r="E73" s="436">
        <v>1.7100000000000001E-2</v>
      </c>
      <c r="F73" s="434"/>
      <c r="G73" s="438">
        <v>4.5999999999999999E-3</v>
      </c>
      <c r="H73" s="436"/>
      <c r="I73" s="434"/>
      <c r="J73" s="436">
        <v>4.5999999999999999E-3</v>
      </c>
      <c r="K73" s="437"/>
      <c r="L73" s="436">
        <v>1.0800000000000001E-2</v>
      </c>
      <c r="M73" s="264">
        <f t="shared" si="125"/>
        <v>2.030033333333333E-2</v>
      </c>
      <c r="N73" s="264">
        <f t="shared" si="126"/>
        <v>1.8552857142857149E-2</v>
      </c>
      <c r="O73" s="264">
        <f t="shared" si="127"/>
        <v>1.6901000000000003E-2</v>
      </c>
      <c r="P73" s="264">
        <f t="shared" si="128"/>
        <v>3.202E-2</v>
      </c>
      <c r="Q73" s="442">
        <f t="shared" si="112"/>
        <v>1.7100000000000001E-2</v>
      </c>
      <c r="R73" s="442">
        <f t="shared" si="113"/>
        <v>4.5999999999999999E-3</v>
      </c>
      <c r="S73" s="442">
        <f t="shared" si="114"/>
        <v>4.5999999999999999E-3</v>
      </c>
      <c r="T73" s="442">
        <f t="shared" si="115"/>
        <v>1.0800000000000001E-2</v>
      </c>
      <c r="U73" s="326"/>
      <c r="V73" s="442">
        <f>AVERAGE(Q73:T73)</f>
        <v>9.2750000000000003E-3</v>
      </c>
      <c r="W73" s="445"/>
      <c r="X73" s="257"/>
    </row>
    <row r="74" spans="1:24" ht="17.45" customHeight="1" x14ac:dyDescent="0.25">
      <c r="A74" s="257">
        <f t="shared" si="14"/>
        <v>3</v>
      </c>
      <c r="B74" s="257">
        <f t="shared" si="15"/>
        <v>2018</v>
      </c>
      <c r="C74" s="435">
        <f t="shared" si="111"/>
        <v>43170</v>
      </c>
      <c r="D74" s="434">
        <v>8.2799999999999992E-3</v>
      </c>
      <c r="E74" s="436"/>
      <c r="F74" s="434">
        <v>3.9399999999999999E-3</v>
      </c>
      <c r="G74" s="438"/>
      <c r="H74" s="436">
        <v>3.62E-3</v>
      </c>
      <c r="I74" s="434">
        <v>2.5300000000000001E-3</v>
      </c>
      <c r="J74" s="436"/>
      <c r="K74" s="437">
        <v>6.3200000000000001E-3</v>
      </c>
      <c r="L74" s="436"/>
      <c r="M74" s="264">
        <f t="shared" ref="M74:M75" si="129">AVERAGE(D45:E74)</f>
        <v>1.9956333333333329E-2</v>
      </c>
      <c r="N74" s="264">
        <f t="shared" ref="N74:N75" si="130">AVERAGE(F45:H74)</f>
        <v>1.746028571428572E-2</v>
      </c>
      <c r="O74" s="264">
        <f t="shared" ref="O74:O75" si="131">AVERAGE(I45:J74)</f>
        <v>1.6135333333333331E-2</v>
      </c>
      <c r="P74" s="264">
        <f t="shared" ref="P74:P75" si="132">AVERAGE(K45:L74)</f>
        <v>3.1167333333333332E-2</v>
      </c>
      <c r="Q74" s="442">
        <f t="shared" si="112"/>
        <v>8.2799999999999992E-3</v>
      </c>
      <c r="R74" s="442">
        <f t="shared" si="113"/>
        <v>3.7799999999999999E-3</v>
      </c>
      <c r="S74" s="442">
        <f t="shared" si="114"/>
        <v>2.5300000000000001E-3</v>
      </c>
      <c r="T74" s="442">
        <f t="shared" si="115"/>
        <v>6.3200000000000001E-3</v>
      </c>
      <c r="U74" s="326"/>
      <c r="V74" s="442">
        <f>AVERAGE(Q74:T74)</f>
        <v>5.2274999999999995E-3</v>
      </c>
      <c r="W74" s="445"/>
      <c r="X74" s="265">
        <f>AVERAGE(Q73:T74)</f>
        <v>7.2512499999999999E-3</v>
      </c>
    </row>
    <row r="75" spans="1:24" ht="17.45" customHeight="1" x14ac:dyDescent="0.25">
      <c r="A75" s="257">
        <f t="shared" si="14"/>
        <v>3</v>
      </c>
      <c r="B75" s="257">
        <f t="shared" si="15"/>
        <v>2018</v>
      </c>
      <c r="C75" s="8">
        <f t="shared" si="111"/>
        <v>43171</v>
      </c>
      <c r="D75" s="260"/>
      <c r="E75" s="261">
        <v>3.5900000000000001E-2</v>
      </c>
      <c r="F75" s="260"/>
      <c r="G75" s="262">
        <v>3.73E-2</v>
      </c>
      <c r="H75" s="261"/>
      <c r="I75" s="260"/>
      <c r="J75" s="261">
        <v>3.3500000000000002E-2</v>
      </c>
      <c r="K75" s="263"/>
      <c r="L75" s="261">
        <v>1.9E-2</v>
      </c>
      <c r="M75" s="264">
        <f t="shared" si="129"/>
        <v>2.0909333333333332E-2</v>
      </c>
      <c r="N75" s="264">
        <f t="shared" si="130"/>
        <v>1.8301714285714289E-2</v>
      </c>
      <c r="O75" s="264">
        <f t="shared" si="131"/>
        <v>1.6885333333333332E-2</v>
      </c>
      <c r="P75" s="264">
        <f t="shared" si="132"/>
        <v>3.125066666666667E-2</v>
      </c>
      <c r="Q75" s="265">
        <f t="shared" si="112"/>
        <v>3.5900000000000001E-2</v>
      </c>
      <c r="R75" s="265">
        <f t="shared" si="113"/>
        <v>3.73E-2</v>
      </c>
      <c r="S75" s="265">
        <f t="shared" si="114"/>
        <v>3.3500000000000002E-2</v>
      </c>
      <c r="T75" s="265">
        <f t="shared" si="115"/>
        <v>1.9E-2</v>
      </c>
      <c r="V75" s="257"/>
      <c r="W75" s="265">
        <f>AVERAGE(Q75:T75)</f>
        <v>3.1425000000000002E-2</v>
      </c>
      <c r="X75" s="257"/>
    </row>
    <row r="76" spans="1:24" ht="17.45" customHeight="1" x14ac:dyDescent="0.25">
      <c r="A76" s="257">
        <f t="shared" si="14"/>
        <v>3</v>
      </c>
      <c r="B76" s="257">
        <f t="shared" si="15"/>
        <v>2018</v>
      </c>
      <c r="C76" s="8">
        <f t="shared" si="111"/>
        <v>43172</v>
      </c>
      <c r="D76" s="260">
        <v>1.6799999999999999E-2</v>
      </c>
      <c r="E76" s="261"/>
      <c r="F76" s="260">
        <v>2.63E-2</v>
      </c>
      <c r="G76" s="262"/>
      <c r="H76" s="261"/>
      <c r="I76" s="260">
        <v>2.46E-2</v>
      </c>
      <c r="J76" s="261"/>
      <c r="K76" s="263">
        <v>1.78E-2</v>
      </c>
      <c r="L76" s="261"/>
      <c r="M76" s="264">
        <f t="shared" ref="M76" si="133">AVERAGE(D47:E76)</f>
        <v>2.0985999999999998E-2</v>
      </c>
      <c r="N76" s="264">
        <f t="shared" ref="N76" si="134">AVERAGE(F47:H76)</f>
        <v>1.8670285714285716E-2</v>
      </c>
      <c r="O76" s="264">
        <f t="shared" ref="O76" si="135">AVERAGE(I47:J76)</f>
        <v>1.7271999999999999E-2</v>
      </c>
      <c r="P76" s="264">
        <f t="shared" ref="P76" si="136">AVERAGE(K47:L76)</f>
        <v>3.0927333333333331E-2</v>
      </c>
      <c r="Q76" s="265">
        <f t="shared" si="112"/>
        <v>1.6799999999999999E-2</v>
      </c>
      <c r="R76" s="265">
        <f t="shared" si="113"/>
        <v>2.63E-2</v>
      </c>
      <c r="S76" s="265">
        <f t="shared" si="114"/>
        <v>2.46E-2</v>
      </c>
      <c r="T76" s="265">
        <f t="shared" si="115"/>
        <v>1.78E-2</v>
      </c>
      <c r="V76" s="257"/>
      <c r="W76" s="265">
        <f t="shared" ref="W76:W79" si="137">AVERAGE(Q76:T76)</f>
        <v>2.1374999999999998E-2</v>
      </c>
      <c r="X76" s="257"/>
    </row>
    <row r="77" spans="1:24" ht="17.45" customHeight="1" x14ac:dyDescent="0.25">
      <c r="A77" s="257">
        <f t="shared" si="14"/>
        <v>3</v>
      </c>
      <c r="B77" s="257">
        <f t="shared" si="15"/>
        <v>2018</v>
      </c>
      <c r="C77" s="8">
        <f t="shared" si="111"/>
        <v>43173</v>
      </c>
      <c r="D77" s="260"/>
      <c r="E77" s="261">
        <v>3.0700000000000002E-2</v>
      </c>
      <c r="F77" s="260"/>
      <c r="G77" s="262">
        <v>2.6599999999999999E-2</v>
      </c>
      <c r="H77" s="261"/>
      <c r="I77" s="260"/>
      <c r="J77" s="261">
        <v>1.5699999999999999E-2</v>
      </c>
      <c r="K77" s="263"/>
      <c r="L77" s="261">
        <v>2.3300000000000001E-2</v>
      </c>
      <c r="M77" s="264">
        <f t="shared" ref="M77" si="138">AVERAGE(D48:E77)</f>
        <v>2.1242666666666663E-2</v>
      </c>
      <c r="N77" s="264">
        <f t="shared" ref="N77" si="139">AVERAGE(F48:H77)</f>
        <v>1.8924571428571429E-2</v>
      </c>
      <c r="O77" s="264">
        <f t="shared" ref="O77" si="140">AVERAGE(I48:J77)</f>
        <v>1.7328666666666666E-2</v>
      </c>
      <c r="P77" s="264">
        <f t="shared" ref="P77" si="141">AVERAGE(K48:L77)</f>
        <v>3.0300666666666663E-2</v>
      </c>
      <c r="Q77" s="265">
        <f t="shared" si="112"/>
        <v>3.0700000000000002E-2</v>
      </c>
      <c r="R77" s="265">
        <f t="shared" si="113"/>
        <v>2.6599999999999999E-2</v>
      </c>
      <c r="S77" s="265">
        <f t="shared" si="114"/>
        <v>1.5699999999999999E-2</v>
      </c>
      <c r="T77" s="265">
        <f t="shared" si="115"/>
        <v>2.3300000000000001E-2</v>
      </c>
      <c r="V77" s="257"/>
      <c r="W77" s="265">
        <f t="shared" si="137"/>
        <v>2.4075000000000003E-2</v>
      </c>
      <c r="X77" s="257"/>
    </row>
    <row r="78" spans="1:24" ht="17.45" customHeight="1" x14ac:dyDescent="0.25">
      <c r="A78" s="257">
        <f t="shared" si="14"/>
        <v>3</v>
      </c>
      <c r="B78" s="257">
        <f t="shared" si="15"/>
        <v>2018</v>
      </c>
      <c r="C78" s="8">
        <f t="shared" si="111"/>
        <v>43174</v>
      </c>
      <c r="D78" s="260">
        <v>2.9600000000000001E-2</v>
      </c>
      <c r="E78" s="261"/>
      <c r="F78" s="260"/>
      <c r="G78" s="262"/>
      <c r="H78" s="261">
        <v>1.55E-2</v>
      </c>
      <c r="I78" s="260">
        <v>2.4500000000000001E-2</v>
      </c>
      <c r="J78" s="261"/>
      <c r="K78" s="263">
        <v>1.9800000000000002E-2</v>
      </c>
      <c r="L78" s="261"/>
      <c r="M78" s="264">
        <f t="shared" ref="M78" si="142">AVERAGE(D49:E78)</f>
        <v>2.180933333333333E-2</v>
      </c>
      <c r="N78" s="264">
        <f t="shared" ref="N78" si="143">AVERAGE(F49:H78)</f>
        <v>1.8601714285714284E-2</v>
      </c>
      <c r="O78" s="264">
        <f t="shared" ref="O78" si="144">AVERAGE(I49:J78)</f>
        <v>1.7621999999999995E-2</v>
      </c>
      <c r="P78" s="264">
        <f t="shared" ref="P78" si="145">AVERAGE(K49:L78)</f>
        <v>2.9100666666666671E-2</v>
      </c>
      <c r="Q78" s="265">
        <f t="shared" si="112"/>
        <v>2.9600000000000001E-2</v>
      </c>
      <c r="R78" s="265">
        <f t="shared" si="113"/>
        <v>1.55E-2</v>
      </c>
      <c r="S78" s="265">
        <f t="shared" si="114"/>
        <v>2.4500000000000001E-2</v>
      </c>
      <c r="T78" s="265">
        <f t="shared" si="115"/>
        <v>1.9800000000000002E-2</v>
      </c>
      <c r="V78" s="257"/>
      <c r="W78" s="265">
        <f t="shared" si="137"/>
        <v>2.2349999999999998E-2</v>
      </c>
      <c r="X78" s="257"/>
    </row>
    <row r="79" spans="1:24" ht="17.45" customHeight="1" x14ac:dyDescent="0.25">
      <c r="A79" s="257">
        <f t="shared" si="14"/>
        <v>3</v>
      </c>
      <c r="B79" s="257">
        <f t="shared" si="15"/>
        <v>2018</v>
      </c>
      <c r="C79" s="8">
        <f t="shared" si="111"/>
        <v>43175</v>
      </c>
      <c r="D79" s="260"/>
      <c r="E79" s="261">
        <v>2.6800000000000001E-2</v>
      </c>
      <c r="F79" s="260"/>
      <c r="G79" s="262">
        <v>1.9199999999999998E-2</v>
      </c>
      <c r="H79" s="261"/>
      <c r="I79" s="260"/>
      <c r="J79" s="261">
        <v>1.9900000000000001E-2</v>
      </c>
      <c r="K79" s="263"/>
      <c r="L79" s="261">
        <v>2.3599999999999999E-2</v>
      </c>
      <c r="M79" s="264">
        <f t="shared" ref="M79:M81" si="146">AVERAGE(D50:E79)</f>
        <v>2.1959333333333331E-2</v>
      </c>
      <c r="N79" s="264">
        <f t="shared" ref="N79:N81" si="147">AVERAGE(F50:H79)</f>
        <v>1.8695999999999997E-2</v>
      </c>
      <c r="O79" s="264">
        <f t="shared" ref="O79:O81" si="148">AVERAGE(I50:J79)</f>
        <v>1.7711999999999999E-2</v>
      </c>
      <c r="P79" s="264">
        <f t="shared" ref="P79:P81" si="149">AVERAGE(K50:L79)</f>
        <v>2.834066666666667E-2</v>
      </c>
      <c r="Q79" s="265">
        <f t="shared" si="112"/>
        <v>2.6800000000000001E-2</v>
      </c>
      <c r="R79" s="265">
        <f t="shared" si="113"/>
        <v>1.9199999999999998E-2</v>
      </c>
      <c r="S79" s="265">
        <f t="shared" si="114"/>
        <v>1.9900000000000001E-2</v>
      </c>
      <c r="T79" s="265">
        <f t="shared" si="115"/>
        <v>2.3599999999999999E-2</v>
      </c>
      <c r="V79" s="257"/>
      <c r="W79" s="265">
        <f t="shared" si="137"/>
        <v>2.2374999999999999E-2</v>
      </c>
      <c r="X79" s="265">
        <f>AVERAGE(Q75:T79)</f>
        <v>2.4320000000000001E-2</v>
      </c>
    </row>
    <row r="80" spans="1:24" ht="17.45" customHeight="1" x14ac:dyDescent="0.25">
      <c r="A80" s="257">
        <f t="shared" si="14"/>
        <v>3</v>
      </c>
      <c r="B80" s="257">
        <f t="shared" si="15"/>
        <v>2018</v>
      </c>
      <c r="C80" s="435">
        <f t="shared" si="111"/>
        <v>43176</v>
      </c>
      <c r="D80" s="434">
        <v>1.6899999999999998E-2</v>
      </c>
      <c r="E80" s="436"/>
      <c r="F80" s="434">
        <v>1.0999999999999999E-2</v>
      </c>
      <c r="G80" s="438"/>
      <c r="H80" s="436">
        <v>9.8200000000000006E-3</v>
      </c>
      <c r="I80" s="434">
        <v>3.79E-3</v>
      </c>
      <c r="J80" s="436"/>
      <c r="K80" s="437">
        <v>1.17E-2</v>
      </c>
      <c r="L80" s="436"/>
      <c r="M80" s="264">
        <f t="shared" si="146"/>
        <v>2.2019333333333335E-2</v>
      </c>
      <c r="N80" s="264">
        <f t="shared" si="147"/>
        <v>1.8079428571428573E-2</v>
      </c>
      <c r="O80" s="264">
        <f t="shared" si="148"/>
        <v>1.7221666666666666E-2</v>
      </c>
      <c r="P80" s="264">
        <f t="shared" si="149"/>
        <v>2.7547333333333333E-2</v>
      </c>
      <c r="Q80" s="442">
        <f t="shared" si="112"/>
        <v>1.6899999999999998E-2</v>
      </c>
      <c r="R80" s="442">
        <f t="shared" si="113"/>
        <v>1.0409999999999999E-2</v>
      </c>
      <c r="S80" s="442">
        <f t="shared" si="114"/>
        <v>3.79E-3</v>
      </c>
      <c r="T80" s="442">
        <f t="shared" si="115"/>
        <v>1.17E-2</v>
      </c>
      <c r="U80" s="326"/>
      <c r="V80" s="442">
        <f>AVERAGE(Q80:T80)</f>
        <v>1.0699999999999999E-2</v>
      </c>
      <c r="W80" s="445"/>
      <c r="X80" s="257"/>
    </row>
    <row r="81" spans="1:24" ht="17.45" customHeight="1" x14ac:dyDescent="0.25">
      <c r="A81" s="257">
        <f t="shared" si="14"/>
        <v>3</v>
      </c>
      <c r="B81" s="257">
        <f t="shared" si="15"/>
        <v>2018</v>
      </c>
      <c r="C81" s="435">
        <f t="shared" si="111"/>
        <v>43177</v>
      </c>
      <c r="D81" s="434"/>
      <c r="E81" s="436">
        <v>1.44E-2</v>
      </c>
      <c r="F81" s="434"/>
      <c r="G81" s="438">
        <v>1.01E-2</v>
      </c>
      <c r="H81" s="436"/>
      <c r="I81" s="434"/>
      <c r="J81" s="436">
        <v>5.0000000000000001E-3</v>
      </c>
      <c r="K81" s="437"/>
      <c r="L81" s="436">
        <v>1.49E-2</v>
      </c>
      <c r="M81" s="264">
        <f t="shared" si="146"/>
        <v>2.1266000000000004E-2</v>
      </c>
      <c r="N81" s="264">
        <f t="shared" si="147"/>
        <v>1.6947999999999998E-2</v>
      </c>
      <c r="O81" s="264">
        <f t="shared" si="148"/>
        <v>1.6258333333333333E-2</v>
      </c>
      <c r="P81" s="264">
        <f t="shared" si="149"/>
        <v>2.6417333333333338E-2</v>
      </c>
      <c r="Q81" s="442">
        <f t="shared" si="112"/>
        <v>1.44E-2</v>
      </c>
      <c r="R81" s="442">
        <f t="shared" si="113"/>
        <v>1.01E-2</v>
      </c>
      <c r="S81" s="442">
        <f t="shared" si="114"/>
        <v>5.0000000000000001E-3</v>
      </c>
      <c r="T81" s="442">
        <f t="shared" si="115"/>
        <v>1.49E-2</v>
      </c>
      <c r="U81" s="326"/>
      <c r="V81" s="442">
        <f>AVERAGE(Q81:T81)</f>
        <v>1.11E-2</v>
      </c>
      <c r="W81" s="445"/>
      <c r="X81" s="265">
        <f>AVERAGE(Q80:T81)</f>
        <v>1.09E-2</v>
      </c>
    </row>
    <row r="82" spans="1:24" ht="17.45" customHeight="1" x14ac:dyDescent="0.25">
      <c r="A82" s="257">
        <f t="shared" si="14"/>
        <v>3</v>
      </c>
      <c r="B82" s="257">
        <f t="shared" si="15"/>
        <v>2018</v>
      </c>
      <c r="C82" s="8">
        <f t="shared" si="111"/>
        <v>43178</v>
      </c>
      <c r="D82" s="260">
        <v>2.5100000000000001E-2</v>
      </c>
      <c r="E82" s="261"/>
      <c r="F82" s="260">
        <v>2.29E-2</v>
      </c>
      <c r="G82" s="262"/>
      <c r="H82" s="261"/>
      <c r="I82" s="260">
        <v>2.8500000000000001E-2</v>
      </c>
      <c r="J82" s="261"/>
      <c r="K82" s="263">
        <v>3.5499999999999997E-2</v>
      </c>
      <c r="L82" s="261"/>
      <c r="M82" s="264">
        <f t="shared" ref="M82" si="150">AVERAGE(D53:E82)</f>
        <v>2.1539333333333334E-2</v>
      </c>
      <c r="N82" s="264">
        <f t="shared" ref="N82" si="151">AVERAGE(F53:H82)</f>
        <v>1.6473714285714289E-2</v>
      </c>
      <c r="O82" s="264">
        <f t="shared" ref="O82" si="152">AVERAGE(I53:J82)</f>
        <v>1.6401666666666665E-2</v>
      </c>
      <c r="P82" s="264">
        <f t="shared" ref="P82" si="153">AVERAGE(K53:L82)</f>
        <v>2.5540666666666666E-2</v>
      </c>
      <c r="Q82" s="265">
        <f t="shared" si="112"/>
        <v>2.5100000000000001E-2</v>
      </c>
      <c r="R82" s="265">
        <f t="shared" si="113"/>
        <v>2.29E-2</v>
      </c>
      <c r="S82" s="265">
        <f t="shared" si="114"/>
        <v>2.8500000000000001E-2</v>
      </c>
      <c r="T82" s="265">
        <f t="shared" si="115"/>
        <v>3.5499999999999997E-2</v>
      </c>
      <c r="V82" s="257"/>
      <c r="W82" s="265">
        <f>AVERAGE(Q82:T82)</f>
        <v>2.7999999999999997E-2</v>
      </c>
      <c r="X82" s="257"/>
    </row>
    <row r="83" spans="1:24" ht="17.45" customHeight="1" x14ac:dyDescent="0.25">
      <c r="A83" s="257">
        <f t="shared" ref="A83:A146" si="154">IF(ISNUMBER(C83),MONTH(C83),"")</f>
        <v>3</v>
      </c>
      <c r="B83" s="257">
        <f t="shared" ref="B83:B146" si="155">IF(ISNUMBER(C83),YEAR(C83),"")</f>
        <v>2018</v>
      </c>
      <c r="C83" s="8">
        <f t="shared" si="111"/>
        <v>43179</v>
      </c>
      <c r="D83" s="260"/>
      <c r="E83" s="261">
        <v>2.47E-2</v>
      </c>
      <c r="F83" s="260"/>
      <c r="G83" s="262">
        <v>2.8199999999999999E-2</v>
      </c>
      <c r="H83" s="261"/>
      <c r="I83" s="260"/>
      <c r="J83" s="261">
        <v>3.0300000000000001E-2</v>
      </c>
      <c r="K83" s="263"/>
      <c r="L83" s="261">
        <v>4.7399999999999998E-2</v>
      </c>
      <c r="M83" s="264">
        <f t="shared" ref="M83" si="156">AVERAGE(D54:E83)</f>
        <v>2.1592666666666666E-2</v>
      </c>
      <c r="N83" s="264">
        <f t="shared" ref="N83" si="157">AVERAGE(F54:H83)</f>
        <v>1.686514285714286E-2</v>
      </c>
      <c r="O83" s="264">
        <f t="shared" ref="O83" si="158">AVERAGE(I54:J83)</f>
        <v>1.7090666666666664E-2</v>
      </c>
      <c r="P83" s="264">
        <f t="shared" ref="P83" si="159">AVERAGE(K54:L83)</f>
        <v>2.6097333333333337E-2</v>
      </c>
      <c r="Q83" s="265">
        <f t="shared" si="112"/>
        <v>2.47E-2</v>
      </c>
      <c r="R83" s="265">
        <f t="shared" si="113"/>
        <v>2.8199999999999999E-2</v>
      </c>
      <c r="S83" s="265">
        <f t="shared" si="114"/>
        <v>3.0300000000000001E-2</v>
      </c>
      <c r="T83" s="265">
        <f t="shared" si="115"/>
        <v>4.7399999999999998E-2</v>
      </c>
      <c r="V83" s="257"/>
      <c r="W83" s="265">
        <f t="shared" ref="W83:W86" si="160">AVERAGE(Q83:T83)</f>
        <v>3.2649999999999998E-2</v>
      </c>
      <c r="X83" s="257"/>
    </row>
    <row r="84" spans="1:24" ht="17.45" customHeight="1" x14ac:dyDescent="0.25">
      <c r="A84" s="257">
        <f t="shared" si="154"/>
        <v>3</v>
      </c>
      <c r="B84" s="257">
        <f t="shared" si="155"/>
        <v>2018</v>
      </c>
      <c r="C84" s="8">
        <f t="shared" si="111"/>
        <v>43180</v>
      </c>
      <c r="D84" s="260">
        <v>1.6400000000000001E-2</v>
      </c>
      <c r="E84" s="261"/>
      <c r="F84" s="260"/>
      <c r="G84" s="262"/>
      <c r="H84" s="261">
        <v>2.4400000000000002E-2</v>
      </c>
      <c r="I84" s="260">
        <v>2.3199999999999998E-2</v>
      </c>
      <c r="J84" s="261"/>
      <c r="K84" s="263">
        <v>2.7300000000000001E-2</v>
      </c>
      <c r="L84" s="261"/>
      <c r="M84" s="264">
        <f t="shared" ref="M84" si="161">AVERAGE(D55:E84)</f>
        <v>2.1782666666666669E-2</v>
      </c>
      <c r="N84" s="264">
        <f t="shared" ref="N84" si="162">AVERAGE(F55:H84)</f>
        <v>1.7208000000000001E-2</v>
      </c>
      <c r="O84" s="264">
        <f t="shared" ref="O84" si="163">AVERAGE(I55:J84)</f>
        <v>1.7649666666666668E-2</v>
      </c>
      <c r="P84" s="264">
        <f t="shared" ref="P84" si="164">AVERAGE(K55:L84)</f>
        <v>2.6250666666666669E-2</v>
      </c>
      <c r="Q84" s="265">
        <f t="shared" si="112"/>
        <v>1.6400000000000001E-2</v>
      </c>
      <c r="R84" s="265">
        <f t="shared" si="113"/>
        <v>2.4400000000000002E-2</v>
      </c>
      <c r="S84" s="265">
        <f t="shared" si="114"/>
        <v>2.3199999999999998E-2</v>
      </c>
      <c r="T84" s="265">
        <f t="shared" si="115"/>
        <v>2.7300000000000001E-2</v>
      </c>
      <c r="V84" s="257"/>
      <c r="W84" s="265">
        <f t="shared" si="160"/>
        <v>2.2825000000000002E-2</v>
      </c>
      <c r="X84" s="257"/>
    </row>
    <row r="85" spans="1:24" ht="17.45" customHeight="1" x14ac:dyDescent="0.25">
      <c r="A85" s="257">
        <f t="shared" si="154"/>
        <v>3</v>
      </c>
      <c r="B85" s="257">
        <f t="shared" si="155"/>
        <v>2018</v>
      </c>
      <c r="C85" s="8">
        <f t="shared" si="111"/>
        <v>43181</v>
      </c>
      <c r="D85" s="260"/>
      <c r="E85" s="261">
        <v>8.3899999999999999E-3</v>
      </c>
      <c r="F85" s="260"/>
      <c r="G85" s="262">
        <v>8.1700000000000002E-3</v>
      </c>
      <c r="H85" s="261"/>
      <c r="I85" s="260"/>
      <c r="J85" s="261">
        <v>6.0800000000000003E-3</v>
      </c>
      <c r="K85" s="263"/>
      <c r="L85" s="261">
        <v>1.26E-2</v>
      </c>
      <c r="M85" s="264">
        <f t="shared" ref="M85:M86" si="165">AVERAGE(D56:E85)</f>
        <v>2.1548999999999999E-2</v>
      </c>
      <c r="N85" s="264">
        <f t="shared" ref="N85:N86" si="166">AVERAGE(F56:H85)</f>
        <v>1.6861428571428572E-2</v>
      </c>
      <c r="O85" s="264">
        <f t="shared" ref="O85:O86" si="167">AVERAGE(I56:J85)</f>
        <v>1.7342333333333335E-2</v>
      </c>
      <c r="P85" s="264">
        <f t="shared" ref="P85:P86" si="168">AVERAGE(K56:L85)</f>
        <v>2.5507333333333333E-2</v>
      </c>
      <c r="Q85" s="265">
        <f t="shared" si="112"/>
        <v>8.3899999999999999E-3</v>
      </c>
      <c r="R85" s="265">
        <f t="shared" si="113"/>
        <v>8.1700000000000002E-3</v>
      </c>
      <c r="S85" s="265">
        <f t="shared" si="114"/>
        <v>6.0800000000000003E-3</v>
      </c>
      <c r="T85" s="265">
        <f t="shared" si="115"/>
        <v>1.26E-2</v>
      </c>
      <c r="V85" s="257"/>
      <c r="W85" s="265">
        <f t="shared" si="160"/>
        <v>8.8100000000000001E-3</v>
      </c>
      <c r="X85" s="257"/>
    </row>
    <row r="86" spans="1:24" ht="17.45" customHeight="1" x14ac:dyDescent="0.25">
      <c r="A86" s="257">
        <f t="shared" si="154"/>
        <v>3</v>
      </c>
      <c r="B86" s="257">
        <f t="shared" si="155"/>
        <v>2018</v>
      </c>
      <c r="C86" s="9">
        <f t="shared" si="111"/>
        <v>43182</v>
      </c>
      <c r="D86" s="275">
        <v>2.1999999999999999E-2</v>
      </c>
      <c r="E86" s="276"/>
      <c r="F86" s="275">
        <v>2.1100000000000001E-2</v>
      </c>
      <c r="G86" s="277"/>
      <c r="H86" s="276">
        <v>2.0500000000000001E-2</v>
      </c>
      <c r="I86" s="275">
        <v>2.4500000000000001E-2</v>
      </c>
      <c r="J86" s="276"/>
      <c r="K86" s="278">
        <v>2.86E-2</v>
      </c>
      <c r="L86" s="276"/>
      <c r="M86" s="264">
        <f t="shared" si="165"/>
        <v>1.9815666666666665E-2</v>
      </c>
      <c r="N86" s="264">
        <f t="shared" si="166"/>
        <v>1.687E-2</v>
      </c>
      <c r="O86" s="264">
        <f t="shared" si="167"/>
        <v>1.7655666666666667E-2</v>
      </c>
      <c r="P86" s="264">
        <f t="shared" si="168"/>
        <v>2.5397333333333331E-2</v>
      </c>
      <c r="Q86" s="265">
        <f t="shared" si="112"/>
        <v>2.1999999999999999E-2</v>
      </c>
      <c r="R86" s="265">
        <f t="shared" si="113"/>
        <v>2.0799999999999999E-2</v>
      </c>
      <c r="S86" s="265">
        <f t="shared" si="114"/>
        <v>2.4500000000000001E-2</v>
      </c>
      <c r="T86" s="265">
        <f t="shared" si="115"/>
        <v>2.86E-2</v>
      </c>
      <c r="V86" s="257"/>
      <c r="W86" s="265">
        <f t="shared" si="160"/>
        <v>2.3975E-2</v>
      </c>
      <c r="X86" s="265">
        <f>AVERAGE(Q82:T86)</f>
        <v>2.3252000000000002E-2</v>
      </c>
    </row>
    <row r="87" spans="1:24" ht="17.45" customHeight="1" x14ac:dyDescent="0.25">
      <c r="A87" s="257">
        <f t="shared" si="154"/>
        <v>3</v>
      </c>
      <c r="B87" s="257">
        <f t="shared" si="155"/>
        <v>2018</v>
      </c>
      <c r="C87" s="435">
        <f t="shared" si="111"/>
        <v>43183</v>
      </c>
      <c r="D87" s="434"/>
      <c r="E87" s="436">
        <v>1.6400000000000001E-2</v>
      </c>
      <c r="F87" s="434"/>
      <c r="G87" s="438">
        <v>1.7600000000000001E-2</v>
      </c>
      <c r="H87" s="436"/>
      <c r="I87" s="434"/>
      <c r="J87" s="436">
        <v>6.3E-3</v>
      </c>
      <c r="K87" s="437"/>
      <c r="L87" s="436">
        <v>1.6400000000000001E-2</v>
      </c>
      <c r="M87" s="264">
        <f t="shared" ref="M87:M88" si="169">AVERAGE(D58:E87)</f>
        <v>1.9299E-2</v>
      </c>
      <c r="N87" s="264">
        <f t="shared" ref="N87:N88" si="170">AVERAGE(F58:H87)</f>
        <v>1.6787142857142855E-2</v>
      </c>
      <c r="O87" s="264">
        <f t="shared" ref="O87:O88" si="171">AVERAGE(I58:J87)</f>
        <v>1.7388999999999998E-2</v>
      </c>
      <c r="P87" s="264">
        <f t="shared" ref="P87:P88" si="172">AVERAGE(K58:L87)</f>
        <v>2.4813999999999996E-2</v>
      </c>
      <c r="Q87" s="442">
        <f t="shared" si="112"/>
        <v>1.6400000000000001E-2</v>
      </c>
      <c r="R87" s="442">
        <f t="shared" si="113"/>
        <v>1.7600000000000001E-2</v>
      </c>
      <c r="S87" s="442">
        <f t="shared" si="114"/>
        <v>6.3E-3</v>
      </c>
      <c r="T87" s="442">
        <f t="shared" si="115"/>
        <v>1.6400000000000001E-2</v>
      </c>
      <c r="U87" s="326"/>
      <c r="V87" s="442">
        <f>AVERAGE(Q87:T87)</f>
        <v>1.4175E-2</v>
      </c>
      <c r="W87" s="445"/>
      <c r="X87" s="257"/>
    </row>
    <row r="88" spans="1:24" ht="17.45" customHeight="1" x14ac:dyDescent="0.25">
      <c r="A88" s="257">
        <f t="shared" si="154"/>
        <v>3</v>
      </c>
      <c r="B88" s="257">
        <f t="shared" si="155"/>
        <v>2018</v>
      </c>
      <c r="C88" s="435">
        <f t="shared" si="111"/>
        <v>43184</v>
      </c>
      <c r="D88" s="434">
        <v>1.29E-2</v>
      </c>
      <c r="E88" s="436"/>
      <c r="F88" s="434">
        <v>5.0000000000000001E-3</v>
      </c>
      <c r="G88" s="438"/>
      <c r="H88" s="436"/>
      <c r="I88" s="434">
        <v>5.7000000000000002E-3</v>
      </c>
      <c r="J88" s="436"/>
      <c r="K88" s="437">
        <v>1.29E-2</v>
      </c>
      <c r="L88" s="436"/>
      <c r="M88" s="264">
        <f t="shared" si="169"/>
        <v>1.9098999999999998E-2</v>
      </c>
      <c r="N88" s="264">
        <f t="shared" si="170"/>
        <v>1.6078571428571425E-2</v>
      </c>
      <c r="O88" s="264">
        <f t="shared" si="171"/>
        <v>1.6879000000000002E-2</v>
      </c>
      <c r="P88" s="264">
        <f t="shared" si="172"/>
        <v>2.4197333333333328E-2</v>
      </c>
      <c r="Q88" s="442">
        <f t="shared" si="112"/>
        <v>1.29E-2</v>
      </c>
      <c r="R88" s="442">
        <f t="shared" si="113"/>
        <v>5.0000000000000001E-3</v>
      </c>
      <c r="S88" s="442">
        <f t="shared" si="114"/>
        <v>5.7000000000000002E-3</v>
      </c>
      <c r="T88" s="442">
        <f t="shared" si="115"/>
        <v>1.29E-2</v>
      </c>
      <c r="U88" s="326"/>
      <c r="V88" s="442">
        <f>AVERAGE(Q88:T88)</f>
        <v>9.1249999999999994E-3</v>
      </c>
      <c r="W88" s="445"/>
      <c r="X88" s="265">
        <f>AVERAGE(Q87:T88)</f>
        <v>1.1649999999999999E-2</v>
      </c>
    </row>
    <row r="89" spans="1:24" ht="17.45" customHeight="1" x14ac:dyDescent="0.25">
      <c r="A89" s="257">
        <f t="shared" si="154"/>
        <v>3</v>
      </c>
      <c r="B89" s="257">
        <f t="shared" si="155"/>
        <v>2018</v>
      </c>
      <c r="C89" s="8">
        <f t="shared" si="111"/>
        <v>43185</v>
      </c>
      <c r="D89" s="260"/>
      <c r="E89" s="261">
        <v>3.4599999999999999E-2</v>
      </c>
      <c r="F89" s="260"/>
      <c r="G89" s="262">
        <v>1.9599999999999999E-2</v>
      </c>
      <c r="H89" s="261"/>
      <c r="I89" s="260"/>
      <c r="J89" s="261">
        <v>3.2899999999999999E-2</v>
      </c>
      <c r="K89" s="263"/>
      <c r="L89" s="261">
        <v>4.3200000000000002E-2</v>
      </c>
      <c r="M89" s="264">
        <f t="shared" ref="M89" si="173">AVERAGE(D60:E89)</f>
        <v>1.9902333333333334E-2</v>
      </c>
      <c r="N89" s="264">
        <f t="shared" ref="N89" si="174">AVERAGE(F60:H89)</f>
        <v>1.6378571428571423E-2</v>
      </c>
      <c r="O89" s="264">
        <f t="shared" ref="O89" si="175">AVERAGE(I60:J89)</f>
        <v>1.7652333333333336E-2</v>
      </c>
      <c r="P89" s="264">
        <f t="shared" ref="P89" si="176">AVERAGE(K60:L89)</f>
        <v>2.4520666666666666E-2</v>
      </c>
      <c r="Q89" s="265">
        <f t="shared" si="112"/>
        <v>3.4599999999999999E-2</v>
      </c>
      <c r="R89" s="265">
        <f t="shared" si="113"/>
        <v>1.9599999999999999E-2</v>
      </c>
      <c r="S89" s="265">
        <f t="shared" si="114"/>
        <v>3.2899999999999999E-2</v>
      </c>
      <c r="T89" s="265">
        <f t="shared" si="115"/>
        <v>4.3200000000000002E-2</v>
      </c>
      <c r="V89" s="257"/>
      <c r="W89" s="265">
        <f>AVERAGE(Q89:T89)</f>
        <v>3.2575E-2</v>
      </c>
      <c r="X89" s="257"/>
    </row>
    <row r="90" spans="1:24" ht="17.45" customHeight="1" x14ac:dyDescent="0.25">
      <c r="A90" s="257">
        <f t="shared" si="154"/>
        <v>3</v>
      </c>
      <c r="B90" s="257">
        <f t="shared" si="155"/>
        <v>2018</v>
      </c>
      <c r="C90" s="8">
        <f t="shared" si="111"/>
        <v>43186</v>
      </c>
      <c r="D90" s="260">
        <v>5.0500000000000003E-2</v>
      </c>
      <c r="E90" s="261"/>
      <c r="F90" s="260"/>
      <c r="G90" s="262"/>
      <c r="H90" s="261">
        <v>3.8399999999999997E-2</v>
      </c>
      <c r="I90" s="260">
        <v>3.1699999999999999E-2</v>
      </c>
      <c r="J90" s="261"/>
      <c r="K90" s="263">
        <v>3.1099999999999999E-2</v>
      </c>
      <c r="L90" s="261"/>
      <c r="M90" s="264">
        <f t="shared" ref="M90" si="177">AVERAGE(D61:E90)</f>
        <v>2.121233333333333E-2</v>
      </c>
      <c r="N90" s="264">
        <f t="shared" ref="N90" si="178">AVERAGE(F61:H90)</f>
        <v>1.7198571428571424E-2</v>
      </c>
      <c r="O90" s="264">
        <f t="shared" ref="O90" si="179">AVERAGE(I61:J90)</f>
        <v>1.8372333333333334E-2</v>
      </c>
      <c r="P90" s="264">
        <f t="shared" ref="P90" si="180">AVERAGE(K61:L90)</f>
        <v>2.4950666666666666E-2</v>
      </c>
      <c r="Q90" s="265">
        <f t="shared" si="112"/>
        <v>5.0500000000000003E-2</v>
      </c>
      <c r="R90" s="265">
        <f t="shared" si="113"/>
        <v>3.8399999999999997E-2</v>
      </c>
      <c r="S90" s="265">
        <f t="shared" si="114"/>
        <v>3.1699999999999999E-2</v>
      </c>
      <c r="T90" s="265">
        <f t="shared" si="115"/>
        <v>3.1099999999999999E-2</v>
      </c>
      <c r="V90" s="257"/>
      <c r="W90" s="265">
        <f t="shared" ref="W90:W93" si="181">AVERAGE(Q90:T90)</f>
        <v>3.7925E-2</v>
      </c>
      <c r="X90" s="257"/>
    </row>
    <row r="91" spans="1:24" ht="17.45" customHeight="1" x14ac:dyDescent="0.25">
      <c r="A91" s="257">
        <f t="shared" si="154"/>
        <v>3</v>
      </c>
      <c r="B91" s="257">
        <f t="shared" si="155"/>
        <v>2018</v>
      </c>
      <c r="C91" s="8">
        <f t="shared" si="111"/>
        <v>43187</v>
      </c>
      <c r="D91" s="260"/>
      <c r="E91" s="261">
        <v>3.5299999999999998E-2</v>
      </c>
      <c r="F91" s="260"/>
      <c r="G91" s="262">
        <v>3.5999999999999997E-2</v>
      </c>
      <c r="H91" s="261"/>
      <c r="I91" s="260"/>
      <c r="J91" s="261">
        <v>0.04</v>
      </c>
      <c r="K91" s="263"/>
      <c r="L91" s="261">
        <v>5.1200000000000002E-2</v>
      </c>
      <c r="M91" s="264">
        <f t="shared" ref="M91" si="182">AVERAGE(D62:E91)</f>
        <v>2.1549000000000002E-2</v>
      </c>
      <c r="N91" s="264">
        <f t="shared" ref="N91" si="183">AVERAGE(F62:H91)</f>
        <v>1.7801428571428569E-2</v>
      </c>
      <c r="O91" s="264">
        <f t="shared" ref="O91" si="184">AVERAGE(I62:J91)</f>
        <v>1.9265666666666667E-2</v>
      </c>
      <c r="P91" s="264">
        <f t="shared" ref="P91" si="185">AVERAGE(K62:L91)</f>
        <v>2.5570666666666669E-2</v>
      </c>
      <c r="Q91" s="265">
        <f t="shared" si="112"/>
        <v>3.5299999999999998E-2</v>
      </c>
      <c r="R91" s="265">
        <f t="shared" si="113"/>
        <v>3.5999999999999997E-2</v>
      </c>
      <c r="S91" s="265">
        <f t="shared" si="114"/>
        <v>0.04</v>
      </c>
      <c r="T91" s="265">
        <f t="shared" si="115"/>
        <v>5.1200000000000002E-2</v>
      </c>
      <c r="V91" s="257"/>
      <c r="W91" s="265">
        <f t="shared" si="181"/>
        <v>4.0625000000000001E-2</v>
      </c>
      <c r="X91" s="257"/>
    </row>
    <row r="92" spans="1:24" ht="17.45" customHeight="1" x14ac:dyDescent="0.25">
      <c r="A92" s="257">
        <f t="shared" si="154"/>
        <v>3</v>
      </c>
      <c r="B92" s="257">
        <f t="shared" si="155"/>
        <v>2018</v>
      </c>
      <c r="C92" s="9">
        <f t="shared" si="111"/>
        <v>43188</v>
      </c>
      <c r="D92" s="275">
        <v>2.8000000000000001E-2</v>
      </c>
      <c r="E92" s="276"/>
      <c r="F92" s="275">
        <v>3.8300000000000001E-2</v>
      </c>
      <c r="G92" s="277"/>
      <c r="H92" s="276">
        <v>4.0300000000000002E-2</v>
      </c>
      <c r="I92" s="275">
        <v>4.3200000000000002E-2</v>
      </c>
      <c r="J92" s="276"/>
      <c r="K92" s="278">
        <v>3.1399999999999997E-2</v>
      </c>
      <c r="L92" s="276"/>
      <c r="M92" s="264">
        <f t="shared" ref="M92:M95" si="186">AVERAGE(D63:E92)</f>
        <v>2.1922333333333335E-2</v>
      </c>
      <c r="N92" s="264">
        <f t="shared" ref="N92:N95" si="187">AVERAGE(F63:H92)</f>
        <v>1.9287142857142853E-2</v>
      </c>
      <c r="O92" s="264">
        <f t="shared" ref="O92:O95" si="188">AVERAGE(I63:J92)</f>
        <v>2.0098999999999999E-2</v>
      </c>
      <c r="P92" s="264">
        <f t="shared" ref="P92:P95" si="189">AVERAGE(K63:L92)</f>
        <v>2.5907333333333331E-2</v>
      </c>
      <c r="Q92" s="265">
        <f t="shared" si="112"/>
        <v>2.8000000000000001E-2</v>
      </c>
      <c r="R92" s="265">
        <f t="shared" si="113"/>
        <v>3.9300000000000002E-2</v>
      </c>
      <c r="S92" s="265">
        <f t="shared" si="114"/>
        <v>4.3200000000000002E-2</v>
      </c>
      <c r="T92" s="265">
        <f t="shared" si="115"/>
        <v>3.1399999999999997E-2</v>
      </c>
      <c r="V92" s="257"/>
      <c r="W92" s="265">
        <f t="shared" si="181"/>
        <v>3.5475E-2</v>
      </c>
      <c r="X92" s="257"/>
    </row>
    <row r="93" spans="1:24" ht="17.45" customHeight="1" x14ac:dyDescent="0.25">
      <c r="A93" s="257">
        <f t="shared" si="154"/>
        <v>3</v>
      </c>
      <c r="B93" s="257">
        <f t="shared" si="155"/>
        <v>2018</v>
      </c>
      <c r="C93" s="8">
        <f t="shared" si="111"/>
        <v>43189</v>
      </c>
      <c r="D93" s="260"/>
      <c r="E93" s="261">
        <v>2.4799999999999999E-2</v>
      </c>
      <c r="F93" s="260"/>
      <c r="G93" s="262">
        <v>3.3500000000000002E-2</v>
      </c>
      <c r="H93" s="261"/>
      <c r="I93" s="260"/>
      <c r="J93" s="261">
        <v>3.0200000000000001E-2</v>
      </c>
      <c r="K93" s="263"/>
      <c r="L93" s="261">
        <v>3.56E-2</v>
      </c>
      <c r="M93" s="264">
        <f t="shared" si="186"/>
        <v>2.2209000000000003E-2</v>
      </c>
      <c r="N93" s="264">
        <f t="shared" si="187"/>
        <v>1.9892857142857143E-2</v>
      </c>
      <c r="O93" s="264">
        <f t="shared" si="188"/>
        <v>2.0535666666666671E-2</v>
      </c>
      <c r="P93" s="264">
        <f t="shared" si="189"/>
        <v>2.6140666666666663E-2</v>
      </c>
      <c r="Q93" s="265">
        <f t="shared" si="112"/>
        <v>2.4799999999999999E-2</v>
      </c>
      <c r="R93" s="265">
        <f t="shared" si="113"/>
        <v>3.3500000000000002E-2</v>
      </c>
      <c r="S93" s="265">
        <f t="shared" si="114"/>
        <v>3.0200000000000001E-2</v>
      </c>
      <c r="T93" s="265">
        <f t="shared" si="115"/>
        <v>3.56E-2</v>
      </c>
      <c r="V93" s="257"/>
      <c r="W93" s="265">
        <f t="shared" si="181"/>
        <v>3.1025000000000004E-2</v>
      </c>
      <c r="X93" s="265">
        <f>AVERAGE(Q89:T93)</f>
        <v>3.5525000000000001E-2</v>
      </c>
    </row>
    <row r="94" spans="1:24" ht="17.45" customHeight="1" x14ac:dyDescent="0.25">
      <c r="A94" s="257">
        <f t="shared" si="154"/>
        <v>3</v>
      </c>
      <c r="B94" s="257">
        <f t="shared" si="155"/>
        <v>2018</v>
      </c>
      <c r="C94" s="435">
        <f t="shared" si="111"/>
        <v>43190</v>
      </c>
      <c r="D94" s="434">
        <v>1.5800000000000002E-2</v>
      </c>
      <c r="E94" s="436"/>
      <c r="F94" s="434">
        <v>2.1600000000000001E-2</v>
      </c>
      <c r="G94" s="438"/>
      <c r="H94" s="436"/>
      <c r="I94" s="434">
        <v>1.26E-2</v>
      </c>
      <c r="J94" s="436"/>
      <c r="K94" s="437">
        <v>2.23E-2</v>
      </c>
      <c r="L94" s="436"/>
      <c r="M94" s="264">
        <f t="shared" si="186"/>
        <v>2.2099000000000004E-2</v>
      </c>
      <c r="N94" s="264">
        <f t="shared" si="187"/>
        <v>2.0098571428571427E-2</v>
      </c>
      <c r="O94" s="264">
        <f t="shared" si="188"/>
        <v>2.0409000000000004E-2</v>
      </c>
      <c r="P94" s="264">
        <f t="shared" si="189"/>
        <v>2.6157333333333328E-2</v>
      </c>
      <c r="Q94" s="442">
        <f t="shared" si="112"/>
        <v>1.5800000000000002E-2</v>
      </c>
      <c r="R94" s="442">
        <f t="shared" si="113"/>
        <v>2.1600000000000001E-2</v>
      </c>
      <c r="S94" s="442">
        <f t="shared" si="114"/>
        <v>1.26E-2</v>
      </c>
      <c r="T94" s="442">
        <f t="shared" si="115"/>
        <v>2.23E-2</v>
      </c>
      <c r="U94" s="326"/>
      <c r="V94" s="442">
        <f>AVERAGE(Q94:T94)</f>
        <v>1.8075000000000001E-2</v>
      </c>
      <c r="W94" s="445"/>
      <c r="X94" s="257"/>
    </row>
    <row r="95" spans="1:24" ht="17.45" customHeight="1" x14ac:dyDescent="0.25">
      <c r="A95" s="257">
        <f t="shared" si="154"/>
        <v>4</v>
      </c>
      <c r="B95" s="257">
        <f t="shared" si="155"/>
        <v>2018</v>
      </c>
      <c r="C95" s="435">
        <f t="shared" si="111"/>
        <v>43191</v>
      </c>
      <c r="D95" s="434"/>
      <c r="E95" s="436">
        <v>2.18E-2</v>
      </c>
      <c r="F95" s="434"/>
      <c r="G95" s="438">
        <v>1.0999999999999999E-2</v>
      </c>
      <c r="H95" s="436"/>
      <c r="I95" s="434"/>
      <c r="J95" s="436">
        <v>5.13E-3</v>
      </c>
      <c r="K95" s="437"/>
      <c r="L95" s="436">
        <v>1.09E-2</v>
      </c>
      <c r="M95" s="264">
        <f t="shared" si="186"/>
        <v>2.2622333333333342E-2</v>
      </c>
      <c r="N95" s="264">
        <f t="shared" si="187"/>
        <v>2.0272857142857145E-2</v>
      </c>
      <c r="O95" s="264">
        <f t="shared" si="188"/>
        <v>2.0353333333333331E-2</v>
      </c>
      <c r="P95" s="264">
        <f t="shared" si="189"/>
        <v>2.6047333333333329E-2</v>
      </c>
      <c r="Q95" s="442">
        <f>IFERROR(AVERAGE(D95:E95),"")</f>
        <v>2.18E-2</v>
      </c>
      <c r="R95" s="442">
        <f>IFERROR(AVERAGE(F95:H95),"")</f>
        <v>1.0999999999999999E-2</v>
      </c>
      <c r="S95" s="442">
        <f>IFERROR(AVERAGE(I95:J95),"")</f>
        <v>5.13E-3</v>
      </c>
      <c r="T95" s="442">
        <f>IFERROR(AVERAGE(K95:L95),"")</f>
        <v>1.09E-2</v>
      </c>
      <c r="U95" s="326"/>
      <c r="V95" s="442">
        <f>AVERAGE(Q95:T95)</f>
        <v>1.22075E-2</v>
      </c>
      <c r="W95" s="445"/>
      <c r="X95" s="265">
        <f>AVERAGE(Q94:T95)</f>
        <v>1.5141249999999998E-2</v>
      </c>
    </row>
    <row r="96" spans="1:24" ht="17.45" customHeight="1" x14ac:dyDescent="0.25">
      <c r="A96" s="257">
        <f t="shared" si="154"/>
        <v>4</v>
      </c>
      <c r="B96" s="257">
        <f t="shared" si="155"/>
        <v>2018</v>
      </c>
      <c r="C96" s="8">
        <f t="shared" si="111"/>
        <v>43192</v>
      </c>
      <c r="D96" s="260">
        <v>4.6399999999999997E-2</v>
      </c>
      <c r="E96" s="261"/>
      <c r="F96" s="260"/>
      <c r="G96" s="262"/>
      <c r="H96" s="261">
        <v>2.4199999999999999E-2</v>
      </c>
      <c r="I96" s="260">
        <v>2.53E-2</v>
      </c>
      <c r="J96" s="261"/>
      <c r="K96" s="263">
        <v>2.6499999999999999E-2</v>
      </c>
      <c r="L96" s="261"/>
      <c r="M96" s="264">
        <f t="shared" ref="M96" si="190">AVERAGE(D67:E96)</f>
        <v>2.3852333333333347E-2</v>
      </c>
      <c r="N96" s="264">
        <f t="shared" ref="N96" si="191">AVERAGE(F67:H96)</f>
        <v>2.0550000000000002E-2</v>
      </c>
      <c r="O96" s="264">
        <f t="shared" ref="O96" si="192">AVERAGE(I67:J96)</f>
        <v>2.1086666666666667E-2</v>
      </c>
      <c r="P96" s="264">
        <f t="shared" ref="P96" si="193">AVERAGE(K67:L96)</f>
        <v>2.6433999999999999E-2</v>
      </c>
      <c r="Q96" s="265">
        <f t="shared" ref="Q96:Q133" si="194">IFERROR(AVERAGE(D96:E96),"")</f>
        <v>4.6399999999999997E-2</v>
      </c>
      <c r="R96" s="265">
        <f t="shared" ref="R96:R133" si="195">IFERROR(AVERAGE(F96:H96),"")</f>
        <v>2.4199999999999999E-2</v>
      </c>
      <c r="S96" s="265">
        <f t="shared" ref="S96:S133" si="196">IFERROR(AVERAGE(I96:J96),"")</f>
        <v>2.53E-2</v>
      </c>
      <c r="T96" s="265">
        <f t="shared" ref="T96:T133" si="197">IFERROR(AVERAGE(K96:L96),"")</f>
        <v>2.6499999999999999E-2</v>
      </c>
      <c r="V96" s="257"/>
      <c r="W96" s="265">
        <f>AVERAGE(Q96:T96)</f>
        <v>3.0599999999999999E-2</v>
      </c>
      <c r="X96" s="257"/>
    </row>
    <row r="97" spans="1:24" ht="17.45" customHeight="1" x14ac:dyDescent="0.25">
      <c r="A97" s="257">
        <f t="shared" si="154"/>
        <v>4</v>
      </c>
      <c r="B97" s="257">
        <f t="shared" si="155"/>
        <v>2018</v>
      </c>
      <c r="C97" s="8">
        <f t="shared" si="111"/>
        <v>43193</v>
      </c>
      <c r="D97" s="260"/>
      <c r="E97" s="261">
        <v>2.92E-2</v>
      </c>
      <c r="F97" s="260"/>
      <c r="G97" s="262">
        <v>4.6300000000000001E-2</v>
      </c>
      <c r="H97" s="261"/>
      <c r="I97" s="260"/>
      <c r="J97" s="261">
        <v>5.0799999999999998E-2</v>
      </c>
      <c r="K97" s="263"/>
      <c r="L97" s="261">
        <v>0.05</v>
      </c>
      <c r="M97" s="264">
        <f t="shared" ref="M97" si="198">AVERAGE(D68:E97)</f>
        <v>2.4512333333333344E-2</v>
      </c>
      <c r="N97" s="264">
        <f t="shared" ref="N97" si="199">AVERAGE(F68:H97)</f>
        <v>2.1452857142857142E-2</v>
      </c>
      <c r="O97" s="264">
        <f t="shared" ref="O97" si="200">AVERAGE(I68:J97)</f>
        <v>2.2504333333333335E-2</v>
      </c>
      <c r="P97" s="264">
        <f t="shared" ref="P97" si="201">AVERAGE(K68:L97)</f>
        <v>2.7504000000000004E-2</v>
      </c>
      <c r="Q97" s="265">
        <f t="shared" si="194"/>
        <v>2.92E-2</v>
      </c>
      <c r="R97" s="265">
        <f t="shared" si="195"/>
        <v>4.6300000000000001E-2</v>
      </c>
      <c r="S97" s="265">
        <f t="shared" si="196"/>
        <v>5.0799999999999998E-2</v>
      </c>
      <c r="T97" s="265">
        <f t="shared" si="197"/>
        <v>0.05</v>
      </c>
      <c r="V97" s="257"/>
      <c r="W97" s="265">
        <f t="shared" ref="W97:W100" si="202">AVERAGE(Q97:T97)</f>
        <v>4.4075000000000003E-2</v>
      </c>
      <c r="X97" s="257"/>
    </row>
    <row r="98" spans="1:24" ht="17.45" customHeight="1" x14ac:dyDescent="0.25">
      <c r="A98" s="257">
        <f t="shared" si="154"/>
        <v>4</v>
      </c>
      <c r="B98" s="257">
        <f t="shared" si="155"/>
        <v>2018</v>
      </c>
      <c r="C98" s="9">
        <f t="shared" si="111"/>
        <v>43194</v>
      </c>
      <c r="D98" s="275">
        <v>4.02E-2</v>
      </c>
      <c r="E98" s="276"/>
      <c r="F98" s="275">
        <v>3.3000000000000002E-2</v>
      </c>
      <c r="G98" s="277"/>
      <c r="H98" s="276">
        <v>3.1E-2</v>
      </c>
      <c r="I98" s="275">
        <v>2.6700000000000002E-2</v>
      </c>
      <c r="J98" s="276"/>
      <c r="K98" s="278">
        <v>3.1899999999999998E-2</v>
      </c>
      <c r="L98" s="276"/>
      <c r="M98" s="264">
        <f t="shared" ref="M98:M99" si="203">AVERAGE(D69:E98)</f>
        <v>2.5149000000000012E-2</v>
      </c>
      <c r="N98" s="264">
        <f t="shared" ref="N98:N99" si="204">AVERAGE(F69:H98)</f>
        <v>2.2424285714285716E-2</v>
      </c>
      <c r="O98" s="264">
        <f t="shared" ref="O98:O99" si="205">AVERAGE(I69:J98)</f>
        <v>2.2754333333333328E-2</v>
      </c>
      <c r="P98" s="264">
        <f t="shared" ref="P98:P99" si="206">AVERAGE(K69:L98)</f>
        <v>2.7607333333333334E-2</v>
      </c>
      <c r="Q98" s="265">
        <f t="shared" si="194"/>
        <v>4.02E-2</v>
      </c>
      <c r="R98" s="265">
        <f t="shared" si="195"/>
        <v>3.2000000000000001E-2</v>
      </c>
      <c r="S98" s="265">
        <f t="shared" si="196"/>
        <v>2.6700000000000002E-2</v>
      </c>
      <c r="T98" s="265">
        <f t="shared" si="197"/>
        <v>3.1899999999999998E-2</v>
      </c>
      <c r="V98" s="257"/>
      <c r="W98" s="265">
        <f t="shared" si="202"/>
        <v>3.27E-2</v>
      </c>
      <c r="X98" s="257"/>
    </row>
    <row r="99" spans="1:24" ht="17.45" customHeight="1" x14ac:dyDescent="0.25">
      <c r="A99" s="257">
        <f t="shared" si="154"/>
        <v>4</v>
      </c>
      <c r="B99" s="257">
        <f t="shared" si="155"/>
        <v>2018</v>
      </c>
      <c r="C99" s="8">
        <f t="shared" si="111"/>
        <v>43195</v>
      </c>
      <c r="D99" s="260"/>
      <c r="E99" s="261">
        <v>3.8899999999999997E-2</v>
      </c>
      <c r="F99" s="260"/>
      <c r="G99" s="262">
        <v>4.0599999999999997E-2</v>
      </c>
      <c r="H99" s="261"/>
      <c r="I99" s="260"/>
      <c r="J99" s="261">
        <v>2.7799999999999998E-2</v>
      </c>
      <c r="K99" s="263"/>
      <c r="L99" s="261">
        <v>3.8199999999999998E-2</v>
      </c>
      <c r="M99" s="264">
        <f t="shared" si="203"/>
        <v>2.597233333333334E-2</v>
      </c>
      <c r="N99" s="264">
        <f t="shared" si="204"/>
        <v>2.3067142857142856E-2</v>
      </c>
      <c r="O99" s="264">
        <f t="shared" si="205"/>
        <v>2.2780999999999992E-2</v>
      </c>
      <c r="P99" s="264">
        <f t="shared" si="206"/>
        <v>2.7634000000000002E-2</v>
      </c>
      <c r="Q99" s="265">
        <f t="shared" si="194"/>
        <v>3.8899999999999997E-2</v>
      </c>
      <c r="R99" s="265">
        <f t="shared" si="195"/>
        <v>4.0599999999999997E-2</v>
      </c>
      <c r="S99" s="265">
        <f t="shared" si="196"/>
        <v>2.7799999999999998E-2</v>
      </c>
      <c r="T99" s="265">
        <f t="shared" si="197"/>
        <v>3.8199999999999998E-2</v>
      </c>
      <c r="V99" s="257"/>
      <c r="W99" s="265">
        <f t="shared" si="202"/>
        <v>3.6374999999999991E-2</v>
      </c>
      <c r="X99" s="257"/>
    </row>
    <row r="100" spans="1:24" ht="17.45" customHeight="1" x14ac:dyDescent="0.25">
      <c r="A100" s="257">
        <f t="shared" si="154"/>
        <v>4</v>
      </c>
      <c r="B100" s="257">
        <f t="shared" si="155"/>
        <v>2018</v>
      </c>
      <c r="C100" s="8">
        <f t="shared" si="111"/>
        <v>43196</v>
      </c>
      <c r="D100" s="260">
        <v>2.98E-2</v>
      </c>
      <c r="E100" s="261"/>
      <c r="F100" s="260">
        <v>2.29E-2</v>
      </c>
      <c r="G100" s="262"/>
      <c r="H100" s="261"/>
      <c r="I100" s="260">
        <v>2.1000000000000001E-2</v>
      </c>
      <c r="J100" s="261"/>
      <c r="K100" s="263">
        <v>3.0599999999999999E-2</v>
      </c>
      <c r="L100" s="261"/>
      <c r="M100" s="264">
        <f t="shared" ref="M100:M102" si="207">AVERAGE(D71:E100)</f>
        <v>2.6192333333333349E-2</v>
      </c>
      <c r="N100" s="264">
        <f t="shared" ref="N100:N102" si="208">AVERAGE(F71:H100)</f>
        <v>2.2841428571428572E-2</v>
      </c>
      <c r="O100" s="264">
        <f t="shared" ref="O100:O102" si="209">AVERAGE(I71:J100)</f>
        <v>2.1997666666666658E-2</v>
      </c>
      <c r="P100" s="264">
        <f t="shared" ref="P100:P102" si="210">AVERAGE(K71:L100)</f>
        <v>2.7384000000000002E-2</v>
      </c>
      <c r="Q100" s="265">
        <f t="shared" si="194"/>
        <v>2.98E-2</v>
      </c>
      <c r="R100" s="265">
        <f t="shared" si="195"/>
        <v>2.29E-2</v>
      </c>
      <c r="S100" s="265">
        <f t="shared" si="196"/>
        <v>2.1000000000000001E-2</v>
      </c>
      <c r="T100" s="265">
        <f t="shared" si="197"/>
        <v>3.0599999999999999E-2</v>
      </c>
      <c r="V100" s="257"/>
      <c r="W100" s="265">
        <f t="shared" si="202"/>
        <v>2.6075000000000001E-2</v>
      </c>
      <c r="X100" s="265">
        <f>AVERAGE(Q96:T100)</f>
        <v>3.3965000000000009E-2</v>
      </c>
    </row>
    <row r="101" spans="1:24" ht="17.45" customHeight="1" x14ac:dyDescent="0.25">
      <c r="A101" s="257">
        <f t="shared" si="154"/>
        <v>4</v>
      </c>
      <c r="B101" s="257">
        <f t="shared" si="155"/>
        <v>2018</v>
      </c>
      <c r="C101" s="435">
        <f t="shared" si="111"/>
        <v>43197</v>
      </c>
      <c r="D101" s="434"/>
      <c r="E101" s="436">
        <v>2.0199999999999999E-2</v>
      </c>
      <c r="F101" s="434"/>
      <c r="G101" s="438">
        <v>1.47E-2</v>
      </c>
      <c r="H101" s="436"/>
      <c r="I101" s="434"/>
      <c r="J101" s="436">
        <v>1.15E-2</v>
      </c>
      <c r="K101" s="437"/>
      <c r="L101" s="436">
        <v>2.3099999999999999E-2</v>
      </c>
      <c r="M101" s="264">
        <f t="shared" si="207"/>
        <v>2.5512333333333345E-2</v>
      </c>
      <c r="N101" s="264">
        <f t="shared" si="208"/>
        <v>2.2390000000000004E-2</v>
      </c>
      <c r="O101" s="264">
        <f t="shared" si="209"/>
        <v>2.1340999999999995E-2</v>
      </c>
      <c r="P101" s="264">
        <f t="shared" si="210"/>
        <v>2.6324000000000004E-2</v>
      </c>
      <c r="Q101" s="442">
        <f t="shared" si="194"/>
        <v>2.0199999999999999E-2</v>
      </c>
      <c r="R101" s="442">
        <f t="shared" si="195"/>
        <v>1.47E-2</v>
      </c>
      <c r="S101" s="442">
        <f t="shared" si="196"/>
        <v>1.15E-2</v>
      </c>
      <c r="T101" s="442">
        <f t="shared" si="197"/>
        <v>2.3099999999999999E-2</v>
      </c>
      <c r="U101" s="326"/>
      <c r="V101" s="442">
        <f>AVERAGE(Q101:T101)</f>
        <v>1.7374999999999998E-2</v>
      </c>
      <c r="W101" s="445"/>
      <c r="X101" s="257"/>
    </row>
    <row r="102" spans="1:24" ht="17.45" customHeight="1" x14ac:dyDescent="0.25">
      <c r="A102" s="257">
        <f t="shared" si="154"/>
        <v>4</v>
      </c>
      <c r="B102" s="257">
        <f t="shared" si="155"/>
        <v>2018</v>
      </c>
      <c r="C102" s="435">
        <f t="shared" si="111"/>
        <v>43198</v>
      </c>
      <c r="D102" s="434">
        <v>1.3899999999999999E-2</v>
      </c>
      <c r="E102" s="436"/>
      <c r="F102" s="434"/>
      <c r="G102" s="438"/>
      <c r="H102" s="436">
        <v>1.3299999999999999E-2</v>
      </c>
      <c r="I102" s="434">
        <v>9.4800000000000006E-3</v>
      </c>
      <c r="J102" s="436"/>
      <c r="K102" s="437">
        <v>1.5699999999999999E-2</v>
      </c>
      <c r="L102" s="436"/>
      <c r="M102" s="264">
        <f t="shared" si="207"/>
        <v>2.5059000000000008E-2</v>
      </c>
      <c r="N102" s="264">
        <f t="shared" si="208"/>
        <v>2.2301428571428573E-2</v>
      </c>
      <c r="O102" s="264">
        <f t="shared" si="209"/>
        <v>2.0900333333333333E-2</v>
      </c>
      <c r="P102" s="264">
        <f t="shared" si="210"/>
        <v>2.5654000000000007E-2</v>
      </c>
      <c r="Q102" s="442">
        <f t="shared" si="194"/>
        <v>1.3899999999999999E-2</v>
      </c>
      <c r="R102" s="442">
        <f t="shared" si="195"/>
        <v>1.3299999999999999E-2</v>
      </c>
      <c r="S102" s="442">
        <f t="shared" si="196"/>
        <v>9.4800000000000006E-3</v>
      </c>
      <c r="T102" s="442">
        <f t="shared" si="197"/>
        <v>1.5699999999999999E-2</v>
      </c>
      <c r="U102" s="326"/>
      <c r="V102" s="442">
        <f>AVERAGE(Q102:T102)</f>
        <v>1.3094999999999999E-2</v>
      </c>
      <c r="W102" s="445"/>
      <c r="X102" s="265">
        <f>AVERAGE(Q101:T102)</f>
        <v>1.5234999999999999E-2</v>
      </c>
    </row>
    <row r="103" spans="1:24" ht="17.45" customHeight="1" x14ac:dyDescent="0.25">
      <c r="A103" s="257">
        <f t="shared" si="154"/>
        <v>4</v>
      </c>
      <c r="B103" s="257">
        <f t="shared" si="155"/>
        <v>2018</v>
      </c>
      <c r="C103" s="8">
        <f t="shared" si="111"/>
        <v>43199</v>
      </c>
      <c r="D103" s="260"/>
      <c r="E103" s="261">
        <v>3.8800000000000001E-2</v>
      </c>
      <c r="F103" s="260"/>
      <c r="G103" s="262">
        <v>2.98E-2</v>
      </c>
      <c r="H103" s="261"/>
      <c r="I103" s="260"/>
      <c r="J103" s="261">
        <v>4.2599999999999999E-2</v>
      </c>
      <c r="K103" s="263"/>
      <c r="L103" s="261">
        <v>6.4600000000000005E-2</v>
      </c>
      <c r="M103" s="264">
        <f t="shared" ref="M103" si="211">AVERAGE(D74:E103)</f>
        <v>2.5782333333333338E-2</v>
      </c>
      <c r="N103" s="264">
        <f t="shared" ref="N103" si="212">AVERAGE(F74:H103)</f>
        <v>2.3021428571428575E-2</v>
      </c>
      <c r="O103" s="264">
        <f t="shared" ref="O103" si="213">AVERAGE(I74:J103)</f>
        <v>2.2166999999999999E-2</v>
      </c>
      <c r="P103" s="264">
        <f t="shared" ref="P103" si="214">AVERAGE(K74:L103)</f>
        <v>2.7447333333333337E-2</v>
      </c>
      <c r="Q103" s="265">
        <f t="shared" si="194"/>
        <v>3.8800000000000001E-2</v>
      </c>
      <c r="R103" s="265">
        <f t="shared" si="195"/>
        <v>2.98E-2</v>
      </c>
      <c r="S103" s="265">
        <f t="shared" si="196"/>
        <v>4.2599999999999999E-2</v>
      </c>
      <c r="T103" s="265">
        <f t="shared" si="197"/>
        <v>6.4600000000000005E-2</v>
      </c>
      <c r="V103" s="257"/>
      <c r="W103" s="265">
        <f>AVERAGE(Q103:T103)</f>
        <v>4.3950000000000003E-2</v>
      </c>
      <c r="X103" s="257"/>
    </row>
    <row r="104" spans="1:24" ht="17.45" customHeight="1" x14ac:dyDescent="0.25">
      <c r="A104" s="257">
        <f t="shared" si="154"/>
        <v>4</v>
      </c>
      <c r="B104" s="257">
        <f t="shared" si="155"/>
        <v>2018</v>
      </c>
      <c r="C104" s="9">
        <f t="shared" si="111"/>
        <v>43200</v>
      </c>
      <c r="D104" s="275">
        <v>4.3400000000000001E-2</v>
      </c>
      <c r="E104" s="276"/>
      <c r="F104" s="275">
        <v>3.95E-2</v>
      </c>
      <c r="G104" s="277"/>
      <c r="H104" s="276">
        <v>3.85E-2</v>
      </c>
      <c r="I104" s="275">
        <v>2.47E-2</v>
      </c>
      <c r="J104" s="276"/>
      <c r="K104" s="278">
        <v>5.2999999999999999E-2</v>
      </c>
      <c r="L104" s="276"/>
      <c r="M104" s="264">
        <f t="shared" ref="M104:M105" si="215">AVERAGE(D75:E104)</f>
        <v>2.6953000000000008E-2</v>
      </c>
      <c r="N104" s="264">
        <f t="shared" ref="N104:N105" si="216">AVERAGE(F75:H104)</f>
        <v>2.5034000000000001E-2</v>
      </c>
      <c r="O104" s="264">
        <f t="shared" ref="O104:O105" si="217">AVERAGE(I75:J104)</f>
        <v>2.2906000000000003E-2</v>
      </c>
      <c r="P104" s="264">
        <f t="shared" ref="P104:P105" si="218">AVERAGE(K75:L104)</f>
        <v>2.9003333333333339E-2</v>
      </c>
      <c r="Q104" s="265">
        <f t="shared" si="194"/>
        <v>4.3400000000000001E-2</v>
      </c>
      <c r="R104" s="265">
        <f t="shared" si="195"/>
        <v>3.9E-2</v>
      </c>
      <c r="S104" s="265">
        <f t="shared" si="196"/>
        <v>2.47E-2</v>
      </c>
      <c r="T104" s="265">
        <f t="shared" si="197"/>
        <v>5.2999999999999999E-2</v>
      </c>
      <c r="V104" s="257"/>
      <c r="W104" s="265">
        <f t="shared" ref="W104:W107" si="219">AVERAGE(Q104:T104)</f>
        <v>4.0024999999999998E-2</v>
      </c>
      <c r="X104" s="257"/>
    </row>
    <row r="105" spans="1:24" ht="17.45" customHeight="1" x14ac:dyDescent="0.25">
      <c r="A105" s="257">
        <f t="shared" si="154"/>
        <v>4</v>
      </c>
      <c r="B105" s="257">
        <f t="shared" si="155"/>
        <v>2018</v>
      </c>
      <c r="C105" s="8">
        <f t="shared" si="111"/>
        <v>43201</v>
      </c>
      <c r="D105" s="260"/>
      <c r="E105" s="261">
        <v>4.1599999999999998E-2</v>
      </c>
      <c r="F105" s="260"/>
      <c r="G105" s="262">
        <v>2.6499999999999999E-2</v>
      </c>
      <c r="H105" s="261"/>
      <c r="I105" s="260"/>
      <c r="J105" s="261">
        <v>2.0400000000000001E-2</v>
      </c>
      <c r="K105" s="263"/>
      <c r="L105" s="261">
        <v>6.1100000000000002E-2</v>
      </c>
      <c r="M105" s="264">
        <f t="shared" si="215"/>
        <v>2.7143000000000007E-2</v>
      </c>
      <c r="N105" s="264">
        <f t="shared" si="216"/>
        <v>2.4725428571428572E-2</v>
      </c>
      <c r="O105" s="264">
        <f t="shared" si="217"/>
        <v>2.2469333333333334E-2</v>
      </c>
      <c r="P105" s="264">
        <f t="shared" si="218"/>
        <v>3.0406666666666676E-2</v>
      </c>
      <c r="Q105" s="265">
        <f t="shared" si="194"/>
        <v>4.1599999999999998E-2</v>
      </c>
      <c r="R105" s="265">
        <f t="shared" si="195"/>
        <v>2.6499999999999999E-2</v>
      </c>
      <c r="S105" s="265">
        <f t="shared" si="196"/>
        <v>2.0400000000000001E-2</v>
      </c>
      <c r="T105" s="265">
        <f t="shared" si="197"/>
        <v>6.1100000000000002E-2</v>
      </c>
      <c r="V105" s="257"/>
      <c r="W105" s="265">
        <f t="shared" si="219"/>
        <v>3.7400000000000003E-2</v>
      </c>
      <c r="X105" s="257"/>
    </row>
    <row r="106" spans="1:24" ht="17.45" customHeight="1" x14ac:dyDescent="0.25">
      <c r="A106" s="257">
        <f t="shared" si="154"/>
        <v>4</v>
      </c>
      <c r="B106" s="257">
        <f t="shared" si="155"/>
        <v>2018</v>
      </c>
      <c r="C106" s="8">
        <f t="shared" si="111"/>
        <v>43202</v>
      </c>
      <c r="D106" s="260">
        <v>5.0500000000000003E-2</v>
      </c>
      <c r="E106" s="261"/>
      <c r="F106" s="99">
        <v>9.3600000000000003E-2</v>
      </c>
      <c r="G106" s="262"/>
      <c r="H106" s="261"/>
      <c r="I106" s="260">
        <v>5.3100000000000001E-2</v>
      </c>
      <c r="J106" s="261"/>
      <c r="K106" s="18">
        <v>0.11700000000000001</v>
      </c>
      <c r="L106" s="261"/>
      <c r="M106" s="264">
        <f t="shared" ref="M106" si="220">AVERAGE(D77:E106)</f>
        <v>2.8266333333333334E-2</v>
      </c>
      <c r="N106" s="264">
        <f t="shared" ref="N106" si="221">AVERAGE(F77:H106)</f>
        <v>2.6648285714285718E-2</v>
      </c>
      <c r="O106" s="264">
        <f t="shared" ref="O106" si="222">AVERAGE(I77:J106)</f>
        <v>2.3419333333333337E-2</v>
      </c>
      <c r="P106" s="264">
        <f t="shared" ref="P106" si="223">AVERAGE(K77:L106)</f>
        <v>3.3713333333333345E-2</v>
      </c>
      <c r="Q106" s="265">
        <f t="shared" si="194"/>
        <v>5.0500000000000003E-2</v>
      </c>
      <c r="R106" s="265">
        <f t="shared" si="195"/>
        <v>9.3600000000000003E-2</v>
      </c>
      <c r="S106" s="265">
        <f t="shared" si="196"/>
        <v>5.3100000000000001E-2</v>
      </c>
      <c r="T106" s="290"/>
      <c r="V106" s="257"/>
      <c r="W106" s="265">
        <f t="shared" si="219"/>
        <v>6.5733333333333338E-2</v>
      </c>
      <c r="X106" s="327" t="s">
        <v>26</v>
      </c>
    </row>
    <row r="107" spans="1:24" ht="17.45" customHeight="1" x14ac:dyDescent="0.25">
      <c r="A107" s="257">
        <f t="shared" si="154"/>
        <v>4</v>
      </c>
      <c r="B107" s="257">
        <f t="shared" si="155"/>
        <v>2018</v>
      </c>
      <c r="C107" s="8">
        <f t="shared" si="111"/>
        <v>43203</v>
      </c>
      <c r="D107" s="260"/>
      <c r="E107" s="261">
        <v>2.2599999999999999E-2</v>
      </c>
      <c r="F107" s="260"/>
      <c r="G107" s="262">
        <v>3.3300000000000003E-2</v>
      </c>
      <c r="H107" s="261"/>
      <c r="I107" s="260"/>
      <c r="J107" s="261">
        <v>4.19E-2</v>
      </c>
      <c r="K107" s="263"/>
      <c r="L107" s="261">
        <v>5.5899999999999998E-2</v>
      </c>
      <c r="M107" s="264">
        <f t="shared" ref="M107:M109" si="224">AVERAGE(D78:E107)</f>
        <v>2.7996333333333335E-2</v>
      </c>
      <c r="N107" s="264">
        <f t="shared" ref="N107:N109" si="225">AVERAGE(F78:H107)</f>
        <v>2.6839714285714286E-2</v>
      </c>
      <c r="O107" s="264">
        <f t="shared" ref="O107:O109" si="226">AVERAGE(I78:J107)</f>
        <v>2.4292666666666671E-2</v>
      </c>
      <c r="P107" s="264">
        <f t="shared" ref="P107:P109" si="227">AVERAGE(K78:L107)</f>
        <v>3.4800000000000011E-2</v>
      </c>
      <c r="Q107" s="265">
        <f t="shared" si="194"/>
        <v>2.2599999999999999E-2</v>
      </c>
      <c r="R107" s="265">
        <f t="shared" si="195"/>
        <v>3.3300000000000003E-2</v>
      </c>
      <c r="S107" s="265">
        <f t="shared" si="196"/>
        <v>4.19E-2</v>
      </c>
      <c r="T107" s="265">
        <f t="shared" si="197"/>
        <v>5.5899999999999998E-2</v>
      </c>
      <c r="V107" s="257"/>
      <c r="W107" s="265">
        <f t="shared" si="219"/>
        <v>3.8425000000000001E-2</v>
      </c>
      <c r="X107" s="265">
        <f>AVERAGE(Q103:T107)</f>
        <v>4.4021052631578947E-2</v>
      </c>
    </row>
    <row r="108" spans="1:24" ht="17.45" customHeight="1" x14ac:dyDescent="0.25">
      <c r="A108" s="257">
        <f t="shared" si="154"/>
        <v>4</v>
      </c>
      <c r="B108" s="257">
        <f t="shared" si="155"/>
        <v>2018</v>
      </c>
      <c r="C108" s="435">
        <f t="shared" si="111"/>
        <v>43204</v>
      </c>
      <c r="D108" s="434">
        <v>2.1499999999999998E-2</v>
      </c>
      <c r="E108" s="436"/>
      <c r="F108" s="434"/>
      <c r="G108" s="438"/>
      <c r="H108" s="436">
        <v>1.5100000000000001E-2</v>
      </c>
      <c r="I108" s="434">
        <v>1.5100000000000001E-2</v>
      </c>
      <c r="J108" s="436"/>
      <c r="K108" s="437">
        <v>2.7799999999999998E-2</v>
      </c>
      <c r="L108" s="436"/>
      <c r="M108" s="264">
        <f t="shared" si="224"/>
        <v>2.7726333333333332E-2</v>
      </c>
      <c r="N108" s="264">
        <f t="shared" si="225"/>
        <v>2.6828285714285718E-2</v>
      </c>
      <c r="O108" s="264">
        <f t="shared" si="226"/>
        <v>2.3979333333333339E-2</v>
      </c>
      <c r="P108" s="264">
        <f t="shared" si="227"/>
        <v>3.5066666666666677E-2</v>
      </c>
      <c r="Q108" s="442">
        <f t="shared" si="194"/>
        <v>2.1499999999999998E-2</v>
      </c>
      <c r="R108" s="442">
        <f t="shared" si="195"/>
        <v>1.5100000000000001E-2</v>
      </c>
      <c r="S108" s="442">
        <f t="shared" si="196"/>
        <v>1.5100000000000001E-2</v>
      </c>
      <c r="T108" s="442">
        <f t="shared" si="197"/>
        <v>2.7799999999999998E-2</v>
      </c>
      <c r="U108" s="326"/>
      <c r="V108" s="442">
        <f>AVERAGE(Q108:T108)</f>
        <v>1.9875E-2</v>
      </c>
      <c r="W108" s="445"/>
      <c r="X108" s="257"/>
    </row>
    <row r="109" spans="1:24" ht="17.45" customHeight="1" x14ac:dyDescent="0.25">
      <c r="A109" s="257">
        <f t="shared" si="154"/>
        <v>4</v>
      </c>
      <c r="B109" s="257">
        <f t="shared" si="155"/>
        <v>2018</v>
      </c>
      <c r="C109" s="435">
        <f t="shared" si="111"/>
        <v>43205</v>
      </c>
      <c r="D109" s="434"/>
      <c r="E109" s="436">
        <v>1.35E-2</v>
      </c>
      <c r="F109" s="434"/>
      <c r="G109" s="438">
        <v>1.52E-2</v>
      </c>
      <c r="H109" s="436"/>
      <c r="I109" s="434"/>
      <c r="J109" s="436">
        <v>9.1900000000000003E-3</v>
      </c>
      <c r="K109" s="437"/>
      <c r="L109" s="436">
        <v>3.2300000000000002E-2</v>
      </c>
      <c r="M109" s="264">
        <f t="shared" si="224"/>
        <v>2.7282999999999998E-2</v>
      </c>
      <c r="N109" s="264">
        <f t="shared" si="225"/>
        <v>2.6713999999999998E-2</v>
      </c>
      <c r="O109" s="264">
        <f t="shared" si="226"/>
        <v>2.3622333333333339E-2</v>
      </c>
      <c r="P109" s="264">
        <f t="shared" si="227"/>
        <v>3.5356666666666675E-2</v>
      </c>
      <c r="Q109" s="442">
        <f t="shared" si="194"/>
        <v>1.35E-2</v>
      </c>
      <c r="R109" s="442">
        <f t="shared" si="195"/>
        <v>1.52E-2</v>
      </c>
      <c r="S109" s="442">
        <f t="shared" si="196"/>
        <v>9.1900000000000003E-3</v>
      </c>
      <c r="T109" s="442">
        <f t="shared" si="197"/>
        <v>3.2300000000000002E-2</v>
      </c>
      <c r="U109" s="326"/>
      <c r="V109" s="442">
        <f>AVERAGE(Q109:T109)</f>
        <v>1.7547500000000001E-2</v>
      </c>
      <c r="W109" s="445"/>
      <c r="X109" s="265">
        <f>AVERAGE(Q108:T109)</f>
        <v>1.8711250000000002E-2</v>
      </c>
    </row>
    <row r="110" spans="1:24" ht="17.45" customHeight="1" x14ac:dyDescent="0.25">
      <c r="A110" s="257">
        <f t="shared" si="154"/>
        <v>4</v>
      </c>
      <c r="B110" s="257">
        <f t="shared" si="155"/>
        <v>2018</v>
      </c>
      <c r="C110" s="9">
        <f t="shared" si="111"/>
        <v>43206</v>
      </c>
      <c r="D110" s="275">
        <v>4.9200000000000001E-2</v>
      </c>
      <c r="E110" s="276"/>
      <c r="F110" s="275">
        <v>3.6299999999999999E-2</v>
      </c>
      <c r="G110" s="277"/>
      <c r="H110" s="276">
        <v>3.44E-2</v>
      </c>
      <c r="I110" s="275">
        <v>2.0299999999999999E-2</v>
      </c>
      <c r="J110" s="276"/>
      <c r="K110" s="278">
        <v>5.4399999999999997E-2</v>
      </c>
      <c r="L110" s="276"/>
      <c r="M110" s="264">
        <f t="shared" ref="M110:M111" si="228">AVERAGE(D81:E110)</f>
        <v>2.8359666666666661E-2</v>
      </c>
      <c r="N110" s="264">
        <f t="shared" ref="N110:N111" si="229">AVERAGE(F81:H110)</f>
        <v>2.8139142857142859E-2</v>
      </c>
      <c r="O110" s="264">
        <f t="shared" ref="O110:O111" si="230">AVERAGE(I81:J110)</f>
        <v>2.4172666666666672E-2</v>
      </c>
      <c r="P110" s="264">
        <f t="shared" ref="P110:P111" si="231">AVERAGE(K81:L110)</f>
        <v>3.6780000000000007E-2</v>
      </c>
      <c r="Q110" s="265">
        <f t="shared" si="194"/>
        <v>4.9200000000000001E-2</v>
      </c>
      <c r="R110" s="265">
        <f t="shared" si="195"/>
        <v>3.5349999999999999E-2</v>
      </c>
      <c r="S110" s="265">
        <f t="shared" si="196"/>
        <v>2.0299999999999999E-2</v>
      </c>
      <c r="T110" s="265">
        <f t="shared" si="197"/>
        <v>5.4399999999999997E-2</v>
      </c>
      <c r="V110" s="257"/>
      <c r="W110" s="265">
        <f>AVERAGE(Q110:T110)</f>
        <v>3.9812500000000001E-2</v>
      </c>
      <c r="X110" s="257"/>
    </row>
    <row r="111" spans="1:24" ht="17.45" customHeight="1" x14ac:dyDescent="0.25">
      <c r="A111" s="257">
        <f t="shared" si="154"/>
        <v>4</v>
      </c>
      <c r="B111" s="257">
        <f t="shared" si="155"/>
        <v>2018</v>
      </c>
      <c r="C111" s="8">
        <f t="shared" si="111"/>
        <v>43207</v>
      </c>
      <c r="D111" s="260"/>
      <c r="E111" s="261">
        <v>2.06E-2</v>
      </c>
      <c r="F111" s="260"/>
      <c r="G111" s="262">
        <v>2.8799999999999999E-2</v>
      </c>
      <c r="H111" s="261"/>
      <c r="I111" s="260"/>
      <c r="J111" s="261">
        <v>2.53E-2</v>
      </c>
      <c r="K111" s="263"/>
      <c r="L111" s="261">
        <v>3.39E-2</v>
      </c>
      <c r="M111" s="264">
        <f t="shared" si="228"/>
        <v>2.8566333333333326E-2</v>
      </c>
      <c r="N111" s="264">
        <f t="shared" si="229"/>
        <v>2.8673428571428572E-2</v>
      </c>
      <c r="O111" s="264">
        <f t="shared" si="230"/>
        <v>2.4849333333333334E-2</v>
      </c>
      <c r="P111" s="264">
        <f t="shared" si="231"/>
        <v>3.7413333333333333E-2</v>
      </c>
      <c r="Q111" s="265">
        <f t="shared" si="194"/>
        <v>2.06E-2</v>
      </c>
      <c r="R111" s="265">
        <f t="shared" si="195"/>
        <v>2.8799999999999999E-2</v>
      </c>
      <c r="S111" s="265">
        <f t="shared" si="196"/>
        <v>2.53E-2</v>
      </c>
      <c r="T111" s="265">
        <f t="shared" si="197"/>
        <v>3.39E-2</v>
      </c>
      <c r="V111" s="257"/>
      <c r="W111" s="265">
        <f t="shared" ref="W111:W114" si="232">AVERAGE(Q111:T111)</f>
        <v>2.7150000000000001E-2</v>
      </c>
      <c r="X111" s="257"/>
    </row>
    <row r="112" spans="1:24" ht="17.45" customHeight="1" x14ac:dyDescent="0.25">
      <c r="A112" s="257">
        <f t="shared" si="154"/>
        <v>4</v>
      </c>
      <c r="B112" s="257">
        <f t="shared" si="155"/>
        <v>2018</v>
      </c>
      <c r="C112" s="8">
        <f t="shared" si="111"/>
        <v>43208</v>
      </c>
      <c r="D112" s="260">
        <v>4.6899999999999997E-2</v>
      </c>
      <c r="E112" s="261"/>
      <c r="F112" s="260">
        <v>2.3699999999999999E-2</v>
      </c>
      <c r="G112" s="262"/>
      <c r="H112" s="261"/>
      <c r="I112" s="260">
        <v>2.07E-2</v>
      </c>
      <c r="J112" s="261"/>
      <c r="K112" s="263">
        <v>4.53E-2</v>
      </c>
      <c r="L112" s="261"/>
      <c r="M112" s="264">
        <f t="shared" ref="M112" si="233">AVERAGE(D83:E112)</f>
        <v>2.9293E-2</v>
      </c>
      <c r="N112" s="264">
        <f t="shared" ref="N112" si="234">AVERAGE(F83:H112)</f>
        <v>2.8696285714285712E-2</v>
      </c>
      <c r="O112" s="264">
        <f t="shared" ref="O112" si="235">AVERAGE(I83:J112)</f>
        <v>2.4589333333333338E-2</v>
      </c>
      <c r="P112" s="264">
        <f t="shared" ref="P112" si="236">AVERAGE(K83:L112)</f>
        <v>3.7739999999999996E-2</v>
      </c>
      <c r="Q112" s="265">
        <f t="shared" si="194"/>
        <v>4.6899999999999997E-2</v>
      </c>
      <c r="R112" s="265">
        <f t="shared" si="195"/>
        <v>2.3699999999999999E-2</v>
      </c>
      <c r="S112" s="265">
        <f t="shared" si="196"/>
        <v>2.07E-2</v>
      </c>
      <c r="T112" s="265">
        <f t="shared" si="197"/>
        <v>4.53E-2</v>
      </c>
      <c r="V112" s="257"/>
      <c r="W112" s="265">
        <f t="shared" si="232"/>
        <v>3.415E-2</v>
      </c>
      <c r="X112" s="257"/>
    </row>
    <row r="113" spans="1:24" ht="17.45" customHeight="1" x14ac:dyDescent="0.25">
      <c r="A113" s="257">
        <f t="shared" si="154"/>
        <v>4</v>
      </c>
      <c r="B113" s="257">
        <f t="shared" si="155"/>
        <v>2018</v>
      </c>
      <c r="C113" s="8">
        <f t="shared" si="111"/>
        <v>43209</v>
      </c>
      <c r="D113" s="260"/>
      <c r="E113" s="261">
        <v>2.5499999999999998E-2</v>
      </c>
      <c r="F113" s="260"/>
      <c r="G113" s="262">
        <v>2.0199999999999999E-2</v>
      </c>
      <c r="H113" s="261"/>
      <c r="I113" s="260"/>
      <c r="J113" s="261">
        <v>1.55E-2</v>
      </c>
      <c r="K113" s="263"/>
      <c r="L113" s="261">
        <v>3.6900000000000002E-2</v>
      </c>
      <c r="M113" s="264">
        <f t="shared" ref="M113" si="237">AVERAGE(D84:E113)</f>
        <v>2.9319666666666657E-2</v>
      </c>
      <c r="N113" s="264">
        <f t="shared" ref="N113" si="238">AVERAGE(F84:H113)</f>
        <v>2.8467714285714284E-2</v>
      </c>
      <c r="O113" s="264">
        <f t="shared" ref="O113" si="239">AVERAGE(I84:J113)</f>
        <v>2.4096000000000003E-2</v>
      </c>
      <c r="P113" s="264">
        <f t="shared" ref="P113" si="240">AVERAGE(K84:L113)</f>
        <v>3.739E-2</v>
      </c>
      <c r="Q113" s="265">
        <f t="shared" si="194"/>
        <v>2.5499999999999998E-2</v>
      </c>
      <c r="R113" s="265">
        <f t="shared" si="195"/>
        <v>2.0199999999999999E-2</v>
      </c>
      <c r="S113" s="265">
        <f t="shared" si="196"/>
        <v>1.55E-2</v>
      </c>
      <c r="T113" s="265">
        <f t="shared" si="197"/>
        <v>3.6900000000000002E-2</v>
      </c>
      <c r="V113" s="257"/>
      <c r="W113" s="265">
        <f t="shared" si="232"/>
        <v>2.4524999999999998E-2</v>
      </c>
      <c r="X113" s="257"/>
    </row>
    <row r="114" spans="1:24" ht="17.45" customHeight="1" x14ac:dyDescent="0.25">
      <c r="A114" s="257">
        <f t="shared" si="154"/>
        <v>4</v>
      </c>
      <c r="B114" s="257">
        <f t="shared" si="155"/>
        <v>2018</v>
      </c>
      <c r="C114" s="8">
        <f t="shared" si="111"/>
        <v>43210</v>
      </c>
      <c r="D114" s="260">
        <v>2.5499999999999998E-2</v>
      </c>
      <c r="E114" s="261"/>
      <c r="F114" s="260"/>
      <c r="G114" s="262"/>
      <c r="H114" s="261">
        <v>2.3599999999999999E-2</v>
      </c>
      <c r="I114" s="260">
        <v>2.2100000000000002E-2</v>
      </c>
      <c r="J114" s="261"/>
      <c r="K114" s="263">
        <v>2.7699999999999999E-2</v>
      </c>
      <c r="L114" s="261"/>
      <c r="M114" s="264">
        <f t="shared" ref="M114:M115" si="241">AVERAGE(D85:E114)</f>
        <v>2.9622999999999993E-2</v>
      </c>
      <c r="N114" s="264">
        <f t="shared" ref="N114:N115" si="242">AVERAGE(F85:H114)</f>
        <v>2.8444857142857143E-2</v>
      </c>
      <c r="O114" s="264">
        <f t="shared" ref="O114:O115" si="243">AVERAGE(I85:J114)</f>
        <v>2.4059333333333339E-2</v>
      </c>
      <c r="P114" s="264">
        <f t="shared" ref="P114:P115" si="244">AVERAGE(K85:L114)</f>
        <v>3.7403333333333337E-2</v>
      </c>
      <c r="Q114" s="265">
        <f t="shared" si="194"/>
        <v>2.5499999999999998E-2</v>
      </c>
      <c r="R114" s="265">
        <f t="shared" si="195"/>
        <v>2.3599999999999999E-2</v>
      </c>
      <c r="S114" s="265">
        <f t="shared" si="196"/>
        <v>2.2100000000000002E-2</v>
      </c>
      <c r="T114" s="265">
        <f t="shared" si="197"/>
        <v>2.7699999999999999E-2</v>
      </c>
      <c r="V114" s="257"/>
      <c r="W114" s="265">
        <f t="shared" si="232"/>
        <v>2.4725E-2</v>
      </c>
      <c r="X114" s="265">
        <f>AVERAGE(Q110:T114)</f>
        <v>3.0072499999999995E-2</v>
      </c>
    </row>
    <row r="115" spans="1:24" ht="17.45" customHeight="1" x14ac:dyDescent="0.25">
      <c r="A115" s="257">
        <f t="shared" si="154"/>
        <v>4</v>
      </c>
      <c r="B115" s="257">
        <f t="shared" si="155"/>
        <v>2018</v>
      </c>
      <c r="C115" s="435">
        <f t="shared" si="111"/>
        <v>43211</v>
      </c>
      <c r="D115" s="434"/>
      <c r="E115" s="436">
        <v>2.3099999999999999E-2</v>
      </c>
      <c r="F115" s="434"/>
      <c r="G115" s="438">
        <v>1.9300000000000001E-2</v>
      </c>
      <c r="H115" s="436"/>
      <c r="I115" s="434"/>
      <c r="J115" s="436">
        <v>1.44E-2</v>
      </c>
      <c r="K115" s="437"/>
      <c r="L115" s="436">
        <v>2.9700000000000001E-2</v>
      </c>
      <c r="M115" s="264">
        <f t="shared" si="241"/>
        <v>3.0113333333333329E-2</v>
      </c>
      <c r="N115" s="264">
        <f t="shared" si="242"/>
        <v>2.8762857142857142E-2</v>
      </c>
      <c r="O115" s="264">
        <f t="shared" si="243"/>
        <v>2.4336666666666673E-2</v>
      </c>
      <c r="P115" s="264">
        <f t="shared" si="244"/>
        <v>3.7973333333333338E-2</v>
      </c>
      <c r="Q115" s="442">
        <f t="shared" si="194"/>
        <v>2.3099999999999999E-2</v>
      </c>
      <c r="R115" s="442">
        <f t="shared" si="195"/>
        <v>1.9300000000000001E-2</v>
      </c>
      <c r="S115" s="442">
        <f t="shared" si="196"/>
        <v>1.44E-2</v>
      </c>
      <c r="T115" s="442">
        <f t="shared" si="197"/>
        <v>2.9700000000000001E-2</v>
      </c>
      <c r="U115" s="326"/>
      <c r="V115" s="442">
        <f>AVERAGE(Q115:T115)</f>
        <v>2.1625000000000002E-2</v>
      </c>
      <c r="W115" s="445"/>
      <c r="X115" s="257"/>
    </row>
    <row r="116" spans="1:24" ht="17.45" customHeight="1" x14ac:dyDescent="0.25">
      <c r="A116" s="257">
        <f t="shared" si="154"/>
        <v>4</v>
      </c>
      <c r="B116" s="257">
        <f t="shared" si="155"/>
        <v>2018</v>
      </c>
      <c r="C116" s="435">
        <f t="shared" si="111"/>
        <v>43212</v>
      </c>
      <c r="D116" s="434">
        <v>1.84E-2</v>
      </c>
      <c r="E116" s="436"/>
      <c r="F116" s="434">
        <v>1.23E-2</v>
      </c>
      <c r="G116" s="438"/>
      <c r="H116" s="436">
        <v>1.23E-2</v>
      </c>
      <c r="I116" s="434">
        <v>8.3000000000000001E-3</v>
      </c>
      <c r="J116" s="436"/>
      <c r="K116" s="437">
        <v>2.3099999999999999E-2</v>
      </c>
      <c r="L116" s="436"/>
      <c r="M116" s="264">
        <f t="shared" ref="M116:M117" si="245">AVERAGE(D87:E116)</f>
        <v>2.9993333333333327E-2</v>
      </c>
      <c r="N116" s="264">
        <f t="shared" ref="N116:N117" si="246">AVERAGE(F87:H116)</f>
        <v>2.8277142857142851E-2</v>
      </c>
      <c r="O116" s="264">
        <f t="shared" ref="O116:O117" si="247">AVERAGE(I87:J116)</f>
        <v>2.3796666666666671E-2</v>
      </c>
      <c r="P116" s="264">
        <f t="shared" ref="P116:P117" si="248">AVERAGE(K87:L116)</f>
        <v>3.7790000000000004E-2</v>
      </c>
      <c r="Q116" s="442">
        <f t="shared" si="194"/>
        <v>1.84E-2</v>
      </c>
      <c r="R116" s="442">
        <f t="shared" si="195"/>
        <v>1.23E-2</v>
      </c>
      <c r="S116" s="442">
        <f t="shared" si="196"/>
        <v>8.3000000000000001E-3</v>
      </c>
      <c r="T116" s="442">
        <f t="shared" si="197"/>
        <v>2.3099999999999999E-2</v>
      </c>
      <c r="U116" s="326"/>
      <c r="V116" s="442">
        <f>AVERAGE(Q116:T116)</f>
        <v>1.5525000000000001E-2</v>
      </c>
      <c r="W116" s="445"/>
      <c r="X116" s="265">
        <f>AVERAGE(Q115:T116)</f>
        <v>1.8575000000000001E-2</v>
      </c>
    </row>
    <row r="117" spans="1:24" ht="17.45" customHeight="1" x14ac:dyDescent="0.25">
      <c r="A117" s="257">
        <f t="shared" si="154"/>
        <v>4</v>
      </c>
      <c r="B117" s="257">
        <f t="shared" si="155"/>
        <v>2018</v>
      </c>
      <c r="C117" s="8">
        <f t="shared" si="111"/>
        <v>43213</v>
      </c>
      <c r="D117" s="260"/>
      <c r="E117" s="261">
        <v>4.02E-2</v>
      </c>
      <c r="F117" s="260"/>
      <c r="G117" s="262">
        <v>4.0500000000000001E-2</v>
      </c>
      <c r="H117" s="261"/>
      <c r="I117" s="260"/>
      <c r="J117" s="261">
        <v>4.3099999999999999E-2</v>
      </c>
      <c r="K117" s="263"/>
      <c r="L117" s="261">
        <v>2.9399999999999999E-2</v>
      </c>
      <c r="M117" s="264">
        <f t="shared" si="245"/>
        <v>3.0786666666666664E-2</v>
      </c>
      <c r="N117" s="264">
        <f t="shared" si="246"/>
        <v>2.893142857142857E-2</v>
      </c>
      <c r="O117" s="264">
        <f t="shared" si="247"/>
        <v>2.5023333333333338E-2</v>
      </c>
      <c r="P117" s="264">
        <f t="shared" si="248"/>
        <v>3.8223333333333345E-2</v>
      </c>
      <c r="Q117" s="265">
        <f t="shared" si="194"/>
        <v>4.02E-2</v>
      </c>
      <c r="R117" s="265">
        <f t="shared" si="195"/>
        <v>4.0500000000000001E-2</v>
      </c>
      <c r="S117" s="265">
        <f t="shared" si="196"/>
        <v>4.3099999999999999E-2</v>
      </c>
      <c r="T117" s="265">
        <f t="shared" si="197"/>
        <v>2.9399999999999999E-2</v>
      </c>
      <c r="V117" s="257"/>
      <c r="W117" s="265">
        <f>AVERAGE(Q117:T117)</f>
        <v>3.8300000000000001E-2</v>
      </c>
      <c r="X117" s="257"/>
    </row>
    <row r="118" spans="1:24" ht="17.45" customHeight="1" x14ac:dyDescent="0.25">
      <c r="A118" s="257">
        <f t="shared" si="154"/>
        <v>4</v>
      </c>
      <c r="B118" s="257">
        <f t="shared" si="155"/>
        <v>2018</v>
      </c>
      <c r="C118" s="8">
        <f t="shared" si="111"/>
        <v>43214</v>
      </c>
      <c r="D118" s="260">
        <v>4.0500000000000001E-2</v>
      </c>
      <c r="E118" s="261"/>
      <c r="F118" s="260">
        <v>2.5399999999999999E-2</v>
      </c>
      <c r="G118" s="262"/>
      <c r="H118" s="261"/>
      <c r="I118" s="260">
        <v>3.6799999999999999E-2</v>
      </c>
      <c r="J118" s="261"/>
      <c r="K118" s="263">
        <v>2.7E-2</v>
      </c>
      <c r="L118" s="261"/>
      <c r="M118" s="264">
        <f t="shared" ref="M118" si="249">AVERAGE(D89:E118)</f>
        <v>3.1706666666666654E-2</v>
      </c>
      <c r="N118" s="264">
        <f t="shared" ref="N118" si="250">AVERAGE(F89:H118)</f>
        <v>2.9514285714285712E-2</v>
      </c>
      <c r="O118" s="264">
        <f t="shared" ref="O118" si="251">AVERAGE(I89:J118)</f>
        <v>2.6060000000000003E-2</v>
      </c>
      <c r="P118" s="264">
        <f t="shared" ref="P118" si="252">AVERAGE(K89:L118)</f>
        <v>3.8693333333333337E-2</v>
      </c>
      <c r="Q118" s="265">
        <f t="shared" si="194"/>
        <v>4.0500000000000001E-2</v>
      </c>
      <c r="R118" s="265">
        <f t="shared" si="195"/>
        <v>2.5399999999999999E-2</v>
      </c>
      <c r="S118" s="265">
        <f t="shared" si="196"/>
        <v>3.6799999999999999E-2</v>
      </c>
      <c r="T118" s="265">
        <f t="shared" si="197"/>
        <v>2.7E-2</v>
      </c>
      <c r="V118" s="257"/>
      <c r="W118" s="265">
        <f t="shared" ref="W118:W121" si="253">AVERAGE(Q118:T118)</f>
        <v>3.2425000000000002E-2</v>
      </c>
      <c r="X118" s="257"/>
    </row>
    <row r="119" spans="1:24" ht="17.45" customHeight="1" x14ac:dyDescent="0.25">
      <c r="A119" s="257">
        <f t="shared" si="154"/>
        <v>4</v>
      </c>
      <c r="B119" s="257">
        <f t="shared" si="155"/>
        <v>2018</v>
      </c>
      <c r="C119" s="8">
        <f t="shared" si="111"/>
        <v>43215</v>
      </c>
      <c r="D119" s="260"/>
      <c r="E119" s="261">
        <v>3.1E-2</v>
      </c>
      <c r="F119" s="260"/>
      <c r="G119" s="262">
        <v>3.09E-2</v>
      </c>
      <c r="H119" s="261"/>
      <c r="I119" s="260"/>
      <c r="J119" s="261">
        <v>5.2400000000000002E-2</v>
      </c>
      <c r="K119" s="263"/>
      <c r="L119" s="261">
        <v>3.27E-2</v>
      </c>
      <c r="M119" s="264">
        <f t="shared" ref="M119" si="254">AVERAGE(D90:E119)</f>
        <v>3.1586666666666659E-2</v>
      </c>
      <c r="N119" s="264">
        <f t="shared" ref="N119" si="255">AVERAGE(F90:H119)</f>
        <v>2.983714285714285E-2</v>
      </c>
      <c r="O119" s="264">
        <f t="shared" ref="O119" si="256">AVERAGE(I90:J119)</f>
        <v>2.6709999999999998E-2</v>
      </c>
      <c r="P119" s="264">
        <f t="shared" ref="P119" si="257">AVERAGE(K90:L119)</f>
        <v>3.8343333333333333E-2</v>
      </c>
      <c r="Q119" s="265">
        <f t="shared" si="194"/>
        <v>3.1E-2</v>
      </c>
      <c r="R119" s="265">
        <f t="shared" si="195"/>
        <v>3.09E-2</v>
      </c>
      <c r="S119" s="265">
        <f t="shared" si="196"/>
        <v>5.2400000000000002E-2</v>
      </c>
      <c r="T119" s="265">
        <f t="shared" si="197"/>
        <v>3.27E-2</v>
      </c>
      <c r="V119" s="257"/>
      <c r="W119" s="265">
        <f t="shared" si="253"/>
        <v>3.6749999999999998E-2</v>
      </c>
      <c r="X119" s="257"/>
    </row>
    <row r="120" spans="1:24" ht="17.45" customHeight="1" x14ac:dyDescent="0.25">
      <c r="A120" s="257">
        <f t="shared" si="154"/>
        <v>4</v>
      </c>
      <c r="B120" s="257">
        <f t="shared" si="155"/>
        <v>2018</v>
      </c>
      <c r="C120" s="8">
        <f t="shared" si="111"/>
        <v>43216</v>
      </c>
      <c r="D120" s="260">
        <v>3.49E-2</v>
      </c>
      <c r="E120" s="261"/>
      <c r="F120" s="260"/>
      <c r="G120" s="262"/>
      <c r="H120" s="261">
        <v>2.5100000000000001E-2</v>
      </c>
      <c r="I120" s="260">
        <v>2.53E-2</v>
      </c>
      <c r="J120" s="261"/>
      <c r="K120" s="263">
        <v>2.8500000000000001E-2</v>
      </c>
      <c r="L120" s="261"/>
      <c r="M120" s="264">
        <f t="shared" ref="M120" si="258">AVERAGE(D91:E120)</f>
        <v>3.1066666666666663E-2</v>
      </c>
      <c r="N120" s="264">
        <f t="shared" ref="N120" si="259">AVERAGE(F91:H120)</f>
        <v>2.9457142857142848E-2</v>
      </c>
      <c r="O120" s="264">
        <f t="shared" ref="O120" si="260">AVERAGE(I91:J120)</f>
        <v>2.6496666666666668E-2</v>
      </c>
      <c r="P120" s="264">
        <f t="shared" ref="P120" si="261">AVERAGE(K91:L120)</f>
        <v>3.8256666666666668E-2</v>
      </c>
      <c r="Q120" s="265">
        <f t="shared" si="194"/>
        <v>3.49E-2</v>
      </c>
      <c r="R120" s="265">
        <f t="shared" si="195"/>
        <v>2.5100000000000001E-2</v>
      </c>
      <c r="S120" s="265">
        <f t="shared" si="196"/>
        <v>2.53E-2</v>
      </c>
      <c r="T120" s="265">
        <f t="shared" si="197"/>
        <v>2.8500000000000001E-2</v>
      </c>
      <c r="V120" s="257"/>
      <c r="W120" s="265">
        <f t="shared" si="253"/>
        <v>2.845E-2</v>
      </c>
      <c r="X120" s="257"/>
    </row>
    <row r="121" spans="1:24" ht="17.45" customHeight="1" x14ac:dyDescent="0.25">
      <c r="A121" s="257">
        <f t="shared" si="154"/>
        <v>4</v>
      </c>
      <c r="B121" s="257">
        <f t="shared" si="155"/>
        <v>2018</v>
      </c>
      <c r="C121" s="8">
        <f t="shared" si="111"/>
        <v>43217</v>
      </c>
      <c r="D121" s="260"/>
      <c r="E121" s="261">
        <v>4.2099999999999999E-2</v>
      </c>
      <c r="F121" s="260"/>
      <c r="G121" s="262">
        <v>2.24E-2</v>
      </c>
      <c r="H121" s="261"/>
      <c r="I121" s="260"/>
      <c r="J121" s="261">
        <v>3.6200000000000003E-2</v>
      </c>
      <c r="K121" s="263"/>
      <c r="L121" s="261">
        <v>3.5299999999999998E-2</v>
      </c>
      <c r="M121" s="264">
        <f t="shared" ref="M121:M123" si="262">AVERAGE(D92:E121)</f>
        <v>3.1293333333333326E-2</v>
      </c>
      <c r="N121" s="264">
        <f t="shared" ref="N121:N123" si="263">AVERAGE(F92:H121)</f>
        <v>2.9068571428571426E-2</v>
      </c>
      <c r="O121" s="264">
        <f t="shared" ref="O121:O123" si="264">AVERAGE(I92:J121)</f>
        <v>2.6370000000000001E-2</v>
      </c>
      <c r="P121" s="264">
        <f t="shared" ref="P121:P123" si="265">AVERAGE(K92:L121)</f>
        <v>3.7726666666666658E-2</v>
      </c>
      <c r="Q121" s="265">
        <f t="shared" si="194"/>
        <v>4.2099999999999999E-2</v>
      </c>
      <c r="R121" s="265">
        <f t="shared" si="195"/>
        <v>2.24E-2</v>
      </c>
      <c r="S121" s="265">
        <f t="shared" si="196"/>
        <v>3.6200000000000003E-2</v>
      </c>
      <c r="T121" s="265">
        <f t="shared" si="197"/>
        <v>3.5299999999999998E-2</v>
      </c>
      <c r="V121" s="257"/>
      <c r="W121" s="265">
        <f t="shared" si="253"/>
        <v>3.4000000000000002E-2</v>
      </c>
      <c r="X121" s="265">
        <f>AVERAGE(Q117:T121)</f>
        <v>3.3985000000000001E-2</v>
      </c>
    </row>
    <row r="122" spans="1:24" ht="17.45" customHeight="1" x14ac:dyDescent="0.25">
      <c r="A122" s="257">
        <f t="shared" si="154"/>
        <v>4</v>
      </c>
      <c r="B122" s="257">
        <f t="shared" si="155"/>
        <v>2018</v>
      </c>
      <c r="C122" s="435">
        <f t="shared" si="111"/>
        <v>43218</v>
      </c>
      <c r="D122" s="434">
        <v>2.52E-2</v>
      </c>
      <c r="E122" s="436"/>
      <c r="F122" s="434">
        <v>1.8499999999999999E-2</v>
      </c>
      <c r="G122" s="438"/>
      <c r="H122" s="436">
        <v>1.4E-2</v>
      </c>
      <c r="I122" s="434">
        <v>1.0999999999999999E-2</v>
      </c>
      <c r="J122" s="436"/>
      <c r="K122" s="437">
        <v>2.52E-2</v>
      </c>
      <c r="L122" s="436"/>
      <c r="M122" s="264">
        <f t="shared" si="262"/>
        <v>3.1199999999999999E-2</v>
      </c>
      <c r="N122" s="264">
        <f t="shared" si="263"/>
        <v>2.7751428571428562E-2</v>
      </c>
      <c r="O122" s="264">
        <f t="shared" si="264"/>
        <v>2.5296666666666665E-2</v>
      </c>
      <c r="P122" s="264">
        <f t="shared" si="265"/>
        <v>3.7519999999999984E-2</v>
      </c>
      <c r="Q122" s="442">
        <f t="shared" si="194"/>
        <v>2.52E-2</v>
      </c>
      <c r="R122" s="442">
        <f t="shared" si="195"/>
        <v>1.6250000000000001E-2</v>
      </c>
      <c r="S122" s="442">
        <f t="shared" si="196"/>
        <v>1.0999999999999999E-2</v>
      </c>
      <c r="T122" s="442">
        <f t="shared" si="197"/>
        <v>2.52E-2</v>
      </c>
      <c r="U122" s="326"/>
      <c r="V122" s="442">
        <f>AVERAGE(Q122:T122)</f>
        <v>1.9412499999999999E-2</v>
      </c>
      <c r="W122" s="445"/>
      <c r="X122" s="257"/>
    </row>
    <row r="123" spans="1:24" ht="17.45" customHeight="1" x14ac:dyDescent="0.25">
      <c r="A123" s="257">
        <f t="shared" si="154"/>
        <v>4</v>
      </c>
      <c r="B123" s="257">
        <f t="shared" si="155"/>
        <v>2018</v>
      </c>
      <c r="C123" s="435">
        <f t="shared" si="111"/>
        <v>43219</v>
      </c>
      <c r="D123" s="434"/>
      <c r="E123" s="436">
        <v>1.4800000000000001E-2</v>
      </c>
      <c r="F123" s="434"/>
      <c r="G123" s="438">
        <v>1.77E-2</v>
      </c>
      <c r="H123" s="436"/>
      <c r="I123" s="434"/>
      <c r="J123" s="436">
        <v>6.2500000000000003E-3</v>
      </c>
      <c r="K123" s="437"/>
      <c r="L123" s="436">
        <v>2.1399999999999999E-2</v>
      </c>
      <c r="M123" s="264">
        <f t="shared" si="262"/>
        <v>3.0866666666666667E-2</v>
      </c>
      <c r="N123" s="264">
        <f t="shared" si="263"/>
        <v>2.7299999999999998E-2</v>
      </c>
      <c r="O123" s="264">
        <f t="shared" si="264"/>
        <v>2.449833333333333E-2</v>
      </c>
      <c r="P123" s="264">
        <f t="shared" si="265"/>
        <v>3.7046666666666665E-2</v>
      </c>
      <c r="Q123" s="442">
        <f t="shared" si="194"/>
        <v>1.4800000000000001E-2</v>
      </c>
      <c r="R123" s="442">
        <f t="shared" si="195"/>
        <v>1.77E-2</v>
      </c>
      <c r="S123" s="442">
        <f t="shared" si="196"/>
        <v>6.2500000000000003E-3</v>
      </c>
      <c r="T123" s="442">
        <f t="shared" si="197"/>
        <v>2.1399999999999999E-2</v>
      </c>
      <c r="U123" s="326"/>
      <c r="V123" s="442">
        <f>AVERAGE(Q123:T123)</f>
        <v>1.5037499999999999E-2</v>
      </c>
      <c r="W123" s="445"/>
      <c r="X123" s="265">
        <f>AVERAGE(Q122:T123)</f>
        <v>1.7225000000000001E-2</v>
      </c>
    </row>
    <row r="124" spans="1:24" ht="17.45" customHeight="1" x14ac:dyDescent="0.25">
      <c r="A124" s="257">
        <f t="shared" si="154"/>
        <v>4</v>
      </c>
      <c r="B124" s="257">
        <f t="shared" si="155"/>
        <v>2018</v>
      </c>
      <c r="C124" s="8">
        <f t="shared" si="111"/>
        <v>43220</v>
      </c>
      <c r="D124" s="260">
        <v>4.5400000000000003E-2</v>
      </c>
      <c r="E124" s="261"/>
      <c r="F124" s="260"/>
      <c r="G124" s="262"/>
      <c r="H124" s="261">
        <v>2.1299999999999999E-2</v>
      </c>
      <c r="I124" s="260">
        <v>1.6500000000000001E-2</v>
      </c>
      <c r="J124" s="261"/>
      <c r="K124" s="263">
        <v>3.0700000000000002E-2</v>
      </c>
      <c r="L124" s="261"/>
      <c r="M124" s="264">
        <f t="shared" ref="M124" si="266">AVERAGE(D95:E124)</f>
        <v>3.1853333333333331E-2</v>
      </c>
      <c r="N124" s="264">
        <f t="shared" ref="N124" si="267">AVERAGE(F95:H124)</f>
        <v>2.7291428571428567E-2</v>
      </c>
      <c r="O124" s="264">
        <f t="shared" ref="O124" si="268">AVERAGE(I95:J124)</f>
        <v>2.4628333333333328E-2</v>
      </c>
      <c r="P124" s="264">
        <f t="shared" ref="P124" si="269">AVERAGE(K95:L124)</f>
        <v>3.7326666666666661E-2</v>
      </c>
      <c r="Q124" s="265">
        <f t="shared" si="194"/>
        <v>4.5400000000000003E-2</v>
      </c>
      <c r="R124" s="265">
        <f t="shared" si="195"/>
        <v>2.1299999999999999E-2</v>
      </c>
      <c r="S124" s="265">
        <f t="shared" si="196"/>
        <v>1.6500000000000001E-2</v>
      </c>
      <c r="T124" s="265">
        <f t="shared" si="197"/>
        <v>3.0700000000000002E-2</v>
      </c>
      <c r="V124" s="257"/>
      <c r="W124" s="265">
        <f>AVERAGE(Q124:T124)</f>
        <v>2.8475000000000004E-2</v>
      </c>
      <c r="X124" s="257"/>
    </row>
    <row r="125" spans="1:24" ht="17.45" customHeight="1" x14ac:dyDescent="0.25">
      <c r="A125" s="257">
        <f t="shared" si="154"/>
        <v>5</v>
      </c>
      <c r="B125" s="257">
        <f t="shared" si="155"/>
        <v>2018</v>
      </c>
      <c r="C125" s="8">
        <f t="shared" si="111"/>
        <v>43221</v>
      </c>
      <c r="D125" s="260"/>
      <c r="E125" s="261">
        <v>1.9699999999999999E-2</v>
      </c>
      <c r="F125" s="260"/>
      <c r="G125" s="262">
        <v>1.7899999999999999E-2</v>
      </c>
      <c r="H125" s="261"/>
      <c r="I125" s="260"/>
      <c r="J125" s="261">
        <v>1.6899999999999998E-2</v>
      </c>
      <c r="K125" s="263"/>
      <c r="L125" s="261">
        <v>0.03</v>
      </c>
      <c r="M125" s="264">
        <f t="shared" ref="M125" si="270">AVERAGE(D96:E125)</f>
        <v>3.1783333333333337E-2</v>
      </c>
      <c r="N125" s="264">
        <f t="shared" ref="N125" si="271">AVERAGE(F96:H125)</f>
        <v>2.7488571428571428E-2</v>
      </c>
      <c r="O125" s="264">
        <f t="shared" ref="O125" si="272">AVERAGE(I96:J125)</f>
        <v>2.502066666666666E-2</v>
      </c>
      <c r="P125" s="264">
        <f t="shared" ref="P125" si="273">AVERAGE(K96:L125)</f>
        <v>3.7963333333333335E-2</v>
      </c>
      <c r="Q125" s="265">
        <f t="shared" si="194"/>
        <v>1.9699999999999999E-2</v>
      </c>
      <c r="R125" s="265">
        <f t="shared" si="195"/>
        <v>1.7899999999999999E-2</v>
      </c>
      <c r="S125" s="265">
        <f t="shared" si="196"/>
        <v>1.6899999999999998E-2</v>
      </c>
      <c r="T125" s="265">
        <f t="shared" si="197"/>
        <v>0.03</v>
      </c>
      <c r="V125" s="257"/>
      <c r="W125" s="265">
        <f t="shared" ref="W125:W128" si="274">AVERAGE(Q125:T125)</f>
        <v>2.1124999999999998E-2</v>
      </c>
      <c r="X125" s="257"/>
    </row>
    <row r="126" spans="1:24" ht="17.45" customHeight="1" x14ac:dyDescent="0.25">
      <c r="A126" s="257">
        <f t="shared" si="154"/>
        <v>5</v>
      </c>
      <c r="B126" s="257">
        <f t="shared" si="155"/>
        <v>2018</v>
      </c>
      <c r="C126" s="8">
        <f t="shared" si="111"/>
        <v>43222</v>
      </c>
      <c r="D126" s="260">
        <v>2.7699999999999999E-2</v>
      </c>
      <c r="E126" s="261"/>
      <c r="F126" s="260"/>
      <c r="G126" s="262"/>
      <c r="H126" s="261">
        <v>1.0699999999999999E-2</v>
      </c>
      <c r="I126" s="260">
        <v>1.9599999999999999E-2</v>
      </c>
      <c r="J126" s="261"/>
      <c r="K126" s="263">
        <v>2.2700000000000001E-2</v>
      </c>
      <c r="L126" s="261"/>
      <c r="M126" s="264">
        <f t="shared" ref="M126" si="275">AVERAGE(D97:E126)</f>
        <v>3.1160000000000007E-2</v>
      </c>
      <c r="N126" s="264">
        <f t="shared" ref="N126" si="276">AVERAGE(F97:H126)</f>
        <v>2.7102857142857144E-2</v>
      </c>
      <c r="O126" s="264">
        <f t="shared" ref="O126" si="277">AVERAGE(I97:J126)</f>
        <v>2.4830666666666664E-2</v>
      </c>
      <c r="P126" s="264">
        <f t="shared" ref="P126" si="278">AVERAGE(K97:L126)</f>
        <v>3.7836666666666664E-2</v>
      </c>
      <c r="Q126" s="265">
        <f t="shared" si="194"/>
        <v>2.7699999999999999E-2</v>
      </c>
      <c r="R126" s="265">
        <f t="shared" si="195"/>
        <v>1.0699999999999999E-2</v>
      </c>
      <c r="S126" s="265">
        <f t="shared" si="196"/>
        <v>1.9599999999999999E-2</v>
      </c>
      <c r="T126" s="265">
        <f t="shared" si="197"/>
        <v>2.2700000000000001E-2</v>
      </c>
      <c r="V126" s="257"/>
      <c r="W126" s="265">
        <f t="shared" si="274"/>
        <v>2.0174999999999998E-2</v>
      </c>
      <c r="X126" s="257"/>
    </row>
    <row r="127" spans="1:24" ht="17.45" customHeight="1" x14ac:dyDescent="0.25">
      <c r="A127" s="257">
        <f t="shared" si="154"/>
        <v>5</v>
      </c>
      <c r="B127" s="257">
        <f t="shared" si="155"/>
        <v>2018</v>
      </c>
      <c r="C127" s="8">
        <f t="shared" si="111"/>
        <v>43223</v>
      </c>
      <c r="D127" s="260"/>
      <c r="E127" s="261">
        <v>2.63E-2</v>
      </c>
      <c r="F127" s="260"/>
      <c r="G127" s="262">
        <v>3.73E-2</v>
      </c>
      <c r="H127" s="261"/>
      <c r="I127" s="260"/>
      <c r="J127" s="261">
        <v>3.04E-2</v>
      </c>
      <c r="K127" s="263"/>
      <c r="L127" s="261">
        <v>3.2300000000000002E-2</v>
      </c>
      <c r="M127" s="264">
        <f t="shared" ref="M127" si="279">AVERAGE(D98:E127)</f>
        <v>3.1063333333333335E-2</v>
      </c>
      <c r="N127" s="264">
        <f t="shared" ref="N127" si="280">AVERAGE(F98:H127)</f>
        <v>2.6845714285714285E-2</v>
      </c>
      <c r="O127" s="264">
        <f t="shared" ref="O127" si="281">AVERAGE(I98:J127)</f>
        <v>2.4150666666666664E-2</v>
      </c>
      <c r="P127" s="264">
        <f t="shared" ref="P127" si="282">AVERAGE(K98:L127)</f>
        <v>3.7246666666666664E-2</v>
      </c>
      <c r="Q127" s="265">
        <f t="shared" si="194"/>
        <v>2.63E-2</v>
      </c>
      <c r="R127" s="265">
        <f t="shared" si="195"/>
        <v>3.73E-2</v>
      </c>
      <c r="S127" s="265">
        <f t="shared" si="196"/>
        <v>3.04E-2</v>
      </c>
      <c r="T127" s="265">
        <f t="shared" si="197"/>
        <v>3.2300000000000002E-2</v>
      </c>
      <c r="V127" s="257"/>
      <c r="W127" s="265">
        <f t="shared" si="274"/>
        <v>3.1574999999999999E-2</v>
      </c>
      <c r="X127" s="257"/>
    </row>
    <row r="128" spans="1:24" ht="17.45" customHeight="1" x14ac:dyDescent="0.25">
      <c r="A128" s="257">
        <f t="shared" si="154"/>
        <v>5</v>
      </c>
      <c r="B128" s="257">
        <f t="shared" si="155"/>
        <v>2018</v>
      </c>
      <c r="C128" s="9">
        <f t="shared" si="111"/>
        <v>43224</v>
      </c>
      <c r="D128" s="275">
        <v>3.2500000000000001E-2</v>
      </c>
      <c r="E128" s="276"/>
      <c r="F128" s="275">
        <v>3.4099999999999998E-2</v>
      </c>
      <c r="G128" s="277"/>
      <c r="H128" s="276">
        <v>3.04E-2</v>
      </c>
      <c r="I128" s="275">
        <v>5.0900000000000001E-2</v>
      </c>
      <c r="J128" s="276"/>
      <c r="K128" s="278">
        <v>4.1000000000000002E-2</v>
      </c>
      <c r="L128" s="276"/>
      <c r="M128" s="264">
        <f t="shared" ref="M128:M130" si="283">AVERAGE(D99:E128)</f>
        <v>3.080666666666667E-2</v>
      </c>
      <c r="N128" s="264">
        <f t="shared" ref="N128:N130" si="284">AVERAGE(F99:H128)</f>
        <v>2.6859999999999998E-2</v>
      </c>
      <c r="O128" s="264">
        <f t="shared" ref="O128:O130" si="285">AVERAGE(I99:J128)</f>
        <v>2.4957333333333328E-2</v>
      </c>
      <c r="P128" s="264">
        <f t="shared" ref="P128:P130" si="286">AVERAGE(K99:L128)</f>
        <v>3.7549999999999993E-2</v>
      </c>
      <c r="Q128" s="265">
        <f t="shared" si="194"/>
        <v>3.2500000000000001E-2</v>
      </c>
      <c r="R128" s="265">
        <f t="shared" si="195"/>
        <v>3.2250000000000001E-2</v>
      </c>
      <c r="S128" s="265">
        <f t="shared" si="196"/>
        <v>5.0900000000000001E-2</v>
      </c>
      <c r="T128" s="265">
        <f t="shared" si="197"/>
        <v>4.1000000000000002E-2</v>
      </c>
      <c r="V128" s="257"/>
      <c r="W128" s="265">
        <f t="shared" si="274"/>
        <v>3.9162500000000003E-2</v>
      </c>
      <c r="X128" s="265">
        <f>AVERAGE(Q124:T128)</f>
        <v>2.8102500000000002E-2</v>
      </c>
    </row>
    <row r="129" spans="1:24" ht="17.45" customHeight="1" x14ac:dyDescent="0.25">
      <c r="A129" s="257">
        <f t="shared" si="154"/>
        <v>5</v>
      </c>
      <c r="B129" s="257">
        <f t="shared" si="155"/>
        <v>2018</v>
      </c>
      <c r="C129" s="435">
        <f t="shared" si="111"/>
        <v>43225</v>
      </c>
      <c r="D129" s="434"/>
      <c r="E129" s="436">
        <v>2.4E-2</v>
      </c>
      <c r="F129" s="434"/>
      <c r="G129" s="438">
        <v>3.8899999999999997E-2</v>
      </c>
      <c r="H129" s="436"/>
      <c r="I129" s="434"/>
      <c r="J129" s="436">
        <v>1.55E-2</v>
      </c>
      <c r="K129" s="437"/>
      <c r="L129" s="436">
        <v>3.8699999999999998E-2</v>
      </c>
      <c r="M129" s="264">
        <f t="shared" si="283"/>
        <v>3.0310000000000007E-2</v>
      </c>
      <c r="N129" s="264">
        <f t="shared" si="284"/>
        <v>2.6811428571428573E-2</v>
      </c>
      <c r="O129" s="264">
        <f t="shared" si="285"/>
        <v>2.4547333333333331E-2</v>
      </c>
      <c r="P129" s="264">
        <f t="shared" si="286"/>
        <v>3.7566666666666658E-2</v>
      </c>
      <c r="Q129" s="442">
        <f t="shared" si="194"/>
        <v>2.4E-2</v>
      </c>
      <c r="R129" s="442">
        <f t="shared" si="195"/>
        <v>3.8899999999999997E-2</v>
      </c>
      <c r="S129" s="442">
        <f t="shared" si="196"/>
        <v>1.55E-2</v>
      </c>
      <c r="T129" s="442">
        <f t="shared" si="197"/>
        <v>3.8699999999999998E-2</v>
      </c>
      <c r="U129" s="326"/>
      <c r="V129" s="442">
        <f>AVERAGE(Q129:T129)</f>
        <v>2.9274999999999999E-2</v>
      </c>
      <c r="W129" s="445"/>
      <c r="X129" s="257"/>
    </row>
    <row r="130" spans="1:24" ht="17.45" customHeight="1" x14ac:dyDescent="0.25">
      <c r="A130" s="257">
        <f t="shared" si="154"/>
        <v>5</v>
      </c>
      <c r="B130" s="257">
        <f t="shared" si="155"/>
        <v>2018</v>
      </c>
      <c r="C130" s="435">
        <f t="shared" si="111"/>
        <v>43226</v>
      </c>
      <c r="D130" s="434">
        <v>2.4400000000000002E-2</v>
      </c>
      <c r="E130" s="436"/>
      <c r="F130" s="434">
        <v>4.1599999999999998E-2</v>
      </c>
      <c r="G130" s="438"/>
      <c r="H130" s="436"/>
      <c r="I130" s="434">
        <v>1.12E-2</v>
      </c>
      <c r="J130" s="436"/>
      <c r="K130" s="437">
        <v>1.8200000000000001E-2</v>
      </c>
      <c r="L130" s="436"/>
      <c r="M130" s="264">
        <f t="shared" si="283"/>
        <v>3.0130000000000004E-2</v>
      </c>
      <c r="N130" s="264">
        <f t="shared" si="284"/>
        <v>2.7345714285714289E-2</v>
      </c>
      <c r="O130" s="264">
        <f t="shared" si="285"/>
        <v>2.4220666666666661E-2</v>
      </c>
      <c r="P130" s="264">
        <f t="shared" si="286"/>
        <v>3.715333333333333E-2</v>
      </c>
      <c r="Q130" s="442">
        <f t="shared" si="194"/>
        <v>2.4400000000000002E-2</v>
      </c>
      <c r="R130" s="442">
        <f t="shared" si="195"/>
        <v>4.1599999999999998E-2</v>
      </c>
      <c r="S130" s="442">
        <f t="shared" si="196"/>
        <v>1.12E-2</v>
      </c>
      <c r="T130" s="442">
        <f t="shared" si="197"/>
        <v>1.8200000000000001E-2</v>
      </c>
      <c r="U130" s="326"/>
      <c r="V130" s="442">
        <f>AVERAGE(Q130:T130)</f>
        <v>2.3850000000000003E-2</v>
      </c>
      <c r="W130" s="445"/>
      <c r="X130" s="265">
        <f>AVERAGE(Q129:T130)</f>
        <v>2.6562499999999996E-2</v>
      </c>
    </row>
    <row r="131" spans="1:24" ht="17.45" customHeight="1" x14ac:dyDescent="0.25">
      <c r="A131" s="257">
        <f t="shared" si="154"/>
        <v>5</v>
      </c>
      <c r="B131" s="257">
        <f t="shared" si="155"/>
        <v>2018</v>
      </c>
      <c r="C131" s="8">
        <f t="shared" si="111"/>
        <v>43227</v>
      </c>
      <c r="D131" s="260"/>
      <c r="E131" s="261">
        <v>4.8800000000000003E-2</v>
      </c>
      <c r="F131" s="260"/>
      <c r="G131" s="262">
        <v>5.5300000000000002E-2</v>
      </c>
      <c r="H131" s="261"/>
      <c r="I131" s="260"/>
      <c r="J131" s="261">
        <v>2.5000000000000001E-2</v>
      </c>
      <c r="K131" s="263"/>
      <c r="L131" s="261">
        <v>6.4100000000000004E-2</v>
      </c>
      <c r="M131" s="264">
        <f t="shared" ref="M131" si="287">AVERAGE(D102:E131)</f>
        <v>3.1083333333333338E-2</v>
      </c>
      <c r="N131" s="264">
        <f t="shared" ref="N131" si="288">AVERAGE(F102:H131)</f>
        <v>2.8505714285714287E-2</v>
      </c>
      <c r="O131" s="264">
        <f t="shared" ref="O131" si="289">AVERAGE(I102:J131)</f>
        <v>2.4670666666666667E-2</v>
      </c>
      <c r="P131" s="264">
        <f t="shared" ref="P131" si="290">AVERAGE(K102:L131)</f>
        <v>3.8519999999999999E-2</v>
      </c>
      <c r="Q131" s="265">
        <f t="shared" si="194"/>
        <v>4.8800000000000003E-2</v>
      </c>
      <c r="R131" s="265">
        <f t="shared" si="195"/>
        <v>5.5300000000000002E-2</v>
      </c>
      <c r="S131" s="265">
        <f t="shared" si="196"/>
        <v>2.5000000000000001E-2</v>
      </c>
      <c r="T131" s="265">
        <f t="shared" si="197"/>
        <v>6.4100000000000004E-2</v>
      </c>
      <c r="V131" s="257"/>
      <c r="W131" s="265">
        <f>AVERAGE(Q131:T131)</f>
        <v>4.8299999999999996E-2</v>
      </c>
      <c r="X131" s="257"/>
    </row>
    <row r="132" spans="1:24" ht="17.45" customHeight="1" x14ac:dyDescent="0.25">
      <c r="A132" s="257">
        <f t="shared" si="154"/>
        <v>5</v>
      </c>
      <c r="B132" s="257">
        <f t="shared" si="155"/>
        <v>2018</v>
      </c>
      <c r="C132" s="8">
        <f t="shared" si="111"/>
        <v>43228</v>
      </c>
      <c r="D132" s="260">
        <v>4.87E-2</v>
      </c>
      <c r="E132" s="261"/>
      <c r="F132" s="260"/>
      <c r="G132" s="262"/>
      <c r="H132" s="261">
        <v>4.1300000000000003E-2</v>
      </c>
      <c r="I132" s="260">
        <v>2.1499999999999998E-2</v>
      </c>
      <c r="J132" s="261"/>
      <c r="K132" s="263">
        <v>4.1500000000000002E-2</v>
      </c>
      <c r="L132" s="261"/>
      <c r="M132" s="264">
        <f t="shared" ref="M132" si="291">AVERAGE(D103:E132)</f>
        <v>3.2243333333333332E-2</v>
      </c>
      <c r="N132" s="264">
        <f t="shared" ref="N132" si="292">AVERAGE(F103:H132)</f>
        <v>2.9305714285714286E-2</v>
      </c>
      <c r="O132" s="264">
        <f t="shared" ref="O132" si="293">AVERAGE(I103:J132)</f>
        <v>2.5071333333333327E-2</v>
      </c>
      <c r="P132" s="264">
        <f t="shared" ref="P132" si="294">AVERAGE(K103:L132)</f>
        <v>3.9379999999999998E-2</v>
      </c>
      <c r="Q132" s="265">
        <f t="shared" si="194"/>
        <v>4.87E-2</v>
      </c>
      <c r="R132" s="265">
        <f t="shared" si="195"/>
        <v>4.1300000000000003E-2</v>
      </c>
      <c r="S132" s="265">
        <f t="shared" si="196"/>
        <v>2.1499999999999998E-2</v>
      </c>
      <c r="T132" s="265">
        <f t="shared" si="197"/>
        <v>4.1500000000000002E-2</v>
      </c>
      <c r="V132" s="257"/>
      <c r="W132" s="265">
        <f t="shared" ref="W132:W135" si="295">AVERAGE(Q132:T132)</f>
        <v>3.8249999999999999E-2</v>
      </c>
      <c r="X132" s="257"/>
    </row>
    <row r="133" spans="1:24" ht="17.45" customHeight="1" x14ac:dyDescent="0.25">
      <c r="A133" s="257">
        <f t="shared" si="154"/>
        <v>5</v>
      </c>
      <c r="B133" s="257">
        <f t="shared" si="155"/>
        <v>2018</v>
      </c>
      <c r="C133" s="8">
        <f t="shared" ref="C133:C196" si="296">C132+1</f>
        <v>43229</v>
      </c>
      <c r="D133" s="260"/>
      <c r="E133" s="261">
        <v>5.28E-2</v>
      </c>
      <c r="F133" s="260"/>
      <c r="G133" s="262">
        <v>5.9700000000000003E-2</v>
      </c>
      <c r="H133" s="261"/>
      <c r="I133" s="260"/>
      <c r="J133" s="261">
        <v>3.6499999999999998E-2</v>
      </c>
      <c r="K133" s="263"/>
      <c r="L133" s="261">
        <v>6.2E-2</v>
      </c>
      <c r="M133" s="264">
        <f>IF(SUM(D133:E133)&gt;0,IFERROR(AVERAGE(D104:E133),""),"")</f>
        <v>3.2710000000000003E-2</v>
      </c>
      <c r="N133" s="264">
        <f>IF(SUM(F133:H133)&gt;0,IFERROR(AVERAGE(F104:H133),""),"")</f>
        <v>3.0160000000000003E-2</v>
      </c>
      <c r="O133" s="264">
        <f>IF(SUM(I133:J133)&gt;0,IFERROR(AVERAGE(I104:J133),""),"")</f>
        <v>2.4867999999999994E-2</v>
      </c>
      <c r="P133" s="264">
        <f>IF(SUM(K133:L133)&gt;0,IFERROR(AVERAGE(K104:L133),""),"")</f>
        <v>3.9293333333333333E-2</v>
      </c>
      <c r="Q133" s="265">
        <f t="shared" si="194"/>
        <v>5.28E-2</v>
      </c>
      <c r="R133" s="265">
        <f t="shared" si="195"/>
        <v>5.9700000000000003E-2</v>
      </c>
      <c r="S133" s="265">
        <f t="shared" si="196"/>
        <v>3.6499999999999998E-2</v>
      </c>
      <c r="T133" s="265">
        <f t="shared" si="197"/>
        <v>6.2E-2</v>
      </c>
      <c r="V133" s="257"/>
      <c r="W133" s="265">
        <f t="shared" si="295"/>
        <v>5.2749999999999998E-2</v>
      </c>
      <c r="X133" s="257"/>
    </row>
    <row r="134" spans="1:24" ht="17.45" customHeight="1" x14ac:dyDescent="0.25">
      <c r="A134" s="257">
        <f t="shared" si="154"/>
        <v>5</v>
      </c>
      <c r="B134" s="257">
        <f t="shared" si="155"/>
        <v>2018</v>
      </c>
      <c r="C134" s="9">
        <f t="shared" si="296"/>
        <v>43230</v>
      </c>
      <c r="D134" s="275">
        <v>4.0500000000000001E-2</v>
      </c>
      <c r="E134" s="276"/>
      <c r="F134" s="275">
        <v>3.9899999999999998E-2</v>
      </c>
      <c r="G134" s="277"/>
      <c r="H134" s="276">
        <v>4.2999999999999997E-2</v>
      </c>
      <c r="I134" s="275">
        <v>1.8599999999999998E-2</v>
      </c>
      <c r="J134" s="276"/>
      <c r="K134" s="278">
        <v>4.58E-2</v>
      </c>
      <c r="L134" s="276"/>
      <c r="M134" s="264">
        <f t="shared" ref="M134:M197" si="297">IF(SUM(D134:E134)&gt;0,IFERROR(AVERAGE(D105:E134),""),"")</f>
        <v>3.2613333333333334E-2</v>
      </c>
      <c r="N134" s="264">
        <f t="shared" ref="N134:N197" si="298">IF(SUM(F134:H134)&gt;0,IFERROR(AVERAGE(F105:H134),""),"")</f>
        <v>3.0299999999999994E-2</v>
      </c>
      <c r="O134" s="264">
        <f t="shared" ref="O134:O197" si="299">IF(SUM(I134:J134)&gt;0,IFERROR(AVERAGE(I105:J134),""),"")</f>
        <v>2.4664666666666661E-2</v>
      </c>
      <c r="P134" s="264">
        <f t="shared" ref="P134:P197" si="300">IF(SUM(K134:L134)&gt;0,IFERROR(AVERAGE(K105:L134),""),"")</f>
        <v>3.9053333333333343E-2</v>
      </c>
      <c r="Q134" s="265">
        <f t="shared" ref="Q134:Q197" si="301">IFERROR(AVERAGE(D134:E134),"")</f>
        <v>4.0500000000000001E-2</v>
      </c>
      <c r="R134" s="265">
        <f t="shared" ref="R134:R197" si="302">IFERROR(AVERAGE(F134:H134),"")</f>
        <v>4.1450000000000001E-2</v>
      </c>
      <c r="S134" s="265">
        <f t="shared" ref="S134:S197" si="303">IFERROR(AVERAGE(I134:J134),"")</f>
        <v>1.8599999999999998E-2</v>
      </c>
      <c r="T134" s="265">
        <f t="shared" ref="T134:T197" si="304">IFERROR(AVERAGE(K134:L134),"")</f>
        <v>4.58E-2</v>
      </c>
      <c r="V134" s="257"/>
      <c r="W134" s="265">
        <f t="shared" si="295"/>
        <v>3.6587500000000002E-2</v>
      </c>
      <c r="X134" s="257"/>
    </row>
    <row r="135" spans="1:24" ht="17.45" customHeight="1" x14ac:dyDescent="0.25">
      <c r="A135" s="257">
        <f t="shared" si="154"/>
        <v>5</v>
      </c>
      <c r="B135" s="257">
        <f t="shared" si="155"/>
        <v>2018</v>
      </c>
      <c r="C135" s="8">
        <f t="shared" si="296"/>
        <v>43231</v>
      </c>
      <c r="D135" s="260"/>
      <c r="E135" s="100">
        <v>7.6100000000000001E-2</v>
      </c>
      <c r="F135" s="260"/>
      <c r="G135" s="262">
        <v>3.5400000000000001E-2</v>
      </c>
      <c r="H135" s="261"/>
      <c r="I135" s="260"/>
      <c r="J135" s="261">
        <v>1.7399999999999999E-2</v>
      </c>
      <c r="K135" s="263"/>
      <c r="L135" s="261">
        <v>6.6600000000000006E-2</v>
      </c>
      <c r="M135" s="264">
        <f t="shared" si="297"/>
        <v>3.3763333333333333E-2</v>
      </c>
      <c r="N135" s="264">
        <f t="shared" si="298"/>
        <v>3.0554285714285718E-2</v>
      </c>
      <c r="O135" s="264">
        <f t="shared" si="299"/>
        <v>2.4564666666666662E-2</v>
      </c>
      <c r="P135" s="264">
        <f t="shared" si="300"/>
        <v>3.923666666666667E-2</v>
      </c>
      <c r="Q135" s="265">
        <f t="shared" si="301"/>
        <v>7.6100000000000001E-2</v>
      </c>
      <c r="R135" s="265">
        <f t="shared" si="302"/>
        <v>3.5400000000000001E-2</v>
      </c>
      <c r="S135" s="265">
        <f t="shared" si="303"/>
        <v>1.7399999999999999E-2</v>
      </c>
      <c r="T135" s="265">
        <f t="shared" si="304"/>
        <v>6.6600000000000006E-2</v>
      </c>
      <c r="V135" s="257"/>
      <c r="W135" s="265">
        <f t="shared" si="295"/>
        <v>4.8875000000000002E-2</v>
      </c>
      <c r="X135" s="265">
        <f>AVERAGE(Q131:T135)</f>
        <v>4.4952499999999986E-2</v>
      </c>
    </row>
    <row r="136" spans="1:24" ht="17.45" customHeight="1" x14ac:dyDescent="0.25">
      <c r="A136" s="257">
        <f t="shared" si="154"/>
        <v>5</v>
      </c>
      <c r="B136" s="257">
        <f t="shared" si="155"/>
        <v>2018</v>
      </c>
      <c r="C136" s="435">
        <f t="shared" si="296"/>
        <v>43232</v>
      </c>
      <c r="D136" s="434">
        <v>2.64E-2</v>
      </c>
      <c r="E136" s="436"/>
      <c r="F136" s="434">
        <v>2.64E-2</v>
      </c>
      <c r="G136" s="438"/>
      <c r="H136" s="436"/>
      <c r="I136" s="434">
        <v>1.03E-2</v>
      </c>
      <c r="J136" s="436"/>
      <c r="K136" s="437">
        <v>2.1899999999999999E-2</v>
      </c>
      <c r="L136" s="436"/>
      <c r="M136" s="264">
        <f t="shared" si="297"/>
        <v>3.2959999999999996E-2</v>
      </c>
      <c r="N136" s="264">
        <f t="shared" si="298"/>
        <v>2.8634285714285713E-2</v>
      </c>
      <c r="O136" s="264">
        <f t="shared" si="299"/>
        <v>2.3137999999999992E-2</v>
      </c>
      <c r="P136" s="264">
        <f t="shared" si="300"/>
        <v>3.606666666666667E-2</v>
      </c>
      <c r="Q136" s="442">
        <f t="shared" si="301"/>
        <v>2.64E-2</v>
      </c>
      <c r="R136" s="442">
        <f t="shared" si="302"/>
        <v>2.64E-2</v>
      </c>
      <c r="S136" s="442">
        <f t="shared" si="303"/>
        <v>1.03E-2</v>
      </c>
      <c r="T136" s="442">
        <f t="shared" si="304"/>
        <v>2.1899999999999999E-2</v>
      </c>
      <c r="U136" s="326"/>
      <c r="V136" s="442">
        <f>AVERAGE(Q136:T136)</f>
        <v>2.1250000000000002E-2</v>
      </c>
      <c r="W136" s="445"/>
      <c r="X136" s="257"/>
    </row>
    <row r="137" spans="1:24" ht="17.45" customHeight="1" x14ac:dyDescent="0.25">
      <c r="A137" s="257">
        <f t="shared" si="154"/>
        <v>5</v>
      </c>
      <c r="B137" s="257">
        <f t="shared" si="155"/>
        <v>2018</v>
      </c>
      <c r="C137" s="435">
        <f t="shared" si="296"/>
        <v>43233</v>
      </c>
      <c r="D137" s="434"/>
      <c r="E137" s="436">
        <v>3.6200000000000003E-2</v>
      </c>
      <c r="F137" s="434"/>
      <c r="G137" s="438">
        <v>2.9899999999999999E-2</v>
      </c>
      <c r="H137" s="436"/>
      <c r="I137" s="434"/>
      <c r="J137" s="436">
        <v>7.9900000000000006E-3</v>
      </c>
      <c r="K137" s="437"/>
      <c r="L137" s="436">
        <v>2.7699999999999999E-2</v>
      </c>
      <c r="M137" s="264">
        <f t="shared" si="297"/>
        <v>3.3413333333333323E-2</v>
      </c>
      <c r="N137" s="264">
        <f t="shared" si="298"/>
        <v>2.8537142857142858E-2</v>
      </c>
      <c r="O137" s="264">
        <f t="shared" si="299"/>
        <v>2.2007666666666661E-2</v>
      </c>
      <c r="P137" s="264">
        <f t="shared" si="300"/>
        <v>3.5126666666666674E-2</v>
      </c>
      <c r="Q137" s="442">
        <f t="shared" si="301"/>
        <v>3.6200000000000003E-2</v>
      </c>
      <c r="R137" s="442">
        <f t="shared" si="302"/>
        <v>2.9899999999999999E-2</v>
      </c>
      <c r="S137" s="442">
        <f t="shared" si="303"/>
        <v>7.9900000000000006E-3</v>
      </c>
      <c r="T137" s="442">
        <f t="shared" si="304"/>
        <v>2.7699999999999999E-2</v>
      </c>
      <c r="U137" s="326"/>
      <c r="V137" s="442">
        <f>AVERAGE(Q137:T137)</f>
        <v>2.5447500000000001E-2</v>
      </c>
      <c r="W137" s="445"/>
      <c r="X137" s="265">
        <f>AVERAGE(Q136:T137)</f>
        <v>2.3348750000000001E-2</v>
      </c>
    </row>
    <row r="138" spans="1:24" ht="17.45" customHeight="1" x14ac:dyDescent="0.25">
      <c r="A138" s="257">
        <f t="shared" si="154"/>
        <v>5</v>
      </c>
      <c r="B138" s="257">
        <f t="shared" si="155"/>
        <v>2018</v>
      </c>
      <c r="C138" s="8">
        <f t="shared" si="296"/>
        <v>43234</v>
      </c>
      <c r="D138" s="260">
        <v>4.8300000000000003E-2</v>
      </c>
      <c r="E138" s="261"/>
      <c r="F138" s="260"/>
      <c r="G138" s="262"/>
      <c r="H138" s="261">
        <v>6.0699999999999997E-2</v>
      </c>
      <c r="I138" s="260">
        <v>2.6800000000000001E-2</v>
      </c>
      <c r="J138" s="261"/>
      <c r="K138" s="263">
        <v>3.5099999999999999E-2</v>
      </c>
      <c r="L138" s="261"/>
      <c r="M138" s="264">
        <f t="shared" si="297"/>
        <v>3.4306666666666659E-2</v>
      </c>
      <c r="N138" s="264">
        <f t="shared" si="298"/>
        <v>2.9840000000000005E-2</v>
      </c>
      <c r="O138" s="264">
        <f t="shared" si="299"/>
        <v>2.2397666666666666E-2</v>
      </c>
      <c r="P138" s="264">
        <f t="shared" si="300"/>
        <v>3.5369999999999999E-2</v>
      </c>
      <c r="Q138" s="265">
        <f t="shared" si="301"/>
        <v>4.8300000000000003E-2</v>
      </c>
      <c r="R138" s="265">
        <f t="shared" si="302"/>
        <v>6.0699999999999997E-2</v>
      </c>
      <c r="S138" s="265">
        <f t="shared" si="303"/>
        <v>2.6800000000000001E-2</v>
      </c>
      <c r="T138" s="265">
        <f t="shared" si="304"/>
        <v>3.5099999999999999E-2</v>
      </c>
      <c r="V138" s="257"/>
      <c r="W138" s="265">
        <f>AVERAGE(Q138:T138)</f>
        <v>4.2724999999999999E-2</v>
      </c>
      <c r="X138" s="257"/>
    </row>
    <row r="139" spans="1:24" ht="17.45" customHeight="1" x14ac:dyDescent="0.25">
      <c r="A139" s="257">
        <f t="shared" si="154"/>
        <v>5</v>
      </c>
      <c r="B139" s="257">
        <f t="shared" si="155"/>
        <v>2018</v>
      </c>
      <c r="C139" s="8">
        <f t="shared" si="296"/>
        <v>43235</v>
      </c>
      <c r="D139" s="260"/>
      <c r="E139" s="261">
        <v>5.7299999999999997E-2</v>
      </c>
      <c r="F139" s="260"/>
      <c r="G139" s="262">
        <v>2.9499999999999998E-2</v>
      </c>
      <c r="H139" s="261"/>
      <c r="I139" s="260"/>
      <c r="J139" s="261">
        <v>2.6200000000000001E-2</v>
      </c>
      <c r="K139" s="263"/>
      <c r="L139" s="261">
        <v>3.7699999999999997E-2</v>
      </c>
      <c r="M139" s="264">
        <f t="shared" si="297"/>
        <v>3.5766666666666648E-2</v>
      </c>
      <c r="N139" s="264">
        <f t="shared" si="298"/>
        <v>3.0248571428571434E-2</v>
      </c>
      <c r="O139" s="264">
        <f t="shared" si="299"/>
        <v>2.2964666666666664E-2</v>
      </c>
      <c r="P139" s="264">
        <f t="shared" si="300"/>
        <v>3.5549999999999998E-2</v>
      </c>
      <c r="Q139" s="265">
        <f t="shared" si="301"/>
        <v>5.7299999999999997E-2</v>
      </c>
      <c r="R139" s="265">
        <f t="shared" si="302"/>
        <v>2.9499999999999998E-2</v>
      </c>
      <c r="S139" s="265">
        <f t="shared" si="303"/>
        <v>2.6200000000000001E-2</v>
      </c>
      <c r="T139" s="265">
        <f t="shared" si="304"/>
        <v>3.7699999999999997E-2</v>
      </c>
      <c r="V139" s="257"/>
      <c r="W139" s="265">
        <f t="shared" ref="W139:W142" si="305">AVERAGE(Q139:T139)</f>
        <v>3.7675E-2</v>
      </c>
      <c r="X139" s="257"/>
    </row>
    <row r="140" spans="1:24" ht="17.45" customHeight="1" x14ac:dyDescent="0.25">
      <c r="A140" s="257">
        <f t="shared" si="154"/>
        <v>5</v>
      </c>
      <c r="B140" s="257">
        <f t="shared" si="155"/>
        <v>2018</v>
      </c>
      <c r="C140" s="9">
        <f t="shared" si="296"/>
        <v>43236</v>
      </c>
      <c r="D140" s="275">
        <v>4.36E-2</v>
      </c>
      <c r="E140" s="276"/>
      <c r="F140" s="275">
        <v>2.1700000000000001E-2</v>
      </c>
      <c r="G140" s="277"/>
      <c r="H140" s="276">
        <v>2.2700000000000001E-2</v>
      </c>
      <c r="I140" s="275">
        <v>2.23E-2</v>
      </c>
      <c r="J140" s="276"/>
      <c r="K140" s="278">
        <v>3.6900000000000002E-2</v>
      </c>
      <c r="L140" s="276"/>
      <c r="M140" s="264">
        <f t="shared" si="297"/>
        <v>3.5579999999999994E-2</v>
      </c>
      <c r="N140" s="264">
        <f t="shared" si="298"/>
        <v>2.9497142857142857E-2</v>
      </c>
      <c r="O140" s="264">
        <f t="shared" si="299"/>
        <v>2.3031333333333331E-2</v>
      </c>
      <c r="P140" s="264">
        <f t="shared" si="300"/>
        <v>3.4966666666666667E-2</v>
      </c>
      <c r="Q140" s="265">
        <f t="shared" si="301"/>
        <v>4.36E-2</v>
      </c>
      <c r="R140" s="265">
        <f t="shared" si="302"/>
        <v>2.2200000000000001E-2</v>
      </c>
      <c r="S140" s="265">
        <f t="shared" si="303"/>
        <v>2.23E-2</v>
      </c>
      <c r="T140" s="265">
        <f t="shared" si="304"/>
        <v>3.6900000000000002E-2</v>
      </c>
      <c r="V140" s="257"/>
      <c r="W140" s="265">
        <f t="shared" si="305"/>
        <v>3.125E-2</v>
      </c>
      <c r="X140" s="257"/>
    </row>
    <row r="141" spans="1:24" ht="17.45" customHeight="1" x14ac:dyDescent="0.25">
      <c r="A141" s="257">
        <f t="shared" si="154"/>
        <v>5</v>
      </c>
      <c r="B141" s="257">
        <f t="shared" si="155"/>
        <v>2018</v>
      </c>
      <c r="C141" s="8">
        <f t="shared" si="296"/>
        <v>43237</v>
      </c>
      <c r="D141" s="260"/>
      <c r="E141" s="261">
        <v>5.0900000000000001E-2</v>
      </c>
      <c r="F141" s="260"/>
      <c r="G141" s="262">
        <v>1.5800000000000002E-2</v>
      </c>
      <c r="H141" s="261"/>
      <c r="I141" s="260"/>
      <c r="J141" s="261">
        <v>2.18E-2</v>
      </c>
      <c r="K141" s="263"/>
      <c r="L141" s="261">
        <v>3.5299999999999998E-2</v>
      </c>
      <c r="M141" s="264">
        <f t="shared" si="297"/>
        <v>3.6589999999999991E-2</v>
      </c>
      <c r="N141" s="264">
        <f t="shared" si="298"/>
        <v>2.9125714285714289E-2</v>
      </c>
      <c r="O141" s="264">
        <f t="shared" si="299"/>
        <v>2.291466666666667E-2</v>
      </c>
      <c r="P141" s="264">
        <f t="shared" si="300"/>
        <v>3.5013333333333327E-2</v>
      </c>
      <c r="Q141" s="265">
        <f t="shared" si="301"/>
        <v>5.0900000000000001E-2</v>
      </c>
      <c r="R141" s="265">
        <f t="shared" si="302"/>
        <v>1.5800000000000002E-2</v>
      </c>
      <c r="S141" s="265">
        <f t="shared" si="303"/>
        <v>2.18E-2</v>
      </c>
      <c r="T141" s="265">
        <f t="shared" si="304"/>
        <v>3.5299999999999998E-2</v>
      </c>
      <c r="V141" s="257"/>
      <c r="W141" s="265">
        <f t="shared" si="305"/>
        <v>3.0950000000000002E-2</v>
      </c>
      <c r="X141" s="257"/>
    </row>
    <row r="142" spans="1:24" ht="17.45" customHeight="1" x14ac:dyDescent="0.25">
      <c r="A142" s="257">
        <f t="shared" si="154"/>
        <v>5</v>
      </c>
      <c r="B142" s="257">
        <f t="shared" si="155"/>
        <v>2018</v>
      </c>
      <c r="C142" s="8">
        <f t="shared" si="296"/>
        <v>43238</v>
      </c>
      <c r="D142" s="260">
        <v>5.16E-2</v>
      </c>
      <c r="E142" s="261"/>
      <c r="F142" s="260">
        <v>2.06E-2</v>
      </c>
      <c r="G142" s="262"/>
      <c r="H142" s="261"/>
      <c r="I142" s="260">
        <v>1.9900000000000001E-2</v>
      </c>
      <c r="J142" s="261"/>
      <c r="K142" s="263">
        <v>2.9600000000000001E-2</v>
      </c>
      <c r="L142" s="261"/>
      <c r="M142" s="264">
        <f t="shared" si="297"/>
        <v>3.6746666666666664E-2</v>
      </c>
      <c r="N142" s="264">
        <f t="shared" si="298"/>
        <v>2.9037142857142862E-2</v>
      </c>
      <c r="O142" s="264">
        <f t="shared" si="299"/>
        <v>2.2888000000000002E-2</v>
      </c>
      <c r="P142" s="264">
        <f t="shared" si="300"/>
        <v>3.449E-2</v>
      </c>
      <c r="Q142" s="265">
        <f t="shared" si="301"/>
        <v>5.16E-2</v>
      </c>
      <c r="R142" s="265">
        <f t="shared" si="302"/>
        <v>2.06E-2</v>
      </c>
      <c r="S142" s="265">
        <f t="shared" si="303"/>
        <v>1.9900000000000001E-2</v>
      </c>
      <c r="T142" s="265">
        <f t="shared" si="304"/>
        <v>2.9600000000000001E-2</v>
      </c>
      <c r="V142" s="257"/>
      <c r="W142" s="265">
        <f t="shared" si="305"/>
        <v>3.0425000000000001E-2</v>
      </c>
      <c r="X142" s="265">
        <f>AVERAGE(Q138:T142)</f>
        <v>3.4604999999999997E-2</v>
      </c>
    </row>
    <row r="143" spans="1:24" ht="17.45" customHeight="1" x14ac:dyDescent="0.25">
      <c r="A143" s="257">
        <f t="shared" si="154"/>
        <v>5</v>
      </c>
      <c r="B143" s="257">
        <f t="shared" si="155"/>
        <v>2018</v>
      </c>
      <c r="C143" s="435">
        <f t="shared" si="296"/>
        <v>43239</v>
      </c>
      <c r="D143" s="434"/>
      <c r="E143" s="436">
        <v>1.32E-2</v>
      </c>
      <c r="F143" s="434"/>
      <c r="G143" s="438">
        <v>1.1599999999999999E-2</v>
      </c>
      <c r="H143" s="436"/>
      <c r="I143" s="434"/>
      <c r="J143" s="436">
        <v>7.7499999999999999E-3</v>
      </c>
      <c r="K143" s="437"/>
      <c r="L143" s="436">
        <v>3.4200000000000001E-2</v>
      </c>
      <c r="M143" s="264">
        <f t="shared" si="297"/>
        <v>3.633666666666667E-2</v>
      </c>
      <c r="N143" s="264">
        <f t="shared" si="298"/>
        <v>2.8791428571428572E-2</v>
      </c>
      <c r="O143" s="264">
        <f t="shared" si="299"/>
        <v>2.2629666666666669E-2</v>
      </c>
      <c r="P143" s="264">
        <f t="shared" si="300"/>
        <v>3.4399999999999993E-2</v>
      </c>
      <c r="Q143" s="442">
        <f t="shared" si="301"/>
        <v>1.32E-2</v>
      </c>
      <c r="R143" s="442">
        <f t="shared" si="302"/>
        <v>1.1599999999999999E-2</v>
      </c>
      <c r="S143" s="442">
        <f t="shared" si="303"/>
        <v>7.7499999999999999E-3</v>
      </c>
      <c r="T143" s="442">
        <f t="shared" si="304"/>
        <v>3.4200000000000001E-2</v>
      </c>
      <c r="U143" s="326"/>
      <c r="V143" s="442">
        <f>AVERAGE(Q143:T143)</f>
        <v>1.6687500000000001E-2</v>
      </c>
      <c r="W143" s="445"/>
      <c r="X143" s="257"/>
    </row>
    <row r="144" spans="1:24" ht="17.45" customHeight="1" x14ac:dyDescent="0.25">
      <c r="A144" s="257">
        <f t="shared" si="154"/>
        <v>5</v>
      </c>
      <c r="B144" s="257">
        <f t="shared" si="155"/>
        <v>2018</v>
      </c>
      <c r="C144" s="435">
        <f t="shared" si="296"/>
        <v>43240</v>
      </c>
      <c r="D144" s="434">
        <v>1.26E-2</v>
      </c>
      <c r="E144" s="436"/>
      <c r="F144" s="434"/>
      <c r="G144" s="438"/>
      <c r="H144" s="436">
        <v>1.8100000000000002E-2</v>
      </c>
      <c r="I144" s="434">
        <v>6.9899999999999997E-3</v>
      </c>
      <c r="J144" s="436"/>
      <c r="K144" s="437">
        <v>1.18E-2</v>
      </c>
      <c r="L144" s="436"/>
      <c r="M144" s="264">
        <f t="shared" si="297"/>
        <v>3.5906666666666663E-2</v>
      </c>
      <c r="N144" s="264">
        <f t="shared" si="298"/>
        <v>2.863428571428572E-2</v>
      </c>
      <c r="O144" s="264">
        <f t="shared" si="299"/>
        <v>2.212600000000001E-2</v>
      </c>
      <c r="P144" s="264">
        <f t="shared" si="300"/>
        <v>3.386999999999999E-2</v>
      </c>
      <c r="Q144" s="442">
        <f t="shared" si="301"/>
        <v>1.26E-2</v>
      </c>
      <c r="R144" s="442">
        <f t="shared" si="302"/>
        <v>1.8100000000000002E-2</v>
      </c>
      <c r="S144" s="442">
        <f t="shared" si="303"/>
        <v>6.9899999999999997E-3</v>
      </c>
      <c r="T144" s="442">
        <f t="shared" si="304"/>
        <v>1.18E-2</v>
      </c>
      <c r="U144" s="326"/>
      <c r="V144" s="442">
        <f>AVERAGE(Q144:T144)</f>
        <v>1.23725E-2</v>
      </c>
      <c r="W144" s="445"/>
      <c r="X144" s="265">
        <f>AVERAGE(Q143:T144)</f>
        <v>1.4530000000000001E-2</v>
      </c>
    </row>
    <row r="145" spans="1:24" ht="17.45" customHeight="1" x14ac:dyDescent="0.25">
      <c r="A145" s="257">
        <f t="shared" si="154"/>
        <v>5</v>
      </c>
      <c r="B145" s="257">
        <f t="shared" si="155"/>
        <v>2018</v>
      </c>
      <c r="C145" s="8">
        <f t="shared" si="296"/>
        <v>43241</v>
      </c>
      <c r="D145" s="260"/>
      <c r="E145" s="261">
        <v>3.44E-2</v>
      </c>
      <c r="F145" s="260"/>
      <c r="G145" s="262">
        <v>1.3599999999999999E-2</v>
      </c>
      <c r="H145" s="261"/>
      <c r="I145" s="260"/>
      <c r="J145" s="261">
        <v>8.9999999999999993E-3</v>
      </c>
      <c r="K145" s="263"/>
      <c r="L145" s="261">
        <v>3.15E-2</v>
      </c>
      <c r="M145" s="264">
        <f t="shared" si="297"/>
        <v>3.6283333333333334E-2</v>
      </c>
      <c r="N145" s="264">
        <f t="shared" si="298"/>
        <v>2.8471428571428575E-2</v>
      </c>
      <c r="O145" s="264">
        <f t="shared" si="299"/>
        <v>2.1946000000000011E-2</v>
      </c>
      <c r="P145" s="264">
        <f t="shared" si="300"/>
        <v>3.3929999999999995E-2</v>
      </c>
      <c r="Q145" s="265">
        <f t="shared" si="301"/>
        <v>3.44E-2</v>
      </c>
      <c r="R145" s="265">
        <f t="shared" si="302"/>
        <v>1.3599999999999999E-2</v>
      </c>
      <c r="S145" s="265">
        <f t="shared" si="303"/>
        <v>8.9999999999999993E-3</v>
      </c>
      <c r="T145" s="265">
        <f t="shared" si="304"/>
        <v>3.15E-2</v>
      </c>
      <c r="V145" s="257"/>
      <c r="W145" s="265">
        <f>AVERAGE(Q145:T145)</f>
        <v>2.2124999999999999E-2</v>
      </c>
      <c r="X145" s="257"/>
    </row>
    <row r="146" spans="1:24" ht="17.45" customHeight="1" x14ac:dyDescent="0.25">
      <c r="A146" s="257">
        <f t="shared" si="154"/>
        <v>5</v>
      </c>
      <c r="B146" s="257">
        <f t="shared" si="155"/>
        <v>2018</v>
      </c>
      <c r="C146" s="9">
        <f t="shared" si="296"/>
        <v>43242</v>
      </c>
      <c r="D146" s="275">
        <v>2.7900000000000001E-2</v>
      </c>
      <c r="E146" s="276"/>
      <c r="F146" s="275">
        <v>2.2100000000000002E-2</v>
      </c>
      <c r="G146" s="277"/>
      <c r="H146" s="276">
        <v>2.1899999999999999E-2</v>
      </c>
      <c r="I146" s="275">
        <v>1.6500000000000001E-2</v>
      </c>
      <c r="J146" s="276"/>
      <c r="K146" s="278">
        <v>2.0400000000000001E-2</v>
      </c>
      <c r="L146" s="276"/>
      <c r="M146" s="264">
        <f t="shared" si="297"/>
        <v>3.6600000000000001E-2</v>
      </c>
      <c r="N146" s="264">
        <f t="shared" si="298"/>
        <v>2.9025714285714287E-2</v>
      </c>
      <c r="O146" s="264">
        <f t="shared" si="299"/>
        <v>2.2219333333333337E-2</v>
      </c>
      <c r="P146" s="264">
        <f t="shared" si="300"/>
        <v>3.3839999999999995E-2</v>
      </c>
      <c r="Q146" s="265">
        <f t="shared" si="301"/>
        <v>2.7900000000000001E-2</v>
      </c>
      <c r="R146" s="265">
        <f t="shared" si="302"/>
        <v>2.1999999999999999E-2</v>
      </c>
      <c r="S146" s="265">
        <f t="shared" si="303"/>
        <v>1.6500000000000001E-2</v>
      </c>
      <c r="T146" s="265">
        <f t="shared" si="304"/>
        <v>2.0400000000000001E-2</v>
      </c>
      <c r="V146" s="257"/>
      <c r="W146" s="265">
        <f t="shared" ref="W146:W149" si="306">AVERAGE(Q146:T146)</f>
        <v>2.1700000000000001E-2</v>
      </c>
      <c r="X146" s="257"/>
    </row>
    <row r="147" spans="1:24" ht="17.45" customHeight="1" x14ac:dyDescent="0.25">
      <c r="A147" s="257">
        <f t="shared" ref="A147:A210" si="307">IF(ISNUMBER(C147),MONTH(C147),"")</f>
        <v>5</v>
      </c>
      <c r="B147" s="257">
        <f t="shared" ref="B147:B210" si="308">IF(ISNUMBER(C147),YEAR(C147),"")</f>
        <v>2018</v>
      </c>
      <c r="C147" s="8">
        <f t="shared" si="296"/>
        <v>43243</v>
      </c>
      <c r="D147" s="260"/>
      <c r="E147" s="261">
        <v>3.2399999999999998E-2</v>
      </c>
      <c r="F147" s="260"/>
      <c r="G147" s="262">
        <v>2.53E-2</v>
      </c>
      <c r="H147" s="261"/>
      <c r="I147" s="260"/>
      <c r="J147" s="261">
        <v>2.9399999999999999E-2</v>
      </c>
      <c r="K147" s="263"/>
      <c r="L147" s="261">
        <v>3.8699999999999998E-2</v>
      </c>
      <c r="M147" s="264">
        <f t="shared" si="297"/>
        <v>3.6339999999999997E-2</v>
      </c>
      <c r="N147" s="264">
        <f t="shared" si="298"/>
        <v>2.8591428571428577E-2</v>
      </c>
      <c r="O147" s="264">
        <f t="shared" si="299"/>
        <v>2.176266666666667E-2</v>
      </c>
      <c r="P147" s="264">
        <f t="shared" si="300"/>
        <v>3.4149999999999993E-2</v>
      </c>
      <c r="Q147" s="265">
        <f t="shared" si="301"/>
        <v>3.2399999999999998E-2</v>
      </c>
      <c r="R147" s="265">
        <f t="shared" si="302"/>
        <v>2.53E-2</v>
      </c>
      <c r="S147" s="265">
        <f t="shared" si="303"/>
        <v>2.9399999999999999E-2</v>
      </c>
      <c r="T147" s="265">
        <f t="shared" si="304"/>
        <v>3.8699999999999998E-2</v>
      </c>
      <c r="V147" s="257"/>
      <c r="W147" s="265">
        <f t="shared" si="306"/>
        <v>3.1449999999999999E-2</v>
      </c>
      <c r="X147" s="257"/>
    </row>
    <row r="148" spans="1:24" ht="17.45" customHeight="1" x14ac:dyDescent="0.25">
      <c r="A148" s="257">
        <f t="shared" si="307"/>
        <v>5</v>
      </c>
      <c r="B148" s="257">
        <f t="shared" si="308"/>
        <v>2018</v>
      </c>
      <c r="C148" s="8">
        <f t="shared" si="296"/>
        <v>43244</v>
      </c>
      <c r="D148" s="260">
        <v>3.1600000000000003E-2</v>
      </c>
      <c r="E148" s="261"/>
      <c r="F148" s="260">
        <v>2.7400000000000001E-2</v>
      </c>
      <c r="G148" s="262"/>
      <c r="H148" s="261"/>
      <c r="I148" s="260">
        <v>2.4400000000000002E-2</v>
      </c>
      <c r="J148" s="261"/>
      <c r="K148" s="263">
        <v>4.3900000000000002E-2</v>
      </c>
      <c r="L148" s="261"/>
      <c r="M148" s="264">
        <f t="shared" si="297"/>
        <v>3.604333333333333E-2</v>
      </c>
      <c r="N148" s="264">
        <f t="shared" si="298"/>
        <v>2.8648571428571433E-2</v>
      </c>
      <c r="O148" s="264">
        <f t="shared" si="299"/>
        <v>2.1349333333333335E-2</v>
      </c>
      <c r="P148" s="264">
        <f t="shared" si="300"/>
        <v>3.4713333333333332E-2</v>
      </c>
      <c r="Q148" s="265">
        <f t="shared" si="301"/>
        <v>3.1600000000000003E-2</v>
      </c>
      <c r="R148" s="265">
        <f t="shared" si="302"/>
        <v>2.7400000000000001E-2</v>
      </c>
      <c r="S148" s="265">
        <f t="shared" si="303"/>
        <v>2.4400000000000002E-2</v>
      </c>
      <c r="T148" s="265">
        <f t="shared" si="304"/>
        <v>4.3900000000000002E-2</v>
      </c>
      <c r="V148" s="257"/>
      <c r="W148" s="265">
        <f t="shared" si="306"/>
        <v>3.1824999999999999E-2</v>
      </c>
      <c r="X148" s="257"/>
    </row>
    <row r="149" spans="1:24" ht="17.45" customHeight="1" x14ac:dyDescent="0.25">
      <c r="A149" s="257">
        <f t="shared" si="307"/>
        <v>5</v>
      </c>
      <c r="B149" s="257">
        <f t="shared" si="308"/>
        <v>2018</v>
      </c>
      <c r="C149" s="8">
        <f t="shared" si="296"/>
        <v>43245</v>
      </c>
      <c r="D149" s="260"/>
      <c r="E149" s="261">
        <v>3.6200000000000003E-2</v>
      </c>
      <c r="F149" s="260"/>
      <c r="G149" s="262">
        <v>3.5799999999999998E-2</v>
      </c>
      <c r="H149" s="261"/>
      <c r="I149" s="260"/>
      <c r="J149" s="261">
        <v>2.7E-2</v>
      </c>
      <c r="K149" s="263"/>
      <c r="L149" s="261">
        <v>5.7200000000000001E-2</v>
      </c>
      <c r="M149" s="264">
        <f t="shared" si="297"/>
        <v>3.6216666666666668E-2</v>
      </c>
      <c r="N149" s="264">
        <f t="shared" si="298"/>
        <v>2.8788571428571431E-2</v>
      </c>
      <c r="O149" s="264">
        <f t="shared" si="299"/>
        <v>2.0502666666666666E-2</v>
      </c>
      <c r="P149" s="264">
        <f t="shared" si="300"/>
        <v>3.5529999999999992E-2</v>
      </c>
      <c r="Q149" s="265">
        <f t="shared" si="301"/>
        <v>3.6200000000000003E-2</v>
      </c>
      <c r="R149" s="265">
        <f t="shared" si="302"/>
        <v>3.5799999999999998E-2</v>
      </c>
      <c r="S149" s="265">
        <f t="shared" si="303"/>
        <v>2.7E-2</v>
      </c>
      <c r="T149" s="265">
        <f t="shared" si="304"/>
        <v>5.7200000000000001E-2</v>
      </c>
      <c r="V149" s="257"/>
      <c r="W149" s="265">
        <f t="shared" si="306"/>
        <v>3.9050000000000001E-2</v>
      </c>
      <c r="X149" s="265">
        <f>AVERAGE(Q145:T149)</f>
        <v>2.9229999999999999E-2</v>
      </c>
    </row>
    <row r="150" spans="1:24" ht="17.45" customHeight="1" x14ac:dyDescent="0.25">
      <c r="A150" s="257">
        <f t="shared" si="307"/>
        <v>5</v>
      </c>
      <c r="B150" s="257">
        <f t="shared" si="308"/>
        <v>2018</v>
      </c>
      <c r="C150" s="435">
        <f t="shared" si="296"/>
        <v>43246</v>
      </c>
      <c r="D150" s="434">
        <v>2.4799999999999999E-2</v>
      </c>
      <c r="E150" s="436"/>
      <c r="F150" s="434"/>
      <c r="G150" s="438"/>
      <c r="H150" s="436">
        <v>1.0999999999999999E-2</v>
      </c>
      <c r="I150" s="434">
        <v>1.0500000000000001E-2</v>
      </c>
      <c r="J150" s="436"/>
      <c r="K150" s="437">
        <v>1.61E-2</v>
      </c>
      <c r="L150" s="436"/>
      <c r="M150" s="264">
        <f t="shared" si="297"/>
        <v>3.5879999999999995E-2</v>
      </c>
      <c r="N150" s="264">
        <f t="shared" si="298"/>
        <v>2.8385714285714285E-2</v>
      </c>
      <c r="O150" s="264">
        <f t="shared" si="299"/>
        <v>2.0009333333333327E-2</v>
      </c>
      <c r="P150" s="264">
        <f t="shared" si="300"/>
        <v>3.5116666666666664E-2</v>
      </c>
      <c r="Q150" s="442">
        <f t="shared" si="301"/>
        <v>2.4799999999999999E-2</v>
      </c>
      <c r="R150" s="442">
        <f t="shared" si="302"/>
        <v>1.0999999999999999E-2</v>
      </c>
      <c r="S150" s="442">
        <f t="shared" si="303"/>
        <v>1.0500000000000001E-2</v>
      </c>
      <c r="T150" s="442">
        <f t="shared" si="304"/>
        <v>1.61E-2</v>
      </c>
      <c r="U150" s="326"/>
      <c r="V150" s="442">
        <f>AVERAGE(Q150:T150)</f>
        <v>1.5599999999999999E-2</v>
      </c>
      <c r="W150" s="445"/>
      <c r="X150" s="257"/>
    </row>
    <row r="151" spans="1:24" ht="17.45" customHeight="1" x14ac:dyDescent="0.25">
      <c r="A151" s="257">
        <f t="shared" si="307"/>
        <v>5</v>
      </c>
      <c r="B151" s="257">
        <f t="shared" si="308"/>
        <v>2018</v>
      </c>
      <c r="C151" s="435">
        <f t="shared" si="296"/>
        <v>43247</v>
      </c>
      <c r="D151" s="434"/>
      <c r="E151" s="436">
        <v>1.29E-2</v>
      </c>
      <c r="F151" s="434"/>
      <c r="G151" s="438">
        <v>1.0699999999999999E-2</v>
      </c>
      <c r="H151" s="436"/>
      <c r="I151" s="434"/>
      <c r="J151" s="436">
        <v>6.9800000000000001E-3</v>
      </c>
      <c r="K151" s="437"/>
      <c r="L151" s="436">
        <v>1.9699999999999999E-2</v>
      </c>
      <c r="M151" s="264">
        <f t="shared" si="297"/>
        <v>3.4906666666666655E-2</v>
      </c>
      <c r="N151" s="264">
        <f t="shared" si="298"/>
        <v>2.8051428571428571E-2</v>
      </c>
      <c r="O151" s="264">
        <f t="shared" si="299"/>
        <v>1.9035333333333331E-2</v>
      </c>
      <c r="P151" s="264">
        <f t="shared" si="300"/>
        <v>3.4596666666666671E-2</v>
      </c>
      <c r="Q151" s="442">
        <f t="shared" si="301"/>
        <v>1.29E-2</v>
      </c>
      <c r="R151" s="442">
        <f t="shared" si="302"/>
        <v>1.0699999999999999E-2</v>
      </c>
      <c r="S151" s="442">
        <f t="shared" si="303"/>
        <v>6.9800000000000001E-3</v>
      </c>
      <c r="T151" s="442">
        <f t="shared" si="304"/>
        <v>1.9699999999999999E-2</v>
      </c>
      <c r="U151" s="326"/>
      <c r="V151" s="442">
        <f>AVERAGE(Q151:T151)</f>
        <v>1.257E-2</v>
      </c>
      <c r="W151" s="445"/>
      <c r="X151" s="265">
        <f>AVERAGE(Q150:T151)</f>
        <v>1.4084999999999999E-2</v>
      </c>
    </row>
    <row r="152" spans="1:24" ht="17.45" customHeight="1" x14ac:dyDescent="0.25">
      <c r="A152" s="257">
        <f t="shared" si="307"/>
        <v>5</v>
      </c>
      <c r="B152" s="257">
        <f t="shared" si="308"/>
        <v>2018</v>
      </c>
      <c r="C152" s="9">
        <f t="shared" si="296"/>
        <v>43248</v>
      </c>
      <c r="D152" s="275">
        <v>1.7299999999999999E-2</v>
      </c>
      <c r="E152" s="276"/>
      <c r="F152" s="275">
        <v>1.4800000000000001E-2</v>
      </c>
      <c r="G152" s="277"/>
      <c r="H152" s="276">
        <v>1.5599999999999999E-2</v>
      </c>
      <c r="I152" s="275">
        <v>1.1599999999999999E-2</v>
      </c>
      <c r="J152" s="276"/>
      <c r="K152" s="278">
        <v>1.0800000000000001E-2</v>
      </c>
      <c r="L152" s="276"/>
      <c r="M152" s="264">
        <f t="shared" si="297"/>
        <v>3.4643333333333332E-2</v>
      </c>
      <c r="N152" s="264">
        <f t="shared" si="298"/>
        <v>2.7991428571428573E-2</v>
      </c>
      <c r="O152" s="264">
        <f t="shared" si="299"/>
        <v>1.9055333333333327E-2</v>
      </c>
      <c r="P152" s="264">
        <f t="shared" si="300"/>
        <v>3.4116666666666663E-2</v>
      </c>
      <c r="Q152" s="265">
        <f t="shared" si="301"/>
        <v>1.7299999999999999E-2</v>
      </c>
      <c r="R152" s="265">
        <f t="shared" si="302"/>
        <v>1.52E-2</v>
      </c>
      <c r="S152" s="265">
        <f t="shared" si="303"/>
        <v>1.1599999999999999E-2</v>
      </c>
      <c r="T152" s="265">
        <f t="shared" si="304"/>
        <v>1.0800000000000001E-2</v>
      </c>
      <c r="V152" s="257"/>
      <c r="W152" s="265">
        <f>AVERAGE(Q152:T152)</f>
        <v>1.3725000000000001E-2</v>
      </c>
      <c r="X152" s="257"/>
    </row>
    <row r="153" spans="1:24" ht="17.45" customHeight="1" x14ac:dyDescent="0.25">
      <c r="A153" s="257">
        <f t="shared" si="307"/>
        <v>5</v>
      </c>
      <c r="B153" s="257">
        <f t="shared" si="308"/>
        <v>2018</v>
      </c>
      <c r="C153" s="8">
        <f t="shared" si="296"/>
        <v>43249</v>
      </c>
      <c r="D153" s="260"/>
      <c r="E153" s="261">
        <v>3.8199999999999998E-2</v>
      </c>
      <c r="F153" s="260"/>
      <c r="G153" s="262">
        <v>3.2300000000000002E-2</v>
      </c>
      <c r="H153" s="261"/>
      <c r="I153" s="260"/>
      <c r="J153" s="261">
        <v>2.2700000000000001E-2</v>
      </c>
      <c r="K153" s="263"/>
      <c r="L153" s="261">
        <v>2.5899999999999999E-2</v>
      </c>
      <c r="M153" s="264">
        <f t="shared" si="297"/>
        <v>3.5423333333333334E-2</v>
      </c>
      <c r="N153" s="264">
        <f t="shared" si="298"/>
        <v>2.8408571428571429E-2</v>
      </c>
      <c r="O153" s="264">
        <f t="shared" si="299"/>
        <v>1.9603666666666662E-2</v>
      </c>
      <c r="P153" s="264">
        <f t="shared" si="300"/>
        <v>3.4266666666666667E-2</v>
      </c>
      <c r="Q153" s="265">
        <f t="shared" si="301"/>
        <v>3.8199999999999998E-2</v>
      </c>
      <c r="R153" s="265">
        <f t="shared" si="302"/>
        <v>3.2300000000000002E-2</v>
      </c>
      <c r="S153" s="265">
        <f t="shared" si="303"/>
        <v>2.2700000000000001E-2</v>
      </c>
      <c r="T153" s="265">
        <f t="shared" si="304"/>
        <v>2.5899999999999999E-2</v>
      </c>
      <c r="V153" s="257"/>
      <c r="W153" s="265">
        <f t="shared" ref="W153:W156" si="309">AVERAGE(Q153:T153)</f>
        <v>2.9775000000000003E-2</v>
      </c>
      <c r="X153" s="257"/>
    </row>
    <row r="154" spans="1:24" ht="17.45" customHeight="1" x14ac:dyDescent="0.25">
      <c r="A154" s="257">
        <f t="shared" si="307"/>
        <v>5</v>
      </c>
      <c r="B154" s="257">
        <f t="shared" si="308"/>
        <v>2018</v>
      </c>
      <c r="C154" s="8">
        <f t="shared" si="296"/>
        <v>43250</v>
      </c>
      <c r="D154" s="260">
        <v>5.7000000000000002E-2</v>
      </c>
      <c r="E154" s="261"/>
      <c r="F154" s="260">
        <v>1.7600000000000001E-2</v>
      </c>
      <c r="G154" s="262"/>
      <c r="H154" s="261"/>
      <c r="I154" s="260">
        <v>1.3899999999999999E-2</v>
      </c>
      <c r="J154" s="261"/>
      <c r="K154" s="263">
        <v>2.7E-2</v>
      </c>
      <c r="L154" s="261"/>
      <c r="M154" s="264">
        <f t="shared" si="297"/>
        <v>3.5809999999999995E-2</v>
      </c>
      <c r="N154" s="264">
        <f t="shared" si="298"/>
        <v>2.8302857142857137E-2</v>
      </c>
      <c r="O154" s="264">
        <f t="shared" si="299"/>
        <v>1.9516999999999996E-2</v>
      </c>
      <c r="P154" s="264">
        <f t="shared" si="300"/>
        <v>3.4143333333333331E-2</v>
      </c>
      <c r="Q154" s="265">
        <f t="shared" si="301"/>
        <v>5.7000000000000002E-2</v>
      </c>
      <c r="R154" s="265">
        <f t="shared" si="302"/>
        <v>1.7600000000000001E-2</v>
      </c>
      <c r="S154" s="265">
        <f t="shared" si="303"/>
        <v>1.3899999999999999E-2</v>
      </c>
      <c r="T154" s="265">
        <f t="shared" si="304"/>
        <v>2.7E-2</v>
      </c>
      <c r="V154" s="257"/>
      <c r="W154" s="265">
        <f t="shared" si="309"/>
        <v>2.8874999999999998E-2</v>
      </c>
      <c r="X154" s="257"/>
    </row>
    <row r="155" spans="1:24" ht="17.45" customHeight="1" x14ac:dyDescent="0.25">
      <c r="A155" s="257">
        <f t="shared" si="307"/>
        <v>5</v>
      </c>
      <c r="B155" s="257">
        <f t="shared" si="308"/>
        <v>2018</v>
      </c>
      <c r="C155" s="8">
        <f t="shared" si="296"/>
        <v>43251</v>
      </c>
      <c r="D155" s="260"/>
      <c r="E155" s="261">
        <v>4.9200000000000001E-2</v>
      </c>
      <c r="F155" s="260"/>
      <c r="G155" s="262">
        <v>2.5100000000000001E-2</v>
      </c>
      <c r="H155" s="261"/>
      <c r="I155" s="260"/>
      <c r="J155" s="261">
        <v>2.4299999999999999E-2</v>
      </c>
      <c r="K155" s="263"/>
      <c r="L155" s="261">
        <v>3.5000000000000003E-2</v>
      </c>
      <c r="M155" s="264">
        <f t="shared" si="297"/>
        <v>3.6793333333333324E-2</v>
      </c>
      <c r="N155" s="264">
        <f t="shared" si="298"/>
        <v>2.8508571428571428E-2</v>
      </c>
      <c r="O155" s="264">
        <f t="shared" si="299"/>
        <v>1.9763666666666665E-2</v>
      </c>
      <c r="P155" s="264">
        <f t="shared" si="300"/>
        <v>3.431E-2</v>
      </c>
      <c r="Q155" s="265">
        <f t="shared" si="301"/>
        <v>4.9200000000000001E-2</v>
      </c>
      <c r="R155" s="265">
        <f t="shared" si="302"/>
        <v>2.5100000000000001E-2</v>
      </c>
      <c r="S155" s="265">
        <f t="shared" si="303"/>
        <v>2.4299999999999999E-2</v>
      </c>
      <c r="T155" s="265">
        <f t="shared" si="304"/>
        <v>3.5000000000000003E-2</v>
      </c>
      <c r="V155" s="257"/>
      <c r="W155" s="265">
        <f t="shared" si="309"/>
        <v>3.3399999999999999E-2</v>
      </c>
      <c r="X155" s="257"/>
    </row>
    <row r="156" spans="1:24" ht="17.45" customHeight="1" x14ac:dyDescent="0.25">
      <c r="A156" s="257">
        <f t="shared" si="307"/>
        <v>6</v>
      </c>
      <c r="B156" s="257">
        <f t="shared" si="308"/>
        <v>2018</v>
      </c>
      <c r="C156" s="8">
        <f t="shared" si="296"/>
        <v>43252</v>
      </c>
      <c r="D156" s="260">
        <v>3.1199999999999999E-2</v>
      </c>
      <c r="E156" s="261"/>
      <c r="F156" s="260">
        <v>4.4200000000000003E-2</v>
      </c>
      <c r="G156" s="262"/>
      <c r="H156" s="261"/>
      <c r="I156" s="260">
        <v>2.8299999999999999E-2</v>
      </c>
      <c r="J156" s="261"/>
      <c r="K156" s="263">
        <v>2.58E-2</v>
      </c>
      <c r="L156" s="261"/>
      <c r="M156" s="264">
        <f t="shared" si="297"/>
        <v>3.6909999999999991E-2</v>
      </c>
      <c r="N156" s="264">
        <f t="shared" si="298"/>
        <v>2.9465714285714283E-2</v>
      </c>
      <c r="O156" s="264">
        <f t="shared" si="299"/>
        <v>2.0053666666666671E-2</v>
      </c>
      <c r="P156" s="264">
        <f t="shared" si="300"/>
        <v>3.4413333333333337E-2</v>
      </c>
      <c r="Q156" s="265">
        <f t="shared" si="301"/>
        <v>3.1199999999999999E-2</v>
      </c>
      <c r="R156" s="265">
        <f t="shared" si="302"/>
        <v>4.4200000000000003E-2</v>
      </c>
      <c r="S156" s="265">
        <f t="shared" si="303"/>
        <v>2.8299999999999999E-2</v>
      </c>
      <c r="T156" s="265">
        <f t="shared" si="304"/>
        <v>2.58E-2</v>
      </c>
      <c r="V156" s="257"/>
      <c r="W156" s="265">
        <f t="shared" si="309"/>
        <v>3.2374999999999994E-2</v>
      </c>
      <c r="X156" s="265">
        <f>AVERAGE(Q152:T156)</f>
        <v>2.7630000000000005E-2</v>
      </c>
    </row>
    <row r="157" spans="1:24" ht="17.45" customHeight="1" x14ac:dyDescent="0.25">
      <c r="A157" s="257">
        <f t="shared" si="307"/>
        <v>6</v>
      </c>
      <c r="B157" s="257">
        <f t="shared" si="308"/>
        <v>2018</v>
      </c>
      <c r="C157" s="435">
        <f t="shared" si="296"/>
        <v>43253</v>
      </c>
      <c r="D157" s="434"/>
      <c r="E157" s="436">
        <v>1.54E-2</v>
      </c>
      <c r="F157" s="434"/>
      <c r="G157" s="438">
        <v>4.3999999999999997E-2</v>
      </c>
      <c r="H157" s="436"/>
      <c r="I157" s="434"/>
      <c r="J157" s="436">
        <v>1.7600000000000001E-2</v>
      </c>
      <c r="K157" s="437"/>
      <c r="L157" s="436">
        <v>3.8199999999999998E-2</v>
      </c>
      <c r="M157" s="264">
        <f t="shared" si="297"/>
        <v>3.6546666666666658E-2</v>
      </c>
      <c r="N157" s="264">
        <f t="shared" si="298"/>
        <v>2.9657142857142858E-2</v>
      </c>
      <c r="O157" s="264">
        <f t="shared" si="299"/>
        <v>1.9626999999999995E-2</v>
      </c>
      <c r="P157" s="264">
        <f t="shared" si="300"/>
        <v>3.4610000000000009E-2</v>
      </c>
      <c r="Q157" s="442">
        <f t="shared" si="301"/>
        <v>1.54E-2</v>
      </c>
      <c r="R157" s="442">
        <f t="shared" si="302"/>
        <v>4.3999999999999997E-2</v>
      </c>
      <c r="S157" s="442">
        <f t="shared" si="303"/>
        <v>1.7600000000000001E-2</v>
      </c>
      <c r="T157" s="442">
        <f t="shared" si="304"/>
        <v>3.8199999999999998E-2</v>
      </c>
      <c r="U157" s="326"/>
      <c r="V157" s="442">
        <f>AVERAGE(Q157:T157)</f>
        <v>2.8799999999999999E-2</v>
      </c>
      <c r="W157" s="445"/>
      <c r="X157" s="257"/>
    </row>
    <row r="158" spans="1:24" ht="17.45" customHeight="1" x14ac:dyDescent="0.25">
      <c r="A158" s="257">
        <f t="shared" si="307"/>
        <v>6</v>
      </c>
      <c r="B158" s="257">
        <f t="shared" si="308"/>
        <v>2018</v>
      </c>
      <c r="C158" s="435">
        <f t="shared" si="296"/>
        <v>43254</v>
      </c>
      <c r="D158" s="434">
        <v>2.1999999999999999E-2</v>
      </c>
      <c r="E158" s="436"/>
      <c r="F158" s="434">
        <v>2.0299999999999999E-2</v>
      </c>
      <c r="G158" s="438"/>
      <c r="H158" s="436">
        <v>2.1999999999999999E-2</v>
      </c>
      <c r="I158" s="434">
        <v>1.7399999999999999E-2</v>
      </c>
      <c r="J158" s="436"/>
      <c r="K158" s="437">
        <v>1.8100000000000002E-2</v>
      </c>
      <c r="L158" s="436"/>
      <c r="M158" s="264">
        <f t="shared" si="297"/>
        <v>3.6196666666666669E-2</v>
      </c>
      <c r="N158" s="264">
        <f t="shared" si="298"/>
        <v>2.9022857142857145E-2</v>
      </c>
      <c r="O158" s="264">
        <f t="shared" si="299"/>
        <v>1.851033333333333E-2</v>
      </c>
      <c r="P158" s="264">
        <f t="shared" si="300"/>
        <v>3.3846666666666671E-2</v>
      </c>
      <c r="Q158" s="442">
        <f t="shared" si="301"/>
        <v>2.1999999999999999E-2</v>
      </c>
      <c r="R158" s="442">
        <f t="shared" si="302"/>
        <v>2.1149999999999999E-2</v>
      </c>
      <c r="S158" s="442">
        <f t="shared" si="303"/>
        <v>1.7399999999999999E-2</v>
      </c>
      <c r="T158" s="442">
        <f t="shared" si="304"/>
        <v>1.8100000000000002E-2</v>
      </c>
      <c r="U158" s="326"/>
      <c r="V158" s="442">
        <f>AVERAGE(Q158:T158)</f>
        <v>1.9662499999999999E-2</v>
      </c>
      <c r="W158" s="445"/>
      <c r="X158" s="265">
        <f>AVERAGE(Q157:T158)</f>
        <v>2.4231249999999999E-2</v>
      </c>
    </row>
    <row r="159" spans="1:24" ht="17.45" customHeight="1" x14ac:dyDescent="0.25">
      <c r="A159" s="257">
        <f t="shared" si="307"/>
        <v>6</v>
      </c>
      <c r="B159" s="257">
        <f t="shared" si="308"/>
        <v>2018</v>
      </c>
      <c r="C159" s="8">
        <f t="shared" si="296"/>
        <v>43255</v>
      </c>
      <c r="D159" s="260"/>
      <c r="E159" s="261">
        <v>2.6800000000000001E-2</v>
      </c>
      <c r="F159" s="260"/>
      <c r="G159" s="262">
        <v>2.3599999999999999E-2</v>
      </c>
      <c r="H159" s="261"/>
      <c r="I159" s="260"/>
      <c r="J159" s="261">
        <v>2.23E-2</v>
      </c>
      <c r="K159" s="263"/>
      <c r="L159" s="261">
        <v>4.1500000000000002E-2</v>
      </c>
      <c r="M159" s="264">
        <f t="shared" si="297"/>
        <v>3.6290000000000003E-2</v>
      </c>
      <c r="N159" s="264">
        <f t="shared" si="298"/>
        <v>2.8585714285714284E-2</v>
      </c>
      <c r="O159" s="264">
        <f t="shared" si="299"/>
        <v>1.8736999999999997E-2</v>
      </c>
      <c r="P159" s="264">
        <f t="shared" si="300"/>
        <v>3.3940000000000005E-2</v>
      </c>
      <c r="Q159" s="265">
        <f t="shared" si="301"/>
        <v>2.6800000000000001E-2</v>
      </c>
      <c r="R159" s="265">
        <f t="shared" si="302"/>
        <v>2.3599999999999999E-2</v>
      </c>
      <c r="S159" s="265">
        <f t="shared" si="303"/>
        <v>2.23E-2</v>
      </c>
      <c r="T159" s="265">
        <f t="shared" si="304"/>
        <v>4.1500000000000002E-2</v>
      </c>
      <c r="V159" s="257"/>
      <c r="W159" s="265">
        <f>AVERAGE(Q159:T159)</f>
        <v>2.8549999999999999E-2</v>
      </c>
      <c r="X159" s="257"/>
    </row>
    <row r="160" spans="1:24" ht="17.45" customHeight="1" x14ac:dyDescent="0.25">
      <c r="A160" s="257">
        <f t="shared" si="307"/>
        <v>6</v>
      </c>
      <c r="B160" s="257">
        <f t="shared" si="308"/>
        <v>2018</v>
      </c>
      <c r="C160" s="8">
        <f t="shared" si="296"/>
        <v>43256</v>
      </c>
      <c r="D160" s="260">
        <v>5.6800000000000003E-2</v>
      </c>
      <c r="E160" s="261"/>
      <c r="F160" s="260">
        <v>2.1299999999999999E-2</v>
      </c>
      <c r="G160" s="262"/>
      <c r="H160" s="261"/>
      <c r="I160" s="260">
        <v>1.9199999999999998E-2</v>
      </c>
      <c r="J160" s="261"/>
      <c r="K160" s="263">
        <v>2.5399999999999999E-2</v>
      </c>
      <c r="L160" s="261"/>
      <c r="M160" s="264">
        <f t="shared" si="297"/>
        <v>3.737E-2</v>
      </c>
      <c r="N160" s="264">
        <f t="shared" si="298"/>
        <v>2.800571428571428E-2</v>
      </c>
      <c r="O160" s="264">
        <f t="shared" si="299"/>
        <v>1.9003666666666662E-2</v>
      </c>
      <c r="P160" s="264">
        <f t="shared" si="300"/>
        <v>3.4180000000000009E-2</v>
      </c>
      <c r="Q160" s="265">
        <f t="shared" si="301"/>
        <v>5.6800000000000003E-2</v>
      </c>
      <c r="R160" s="265">
        <f t="shared" si="302"/>
        <v>2.1299999999999999E-2</v>
      </c>
      <c r="S160" s="265">
        <f t="shared" si="303"/>
        <v>1.9199999999999998E-2</v>
      </c>
      <c r="T160" s="265">
        <f t="shared" si="304"/>
        <v>2.5399999999999999E-2</v>
      </c>
      <c r="V160" s="257"/>
      <c r="W160" s="265">
        <f t="shared" ref="W160:W163" si="310">AVERAGE(Q160:T160)</f>
        <v>3.0675000000000001E-2</v>
      </c>
      <c r="X160" s="257"/>
    </row>
    <row r="161" spans="1:24" ht="17.45" customHeight="1" x14ac:dyDescent="0.25">
      <c r="A161" s="257">
        <f t="shared" si="307"/>
        <v>6</v>
      </c>
      <c r="B161" s="257">
        <f t="shared" si="308"/>
        <v>2018</v>
      </c>
      <c r="C161" s="8">
        <f t="shared" si="296"/>
        <v>43257</v>
      </c>
      <c r="D161" s="260"/>
      <c r="E161" s="261">
        <v>4.0399999999999998E-2</v>
      </c>
      <c r="F161" s="260"/>
      <c r="G161" s="262">
        <v>2.7300000000000001E-2</v>
      </c>
      <c r="H161" s="261"/>
      <c r="I161" s="260"/>
      <c r="J161" s="261">
        <v>2.5399999999999999E-2</v>
      </c>
      <c r="K161" s="263"/>
      <c r="L161" s="261">
        <v>4.0500000000000001E-2</v>
      </c>
      <c r="M161" s="264">
        <f t="shared" si="297"/>
        <v>3.7089999999999998E-2</v>
      </c>
      <c r="N161" s="264">
        <f t="shared" si="298"/>
        <v>2.7205714285714288E-2</v>
      </c>
      <c r="O161" s="264">
        <f t="shared" si="299"/>
        <v>1.9016999999999999E-2</v>
      </c>
      <c r="P161" s="264">
        <f t="shared" si="300"/>
        <v>3.3393333333333344E-2</v>
      </c>
      <c r="Q161" s="265">
        <f t="shared" si="301"/>
        <v>4.0399999999999998E-2</v>
      </c>
      <c r="R161" s="265">
        <f t="shared" si="302"/>
        <v>2.7300000000000001E-2</v>
      </c>
      <c r="S161" s="265">
        <f t="shared" si="303"/>
        <v>2.5399999999999999E-2</v>
      </c>
      <c r="T161" s="265">
        <f t="shared" si="304"/>
        <v>4.0500000000000001E-2</v>
      </c>
      <c r="V161" s="257"/>
      <c r="W161" s="265">
        <f t="shared" si="310"/>
        <v>3.3399999999999999E-2</v>
      </c>
      <c r="X161" s="257"/>
    </row>
    <row r="162" spans="1:24" ht="17.45" customHeight="1" x14ac:dyDescent="0.25">
      <c r="A162" s="257">
        <f t="shared" si="307"/>
        <v>6</v>
      </c>
      <c r="B162" s="257">
        <f t="shared" si="308"/>
        <v>2018</v>
      </c>
      <c r="C162" s="8">
        <f t="shared" si="296"/>
        <v>43258</v>
      </c>
      <c r="D162" s="260">
        <v>2.93E-2</v>
      </c>
      <c r="E162" s="261"/>
      <c r="F162" s="260"/>
      <c r="G162" s="262"/>
      <c r="H162" s="261">
        <v>4.1000000000000002E-2</v>
      </c>
      <c r="I162" s="260">
        <v>3.8100000000000002E-2</v>
      </c>
      <c r="J162" s="261"/>
      <c r="K162" s="263">
        <v>3.1E-2</v>
      </c>
      <c r="L162" s="261"/>
      <c r="M162" s="264">
        <f t="shared" si="297"/>
        <v>3.6443333333333341E-2</v>
      </c>
      <c r="N162" s="264">
        <f t="shared" si="298"/>
        <v>2.7197142857142857E-2</v>
      </c>
      <c r="O162" s="264">
        <f t="shared" si="299"/>
        <v>1.9570333333333335E-2</v>
      </c>
      <c r="P162" s="264">
        <f t="shared" si="300"/>
        <v>3.3043333333333341E-2</v>
      </c>
      <c r="Q162" s="265">
        <f t="shared" si="301"/>
        <v>2.93E-2</v>
      </c>
      <c r="R162" s="265">
        <f t="shared" si="302"/>
        <v>4.1000000000000002E-2</v>
      </c>
      <c r="S162" s="265">
        <f t="shared" si="303"/>
        <v>3.8100000000000002E-2</v>
      </c>
      <c r="T162" s="265">
        <f t="shared" si="304"/>
        <v>3.1E-2</v>
      </c>
      <c r="V162" s="257"/>
      <c r="W162" s="265">
        <f t="shared" si="310"/>
        <v>3.4849999999999999E-2</v>
      </c>
      <c r="X162" s="257"/>
    </row>
    <row r="163" spans="1:24" ht="17.45" customHeight="1" x14ac:dyDescent="0.25">
      <c r="A163" s="257">
        <f t="shared" si="307"/>
        <v>6</v>
      </c>
      <c r="B163" s="257">
        <f t="shared" si="308"/>
        <v>2018</v>
      </c>
      <c r="C163" s="8">
        <f t="shared" si="296"/>
        <v>43259</v>
      </c>
      <c r="D163" s="260"/>
      <c r="E163" s="261">
        <v>3.0599999999999999E-2</v>
      </c>
      <c r="F163" s="260"/>
      <c r="G163" s="262">
        <v>3.6200000000000003E-2</v>
      </c>
      <c r="H163" s="261"/>
      <c r="I163" s="260"/>
      <c r="J163" s="261">
        <v>3.5900000000000001E-2</v>
      </c>
      <c r="K163" s="263"/>
      <c r="L163" s="261">
        <v>5.8599999999999999E-2</v>
      </c>
      <c r="M163" s="264">
        <f t="shared" si="297"/>
        <v>3.5703333333333337E-2</v>
      </c>
      <c r="N163" s="264">
        <f t="shared" si="298"/>
        <v>2.6525714285714284E-2</v>
      </c>
      <c r="O163" s="264">
        <f t="shared" si="299"/>
        <v>1.9550333333333336E-2</v>
      </c>
      <c r="P163" s="264">
        <f t="shared" si="300"/>
        <v>3.2930000000000008E-2</v>
      </c>
      <c r="Q163" s="265">
        <f t="shared" si="301"/>
        <v>3.0599999999999999E-2</v>
      </c>
      <c r="R163" s="265">
        <f t="shared" si="302"/>
        <v>3.6200000000000003E-2</v>
      </c>
      <c r="S163" s="265">
        <f t="shared" si="303"/>
        <v>3.5900000000000001E-2</v>
      </c>
      <c r="T163" s="265">
        <f t="shared" si="304"/>
        <v>5.8599999999999999E-2</v>
      </c>
      <c r="V163" s="257"/>
      <c r="W163" s="265">
        <f t="shared" si="310"/>
        <v>4.0325E-2</v>
      </c>
      <c r="X163" s="265">
        <f>AVERAGE(Q159:T163)</f>
        <v>3.3559999999999993E-2</v>
      </c>
    </row>
    <row r="164" spans="1:24" ht="17.45" customHeight="1" x14ac:dyDescent="0.25">
      <c r="A164" s="257">
        <f t="shared" si="307"/>
        <v>6</v>
      </c>
      <c r="B164" s="257">
        <f t="shared" si="308"/>
        <v>2018</v>
      </c>
      <c r="C164" s="435">
        <f t="shared" si="296"/>
        <v>43260</v>
      </c>
      <c r="D164" s="434">
        <v>2.9600000000000001E-2</v>
      </c>
      <c r="E164" s="436"/>
      <c r="F164" s="434">
        <v>2.7799999999999998E-2</v>
      </c>
      <c r="G164" s="438"/>
      <c r="H164" s="436">
        <v>2.4E-2</v>
      </c>
      <c r="I164" s="434">
        <v>2.06E-2</v>
      </c>
      <c r="J164" s="436"/>
      <c r="K164" s="437">
        <v>2.06E-2</v>
      </c>
      <c r="L164" s="436"/>
      <c r="M164" s="264">
        <f t="shared" si="297"/>
        <v>3.534000000000001E-2</v>
      </c>
      <c r="N164" s="264">
        <f t="shared" si="298"/>
        <v>2.5637142857142858E-2</v>
      </c>
      <c r="O164" s="264">
        <f t="shared" si="299"/>
        <v>1.9617000000000002E-2</v>
      </c>
      <c r="P164" s="264">
        <f t="shared" si="300"/>
        <v>3.209E-2</v>
      </c>
      <c r="Q164" s="442">
        <f t="shared" si="301"/>
        <v>2.9600000000000001E-2</v>
      </c>
      <c r="R164" s="442">
        <f t="shared" si="302"/>
        <v>2.5899999999999999E-2</v>
      </c>
      <c r="S164" s="442">
        <f t="shared" si="303"/>
        <v>2.06E-2</v>
      </c>
      <c r="T164" s="442">
        <f t="shared" si="304"/>
        <v>2.06E-2</v>
      </c>
      <c r="U164" s="326"/>
      <c r="V164" s="442">
        <f>AVERAGE(Q164:T164)</f>
        <v>2.4175000000000002E-2</v>
      </c>
      <c r="W164" s="445"/>
      <c r="X164" s="257"/>
    </row>
    <row r="165" spans="1:24" ht="17.45" customHeight="1" x14ac:dyDescent="0.25">
      <c r="A165" s="257">
        <f t="shared" si="307"/>
        <v>6</v>
      </c>
      <c r="B165" s="257">
        <f t="shared" si="308"/>
        <v>2018</v>
      </c>
      <c r="C165" s="435">
        <f t="shared" si="296"/>
        <v>43261</v>
      </c>
      <c r="D165" s="434"/>
      <c r="E165" s="436">
        <v>1.8800000000000001E-2</v>
      </c>
      <c r="F165" s="434"/>
      <c r="G165" s="438">
        <v>1.5900000000000001E-2</v>
      </c>
      <c r="H165" s="436"/>
      <c r="I165" s="434"/>
      <c r="J165" s="436">
        <v>1.7899999999999999E-2</v>
      </c>
      <c r="K165" s="437"/>
      <c r="L165" s="436">
        <v>2.7300000000000001E-2</v>
      </c>
      <c r="M165" s="264">
        <f t="shared" si="297"/>
        <v>3.3429999999999994E-2</v>
      </c>
      <c r="N165" s="264">
        <f t="shared" si="298"/>
        <v>2.5080000000000002E-2</v>
      </c>
      <c r="O165" s="264">
        <f t="shared" si="299"/>
        <v>1.9633666666666667E-2</v>
      </c>
      <c r="P165" s="264">
        <f t="shared" si="300"/>
        <v>3.0779999999999998E-2</v>
      </c>
      <c r="Q165" s="442">
        <f t="shared" si="301"/>
        <v>1.8800000000000001E-2</v>
      </c>
      <c r="R165" s="442">
        <f t="shared" si="302"/>
        <v>1.5900000000000001E-2</v>
      </c>
      <c r="S165" s="442">
        <f t="shared" si="303"/>
        <v>1.7899999999999999E-2</v>
      </c>
      <c r="T165" s="442">
        <f t="shared" si="304"/>
        <v>2.7300000000000001E-2</v>
      </c>
      <c r="U165" s="326"/>
      <c r="V165" s="442">
        <f>AVERAGE(Q165:T165)</f>
        <v>1.9975E-2</v>
      </c>
      <c r="W165" s="445"/>
      <c r="X165" s="265">
        <f>AVERAGE(Q164:T165)</f>
        <v>2.2075000000000001E-2</v>
      </c>
    </row>
    <row r="166" spans="1:24" ht="17.45" customHeight="1" x14ac:dyDescent="0.25">
      <c r="A166" s="257">
        <f t="shared" si="307"/>
        <v>6</v>
      </c>
      <c r="B166" s="257">
        <f t="shared" si="308"/>
        <v>2018</v>
      </c>
      <c r="C166" s="8">
        <f t="shared" si="296"/>
        <v>43262</v>
      </c>
      <c r="D166" s="260">
        <v>4.4400000000000002E-2</v>
      </c>
      <c r="E166" s="261"/>
      <c r="F166" s="260">
        <v>6.4100000000000004E-2</v>
      </c>
      <c r="G166" s="262"/>
      <c r="H166" s="261"/>
      <c r="I166" s="260">
        <v>4.2599999999999999E-2</v>
      </c>
      <c r="J166" s="261"/>
      <c r="K166" s="263">
        <v>2.4500000000000001E-2</v>
      </c>
      <c r="L166" s="261"/>
      <c r="M166" s="264">
        <f t="shared" si="297"/>
        <v>3.4030000000000005E-2</v>
      </c>
      <c r="N166" s="264">
        <f t="shared" si="298"/>
        <v>2.6157142857142861E-2</v>
      </c>
      <c r="O166" s="264">
        <f t="shared" si="299"/>
        <v>2.0710333333333331E-2</v>
      </c>
      <c r="P166" s="264">
        <f t="shared" si="300"/>
        <v>3.0866666666666667E-2</v>
      </c>
      <c r="Q166" s="265">
        <f t="shared" si="301"/>
        <v>4.4400000000000002E-2</v>
      </c>
      <c r="R166" s="265">
        <f t="shared" si="302"/>
        <v>6.4100000000000004E-2</v>
      </c>
      <c r="S166" s="265">
        <f t="shared" si="303"/>
        <v>4.2599999999999999E-2</v>
      </c>
      <c r="T166" s="265">
        <f t="shared" si="304"/>
        <v>2.4500000000000001E-2</v>
      </c>
      <c r="V166" s="257"/>
      <c r="W166" s="265">
        <f>AVERAGE(Q166:T166)</f>
        <v>4.3900000000000002E-2</v>
      </c>
      <c r="X166" s="257"/>
    </row>
    <row r="167" spans="1:24" ht="17.45" customHeight="1" x14ac:dyDescent="0.25">
      <c r="A167" s="257">
        <f t="shared" si="307"/>
        <v>6</v>
      </c>
      <c r="B167" s="257">
        <f t="shared" si="308"/>
        <v>2018</v>
      </c>
      <c r="C167" s="8">
        <f t="shared" si="296"/>
        <v>43263</v>
      </c>
      <c r="D167" s="260"/>
      <c r="E167" s="261">
        <v>5.0200000000000002E-2</v>
      </c>
      <c r="F167" s="260"/>
      <c r="G167" s="262">
        <v>3.5099999999999999E-2</v>
      </c>
      <c r="H167" s="261"/>
      <c r="I167" s="260"/>
      <c r="J167" s="261">
        <v>3.15E-2</v>
      </c>
      <c r="K167" s="263"/>
      <c r="L167" s="261">
        <v>4.8300000000000003E-2</v>
      </c>
      <c r="M167" s="264">
        <f t="shared" si="297"/>
        <v>3.4496666666666662E-2</v>
      </c>
      <c r="N167" s="264">
        <f t="shared" si="298"/>
        <v>2.630571428571429E-2</v>
      </c>
      <c r="O167" s="264">
        <f t="shared" si="299"/>
        <v>2.1493999999999999E-2</v>
      </c>
      <c r="P167" s="264">
        <f t="shared" si="300"/>
        <v>3.1553333333333336E-2</v>
      </c>
      <c r="Q167" s="265">
        <f t="shared" si="301"/>
        <v>5.0200000000000002E-2</v>
      </c>
      <c r="R167" s="265">
        <f t="shared" si="302"/>
        <v>3.5099999999999999E-2</v>
      </c>
      <c r="S167" s="265">
        <f t="shared" si="303"/>
        <v>3.15E-2</v>
      </c>
      <c r="T167" s="265">
        <f t="shared" si="304"/>
        <v>4.8300000000000003E-2</v>
      </c>
      <c r="V167" s="257"/>
      <c r="W167" s="265">
        <f t="shared" ref="W167:W170" si="311">AVERAGE(Q167:T167)</f>
        <v>4.1274999999999999E-2</v>
      </c>
      <c r="X167" s="257"/>
    </row>
    <row r="168" spans="1:24" ht="17.45" customHeight="1" x14ac:dyDescent="0.25">
      <c r="A168" s="257">
        <f t="shared" si="307"/>
        <v>6</v>
      </c>
      <c r="B168" s="257">
        <f t="shared" si="308"/>
        <v>2018</v>
      </c>
      <c r="C168" s="8">
        <f t="shared" si="296"/>
        <v>43264</v>
      </c>
      <c r="D168" s="260">
        <v>3.56E-2</v>
      </c>
      <c r="E168" s="261"/>
      <c r="F168" s="260"/>
      <c r="G168" s="262"/>
      <c r="H168" s="261">
        <v>4.5699999999999998E-2</v>
      </c>
      <c r="I168" s="260">
        <v>3.61E-2</v>
      </c>
      <c r="J168" s="261"/>
      <c r="K168" s="263">
        <v>3.32E-2</v>
      </c>
      <c r="L168" s="261"/>
      <c r="M168" s="264">
        <f t="shared" si="297"/>
        <v>3.407333333333333E-2</v>
      </c>
      <c r="N168" s="264">
        <f t="shared" si="298"/>
        <v>2.5877142857142862E-2</v>
      </c>
      <c r="O168" s="264">
        <f t="shared" si="299"/>
        <v>2.1804E-2</v>
      </c>
      <c r="P168" s="264">
        <f t="shared" si="300"/>
        <v>3.1489999999999997E-2</v>
      </c>
      <c r="Q168" s="265">
        <f t="shared" si="301"/>
        <v>3.56E-2</v>
      </c>
      <c r="R168" s="265">
        <f t="shared" si="302"/>
        <v>4.5699999999999998E-2</v>
      </c>
      <c r="S168" s="265">
        <f t="shared" si="303"/>
        <v>3.61E-2</v>
      </c>
      <c r="T168" s="265">
        <f t="shared" si="304"/>
        <v>3.32E-2</v>
      </c>
      <c r="V168" s="257"/>
      <c r="W168" s="265">
        <f t="shared" si="311"/>
        <v>3.7650000000000003E-2</v>
      </c>
      <c r="X168" s="257"/>
    </row>
    <row r="169" spans="1:24" ht="17.45" customHeight="1" x14ac:dyDescent="0.25">
      <c r="A169" s="257">
        <f t="shared" si="307"/>
        <v>6</v>
      </c>
      <c r="B169" s="257">
        <f t="shared" si="308"/>
        <v>2018</v>
      </c>
      <c r="C169" s="8">
        <f t="shared" si="296"/>
        <v>43265</v>
      </c>
      <c r="D169" s="260"/>
      <c r="E169" s="261">
        <v>3.09E-2</v>
      </c>
      <c r="F169" s="260"/>
      <c r="G169" s="262">
        <v>4.5999999999999999E-2</v>
      </c>
      <c r="H169" s="261"/>
      <c r="I169" s="260"/>
      <c r="J169" s="261">
        <v>4.1000000000000002E-2</v>
      </c>
      <c r="K169" s="263"/>
      <c r="L169" s="261">
        <v>4.8000000000000001E-2</v>
      </c>
      <c r="M169" s="264">
        <f t="shared" si="297"/>
        <v>3.3193333333333332E-2</v>
      </c>
      <c r="N169" s="264">
        <f t="shared" si="298"/>
        <v>2.6348571428571433E-2</v>
      </c>
      <c r="O169" s="264">
        <f t="shared" si="299"/>
        <v>2.2297333333333336E-2</v>
      </c>
      <c r="P169" s="264">
        <f t="shared" si="300"/>
        <v>3.1833333333333332E-2</v>
      </c>
      <c r="Q169" s="265">
        <f t="shared" si="301"/>
        <v>3.09E-2</v>
      </c>
      <c r="R169" s="265">
        <f t="shared" si="302"/>
        <v>4.5999999999999999E-2</v>
      </c>
      <c r="S169" s="265">
        <f t="shared" si="303"/>
        <v>4.1000000000000002E-2</v>
      </c>
      <c r="T169" s="265">
        <f t="shared" si="304"/>
        <v>4.8000000000000001E-2</v>
      </c>
      <c r="V169" s="257"/>
      <c r="W169" s="265">
        <f t="shared" si="311"/>
        <v>4.1474999999999998E-2</v>
      </c>
      <c r="X169" s="257"/>
    </row>
    <row r="170" spans="1:24" ht="17.45" customHeight="1" x14ac:dyDescent="0.25">
      <c r="A170" s="257">
        <f t="shared" si="307"/>
        <v>6</v>
      </c>
      <c r="B170" s="257">
        <f t="shared" si="308"/>
        <v>2018</v>
      </c>
      <c r="C170" s="9">
        <f t="shared" si="296"/>
        <v>43266</v>
      </c>
      <c r="D170" s="275">
        <v>4.5699999999999998E-2</v>
      </c>
      <c r="E170" s="276"/>
      <c r="F170" s="275">
        <v>4.2799999999999998E-2</v>
      </c>
      <c r="G170" s="277"/>
      <c r="H170" s="276">
        <v>4.6199999999999998E-2</v>
      </c>
      <c r="I170" s="275">
        <v>3.0300000000000001E-2</v>
      </c>
      <c r="J170" s="276"/>
      <c r="K170" s="278">
        <v>3.78E-2</v>
      </c>
      <c r="L170" s="276"/>
      <c r="M170" s="264">
        <f t="shared" si="297"/>
        <v>3.3263333333333332E-2</v>
      </c>
      <c r="N170" s="264">
        <f t="shared" si="298"/>
        <v>2.762285714285715E-2</v>
      </c>
      <c r="O170" s="264">
        <f t="shared" si="299"/>
        <v>2.2563999999999997E-2</v>
      </c>
      <c r="P170" s="264">
        <f t="shared" si="300"/>
        <v>3.1863333333333327E-2</v>
      </c>
      <c r="Q170" s="265">
        <f t="shared" si="301"/>
        <v>4.5699999999999998E-2</v>
      </c>
      <c r="R170" s="265">
        <f t="shared" si="302"/>
        <v>4.4499999999999998E-2</v>
      </c>
      <c r="S170" s="265">
        <f t="shared" si="303"/>
        <v>3.0300000000000001E-2</v>
      </c>
      <c r="T170" s="265">
        <f t="shared" si="304"/>
        <v>3.78E-2</v>
      </c>
      <c r="V170" s="257"/>
      <c r="W170" s="265">
        <f t="shared" si="311"/>
        <v>3.9574999999999999E-2</v>
      </c>
      <c r="X170" s="265">
        <f>AVERAGE(Q166:T170)</f>
        <v>4.0775000000000006E-2</v>
      </c>
    </row>
    <row r="171" spans="1:24" ht="17.45" customHeight="1" x14ac:dyDescent="0.25">
      <c r="A171" s="257">
        <f t="shared" si="307"/>
        <v>6</v>
      </c>
      <c r="B171" s="257">
        <f t="shared" si="308"/>
        <v>2018</v>
      </c>
      <c r="C171" s="435">
        <f t="shared" si="296"/>
        <v>43267</v>
      </c>
      <c r="D171" s="434"/>
      <c r="E171" s="436">
        <v>2.7199999999999998E-2</v>
      </c>
      <c r="F171" s="434"/>
      <c r="G171" s="438">
        <v>3.3000000000000002E-2</v>
      </c>
      <c r="H171" s="436"/>
      <c r="I171" s="434"/>
      <c r="J171" s="436">
        <v>0.01</v>
      </c>
      <c r="K171" s="437"/>
      <c r="L171" s="436">
        <v>6.25E-2</v>
      </c>
      <c r="M171" s="264">
        <f t="shared" si="297"/>
        <v>3.2473333333333333E-2</v>
      </c>
      <c r="N171" s="264">
        <f t="shared" si="298"/>
        <v>2.811428571428572E-2</v>
      </c>
      <c r="O171" s="264">
        <f t="shared" si="299"/>
        <v>2.2170666666666668E-2</v>
      </c>
      <c r="P171" s="264">
        <f t="shared" si="300"/>
        <v>3.2769999999999994E-2</v>
      </c>
      <c r="Q171" s="442">
        <f t="shared" si="301"/>
        <v>2.7199999999999998E-2</v>
      </c>
      <c r="R171" s="442">
        <f t="shared" si="302"/>
        <v>3.3000000000000002E-2</v>
      </c>
      <c r="S171" s="442">
        <f t="shared" si="303"/>
        <v>0.01</v>
      </c>
      <c r="T171" s="442">
        <f t="shared" si="304"/>
        <v>6.25E-2</v>
      </c>
      <c r="U171" s="326"/>
      <c r="V171" s="442">
        <f>AVERAGE(Q171:T171)</f>
        <v>3.3174999999999996E-2</v>
      </c>
      <c r="W171" s="445"/>
      <c r="X171" s="257"/>
    </row>
    <row r="172" spans="1:24" ht="17.45" customHeight="1" x14ac:dyDescent="0.25">
      <c r="A172" s="257">
        <f t="shared" si="307"/>
        <v>6</v>
      </c>
      <c r="B172" s="257">
        <f t="shared" si="308"/>
        <v>2018</v>
      </c>
      <c r="C172" s="435">
        <f t="shared" si="296"/>
        <v>43268</v>
      </c>
      <c r="D172" s="434">
        <v>1.83E-2</v>
      </c>
      <c r="E172" s="436"/>
      <c r="F172" s="434">
        <v>2.07E-2</v>
      </c>
      <c r="G172" s="438"/>
      <c r="H172" s="436"/>
      <c r="I172" s="434">
        <v>6.6E-3</v>
      </c>
      <c r="J172" s="436"/>
      <c r="K172" s="437">
        <v>1.43E-2</v>
      </c>
      <c r="L172" s="436"/>
      <c r="M172" s="264">
        <f t="shared" si="297"/>
        <v>3.1363333333333333E-2</v>
      </c>
      <c r="N172" s="264">
        <f t="shared" si="298"/>
        <v>2.8117142857142865E-2</v>
      </c>
      <c r="O172" s="264">
        <f t="shared" si="299"/>
        <v>2.1727333333333331E-2</v>
      </c>
      <c r="P172" s="264">
        <f t="shared" si="300"/>
        <v>3.2259999999999997E-2</v>
      </c>
      <c r="Q172" s="442">
        <f t="shared" si="301"/>
        <v>1.83E-2</v>
      </c>
      <c r="R172" s="442">
        <f t="shared" si="302"/>
        <v>2.07E-2</v>
      </c>
      <c r="S172" s="442">
        <f t="shared" si="303"/>
        <v>6.6E-3</v>
      </c>
      <c r="T172" s="442">
        <f t="shared" si="304"/>
        <v>1.43E-2</v>
      </c>
      <c r="U172" s="326"/>
      <c r="V172" s="442">
        <f>AVERAGE(Q172:T172)</f>
        <v>1.4975E-2</v>
      </c>
      <c r="W172" s="445"/>
      <c r="X172" s="265">
        <f>AVERAGE(Q171:T172)</f>
        <v>2.4074999999999999E-2</v>
      </c>
    </row>
    <row r="173" spans="1:24" ht="17.45" customHeight="1" x14ac:dyDescent="0.25">
      <c r="A173" s="257">
        <f t="shared" si="307"/>
        <v>6</v>
      </c>
      <c r="B173" s="257">
        <f t="shared" si="308"/>
        <v>2018</v>
      </c>
      <c r="C173" s="8">
        <f t="shared" si="296"/>
        <v>43269</v>
      </c>
      <c r="D173" s="260"/>
      <c r="E173" s="261">
        <v>3.5900000000000001E-2</v>
      </c>
      <c r="F173" s="260"/>
      <c r="G173" s="262">
        <v>3.4599999999999999E-2</v>
      </c>
      <c r="H173" s="261"/>
      <c r="I173" s="260"/>
      <c r="J173" s="261">
        <v>2.5999999999999999E-2</v>
      </c>
      <c r="K173" s="263"/>
      <c r="L173" s="261">
        <v>4.3900000000000002E-2</v>
      </c>
      <c r="M173" s="264">
        <f t="shared" si="297"/>
        <v>3.2120000000000003E-2</v>
      </c>
      <c r="N173" s="264">
        <f t="shared" si="298"/>
        <v>2.8774285714285724E-2</v>
      </c>
      <c r="O173" s="264">
        <f t="shared" si="299"/>
        <v>2.2335666666666667E-2</v>
      </c>
      <c r="P173" s="264">
        <f t="shared" si="300"/>
        <v>3.2583333333333332E-2</v>
      </c>
      <c r="Q173" s="265">
        <f t="shared" si="301"/>
        <v>3.5900000000000001E-2</v>
      </c>
      <c r="R173" s="265">
        <f t="shared" si="302"/>
        <v>3.4599999999999999E-2</v>
      </c>
      <c r="S173" s="265">
        <f t="shared" si="303"/>
        <v>2.5999999999999999E-2</v>
      </c>
      <c r="T173" s="265">
        <f t="shared" si="304"/>
        <v>4.3900000000000002E-2</v>
      </c>
      <c r="V173" s="257"/>
      <c r="W173" s="265">
        <f>AVERAGE(Q173:T173)</f>
        <v>3.5099999999999999E-2</v>
      </c>
      <c r="X173" s="257"/>
    </row>
    <row r="174" spans="1:24" ht="17.45" customHeight="1" x14ac:dyDescent="0.25">
      <c r="A174" s="257">
        <f t="shared" si="307"/>
        <v>6</v>
      </c>
      <c r="B174" s="257">
        <f t="shared" si="308"/>
        <v>2018</v>
      </c>
      <c r="C174" s="8">
        <f t="shared" si="296"/>
        <v>43270</v>
      </c>
      <c r="D174" s="99">
        <v>9.2799999999999994E-2</v>
      </c>
      <c r="E174" s="261"/>
      <c r="F174" s="260"/>
      <c r="G174" s="262"/>
      <c r="H174" s="261">
        <v>5.9499999999999997E-2</v>
      </c>
      <c r="I174" s="260">
        <v>2.6100000000000002E-2</v>
      </c>
      <c r="J174" s="261"/>
      <c r="K174" s="263">
        <v>2.7699999999999999E-2</v>
      </c>
      <c r="L174" s="261"/>
      <c r="M174" s="264">
        <f t="shared" si="297"/>
        <v>3.4793333333333336E-2</v>
      </c>
      <c r="N174" s="264">
        <f t="shared" si="298"/>
        <v>2.9957142857142863E-2</v>
      </c>
      <c r="O174" s="264">
        <f t="shared" si="299"/>
        <v>2.2972666666666666E-2</v>
      </c>
      <c r="P174" s="264">
        <f t="shared" si="300"/>
        <v>3.3113333333333335E-2</v>
      </c>
      <c r="Q174" s="265">
        <f t="shared" si="301"/>
        <v>9.2799999999999994E-2</v>
      </c>
      <c r="R174" s="265">
        <f t="shared" si="302"/>
        <v>5.9499999999999997E-2</v>
      </c>
      <c r="S174" s="265">
        <f t="shared" si="303"/>
        <v>2.6100000000000002E-2</v>
      </c>
      <c r="T174" s="265">
        <f t="shared" si="304"/>
        <v>2.7699999999999999E-2</v>
      </c>
      <c r="V174" s="257"/>
      <c r="W174" s="265">
        <f t="shared" ref="W174:W177" si="312">AVERAGE(Q174:T174)</f>
        <v>5.1525000000000001E-2</v>
      </c>
      <c r="X174" s="257"/>
    </row>
    <row r="175" spans="1:24" ht="17.45" customHeight="1" x14ac:dyDescent="0.25">
      <c r="A175" s="257">
        <f t="shared" si="307"/>
        <v>6</v>
      </c>
      <c r="B175" s="257">
        <f t="shared" si="308"/>
        <v>2018</v>
      </c>
      <c r="C175" s="8">
        <f t="shared" si="296"/>
        <v>43271</v>
      </c>
      <c r="D175" s="260"/>
      <c r="E175" s="261">
        <v>4.99E-2</v>
      </c>
      <c r="F175" s="260"/>
      <c r="G175" s="262">
        <v>2.92E-2</v>
      </c>
      <c r="H175" s="261"/>
      <c r="I175" s="260"/>
      <c r="J175" s="261">
        <v>3.2500000000000001E-2</v>
      </c>
      <c r="K175" s="263"/>
      <c r="L175" s="261">
        <v>3.5499999999999997E-2</v>
      </c>
      <c r="M175" s="264">
        <f t="shared" si="297"/>
        <v>3.5310000000000001E-2</v>
      </c>
      <c r="N175" s="264">
        <f t="shared" si="298"/>
        <v>3.0402857142857145E-2</v>
      </c>
      <c r="O175" s="264">
        <f t="shared" si="299"/>
        <v>2.3755999999999999E-2</v>
      </c>
      <c r="P175" s="264">
        <f t="shared" si="300"/>
        <v>3.324666666666666E-2</v>
      </c>
      <c r="Q175" s="265">
        <f t="shared" si="301"/>
        <v>4.99E-2</v>
      </c>
      <c r="R175" s="265">
        <f t="shared" si="302"/>
        <v>2.92E-2</v>
      </c>
      <c r="S175" s="265">
        <f t="shared" si="303"/>
        <v>3.2500000000000001E-2</v>
      </c>
      <c r="T175" s="265">
        <f t="shared" si="304"/>
        <v>3.5499999999999997E-2</v>
      </c>
      <c r="V175" s="257"/>
      <c r="W175" s="265">
        <f t="shared" si="312"/>
        <v>3.6775000000000002E-2</v>
      </c>
      <c r="X175" s="257"/>
    </row>
    <row r="176" spans="1:24" ht="17.45" customHeight="1" x14ac:dyDescent="0.25">
      <c r="A176" s="257">
        <f t="shared" si="307"/>
        <v>6</v>
      </c>
      <c r="B176" s="257">
        <f t="shared" si="308"/>
        <v>2018</v>
      </c>
      <c r="C176" s="9">
        <f t="shared" si="296"/>
        <v>43272</v>
      </c>
      <c r="D176" s="275">
        <v>0.05</v>
      </c>
      <c r="E176" s="276"/>
      <c r="F176" s="275">
        <v>4.0899999999999999E-2</v>
      </c>
      <c r="G176" s="277"/>
      <c r="H176" s="276">
        <v>3.2899999999999999E-2</v>
      </c>
      <c r="I176" s="275">
        <v>3.0800000000000001E-2</v>
      </c>
      <c r="J176" s="276"/>
      <c r="K176" s="278">
        <v>3.1199999999999999E-2</v>
      </c>
      <c r="L176" s="276"/>
      <c r="M176" s="264">
        <f t="shared" si="297"/>
        <v>3.6046666666666671E-2</v>
      </c>
      <c r="N176" s="264">
        <f t="shared" si="298"/>
        <v>3.1254285714285714E-2</v>
      </c>
      <c r="O176" s="264">
        <f t="shared" si="299"/>
        <v>2.423266666666667E-2</v>
      </c>
      <c r="P176" s="264">
        <f t="shared" si="300"/>
        <v>3.360666666666666E-2</v>
      </c>
      <c r="Q176" s="265">
        <f t="shared" si="301"/>
        <v>0.05</v>
      </c>
      <c r="R176" s="265">
        <f t="shared" si="302"/>
        <v>3.6900000000000002E-2</v>
      </c>
      <c r="S176" s="265">
        <f t="shared" si="303"/>
        <v>3.0800000000000001E-2</v>
      </c>
      <c r="T176" s="265">
        <f t="shared" si="304"/>
        <v>3.1199999999999999E-2</v>
      </c>
      <c r="V176" s="257"/>
      <c r="W176" s="265">
        <f t="shared" si="312"/>
        <v>3.7225000000000001E-2</v>
      </c>
      <c r="X176" s="257"/>
    </row>
    <row r="177" spans="1:24" ht="17.45" customHeight="1" x14ac:dyDescent="0.25">
      <c r="A177" s="257">
        <f t="shared" si="307"/>
        <v>6</v>
      </c>
      <c r="B177" s="257">
        <f t="shared" si="308"/>
        <v>2018</v>
      </c>
      <c r="C177" s="8">
        <f t="shared" si="296"/>
        <v>43273</v>
      </c>
      <c r="D177" s="260"/>
      <c r="E177" s="261">
        <v>3.2000000000000001E-2</v>
      </c>
      <c r="F177" s="260"/>
      <c r="G177" s="262">
        <v>4.1300000000000003E-2</v>
      </c>
      <c r="H177" s="261"/>
      <c r="I177" s="260"/>
      <c r="J177" s="261">
        <v>4.2299999999999997E-2</v>
      </c>
      <c r="K177" s="263"/>
      <c r="L177" s="261">
        <v>4.1799999999999997E-2</v>
      </c>
      <c r="M177" s="264">
        <f t="shared" si="297"/>
        <v>3.6033333333333341E-2</v>
      </c>
      <c r="N177" s="264">
        <f t="shared" si="298"/>
        <v>3.1711428571428578E-2</v>
      </c>
      <c r="O177" s="264">
        <f t="shared" si="299"/>
        <v>2.466266666666667E-2</v>
      </c>
      <c r="P177" s="264">
        <f t="shared" si="300"/>
        <v>3.3709999999999997E-2</v>
      </c>
      <c r="Q177" s="265">
        <f t="shared" si="301"/>
        <v>3.2000000000000001E-2</v>
      </c>
      <c r="R177" s="265">
        <f t="shared" si="302"/>
        <v>4.1300000000000003E-2</v>
      </c>
      <c r="S177" s="265">
        <f t="shared" si="303"/>
        <v>4.2299999999999997E-2</v>
      </c>
      <c r="T177" s="265">
        <f t="shared" si="304"/>
        <v>4.1799999999999997E-2</v>
      </c>
      <c r="V177" s="257"/>
      <c r="W177" s="265">
        <f t="shared" si="312"/>
        <v>3.9350000000000003E-2</v>
      </c>
      <c r="X177" s="265">
        <f>AVERAGE(Q173:T177)</f>
        <v>3.9995000000000003E-2</v>
      </c>
    </row>
    <row r="178" spans="1:24" ht="17.45" customHeight="1" x14ac:dyDescent="0.25">
      <c r="A178" s="257">
        <f t="shared" si="307"/>
        <v>6</v>
      </c>
      <c r="B178" s="257">
        <f t="shared" si="308"/>
        <v>2018</v>
      </c>
      <c r="C178" s="435">
        <f t="shared" si="296"/>
        <v>43274</v>
      </c>
      <c r="D178" s="434">
        <v>1.9800000000000002E-2</v>
      </c>
      <c r="E178" s="436"/>
      <c r="F178" s="434">
        <v>1.32E-2</v>
      </c>
      <c r="G178" s="438"/>
      <c r="H178" s="436"/>
      <c r="I178" s="434">
        <v>7.1399999999999996E-3</v>
      </c>
      <c r="J178" s="436"/>
      <c r="K178" s="437">
        <v>2.4199999999999999E-2</v>
      </c>
      <c r="L178" s="436"/>
      <c r="M178" s="264">
        <f t="shared" si="297"/>
        <v>3.5640000000000005E-2</v>
      </c>
      <c r="N178" s="264">
        <f t="shared" si="298"/>
        <v>3.1305714285714291E-2</v>
      </c>
      <c r="O178" s="264">
        <f t="shared" si="299"/>
        <v>2.4087333333333339E-2</v>
      </c>
      <c r="P178" s="264">
        <f t="shared" si="300"/>
        <v>3.305333333333333E-2</v>
      </c>
      <c r="Q178" s="442">
        <f t="shared" si="301"/>
        <v>1.9800000000000002E-2</v>
      </c>
      <c r="R178" s="442">
        <f t="shared" si="302"/>
        <v>1.32E-2</v>
      </c>
      <c r="S178" s="442">
        <f t="shared" si="303"/>
        <v>7.1399999999999996E-3</v>
      </c>
      <c r="T178" s="442">
        <f t="shared" si="304"/>
        <v>2.4199999999999999E-2</v>
      </c>
      <c r="U178" s="326"/>
      <c r="V178" s="442">
        <f>AVERAGE(Q178:T178)</f>
        <v>1.6085000000000002E-2</v>
      </c>
      <c r="W178" s="445"/>
      <c r="X178" s="257"/>
    </row>
    <row r="179" spans="1:24" ht="17.45" customHeight="1" x14ac:dyDescent="0.25">
      <c r="A179" s="257">
        <f t="shared" si="307"/>
        <v>6</v>
      </c>
      <c r="B179" s="257">
        <f t="shared" si="308"/>
        <v>2018</v>
      </c>
      <c r="C179" s="435">
        <f t="shared" si="296"/>
        <v>43275</v>
      </c>
      <c r="D179" s="434"/>
      <c r="E179" s="447">
        <v>7.8600000000000003E-2</v>
      </c>
      <c r="F179" s="434"/>
      <c r="G179" s="438">
        <v>8.8400000000000006E-3</v>
      </c>
      <c r="H179" s="436"/>
      <c r="I179" s="434"/>
      <c r="J179" s="436">
        <v>4.3600000000000002E-3</v>
      </c>
      <c r="K179" s="437"/>
      <c r="L179" s="436">
        <v>2.87E-2</v>
      </c>
      <c r="M179" s="264">
        <f t="shared" si="297"/>
        <v>3.7053333333333341E-2</v>
      </c>
      <c r="N179" s="264">
        <f t="shared" si="298"/>
        <v>3.0535428571428571E-2</v>
      </c>
      <c r="O179" s="264">
        <f t="shared" si="299"/>
        <v>2.3332666666666672E-2</v>
      </c>
      <c r="P179" s="264">
        <f t="shared" si="300"/>
        <v>3.2103333333333331E-2</v>
      </c>
      <c r="Q179" s="442">
        <f t="shared" si="301"/>
        <v>7.8600000000000003E-2</v>
      </c>
      <c r="R179" s="442">
        <f t="shared" si="302"/>
        <v>8.8400000000000006E-3</v>
      </c>
      <c r="S179" s="442">
        <f t="shared" si="303"/>
        <v>4.3600000000000002E-3</v>
      </c>
      <c r="T179" s="442">
        <f t="shared" si="304"/>
        <v>2.87E-2</v>
      </c>
      <c r="U179" s="326"/>
      <c r="V179" s="442">
        <f>AVERAGE(Q179:T179)</f>
        <v>3.0125000000000002E-2</v>
      </c>
      <c r="W179" s="445"/>
      <c r="X179" s="265">
        <f>AVERAGE(Q178:T179)</f>
        <v>2.3105000000000004E-2</v>
      </c>
    </row>
    <row r="180" spans="1:24" ht="17.45" customHeight="1" x14ac:dyDescent="0.25">
      <c r="A180" s="257">
        <f t="shared" si="307"/>
        <v>6</v>
      </c>
      <c r="B180" s="257">
        <f t="shared" si="308"/>
        <v>2018</v>
      </c>
      <c r="C180" s="8">
        <f t="shared" si="296"/>
        <v>43276</v>
      </c>
      <c r="D180" s="260">
        <v>6.7199999999999996E-2</v>
      </c>
      <c r="E180" s="261"/>
      <c r="F180" s="260"/>
      <c r="G180" s="262"/>
      <c r="H180" s="261">
        <v>2.5499999999999998E-2</v>
      </c>
      <c r="I180" s="260">
        <v>3.1300000000000001E-2</v>
      </c>
      <c r="J180" s="261"/>
      <c r="K180" s="263">
        <v>2.41E-2</v>
      </c>
      <c r="L180" s="261"/>
      <c r="M180" s="264">
        <f t="shared" si="297"/>
        <v>3.846666666666667E-2</v>
      </c>
      <c r="N180" s="264">
        <f t="shared" si="298"/>
        <v>3.0949714285714292E-2</v>
      </c>
      <c r="O180" s="264">
        <f t="shared" si="299"/>
        <v>2.4026000000000006E-2</v>
      </c>
      <c r="P180" s="264">
        <f t="shared" si="300"/>
        <v>3.2369999999999996E-2</v>
      </c>
      <c r="Q180" s="265">
        <f t="shared" si="301"/>
        <v>6.7199999999999996E-2</v>
      </c>
      <c r="R180" s="265">
        <f t="shared" si="302"/>
        <v>2.5499999999999998E-2</v>
      </c>
      <c r="S180" s="265">
        <f t="shared" si="303"/>
        <v>3.1300000000000001E-2</v>
      </c>
      <c r="T180" s="265">
        <f t="shared" si="304"/>
        <v>2.41E-2</v>
      </c>
      <c r="V180" s="257"/>
      <c r="W180" s="265">
        <f>AVERAGE(Q180:T180)</f>
        <v>3.7025000000000002E-2</v>
      </c>
      <c r="X180" s="257"/>
    </row>
    <row r="181" spans="1:24" ht="17.45" customHeight="1" x14ac:dyDescent="0.25">
      <c r="A181" s="257">
        <f t="shared" si="307"/>
        <v>6</v>
      </c>
      <c r="B181" s="257">
        <f t="shared" si="308"/>
        <v>2018</v>
      </c>
      <c r="C181" s="8">
        <f t="shared" si="296"/>
        <v>43277</v>
      </c>
      <c r="D181" s="260"/>
      <c r="E181" s="261">
        <v>4.1700000000000001E-2</v>
      </c>
      <c r="F181" s="260"/>
      <c r="G181" s="262">
        <v>5.2200000000000003E-2</v>
      </c>
      <c r="H181" s="261"/>
      <c r="I181" s="260"/>
      <c r="J181" s="261">
        <v>5.3900000000000003E-2</v>
      </c>
      <c r="K181" s="263"/>
      <c r="L181" s="261">
        <v>3.2599999999999997E-2</v>
      </c>
      <c r="M181" s="264">
        <f t="shared" si="297"/>
        <v>3.9426666666666672E-2</v>
      </c>
      <c r="N181" s="264">
        <f t="shared" si="298"/>
        <v>3.2135428571428579E-2</v>
      </c>
      <c r="O181" s="264">
        <f t="shared" si="299"/>
        <v>2.5590000000000002E-2</v>
      </c>
      <c r="P181" s="264">
        <f t="shared" si="300"/>
        <v>3.2800000000000003E-2</v>
      </c>
      <c r="Q181" s="265">
        <f t="shared" si="301"/>
        <v>4.1700000000000001E-2</v>
      </c>
      <c r="R181" s="265">
        <f t="shared" si="302"/>
        <v>5.2200000000000003E-2</v>
      </c>
      <c r="S181" s="265">
        <f t="shared" si="303"/>
        <v>5.3900000000000003E-2</v>
      </c>
      <c r="T181" s="265">
        <f t="shared" si="304"/>
        <v>3.2599999999999997E-2</v>
      </c>
      <c r="V181" s="257"/>
      <c r="W181" s="265">
        <f t="shared" ref="W181:W184" si="313">AVERAGE(Q181:T181)</f>
        <v>4.5100000000000001E-2</v>
      </c>
      <c r="X181" s="257"/>
    </row>
    <row r="182" spans="1:24" ht="17.45" customHeight="1" x14ac:dyDescent="0.25">
      <c r="A182" s="257">
        <f t="shared" si="307"/>
        <v>6</v>
      </c>
      <c r="B182" s="257">
        <f t="shared" si="308"/>
        <v>2018</v>
      </c>
      <c r="C182" s="9">
        <f t="shared" si="296"/>
        <v>43278</v>
      </c>
      <c r="D182" s="275">
        <v>3.9899999999999998E-2</v>
      </c>
      <c r="E182" s="276"/>
      <c r="F182" s="275">
        <v>3.3500000000000002E-2</v>
      </c>
      <c r="G182" s="277"/>
      <c r="H182" s="276">
        <v>2.9700000000000001E-2</v>
      </c>
      <c r="I182" s="275">
        <v>0.03</v>
      </c>
      <c r="J182" s="276"/>
      <c r="K182" s="278">
        <v>3.49E-2</v>
      </c>
      <c r="L182" s="276"/>
      <c r="M182" s="264">
        <f t="shared" si="297"/>
        <v>4.018E-2</v>
      </c>
      <c r="N182" s="264">
        <f t="shared" si="298"/>
        <v>3.3072571428571444E-2</v>
      </c>
      <c r="O182" s="264">
        <f t="shared" si="299"/>
        <v>2.6203333333333335E-2</v>
      </c>
      <c r="P182" s="264">
        <f t="shared" si="300"/>
        <v>3.3603333333333325E-2</v>
      </c>
      <c r="Q182" s="265">
        <f t="shared" si="301"/>
        <v>3.9899999999999998E-2</v>
      </c>
      <c r="R182" s="265">
        <f t="shared" si="302"/>
        <v>3.1600000000000003E-2</v>
      </c>
      <c r="S182" s="265">
        <f t="shared" si="303"/>
        <v>0.03</v>
      </c>
      <c r="T182" s="265">
        <f t="shared" si="304"/>
        <v>3.49E-2</v>
      </c>
      <c r="V182" s="257"/>
      <c r="W182" s="265">
        <f t="shared" si="313"/>
        <v>3.4100000000000005E-2</v>
      </c>
      <c r="X182" s="257"/>
    </row>
    <row r="183" spans="1:24" ht="17.45" customHeight="1" x14ac:dyDescent="0.25">
      <c r="A183" s="257">
        <f t="shared" si="307"/>
        <v>6</v>
      </c>
      <c r="B183" s="257">
        <f t="shared" si="308"/>
        <v>2018</v>
      </c>
      <c r="C183" s="8">
        <f t="shared" si="296"/>
        <v>43279</v>
      </c>
      <c r="D183" s="260"/>
      <c r="E183" s="261">
        <v>4.7699999999999999E-2</v>
      </c>
      <c r="F183" s="260"/>
      <c r="G183" s="262">
        <v>2.3699999999999999E-2</v>
      </c>
      <c r="H183" s="261"/>
      <c r="I183" s="260"/>
      <c r="J183" s="261">
        <v>2.0799999999999999E-2</v>
      </c>
      <c r="K183" s="263"/>
      <c r="L183" s="261">
        <v>4.0800000000000003E-2</v>
      </c>
      <c r="M183" s="264">
        <f t="shared" si="297"/>
        <v>4.0496666666666667E-2</v>
      </c>
      <c r="N183" s="264">
        <f t="shared" si="298"/>
        <v>3.2826857142857151E-2</v>
      </c>
      <c r="O183" s="264">
        <f t="shared" si="299"/>
        <v>2.6140000000000004E-2</v>
      </c>
      <c r="P183" s="264">
        <f t="shared" si="300"/>
        <v>3.4099999999999998E-2</v>
      </c>
      <c r="Q183" s="265">
        <f t="shared" si="301"/>
        <v>4.7699999999999999E-2</v>
      </c>
      <c r="R183" s="265">
        <f t="shared" si="302"/>
        <v>2.3699999999999999E-2</v>
      </c>
      <c r="S183" s="265">
        <f t="shared" si="303"/>
        <v>2.0799999999999999E-2</v>
      </c>
      <c r="T183" s="265">
        <f t="shared" si="304"/>
        <v>4.0800000000000003E-2</v>
      </c>
      <c r="V183" s="257"/>
      <c r="W183" s="265">
        <f t="shared" si="313"/>
        <v>3.3250000000000002E-2</v>
      </c>
      <c r="X183" s="257"/>
    </row>
    <row r="184" spans="1:24" ht="17.45" customHeight="1" x14ac:dyDescent="0.25">
      <c r="A184" s="257">
        <f t="shared" si="307"/>
        <v>6</v>
      </c>
      <c r="B184" s="257">
        <f t="shared" si="308"/>
        <v>2018</v>
      </c>
      <c r="C184" s="8">
        <f t="shared" si="296"/>
        <v>43280</v>
      </c>
      <c r="D184" s="260">
        <v>5.11E-2</v>
      </c>
      <c r="E184" s="261"/>
      <c r="F184" s="260">
        <v>2.3E-2</v>
      </c>
      <c r="G184" s="262"/>
      <c r="H184" s="261"/>
      <c r="I184" s="260">
        <v>2.5600000000000001E-2</v>
      </c>
      <c r="J184" s="261"/>
      <c r="K184" s="263">
        <v>3.6200000000000003E-2</v>
      </c>
      <c r="L184" s="261"/>
      <c r="M184" s="264">
        <f t="shared" si="297"/>
        <v>4.0300000000000002E-2</v>
      </c>
      <c r="N184" s="264">
        <f t="shared" si="298"/>
        <v>3.2981142857142862E-2</v>
      </c>
      <c r="O184" s="264">
        <f t="shared" si="299"/>
        <v>2.6530000000000001E-2</v>
      </c>
      <c r="P184" s="264">
        <f t="shared" si="300"/>
        <v>3.4406666666666669E-2</v>
      </c>
      <c r="Q184" s="265">
        <f t="shared" si="301"/>
        <v>5.11E-2</v>
      </c>
      <c r="R184" s="265">
        <f t="shared" si="302"/>
        <v>2.3E-2</v>
      </c>
      <c r="S184" s="265">
        <f t="shared" si="303"/>
        <v>2.5600000000000001E-2</v>
      </c>
      <c r="T184" s="265">
        <f t="shared" si="304"/>
        <v>3.6200000000000003E-2</v>
      </c>
      <c r="V184" s="257"/>
      <c r="W184" s="265">
        <f t="shared" si="313"/>
        <v>3.3974999999999998E-2</v>
      </c>
      <c r="X184" s="265">
        <f>AVERAGE(Q180:T184)</f>
        <v>3.6690000000000007E-2</v>
      </c>
    </row>
    <row r="185" spans="1:24" ht="17.45" customHeight="1" x14ac:dyDescent="0.25">
      <c r="A185" s="257">
        <f t="shared" si="307"/>
        <v>6</v>
      </c>
      <c r="B185" s="257">
        <f t="shared" si="308"/>
        <v>2018</v>
      </c>
      <c r="C185" s="435">
        <f t="shared" si="296"/>
        <v>43281</v>
      </c>
      <c r="D185" s="434"/>
      <c r="E185" s="436">
        <v>2.07E-2</v>
      </c>
      <c r="F185" s="434"/>
      <c r="G185" s="438">
        <v>1.8800000000000001E-2</v>
      </c>
      <c r="H185" s="436"/>
      <c r="I185" s="434"/>
      <c r="J185" s="436">
        <v>1.0500000000000001E-2</v>
      </c>
      <c r="K185" s="437"/>
      <c r="L185" s="436">
        <v>2.5999999999999999E-2</v>
      </c>
      <c r="M185" s="264">
        <f t="shared" si="297"/>
        <v>3.9350000000000003E-2</v>
      </c>
      <c r="N185" s="264">
        <f t="shared" si="298"/>
        <v>3.2801142857142862E-2</v>
      </c>
      <c r="O185" s="264">
        <f t="shared" si="299"/>
        <v>2.6069999999999999E-2</v>
      </c>
      <c r="P185" s="264">
        <f t="shared" si="300"/>
        <v>3.410666666666666E-2</v>
      </c>
      <c r="Q185" s="442">
        <f t="shared" si="301"/>
        <v>2.07E-2</v>
      </c>
      <c r="R185" s="442">
        <f t="shared" si="302"/>
        <v>1.8800000000000001E-2</v>
      </c>
      <c r="S185" s="442">
        <f t="shared" si="303"/>
        <v>1.0500000000000001E-2</v>
      </c>
      <c r="T185" s="442">
        <f t="shared" si="304"/>
        <v>2.5999999999999999E-2</v>
      </c>
      <c r="U185" s="326"/>
      <c r="V185" s="442">
        <f>AVERAGE(Q185:T185)</f>
        <v>1.9E-2</v>
      </c>
      <c r="W185" s="445"/>
      <c r="X185" s="257"/>
    </row>
    <row r="186" spans="1:24" ht="17.45" customHeight="1" x14ac:dyDescent="0.25">
      <c r="A186" s="257">
        <f t="shared" si="307"/>
        <v>7</v>
      </c>
      <c r="B186" s="257">
        <f t="shared" si="308"/>
        <v>2018</v>
      </c>
      <c r="C186" s="435">
        <f t="shared" si="296"/>
        <v>43282</v>
      </c>
      <c r="D186" s="434">
        <v>2.4799999999999999E-2</v>
      </c>
      <c r="E186" s="436"/>
      <c r="F186" s="434"/>
      <c r="G186" s="438"/>
      <c r="H186" s="436">
        <v>1.8200000000000001E-2</v>
      </c>
      <c r="I186" s="434">
        <v>6.2500000000000003E-3</v>
      </c>
      <c r="J186" s="436"/>
      <c r="K186" s="437">
        <v>1.3299999999999999E-2</v>
      </c>
      <c r="L186" s="436"/>
      <c r="M186" s="264">
        <f t="shared" si="297"/>
        <v>3.9136666666666674E-2</v>
      </c>
      <c r="N186" s="264">
        <f t="shared" si="298"/>
        <v>3.205828571428572E-2</v>
      </c>
      <c r="O186" s="264">
        <f t="shared" si="299"/>
        <v>2.5335E-2</v>
      </c>
      <c r="P186" s="264">
        <f t="shared" si="300"/>
        <v>3.3690000000000005E-2</v>
      </c>
      <c r="Q186" s="442">
        <f t="shared" si="301"/>
        <v>2.4799999999999999E-2</v>
      </c>
      <c r="R186" s="442">
        <f t="shared" si="302"/>
        <v>1.8200000000000001E-2</v>
      </c>
      <c r="S186" s="442">
        <f t="shared" si="303"/>
        <v>6.2500000000000003E-3</v>
      </c>
      <c r="T186" s="442">
        <f t="shared" si="304"/>
        <v>1.3299999999999999E-2</v>
      </c>
      <c r="U186" s="326"/>
      <c r="V186" s="442">
        <f>AVERAGE(Q186:T186)</f>
        <v>1.5637499999999999E-2</v>
      </c>
      <c r="W186" s="445"/>
      <c r="X186" s="265">
        <f>AVERAGE(Q185:T186)</f>
        <v>1.7318750000000001E-2</v>
      </c>
    </row>
    <row r="187" spans="1:24" ht="17.45" customHeight="1" x14ac:dyDescent="0.25">
      <c r="A187" s="257">
        <f t="shared" si="307"/>
        <v>7</v>
      </c>
      <c r="B187" s="257">
        <f t="shared" si="308"/>
        <v>2018</v>
      </c>
      <c r="C187" s="8">
        <f t="shared" si="296"/>
        <v>43283</v>
      </c>
      <c r="D187" s="260"/>
      <c r="E187" s="261">
        <v>3.8600000000000002E-2</v>
      </c>
      <c r="F187" s="260"/>
      <c r="G187" s="262">
        <v>3.5400000000000001E-2</v>
      </c>
      <c r="H187" s="261"/>
      <c r="I187" s="260"/>
      <c r="J187" s="261">
        <v>3.1300000000000001E-2</v>
      </c>
      <c r="K187" s="263"/>
      <c r="L187" s="261">
        <v>4.1799999999999997E-2</v>
      </c>
      <c r="M187" s="264">
        <f t="shared" si="297"/>
        <v>3.9910000000000001E-2</v>
      </c>
      <c r="N187" s="264">
        <f t="shared" si="298"/>
        <v>3.1812571428571426E-2</v>
      </c>
      <c r="O187" s="264">
        <f t="shared" si="299"/>
        <v>2.5791666666666671E-2</v>
      </c>
      <c r="P187" s="264">
        <f t="shared" si="300"/>
        <v>3.381E-2</v>
      </c>
      <c r="Q187" s="265">
        <f t="shared" si="301"/>
        <v>3.8600000000000002E-2</v>
      </c>
      <c r="R187" s="265">
        <f t="shared" si="302"/>
        <v>3.5400000000000001E-2</v>
      </c>
      <c r="S187" s="265">
        <f t="shared" si="303"/>
        <v>3.1300000000000001E-2</v>
      </c>
      <c r="T187" s="265">
        <f t="shared" si="304"/>
        <v>4.1799999999999997E-2</v>
      </c>
      <c r="V187" s="257"/>
      <c r="W187" s="265">
        <f>AVERAGE(Q187:T187)</f>
        <v>3.6775000000000002E-2</v>
      </c>
      <c r="X187" s="257"/>
    </row>
    <row r="188" spans="1:24" ht="17.45" customHeight="1" x14ac:dyDescent="0.25">
      <c r="A188" s="257">
        <f t="shared" si="307"/>
        <v>7</v>
      </c>
      <c r="B188" s="257">
        <f t="shared" si="308"/>
        <v>2018</v>
      </c>
      <c r="C188" s="9">
        <f t="shared" si="296"/>
        <v>43284</v>
      </c>
      <c r="D188" s="275">
        <v>3.8699999999999998E-2</v>
      </c>
      <c r="E188" s="276"/>
      <c r="F188" s="275">
        <v>2.12E-2</v>
      </c>
      <c r="G188" s="277"/>
      <c r="H188" s="276">
        <v>2.0400000000000001E-2</v>
      </c>
      <c r="I188" s="275">
        <v>1.7100000000000001E-2</v>
      </c>
      <c r="J188" s="276"/>
      <c r="K188" s="278">
        <v>2.5999999999999999E-2</v>
      </c>
      <c r="L188" s="276"/>
      <c r="M188" s="264">
        <f t="shared" si="297"/>
        <v>4.0466666666666665E-2</v>
      </c>
      <c r="N188" s="264">
        <f t="shared" si="298"/>
        <v>3.1792571428571434E-2</v>
      </c>
      <c r="O188" s="264">
        <f t="shared" si="299"/>
        <v>2.5781666666666661E-2</v>
      </c>
      <c r="P188" s="264">
        <f t="shared" si="300"/>
        <v>3.407333333333333E-2</v>
      </c>
      <c r="Q188" s="265">
        <f t="shared" si="301"/>
        <v>3.8699999999999998E-2</v>
      </c>
      <c r="R188" s="265">
        <f t="shared" si="302"/>
        <v>2.0799999999999999E-2</v>
      </c>
      <c r="S188" s="265">
        <f t="shared" si="303"/>
        <v>1.7100000000000001E-2</v>
      </c>
      <c r="T188" s="265">
        <f t="shared" si="304"/>
        <v>2.5999999999999999E-2</v>
      </c>
      <c r="V188" s="257"/>
      <c r="W188" s="265">
        <f t="shared" ref="W188:W191" si="314">AVERAGE(Q188:T188)</f>
        <v>2.5649999999999999E-2</v>
      </c>
      <c r="X188" s="257"/>
    </row>
    <row r="189" spans="1:24" ht="17.45" customHeight="1" x14ac:dyDescent="0.25">
      <c r="A189" s="257">
        <f t="shared" si="307"/>
        <v>7</v>
      </c>
      <c r="B189" s="257">
        <f t="shared" si="308"/>
        <v>2018</v>
      </c>
      <c r="C189" s="8">
        <f t="shared" si="296"/>
        <v>43285</v>
      </c>
      <c r="D189" s="260"/>
      <c r="E189" s="261">
        <v>1.84E-2</v>
      </c>
      <c r="F189" s="260"/>
      <c r="G189" s="262">
        <v>2.0899999999999998E-2</v>
      </c>
      <c r="H189" s="261"/>
      <c r="I189" s="260"/>
      <c r="J189" s="261">
        <v>1.29E-2</v>
      </c>
      <c r="K189" s="263"/>
      <c r="L189" s="261">
        <v>2.9700000000000001E-2</v>
      </c>
      <c r="M189" s="264">
        <f t="shared" si="297"/>
        <v>4.0186666666666669E-2</v>
      </c>
      <c r="N189" s="264">
        <f t="shared" si="298"/>
        <v>3.1715428571428575E-2</v>
      </c>
      <c r="O189" s="264">
        <f t="shared" si="299"/>
        <v>2.5468333333333329E-2</v>
      </c>
      <c r="P189" s="264">
        <f t="shared" si="300"/>
        <v>3.3680000000000002E-2</v>
      </c>
      <c r="Q189" s="265">
        <f t="shared" si="301"/>
        <v>1.84E-2</v>
      </c>
      <c r="R189" s="265">
        <f t="shared" si="302"/>
        <v>2.0899999999999998E-2</v>
      </c>
      <c r="S189" s="265">
        <f t="shared" si="303"/>
        <v>1.29E-2</v>
      </c>
      <c r="T189" s="265">
        <f t="shared" si="304"/>
        <v>2.9700000000000001E-2</v>
      </c>
      <c r="V189" s="257"/>
      <c r="W189" s="265">
        <f t="shared" si="314"/>
        <v>2.0475E-2</v>
      </c>
      <c r="X189" s="257"/>
    </row>
    <row r="190" spans="1:24" ht="17.45" customHeight="1" x14ac:dyDescent="0.25">
      <c r="A190" s="257">
        <f t="shared" si="307"/>
        <v>7</v>
      </c>
      <c r="B190" s="257">
        <f t="shared" si="308"/>
        <v>2018</v>
      </c>
      <c r="C190" s="8">
        <f t="shared" si="296"/>
        <v>43286</v>
      </c>
      <c r="D190" s="260">
        <v>3.2899999999999999E-2</v>
      </c>
      <c r="E190" s="261"/>
      <c r="F190" s="260">
        <v>4.2900000000000001E-2</v>
      </c>
      <c r="G190" s="262"/>
      <c r="H190" s="261"/>
      <c r="I190" s="260">
        <v>2.6800000000000001E-2</v>
      </c>
      <c r="J190" s="261"/>
      <c r="K190" s="263">
        <v>2.7199999999999998E-2</v>
      </c>
      <c r="L190" s="261"/>
      <c r="M190" s="264">
        <f t="shared" si="297"/>
        <v>3.9390000000000001E-2</v>
      </c>
      <c r="N190" s="264">
        <f t="shared" si="298"/>
        <v>3.2332571428571433E-2</v>
      </c>
      <c r="O190" s="264">
        <f t="shared" si="299"/>
        <v>2.5721666666666667E-2</v>
      </c>
      <c r="P190" s="264">
        <f t="shared" si="300"/>
        <v>3.3739999999999992E-2</v>
      </c>
      <c r="Q190" s="265">
        <f t="shared" si="301"/>
        <v>3.2899999999999999E-2</v>
      </c>
      <c r="R190" s="265">
        <f t="shared" si="302"/>
        <v>4.2900000000000001E-2</v>
      </c>
      <c r="S190" s="265">
        <f t="shared" si="303"/>
        <v>2.6800000000000001E-2</v>
      </c>
      <c r="T190" s="265">
        <f t="shared" si="304"/>
        <v>2.7199999999999998E-2</v>
      </c>
      <c r="V190" s="257"/>
      <c r="W190" s="265">
        <f t="shared" si="314"/>
        <v>3.245E-2</v>
      </c>
      <c r="X190" s="257"/>
    </row>
    <row r="191" spans="1:24" ht="17.45" customHeight="1" x14ac:dyDescent="0.25">
      <c r="A191" s="257">
        <f t="shared" si="307"/>
        <v>7</v>
      </c>
      <c r="B191" s="257">
        <f t="shared" si="308"/>
        <v>2018</v>
      </c>
      <c r="C191" s="8">
        <f t="shared" si="296"/>
        <v>43287</v>
      </c>
      <c r="D191" s="260"/>
      <c r="E191" s="261">
        <v>5.11E-2</v>
      </c>
      <c r="F191" s="260"/>
      <c r="G191" s="262">
        <v>6.5500000000000003E-2</v>
      </c>
      <c r="H191" s="261"/>
      <c r="I191" s="260"/>
      <c r="J191" s="261">
        <v>3.3700000000000001E-2</v>
      </c>
      <c r="K191" s="263"/>
      <c r="L191" s="261">
        <v>6.4600000000000005E-2</v>
      </c>
      <c r="M191" s="264">
        <f t="shared" si="297"/>
        <v>3.9746666666666666E-2</v>
      </c>
      <c r="N191" s="264">
        <f t="shared" si="298"/>
        <v>3.3423999999999995E-2</v>
      </c>
      <c r="O191" s="264">
        <f t="shared" si="299"/>
        <v>2.5998333333333332E-2</v>
      </c>
      <c r="P191" s="264">
        <f t="shared" si="300"/>
        <v>3.4543333333333329E-2</v>
      </c>
      <c r="Q191" s="265">
        <f t="shared" si="301"/>
        <v>5.11E-2</v>
      </c>
      <c r="R191" s="265">
        <f t="shared" si="302"/>
        <v>6.5500000000000003E-2</v>
      </c>
      <c r="S191" s="265">
        <f t="shared" si="303"/>
        <v>3.3700000000000001E-2</v>
      </c>
      <c r="T191" s="265">
        <f t="shared" si="304"/>
        <v>6.4600000000000005E-2</v>
      </c>
      <c r="V191" s="257"/>
      <c r="W191" s="265">
        <f t="shared" si="314"/>
        <v>5.3725000000000009E-2</v>
      </c>
      <c r="X191" s="265">
        <f>AVERAGE(Q187:T191)</f>
        <v>3.3814999999999998E-2</v>
      </c>
    </row>
    <row r="192" spans="1:24" ht="17.45" customHeight="1" x14ac:dyDescent="0.25">
      <c r="A192" s="257">
        <f t="shared" si="307"/>
        <v>7</v>
      </c>
      <c r="B192" s="257">
        <f t="shared" si="308"/>
        <v>2018</v>
      </c>
      <c r="C192" s="435">
        <f t="shared" si="296"/>
        <v>43288</v>
      </c>
      <c r="D192" s="434">
        <v>3.78E-2</v>
      </c>
      <c r="E192" s="436"/>
      <c r="F192" s="434"/>
      <c r="G192" s="438"/>
      <c r="H192" s="436">
        <v>3.3599999999999998E-2</v>
      </c>
      <c r="I192" s="434">
        <v>1.72E-2</v>
      </c>
      <c r="J192" s="436"/>
      <c r="K192" s="437">
        <v>3.3700000000000001E-2</v>
      </c>
      <c r="L192" s="436"/>
      <c r="M192" s="264">
        <f t="shared" si="297"/>
        <v>4.0030000000000003E-2</v>
      </c>
      <c r="N192" s="264">
        <f t="shared" si="298"/>
        <v>3.3212571428571425E-2</v>
      </c>
      <c r="O192" s="264">
        <f t="shared" si="299"/>
        <v>2.5301666666666667E-2</v>
      </c>
      <c r="P192" s="264">
        <f t="shared" si="300"/>
        <v>3.4633333333333328E-2</v>
      </c>
      <c r="Q192" s="442">
        <f t="shared" si="301"/>
        <v>3.78E-2</v>
      </c>
      <c r="R192" s="442">
        <f t="shared" si="302"/>
        <v>3.3599999999999998E-2</v>
      </c>
      <c r="S192" s="442">
        <f t="shared" si="303"/>
        <v>1.72E-2</v>
      </c>
      <c r="T192" s="442">
        <f t="shared" si="304"/>
        <v>3.3700000000000001E-2</v>
      </c>
      <c r="U192" s="326"/>
      <c r="V192" s="442">
        <f>AVERAGE(Q192:T192)</f>
        <v>3.0574999999999998E-2</v>
      </c>
      <c r="W192" s="445"/>
      <c r="X192" s="257"/>
    </row>
    <row r="193" spans="1:24" ht="17.45" customHeight="1" x14ac:dyDescent="0.25">
      <c r="A193" s="257">
        <f t="shared" si="307"/>
        <v>7</v>
      </c>
      <c r="B193" s="257">
        <f t="shared" si="308"/>
        <v>2018</v>
      </c>
      <c r="C193" s="435">
        <f t="shared" si="296"/>
        <v>43289</v>
      </c>
      <c r="D193" s="434"/>
      <c r="E193" s="436">
        <v>3.2899999999999999E-2</v>
      </c>
      <c r="F193" s="434"/>
      <c r="G193" s="438">
        <v>1.9199999999999998E-2</v>
      </c>
      <c r="H193" s="436"/>
      <c r="I193" s="434"/>
      <c r="J193" s="436">
        <v>8.3899999999999999E-3</v>
      </c>
      <c r="K193" s="437"/>
      <c r="L193" s="436">
        <v>2.9600000000000001E-2</v>
      </c>
      <c r="M193" s="264">
        <f t="shared" si="297"/>
        <v>4.0106666666666665E-2</v>
      </c>
      <c r="N193" s="264">
        <f t="shared" si="298"/>
        <v>3.2726857142857155E-2</v>
      </c>
      <c r="O193" s="264">
        <f t="shared" si="299"/>
        <v>2.4384666666666666E-2</v>
      </c>
      <c r="P193" s="264">
        <f t="shared" si="300"/>
        <v>3.3666666666666657E-2</v>
      </c>
      <c r="Q193" s="442">
        <f t="shared" si="301"/>
        <v>3.2899999999999999E-2</v>
      </c>
      <c r="R193" s="442">
        <f t="shared" si="302"/>
        <v>1.9199999999999998E-2</v>
      </c>
      <c r="S193" s="442">
        <f t="shared" si="303"/>
        <v>8.3899999999999999E-3</v>
      </c>
      <c r="T193" s="442">
        <f t="shared" si="304"/>
        <v>2.9600000000000001E-2</v>
      </c>
      <c r="U193" s="326"/>
      <c r="V193" s="442">
        <f>AVERAGE(Q193:T193)</f>
        <v>2.2522500000000001E-2</v>
      </c>
      <c r="W193" s="445"/>
      <c r="X193" s="265">
        <f>AVERAGE(Q192:T193)</f>
        <v>2.6548750000000003E-2</v>
      </c>
    </row>
    <row r="194" spans="1:24" ht="17.45" customHeight="1" x14ac:dyDescent="0.25">
      <c r="A194" s="257">
        <f t="shared" si="307"/>
        <v>7</v>
      </c>
      <c r="B194" s="257">
        <f t="shared" si="308"/>
        <v>2018</v>
      </c>
      <c r="C194" s="9">
        <f t="shared" si="296"/>
        <v>43290</v>
      </c>
      <c r="D194" s="275">
        <v>6.8199999999999997E-2</v>
      </c>
      <c r="E194" s="276"/>
      <c r="F194" s="275">
        <v>3.95E-2</v>
      </c>
      <c r="G194" s="277"/>
      <c r="H194" s="276">
        <v>3.8100000000000002E-2</v>
      </c>
      <c r="I194" s="275">
        <v>2.63E-2</v>
      </c>
      <c r="J194" s="276"/>
      <c r="K194" s="278">
        <v>3.9399999999999998E-2</v>
      </c>
      <c r="L194" s="276"/>
      <c r="M194" s="264">
        <f t="shared" si="297"/>
        <v>4.1393333333333331E-2</v>
      </c>
      <c r="N194" s="264">
        <f t="shared" si="298"/>
        <v>3.3464000000000015E-2</v>
      </c>
      <c r="O194" s="264">
        <f t="shared" si="299"/>
        <v>2.4574666666666665E-2</v>
      </c>
      <c r="P194" s="264">
        <f t="shared" si="300"/>
        <v>3.4293333333333328E-2</v>
      </c>
      <c r="Q194" s="265">
        <f t="shared" si="301"/>
        <v>6.8199999999999997E-2</v>
      </c>
      <c r="R194" s="265">
        <f t="shared" si="302"/>
        <v>3.8800000000000001E-2</v>
      </c>
      <c r="S194" s="265">
        <f t="shared" si="303"/>
        <v>2.63E-2</v>
      </c>
      <c r="T194" s="265">
        <f t="shared" si="304"/>
        <v>3.9399999999999998E-2</v>
      </c>
      <c r="V194" s="257"/>
      <c r="W194" s="265">
        <f>AVERAGE(Q194:T194)</f>
        <v>4.3174999999999998E-2</v>
      </c>
      <c r="X194" s="257"/>
    </row>
    <row r="195" spans="1:24" ht="17.45" customHeight="1" x14ac:dyDescent="0.25">
      <c r="A195" s="257">
        <f t="shared" si="307"/>
        <v>7</v>
      </c>
      <c r="B195" s="257">
        <f t="shared" si="308"/>
        <v>2018</v>
      </c>
      <c r="C195" s="8">
        <f t="shared" si="296"/>
        <v>43291</v>
      </c>
      <c r="D195" s="260"/>
      <c r="E195" s="261">
        <v>4.5600000000000002E-2</v>
      </c>
      <c r="F195" s="260"/>
      <c r="G195" s="262">
        <v>3.2300000000000002E-2</v>
      </c>
      <c r="H195" s="261"/>
      <c r="I195" s="260"/>
      <c r="J195" s="261">
        <v>2.9499999999999998E-2</v>
      </c>
      <c r="K195" s="263"/>
      <c r="L195" s="261">
        <v>4.8300000000000003E-2</v>
      </c>
      <c r="M195" s="264">
        <f t="shared" si="297"/>
        <v>4.2286666666666674E-2</v>
      </c>
      <c r="N195" s="264">
        <f t="shared" si="298"/>
        <v>3.3932571428571437E-2</v>
      </c>
      <c r="O195" s="264">
        <f t="shared" si="299"/>
        <v>2.4961333333333328E-2</v>
      </c>
      <c r="P195" s="264">
        <f t="shared" si="300"/>
        <v>3.4993333333333328E-2</v>
      </c>
      <c r="Q195" s="265">
        <f t="shared" si="301"/>
        <v>4.5600000000000002E-2</v>
      </c>
      <c r="R195" s="265">
        <f t="shared" si="302"/>
        <v>3.2300000000000002E-2</v>
      </c>
      <c r="S195" s="265">
        <f t="shared" si="303"/>
        <v>2.9499999999999998E-2</v>
      </c>
      <c r="T195" s="265">
        <f t="shared" si="304"/>
        <v>4.8300000000000003E-2</v>
      </c>
      <c r="V195" s="257"/>
      <c r="W195" s="265">
        <f t="shared" ref="W195:W198" si="315">AVERAGE(Q195:T195)</f>
        <v>3.8925000000000001E-2</v>
      </c>
      <c r="X195" s="257"/>
    </row>
    <row r="196" spans="1:24" ht="17.45" customHeight="1" x14ac:dyDescent="0.25">
      <c r="A196" s="257">
        <f t="shared" si="307"/>
        <v>7</v>
      </c>
      <c r="B196" s="257">
        <f t="shared" si="308"/>
        <v>2018</v>
      </c>
      <c r="C196" s="8">
        <f t="shared" si="296"/>
        <v>43292</v>
      </c>
      <c r="D196" s="260">
        <v>4.1500000000000002E-2</v>
      </c>
      <c r="E196" s="261"/>
      <c r="F196" s="260"/>
      <c r="G196" s="262"/>
      <c r="H196" s="261">
        <v>3.8800000000000001E-2</v>
      </c>
      <c r="I196" s="260">
        <v>2.6800000000000001E-2</v>
      </c>
      <c r="J196" s="261"/>
      <c r="K196" s="263">
        <v>4.2599999999999999E-2</v>
      </c>
      <c r="L196" s="261"/>
      <c r="M196" s="264">
        <f t="shared" si="297"/>
        <v>4.2190000000000012E-2</v>
      </c>
      <c r="N196" s="264">
        <f t="shared" si="298"/>
        <v>3.3209714285714287E-2</v>
      </c>
      <c r="O196" s="264">
        <f t="shared" si="299"/>
        <v>2.4434666666666667E-2</v>
      </c>
      <c r="P196" s="264">
        <f t="shared" si="300"/>
        <v>3.5596666666666651E-2</v>
      </c>
      <c r="Q196" s="265">
        <f t="shared" si="301"/>
        <v>4.1500000000000002E-2</v>
      </c>
      <c r="R196" s="265">
        <f t="shared" si="302"/>
        <v>3.8800000000000001E-2</v>
      </c>
      <c r="S196" s="265">
        <f t="shared" si="303"/>
        <v>2.6800000000000001E-2</v>
      </c>
      <c r="T196" s="265">
        <f t="shared" si="304"/>
        <v>4.2599999999999999E-2</v>
      </c>
      <c r="V196" s="257"/>
      <c r="W196" s="265">
        <f t="shared" si="315"/>
        <v>3.7425E-2</v>
      </c>
      <c r="X196" s="257"/>
    </row>
    <row r="197" spans="1:24" ht="17.45" customHeight="1" x14ac:dyDescent="0.25">
      <c r="A197" s="257">
        <f t="shared" si="307"/>
        <v>7</v>
      </c>
      <c r="B197" s="257">
        <f t="shared" si="308"/>
        <v>2018</v>
      </c>
      <c r="C197" s="8">
        <f t="shared" ref="C197:C260" si="316">C196+1</f>
        <v>43293</v>
      </c>
      <c r="D197" s="260"/>
      <c r="E197" s="261">
        <v>4.7300000000000002E-2</v>
      </c>
      <c r="F197" s="260"/>
      <c r="G197" s="262">
        <v>3.4700000000000002E-2</v>
      </c>
      <c r="H197" s="261"/>
      <c r="I197" s="260"/>
      <c r="J197" s="261">
        <v>2.8899999999999999E-2</v>
      </c>
      <c r="K197" s="263"/>
      <c r="L197" s="261">
        <v>4.5600000000000002E-2</v>
      </c>
      <c r="M197" s="264">
        <f t="shared" si="297"/>
        <v>4.2093333333333337E-2</v>
      </c>
      <c r="N197" s="264">
        <f t="shared" si="298"/>
        <v>3.3198285714285715E-2</v>
      </c>
      <c r="O197" s="264">
        <f t="shared" si="299"/>
        <v>2.4348000000000002E-2</v>
      </c>
      <c r="P197" s="264">
        <f t="shared" si="300"/>
        <v>3.5506666666666666E-2</v>
      </c>
      <c r="Q197" s="265">
        <f t="shared" si="301"/>
        <v>4.7300000000000002E-2</v>
      </c>
      <c r="R197" s="265">
        <f t="shared" si="302"/>
        <v>3.4700000000000002E-2</v>
      </c>
      <c r="S197" s="265">
        <f t="shared" si="303"/>
        <v>2.8899999999999999E-2</v>
      </c>
      <c r="T197" s="265">
        <f t="shared" si="304"/>
        <v>4.5600000000000002E-2</v>
      </c>
      <c r="V197" s="257"/>
      <c r="W197" s="265">
        <f t="shared" si="315"/>
        <v>3.9125E-2</v>
      </c>
      <c r="X197" s="257"/>
    </row>
    <row r="198" spans="1:24" ht="17.45" customHeight="1" x14ac:dyDescent="0.25">
      <c r="A198" s="257">
        <f t="shared" si="307"/>
        <v>7</v>
      </c>
      <c r="B198" s="257">
        <f t="shared" si="308"/>
        <v>2018</v>
      </c>
      <c r="C198" s="8">
        <f t="shared" si="316"/>
        <v>43294</v>
      </c>
      <c r="D198" s="260">
        <v>4.2799999999999998E-2</v>
      </c>
      <c r="E198" s="261"/>
      <c r="F198" s="260"/>
      <c r="G198" s="262"/>
      <c r="H198" s="261">
        <v>5.8900000000000001E-2</v>
      </c>
      <c r="I198" s="260">
        <v>2.8299999999999999E-2</v>
      </c>
      <c r="J198" s="261"/>
      <c r="K198" s="263">
        <v>3.8699999999999998E-2</v>
      </c>
      <c r="L198" s="261"/>
      <c r="M198" s="264">
        <f t="shared" ref="M198:M261" si="317">IF(SUM(D198:E198)&gt;0,IFERROR(AVERAGE(D169:E198),""),"")</f>
        <v>4.2333333333333334E-2</v>
      </c>
      <c r="N198" s="264">
        <f t="shared" ref="N198:N261" si="318">IF(SUM(F198:H198)&gt;0,IFERROR(AVERAGE(F169:H198),""),"")</f>
        <v>3.3575428571428569E-2</v>
      </c>
      <c r="O198" s="264">
        <f t="shared" ref="O198:O261" si="319">IF(SUM(I198:J198)&gt;0,IFERROR(AVERAGE(I169:J198),""),"")</f>
        <v>2.4087999999999998E-2</v>
      </c>
      <c r="P198" s="264">
        <f t="shared" ref="P198:P261" si="320">IF(SUM(K198:L198)&gt;0,IFERROR(AVERAGE(K169:L198),""),"")</f>
        <v>3.5689999999999993E-2</v>
      </c>
      <c r="Q198" s="265">
        <f t="shared" ref="Q198:Q261" si="321">IFERROR(AVERAGE(D198:E198),"")</f>
        <v>4.2799999999999998E-2</v>
      </c>
      <c r="R198" s="265">
        <f t="shared" ref="R198:R261" si="322">IFERROR(AVERAGE(F198:H198),"")</f>
        <v>5.8900000000000001E-2</v>
      </c>
      <c r="S198" s="265">
        <f t="shared" ref="S198:S261" si="323">IFERROR(AVERAGE(I198:J198),"")</f>
        <v>2.8299999999999999E-2</v>
      </c>
      <c r="T198" s="265">
        <f t="shared" ref="T198:T261" si="324">IFERROR(AVERAGE(K198:L198),"")</f>
        <v>3.8699999999999998E-2</v>
      </c>
      <c r="V198" s="257"/>
      <c r="W198" s="265">
        <f t="shared" si="315"/>
        <v>4.2175000000000004E-2</v>
      </c>
      <c r="X198" s="265">
        <f>AVERAGE(Q194:T198)</f>
        <v>4.0164999999999992E-2</v>
      </c>
    </row>
    <row r="199" spans="1:24" ht="17.45" customHeight="1" x14ac:dyDescent="0.25">
      <c r="A199" s="257">
        <f t="shared" si="307"/>
        <v>7</v>
      </c>
      <c r="B199" s="257">
        <f t="shared" si="308"/>
        <v>2018</v>
      </c>
      <c r="C199" s="435">
        <f t="shared" si="316"/>
        <v>43295</v>
      </c>
      <c r="D199" s="434"/>
      <c r="E199" s="436">
        <v>1.77E-2</v>
      </c>
      <c r="F199" s="434"/>
      <c r="G199" s="438">
        <v>1.67E-2</v>
      </c>
      <c r="H199" s="436"/>
      <c r="I199" s="434"/>
      <c r="J199" s="436">
        <v>2.8299999999999999E-2</v>
      </c>
      <c r="K199" s="437"/>
      <c r="L199" s="436">
        <v>3.2800000000000003E-2</v>
      </c>
      <c r="M199" s="264">
        <f t="shared" si="317"/>
        <v>4.1893333333333338E-2</v>
      </c>
      <c r="N199" s="264">
        <f t="shared" si="318"/>
        <v>3.2738285714285706E-2</v>
      </c>
      <c r="O199" s="264">
        <f t="shared" si="319"/>
        <v>2.3664666666666667E-2</v>
      </c>
      <c r="P199" s="264">
        <f t="shared" si="320"/>
        <v>3.5183333333333323E-2</v>
      </c>
      <c r="Q199" s="442">
        <f t="shared" si="321"/>
        <v>1.77E-2</v>
      </c>
      <c r="R199" s="442">
        <f t="shared" si="322"/>
        <v>1.67E-2</v>
      </c>
      <c r="S199" s="442">
        <f t="shared" si="323"/>
        <v>2.8299999999999999E-2</v>
      </c>
      <c r="T199" s="442">
        <f t="shared" si="324"/>
        <v>3.2800000000000003E-2</v>
      </c>
      <c r="U199" s="326"/>
      <c r="V199" s="442">
        <f>AVERAGE(Q199:T199)</f>
        <v>2.3875E-2</v>
      </c>
      <c r="W199" s="445"/>
      <c r="X199" s="257"/>
    </row>
    <row r="200" spans="1:24" ht="17.45" customHeight="1" x14ac:dyDescent="0.25">
      <c r="A200" s="257">
        <f t="shared" si="307"/>
        <v>7</v>
      </c>
      <c r="B200" s="257">
        <f t="shared" si="308"/>
        <v>2018</v>
      </c>
      <c r="C200" s="435">
        <f t="shared" si="316"/>
        <v>43296</v>
      </c>
      <c r="D200" s="434">
        <v>1.8800000000000001E-2</v>
      </c>
      <c r="E200" s="436"/>
      <c r="F200" s="434">
        <v>9.2999999999999992E-3</v>
      </c>
      <c r="G200" s="438"/>
      <c r="H200" s="436">
        <v>1.11E-2</v>
      </c>
      <c r="I200" s="434">
        <v>6.3E-3</v>
      </c>
      <c r="J200" s="436"/>
      <c r="K200" s="437">
        <v>1.7600000000000001E-2</v>
      </c>
      <c r="L200" s="436"/>
      <c r="M200" s="264">
        <f t="shared" si="317"/>
        <v>4.0996666666666667E-2</v>
      </c>
      <c r="N200" s="264">
        <f t="shared" si="318"/>
        <v>3.077828571428572E-2</v>
      </c>
      <c r="O200" s="264">
        <f t="shared" si="319"/>
        <v>2.2864666666666669E-2</v>
      </c>
      <c r="P200" s="264">
        <f t="shared" si="320"/>
        <v>3.4509999999999999E-2</v>
      </c>
      <c r="Q200" s="442">
        <f t="shared" si="321"/>
        <v>1.8800000000000001E-2</v>
      </c>
      <c r="R200" s="442">
        <f t="shared" si="322"/>
        <v>1.0200000000000001E-2</v>
      </c>
      <c r="S200" s="442">
        <f t="shared" si="323"/>
        <v>6.3E-3</v>
      </c>
      <c r="T200" s="442">
        <f t="shared" si="324"/>
        <v>1.7600000000000001E-2</v>
      </c>
      <c r="U200" s="326"/>
      <c r="V200" s="442">
        <f>AVERAGE(Q200:T200)</f>
        <v>1.3225000000000001E-2</v>
      </c>
      <c r="W200" s="445"/>
      <c r="X200" s="265">
        <f>AVERAGE(Q199:T200)</f>
        <v>1.8550000000000001E-2</v>
      </c>
    </row>
    <row r="201" spans="1:24" ht="17.45" customHeight="1" x14ac:dyDescent="0.25">
      <c r="A201" s="257">
        <f t="shared" si="307"/>
        <v>7</v>
      </c>
      <c r="B201" s="257">
        <f t="shared" si="308"/>
        <v>2018</v>
      </c>
      <c r="C201" s="8">
        <f t="shared" si="316"/>
        <v>43297</v>
      </c>
      <c r="D201" s="260"/>
      <c r="E201" s="261">
        <v>6.3399999999999998E-2</v>
      </c>
      <c r="F201" s="260"/>
      <c r="G201" s="262">
        <v>2.6499999999999999E-2</v>
      </c>
      <c r="H201" s="261"/>
      <c r="I201" s="260"/>
      <c r="J201" s="261">
        <v>1.72E-2</v>
      </c>
      <c r="K201" s="263"/>
      <c r="L201" s="261">
        <v>3.6400000000000002E-2</v>
      </c>
      <c r="M201" s="264">
        <f t="shared" si="317"/>
        <v>4.2203333333333336E-2</v>
      </c>
      <c r="N201" s="264">
        <f t="shared" si="318"/>
        <v>3.0592571428571431E-2</v>
      </c>
      <c r="O201" s="264">
        <f t="shared" si="319"/>
        <v>2.3104666666666666E-2</v>
      </c>
      <c r="P201" s="264">
        <f t="shared" si="320"/>
        <v>3.3639999999999996E-2</v>
      </c>
      <c r="Q201" s="265">
        <f t="shared" si="321"/>
        <v>6.3399999999999998E-2</v>
      </c>
      <c r="R201" s="265">
        <f t="shared" si="322"/>
        <v>2.6499999999999999E-2</v>
      </c>
      <c r="S201" s="265">
        <f t="shared" si="323"/>
        <v>1.72E-2</v>
      </c>
      <c r="T201" s="265">
        <f t="shared" si="324"/>
        <v>3.6400000000000002E-2</v>
      </c>
      <c r="V201" s="257"/>
      <c r="W201" s="265">
        <f>AVERAGE(Q201:T201)</f>
        <v>3.5875000000000004E-2</v>
      </c>
      <c r="X201" s="257"/>
    </row>
    <row r="202" spans="1:24" ht="17.45" customHeight="1" x14ac:dyDescent="0.25">
      <c r="A202" s="257">
        <f t="shared" si="307"/>
        <v>7</v>
      </c>
      <c r="B202" s="257">
        <f t="shared" si="308"/>
        <v>2018</v>
      </c>
      <c r="C202" s="8">
        <f t="shared" si="316"/>
        <v>43298</v>
      </c>
      <c r="D202" s="260">
        <v>6.9599999999999995E-2</v>
      </c>
      <c r="E202" s="261"/>
      <c r="F202" s="260">
        <v>3.0200000000000001E-2</v>
      </c>
      <c r="G202" s="262"/>
      <c r="H202" s="261"/>
      <c r="I202" s="260">
        <v>2.7099999999999999E-2</v>
      </c>
      <c r="J202" s="261"/>
      <c r="K202" s="263">
        <v>2.6499999999999999E-2</v>
      </c>
      <c r="L202" s="261"/>
      <c r="M202" s="264">
        <f t="shared" si="317"/>
        <v>4.3913333333333325E-2</v>
      </c>
      <c r="N202" s="264">
        <f t="shared" si="318"/>
        <v>3.0864000000000003E-2</v>
      </c>
      <c r="O202" s="264">
        <f t="shared" si="319"/>
        <v>2.3788E-2</v>
      </c>
      <c r="P202" s="264">
        <f t="shared" si="320"/>
        <v>3.4046666666666663E-2</v>
      </c>
      <c r="Q202" s="265">
        <f t="shared" si="321"/>
        <v>6.9599999999999995E-2</v>
      </c>
      <c r="R202" s="265">
        <f t="shared" si="322"/>
        <v>3.0200000000000001E-2</v>
      </c>
      <c r="S202" s="265">
        <f t="shared" si="323"/>
        <v>2.7099999999999999E-2</v>
      </c>
      <c r="T202" s="265">
        <f t="shared" si="324"/>
        <v>2.6499999999999999E-2</v>
      </c>
      <c r="V202" s="257"/>
      <c r="W202" s="265">
        <f t="shared" ref="W202:W205" si="325">AVERAGE(Q202:T202)</f>
        <v>3.8350000000000002E-2</v>
      </c>
      <c r="X202" s="257"/>
    </row>
    <row r="203" spans="1:24" ht="17.45" customHeight="1" x14ac:dyDescent="0.25">
      <c r="A203" s="257">
        <f t="shared" si="307"/>
        <v>7</v>
      </c>
      <c r="B203" s="257">
        <f t="shared" si="308"/>
        <v>2018</v>
      </c>
      <c r="C203" s="8">
        <f t="shared" si="316"/>
        <v>43299</v>
      </c>
      <c r="D203" s="260"/>
      <c r="E203" s="261">
        <v>5.0500000000000003E-2</v>
      </c>
      <c r="F203" s="260"/>
      <c r="G203" s="262">
        <v>2.8899999999999999E-2</v>
      </c>
      <c r="H203" s="261"/>
      <c r="I203" s="260"/>
      <c r="J203" s="261">
        <v>2.2499999999999999E-2</v>
      </c>
      <c r="K203" s="263"/>
      <c r="L203" s="261">
        <v>5.16E-2</v>
      </c>
      <c r="M203" s="264">
        <f t="shared" si="317"/>
        <v>4.4399999999999995E-2</v>
      </c>
      <c r="N203" s="264">
        <f t="shared" si="318"/>
        <v>3.0701142857142857E-2</v>
      </c>
      <c r="O203" s="264">
        <f t="shared" si="319"/>
        <v>2.3671333333333332E-2</v>
      </c>
      <c r="P203" s="264">
        <f t="shared" si="320"/>
        <v>3.4303333333333332E-2</v>
      </c>
      <c r="Q203" s="265">
        <f t="shared" si="321"/>
        <v>5.0500000000000003E-2</v>
      </c>
      <c r="R203" s="265">
        <f t="shared" si="322"/>
        <v>2.8899999999999999E-2</v>
      </c>
      <c r="S203" s="265">
        <f t="shared" si="323"/>
        <v>2.2499999999999999E-2</v>
      </c>
      <c r="T203" s="265">
        <f t="shared" si="324"/>
        <v>5.16E-2</v>
      </c>
      <c r="V203" s="257"/>
      <c r="W203" s="265">
        <f t="shared" si="325"/>
        <v>3.8374999999999999E-2</v>
      </c>
      <c r="X203" s="257"/>
    </row>
    <row r="204" spans="1:24" ht="17.45" customHeight="1" x14ac:dyDescent="0.25">
      <c r="A204" s="257">
        <f t="shared" si="307"/>
        <v>7</v>
      </c>
      <c r="B204" s="257">
        <f t="shared" si="308"/>
        <v>2018</v>
      </c>
      <c r="C204" s="8">
        <f t="shared" si="316"/>
        <v>43300</v>
      </c>
      <c r="D204" s="260">
        <v>4.53E-2</v>
      </c>
      <c r="E204" s="261"/>
      <c r="F204" s="260"/>
      <c r="G204" s="262"/>
      <c r="H204" s="261">
        <v>2.98E-2</v>
      </c>
      <c r="I204" s="260">
        <v>2.2700000000000001E-2</v>
      </c>
      <c r="J204" s="261"/>
      <c r="K204" s="263">
        <v>4.19E-2</v>
      </c>
      <c r="L204" s="261"/>
      <c r="M204" s="264">
        <f t="shared" si="317"/>
        <v>4.2816666666666656E-2</v>
      </c>
      <c r="N204" s="264">
        <f t="shared" si="318"/>
        <v>2.985257142857143E-2</v>
      </c>
      <c r="O204" s="264">
        <f t="shared" si="319"/>
        <v>2.3558000000000003E-2</v>
      </c>
      <c r="P204" s="264">
        <f t="shared" si="320"/>
        <v>3.4776666666666664E-2</v>
      </c>
      <c r="Q204" s="265">
        <f t="shared" si="321"/>
        <v>4.53E-2</v>
      </c>
      <c r="R204" s="265">
        <f t="shared" si="322"/>
        <v>2.98E-2</v>
      </c>
      <c r="S204" s="265">
        <f t="shared" si="323"/>
        <v>2.2700000000000001E-2</v>
      </c>
      <c r="T204" s="265">
        <f t="shared" si="324"/>
        <v>4.19E-2</v>
      </c>
      <c r="V204" s="257"/>
      <c r="W204" s="265">
        <f t="shared" si="325"/>
        <v>3.4924999999999998E-2</v>
      </c>
      <c r="X204" s="257"/>
    </row>
    <row r="205" spans="1:24" ht="17.45" customHeight="1" x14ac:dyDescent="0.25">
      <c r="A205" s="257">
        <f t="shared" si="307"/>
        <v>7</v>
      </c>
      <c r="B205" s="257">
        <f t="shared" si="308"/>
        <v>2018</v>
      </c>
      <c r="C205" s="8">
        <f t="shared" si="316"/>
        <v>43301</v>
      </c>
      <c r="D205" s="260"/>
      <c r="E205" s="261">
        <v>5.2299999999999999E-2</v>
      </c>
      <c r="F205" s="260"/>
      <c r="G205" s="262">
        <v>2.4400000000000002E-2</v>
      </c>
      <c r="H205" s="261"/>
      <c r="I205" s="260"/>
      <c r="J205" s="261">
        <v>1.9800000000000002E-2</v>
      </c>
      <c r="K205" s="263"/>
      <c r="L205" s="261">
        <v>5.6099999999999997E-2</v>
      </c>
      <c r="M205" s="264">
        <f t="shared" si="317"/>
        <v>4.2896666666666659E-2</v>
      </c>
      <c r="N205" s="264">
        <f t="shared" si="318"/>
        <v>2.9715428571428566E-2</v>
      </c>
      <c r="O205" s="264">
        <f t="shared" si="319"/>
        <v>2.3134666666666668E-2</v>
      </c>
      <c r="P205" s="264">
        <f t="shared" si="320"/>
        <v>3.5463333333333326E-2</v>
      </c>
      <c r="Q205" s="265">
        <f t="shared" si="321"/>
        <v>5.2299999999999999E-2</v>
      </c>
      <c r="R205" s="265">
        <f t="shared" si="322"/>
        <v>2.4400000000000002E-2</v>
      </c>
      <c r="S205" s="265">
        <f t="shared" si="323"/>
        <v>1.9800000000000002E-2</v>
      </c>
      <c r="T205" s="265">
        <f t="shared" si="324"/>
        <v>5.6099999999999997E-2</v>
      </c>
      <c r="V205" s="257"/>
      <c r="W205" s="265">
        <f t="shared" si="325"/>
        <v>3.8150000000000003E-2</v>
      </c>
      <c r="X205" s="265">
        <f>AVERAGE(Q201:T205)</f>
        <v>3.7135000000000015E-2</v>
      </c>
    </row>
    <row r="206" spans="1:24" ht="17.45" customHeight="1" x14ac:dyDescent="0.25">
      <c r="A206" s="257">
        <f t="shared" si="307"/>
        <v>7</v>
      </c>
      <c r="B206" s="257">
        <f t="shared" si="308"/>
        <v>2018</v>
      </c>
      <c r="C206" s="435">
        <f t="shared" si="316"/>
        <v>43302</v>
      </c>
      <c r="D206" s="434">
        <v>2.0400000000000001E-2</v>
      </c>
      <c r="E206" s="436"/>
      <c r="F206" s="434">
        <v>2.06E-2</v>
      </c>
      <c r="G206" s="438"/>
      <c r="H206" s="436">
        <v>2.0799999999999999E-2</v>
      </c>
      <c r="I206" s="434">
        <v>1.2200000000000001E-2</v>
      </c>
      <c r="J206" s="436"/>
      <c r="K206" s="437">
        <v>2.3900000000000001E-2</v>
      </c>
      <c r="L206" s="436"/>
      <c r="M206" s="264">
        <f t="shared" si="317"/>
        <v>4.1909999999999996E-2</v>
      </c>
      <c r="N206" s="264">
        <f t="shared" si="318"/>
        <v>2.8789714285714276E-2</v>
      </c>
      <c r="O206" s="264">
        <f t="shared" si="319"/>
        <v>2.2514666666666669E-2</v>
      </c>
      <c r="P206" s="264">
        <f t="shared" si="320"/>
        <v>3.5220000000000001E-2</v>
      </c>
      <c r="Q206" s="442">
        <f t="shared" si="321"/>
        <v>2.0400000000000001E-2</v>
      </c>
      <c r="R206" s="442">
        <f t="shared" si="322"/>
        <v>2.07E-2</v>
      </c>
      <c r="S206" s="442">
        <f t="shared" si="323"/>
        <v>1.2200000000000001E-2</v>
      </c>
      <c r="T206" s="442">
        <f t="shared" si="324"/>
        <v>2.3900000000000001E-2</v>
      </c>
      <c r="U206" s="326"/>
      <c r="V206" s="442">
        <f>AVERAGE(Q206:T206)</f>
        <v>1.9300000000000001E-2</v>
      </c>
      <c r="W206" s="445"/>
      <c r="X206" s="257"/>
    </row>
    <row r="207" spans="1:24" ht="17.45" customHeight="1" x14ac:dyDescent="0.25">
      <c r="A207" s="257">
        <f t="shared" si="307"/>
        <v>7</v>
      </c>
      <c r="B207" s="257">
        <f t="shared" si="308"/>
        <v>2018</v>
      </c>
      <c r="C207" s="435">
        <f t="shared" si="316"/>
        <v>43303</v>
      </c>
      <c r="D207" s="434"/>
      <c r="E207" s="436">
        <v>2.18E-2</v>
      </c>
      <c r="F207" s="434"/>
      <c r="G207" s="438">
        <v>1.8700000000000001E-2</v>
      </c>
      <c r="H207" s="436"/>
      <c r="I207" s="434"/>
      <c r="J207" s="436">
        <v>1.32E-2</v>
      </c>
      <c r="K207" s="437"/>
      <c r="L207" s="436">
        <v>3.0499999999999999E-2</v>
      </c>
      <c r="M207" s="264">
        <f t="shared" si="317"/>
        <v>4.1569999999999996E-2</v>
      </c>
      <c r="N207" s="264">
        <f t="shared" si="318"/>
        <v>2.8144000000000002E-2</v>
      </c>
      <c r="O207" s="264">
        <f t="shared" si="319"/>
        <v>2.1544666666666667E-2</v>
      </c>
      <c r="P207" s="264">
        <f t="shared" si="320"/>
        <v>3.484333333333333E-2</v>
      </c>
      <c r="Q207" s="442">
        <f t="shared" si="321"/>
        <v>2.18E-2</v>
      </c>
      <c r="R207" s="442">
        <f t="shared" si="322"/>
        <v>1.8700000000000001E-2</v>
      </c>
      <c r="S207" s="442">
        <f t="shared" si="323"/>
        <v>1.32E-2</v>
      </c>
      <c r="T207" s="442">
        <f t="shared" si="324"/>
        <v>3.0499999999999999E-2</v>
      </c>
      <c r="U207" s="326"/>
      <c r="V207" s="442">
        <f>AVERAGE(Q207:T207)</f>
        <v>2.1049999999999999E-2</v>
      </c>
      <c r="W207" s="445"/>
      <c r="X207" s="265">
        <f>AVERAGE(Q206:T207)</f>
        <v>2.0174999999999998E-2</v>
      </c>
    </row>
    <row r="208" spans="1:24" ht="17.45" customHeight="1" x14ac:dyDescent="0.25">
      <c r="A208" s="257">
        <f t="shared" si="307"/>
        <v>7</v>
      </c>
      <c r="B208" s="257">
        <f t="shared" si="308"/>
        <v>2018</v>
      </c>
      <c r="C208" s="8">
        <f t="shared" si="316"/>
        <v>43304</v>
      </c>
      <c r="D208" s="260">
        <v>5.4399999999999997E-2</v>
      </c>
      <c r="E208" s="261"/>
      <c r="F208" s="260">
        <v>3.8800000000000001E-2</v>
      </c>
      <c r="G208" s="262"/>
      <c r="H208" s="261"/>
      <c r="I208" s="260">
        <v>4.6699999999999998E-2</v>
      </c>
      <c r="J208" s="261"/>
      <c r="K208" s="263">
        <v>3.4799999999999998E-2</v>
      </c>
      <c r="L208" s="261"/>
      <c r="M208" s="264">
        <f t="shared" si="317"/>
        <v>4.2723333333333342E-2</v>
      </c>
      <c r="N208" s="264">
        <f t="shared" si="318"/>
        <v>2.8875428571428569E-2</v>
      </c>
      <c r="O208" s="264">
        <f t="shared" si="319"/>
        <v>2.2863333333333333E-2</v>
      </c>
      <c r="P208" s="264">
        <f t="shared" si="320"/>
        <v>3.5196666666666668E-2</v>
      </c>
      <c r="Q208" s="265">
        <f t="shared" si="321"/>
        <v>5.4399999999999997E-2</v>
      </c>
      <c r="R208" s="265">
        <f t="shared" si="322"/>
        <v>3.8800000000000001E-2</v>
      </c>
      <c r="S208" s="265">
        <f t="shared" si="323"/>
        <v>4.6699999999999998E-2</v>
      </c>
      <c r="T208" s="265">
        <f t="shared" si="324"/>
        <v>3.4799999999999998E-2</v>
      </c>
      <c r="V208" s="257"/>
      <c r="W208" s="265">
        <f>AVERAGE(Q208:T208)</f>
        <v>4.3674999999999999E-2</v>
      </c>
      <c r="X208" s="257"/>
    </row>
    <row r="209" spans="1:24" ht="17.45" customHeight="1" x14ac:dyDescent="0.25">
      <c r="A209" s="257">
        <f t="shared" si="307"/>
        <v>7</v>
      </c>
      <c r="B209" s="257">
        <f t="shared" si="308"/>
        <v>2018</v>
      </c>
      <c r="C209" s="8">
        <f t="shared" si="316"/>
        <v>43305</v>
      </c>
      <c r="D209" s="260"/>
      <c r="E209" s="261">
        <v>5.16E-2</v>
      </c>
      <c r="F209" s="260"/>
      <c r="G209" s="262">
        <v>3.9E-2</v>
      </c>
      <c r="H209" s="261"/>
      <c r="I209" s="260"/>
      <c r="J209" s="261">
        <v>3.0499999999999999E-2</v>
      </c>
      <c r="K209" s="263"/>
      <c r="L209" s="261">
        <v>4.0800000000000003E-2</v>
      </c>
      <c r="M209" s="264">
        <f t="shared" si="317"/>
        <v>4.1823333333333337E-2</v>
      </c>
      <c r="N209" s="264">
        <f t="shared" si="318"/>
        <v>2.9737142857142854E-2</v>
      </c>
      <c r="O209" s="264">
        <f t="shared" si="319"/>
        <v>2.3734666666666664E-2</v>
      </c>
      <c r="P209" s="264">
        <f t="shared" si="320"/>
        <v>3.5599999999999993E-2</v>
      </c>
      <c r="Q209" s="265">
        <f t="shared" si="321"/>
        <v>5.16E-2</v>
      </c>
      <c r="R209" s="265">
        <f t="shared" si="322"/>
        <v>3.9E-2</v>
      </c>
      <c r="S209" s="265">
        <f t="shared" si="323"/>
        <v>3.0499999999999999E-2</v>
      </c>
      <c r="T209" s="265">
        <f t="shared" si="324"/>
        <v>4.0800000000000003E-2</v>
      </c>
      <c r="V209" s="257"/>
      <c r="W209" s="265">
        <f t="shared" ref="W209:W212" si="326">AVERAGE(Q209:T209)</f>
        <v>4.0474999999999997E-2</v>
      </c>
      <c r="X209" s="257"/>
    </row>
    <row r="210" spans="1:24" ht="17.45" customHeight="1" x14ac:dyDescent="0.25">
      <c r="A210" s="257">
        <f t="shared" si="307"/>
        <v>7</v>
      </c>
      <c r="B210" s="257">
        <f t="shared" si="308"/>
        <v>2018</v>
      </c>
      <c r="C210" s="8">
        <f t="shared" si="316"/>
        <v>43306</v>
      </c>
      <c r="D210" s="260">
        <v>4.1599999999999998E-2</v>
      </c>
      <c r="E210" s="261"/>
      <c r="F210" s="260"/>
      <c r="G210" s="262"/>
      <c r="H210" s="261">
        <v>3.0499999999999999E-2</v>
      </c>
      <c r="I210" s="260">
        <v>2.6499999999999999E-2</v>
      </c>
      <c r="J210" s="261"/>
      <c r="K210" s="263">
        <v>3.1800000000000002E-2</v>
      </c>
      <c r="L210" s="261"/>
      <c r="M210" s="264">
        <f t="shared" si="317"/>
        <v>4.0969999999999999E-2</v>
      </c>
      <c r="N210" s="264">
        <f t="shared" si="318"/>
        <v>2.9879999999999997E-2</v>
      </c>
      <c r="O210" s="264">
        <f t="shared" si="319"/>
        <v>2.3574666666666664E-2</v>
      </c>
      <c r="P210" s="264">
        <f t="shared" si="320"/>
        <v>3.5856666666666662E-2</v>
      </c>
      <c r="Q210" s="265">
        <f t="shared" si="321"/>
        <v>4.1599999999999998E-2</v>
      </c>
      <c r="R210" s="265">
        <f t="shared" si="322"/>
        <v>3.0499999999999999E-2</v>
      </c>
      <c r="S210" s="265">
        <f t="shared" si="323"/>
        <v>2.6499999999999999E-2</v>
      </c>
      <c r="T210" s="265">
        <f t="shared" si="324"/>
        <v>3.1800000000000002E-2</v>
      </c>
      <c r="V210" s="257"/>
      <c r="W210" s="265">
        <f t="shared" si="326"/>
        <v>3.2599999999999997E-2</v>
      </c>
      <c r="X210" s="257"/>
    </row>
    <row r="211" spans="1:24" ht="17.45" customHeight="1" x14ac:dyDescent="0.25">
      <c r="A211" s="257">
        <f t="shared" ref="A211:A274" si="327">IF(ISNUMBER(C211),MONTH(C211),"")</f>
        <v>7</v>
      </c>
      <c r="B211" s="257">
        <f t="shared" ref="B211:B274" si="328">IF(ISNUMBER(C211),YEAR(C211),"")</f>
        <v>2018</v>
      </c>
      <c r="C211" s="8">
        <f t="shared" si="316"/>
        <v>43307</v>
      </c>
      <c r="D211" s="260"/>
      <c r="E211" s="261">
        <v>3.8100000000000002E-2</v>
      </c>
      <c r="F211" s="260"/>
      <c r="G211" s="262">
        <v>2.18E-2</v>
      </c>
      <c r="H211" s="261"/>
      <c r="I211" s="260"/>
      <c r="J211" s="261">
        <v>2.0899999999999998E-2</v>
      </c>
      <c r="K211" s="263"/>
      <c r="L211" s="261">
        <v>3.9199999999999999E-2</v>
      </c>
      <c r="M211" s="264">
        <f t="shared" si="317"/>
        <v>4.0850000000000011E-2</v>
      </c>
      <c r="N211" s="264">
        <f t="shared" si="318"/>
        <v>2.9011428571428566E-2</v>
      </c>
      <c r="O211" s="264">
        <f t="shared" si="319"/>
        <v>2.2474666666666664E-2</v>
      </c>
      <c r="P211" s="264">
        <f t="shared" si="320"/>
        <v>3.607666666666666E-2</v>
      </c>
      <c r="Q211" s="265">
        <f t="shared" si="321"/>
        <v>3.8100000000000002E-2</v>
      </c>
      <c r="R211" s="265">
        <f t="shared" si="322"/>
        <v>2.18E-2</v>
      </c>
      <c r="S211" s="265">
        <f t="shared" si="323"/>
        <v>2.0899999999999998E-2</v>
      </c>
      <c r="T211" s="265">
        <f t="shared" si="324"/>
        <v>3.9199999999999999E-2</v>
      </c>
      <c r="V211" s="257"/>
      <c r="W211" s="265">
        <f t="shared" si="326"/>
        <v>0.03</v>
      </c>
      <c r="X211" s="257"/>
    </row>
    <row r="212" spans="1:24" ht="17.45" customHeight="1" x14ac:dyDescent="0.25">
      <c r="A212" s="257">
        <f t="shared" si="327"/>
        <v>7</v>
      </c>
      <c r="B212" s="257">
        <f t="shared" si="328"/>
        <v>2018</v>
      </c>
      <c r="C212" s="9">
        <f t="shared" si="316"/>
        <v>43308</v>
      </c>
      <c r="D212" s="275">
        <v>2.9100000000000001E-2</v>
      </c>
      <c r="E212" s="276"/>
      <c r="F212" s="275">
        <v>4.3400000000000001E-2</v>
      </c>
      <c r="G212" s="277"/>
      <c r="H212" s="276">
        <v>4.1300000000000003E-2</v>
      </c>
      <c r="I212" s="275">
        <v>2.3699999999999999E-2</v>
      </c>
      <c r="J212" s="276"/>
      <c r="K212" s="278">
        <v>2.3800000000000002E-2</v>
      </c>
      <c r="L212" s="276"/>
      <c r="M212" s="264">
        <f t="shared" si="317"/>
        <v>4.0490000000000005E-2</v>
      </c>
      <c r="N212" s="264">
        <f t="shared" si="318"/>
        <v>2.962571428571429E-2</v>
      </c>
      <c r="O212" s="264">
        <f t="shared" si="319"/>
        <v>2.2264666666666665E-2</v>
      </c>
      <c r="P212" s="264">
        <f t="shared" si="320"/>
        <v>3.5706666666666664E-2</v>
      </c>
      <c r="Q212" s="265">
        <f t="shared" si="321"/>
        <v>2.9100000000000001E-2</v>
      </c>
      <c r="R212" s="265">
        <f t="shared" si="322"/>
        <v>4.2349999999999999E-2</v>
      </c>
      <c r="S212" s="265">
        <f t="shared" si="323"/>
        <v>2.3699999999999999E-2</v>
      </c>
      <c r="T212" s="265">
        <f t="shared" si="324"/>
        <v>2.3800000000000002E-2</v>
      </c>
      <c r="V212" s="257"/>
      <c r="W212" s="265">
        <f t="shared" si="326"/>
        <v>2.97375E-2</v>
      </c>
      <c r="X212" s="265">
        <f>AVERAGE(Q208:T212)</f>
        <v>3.5297500000000002E-2</v>
      </c>
    </row>
    <row r="213" spans="1:24" ht="17.45" customHeight="1" x14ac:dyDescent="0.25">
      <c r="A213" s="257">
        <f t="shared" si="327"/>
        <v>7</v>
      </c>
      <c r="B213" s="257">
        <f t="shared" si="328"/>
        <v>2018</v>
      </c>
      <c r="C213" s="435">
        <f t="shared" si="316"/>
        <v>43309</v>
      </c>
      <c r="D213" s="434"/>
      <c r="E213" s="436">
        <v>1.3299999999999999E-2</v>
      </c>
      <c r="F213" s="434"/>
      <c r="G213" s="438">
        <v>1.32E-2</v>
      </c>
      <c r="H213" s="436"/>
      <c r="I213" s="434"/>
      <c r="J213" s="436">
        <v>1.46E-2</v>
      </c>
      <c r="K213" s="437"/>
      <c r="L213" s="436">
        <v>2.3099999999999999E-2</v>
      </c>
      <c r="M213" s="264">
        <f t="shared" si="317"/>
        <v>3.9343333333333334E-2</v>
      </c>
      <c r="N213" s="264">
        <f t="shared" si="318"/>
        <v>2.9325714285714285E-2</v>
      </c>
      <c r="O213" s="264">
        <f t="shared" si="319"/>
        <v>2.2057999999999991E-2</v>
      </c>
      <c r="P213" s="264">
        <f t="shared" si="320"/>
        <v>3.5116666666666664E-2</v>
      </c>
      <c r="Q213" s="442">
        <f t="shared" si="321"/>
        <v>1.3299999999999999E-2</v>
      </c>
      <c r="R213" s="442">
        <f t="shared" si="322"/>
        <v>1.32E-2</v>
      </c>
      <c r="S213" s="442">
        <f t="shared" si="323"/>
        <v>1.46E-2</v>
      </c>
      <c r="T213" s="442">
        <f t="shared" si="324"/>
        <v>2.3099999999999999E-2</v>
      </c>
      <c r="U213" s="326"/>
      <c r="V213" s="442">
        <f>AVERAGE(Q213:T213)</f>
        <v>1.6049999999999998E-2</v>
      </c>
      <c r="W213" s="445"/>
      <c r="X213" s="257"/>
    </row>
    <row r="214" spans="1:24" ht="17.45" customHeight="1" x14ac:dyDescent="0.25">
      <c r="A214" s="257">
        <f t="shared" si="327"/>
        <v>7</v>
      </c>
      <c r="B214" s="257">
        <f t="shared" si="328"/>
        <v>2018</v>
      </c>
      <c r="C214" s="435">
        <f t="shared" si="316"/>
        <v>43310</v>
      </c>
      <c r="D214" s="434">
        <v>1.47E-2</v>
      </c>
      <c r="E214" s="436"/>
      <c r="F214" s="434">
        <v>1.2699999999999999E-2</v>
      </c>
      <c r="G214" s="438"/>
      <c r="H214" s="436"/>
      <c r="I214" s="434">
        <v>9.4000000000000004E-3</v>
      </c>
      <c r="J214" s="436"/>
      <c r="K214" s="437">
        <v>1.6899999999999998E-2</v>
      </c>
      <c r="L214" s="436"/>
      <c r="M214" s="264">
        <f t="shared" si="317"/>
        <v>3.8130000000000004E-2</v>
      </c>
      <c r="N214" s="264">
        <f t="shared" si="318"/>
        <v>2.9031428571428573E-2</v>
      </c>
      <c r="O214" s="264">
        <f t="shared" si="319"/>
        <v>2.1517999999999995E-2</v>
      </c>
      <c r="P214" s="264">
        <f t="shared" si="320"/>
        <v>3.4473333333333335E-2</v>
      </c>
      <c r="Q214" s="442">
        <f t="shared" si="321"/>
        <v>1.47E-2</v>
      </c>
      <c r="R214" s="442">
        <f t="shared" si="322"/>
        <v>1.2699999999999999E-2</v>
      </c>
      <c r="S214" s="442">
        <f t="shared" si="323"/>
        <v>9.4000000000000004E-3</v>
      </c>
      <c r="T214" s="442">
        <f t="shared" si="324"/>
        <v>1.6899999999999998E-2</v>
      </c>
      <c r="U214" s="326"/>
      <c r="V214" s="442">
        <f>AVERAGE(Q214:T214)</f>
        <v>1.3424999999999999E-2</v>
      </c>
      <c r="W214" s="445"/>
      <c r="X214" s="265">
        <f>AVERAGE(Q213:T214)</f>
        <v>1.4737500000000001E-2</v>
      </c>
    </row>
    <row r="215" spans="1:24" ht="17.45" customHeight="1" x14ac:dyDescent="0.25">
      <c r="A215" s="257">
        <f t="shared" si="327"/>
        <v>7</v>
      </c>
      <c r="B215" s="257">
        <f t="shared" si="328"/>
        <v>2018</v>
      </c>
      <c r="C215" s="8">
        <f t="shared" si="316"/>
        <v>43311</v>
      </c>
      <c r="D215" s="260"/>
      <c r="E215" s="261">
        <v>3.4500000000000003E-2</v>
      </c>
      <c r="F215" s="260"/>
      <c r="G215" s="262">
        <v>7.2800000000000004E-2</v>
      </c>
      <c r="H215" s="261"/>
      <c r="I215" s="260"/>
      <c r="J215" s="261">
        <v>3.15E-2</v>
      </c>
      <c r="K215" s="263"/>
      <c r="L215" s="261">
        <v>3.49E-2</v>
      </c>
      <c r="M215" s="264">
        <f t="shared" si="317"/>
        <v>3.8589999999999999E-2</v>
      </c>
      <c r="N215" s="264">
        <f t="shared" si="318"/>
        <v>3.0574285714285721E-2</v>
      </c>
      <c r="O215" s="264">
        <f t="shared" si="319"/>
        <v>2.2217999999999998E-2</v>
      </c>
      <c r="P215" s="264">
        <f t="shared" si="320"/>
        <v>3.4769999999999995E-2</v>
      </c>
      <c r="Q215" s="265">
        <f t="shared" si="321"/>
        <v>3.4500000000000003E-2</v>
      </c>
      <c r="R215" s="265">
        <f t="shared" si="322"/>
        <v>7.2800000000000004E-2</v>
      </c>
      <c r="S215" s="265">
        <f t="shared" si="323"/>
        <v>3.15E-2</v>
      </c>
      <c r="T215" s="265">
        <f t="shared" si="324"/>
        <v>3.49E-2</v>
      </c>
      <c r="V215" s="257"/>
      <c r="W215" s="265">
        <f>AVERAGE(Q215:T215)</f>
        <v>4.3425000000000005E-2</v>
      </c>
      <c r="X215" s="257"/>
    </row>
    <row r="216" spans="1:24" ht="17.45" customHeight="1" x14ac:dyDescent="0.25">
      <c r="A216" s="257">
        <f t="shared" si="327"/>
        <v>7</v>
      </c>
      <c r="B216" s="257">
        <f t="shared" si="328"/>
        <v>2018</v>
      </c>
      <c r="C216" s="8">
        <f t="shared" si="316"/>
        <v>43312</v>
      </c>
      <c r="D216" s="260">
        <v>4.9399999999999999E-2</v>
      </c>
      <c r="E216" s="261"/>
      <c r="F216" s="260"/>
      <c r="G216" s="262"/>
      <c r="H216" s="261">
        <v>6.2899999999999998E-2</v>
      </c>
      <c r="I216" s="260">
        <v>3.32E-2</v>
      </c>
      <c r="J216" s="261"/>
      <c r="K216" s="263">
        <v>2.9600000000000001E-2</v>
      </c>
      <c r="L216" s="261"/>
      <c r="M216" s="264">
        <f t="shared" si="317"/>
        <v>3.9410000000000008E-2</v>
      </c>
      <c r="N216" s="264">
        <f t="shared" si="318"/>
        <v>3.1851428571428579E-2</v>
      </c>
      <c r="O216" s="264">
        <f t="shared" si="319"/>
        <v>2.3116333333333329E-2</v>
      </c>
      <c r="P216" s="264">
        <f t="shared" si="320"/>
        <v>3.5313333333333335E-2</v>
      </c>
      <c r="Q216" s="265">
        <f t="shared" si="321"/>
        <v>4.9399999999999999E-2</v>
      </c>
      <c r="R216" s="265">
        <f t="shared" si="322"/>
        <v>6.2899999999999998E-2</v>
      </c>
      <c r="S216" s="265">
        <f t="shared" si="323"/>
        <v>3.32E-2</v>
      </c>
      <c r="T216" s="265">
        <f t="shared" si="324"/>
        <v>2.9600000000000001E-2</v>
      </c>
      <c r="V216" s="257"/>
      <c r="W216" s="265">
        <f t="shared" ref="W216:W219" si="329">AVERAGE(Q216:T216)</f>
        <v>4.3774999999999994E-2</v>
      </c>
      <c r="X216" s="257"/>
    </row>
    <row r="217" spans="1:24" ht="17.45" customHeight="1" x14ac:dyDescent="0.25">
      <c r="A217" s="257">
        <f t="shared" si="327"/>
        <v>8</v>
      </c>
      <c r="B217" s="257">
        <f t="shared" si="328"/>
        <v>2018</v>
      </c>
      <c r="C217" s="8">
        <f t="shared" si="316"/>
        <v>43313</v>
      </c>
      <c r="D217" s="260"/>
      <c r="E217" s="261">
        <v>3.4299999999999997E-2</v>
      </c>
      <c r="F217" s="260"/>
      <c r="G217" s="262">
        <v>4.07E-2</v>
      </c>
      <c r="H217" s="261"/>
      <c r="I217" s="260"/>
      <c r="J217" s="261">
        <v>2.1000000000000001E-2</v>
      </c>
      <c r="K217" s="263"/>
      <c r="L217" s="261">
        <v>5.1299999999999998E-2</v>
      </c>
      <c r="M217" s="264">
        <f t="shared" si="317"/>
        <v>3.9266666666666665E-2</v>
      </c>
      <c r="N217" s="264">
        <f t="shared" si="318"/>
        <v>3.2002857142857145E-2</v>
      </c>
      <c r="O217" s="264">
        <f t="shared" si="319"/>
        <v>2.2772999999999998E-2</v>
      </c>
      <c r="P217" s="264">
        <f t="shared" si="320"/>
        <v>3.5630000000000009E-2</v>
      </c>
      <c r="Q217" s="265">
        <f t="shared" si="321"/>
        <v>3.4299999999999997E-2</v>
      </c>
      <c r="R217" s="265">
        <f t="shared" si="322"/>
        <v>4.07E-2</v>
      </c>
      <c r="S217" s="265">
        <f t="shared" si="323"/>
        <v>2.1000000000000001E-2</v>
      </c>
      <c r="T217" s="265">
        <f t="shared" si="324"/>
        <v>5.1299999999999998E-2</v>
      </c>
      <c r="V217" s="257"/>
      <c r="W217" s="265">
        <f t="shared" si="329"/>
        <v>3.6824999999999997E-2</v>
      </c>
      <c r="X217" s="257"/>
    </row>
    <row r="218" spans="1:24" ht="17.45" customHeight="1" x14ac:dyDescent="0.25">
      <c r="A218" s="257">
        <f t="shared" si="327"/>
        <v>8</v>
      </c>
      <c r="B218" s="257">
        <f t="shared" si="328"/>
        <v>2018</v>
      </c>
      <c r="C218" s="9">
        <f t="shared" si="316"/>
        <v>43314</v>
      </c>
      <c r="D218" s="275">
        <v>3.5400000000000001E-2</v>
      </c>
      <c r="E218" s="276"/>
      <c r="F218" s="275">
        <v>4.0300000000000002E-2</v>
      </c>
      <c r="G218" s="277"/>
      <c r="H218" s="276">
        <v>3.9300000000000002E-2</v>
      </c>
      <c r="I218" s="275">
        <v>2.0500000000000001E-2</v>
      </c>
      <c r="J218" s="276"/>
      <c r="K218" s="278">
        <v>2.52E-2</v>
      </c>
      <c r="L218" s="276"/>
      <c r="M218" s="264">
        <f t="shared" si="317"/>
        <v>3.9156666666666666E-2</v>
      </c>
      <c r="N218" s="264">
        <f t="shared" si="318"/>
        <v>3.3088571428571432E-2</v>
      </c>
      <c r="O218" s="264">
        <f t="shared" si="319"/>
        <v>2.2886333333333328E-2</v>
      </c>
      <c r="P218" s="264">
        <f t="shared" si="320"/>
        <v>3.5603333333333341E-2</v>
      </c>
      <c r="Q218" s="265">
        <f t="shared" si="321"/>
        <v>3.5400000000000001E-2</v>
      </c>
      <c r="R218" s="265">
        <f t="shared" si="322"/>
        <v>3.9800000000000002E-2</v>
      </c>
      <c r="S218" s="265">
        <f t="shared" si="323"/>
        <v>2.0500000000000001E-2</v>
      </c>
      <c r="T218" s="265">
        <f t="shared" si="324"/>
        <v>2.52E-2</v>
      </c>
      <c r="V218" s="257"/>
      <c r="W218" s="265">
        <f t="shared" si="329"/>
        <v>3.0225000000000002E-2</v>
      </c>
      <c r="X218" s="257"/>
    </row>
    <row r="219" spans="1:24" ht="17.45" customHeight="1" x14ac:dyDescent="0.25">
      <c r="A219" s="257">
        <f t="shared" si="327"/>
        <v>8</v>
      </c>
      <c r="B219" s="257">
        <f t="shared" si="328"/>
        <v>2018</v>
      </c>
      <c r="C219" s="8">
        <f t="shared" si="316"/>
        <v>43315</v>
      </c>
      <c r="D219" s="260"/>
      <c r="E219" s="261">
        <v>4.0899999999999999E-2</v>
      </c>
      <c r="F219" s="260"/>
      <c r="G219" s="262">
        <v>2.9700000000000001E-2</v>
      </c>
      <c r="H219" s="261"/>
      <c r="I219" s="260"/>
      <c r="J219" s="261">
        <v>2.64E-2</v>
      </c>
      <c r="K219" s="263"/>
      <c r="L219" s="261">
        <v>3.3500000000000002E-2</v>
      </c>
      <c r="M219" s="264">
        <f t="shared" si="317"/>
        <v>3.990666666666666E-2</v>
      </c>
      <c r="N219" s="264">
        <f t="shared" si="318"/>
        <v>3.3340000000000002E-2</v>
      </c>
      <c r="O219" s="264">
        <f t="shared" si="319"/>
        <v>2.333633333333333E-2</v>
      </c>
      <c r="P219" s="264">
        <f t="shared" si="320"/>
        <v>3.5730000000000012E-2</v>
      </c>
      <c r="Q219" s="265">
        <f t="shared" si="321"/>
        <v>4.0899999999999999E-2</v>
      </c>
      <c r="R219" s="265">
        <f t="shared" si="322"/>
        <v>2.9700000000000001E-2</v>
      </c>
      <c r="S219" s="265">
        <f t="shared" si="323"/>
        <v>2.64E-2</v>
      </c>
      <c r="T219" s="265">
        <f t="shared" si="324"/>
        <v>3.3500000000000002E-2</v>
      </c>
      <c r="V219" s="257"/>
      <c r="W219" s="265">
        <f t="shared" si="329"/>
        <v>3.2625000000000001E-2</v>
      </c>
      <c r="X219" s="265">
        <f>AVERAGE(Q215:T219)</f>
        <v>3.7375000000000005E-2</v>
      </c>
    </row>
    <row r="220" spans="1:24" ht="17.45" customHeight="1" x14ac:dyDescent="0.25">
      <c r="A220" s="257">
        <f t="shared" si="327"/>
        <v>8</v>
      </c>
      <c r="B220" s="257">
        <f t="shared" si="328"/>
        <v>2018</v>
      </c>
      <c r="C220" s="435">
        <f t="shared" si="316"/>
        <v>43316</v>
      </c>
      <c r="D220" s="434">
        <v>1.95E-2</v>
      </c>
      <c r="E220" s="436"/>
      <c r="F220" s="434">
        <v>1.41E-2</v>
      </c>
      <c r="G220" s="438"/>
      <c r="H220" s="436"/>
      <c r="I220" s="434">
        <v>1.17E-2</v>
      </c>
      <c r="J220" s="436"/>
      <c r="K220" s="437">
        <v>2.1499999999999998E-2</v>
      </c>
      <c r="L220" s="436"/>
      <c r="M220" s="264">
        <f t="shared" si="317"/>
        <v>3.9460000000000009E-2</v>
      </c>
      <c r="N220" s="264">
        <f t="shared" si="318"/>
        <v>3.2517142857142863E-2</v>
      </c>
      <c r="O220" s="264">
        <f t="shared" si="319"/>
        <v>2.2832999999999999E-2</v>
      </c>
      <c r="P220" s="264">
        <f t="shared" si="320"/>
        <v>3.5540000000000009E-2</v>
      </c>
      <c r="Q220" s="442">
        <f t="shared" si="321"/>
        <v>1.95E-2</v>
      </c>
      <c r="R220" s="442">
        <f t="shared" si="322"/>
        <v>1.41E-2</v>
      </c>
      <c r="S220" s="442">
        <f t="shared" si="323"/>
        <v>1.17E-2</v>
      </c>
      <c r="T220" s="442">
        <f t="shared" si="324"/>
        <v>2.1499999999999998E-2</v>
      </c>
      <c r="U220" s="326"/>
      <c r="V220" s="442">
        <f>AVERAGE(Q220:T220)</f>
        <v>1.67E-2</v>
      </c>
      <c r="W220" s="445"/>
      <c r="X220" s="257"/>
    </row>
    <row r="221" spans="1:24" ht="17.45" customHeight="1" x14ac:dyDescent="0.25">
      <c r="A221" s="257">
        <f t="shared" si="327"/>
        <v>8</v>
      </c>
      <c r="B221" s="257">
        <f t="shared" si="328"/>
        <v>2018</v>
      </c>
      <c r="C221" s="435">
        <f t="shared" si="316"/>
        <v>43317</v>
      </c>
      <c r="D221" s="434"/>
      <c r="E221" s="436">
        <v>1.1299999999999999E-2</v>
      </c>
      <c r="F221" s="434"/>
      <c r="G221" s="438">
        <v>1.7899999999999999E-2</v>
      </c>
      <c r="H221" s="436"/>
      <c r="I221" s="434"/>
      <c r="J221" s="436">
        <v>2.9399999999999999E-2</v>
      </c>
      <c r="K221" s="437"/>
      <c r="L221" s="436">
        <v>8.8000000000000005E-3</v>
      </c>
      <c r="M221" s="264">
        <f t="shared" si="317"/>
        <v>3.8133333333333345E-2</v>
      </c>
      <c r="N221" s="264">
        <f t="shared" si="318"/>
        <v>3.1157142857142859E-2</v>
      </c>
      <c r="O221" s="264">
        <f t="shared" si="319"/>
        <v>2.2689666666666664E-2</v>
      </c>
      <c r="P221" s="264">
        <f t="shared" si="320"/>
        <v>3.3680000000000002E-2</v>
      </c>
      <c r="Q221" s="442">
        <f t="shared" si="321"/>
        <v>1.1299999999999999E-2</v>
      </c>
      <c r="R221" s="442">
        <f t="shared" si="322"/>
        <v>1.7899999999999999E-2</v>
      </c>
      <c r="S221" s="442">
        <f t="shared" si="323"/>
        <v>2.9399999999999999E-2</v>
      </c>
      <c r="T221" s="442">
        <f t="shared" si="324"/>
        <v>8.8000000000000005E-3</v>
      </c>
      <c r="U221" s="326"/>
      <c r="V221" s="442">
        <f>AVERAGE(Q221:T221)</f>
        <v>1.685E-2</v>
      </c>
      <c r="W221" s="445"/>
      <c r="X221" s="265">
        <f>AVERAGE(Q220:T221)</f>
        <v>1.6775000000000002E-2</v>
      </c>
    </row>
    <row r="222" spans="1:24" ht="17.45" customHeight="1" x14ac:dyDescent="0.25">
      <c r="A222" s="257">
        <f t="shared" si="327"/>
        <v>8</v>
      </c>
      <c r="B222" s="257">
        <f t="shared" si="328"/>
        <v>2018</v>
      </c>
      <c r="C222" s="8">
        <f t="shared" si="316"/>
        <v>43318</v>
      </c>
      <c r="D222" s="260">
        <v>3.9100000000000003E-2</v>
      </c>
      <c r="E222" s="261"/>
      <c r="F222" s="260"/>
      <c r="G222" s="262"/>
      <c r="H222" s="261">
        <v>4.4600000000000001E-2</v>
      </c>
      <c r="I222" s="260">
        <v>3.1E-2</v>
      </c>
      <c r="J222" s="261"/>
      <c r="K222" s="263">
        <v>2.9899999999999999E-2</v>
      </c>
      <c r="L222" s="261"/>
      <c r="M222" s="264">
        <f t="shared" si="317"/>
        <v>3.8176666666666664E-2</v>
      </c>
      <c r="N222" s="264">
        <f t="shared" si="318"/>
        <v>3.1471428571428567E-2</v>
      </c>
      <c r="O222" s="264">
        <f t="shared" si="319"/>
        <v>2.3149666666666669E-2</v>
      </c>
      <c r="P222" s="264">
        <f t="shared" si="320"/>
        <v>3.3553333333333338E-2</v>
      </c>
      <c r="Q222" s="265">
        <f t="shared" si="321"/>
        <v>3.9100000000000003E-2</v>
      </c>
      <c r="R222" s="265">
        <f t="shared" si="322"/>
        <v>4.4600000000000001E-2</v>
      </c>
      <c r="S222" s="265">
        <f t="shared" si="323"/>
        <v>3.1E-2</v>
      </c>
      <c r="T222" s="265">
        <f t="shared" si="324"/>
        <v>2.9899999999999999E-2</v>
      </c>
      <c r="V222" s="257"/>
      <c r="W222" s="265">
        <f>AVERAGE(Q222:T222)</f>
        <v>3.6150000000000002E-2</v>
      </c>
      <c r="X222" s="257"/>
    </row>
    <row r="223" spans="1:24" ht="17.45" customHeight="1" x14ac:dyDescent="0.25">
      <c r="A223" s="257">
        <f t="shared" si="327"/>
        <v>8</v>
      </c>
      <c r="B223" s="257">
        <f t="shared" si="328"/>
        <v>2018</v>
      </c>
      <c r="C223" s="8">
        <f t="shared" si="316"/>
        <v>43319</v>
      </c>
      <c r="D223" s="260"/>
      <c r="E223" s="261">
        <v>4.5600000000000002E-2</v>
      </c>
      <c r="F223" s="260"/>
      <c r="G223" s="101">
        <v>7.85E-2</v>
      </c>
      <c r="H223" s="261"/>
      <c r="I223" s="260"/>
      <c r="J223" s="261">
        <v>2.6800000000000001E-2</v>
      </c>
      <c r="K223" s="263"/>
      <c r="L223" s="261">
        <v>5.8599999999999999E-2</v>
      </c>
      <c r="M223" s="264">
        <f t="shared" si="317"/>
        <v>3.8600000000000002E-2</v>
      </c>
      <c r="N223" s="264">
        <f t="shared" si="318"/>
        <v>3.3165714285714284E-2</v>
      </c>
      <c r="O223" s="264">
        <f t="shared" si="319"/>
        <v>2.3763333333333338E-2</v>
      </c>
      <c r="P223" s="264">
        <f t="shared" si="320"/>
        <v>3.4520000000000002E-2</v>
      </c>
      <c r="Q223" s="265">
        <f t="shared" si="321"/>
        <v>4.5600000000000002E-2</v>
      </c>
      <c r="R223" s="265">
        <f t="shared" si="322"/>
        <v>7.85E-2</v>
      </c>
      <c r="S223" s="265">
        <f t="shared" si="323"/>
        <v>2.6800000000000001E-2</v>
      </c>
      <c r="T223" s="265">
        <f t="shared" si="324"/>
        <v>5.8599999999999999E-2</v>
      </c>
      <c r="V223" s="257"/>
      <c r="W223" s="265">
        <f t="shared" ref="W223:W226" si="330">AVERAGE(Q223:T223)</f>
        <v>5.2375000000000005E-2</v>
      </c>
      <c r="X223" s="257"/>
    </row>
    <row r="224" spans="1:24" ht="17.45" customHeight="1" x14ac:dyDescent="0.25">
      <c r="A224" s="257">
        <f t="shared" si="327"/>
        <v>8</v>
      </c>
      <c r="B224" s="257">
        <f t="shared" si="328"/>
        <v>2018</v>
      </c>
      <c r="C224" s="9">
        <f t="shared" si="316"/>
        <v>43320</v>
      </c>
      <c r="D224" s="275">
        <v>3.8300000000000001E-2</v>
      </c>
      <c r="E224" s="276"/>
      <c r="F224" s="275">
        <v>2.5999999999999999E-2</v>
      </c>
      <c r="G224" s="277"/>
      <c r="H224" s="276">
        <v>2.6200000000000001E-2</v>
      </c>
      <c r="I224" s="275">
        <v>1.43E-2</v>
      </c>
      <c r="J224" s="276"/>
      <c r="K224" s="278">
        <v>4.2200000000000001E-2</v>
      </c>
      <c r="L224" s="276"/>
      <c r="M224" s="264">
        <f t="shared" si="317"/>
        <v>3.7603333333333336E-2</v>
      </c>
      <c r="N224" s="264">
        <f t="shared" si="318"/>
        <v>3.2439999999999997E-2</v>
      </c>
      <c r="O224" s="264">
        <f t="shared" si="319"/>
        <v>2.3363333333333337E-2</v>
      </c>
      <c r="P224" s="264">
        <f t="shared" si="320"/>
        <v>3.4613333333333336E-2</v>
      </c>
      <c r="Q224" s="265">
        <f t="shared" si="321"/>
        <v>3.8300000000000001E-2</v>
      </c>
      <c r="R224" s="265">
        <f t="shared" si="322"/>
        <v>2.6099999999999998E-2</v>
      </c>
      <c r="S224" s="265">
        <f t="shared" si="323"/>
        <v>1.43E-2</v>
      </c>
      <c r="T224" s="265">
        <f t="shared" si="324"/>
        <v>4.2200000000000001E-2</v>
      </c>
      <c r="V224" s="257"/>
      <c r="W224" s="265">
        <f t="shared" si="330"/>
        <v>3.0224999999999998E-2</v>
      </c>
      <c r="X224" s="257"/>
    </row>
    <row r="225" spans="1:24" ht="17.45" customHeight="1" x14ac:dyDescent="0.25">
      <c r="A225" s="257">
        <f t="shared" si="327"/>
        <v>8</v>
      </c>
      <c r="B225" s="257">
        <f t="shared" si="328"/>
        <v>2018</v>
      </c>
      <c r="C225" s="8">
        <f t="shared" si="316"/>
        <v>43321</v>
      </c>
      <c r="D225" s="260"/>
      <c r="E225" s="261">
        <v>3.4599999999999999E-2</v>
      </c>
      <c r="F225" s="260"/>
      <c r="G225" s="262">
        <v>3.4799999999999998E-2</v>
      </c>
      <c r="H225" s="261"/>
      <c r="I225" s="260"/>
      <c r="J225" s="261">
        <v>2.4199999999999999E-2</v>
      </c>
      <c r="K225" s="263"/>
      <c r="L225" s="261">
        <v>4.58E-2</v>
      </c>
      <c r="M225" s="264">
        <f t="shared" si="317"/>
        <v>3.7236666666666668E-2</v>
      </c>
      <c r="N225" s="264">
        <f t="shared" si="318"/>
        <v>3.2511428571428559E-2</v>
      </c>
      <c r="O225" s="264">
        <f t="shared" si="319"/>
        <v>2.3186666666666671E-2</v>
      </c>
      <c r="P225" s="264">
        <f t="shared" si="320"/>
        <v>3.4529999999999998E-2</v>
      </c>
      <c r="Q225" s="265">
        <f t="shared" si="321"/>
        <v>3.4599999999999999E-2</v>
      </c>
      <c r="R225" s="265">
        <f t="shared" si="322"/>
        <v>3.4799999999999998E-2</v>
      </c>
      <c r="S225" s="265">
        <f t="shared" si="323"/>
        <v>2.4199999999999999E-2</v>
      </c>
      <c r="T225" s="265">
        <f t="shared" si="324"/>
        <v>4.58E-2</v>
      </c>
      <c r="V225" s="257"/>
      <c r="W225" s="265">
        <f t="shared" si="330"/>
        <v>3.4849999999999999E-2</v>
      </c>
      <c r="X225" s="257"/>
    </row>
    <row r="226" spans="1:24" ht="17.45" customHeight="1" x14ac:dyDescent="0.25">
      <c r="A226" s="257">
        <f t="shared" si="327"/>
        <v>8</v>
      </c>
      <c r="B226" s="257">
        <f t="shared" si="328"/>
        <v>2018</v>
      </c>
      <c r="C226" s="8">
        <f t="shared" si="316"/>
        <v>43322</v>
      </c>
      <c r="D226" s="260">
        <v>5.1400000000000001E-2</v>
      </c>
      <c r="E226" s="261"/>
      <c r="F226" s="260">
        <v>3.8600000000000002E-2</v>
      </c>
      <c r="G226" s="262"/>
      <c r="H226" s="261"/>
      <c r="I226" s="260">
        <v>2.0799999999999999E-2</v>
      </c>
      <c r="J226" s="261"/>
      <c r="K226" s="263">
        <v>6.2300000000000001E-2</v>
      </c>
      <c r="L226" s="261"/>
      <c r="M226" s="264">
        <f t="shared" si="317"/>
        <v>3.7566666666666658E-2</v>
      </c>
      <c r="N226" s="264">
        <f t="shared" si="318"/>
        <v>3.2505714285714277E-2</v>
      </c>
      <c r="O226" s="264">
        <f t="shared" si="319"/>
        <v>2.2986666666666669E-2</v>
      </c>
      <c r="P226" s="264">
        <f t="shared" si="320"/>
        <v>3.5186666666666672E-2</v>
      </c>
      <c r="Q226" s="265">
        <f t="shared" si="321"/>
        <v>5.1400000000000001E-2</v>
      </c>
      <c r="R226" s="265">
        <f t="shared" si="322"/>
        <v>3.8600000000000002E-2</v>
      </c>
      <c r="S226" s="265">
        <f t="shared" si="323"/>
        <v>2.0799999999999999E-2</v>
      </c>
      <c r="T226" s="265">
        <f t="shared" si="324"/>
        <v>6.2300000000000001E-2</v>
      </c>
      <c r="V226" s="257"/>
      <c r="W226" s="265">
        <f t="shared" si="330"/>
        <v>4.3275000000000001E-2</v>
      </c>
      <c r="X226" s="265">
        <f>AVERAGE(Q222:T226)</f>
        <v>3.9375E-2</v>
      </c>
    </row>
    <row r="227" spans="1:24" ht="17.45" customHeight="1" x14ac:dyDescent="0.25">
      <c r="A227" s="257">
        <f t="shared" si="327"/>
        <v>8</v>
      </c>
      <c r="B227" s="257">
        <f t="shared" si="328"/>
        <v>2018</v>
      </c>
      <c r="C227" s="435">
        <f t="shared" si="316"/>
        <v>43323</v>
      </c>
      <c r="D227" s="434"/>
      <c r="E227" s="436">
        <v>2.3300000000000001E-2</v>
      </c>
      <c r="F227" s="434"/>
      <c r="G227" s="438">
        <v>2.23E-2</v>
      </c>
      <c r="H227" s="436"/>
      <c r="I227" s="434"/>
      <c r="J227" s="436">
        <v>1.32E-2</v>
      </c>
      <c r="K227" s="437"/>
      <c r="L227" s="436">
        <v>5.1700000000000003E-2</v>
      </c>
      <c r="M227" s="264">
        <f t="shared" si="317"/>
        <v>3.6766666666666663E-2</v>
      </c>
      <c r="N227" s="264">
        <f t="shared" si="318"/>
        <v>3.2151428571428567E-2</v>
      </c>
      <c r="O227" s="264">
        <f t="shared" si="319"/>
        <v>2.2463333333333339E-2</v>
      </c>
      <c r="P227" s="264">
        <f t="shared" si="320"/>
        <v>3.5390000000000005E-2</v>
      </c>
      <c r="Q227" s="442">
        <f t="shared" si="321"/>
        <v>2.3300000000000001E-2</v>
      </c>
      <c r="R227" s="442">
        <f t="shared" si="322"/>
        <v>2.23E-2</v>
      </c>
      <c r="S227" s="442">
        <f t="shared" si="323"/>
        <v>1.32E-2</v>
      </c>
      <c r="T227" s="442">
        <f t="shared" si="324"/>
        <v>5.1700000000000003E-2</v>
      </c>
      <c r="U227" s="326"/>
      <c r="V227" s="442">
        <f>AVERAGE(Q227:T227)</f>
        <v>2.7625000000000004E-2</v>
      </c>
      <c r="W227" s="445"/>
      <c r="X227" s="257"/>
    </row>
    <row r="228" spans="1:24" ht="17.45" customHeight="1" x14ac:dyDescent="0.25">
      <c r="A228" s="257">
        <f t="shared" si="327"/>
        <v>8</v>
      </c>
      <c r="B228" s="257">
        <f t="shared" si="328"/>
        <v>2018</v>
      </c>
      <c r="C228" s="435">
        <f t="shared" si="316"/>
        <v>43324</v>
      </c>
      <c r="D228" s="434">
        <v>1.5699999999999999E-2</v>
      </c>
      <c r="E228" s="436"/>
      <c r="F228" s="434"/>
      <c r="G228" s="438"/>
      <c r="H228" s="436">
        <v>1.6400000000000001E-2</v>
      </c>
      <c r="I228" s="434">
        <v>6.3499999999999997E-3</v>
      </c>
      <c r="J228" s="436"/>
      <c r="K228" s="437">
        <v>1.5599999999999999E-2</v>
      </c>
      <c r="L228" s="436"/>
      <c r="M228" s="264">
        <f t="shared" si="317"/>
        <v>3.5863333333333337E-2</v>
      </c>
      <c r="N228" s="264">
        <f t="shared" si="318"/>
        <v>3.0937142857142851E-2</v>
      </c>
      <c r="O228" s="264">
        <f t="shared" si="319"/>
        <v>2.1731666666666666E-2</v>
      </c>
      <c r="P228" s="264">
        <f t="shared" si="320"/>
        <v>3.4619999999999998E-2</v>
      </c>
      <c r="Q228" s="442">
        <f t="shared" si="321"/>
        <v>1.5699999999999999E-2</v>
      </c>
      <c r="R228" s="442">
        <f t="shared" si="322"/>
        <v>1.6400000000000001E-2</v>
      </c>
      <c r="S228" s="442">
        <f t="shared" si="323"/>
        <v>6.3499999999999997E-3</v>
      </c>
      <c r="T228" s="442">
        <f t="shared" si="324"/>
        <v>1.5599999999999999E-2</v>
      </c>
      <c r="U228" s="326"/>
      <c r="V228" s="442">
        <f>AVERAGE(Q228:T228)</f>
        <v>1.35125E-2</v>
      </c>
      <c r="W228" s="445"/>
      <c r="X228" s="265">
        <f>AVERAGE(Q227:T228)</f>
        <v>2.056875E-2</v>
      </c>
    </row>
    <row r="229" spans="1:24" ht="17.45" customHeight="1" x14ac:dyDescent="0.25">
      <c r="A229" s="257">
        <f t="shared" si="327"/>
        <v>8</v>
      </c>
      <c r="B229" s="257">
        <f t="shared" si="328"/>
        <v>2018</v>
      </c>
      <c r="C229" s="8">
        <f t="shared" si="316"/>
        <v>43325</v>
      </c>
      <c r="D229" s="260"/>
      <c r="E229" s="261">
        <v>3.85E-2</v>
      </c>
      <c r="F229" s="260"/>
      <c r="G229" s="262">
        <v>3.3599999999999998E-2</v>
      </c>
      <c r="H229" s="261"/>
      <c r="I229" s="260"/>
      <c r="J229" s="261">
        <v>2.1899999999999999E-2</v>
      </c>
      <c r="K229" s="263"/>
      <c r="L229" s="261">
        <v>3.8300000000000001E-2</v>
      </c>
      <c r="M229" s="264">
        <f t="shared" si="317"/>
        <v>3.6556666666666675E-2</v>
      </c>
      <c r="N229" s="264">
        <f t="shared" si="318"/>
        <v>3.1419999999999997E-2</v>
      </c>
      <c r="O229" s="264">
        <f t="shared" si="319"/>
        <v>2.1518333333333337E-2</v>
      </c>
      <c r="P229" s="264">
        <f t="shared" si="320"/>
        <v>3.4803333333333332E-2</v>
      </c>
      <c r="Q229" s="265">
        <f t="shared" si="321"/>
        <v>3.85E-2</v>
      </c>
      <c r="R229" s="265">
        <f t="shared" si="322"/>
        <v>3.3599999999999998E-2</v>
      </c>
      <c r="S229" s="265">
        <f t="shared" si="323"/>
        <v>2.1899999999999999E-2</v>
      </c>
      <c r="T229" s="265">
        <f t="shared" si="324"/>
        <v>3.8300000000000001E-2</v>
      </c>
      <c r="V229" s="257"/>
      <c r="W229" s="265">
        <f>AVERAGE(Q229:T229)</f>
        <v>3.3075E-2</v>
      </c>
      <c r="X229" s="257"/>
    </row>
    <row r="230" spans="1:24" ht="17.45" customHeight="1" x14ac:dyDescent="0.25">
      <c r="A230" s="257">
        <f t="shared" si="327"/>
        <v>8</v>
      </c>
      <c r="B230" s="257">
        <f t="shared" si="328"/>
        <v>2018</v>
      </c>
      <c r="C230" s="9">
        <f t="shared" si="316"/>
        <v>43326</v>
      </c>
      <c r="D230" s="275">
        <v>3.85E-2</v>
      </c>
      <c r="E230" s="276"/>
      <c r="F230" s="275">
        <v>4.02E-2</v>
      </c>
      <c r="G230" s="277"/>
      <c r="H230" s="276">
        <v>3.9800000000000002E-2</v>
      </c>
      <c r="I230" s="275">
        <v>2.0400000000000001E-2</v>
      </c>
      <c r="J230" s="276"/>
      <c r="K230" s="278">
        <v>2.5100000000000001E-2</v>
      </c>
      <c r="L230" s="276"/>
      <c r="M230" s="264">
        <f t="shared" si="317"/>
        <v>3.7213333333333334E-2</v>
      </c>
      <c r="N230" s="264">
        <f t="shared" si="318"/>
        <v>3.3122857142857141E-2</v>
      </c>
      <c r="O230" s="264">
        <f t="shared" si="319"/>
        <v>2.1988333333333335E-2</v>
      </c>
      <c r="P230" s="264">
        <f t="shared" si="320"/>
        <v>3.5053333333333332E-2</v>
      </c>
      <c r="Q230" s="265">
        <f t="shared" si="321"/>
        <v>3.85E-2</v>
      </c>
      <c r="R230" s="265">
        <f t="shared" si="322"/>
        <v>0.04</v>
      </c>
      <c r="S230" s="265">
        <f t="shared" si="323"/>
        <v>2.0400000000000001E-2</v>
      </c>
      <c r="T230" s="265">
        <f t="shared" si="324"/>
        <v>2.5100000000000001E-2</v>
      </c>
      <c r="V230" s="257"/>
      <c r="W230" s="265">
        <f t="shared" ref="W230:W233" si="331">AVERAGE(Q230:T230)</f>
        <v>3.1E-2</v>
      </c>
      <c r="X230" s="257"/>
    </row>
    <row r="231" spans="1:24" ht="17.45" customHeight="1" x14ac:dyDescent="0.25">
      <c r="A231" s="257">
        <f t="shared" si="327"/>
        <v>8</v>
      </c>
      <c r="B231" s="257">
        <f t="shared" si="328"/>
        <v>2018</v>
      </c>
      <c r="C231" s="8">
        <f t="shared" si="316"/>
        <v>43327</v>
      </c>
      <c r="D231" s="260"/>
      <c r="E231" s="261">
        <v>4.2099999999999999E-2</v>
      </c>
      <c r="F231" s="260"/>
      <c r="G231" s="262">
        <v>5.1900000000000002E-2</v>
      </c>
      <c r="H231" s="261"/>
      <c r="I231" s="260"/>
      <c r="J231" s="261">
        <v>2.3400000000000001E-2</v>
      </c>
      <c r="K231" s="263"/>
      <c r="L231" s="261">
        <v>4.8500000000000001E-2</v>
      </c>
      <c r="M231" s="264">
        <f t="shared" si="317"/>
        <v>3.6503333333333332E-2</v>
      </c>
      <c r="N231" s="264">
        <f t="shared" si="318"/>
        <v>3.3848571428571422E-2</v>
      </c>
      <c r="O231" s="264">
        <f t="shared" si="319"/>
        <v>2.2195000000000003E-2</v>
      </c>
      <c r="P231" s="264">
        <f t="shared" si="320"/>
        <v>3.5456666666666664E-2</v>
      </c>
      <c r="Q231" s="265">
        <f t="shared" si="321"/>
        <v>4.2099999999999999E-2</v>
      </c>
      <c r="R231" s="265">
        <f t="shared" si="322"/>
        <v>5.1900000000000002E-2</v>
      </c>
      <c r="S231" s="265">
        <f t="shared" si="323"/>
        <v>2.3400000000000001E-2</v>
      </c>
      <c r="T231" s="265">
        <f t="shared" si="324"/>
        <v>4.8500000000000001E-2</v>
      </c>
      <c r="V231" s="257"/>
      <c r="W231" s="265">
        <f t="shared" si="331"/>
        <v>4.1474999999999998E-2</v>
      </c>
      <c r="X231" s="257"/>
    </row>
    <row r="232" spans="1:24" ht="17.45" customHeight="1" x14ac:dyDescent="0.25">
      <c r="A232" s="257">
        <f t="shared" si="327"/>
        <v>8</v>
      </c>
      <c r="B232" s="257">
        <f t="shared" si="328"/>
        <v>2018</v>
      </c>
      <c r="C232" s="8">
        <f t="shared" si="316"/>
        <v>43328</v>
      </c>
      <c r="D232" s="260">
        <v>5.7099999999999998E-2</v>
      </c>
      <c r="E232" s="261"/>
      <c r="F232" s="260">
        <v>2.69E-2</v>
      </c>
      <c r="G232" s="262"/>
      <c r="H232" s="261"/>
      <c r="I232" s="260">
        <v>1.89E-2</v>
      </c>
      <c r="J232" s="261"/>
      <c r="K232" s="263">
        <v>3.4799999999999998E-2</v>
      </c>
      <c r="L232" s="261"/>
      <c r="M232" s="264">
        <f t="shared" si="317"/>
        <v>3.6086666666666663E-2</v>
      </c>
      <c r="N232" s="264">
        <f t="shared" si="318"/>
        <v>3.3754285714285716E-2</v>
      </c>
      <c r="O232" s="264">
        <f t="shared" si="319"/>
        <v>2.1921666666666669E-2</v>
      </c>
      <c r="P232" s="264">
        <f t="shared" si="320"/>
        <v>3.5733333333333325E-2</v>
      </c>
      <c r="Q232" s="265">
        <f t="shared" si="321"/>
        <v>5.7099999999999998E-2</v>
      </c>
      <c r="R232" s="265">
        <f t="shared" si="322"/>
        <v>2.69E-2</v>
      </c>
      <c r="S232" s="265">
        <f t="shared" si="323"/>
        <v>1.89E-2</v>
      </c>
      <c r="T232" s="265">
        <f t="shared" si="324"/>
        <v>3.4799999999999998E-2</v>
      </c>
      <c r="V232" s="257"/>
      <c r="W232" s="265">
        <f t="shared" si="331"/>
        <v>3.4424999999999997E-2</v>
      </c>
      <c r="X232" s="257"/>
    </row>
    <row r="233" spans="1:24" ht="17.45" customHeight="1" x14ac:dyDescent="0.25">
      <c r="A233" s="257">
        <f t="shared" si="327"/>
        <v>8</v>
      </c>
      <c r="B233" s="257">
        <f t="shared" si="328"/>
        <v>2018</v>
      </c>
      <c r="C233" s="8">
        <f t="shared" si="316"/>
        <v>43329</v>
      </c>
      <c r="D233" s="260"/>
      <c r="E233" s="261">
        <v>3.6999999999999998E-2</v>
      </c>
      <c r="F233" s="260"/>
      <c r="G233" s="262">
        <v>2.9899999999999999E-2</v>
      </c>
      <c r="H233" s="261"/>
      <c r="I233" s="260"/>
      <c r="J233" s="261">
        <v>2.3300000000000001E-2</v>
      </c>
      <c r="K233" s="263"/>
      <c r="L233" s="261">
        <v>4.41E-2</v>
      </c>
      <c r="M233" s="264">
        <f t="shared" si="317"/>
        <v>3.5636666666666664E-2</v>
      </c>
      <c r="N233" s="264">
        <f t="shared" si="318"/>
        <v>3.3782857142857142E-2</v>
      </c>
      <c r="O233" s="264">
        <f t="shared" si="319"/>
        <v>2.1948333333333334E-2</v>
      </c>
      <c r="P233" s="264">
        <f t="shared" si="320"/>
        <v>3.5483333333333332E-2</v>
      </c>
      <c r="Q233" s="265">
        <f t="shared" si="321"/>
        <v>3.6999999999999998E-2</v>
      </c>
      <c r="R233" s="265">
        <f t="shared" si="322"/>
        <v>2.9899999999999999E-2</v>
      </c>
      <c r="S233" s="265">
        <f t="shared" si="323"/>
        <v>2.3300000000000001E-2</v>
      </c>
      <c r="T233" s="265">
        <f t="shared" si="324"/>
        <v>4.41E-2</v>
      </c>
      <c r="V233" s="257"/>
      <c r="W233" s="265">
        <f t="shared" si="331"/>
        <v>3.3575000000000001E-2</v>
      </c>
      <c r="X233" s="265">
        <f>AVERAGE(Q229:T233)</f>
        <v>3.4710000000000005E-2</v>
      </c>
    </row>
    <row r="234" spans="1:24" ht="17.45" customHeight="1" x14ac:dyDescent="0.25">
      <c r="A234" s="257">
        <f t="shared" si="327"/>
        <v>8</v>
      </c>
      <c r="B234" s="257">
        <f t="shared" si="328"/>
        <v>2018</v>
      </c>
      <c r="C234" s="435">
        <f t="shared" si="316"/>
        <v>43330</v>
      </c>
      <c r="D234" s="434">
        <v>1.66E-2</v>
      </c>
      <c r="E234" s="436"/>
      <c r="F234" s="434"/>
      <c r="G234" s="438"/>
      <c r="H234" s="436">
        <v>9.9000000000000008E-3</v>
      </c>
      <c r="I234" s="434">
        <v>1.03E-2</v>
      </c>
      <c r="J234" s="436"/>
      <c r="K234" s="437">
        <v>2.0199999999999999E-2</v>
      </c>
      <c r="L234" s="436"/>
      <c r="M234" s="264">
        <f t="shared" si="317"/>
        <v>3.4680000000000002E-2</v>
      </c>
      <c r="N234" s="264">
        <f t="shared" si="318"/>
        <v>3.321428571428571E-2</v>
      </c>
      <c r="O234" s="264">
        <f t="shared" si="319"/>
        <v>2.1534999999999995E-2</v>
      </c>
      <c r="P234" s="264">
        <f t="shared" si="320"/>
        <v>3.4759999999999999E-2</v>
      </c>
      <c r="Q234" s="442">
        <f t="shared" si="321"/>
        <v>1.66E-2</v>
      </c>
      <c r="R234" s="442">
        <f t="shared" si="322"/>
        <v>9.9000000000000008E-3</v>
      </c>
      <c r="S234" s="442">
        <f t="shared" si="323"/>
        <v>1.03E-2</v>
      </c>
      <c r="T234" s="442">
        <f t="shared" si="324"/>
        <v>2.0199999999999999E-2</v>
      </c>
      <c r="U234" s="326"/>
      <c r="V234" s="442">
        <f>AVERAGE(Q234:T234)</f>
        <v>1.4249999999999999E-2</v>
      </c>
      <c r="W234" s="445"/>
      <c r="X234" s="257"/>
    </row>
    <row r="235" spans="1:24" ht="17.45" customHeight="1" x14ac:dyDescent="0.25">
      <c r="A235" s="257">
        <f t="shared" si="327"/>
        <v>8</v>
      </c>
      <c r="B235" s="257">
        <f t="shared" si="328"/>
        <v>2018</v>
      </c>
      <c r="C235" s="435">
        <f t="shared" si="316"/>
        <v>43331</v>
      </c>
      <c r="D235" s="434"/>
      <c r="E235" s="436">
        <v>1.18E-2</v>
      </c>
      <c r="F235" s="434"/>
      <c r="G235" s="438">
        <v>8.9999999999999993E-3</v>
      </c>
      <c r="H235" s="436"/>
      <c r="I235" s="434"/>
      <c r="J235" s="436">
        <v>9.1299999999999992E-3</v>
      </c>
      <c r="K235" s="437"/>
      <c r="L235" s="436">
        <v>2.6100000000000002E-2</v>
      </c>
      <c r="M235" s="264">
        <f t="shared" si="317"/>
        <v>3.3329999999999999E-2</v>
      </c>
      <c r="N235" s="264">
        <f t="shared" si="318"/>
        <v>3.2774285714285707E-2</v>
      </c>
      <c r="O235" s="264">
        <f t="shared" si="319"/>
        <v>2.1179333333333328E-2</v>
      </c>
      <c r="P235" s="264">
        <f t="shared" si="320"/>
        <v>3.3759999999999998E-2</v>
      </c>
      <c r="Q235" s="442">
        <f t="shared" si="321"/>
        <v>1.18E-2</v>
      </c>
      <c r="R235" s="442">
        <f t="shared" si="322"/>
        <v>8.9999999999999993E-3</v>
      </c>
      <c r="S235" s="442">
        <f t="shared" si="323"/>
        <v>9.1299999999999992E-3</v>
      </c>
      <c r="T235" s="442">
        <f t="shared" si="324"/>
        <v>2.6100000000000002E-2</v>
      </c>
      <c r="U235" s="326"/>
      <c r="V235" s="442">
        <f>AVERAGE(Q235:T235)</f>
        <v>1.4007499999999999E-2</v>
      </c>
      <c r="W235" s="445"/>
      <c r="X235" s="265">
        <f>AVERAGE(Q234:T235)</f>
        <v>1.4128749999999999E-2</v>
      </c>
    </row>
    <row r="236" spans="1:24" ht="17.45" customHeight="1" x14ac:dyDescent="0.25">
      <c r="A236" s="257">
        <f t="shared" si="327"/>
        <v>8</v>
      </c>
      <c r="B236" s="257">
        <f t="shared" si="328"/>
        <v>2018</v>
      </c>
      <c r="C236" s="9">
        <f t="shared" si="316"/>
        <v>43332</v>
      </c>
      <c r="D236" s="275">
        <v>3.7699999999999997E-2</v>
      </c>
      <c r="E236" s="276"/>
      <c r="F236" s="275">
        <v>1.4999999999999999E-2</v>
      </c>
      <c r="G236" s="277"/>
      <c r="H236" s="276">
        <v>1.6500000000000001E-2</v>
      </c>
      <c r="I236" s="275">
        <v>1.2699999999999999E-2</v>
      </c>
      <c r="J236" s="276"/>
      <c r="K236" s="278">
        <v>2.9100000000000001E-2</v>
      </c>
      <c r="L236" s="276"/>
      <c r="M236" s="264">
        <f t="shared" si="317"/>
        <v>3.3906666666666668E-2</v>
      </c>
      <c r="N236" s="264">
        <f t="shared" si="318"/>
        <v>3.249142857142856E-2</v>
      </c>
      <c r="O236" s="264">
        <f t="shared" si="319"/>
        <v>2.1195999999999996E-2</v>
      </c>
      <c r="P236" s="264">
        <f t="shared" si="320"/>
        <v>3.3933333333333329E-2</v>
      </c>
      <c r="Q236" s="265">
        <f t="shared" si="321"/>
        <v>3.7699999999999997E-2</v>
      </c>
      <c r="R236" s="265">
        <f t="shared" si="322"/>
        <v>1.575E-2</v>
      </c>
      <c r="S236" s="265">
        <f t="shared" si="323"/>
        <v>1.2699999999999999E-2</v>
      </c>
      <c r="T236" s="265">
        <f t="shared" si="324"/>
        <v>2.9100000000000001E-2</v>
      </c>
      <c r="V236" s="257"/>
      <c r="W236" s="265">
        <f>AVERAGE(Q236:T236)</f>
        <v>2.38125E-2</v>
      </c>
      <c r="X236" s="257"/>
    </row>
    <row r="237" spans="1:24" ht="17.45" customHeight="1" x14ac:dyDescent="0.25">
      <c r="A237" s="257">
        <f t="shared" si="327"/>
        <v>8</v>
      </c>
      <c r="B237" s="257">
        <f t="shared" si="328"/>
        <v>2018</v>
      </c>
      <c r="C237" s="8">
        <f t="shared" si="316"/>
        <v>43333</v>
      </c>
      <c r="D237" s="260"/>
      <c r="E237" s="261">
        <v>4.2599999999999999E-2</v>
      </c>
      <c r="F237" s="260"/>
      <c r="G237" s="262">
        <v>2.18E-2</v>
      </c>
      <c r="H237" s="261"/>
      <c r="I237" s="260"/>
      <c r="J237" s="261">
        <v>1.8599999999999998E-2</v>
      </c>
      <c r="K237" s="263"/>
      <c r="L237" s="261">
        <v>4.0899999999999999E-2</v>
      </c>
      <c r="M237" s="264">
        <f t="shared" si="317"/>
        <v>3.4599999999999999E-2</v>
      </c>
      <c r="N237" s="264">
        <f t="shared" si="318"/>
        <v>3.2579999999999991E-2</v>
      </c>
      <c r="O237" s="264">
        <f t="shared" si="319"/>
        <v>2.1375999999999996E-2</v>
      </c>
      <c r="P237" s="264">
        <f t="shared" si="320"/>
        <v>3.4279999999999998E-2</v>
      </c>
      <c r="Q237" s="265">
        <f t="shared" si="321"/>
        <v>4.2599999999999999E-2</v>
      </c>
      <c r="R237" s="265">
        <f t="shared" si="322"/>
        <v>2.18E-2</v>
      </c>
      <c r="S237" s="265">
        <f t="shared" si="323"/>
        <v>1.8599999999999998E-2</v>
      </c>
      <c r="T237" s="265">
        <f t="shared" si="324"/>
        <v>4.0899999999999999E-2</v>
      </c>
      <c r="V237" s="257"/>
      <c r="W237" s="265">
        <f t="shared" ref="W237:W240" si="332">AVERAGE(Q237:T237)</f>
        <v>3.0974999999999996E-2</v>
      </c>
      <c r="X237" s="257"/>
    </row>
    <row r="238" spans="1:24" ht="17.45" customHeight="1" x14ac:dyDescent="0.25">
      <c r="A238" s="257">
        <f t="shared" si="327"/>
        <v>8</v>
      </c>
      <c r="B238" s="257">
        <f t="shared" si="328"/>
        <v>2018</v>
      </c>
      <c r="C238" s="8">
        <f t="shared" si="316"/>
        <v>43334</v>
      </c>
      <c r="D238" s="260">
        <v>3.6299999999999999E-2</v>
      </c>
      <c r="E238" s="261"/>
      <c r="F238" s="260">
        <v>2.3300000000000001E-2</v>
      </c>
      <c r="G238" s="262"/>
      <c r="H238" s="261"/>
      <c r="I238" s="260">
        <v>1.7100000000000001E-2</v>
      </c>
      <c r="J238" s="261"/>
      <c r="K238" s="263">
        <v>2.7300000000000001E-2</v>
      </c>
      <c r="L238" s="261"/>
      <c r="M238" s="264">
        <f t="shared" si="317"/>
        <v>3.3996666666666661E-2</v>
      </c>
      <c r="N238" s="264">
        <f t="shared" si="318"/>
        <v>3.213714285714285E-2</v>
      </c>
      <c r="O238" s="264">
        <f t="shared" si="319"/>
        <v>2.0389333333333325E-2</v>
      </c>
      <c r="P238" s="264">
        <f t="shared" si="320"/>
        <v>3.4030000000000005E-2</v>
      </c>
      <c r="Q238" s="265">
        <f t="shared" si="321"/>
        <v>3.6299999999999999E-2</v>
      </c>
      <c r="R238" s="265">
        <f t="shared" si="322"/>
        <v>2.3300000000000001E-2</v>
      </c>
      <c r="S238" s="265">
        <f t="shared" si="323"/>
        <v>1.7100000000000001E-2</v>
      </c>
      <c r="T238" s="265">
        <f t="shared" si="324"/>
        <v>2.7300000000000001E-2</v>
      </c>
      <c r="V238" s="257"/>
      <c r="W238" s="265">
        <f t="shared" si="332"/>
        <v>2.6000000000000002E-2</v>
      </c>
      <c r="X238" s="257"/>
    </row>
    <row r="239" spans="1:24" ht="17.45" customHeight="1" x14ac:dyDescent="0.25">
      <c r="A239" s="257">
        <f t="shared" si="327"/>
        <v>8</v>
      </c>
      <c r="B239" s="257">
        <f t="shared" si="328"/>
        <v>2018</v>
      </c>
      <c r="C239" s="8">
        <f t="shared" si="316"/>
        <v>43335</v>
      </c>
      <c r="D239" s="260"/>
      <c r="E239" s="261">
        <v>3.04E-2</v>
      </c>
      <c r="F239" s="260"/>
      <c r="G239" s="262">
        <v>3.6200000000000003E-2</v>
      </c>
      <c r="H239" s="261"/>
      <c r="I239" s="260"/>
      <c r="J239" s="261">
        <v>3.4099999999999998E-2</v>
      </c>
      <c r="K239" s="263"/>
      <c r="L239" s="261">
        <v>4.0599999999999997E-2</v>
      </c>
      <c r="M239" s="264">
        <f t="shared" si="317"/>
        <v>3.329E-2</v>
      </c>
      <c r="N239" s="264">
        <f t="shared" si="318"/>
        <v>3.2057142857142853E-2</v>
      </c>
      <c r="O239" s="264">
        <f t="shared" si="319"/>
        <v>2.0509333333333327E-2</v>
      </c>
      <c r="P239" s="264">
        <f t="shared" si="320"/>
        <v>3.4023333333333336E-2</v>
      </c>
      <c r="Q239" s="265">
        <f t="shared" si="321"/>
        <v>3.04E-2</v>
      </c>
      <c r="R239" s="265">
        <f t="shared" si="322"/>
        <v>3.6200000000000003E-2</v>
      </c>
      <c r="S239" s="265">
        <f t="shared" si="323"/>
        <v>3.4099999999999998E-2</v>
      </c>
      <c r="T239" s="265">
        <f t="shared" si="324"/>
        <v>4.0599999999999997E-2</v>
      </c>
      <c r="V239" s="257"/>
      <c r="W239" s="265">
        <f t="shared" si="332"/>
        <v>3.5325000000000002E-2</v>
      </c>
      <c r="X239" s="257"/>
    </row>
    <row r="240" spans="1:24" ht="17.45" customHeight="1" x14ac:dyDescent="0.25">
      <c r="A240" s="257">
        <f t="shared" si="327"/>
        <v>8</v>
      </c>
      <c r="B240" s="257">
        <f t="shared" si="328"/>
        <v>2018</v>
      </c>
      <c r="C240" s="8">
        <f t="shared" si="316"/>
        <v>43336</v>
      </c>
      <c r="D240" s="260">
        <v>3.9199999999999999E-2</v>
      </c>
      <c r="E240" s="261"/>
      <c r="F240" s="260"/>
      <c r="G240" s="262"/>
      <c r="H240" s="261">
        <v>2.7300000000000001E-2</v>
      </c>
      <c r="I240" s="260">
        <v>1.66E-2</v>
      </c>
      <c r="J240" s="261"/>
      <c r="K240" s="263">
        <v>2.4500000000000001E-2</v>
      </c>
      <c r="L240" s="261"/>
      <c r="M240" s="264">
        <f t="shared" si="317"/>
        <v>3.3210000000000003E-2</v>
      </c>
      <c r="N240" s="264">
        <f t="shared" si="318"/>
        <v>3.1965714285714299E-2</v>
      </c>
      <c r="O240" s="264">
        <f t="shared" si="319"/>
        <v>2.0179333333333327E-2</v>
      </c>
      <c r="P240" s="264">
        <f t="shared" si="320"/>
        <v>3.3780000000000004E-2</v>
      </c>
      <c r="Q240" s="265">
        <f t="shared" si="321"/>
        <v>3.9199999999999999E-2</v>
      </c>
      <c r="R240" s="265">
        <f t="shared" si="322"/>
        <v>2.7300000000000001E-2</v>
      </c>
      <c r="S240" s="265">
        <f t="shared" si="323"/>
        <v>1.66E-2</v>
      </c>
      <c r="T240" s="265">
        <f t="shared" si="324"/>
        <v>2.4500000000000001E-2</v>
      </c>
      <c r="V240" s="257"/>
      <c r="W240" s="265">
        <f t="shared" si="332"/>
        <v>2.69E-2</v>
      </c>
      <c r="X240" s="265">
        <f>AVERAGE(Q236:T240)</f>
        <v>2.8602499999999996E-2</v>
      </c>
    </row>
    <row r="241" spans="1:24" ht="17.45" customHeight="1" x14ac:dyDescent="0.25">
      <c r="A241" s="257">
        <f t="shared" si="327"/>
        <v>8</v>
      </c>
      <c r="B241" s="257">
        <f t="shared" si="328"/>
        <v>2018</v>
      </c>
      <c r="C241" s="435">
        <f t="shared" si="316"/>
        <v>43337</v>
      </c>
      <c r="D241" s="434"/>
      <c r="E241" s="436">
        <v>1.49E-2</v>
      </c>
      <c r="F241" s="434"/>
      <c r="G241" s="438">
        <v>1.4800000000000001E-2</v>
      </c>
      <c r="H241" s="436"/>
      <c r="I241" s="434"/>
      <c r="J241" s="436">
        <v>1.01E-2</v>
      </c>
      <c r="K241" s="437"/>
      <c r="L241" s="436">
        <v>3.7999999999999999E-2</v>
      </c>
      <c r="M241" s="264">
        <f t="shared" si="317"/>
        <v>3.2436666666666669E-2</v>
      </c>
      <c r="N241" s="264">
        <f t="shared" si="318"/>
        <v>3.1765714285714286E-2</v>
      </c>
      <c r="O241" s="264">
        <f t="shared" si="319"/>
        <v>1.9819333333333324E-2</v>
      </c>
      <c r="P241" s="264">
        <f t="shared" si="320"/>
        <v>3.3739999999999992E-2</v>
      </c>
      <c r="Q241" s="442">
        <f t="shared" si="321"/>
        <v>1.49E-2</v>
      </c>
      <c r="R241" s="442">
        <f t="shared" si="322"/>
        <v>1.4800000000000001E-2</v>
      </c>
      <c r="S241" s="442">
        <f t="shared" si="323"/>
        <v>1.01E-2</v>
      </c>
      <c r="T241" s="442">
        <f t="shared" si="324"/>
        <v>3.7999999999999999E-2</v>
      </c>
      <c r="U241" s="326"/>
      <c r="V241" s="442">
        <f>AVERAGE(Q241:T241)</f>
        <v>1.9450000000000002E-2</v>
      </c>
      <c r="W241" s="445"/>
      <c r="X241" s="257"/>
    </row>
    <row r="242" spans="1:24" ht="17.45" customHeight="1" x14ac:dyDescent="0.25">
      <c r="A242" s="257">
        <f t="shared" si="327"/>
        <v>8</v>
      </c>
      <c r="B242" s="257">
        <f t="shared" si="328"/>
        <v>2018</v>
      </c>
      <c r="C242" s="435">
        <f t="shared" si="316"/>
        <v>43338</v>
      </c>
      <c r="D242" s="434">
        <v>1.1900000000000001E-2</v>
      </c>
      <c r="E242" s="436"/>
      <c r="F242" s="434">
        <v>1.6199999999999999E-2</v>
      </c>
      <c r="G242" s="438"/>
      <c r="H242" s="436">
        <v>1.66E-2</v>
      </c>
      <c r="I242" s="434">
        <v>8.3000000000000001E-3</v>
      </c>
      <c r="J242" s="436"/>
      <c r="K242" s="437">
        <v>1.44E-2</v>
      </c>
      <c r="L242" s="436"/>
      <c r="M242" s="264">
        <f t="shared" si="317"/>
        <v>3.1863333333333334E-2</v>
      </c>
      <c r="N242" s="264">
        <f t="shared" si="318"/>
        <v>3.0282857142857146E-2</v>
      </c>
      <c r="O242" s="264">
        <f t="shared" si="319"/>
        <v>1.9305999999999993E-2</v>
      </c>
      <c r="P242" s="264">
        <f t="shared" si="320"/>
        <v>3.3426666666666674E-2</v>
      </c>
      <c r="Q242" s="442">
        <f t="shared" si="321"/>
        <v>1.1900000000000001E-2</v>
      </c>
      <c r="R242" s="442">
        <f t="shared" si="322"/>
        <v>1.6399999999999998E-2</v>
      </c>
      <c r="S242" s="442">
        <f t="shared" si="323"/>
        <v>8.3000000000000001E-3</v>
      </c>
      <c r="T242" s="442">
        <f t="shared" si="324"/>
        <v>1.44E-2</v>
      </c>
      <c r="U242" s="326"/>
      <c r="V242" s="442">
        <f>AVERAGE(Q242:T242)</f>
        <v>1.2750000000000001E-2</v>
      </c>
      <c r="W242" s="445"/>
      <c r="X242" s="265">
        <f>AVERAGE(Q241:T242)</f>
        <v>1.61E-2</v>
      </c>
    </row>
    <row r="243" spans="1:24" ht="17.45" customHeight="1" x14ac:dyDescent="0.25">
      <c r="A243" s="257">
        <f t="shared" si="327"/>
        <v>8</v>
      </c>
      <c r="B243" s="257">
        <f t="shared" si="328"/>
        <v>2018</v>
      </c>
      <c r="C243" s="8">
        <f t="shared" si="316"/>
        <v>43339</v>
      </c>
      <c r="D243" s="260"/>
      <c r="E243" s="261">
        <v>2.4400000000000002E-2</v>
      </c>
      <c r="F243" s="260"/>
      <c r="G243" s="262">
        <v>2.2599999999999999E-2</v>
      </c>
      <c r="H243" s="261"/>
      <c r="I243" s="260"/>
      <c r="J243" s="261">
        <v>2.5100000000000001E-2</v>
      </c>
      <c r="K243" s="263"/>
      <c r="L243" s="261">
        <v>2.6200000000000001E-2</v>
      </c>
      <c r="M243" s="264">
        <f t="shared" si="317"/>
        <v>3.2233333333333329E-2</v>
      </c>
      <c r="N243" s="264">
        <f t="shared" si="318"/>
        <v>3.055142857142857E-2</v>
      </c>
      <c r="O243" s="264">
        <f t="shared" si="319"/>
        <v>1.9655999999999996E-2</v>
      </c>
      <c r="P243" s="264">
        <f t="shared" si="320"/>
        <v>3.3529999999999997E-2</v>
      </c>
      <c r="Q243" s="265">
        <f t="shared" si="321"/>
        <v>2.4400000000000002E-2</v>
      </c>
      <c r="R243" s="265">
        <f t="shared" si="322"/>
        <v>2.2599999999999999E-2</v>
      </c>
      <c r="S243" s="265">
        <f t="shared" si="323"/>
        <v>2.5100000000000001E-2</v>
      </c>
      <c r="T243" s="265">
        <f t="shared" si="324"/>
        <v>2.6200000000000001E-2</v>
      </c>
      <c r="V243" s="257"/>
      <c r="W243" s="265">
        <f>AVERAGE(Q243:T243)</f>
        <v>2.4575E-2</v>
      </c>
      <c r="X243" s="257"/>
    </row>
    <row r="244" spans="1:24" ht="17.45" customHeight="1" x14ac:dyDescent="0.25">
      <c r="A244" s="257">
        <f t="shared" si="327"/>
        <v>8</v>
      </c>
      <c r="B244" s="257">
        <f t="shared" si="328"/>
        <v>2018</v>
      </c>
      <c r="C244" s="8">
        <f t="shared" si="316"/>
        <v>43340</v>
      </c>
      <c r="D244" s="260">
        <v>3.3000000000000002E-2</v>
      </c>
      <c r="E244" s="261"/>
      <c r="F244" s="260">
        <v>2.63E-2</v>
      </c>
      <c r="G244" s="262"/>
      <c r="H244" s="261"/>
      <c r="I244" s="260">
        <v>2.3800000000000002E-2</v>
      </c>
      <c r="J244" s="261"/>
      <c r="K244" s="263">
        <v>2.1700000000000001E-2</v>
      </c>
      <c r="L244" s="261"/>
      <c r="M244" s="264">
        <f t="shared" si="317"/>
        <v>3.2843333333333335E-2</v>
      </c>
      <c r="N244" s="264">
        <f t="shared" si="318"/>
        <v>3.0939999999999999E-2</v>
      </c>
      <c r="O244" s="264">
        <f t="shared" si="319"/>
        <v>2.0135999999999998E-2</v>
      </c>
      <c r="P244" s="264">
        <f t="shared" si="320"/>
        <v>3.3689999999999998E-2</v>
      </c>
      <c r="Q244" s="265">
        <f t="shared" si="321"/>
        <v>3.3000000000000002E-2</v>
      </c>
      <c r="R244" s="265">
        <f t="shared" si="322"/>
        <v>2.63E-2</v>
      </c>
      <c r="S244" s="265">
        <f t="shared" si="323"/>
        <v>2.3800000000000002E-2</v>
      </c>
      <c r="T244" s="265">
        <f t="shared" si="324"/>
        <v>2.1700000000000001E-2</v>
      </c>
      <c r="V244" s="257"/>
      <c r="W244" s="265">
        <f t="shared" ref="W244:W247" si="333">AVERAGE(Q244:T244)</f>
        <v>2.6200000000000001E-2</v>
      </c>
      <c r="X244" s="257"/>
    </row>
    <row r="245" spans="1:24" ht="17.45" customHeight="1" x14ac:dyDescent="0.25">
      <c r="A245" s="257">
        <f t="shared" si="327"/>
        <v>8</v>
      </c>
      <c r="B245" s="257">
        <f t="shared" si="328"/>
        <v>2018</v>
      </c>
      <c r="C245" s="8">
        <f t="shared" si="316"/>
        <v>43341</v>
      </c>
      <c r="D245" s="260"/>
      <c r="E245" s="261">
        <v>3.6900000000000002E-2</v>
      </c>
      <c r="F245" s="260"/>
      <c r="G245" s="262">
        <v>5.6800000000000003E-2</v>
      </c>
      <c r="H245" s="261"/>
      <c r="I245" s="260"/>
      <c r="J245" s="261">
        <v>3.1E-2</v>
      </c>
      <c r="K245" s="263"/>
      <c r="L245" s="261">
        <v>3.8399999999999997E-2</v>
      </c>
      <c r="M245" s="264">
        <f t="shared" si="317"/>
        <v>3.2923333333333332E-2</v>
      </c>
      <c r="N245" s="264">
        <f t="shared" si="318"/>
        <v>3.0482857142857141E-2</v>
      </c>
      <c r="O245" s="264">
        <f t="shared" si="319"/>
        <v>2.0119333333333329E-2</v>
      </c>
      <c r="P245" s="264">
        <f t="shared" si="320"/>
        <v>3.3806666666666672E-2</v>
      </c>
      <c r="Q245" s="265">
        <f t="shared" si="321"/>
        <v>3.6900000000000002E-2</v>
      </c>
      <c r="R245" s="265">
        <f t="shared" si="322"/>
        <v>5.6800000000000003E-2</v>
      </c>
      <c r="S245" s="265">
        <f t="shared" si="323"/>
        <v>3.1E-2</v>
      </c>
      <c r="T245" s="265">
        <f t="shared" si="324"/>
        <v>3.8399999999999997E-2</v>
      </c>
      <c r="V245" s="257"/>
      <c r="W245" s="265">
        <f t="shared" si="333"/>
        <v>4.0774999999999999E-2</v>
      </c>
      <c r="X245" s="257"/>
    </row>
    <row r="246" spans="1:24" ht="17.45" customHeight="1" x14ac:dyDescent="0.25">
      <c r="A246" s="257">
        <f t="shared" si="327"/>
        <v>8</v>
      </c>
      <c r="B246" s="257">
        <f t="shared" si="328"/>
        <v>2018</v>
      </c>
      <c r="C246" s="8">
        <f t="shared" si="316"/>
        <v>43342</v>
      </c>
      <c r="D246" s="260">
        <v>3.8300000000000001E-2</v>
      </c>
      <c r="E246" s="261"/>
      <c r="F246" s="260"/>
      <c r="G246" s="262"/>
      <c r="H246" s="261">
        <v>2.3900000000000001E-2</v>
      </c>
      <c r="I246" s="260">
        <v>2.2599999999999999E-2</v>
      </c>
      <c r="J246" s="261"/>
      <c r="K246" s="263">
        <v>2.8299999999999999E-2</v>
      </c>
      <c r="L246" s="261"/>
      <c r="M246" s="264">
        <f t="shared" si="317"/>
        <v>3.2553333333333337E-2</v>
      </c>
      <c r="N246" s="264">
        <f t="shared" si="318"/>
        <v>2.9368571428571428E-2</v>
      </c>
      <c r="O246" s="264">
        <f t="shared" si="319"/>
        <v>1.9765999999999999E-2</v>
      </c>
      <c r="P246" s="264">
        <f t="shared" si="320"/>
        <v>3.376333333333334E-2</v>
      </c>
      <c r="Q246" s="265">
        <f t="shared" si="321"/>
        <v>3.8300000000000001E-2</v>
      </c>
      <c r="R246" s="265">
        <f t="shared" si="322"/>
        <v>2.3900000000000001E-2</v>
      </c>
      <c r="S246" s="265">
        <f t="shared" si="323"/>
        <v>2.2599999999999999E-2</v>
      </c>
      <c r="T246" s="265">
        <f t="shared" si="324"/>
        <v>2.8299999999999999E-2</v>
      </c>
      <c r="V246" s="257"/>
      <c r="W246" s="265">
        <f t="shared" si="333"/>
        <v>2.8275000000000002E-2</v>
      </c>
      <c r="X246" s="257"/>
    </row>
    <row r="247" spans="1:24" ht="17.45" customHeight="1" x14ac:dyDescent="0.25">
      <c r="A247" s="257">
        <f t="shared" si="327"/>
        <v>8</v>
      </c>
      <c r="B247" s="257">
        <f t="shared" si="328"/>
        <v>2018</v>
      </c>
      <c r="C247" s="8">
        <f t="shared" si="316"/>
        <v>43343</v>
      </c>
      <c r="D247" s="260"/>
      <c r="E247" s="261">
        <v>2.63E-2</v>
      </c>
      <c r="F247" s="260"/>
      <c r="G247" s="262">
        <v>2.5999999999999999E-2</v>
      </c>
      <c r="H247" s="261"/>
      <c r="I247" s="260"/>
      <c r="J247" s="261">
        <v>1.7100000000000001E-2</v>
      </c>
      <c r="K247" s="263"/>
      <c r="L247" s="261">
        <v>3.85E-2</v>
      </c>
      <c r="M247" s="264">
        <f t="shared" si="317"/>
        <v>3.2286666666666665E-2</v>
      </c>
      <c r="N247" s="264">
        <f t="shared" si="318"/>
        <v>2.8948571428571431E-2</v>
      </c>
      <c r="O247" s="264">
        <f t="shared" si="319"/>
        <v>1.9635999999999997E-2</v>
      </c>
      <c r="P247" s="264">
        <f t="shared" si="320"/>
        <v>3.3336666666666674E-2</v>
      </c>
      <c r="Q247" s="265">
        <f t="shared" si="321"/>
        <v>2.63E-2</v>
      </c>
      <c r="R247" s="265">
        <f t="shared" si="322"/>
        <v>2.5999999999999999E-2</v>
      </c>
      <c r="S247" s="265">
        <f t="shared" si="323"/>
        <v>1.7100000000000001E-2</v>
      </c>
      <c r="T247" s="265">
        <f t="shared" si="324"/>
        <v>3.85E-2</v>
      </c>
      <c r="V247" s="257"/>
      <c r="W247" s="265">
        <f t="shared" si="333"/>
        <v>2.6974999999999999E-2</v>
      </c>
      <c r="X247" s="265">
        <f>AVERAGE(Q243:T247)</f>
        <v>2.9359999999999997E-2</v>
      </c>
    </row>
    <row r="248" spans="1:24" ht="17.45" customHeight="1" x14ac:dyDescent="0.25">
      <c r="A248" s="257">
        <f t="shared" si="327"/>
        <v>9</v>
      </c>
      <c r="B248" s="257">
        <f t="shared" si="328"/>
        <v>2018</v>
      </c>
      <c r="C248" s="435">
        <f t="shared" si="316"/>
        <v>43344</v>
      </c>
      <c r="D248" s="434">
        <v>1.9900000000000001E-2</v>
      </c>
      <c r="E248" s="436"/>
      <c r="F248" s="434">
        <v>7.4000000000000003E-3</v>
      </c>
      <c r="G248" s="438"/>
      <c r="H248" s="436">
        <v>8.0000000000000002E-3</v>
      </c>
      <c r="I248" s="434">
        <v>6.3E-3</v>
      </c>
      <c r="J248" s="436"/>
      <c r="K248" s="437">
        <v>1.9900000000000001E-2</v>
      </c>
      <c r="L248" s="436"/>
      <c r="M248" s="264">
        <f t="shared" si="317"/>
        <v>3.177E-2</v>
      </c>
      <c r="N248" s="264">
        <f t="shared" si="318"/>
        <v>2.7114285714285719E-2</v>
      </c>
      <c r="O248" s="264">
        <f t="shared" si="319"/>
        <v>1.9162666666666661E-2</v>
      </c>
      <c r="P248" s="264">
        <f t="shared" si="320"/>
        <v>3.3160000000000002E-2</v>
      </c>
      <c r="Q248" s="442">
        <f t="shared" si="321"/>
        <v>1.9900000000000001E-2</v>
      </c>
      <c r="R248" s="442">
        <f t="shared" si="322"/>
        <v>7.7000000000000002E-3</v>
      </c>
      <c r="S248" s="442">
        <f t="shared" si="323"/>
        <v>6.3E-3</v>
      </c>
      <c r="T248" s="442">
        <f t="shared" si="324"/>
        <v>1.9900000000000001E-2</v>
      </c>
      <c r="U248" s="326"/>
      <c r="V248" s="442">
        <f>AVERAGE(Q248:T248)</f>
        <v>1.345E-2</v>
      </c>
      <c r="W248" s="445"/>
      <c r="X248" s="257"/>
    </row>
    <row r="249" spans="1:24" ht="17.45" customHeight="1" x14ac:dyDescent="0.25">
      <c r="A249" s="257">
        <f t="shared" si="327"/>
        <v>9</v>
      </c>
      <c r="B249" s="257">
        <f t="shared" si="328"/>
        <v>2018</v>
      </c>
      <c r="C249" s="435">
        <f t="shared" si="316"/>
        <v>43345</v>
      </c>
      <c r="D249" s="434"/>
      <c r="E249" s="436">
        <v>8.9999999999999993E-3</v>
      </c>
      <c r="F249" s="434"/>
      <c r="G249" s="438">
        <v>1.0500000000000001E-2</v>
      </c>
      <c r="H249" s="436"/>
      <c r="I249" s="434"/>
      <c r="J249" s="436">
        <v>4.6100000000000004E-3</v>
      </c>
      <c r="K249" s="437"/>
      <c r="L249" s="436">
        <v>1.8200000000000001E-2</v>
      </c>
      <c r="M249" s="264">
        <f t="shared" si="317"/>
        <v>3.0706666666666663E-2</v>
      </c>
      <c r="N249" s="264">
        <f t="shared" si="318"/>
        <v>2.6565714285714286E-2</v>
      </c>
      <c r="O249" s="264">
        <f t="shared" si="319"/>
        <v>1.8436333333333329E-2</v>
      </c>
      <c r="P249" s="264">
        <f t="shared" si="320"/>
        <v>3.2649999999999998E-2</v>
      </c>
      <c r="Q249" s="442">
        <f t="shared" si="321"/>
        <v>8.9999999999999993E-3</v>
      </c>
      <c r="R249" s="442">
        <f t="shared" si="322"/>
        <v>1.0500000000000001E-2</v>
      </c>
      <c r="S249" s="442">
        <f t="shared" si="323"/>
        <v>4.6100000000000004E-3</v>
      </c>
      <c r="T249" s="442">
        <f t="shared" si="324"/>
        <v>1.8200000000000001E-2</v>
      </c>
      <c r="U249" s="326"/>
      <c r="V249" s="442">
        <f>AVERAGE(Q249:T249)</f>
        <v>1.05775E-2</v>
      </c>
      <c r="W249" s="445"/>
      <c r="X249" s="265">
        <f>AVERAGE(Q248:T249)</f>
        <v>1.201375E-2</v>
      </c>
    </row>
    <row r="250" spans="1:24" ht="17.45" customHeight="1" x14ac:dyDescent="0.25">
      <c r="A250" s="257">
        <f t="shared" si="327"/>
        <v>9</v>
      </c>
      <c r="B250" s="257">
        <f t="shared" si="328"/>
        <v>2018</v>
      </c>
      <c r="C250" s="8">
        <f t="shared" si="316"/>
        <v>43346</v>
      </c>
      <c r="D250" s="260">
        <v>1.6199999999999999E-2</v>
      </c>
      <c r="E250" s="261"/>
      <c r="F250" s="260">
        <v>1.2200000000000001E-2</v>
      </c>
      <c r="G250" s="262"/>
      <c r="H250" s="261"/>
      <c r="I250" s="260">
        <v>7.6600000000000001E-3</v>
      </c>
      <c r="J250" s="261"/>
      <c r="K250" s="263">
        <v>1.7899999999999999E-2</v>
      </c>
      <c r="L250" s="261"/>
      <c r="M250" s="264">
        <f t="shared" si="317"/>
        <v>3.0596666666666664E-2</v>
      </c>
      <c r="N250" s="264">
        <f t="shared" si="318"/>
        <v>2.6511428571428571E-2</v>
      </c>
      <c r="O250" s="264">
        <f t="shared" si="319"/>
        <v>1.8301666666666664E-2</v>
      </c>
      <c r="P250" s="264">
        <f t="shared" si="320"/>
        <v>3.2530000000000003E-2</v>
      </c>
      <c r="Q250" s="265">
        <f t="shared" si="321"/>
        <v>1.6199999999999999E-2</v>
      </c>
      <c r="R250" s="265">
        <f t="shared" si="322"/>
        <v>1.2200000000000001E-2</v>
      </c>
      <c r="S250" s="265">
        <f t="shared" si="323"/>
        <v>7.6600000000000001E-3</v>
      </c>
      <c r="T250" s="265">
        <f t="shared" si="324"/>
        <v>1.7899999999999999E-2</v>
      </c>
      <c r="V250" s="257"/>
      <c r="W250" s="265">
        <f>AVERAGE(Q250:T250)</f>
        <v>1.349E-2</v>
      </c>
      <c r="X250" s="257"/>
    </row>
    <row r="251" spans="1:24" ht="17.45" customHeight="1" x14ac:dyDescent="0.25">
      <c r="A251" s="257">
        <f t="shared" si="327"/>
        <v>9</v>
      </c>
      <c r="B251" s="257">
        <f t="shared" si="328"/>
        <v>2018</v>
      </c>
      <c r="C251" s="8">
        <f t="shared" si="316"/>
        <v>43347</v>
      </c>
      <c r="D251" s="260"/>
      <c r="E251" s="261">
        <v>3.2099999999999997E-2</v>
      </c>
      <c r="F251" s="260"/>
      <c r="G251" s="262">
        <v>2.5000000000000001E-2</v>
      </c>
      <c r="H251" s="261"/>
      <c r="I251" s="260"/>
      <c r="J251" s="261">
        <v>3.0099999999999998E-2</v>
      </c>
      <c r="K251" s="263"/>
      <c r="L251" s="261">
        <v>3.5799999999999998E-2</v>
      </c>
      <c r="M251" s="264">
        <f t="shared" si="317"/>
        <v>3.1289999999999998E-2</v>
      </c>
      <c r="N251" s="264">
        <f t="shared" si="318"/>
        <v>2.6714285714285711E-2</v>
      </c>
      <c r="O251" s="264">
        <f t="shared" si="319"/>
        <v>1.8324999999999998E-2</v>
      </c>
      <c r="P251" s="264">
        <f t="shared" si="320"/>
        <v>3.3430000000000001E-2</v>
      </c>
      <c r="Q251" s="265">
        <f t="shared" si="321"/>
        <v>3.2099999999999997E-2</v>
      </c>
      <c r="R251" s="265">
        <f t="shared" si="322"/>
        <v>2.5000000000000001E-2</v>
      </c>
      <c r="S251" s="265">
        <f t="shared" si="323"/>
        <v>3.0099999999999998E-2</v>
      </c>
      <c r="T251" s="265">
        <f t="shared" si="324"/>
        <v>3.5799999999999998E-2</v>
      </c>
      <c r="V251" s="257"/>
      <c r="W251" s="265">
        <f t="shared" ref="W251:W254" si="334">AVERAGE(Q251:T251)</f>
        <v>3.075E-2</v>
      </c>
      <c r="X251" s="257"/>
    </row>
    <row r="252" spans="1:24" ht="17.45" customHeight="1" x14ac:dyDescent="0.25">
      <c r="A252" s="257">
        <f t="shared" si="327"/>
        <v>9</v>
      </c>
      <c r="B252" s="257">
        <f t="shared" si="328"/>
        <v>2018</v>
      </c>
      <c r="C252" s="8">
        <f t="shared" si="316"/>
        <v>43348</v>
      </c>
      <c r="D252" s="260">
        <v>1.9800000000000002E-2</v>
      </c>
      <c r="E252" s="261"/>
      <c r="F252" s="260"/>
      <c r="G252" s="262"/>
      <c r="H252" s="261">
        <v>3.3799999999999997E-2</v>
      </c>
      <c r="I252" s="260">
        <v>3.5700000000000003E-2</v>
      </c>
      <c r="J252" s="261"/>
      <c r="K252" s="263">
        <v>2.2499999999999999E-2</v>
      </c>
      <c r="L252" s="261"/>
      <c r="M252" s="264">
        <f t="shared" si="317"/>
        <v>3.0646666666666669E-2</v>
      </c>
      <c r="N252" s="264">
        <f t="shared" si="318"/>
        <v>2.6405714285714282E-2</v>
      </c>
      <c r="O252" s="264">
        <f t="shared" si="319"/>
        <v>1.8481666666666667E-2</v>
      </c>
      <c r="P252" s="264">
        <f t="shared" si="320"/>
        <v>3.3183333333333336E-2</v>
      </c>
      <c r="Q252" s="265">
        <f t="shared" si="321"/>
        <v>1.9800000000000002E-2</v>
      </c>
      <c r="R252" s="265">
        <f t="shared" si="322"/>
        <v>3.3799999999999997E-2</v>
      </c>
      <c r="S252" s="265">
        <f t="shared" si="323"/>
        <v>3.5700000000000003E-2</v>
      </c>
      <c r="T252" s="265">
        <f t="shared" si="324"/>
        <v>2.2499999999999999E-2</v>
      </c>
      <c r="V252" s="257"/>
      <c r="W252" s="265">
        <f t="shared" si="334"/>
        <v>2.7949999999999996E-2</v>
      </c>
      <c r="X252" s="257"/>
    </row>
    <row r="253" spans="1:24" ht="17.45" customHeight="1" x14ac:dyDescent="0.25">
      <c r="A253" s="257">
        <f t="shared" si="327"/>
        <v>9</v>
      </c>
      <c r="B253" s="257">
        <f t="shared" si="328"/>
        <v>2018</v>
      </c>
      <c r="C253" s="8">
        <f t="shared" si="316"/>
        <v>43349</v>
      </c>
      <c r="D253" s="260"/>
      <c r="E253" s="261">
        <v>2.23E-2</v>
      </c>
      <c r="F253" s="260"/>
      <c r="G253" s="262">
        <v>4.07E-2</v>
      </c>
      <c r="H253" s="261"/>
      <c r="I253" s="260"/>
      <c r="J253" s="261">
        <v>2.4199999999999999E-2</v>
      </c>
      <c r="K253" s="263"/>
      <c r="L253" s="261">
        <v>3.5499999999999997E-2</v>
      </c>
      <c r="M253" s="264">
        <f t="shared" si="317"/>
        <v>2.9870000000000004E-2</v>
      </c>
      <c r="N253" s="264">
        <f t="shared" si="318"/>
        <v>2.5325714285714281E-2</v>
      </c>
      <c r="O253" s="264">
        <f t="shared" si="319"/>
        <v>1.8394999999999998E-2</v>
      </c>
      <c r="P253" s="264">
        <f t="shared" si="320"/>
        <v>3.2413333333333336E-2</v>
      </c>
      <c r="Q253" s="265">
        <f t="shared" si="321"/>
        <v>2.23E-2</v>
      </c>
      <c r="R253" s="265">
        <f t="shared" si="322"/>
        <v>4.07E-2</v>
      </c>
      <c r="S253" s="265">
        <f t="shared" si="323"/>
        <v>2.4199999999999999E-2</v>
      </c>
      <c r="T253" s="265">
        <f t="shared" si="324"/>
        <v>3.5499999999999997E-2</v>
      </c>
      <c r="V253" s="257"/>
      <c r="W253" s="265">
        <f t="shared" si="334"/>
        <v>3.0675000000000001E-2</v>
      </c>
      <c r="X253" s="257"/>
    </row>
    <row r="254" spans="1:24" ht="17.45" customHeight="1" x14ac:dyDescent="0.25">
      <c r="A254" s="257">
        <f t="shared" si="327"/>
        <v>9</v>
      </c>
      <c r="B254" s="257">
        <f t="shared" si="328"/>
        <v>2018</v>
      </c>
      <c r="C254" s="9">
        <f t="shared" si="316"/>
        <v>43350</v>
      </c>
      <c r="D254" s="275">
        <v>2.7900000000000001E-2</v>
      </c>
      <c r="E254" s="276"/>
      <c r="F254" s="275">
        <v>4.2000000000000003E-2</v>
      </c>
      <c r="G254" s="277"/>
      <c r="H254" s="276">
        <v>3.6499999999999998E-2</v>
      </c>
      <c r="I254" s="275">
        <v>2.69E-2</v>
      </c>
      <c r="J254" s="276"/>
      <c r="K254" s="278">
        <v>2.2800000000000001E-2</v>
      </c>
      <c r="L254" s="276"/>
      <c r="M254" s="264">
        <f t="shared" si="317"/>
        <v>2.9523333333333339E-2</v>
      </c>
      <c r="N254" s="264">
        <f t="shared" si="318"/>
        <v>2.6077142857142854E-2</v>
      </c>
      <c r="O254" s="264">
        <f t="shared" si="319"/>
        <v>1.8815000000000002E-2</v>
      </c>
      <c r="P254" s="264">
        <f t="shared" si="320"/>
        <v>3.1766666666666672E-2</v>
      </c>
      <c r="Q254" s="265">
        <f t="shared" si="321"/>
        <v>2.7900000000000001E-2</v>
      </c>
      <c r="R254" s="265">
        <f t="shared" si="322"/>
        <v>3.925E-2</v>
      </c>
      <c r="S254" s="265">
        <f t="shared" si="323"/>
        <v>2.69E-2</v>
      </c>
      <c r="T254" s="265">
        <f t="shared" si="324"/>
        <v>2.2800000000000001E-2</v>
      </c>
      <c r="V254" s="257"/>
      <c r="W254" s="265">
        <f t="shared" si="334"/>
        <v>2.9212499999999999E-2</v>
      </c>
      <c r="X254" s="265">
        <f>AVERAGE(Q250:T254)</f>
        <v>2.6415500000000001E-2</v>
      </c>
    </row>
    <row r="255" spans="1:24" ht="17.45" customHeight="1" x14ac:dyDescent="0.25">
      <c r="A255" s="257">
        <f t="shared" si="327"/>
        <v>9</v>
      </c>
      <c r="B255" s="257">
        <f t="shared" si="328"/>
        <v>2018</v>
      </c>
      <c r="C255" s="435">
        <f t="shared" si="316"/>
        <v>43351</v>
      </c>
      <c r="D255" s="434"/>
      <c r="E255" s="436">
        <v>1.8700000000000001E-2</v>
      </c>
      <c r="F255" s="434"/>
      <c r="G255" s="438">
        <v>2.41E-2</v>
      </c>
      <c r="H255" s="436"/>
      <c r="I255" s="434"/>
      <c r="J255" s="436">
        <v>1.44E-2</v>
      </c>
      <c r="K255" s="437"/>
      <c r="L255" s="436">
        <v>2.9000000000000001E-2</v>
      </c>
      <c r="M255" s="264">
        <f t="shared" si="317"/>
        <v>2.899333333333334E-2</v>
      </c>
      <c r="N255" s="264">
        <f t="shared" si="318"/>
        <v>2.577142857142857E-2</v>
      </c>
      <c r="O255" s="264">
        <f t="shared" si="319"/>
        <v>1.8488333333333332E-2</v>
      </c>
      <c r="P255" s="264">
        <f t="shared" si="320"/>
        <v>3.1206666666666667E-2</v>
      </c>
      <c r="Q255" s="442">
        <f t="shared" si="321"/>
        <v>1.8700000000000001E-2</v>
      </c>
      <c r="R255" s="442">
        <f t="shared" si="322"/>
        <v>2.41E-2</v>
      </c>
      <c r="S255" s="442">
        <f t="shared" si="323"/>
        <v>1.44E-2</v>
      </c>
      <c r="T255" s="442">
        <f t="shared" si="324"/>
        <v>2.9000000000000001E-2</v>
      </c>
      <c r="U255" s="326"/>
      <c r="V255" s="442">
        <f>AVERAGE(Q255:T255)</f>
        <v>2.155E-2</v>
      </c>
      <c r="W255" s="445"/>
      <c r="X255" s="257"/>
    </row>
    <row r="256" spans="1:24" ht="17.45" customHeight="1" x14ac:dyDescent="0.25">
      <c r="A256" s="257">
        <f t="shared" si="327"/>
        <v>9</v>
      </c>
      <c r="B256" s="257">
        <f t="shared" si="328"/>
        <v>2018</v>
      </c>
      <c r="C256" s="435">
        <f t="shared" si="316"/>
        <v>43352</v>
      </c>
      <c r="D256" s="434">
        <v>9.2999999999999992E-3</v>
      </c>
      <c r="E256" s="436"/>
      <c r="F256" s="434">
        <v>2.3300000000000001E-2</v>
      </c>
      <c r="G256" s="438"/>
      <c r="H256" s="436"/>
      <c r="I256" s="434">
        <v>1.6500000000000001E-2</v>
      </c>
      <c r="J256" s="436"/>
      <c r="K256" s="437">
        <v>1.61E-2</v>
      </c>
      <c r="L256" s="436"/>
      <c r="M256" s="264">
        <f t="shared" si="317"/>
        <v>2.7590000000000007E-2</v>
      </c>
      <c r="N256" s="264">
        <f t="shared" si="318"/>
        <v>2.5334285714285712E-2</v>
      </c>
      <c r="O256" s="264">
        <f t="shared" si="319"/>
        <v>1.8345E-2</v>
      </c>
      <c r="P256" s="264">
        <f t="shared" si="320"/>
        <v>2.9666666666666668E-2</v>
      </c>
      <c r="Q256" s="442">
        <f t="shared" si="321"/>
        <v>9.2999999999999992E-3</v>
      </c>
      <c r="R256" s="442">
        <f t="shared" si="322"/>
        <v>2.3300000000000001E-2</v>
      </c>
      <c r="S256" s="442">
        <f t="shared" si="323"/>
        <v>1.6500000000000001E-2</v>
      </c>
      <c r="T256" s="442">
        <f t="shared" si="324"/>
        <v>1.61E-2</v>
      </c>
      <c r="U256" s="326"/>
      <c r="V256" s="442">
        <f>AVERAGE(Q256:T256)</f>
        <v>1.6300000000000002E-2</v>
      </c>
      <c r="W256" s="445"/>
      <c r="X256" s="265">
        <f>AVERAGE(Q255:T256)</f>
        <v>1.8925000000000001E-2</v>
      </c>
    </row>
    <row r="257" spans="1:24" ht="17.45" customHeight="1" x14ac:dyDescent="0.25">
      <c r="A257" s="257">
        <f t="shared" si="327"/>
        <v>9</v>
      </c>
      <c r="B257" s="257">
        <f t="shared" si="328"/>
        <v>2018</v>
      </c>
      <c r="C257" s="8">
        <f t="shared" si="316"/>
        <v>43353</v>
      </c>
      <c r="D257" s="260"/>
      <c r="E257" s="261">
        <v>2.64E-2</v>
      </c>
      <c r="F257" s="260"/>
      <c r="G257" s="262">
        <v>1.7399999999999999E-2</v>
      </c>
      <c r="H257" s="261"/>
      <c r="I257" s="260"/>
      <c r="J257" s="261">
        <v>2.41E-2</v>
      </c>
      <c r="K257" s="263"/>
      <c r="L257" s="261">
        <v>3.6700000000000003E-2</v>
      </c>
      <c r="M257" s="264">
        <f t="shared" si="317"/>
        <v>2.7693333333333341E-2</v>
      </c>
      <c r="N257" s="264">
        <f t="shared" si="318"/>
        <v>2.5194285714285711E-2</v>
      </c>
      <c r="O257" s="264">
        <f t="shared" si="319"/>
        <v>1.8708333333333334E-2</v>
      </c>
      <c r="P257" s="264">
        <f t="shared" si="320"/>
        <v>2.9166666666666664E-2</v>
      </c>
      <c r="Q257" s="265">
        <f t="shared" si="321"/>
        <v>2.64E-2</v>
      </c>
      <c r="R257" s="265">
        <f t="shared" si="322"/>
        <v>1.7399999999999999E-2</v>
      </c>
      <c r="S257" s="265">
        <f t="shared" si="323"/>
        <v>2.41E-2</v>
      </c>
      <c r="T257" s="265">
        <f t="shared" si="324"/>
        <v>3.6700000000000003E-2</v>
      </c>
      <c r="V257" s="257"/>
      <c r="W257" s="265">
        <f>AVERAGE(Q257:T257)</f>
        <v>2.615E-2</v>
      </c>
      <c r="X257" s="257"/>
    </row>
    <row r="258" spans="1:24" ht="17.45" customHeight="1" x14ac:dyDescent="0.25">
      <c r="A258" s="257">
        <f t="shared" si="327"/>
        <v>9</v>
      </c>
      <c r="B258" s="257">
        <f t="shared" si="328"/>
        <v>2018</v>
      </c>
      <c r="C258" s="8">
        <f t="shared" si="316"/>
        <v>43354</v>
      </c>
      <c r="D258" s="260">
        <v>2.53E-2</v>
      </c>
      <c r="E258" s="261"/>
      <c r="F258" s="260"/>
      <c r="G258" s="262"/>
      <c r="H258" s="261">
        <v>2.4899999999999999E-2</v>
      </c>
      <c r="I258" s="260">
        <v>1.77E-2</v>
      </c>
      <c r="J258" s="261"/>
      <c r="K258" s="263">
        <v>3.0499999999999999E-2</v>
      </c>
      <c r="L258" s="261"/>
      <c r="M258" s="264">
        <f t="shared" si="317"/>
        <v>2.8013333333333338E-2</v>
      </c>
      <c r="N258" s="264">
        <f t="shared" si="318"/>
        <v>2.5437142857142856E-2</v>
      </c>
      <c r="O258" s="264">
        <f t="shared" si="319"/>
        <v>1.9086666666666665E-2</v>
      </c>
      <c r="P258" s="264">
        <f t="shared" si="320"/>
        <v>2.9663333333333333E-2</v>
      </c>
      <c r="Q258" s="265">
        <f t="shared" si="321"/>
        <v>2.53E-2</v>
      </c>
      <c r="R258" s="265">
        <f t="shared" si="322"/>
        <v>2.4899999999999999E-2</v>
      </c>
      <c r="S258" s="265">
        <f t="shared" si="323"/>
        <v>1.77E-2</v>
      </c>
      <c r="T258" s="265">
        <f t="shared" si="324"/>
        <v>3.0499999999999999E-2</v>
      </c>
      <c r="V258" s="257"/>
      <c r="W258" s="265">
        <f t="shared" ref="W258:W261" si="335">AVERAGE(Q258:T258)</f>
        <v>2.4599999999999997E-2</v>
      </c>
      <c r="X258" s="257"/>
    </row>
    <row r="259" spans="1:24" ht="17.45" customHeight="1" x14ac:dyDescent="0.25">
      <c r="A259" s="257">
        <f t="shared" si="327"/>
        <v>9</v>
      </c>
      <c r="B259" s="257">
        <f t="shared" si="328"/>
        <v>2018</v>
      </c>
      <c r="C259" s="8">
        <f t="shared" si="316"/>
        <v>43355</v>
      </c>
      <c r="D259" s="260"/>
      <c r="E259" s="261">
        <v>2.5000000000000001E-2</v>
      </c>
      <c r="F259" s="260"/>
      <c r="G259" s="262">
        <v>2.3900000000000001E-2</v>
      </c>
      <c r="H259" s="261"/>
      <c r="I259" s="260"/>
      <c r="J259" s="261">
        <v>2.3800000000000002E-2</v>
      </c>
      <c r="K259" s="263"/>
      <c r="L259" s="261">
        <v>3.3399999999999999E-2</v>
      </c>
      <c r="M259" s="264">
        <f t="shared" si="317"/>
        <v>2.7563333333333339E-2</v>
      </c>
      <c r="N259" s="264">
        <f t="shared" si="318"/>
        <v>2.5159999999999998E-2</v>
      </c>
      <c r="O259" s="264">
        <f t="shared" si="319"/>
        <v>1.9150000000000007E-2</v>
      </c>
      <c r="P259" s="264">
        <f t="shared" si="320"/>
        <v>2.9500000000000002E-2</v>
      </c>
      <c r="Q259" s="265">
        <f t="shared" si="321"/>
        <v>2.5000000000000001E-2</v>
      </c>
      <c r="R259" s="265">
        <f t="shared" si="322"/>
        <v>2.3900000000000001E-2</v>
      </c>
      <c r="S259" s="265">
        <f t="shared" si="323"/>
        <v>2.3800000000000002E-2</v>
      </c>
      <c r="T259" s="265">
        <f t="shared" si="324"/>
        <v>3.3399999999999999E-2</v>
      </c>
      <c r="V259" s="257"/>
      <c r="W259" s="265">
        <f t="shared" si="335"/>
        <v>2.6525E-2</v>
      </c>
      <c r="X259" s="257"/>
    </row>
    <row r="260" spans="1:24" ht="17.45" customHeight="1" x14ac:dyDescent="0.25">
      <c r="A260" s="257">
        <f t="shared" si="327"/>
        <v>9</v>
      </c>
      <c r="B260" s="257">
        <f t="shared" si="328"/>
        <v>2018</v>
      </c>
      <c r="C260" s="9">
        <f t="shared" si="316"/>
        <v>43356</v>
      </c>
      <c r="D260" s="275">
        <v>2.8000000000000001E-2</v>
      </c>
      <c r="E260" s="276"/>
      <c r="F260" s="275">
        <v>2.76E-2</v>
      </c>
      <c r="G260" s="277"/>
      <c r="H260" s="276">
        <v>2.7900000000000001E-2</v>
      </c>
      <c r="I260" s="275">
        <v>3.0599999999999999E-2</v>
      </c>
      <c r="J260" s="276"/>
      <c r="K260" s="278">
        <v>2.9700000000000001E-2</v>
      </c>
      <c r="L260" s="276"/>
      <c r="M260" s="264">
        <f t="shared" si="317"/>
        <v>2.7213333333333336E-2</v>
      </c>
      <c r="N260" s="264">
        <f t="shared" si="318"/>
        <v>2.4460000000000003E-2</v>
      </c>
      <c r="O260" s="264">
        <f t="shared" si="319"/>
        <v>1.9490000000000007E-2</v>
      </c>
      <c r="P260" s="264">
        <f t="shared" si="320"/>
        <v>2.9653333333333327E-2</v>
      </c>
      <c r="Q260" s="265">
        <f t="shared" si="321"/>
        <v>2.8000000000000001E-2</v>
      </c>
      <c r="R260" s="265">
        <f t="shared" si="322"/>
        <v>2.775E-2</v>
      </c>
      <c r="S260" s="265">
        <f t="shared" si="323"/>
        <v>3.0599999999999999E-2</v>
      </c>
      <c r="T260" s="265">
        <f t="shared" si="324"/>
        <v>2.9700000000000001E-2</v>
      </c>
      <c r="V260" s="257"/>
      <c r="W260" s="265">
        <f t="shared" si="335"/>
        <v>2.90125E-2</v>
      </c>
      <c r="X260" s="257"/>
    </row>
    <row r="261" spans="1:24" ht="17.45" customHeight="1" x14ac:dyDescent="0.25">
      <c r="A261" s="257">
        <f t="shared" si="327"/>
        <v>9</v>
      </c>
      <c r="B261" s="257">
        <f t="shared" si="328"/>
        <v>2018</v>
      </c>
      <c r="C261" s="8">
        <f t="shared" ref="C261:C324" si="336">C260+1</f>
        <v>43357</v>
      </c>
      <c r="D261" s="260"/>
      <c r="E261" s="261">
        <v>2.8799999999999999E-2</v>
      </c>
      <c r="F261" s="260"/>
      <c r="G261" s="262">
        <v>3.7900000000000003E-2</v>
      </c>
      <c r="H261" s="261"/>
      <c r="I261" s="260"/>
      <c r="J261" s="261">
        <v>3.6900000000000002E-2</v>
      </c>
      <c r="K261" s="263"/>
      <c r="L261" s="261">
        <v>6.6799999999999998E-2</v>
      </c>
      <c r="M261" s="264">
        <f t="shared" si="317"/>
        <v>2.6770000000000006E-2</v>
      </c>
      <c r="N261" s="264">
        <f t="shared" si="318"/>
        <v>2.4060000000000002E-2</v>
      </c>
      <c r="O261" s="264">
        <f t="shared" si="319"/>
        <v>1.9940000000000006E-2</v>
      </c>
      <c r="P261" s="264">
        <f t="shared" si="320"/>
        <v>3.0263333333333326E-2</v>
      </c>
      <c r="Q261" s="265">
        <f t="shared" si="321"/>
        <v>2.8799999999999999E-2</v>
      </c>
      <c r="R261" s="265">
        <f t="shared" si="322"/>
        <v>3.7900000000000003E-2</v>
      </c>
      <c r="S261" s="265">
        <f t="shared" si="323"/>
        <v>3.6900000000000002E-2</v>
      </c>
      <c r="T261" s="265">
        <f t="shared" si="324"/>
        <v>6.6799999999999998E-2</v>
      </c>
      <c r="V261" s="257"/>
      <c r="W261" s="265">
        <f t="shared" si="335"/>
        <v>4.2599999999999999E-2</v>
      </c>
      <c r="X261" s="265">
        <f>AVERAGE(Q257:T261)</f>
        <v>2.9777499999999995E-2</v>
      </c>
    </row>
    <row r="262" spans="1:24" ht="17.45" customHeight="1" x14ac:dyDescent="0.25">
      <c r="A262" s="257">
        <f t="shared" si="327"/>
        <v>9</v>
      </c>
      <c r="B262" s="257">
        <f t="shared" si="328"/>
        <v>2018</v>
      </c>
      <c r="C262" s="435">
        <f t="shared" si="336"/>
        <v>43358</v>
      </c>
      <c r="D262" s="434">
        <v>1.9699999999999999E-2</v>
      </c>
      <c r="E262" s="436"/>
      <c r="F262" s="434">
        <v>2.9899999999999999E-2</v>
      </c>
      <c r="G262" s="438"/>
      <c r="H262" s="436"/>
      <c r="I262" s="434">
        <v>1.4500000000000001E-2</v>
      </c>
      <c r="J262" s="436"/>
      <c r="K262" s="437">
        <v>2.4199999999999999E-2</v>
      </c>
      <c r="L262" s="436"/>
      <c r="M262" s="264">
        <f t="shared" ref="M262:M325" si="337">IF(SUM(D262:E262)&gt;0,IFERROR(AVERAGE(D233:E262),""),"")</f>
        <v>2.5523333333333339E-2</v>
      </c>
      <c r="N262" s="264">
        <f t="shared" ref="N262:N325" si="338">IF(SUM(F262:H262)&gt;0,IFERROR(AVERAGE(F233:H262),""),"")</f>
        <v>2.4145714285714291E-2</v>
      </c>
      <c r="O262" s="264">
        <f t="shared" ref="O262:O325" si="339">IF(SUM(I262:J262)&gt;0,IFERROR(AVERAGE(I233:J262),""),"")</f>
        <v>1.9793333333333333E-2</v>
      </c>
      <c r="P262" s="264">
        <f t="shared" ref="P262:P325" si="340">IF(SUM(K262:L262)&gt;0,IFERROR(AVERAGE(K233:L262),""),"")</f>
        <v>2.9909999999999996E-2</v>
      </c>
      <c r="Q262" s="442">
        <f t="shared" ref="Q262:Q325" si="341">IFERROR(AVERAGE(D262:E262),"")</f>
        <v>1.9699999999999999E-2</v>
      </c>
      <c r="R262" s="442">
        <f t="shared" ref="R262:R325" si="342">IFERROR(AVERAGE(F262:H262),"")</f>
        <v>2.9899999999999999E-2</v>
      </c>
      <c r="S262" s="442">
        <f t="shared" ref="S262:S325" si="343">IFERROR(AVERAGE(I262:J262),"")</f>
        <v>1.4500000000000001E-2</v>
      </c>
      <c r="T262" s="442">
        <f t="shared" ref="T262:T325" si="344">IFERROR(AVERAGE(K262:L262),"")</f>
        <v>2.4199999999999999E-2</v>
      </c>
      <c r="U262" s="326"/>
      <c r="V262" s="442">
        <f>AVERAGE(Q262:T262)</f>
        <v>2.2075000000000001E-2</v>
      </c>
      <c r="W262" s="445"/>
      <c r="X262" s="257"/>
    </row>
    <row r="263" spans="1:24" ht="17.45" customHeight="1" x14ac:dyDescent="0.25">
      <c r="A263" s="257">
        <f t="shared" si="327"/>
        <v>9</v>
      </c>
      <c r="B263" s="257">
        <f t="shared" si="328"/>
        <v>2018</v>
      </c>
      <c r="C263" s="435">
        <f t="shared" si="336"/>
        <v>43359</v>
      </c>
      <c r="D263" s="434"/>
      <c r="E263" s="436">
        <v>1.8599999999999998E-2</v>
      </c>
      <c r="F263" s="434"/>
      <c r="G263" s="438">
        <v>1.61E-2</v>
      </c>
      <c r="H263" s="436"/>
      <c r="I263" s="434"/>
      <c r="J263" s="436">
        <v>9.7999999999999997E-3</v>
      </c>
      <c r="K263" s="437"/>
      <c r="L263" s="436">
        <v>2.7900000000000001E-2</v>
      </c>
      <c r="M263" s="264">
        <f t="shared" si="337"/>
        <v>2.4910000000000002E-2</v>
      </c>
      <c r="N263" s="264">
        <f t="shared" si="338"/>
        <v>2.3751428571428576E-2</v>
      </c>
      <c r="O263" s="264">
        <f t="shared" si="339"/>
        <v>1.9343333333333334E-2</v>
      </c>
      <c r="P263" s="264">
        <f t="shared" si="340"/>
        <v>2.9369999999999997E-2</v>
      </c>
      <c r="Q263" s="442">
        <f t="shared" si="341"/>
        <v>1.8599999999999998E-2</v>
      </c>
      <c r="R263" s="442">
        <f t="shared" si="342"/>
        <v>1.61E-2</v>
      </c>
      <c r="S263" s="442">
        <f t="shared" si="343"/>
        <v>9.7999999999999997E-3</v>
      </c>
      <c r="T263" s="442">
        <f t="shared" si="344"/>
        <v>2.7900000000000001E-2</v>
      </c>
      <c r="U263" s="326"/>
      <c r="V263" s="442">
        <f>AVERAGE(Q263:T263)</f>
        <v>1.8099999999999998E-2</v>
      </c>
      <c r="W263" s="445"/>
      <c r="X263" s="265">
        <f>AVERAGE(Q262:T263)</f>
        <v>2.0087500000000001E-2</v>
      </c>
    </row>
    <row r="264" spans="1:24" ht="17.45" customHeight="1" x14ac:dyDescent="0.25">
      <c r="A264" s="257">
        <f t="shared" si="327"/>
        <v>9</v>
      </c>
      <c r="B264" s="257">
        <f t="shared" si="328"/>
        <v>2018</v>
      </c>
      <c r="C264" s="8">
        <f t="shared" si="336"/>
        <v>43360</v>
      </c>
      <c r="D264" s="260">
        <v>6.3500000000000001E-2</v>
      </c>
      <c r="E264" s="261"/>
      <c r="F264" s="260"/>
      <c r="G264" s="262"/>
      <c r="H264" s="261">
        <v>3.6799999999999999E-2</v>
      </c>
      <c r="I264" s="260">
        <v>4.0500000000000001E-2</v>
      </c>
      <c r="J264" s="261"/>
      <c r="K264" s="263">
        <v>5.2499999999999998E-2</v>
      </c>
      <c r="L264" s="261"/>
      <c r="M264" s="264">
        <f t="shared" si="337"/>
        <v>2.6473333333333338E-2</v>
      </c>
      <c r="N264" s="264">
        <f t="shared" si="338"/>
        <v>2.4520000000000004E-2</v>
      </c>
      <c r="O264" s="264">
        <f t="shared" si="339"/>
        <v>2.035E-2</v>
      </c>
      <c r="P264" s="264">
        <f t="shared" si="340"/>
        <v>3.0446666666666664E-2</v>
      </c>
      <c r="Q264" s="265">
        <f t="shared" si="341"/>
        <v>6.3500000000000001E-2</v>
      </c>
      <c r="R264" s="265">
        <f t="shared" si="342"/>
        <v>3.6799999999999999E-2</v>
      </c>
      <c r="S264" s="265">
        <f t="shared" si="343"/>
        <v>4.0500000000000001E-2</v>
      </c>
      <c r="T264" s="265">
        <f t="shared" si="344"/>
        <v>5.2499999999999998E-2</v>
      </c>
      <c r="V264" s="257"/>
      <c r="W264" s="265">
        <f>AVERAGE(Q264:T264)</f>
        <v>4.8325E-2</v>
      </c>
      <c r="X264" s="257"/>
    </row>
    <row r="265" spans="1:24" ht="17.45" customHeight="1" x14ac:dyDescent="0.25">
      <c r="A265" s="257">
        <f t="shared" si="327"/>
        <v>9</v>
      </c>
      <c r="B265" s="257">
        <f t="shared" si="328"/>
        <v>2018</v>
      </c>
      <c r="C265" s="8">
        <f t="shared" si="336"/>
        <v>43361</v>
      </c>
      <c r="D265" s="260"/>
      <c r="E265" s="261">
        <v>4.3700000000000003E-2</v>
      </c>
      <c r="F265" s="260"/>
      <c r="G265" s="262">
        <v>3.6499999999999998E-2</v>
      </c>
      <c r="H265" s="261"/>
      <c r="I265" s="260"/>
      <c r="J265" s="261">
        <v>2.9700000000000001E-2</v>
      </c>
      <c r="K265" s="263"/>
      <c r="L265" s="261">
        <v>5.28E-2</v>
      </c>
      <c r="M265" s="264">
        <f t="shared" si="337"/>
        <v>2.7536666666666664E-2</v>
      </c>
      <c r="N265" s="264">
        <f t="shared" si="338"/>
        <v>2.5305714285714289E-2</v>
      </c>
      <c r="O265" s="264">
        <f t="shared" si="339"/>
        <v>2.1035666666666668E-2</v>
      </c>
      <c r="P265" s="264">
        <f t="shared" si="340"/>
        <v>3.1336666666666665E-2</v>
      </c>
      <c r="Q265" s="265">
        <f t="shared" si="341"/>
        <v>4.3700000000000003E-2</v>
      </c>
      <c r="R265" s="265">
        <f t="shared" si="342"/>
        <v>3.6499999999999998E-2</v>
      </c>
      <c r="S265" s="265">
        <f t="shared" si="343"/>
        <v>2.9700000000000001E-2</v>
      </c>
      <c r="T265" s="265">
        <f t="shared" si="344"/>
        <v>5.28E-2</v>
      </c>
      <c r="V265" s="257"/>
      <c r="W265" s="265">
        <f t="shared" ref="W265:W268" si="345">AVERAGE(Q265:T265)</f>
        <v>4.0675000000000003E-2</v>
      </c>
      <c r="X265" s="257"/>
    </row>
    <row r="266" spans="1:24" ht="17.45" customHeight="1" x14ac:dyDescent="0.25">
      <c r="A266" s="257">
        <f t="shared" si="327"/>
        <v>9</v>
      </c>
      <c r="B266" s="257">
        <f t="shared" si="328"/>
        <v>2018</v>
      </c>
      <c r="C266" s="9">
        <f t="shared" si="336"/>
        <v>43362</v>
      </c>
      <c r="D266" s="275">
        <v>2.8400000000000002E-2</v>
      </c>
      <c r="E266" s="276"/>
      <c r="F266" s="275">
        <v>2.81E-2</v>
      </c>
      <c r="G266" s="277"/>
      <c r="H266" s="276">
        <v>2.9499999999999998E-2</v>
      </c>
      <c r="I266" s="275">
        <v>3.2300000000000002E-2</v>
      </c>
      <c r="J266" s="276"/>
      <c r="K266" s="278">
        <v>3.6600000000000001E-2</v>
      </c>
      <c r="L266" s="276"/>
      <c r="M266" s="264">
        <f t="shared" si="337"/>
        <v>2.7226666666666666E-2</v>
      </c>
      <c r="N266" s="264">
        <f t="shared" si="338"/>
        <v>2.6051428571428573E-2</v>
      </c>
      <c r="O266" s="264">
        <f t="shared" si="339"/>
        <v>2.1689E-2</v>
      </c>
      <c r="P266" s="264">
        <f t="shared" si="340"/>
        <v>3.1586666666666666E-2</v>
      </c>
      <c r="Q266" s="265">
        <f t="shared" si="341"/>
        <v>2.8400000000000002E-2</v>
      </c>
      <c r="R266" s="265">
        <f t="shared" si="342"/>
        <v>2.8799999999999999E-2</v>
      </c>
      <c r="S266" s="265">
        <f t="shared" si="343"/>
        <v>3.2300000000000002E-2</v>
      </c>
      <c r="T266" s="265">
        <f t="shared" si="344"/>
        <v>3.6600000000000001E-2</v>
      </c>
      <c r="V266" s="257"/>
      <c r="W266" s="265">
        <f t="shared" si="345"/>
        <v>3.1524999999999997E-2</v>
      </c>
      <c r="X266" s="257"/>
    </row>
    <row r="267" spans="1:24" ht="17.45" customHeight="1" x14ac:dyDescent="0.25">
      <c r="A267" s="257">
        <f t="shared" si="327"/>
        <v>9</v>
      </c>
      <c r="B267" s="257">
        <f t="shared" si="328"/>
        <v>2018</v>
      </c>
      <c r="C267" s="8">
        <f t="shared" si="336"/>
        <v>43363</v>
      </c>
      <c r="D267" s="260"/>
      <c r="E267" s="261">
        <v>2.6499999999999999E-2</v>
      </c>
      <c r="F267" s="260"/>
      <c r="G267" s="262">
        <v>3.15E-2</v>
      </c>
      <c r="H267" s="261"/>
      <c r="I267" s="260"/>
      <c r="J267" s="261">
        <v>2.5499999999999998E-2</v>
      </c>
      <c r="K267" s="263"/>
      <c r="L267" s="261">
        <v>4.4499999999999998E-2</v>
      </c>
      <c r="M267" s="264">
        <f t="shared" si="337"/>
        <v>2.6689999999999998E-2</v>
      </c>
      <c r="N267" s="264">
        <f t="shared" si="338"/>
        <v>2.6328571428571427E-2</v>
      </c>
      <c r="O267" s="264">
        <f t="shared" si="339"/>
        <v>2.1919000000000001E-2</v>
      </c>
      <c r="P267" s="264">
        <f t="shared" si="340"/>
        <v>3.1706666666666654E-2</v>
      </c>
      <c r="Q267" s="265">
        <f t="shared" si="341"/>
        <v>2.6499999999999999E-2</v>
      </c>
      <c r="R267" s="265">
        <f t="shared" si="342"/>
        <v>3.15E-2</v>
      </c>
      <c r="S267" s="265">
        <f t="shared" si="343"/>
        <v>2.5499999999999998E-2</v>
      </c>
      <c r="T267" s="265">
        <f t="shared" si="344"/>
        <v>4.4499999999999998E-2</v>
      </c>
      <c r="V267" s="257"/>
      <c r="W267" s="265">
        <f t="shared" si="345"/>
        <v>3.2000000000000001E-2</v>
      </c>
      <c r="X267" s="257"/>
    </row>
    <row r="268" spans="1:24" ht="17.45" customHeight="1" x14ac:dyDescent="0.25">
      <c r="A268" s="257">
        <f t="shared" si="327"/>
        <v>9</v>
      </c>
      <c r="B268" s="257">
        <f t="shared" si="328"/>
        <v>2018</v>
      </c>
      <c r="C268" s="8">
        <f t="shared" si="336"/>
        <v>43364</v>
      </c>
      <c r="D268" s="260">
        <v>3.2199999999999999E-2</v>
      </c>
      <c r="E268" s="261"/>
      <c r="F268" s="260">
        <v>2.6100000000000002E-2</v>
      </c>
      <c r="G268" s="262"/>
      <c r="H268" s="261"/>
      <c r="I268" s="260">
        <v>3.1199999999999999E-2</v>
      </c>
      <c r="J268" s="261"/>
      <c r="K268" s="263">
        <v>2.1000000000000001E-2</v>
      </c>
      <c r="L268" s="261"/>
      <c r="M268" s="264">
        <f t="shared" si="337"/>
        <v>2.6553333333333328E-2</v>
      </c>
      <c r="N268" s="264">
        <f t="shared" si="338"/>
        <v>2.6408571428571431E-2</v>
      </c>
      <c r="O268" s="264">
        <f t="shared" si="339"/>
        <v>2.2388999999999996E-2</v>
      </c>
      <c r="P268" s="264">
        <f t="shared" si="340"/>
        <v>3.1496666666666659E-2</v>
      </c>
      <c r="Q268" s="265">
        <f t="shared" si="341"/>
        <v>3.2199999999999999E-2</v>
      </c>
      <c r="R268" s="265">
        <f t="shared" si="342"/>
        <v>2.6100000000000002E-2</v>
      </c>
      <c r="S268" s="265">
        <f t="shared" si="343"/>
        <v>3.1199999999999999E-2</v>
      </c>
      <c r="T268" s="265">
        <f t="shared" si="344"/>
        <v>2.1000000000000001E-2</v>
      </c>
      <c r="V268" s="257"/>
      <c r="W268" s="265">
        <f t="shared" si="345"/>
        <v>2.7625E-2</v>
      </c>
      <c r="X268" s="265">
        <f>AVERAGE(Q264:T268)</f>
        <v>3.6029999999999993E-2</v>
      </c>
    </row>
    <row r="269" spans="1:24" ht="17.45" customHeight="1" x14ac:dyDescent="0.25">
      <c r="A269" s="257">
        <f t="shared" si="327"/>
        <v>9</v>
      </c>
      <c r="B269" s="257">
        <f t="shared" si="328"/>
        <v>2018</v>
      </c>
      <c r="C269" s="435">
        <f t="shared" si="336"/>
        <v>43365</v>
      </c>
      <c r="D269" s="434"/>
      <c r="E269" s="436">
        <v>1.6500000000000001E-2</v>
      </c>
      <c r="F269" s="434"/>
      <c r="G269" s="438">
        <v>1.7600000000000001E-2</v>
      </c>
      <c r="H269" s="436"/>
      <c r="I269" s="434"/>
      <c r="J269" s="436">
        <v>1.38E-2</v>
      </c>
      <c r="K269" s="437"/>
      <c r="L269" s="436">
        <v>2.6599999999999999E-2</v>
      </c>
      <c r="M269" s="264">
        <f t="shared" si="337"/>
        <v>2.6089999999999995E-2</v>
      </c>
      <c r="N269" s="264">
        <f t="shared" si="338"/>
        <v>2.5877142857142859E-2</v>
      </c>
      <c r="O269" s="264">
        <f t="shared" si="339"/>
        <v>2.1712333333333333E-2</v>
      </c>
      <c r="P269" s="264">
        <f t="shared" si="340"/>
        <v>3.1029999999999995E-2</v>
      </c>
      <c r="Q269" s="442">
        <f t="shared" si="341"/>
        <v>1.6500000000000001E-2</v>
      </c>
      <c r="R269" s="442">
        <f t="shared" si="342"/>
        <v>1.7600000000000001E-2</v>
      </c>
      <c r="S269" s="442">
        <f t="shared" si="343"/>
        <v>1.38E-2</v>
      </c>
      <c r="T269" s="442">
        <f t="shared" si="344"/>
        <v>2.6599999999999999E-2</v>
      </c>
      <c r="U269" s="326"/>
      <c r="V269" s="442">
        <f>AVERAGE(Q269:T269)</f>
        <v>1.8625000000000003E-2</v>
      </c>
      <c r="W269" s="445"/>
      <c r="X269" s="257"/>
    </row>
    <row r="270" spans="1:24" ht="17.45" customHeight="1" x14ac:dyDescent="0.25">
      <c r="A270" s="257">
        <f t="shared" si="327"/>
        <v>9</v>
      </c>
      <c r="B270" s="257">
        <f t="shared" si="328"/>
        <v>2018</v>
      </c>
      <c r="C270" s="435">
        <f t="shared" si="336"/>
        <v>43366</v>
      </c>
      <c r="D270" s="434">
        <v>1.9699999999999999E-2</v>
      </c>
      <c r="E270" s="436"/>
      <c r="F270" s="434"/>
      <c r="G270" s="438"/>
      <c r="H270" s="436">
        <v>1.67E-2</v>
      </c>
      <c r="I270" s="434">
        <v>8.5299999999999994E-3</v>
      </c>
      <c r="J270" s="436"/>
      <c r="K270" s="437">
        <v>1.23E-2</v>
      </c>
      <c r="L270" s="436"/>
      <c r="M270" s="264">
        <f t="shared" si="337"/>
        <v>2.5439999999999994E-2</v>
      </c>
      <c r="N270" s="264">
        <f t="shared" si="338"/>
        <v>2.5574285714285716E-2</v>
      </c>
      <c r="O270" s="264">
        <f t="shared" si="339"/>
        <v>2.1443333333333332E-2</v>
      </c>
      <c r="P270" s="264">
        <f t="shared" si="340"/>
        <v>3.0623333333333325E-2</v>
      </c>
      <c r="Q270" s="442">
        <f t="shared" si="341"/>
        <v>1.9699999999999999E-2</v>
      </c>
      <c r="R270" s="442">
        <f t="shared" si="342"/>
        <v>1.67E-2</v>
      </c>
      <c r="S270" s="442">
        <f t="shared" si="343"/>
        <v>8.5299999999999994E-3</v>
      </c>
      <c r="T270" s="442">
        <f t="shared" si="344"/>
        <v>1.23E-2</v>
      </c>
      <c r="U270" s="326"/>
      <c r="V270" s="442">
        <f>AVERAGE(Q270:T270)</f>
        <v>1.4307499999999999E-2</v>
      </c>
      <c r="W270" s="445"/>
      <c r="X270" s="265">
        <f>AVERAGE(Q269:T270)</f>
        <v>1.6466249999999998E-2</v>
      </c>
    </row>
    <row r="271" spans="1:24" ht="17.45" customHeight="1" x14ac:dyDescent="0.25">
      <c r="A271" s="257">
        <f t="shared" si="327"/>
        <v>9</v>
      </c>
      <c r="B271" s="257">
        <f t="shared" si="328"/>
        <v>2018</v>
      </c>
      <c r="C271" s="8">
        <f t="shared" si="336"/>
        <v>43367</v>
      </c>
      <c r="D271" s="260"/>
      <c r="E271" s="261">
        <v>4.2999999999999997E-2</v>
      </c>
      <c r="F271" s="260"/>
      <c r="G271" s="262">
        <v>3.1699999999999999E-2</v>
      </c>
      <c r="H271" s="261"/>
      <c r="I271" s="260"/>
      <c r="J271" s="261">
        <v>3.6400000000000002E-2</v>
      </c>
      <c r="K271" s="263"/>
      <c r="L271" s="261">
        <v>3.4700000000000002E-2</v>
      </c>
      <c r="M271" s="264">
        <f t="shared" si="337"/>
        <v>2.6376666666666663E-2</v>
      </c>
      <c r="N271" s="264">
        <f t="shared" si="338"/>
        <v>2.6057142857142852E-2</v>
      </c>
      <c r="O271" s="264">
        <f t="shared" si="339"/>
        <v>2.232E-2</v>
      </c>
      <c r="P271" s="264">
        <f t="shared" si="340"/>
        <v>3.0513333333333326E-2</v>
      </c>
      <c r="Q271" s="265">
        <f t="shared" si="341"/>
        <v>4.2999999999999997E-2</v>
      </c>
      <c r="R271" s="265">
        <f t="shared" si="342"/>
        <v>3.1699999999999999E-2</v>
      </c>
      <c r="S271" s="265">
        <f t="shared" si="343"/>
        <v>3.6400000000000002E-2</v>
      </c>
      <c r="T271" s="265">
        <f t="shared" si="344"/>
        <v>3.4700000000000002E-2</v>
      </c>
      <c r="V271" s="257"/>
      <c r="W271" s="265">
        <f>AVERAGE(Q271:T271)</f>
        <v>3.6449999999999996E-2</v>
      </c>
      <c r="X271" s="257"/>
    </row>
    <row r="272" spans="1:24" ht="17.45" customHeight="1" x14ac:dyDescent="0.25">
      <c r="A272" s="257">
        <f t="shared" si="327"/>
        <v>9</v>
      </c>
      <c r="B272" s="257">
        <f t="shared" si="328"/>
        <v>2018</v>
      </c>
      <c r="C272" s="9">
        <f t="shared" si="336"/>
        <v>43368</v>
      </c>
      <c r="D272" s="275">
        <v>3.8800000000000001E-2</v>
      </c>
      <c r="E272" s="276"/>
      <c r="F272" s="275">
        <v>4.1799999999999997E-2</v>
      </c>
      <c r="G272" s="277"/>
      <c r="H272" s="276">
        <v>4.5999999999999999E-2</v>
      </c>
      <c r="I272" s="275">
        <v>3.4099999999999998E-2</v>
      </c>
      <c r="J272" s="276"/>
      <c r="K272" s="278">
        <v>2.63E-2</v>
      </c>
      <c r="L272" s="276"/>
      <c r="M272" s="264">
        <f t="shared" si="337"/>
        <v>2.7273333333333327E-2</v>
      </c>
      <c r="N272" s="264">
        <f t="shared" si="338"/>
        <v>2.7628571428571426E-2</v>
      </c>
      <c r="O272" s="264">
        <f t="shared" si="339"/>
        <v>2.3179999999999999E-2</v>
      </c>
      <c r="P272" s="264">
        <f t="shared" si="340"/>
        <v>3.090999999999999E-2</v>
      </c>
      <c r="Q272" s="265">
        <f t="shared" si="341"/>
        <v>3.8800000000000001E-2</v>
      </c>
      <c r="R272" s="265">
        <f t="shared" si="342"/>
        <v>4.3899999999999995E-2</v>
      </c>
      <c r="S272" s="265">
        <f t="shared" si="343"/>
        <v>3.4099999999999998E-2</v>
      </c>
      <c r="T272" s="265">
        <f t="shared" si="344"/>
        <v>2.63E-2</v>
      </c>
      <c r="V272" s="257"/>
      <c r="W272" s="265">
        <f t="shared" ref="W272:W275" si="346">AVERAGE(Q272:T272)</f>
        <v>3.5774999999999994E-2</v>
      </c>
      <c r="X272" s="257"/>
    </row>
    <row r="273" spans="1:24" ht="17.45" customHeight="1" x14ac:dyDescent="0.25">
      <c r="A273" s="257">
        <f t="shared" si="327"/>
        <v>9</v>
      </c>
      <c r="B273" s="257">
        <f t="shared" si="328"/>
        <v>2018</v>
      </c>
      <c r="C273" s="8">
        <f t="shared" si="336"/>
        <v>43369</v>
      </c>
      <c r="D273" s="260"/>
      <c r="E273" s="261">
        <v>2.7E-2</v>
      </c>
      <c r="F273" s="260"/>
      <c r="G273" s="262">
        <v>3.8100000000000002E-2</v>
      </c>
      <c r="H273" s="261"/>
      <c r="I273" s="260"/>
      <c r="J273" s="261">
        <v>3.49E-2</v>
      </c>
      <c r="K273" s="263"/>
      <c r="L273" s="261">
        <v>5.04E-2</v>
      </c>
      <c r="M273" s="264">
        <f t="shared" si="337"/>
        <v>2.7359999999999995E-2</v>
      </c>
      <c r="N273" s="264">
        <f t="shared" si="338"/>
        <v>2.807142857142857E-2</v>
      </c>
      <c r="O273" s="264">
        <f t="shared" si="339"/>
        <v>2.3506666666666669E-2</v>
      </c>
      <c r="P273" s="264">
        <f t="shared" si="340"/>
        <v>3.1716666666666664E-2</v>
      </c>
      <c r="Q273" s="265">
        <f t="shared" si="341"/>
        <v>2.7E-2</v>
      </c>
      <c r="R273" s="265">
        <f t="shared" si="342"/>
        <v>3.8100000000000002E-2</v>
      </c>
      <c r="S273" s="265">
        <f t="shared" si="343"/>
        <v>3.49E-2</v>
      </c>
      <c r="T273" s="265">
        <f t="shared" si="344"/>
        <v>5.04E-2</v>
      </c>
      <c r="V273" s="257"/>
      <c r="W273" s="265">
        <f t="shared" si="346"/>
        <v>3.7600000000000001E-2</v>
      </c>
      <c r="X273" s="257"/>
    </row>
    <row r="274" spans="1:24" ht="17.45" customHeight="1" x14ac:dyDescent="0.25">
      <c r="A274" s="257">
        <f t="shared" si="327"/>
        <v>9</v>
      </c>
      <c r="B274" s="257">
        <f t="shared" si="328"/>
        <v>2018</v>
      </c>
      <c r="C274" s="8">
        <f t="shared" si="336"/>
        <v>43370</v>
      </c>
      <c r="D274" s="260">
        <v>2.0899999999999998E-2</v>
      </c>
      <c r="E274" s="261"/>
      <c r="F274" s="260">
        <v>3.4299999999999997E-2</v>
      </c>
      <c r="G274" s="262"/>
      <c r="H274" s="261"/>
      <c r="I274" s="260">
        <v>3.3799999999999997E-2</v>
      </c>
      <c r="J274" s="261"/>
      <c r="K274" s="263">
        <v>3.3599999999999998E-2</v>
      </c>
      <c r="L274" s="261"/>
      <c r="M274" s="264">
        <f t="shared" si="337"/>
        <v>2.6956666666666667E-2</v>
      </c>
      <c r="N274" s="264">
        <f t="shared" si="338"/>
        <v>2.8299999999999999E-2</v>
      </c>
      <c r="O274" s="264">
        <f t="shared" si="339"/>
        <v>2.3840000000000004E-2</v>
      </c>
      <c r="P274" s="264">
        <f t="shared" si="340"/>
        <v>3.2113333333333327E-2</v>
      </c>
      <c r="Q274" s="265">
        <f t="shared" si="341"/>
        <v>2.0899999999999998E-2</v>
      </c>
      <c r="R274" s="265">
        <f t="shared" si="342"/>
        <v>3.4299999999999997E-2</v>
      </c>
      <c r="S274" s="265">
        <f t="shared" si="343"/>
        <v>3.3799999999999997E-2</v>
      </c>
      <c r="T274" s="265">
        <f t="shared" si="344"/>
        <v>3.3599999999999998E-2</v>
      </c>
      <c r="V274" s="257"/>
      <c r="W274" s="265">
        <f t="shared" si="346"/>
        <v>3.0649999999999997E-2</v>
      </c>
      <c r="X274" s="257"/>
    </row>
    <row r="275" spans="1:24" ht="17.45" customHeight="1" x14ac:dyDescent="0.25">
      <c r="A275" s="257">
        <f t="shared" ref="A275:A338" si="347">IF(ISNUMBER(C275),MONTH(C275),"")</f>
        <v>9</v>
      </c>
      <c r="B275" s="257">
        <f t="shared" ref="B275:B338" si="348">IF(ISNUMBER(C275),YEAR(C275),"")</f>
        <v>2018</v>
      </c>
      <c r="C275" s="8">
        <f t="shared" si="336"/>
        <v>43371</v>
      </c>
      <c r="D275" s="260"/>
      <c r="E275" s="261">
        <v>2.52E-2</v>
      </c>
      <c r="F275" s="260"/>
      <c r="G275" s="262">
        <v>2.1000000000000001E-2</v>
      </c>
      <c r="H275" s="261"/>
      <c r="I275" s="260"/>
      <c r="J275" s="261">
        <v>3.15E-2</v>
      </c>
      <c r="K275" s="263"/>
      <c r="L275" s="261">
        <v>5.3600000000000002E-2</v>
      </c>
      <c r="M275" s="264">
        <f t="shared" si="337"/>
        <v>2.6566666666666669E-2</v>
      </c>
      <c r="N275" s="264">
        <f t="shared" si="338"/>
        <v>2.7277142857142851E-2</v>
      </c>
      <c r="O275" s="264">
        <f t="shared" si="339"/>
        <v>2.3856666666666672E-2</v>
      </c>
      <c r="P275" s="264">
        <f t="shared" si="340"/>
        <v>3.2619999999999996E-2</v>
      </c>
      <c r="Q275" s="265">
        <f t="shared" si="341"/>
        <v>2.52E-2</v>
      </c>
      <c r="R275" s="265">
        <f t="shared" si="342"/>
        <v>2.1000000000000001E-2</v>
      </c>
      <c r="S275" s="265">
        <f t="shared" si="343"/>
        <v>3.15E-2</v>
      </c>
      <c r="T275" s="265">
        <f t="shared" si="344"/>
        <v>5.3600000000000002E-2</v>
      </c>
      <c r="V275" s="257"/>
      <c r="W275" s="265">
        <f t="shared" si="346"/>
        <v>3.2825E-2</v>
      </c>
      <c r="X275" s="265">
        <f>AVERAGE(Q271:T275)</f>
        <v>3.4659999999999996E-2</v>
      </c>
    </row>
    <row r="276" spans="1:24" ht="17.45" customHeight="1" x14ac:dyDescent="0.25">
      <c r="A276" s="257">
        <f t="shared" si="347"/>
        <v>9</v>
      </c>
      <c r="B276" s="257">
        <f t="shared" si="348"/>
        <v>2018</v>
      </c>
      <c r="C276" s="435">
        <f t="shared" si="336"/>
        <v>43372</v>
      </c>
      <c r="D276" s="434">
        <v>1.38E-2</v>
      </c>
      <c r="E276" s="436"/>
      <c r="F276" s="434"/>
      <c r="G276" s="438"/>
      <c r="H276" s="436">
        <v>1.0999999999999999E-2</v>
      </c>
      <c r="I276" s="434">
        <v>7.7000000000000002E-3</v>
      </c>
      <c r="J276" s="436"/>
      <c r="K276" s="437">
        <v>2.2499999999999999E-2</v>
      </c>
      <c r="L276" s="436"/>
      <c r="M276" s="264">
        <f t="shared" si="337"/>
        <v>2.5750000000000009E-2</v>
      </c>
      <c r="N276" s="264">
        <f t="shared" si="338"/>
        <v>2.6908571428571428E-2</v>
      </c>
      <c r="O276" s="264">
        <f t="shared" si="339"/>
        <v>2.3360000000000006E-2</v>
      </c>
      <c r="P276" s="264">
        <f t="shared" si="340"/>
        <v>3.2426666666666659E-2</v>
      </c>
      <c r="Q276" s="442">
        <f t="shared" si="341"/>
        <v>1.38E-2</v>
      </c>
      <c r="R276" s="442">
        <f t="shared" si="342"/>
        <v>1.0999999999999999E-2</v>
      </c>
      <c r="S276" s="442">
        <f t="shared" si="343"/>
        <v>7.7000000000000002E-3</v>
      </c>
      <c r="T276" s="442">
        <f t="shared" si="344"/>
        <v>2.2499999999999999E-2</v>
      </c>
      <c r="U276" s="326"/>
      <c r="V276" s="442">
        <f>AVERAGE(Q276:T276)</f>
        <v>1.375E-2</v>
      </c>
      <c r="W276" s="445"/>
      <c r="X276" s="257"/>
    </row>
    <row r="277" spans="1:24" ht="17.45" customHeight="1" x14ac:dyDescent="0.25">
      <c r="A277" s="257">
        <f t="shared" si="347"/>
        <v>9</v>
      </c>
      <c r="B277" s="257">
        <f t="shared" si="348"/>
        <v>2018</v>
      </c>
      <c r="C277" s="435">
        <f t="shared" si="336"/>
        <v>43373</v>
      </c>
      <c r="D277" s="434"/>
      <c r="E277" s="436">
        <v>2.0199999999999999E-2</v>
      </c>
      <c r="F277" s="434"/>
      <c r="G277" s="438">
        <v>1.7999999999999999E-2</v>
      </c>
      <c r="H277" s="436"/>
      <c r="I277" s="434"/>
      <c r="J277" s="436">
        <v>1.2E-2</v>
      </c>
      <c r="K277" s="437"/>
      <c r="L277" s="436">
        <v>0.03</v>
      </c>
      <c r="M277" s="264">
        <f t="shared" si="337"/>
        <v>2.5546666666666669E-2</v>
      </c>
      <c r="N277" s="264">
        <f t="shared" si="338"/>
        <v>2.6679999999999999E-2</v>
      </c>
      <c r="O277" s="264">
        <f t="shared" si="339"/>
        <v>2.3190000000000002E-2</v>
      </c>
      <c r="P277" s="264">
        <f t="shared" si="340"/>
        <v>3.2143333333333322E-2</v>
      </c>
      <c r="Q277" s="442">
        <f t="shared" si="341"/>
        <v>2.0199999999999999E-2</v>
      </c>
      <c r="R277" s="442">
        <f t="shared" si="342"/>
        <v>1.7999999999999999E-2</v>
      </c>
      <c r="S277" s="442">
        <f t="shared" si="343"/>
        <v>1.2E-2</v>
      </c>
      <c r="T277" s="442">
        <f t="shared" si="344"/>
        <v>0.03</v>
      </c>
      <c r="U277" s="326"/>
      <c r="V277" s="442">
        <f>AVERAGE(Q277:T277)</f>
        <v>2.0049999999999998E-2</v>
      </c>
      <c r="W277" s="445"/>
      <c r="X277" s="265">
        <f>AVERAGE(Q276:T277)</f>
        <v>1.6899999999999998E-2</v>
      </c>
    </row>
    <row r="278" spans="1:24" ht="17.45" customHeight="1" x14ac:dyDescent="0.25">
      <c r="A278" s="257">
        <f t="shared" si="347"/>
        <v>10</v>
      </c>
      <c r="B278" s="257">
        <f t="shared" si="348"/>
        <v>2018</v>
      </c>
      <c r="C278" s="9">
        <f t="shared" si="336"/>
        <v>43374</v>
      </c>
      <c r="D278" s="275">
        <v>4.6300000000000001E-2</v>
      </c>
      <c r="E278" s="276"/>
      <c r="F278" s="275">
        <v>2.8000000000000001E-2</v>
      </c>
      <c r="G278" s="277"/>
      <c r="H278" s="276">
        <v>2.9100000000000001E-2</v>
      </c>
      <c r="I278" s="275">
        <v>3.2800000000000003E-2</v>
      </c>
      <c r="J278" s="276"/>
      <c r="K278" s="278">
        <v>4.6100000000000002E-2</v>
      </c>
      <c r="L278" s="276"/>
      <c r="M278" s="264">
        <f t="shared" si="337"/>
        <v>2.6426666666666668E-2</v>
      </c>
      <c r="N278" s="264">
        <f t="shared" si="338"/>
        <v>2.7871428571428571E-2</v>
      </c>
      <c r="O278" s="264">
        <f t="shared" si="339"/>
        <v>2.4073333333333339E-2</v>
      </c>
      <c r="P278" s="264">
        <f t="shared" si="340"/>
        <v>3.3016666666666659E-2</v>
      </c>
      <c r="Q278" s="265">
        <f t="shared" si="341"/>
        <v>4.6300000000000001E-2</v>
      </c>
      <c r="R278" s="265">
        <f t="shared" si="342"/>
        <v>2.8549999999999999E-2</v>
      </c>
      <c r="S278" s="265">
        <f t="shared" si="343"/>
        <v>3.2800000000000003E-2</v>
      </c>
      <c r="T278" s="265">
        <f t="shared" si="344"/>
        <v>4.6100000000000002E-2</v>
      </c>
      <c r="V278" s="257"/>
      <c r="W278" s="265">
        <f>AVERAGE(Q278:T278)</f>
        <v>3.8437499999999999E-2</v>
      </c>
      <c r="X278" s="257"/>
    </row>
    <row r="279" spans="1:24" ht="17.45" customHeight="1" x14ac:dyDescent="0.25">
      <c r="A279" s="257">
        <f t="shared" si="347"/>
        <v>10</v>
      </c>
      <c r="B279" s="257">
        <f t="shared" si="348"/>
        <v>2018</v>
      </c>
      <c r="C279" s="8">
        <f t="shared" si="336"/>
        <v>43375</v>
      </c>
      <c r="D279" s="260"/>
      <c r="E279" s="261">
        <v>3.95E-2</v>
      </c>
      <c r="F279" s="260"/>
      <c r="G279" s="262">
        <v>3.32E-2</v>
      </c>
      <c r="H279" s="261"/>
      <c r="I279" s="260"/>
      <c r="J279" s="261">
        <v>3.1600000000000003E-2</v>
      </c>
      <c r="K279" s="263"/>
      <c r="L279" s="261">
        <v>7.4099999999999999E-2</v>
      </c>
      <c r="M279" s="264">
        <f t="shared" si="337"/>
        <v>2.7443333333333337E-2</v>
      </c>
      <c r="N279" s="264">
        <f t="shared" si="338"/>
        <v>2.852E-2</v>
      </c>
      <c r="O279" s="264">
        <f t="shared" si="339"/>
        <v>2.4973000000000006E-2</v>
      </c>
      <c r="P279" s="264">
        <f t="shared" si="340"/>
        <v>3.4879999999999994E-2</v>
      </c>
      <c r="Q279" s="265">
        <f t="shared" si="341"/>
        <v>3.95E-2</v>
      </c>
      <c r="R279" s="265">
        <f t="shared" si="342"/>
        <v>3.32E-2</v>
      </c>
      <c r="S279" s="265">
        <f t="shared" si="343"/>
        <v>3.1600000000000003E-2</v>
      </c>
      <c r="T279" s="265">
        <f t="shared" si="344"/>
        <v>7.4099999999999999E-2</v>
      </c>
      <c r="V279" s="257"/>
      <c r="W279" s="265">
        <f t="shared" ref="W279:W282" si="349">AVERAGE(Q279:T279)</f>
        <v>4.4600000000000001E-2</v>
      </c>
      <c r="X279" s="257"/>
    </row>
    <row r="280" spans="1:24" ht="17.45" customHeight="1" x14ac:dyDescent="0.25">
      <c r="A280" s="257">
        <f t="shared" si="347"/>
        <v>10</v>
      </c>
      <c r="B280" s="257">
        <f t="shared" si="348"/>
        <v>2018</v>
      </c>
      <c r="C280" s="8">
        <f t="shared" si="336"/>
        <v>43376</v>
      </c>
      <c r="D280" s="260">
        <v>3.61E-2</v>
      </c>
      <c r="E280" s="261"/>
      <c r="F280" s="260">
        <v>1.7299999999999999E-2</v>
      </c>
      <c r="G280" s="262"/>
      <c r="H280" s="261"/>
      <c r="I280" s="260">
        <v>2.23E-2</v>
      </c>
      <c r="J280" s="261"/>
      <c r="K280" s="263">
        <v>3.0300000000000001E-2</v>
      </c>
      <c r="L280" s="261"/>
      <c r="M280" s="264">
        <f t="shared" si="337"/>
        <v>2.8106666666666672E-2</v>
      </c>
      <c r="N280" s="264">
        <f t="shared" si="338"/>
        <v>2.8665714285714287E-2</v>
      </c>
      <c r="O280" s="264">
        <f t="shared" si="339"/>
        <v>2.5461000000000004E-2</v>
      </c>
      <c r="P280" s="264">
        <f t="shared" si="340"/>
        <v>3.5293333333333322E-2</v>
      </c>
      <c r="Q280" s="265">
        <f t="shared" si="341"/>
        <v>3.61E-2</v>
      </c>
      <c r="R280" s="265">
        <f t="shared" si="342"/>
        <v>1.7299999999999999E-2</v>
      </c>
      <c r="S280" s="265">
        <f t="shared" si="343"/>
        <v>2.23E-2</v>
      </c>
      <c r="T280" s="265">
        <f t="shared" si="344"/>
        <v>3.0300000000000001E-2</v>
      </c>
      <c r="V280" s="257"/>
      <c r="W280" s="265">
        <f t="shared" si="349"/>
        <v>2.6500000000000003E-2</v>
      </c>
      <c r="X280" s="257"/>
    </row>
    <row r="281" spans="1:24" ht="17.45" customHeight="1" x14ac:dyDescent="0.25">
      <c r="A281" s="257">
        <f t="shared" si="347"/>
        <v>10</v>
      </c>
      <c r="B281" s="257">
        <f t="shared" si="348"/>
        <v>2018</v>
      </c>
      <c r="C281" s="8">
        <f t="shared" si="336"/>
        <v>43377</v>
      </c>
      <c r="D281" s="260"/>
      <c r="E281" s="261">
        <v>4.5499999999999999E-2</v>
      </c>
      <c r="F281" s="260"/>
      <c r="G281" s="262">
        <v>3.4200000000000001E-2</v>
      </c>
      <c r="H281" s="261"/>
      <c r="I281" s="260"/>
      <c r="J281" s="261">
        <v>3.0099999999999998E-2</v>
      </c>
      <c r="K281" s="263"/>
      <c r="L281" s="261">
        <v>2.9399999999999999E-2</v>
      </c>
      <c r="M281" s="264">
        <f t="shared" si="337"/>
        <v>2.8553333333333337E-2</v>
      </c>
      <c r="N281" s="264">
        <f t="shared" si="338"/>
        <v>2.8928571428571428E-2</v>
      </c>
      <c r="O281" s="264">
        <f t="shared" si="339"/>
        <v>2.5461000000000004E-2</v>
      </c>
      <c r="P281" s="264">
        <f t="shared" si="340"/>
        <v>3.5079999999999993E-2</v>
      </c>
      <c r="Q281" s="265">
        <f t="shared" si="341"/>
        <v>4.5499999999999999E-2</v>
      </c>
      <c r="R281" s="265">
        <f t="shared" si="342"/>
        <v>3.4200000000000001E-2</v>
      </c>
      <c r="S281" s="265">
        <f t="shared" si="343"/>
        <v>3.0099999999999998E-2</v>
      </c>
      <c r="T281" s="265">
        <f t="shared" si="344"/>
        <v>2.9399999999999999E-2</v>
      </c>
      <c r="V281" s="257"/>
      <c r="W281" s="265">
        <f t="shared" si="349"/>
        <v>3.4799999999999998E-2</v>
      </c>
      <c r="X281" s="257"/>
    </row>
    <row r="282" spans="1:24" ht="17.45" customHeight="1" x14ac:dyDescent="0.25">
      <c r="A282" s="257">
        <f t="shared" si="347"/>
        <v>10</v>
      </c>
      <c r="B282" s="257">
        <f t="shared" si="348"/>
        <v>2018</v>
      </c>
      <c r="C282" s="8">
        <f t="shared" si="336"/>
        <v>43378</v>
      </c>
      <c r="D282" s="260">
        <v>4.3400000000000001E-2</v>
      </c>
      <c r="E282" s="261"/>
      <c r="F282" s="260"/>
      <c r="G282" s="262"/>
      <c r="H282" s="261">
        <v>2.87E-2</v>
      </c>
      <c r="I282" s="260">
        <v>3.1899999999999998E-2</v>
      </c>
      <c r="J282" s="261"/>
      <c r="K282" s="263">
        <v>2.4E-2</v>
      </c>
      <c r="L282" s="261"/>
      <c r="M282" s="264">
        <f t="shared" si="337"/>
        <v>2.9340000000000001E-2</v>
      </c>
      <c r="N282" s="264">
        <f t="shared" si="338"/>
        <v>2.8782857142857145E-2</v>
      </c>
      <c r="O282" s="264">
        <f t="shared" si="339"/>
        <v>2.5334333333333337E-2</v>
      </c>
      <c r="P282" s="264">
        <f t="shared" si="340"/>
        <v>3.5130000000000002E-2</v>
      </c>
      <c r="Q282" s="265">
        <f t="shared" si="341"/>
        <v>4.3400000000000001E-2</v>
      </c>
      <c r="R282" s="265">
        <f t="shared" si="342"/>
        <v>2.87E-2</v>
      </c>
      <c r="S282" s="265">
        <f t="shared" si="343"/>
        <v>3.1899999999999998E-2</v>
      </c>
      <c r="T282" s="265">
        <f t="shared" si="344"/>
        <v>2.4E-2</v>
      </c>
      <c r="V282" s="257"/>
      <c r="W282" s="265">
        <f t="shared" si="349"/>
        <v>3.2000000000000001E-2</v>
      </c>
      <c r="X282" s="265">
        <f>AVERAGE(Q278:T282)</f>
        <v>3.5267499999999993E-2</v>
      </c>
    </row>
    <row r="283" spans="1:24" ht="17.45" customHeight="1" x14ac:dyDescent="0.25">
      <c r="A283" s="257">
        <f t="shared" si="347"/>
        <v>10</v>
      </c>
      <c r="B283" s="257">
        <f t="shared" si="348"/>
        <v>2018</v>
      </c>
      <c r="C283" s="435">
        <f t="shared" si="336"/>
        <v>43379</v>
      </c>
      <c r="D283" s="434"/>
      <c r="E283" s="436">
        <v>1.52E-2</v>
      </c>
      <c r="F283" s="434"/>
      <c r="G283" s="438">
        <v>2.5100000000000001E-2</v>
      </c>
      <c r="H283" s="436"/>
      <c r="I283" s="434"/>
      <c r="J283" s="436">
        <v>1.4200000000000001E-2</v>
      </c>
      <c r="K283" s="437"/>
      <c r="L283" s="436">
        <v>2.0299999999999999E-2</v>
      </c>
      <c r="M283" s="264">
        <f t="shared" si="337"/>
        <v>2.9103333333333335E-2</v>
      </c>
      <c r="N283" s="264">
        <f t="shared" si="338"/>
        <v>2.8337142857142856E-2</v>
      </c>
      <c r="O283" s="264">
        <f t="shared" si="339"/>
        <v>2.5001000000000002E-2</v>
      </c>
      <c r="P283" s="264">
        <f t="shared" si="340"/>
        <v>3.4623333333333325E-2</v>
      </c>
      <c r="Q283" s="442">
        <f t="shared" si="341"/>
        <v>1.52E-2</v>
      </c>
      <c r="R283" s="442">
        <f t="shared" si="342"/>
        <v>2.5100000000000001E-2</v>
      </c>
      <c r="S283" s="442">
        <f t="shared" si="343"/>
        <v>1.4200000000000001E-2</v>
      </c>
      <c r="T283" s="442">
        <f t="shared" si="344"/>
        <v>2.0299999999999999E-2</v>
      </c>
      <c r="U283" s="326"/>
      <c r="V283" s="442">
        <f>AVERAGE(Q283:T283)</f>
        <v>1.8700000000000001E-2</v>
      </c>
      <c r="W283" s="445"/>
      <c r="X283" s="257"/>
    </row>
    <row r="284" spans="1:24" ht="17.45" customHeight="1" x14ac:dyDescent="0.25">
      <c r="A284" s="257">
        <f t="shared" si="347"/>
        <v>10</v>
      </c>
      <c r="B284" s="257">
        <f t="shared" si="348"/>
        <v>2018</v>
      </c>
      <c r="C284" s="435">
        <f t="shared" si="336"/>
        <v>43380</v>
      </c>
      <c r="D284" s="434">
        <v>1.8800000000000001E-2</v>
      </c>
      <c r="E284" s="436"/>
      <c r="F284" s="434">
        <v>7.4999999999999997E-3</v>
      </c>
      <c r="G284" s="438"/>
      <c r="H284" s="436">
        <v>8.0000000000000002E-3</v>
      </c>
      <c r="I284" s="434">
        <v>5.4000000000000003E-3</v>
      </c>
      <c r="J284" s="436"/>
      <c r="K284" s="437">
        <v>1.5299999999999999E-2</v>
      </c>
      <c r="L284" s="436"/>
      <c r="M284" s="264">
        <f t="shared" si="337"/>
        <v>2.8800000000000003E-2</v>
      </c>
      <c r="N284" s="264">
        <f t="shared" si="338"/>
        <v>2.6537142857142856E-2</v>
      </c>
      <c r="O284" s="264">
        <f t="shared" si="339"/>
        <v>2.4284333333333335E-2</v>
      </c>
      <c r="P284" s="264">
        <f t="shared" si="340"/>
        <v>3.4373333333333332E-2</v>
      </c>
      <c r="Q284" s="442">
        <f t="shared" si="341"/>
        <v>1.8800000000000001E-2</v>
      </c>
      <c r="R284" s="442">
        <f t="shared" si="342"/>
        <v>7.7499999999999999E-3</v>
      </c>
      <c r="S284" s="442">
        <f t="shared" si="343"/>
        <v>5.4000000000000003E-3</v>
      </c>
      <c r="T284" s="442">
        <f t="shared" si="344"/>
        <v>1.5299999999999999E-2</v>
      </c>
      <c r="U284" s="326"/>
      <c r="V284" s="442">
        <f>AVERAGE(Q284:T284)</f>
        <v>1.18125E-2</v>
      </c>
      <c r="W284" s="445"/>
      <c r="X284" s="265">
        <f>AVERAGE(Q283:T284)</f>
        <v>1.5256249999999999E-2</v>
      </c>
    </row>
    <row r="285" spans="1:24" ht="17.45" customHeight="1" x14ac:dyDescent="0.25">
      <c r="A285" s="257">
        <f t="shared" si="347"/>
        <v>10</v>
      </c>
      <c r="B285" s="257">
        <f t="shared" si="348"/>
        <v>2018</v>
      </c>
      <c r="C285" s="8">
        <f t="shared" si="336"/>
        <v>43381</v>
      </c>
      <c r="D285" s="260"/>
      <c r="E285" s="261">
        <v>3.4799999999999998E-2</v>
      </c>
      <c r="F285" s="260"/>
      <c r="G285" s="262">
        <v>2.52E-2</v>
      </c>
      <c r="H285" s="261"/>
      <c r="I285" s="260"/>
      <c r="J285" s="261">
        <v>3.1699999999999999E-2</v>
      </c>
      <c r="K285" s="263"/>
      <c r="L285" s="261">
        <v>3.56E-2</v>
      </c>
      <c r="M285" s="264">
        <f t="shared" si="337"/>
        <v>2.9336666666666671E-2</v>
      </c>
      <c r="N285" s="264">
        <f t="shared" si="338"/>
        <v>2.6568571428571431E-2</v>
      </c>
      <c r="O285" s="264">
        <f t="shared" si="339"/>
        <v>2.4861000000000001E-2</v>
      </c>
      <c r="P285" s="264">
        <f t="shared" si="340"/>
        <v>3.4593333333333337E-2</v>
      </c>
      <c r="Q285" s="265">
        <f t="shared" si="341"/>
        <v>3.4799999999999998E-2</v>
      </c>
      <c r="R285" s="265">
        <f t="shared" si="342"/>
        <v>2.52E-2</v>
      </c>
      <c r="S285" s="265">
        <f t="shared" si="343"/>
        <v>3.1699999999999999E-2</v>
      </c>
      <c r="T285" s="265">
        <f t="shared" si="344"/>
        <v>3.56E-2</v>
      </c>
      <c r="V285" s="257"/>
      <c r="W285" s="265">
        <f>AVERAGE(Q285:T285)</f>
        <v>3.1824999999999999E-2</v>
      </c>
      <c r="X285" s="257"/>
    </row>
    <row r="286" spans="1:24" ht="17.45" customHeight="1" x14ac:dyDescent="0.25">
      <c r="A286" s="257">
        <f t="shared" si="347"/>
        <v>10</v>
      </c>
      <c r="B286" s="257">
        <f t="shared" si="348"/>
        <v>2018</v>
      </c>
      <c r="C286" s="8">
        <f t="shared" si="336"/>
        <v>43382</v>
      </c>
      <c r="D286" s="260">
        <v>4.5699999999999998E-2</v>
      </c>
      <c r="E286" s="261"/>
      <c r="F286" s="260">
        <v>3.0700000000000002E-2</v>
      </c>
      <c r="G286" s="262"/>
      <c r="H286" s="261"/>
      <c r="I286" s="260">
        <v>3.1800000000000002E-2</v>
      </c>
      <c r="J286" s="261"/>
      <c r="K286" s="263">
        <v>3.9800000000000002E-2</v>
      </c>
      <c r="L286" s="261"/>
      <c r="M286" s="264">
        <f t="shared" si="337"/>
        <v>3.0550000000000001E-2</v>
      </c>
      <c r="N286" s="264">
        <f t="shared" si="338"/>
        <v>2.6780000000000002E-2</v>
      </c>
      <c r="O286" s="264">
        <f t="shared" si="339"/>
        <v>2.5371000000000001E-2</v>
      </c>
      <c r="P286" s="264">
        <f t="shared" si="340"/>
        <v>3.5383333333333336E-2</v>
      </c>
      <c r="Q286" s="265">
        <f t="shared" si="341"/>
        <v>4.5699999999999998E-2</v>
      </c>
      <c r="R286" s="265">
        <f t="shared" si="342"/>
        <v>3.0700000000000002E-2</v>
      </c>
      <c r="S286" s="265">
        <f t="shared" si="343"/>
        <v>3.1800000000000002E-2</v>
      </c>
      <c r="T286" s="265">
        <f t="shared" si="344"/>
        <v>3.9800000000000002E-2</v>
      </c>
      <c r="V286" s="257"/>
      <c r="W286" s="265">
        <f t="shared" ref="W286:W289" si="350">AVERAGE(Q286:T286)</f>
        <v>3.6999999999999998E-2</v>
      </c>
      <c r="X286" s="257"/>
    </row>
    <row r="287" spans="1:24" ht="17.45" customHeight="1" x14ac:dyDescent="0.25">
      <c r="A287" s="257">
        <f t="shared" si="347"/>
        <v>10</v>
      </c>
      <c r="B287" s="257">
        <f t="shared" si="348"/>
        <v>2018</v>
      </c>
      <c r="C287" s="8">
        <f t="shared" si="336"/>
        <v>43383</v>
      </c>
      <c r="D287" s="260"/>
      <c r="E287" s="261">
        <v>3.7900000000000003E-2</v>
      </c>
      <c r="F287" s="260"/>
      <c r="G287" s="262">
        <v>4.58E-2</v>
      </c>
      <c r="H287" s="261"/>
      <c r="I287" s="260"/>
      <c r="J287" s="261">
        <v>3.7900000000000003E-2</v>
      </c>
      <c r="K287" s="263"/>
      <c r="L287" s="261">
        <v>4.3299999999999998E-2</v>
      </c>
      <c r="M287" s="264">
        <f t="shared" si="337"/>
        <v>3.0933333333333334E-2</v>
      </c>
      <c r="N287" s="264">
        <f t="shared" si="338"/>
        <v>2.7591428571428572E-2</v>
      </c>
      <c r="O287" s="264">
        <f t="shared" si="339"/>
        <v>2.5831E-2</v>
      </c>
      <c r="P287" s="264">
        <f t="shared" si="340"/>
        <v>3.5603333333333327E-2</v>
      </c>
      <c r="Q287" s="265">
        <f t="shared" si="341"/>
        <v>3.7900000000000003E-2</v>
      </c>
      <c r="R287" s="265">
        <f t="shared" si="342"/>
        <v>4.58E-2</v>
      </c>
      <c r="S287" s="265">
        <f t="shared" si="343"/>
        <v>3.7900000000000003E-2</v>
      </c>
      <c r="T287" s="265">
        <f t="shared" si="344"/>
        <v>4.3299999999999998E-2</v>
      </c>
      <c r="V287" s="257"/>
      <c r="W287" s="265">
        <f t="shared" si="350"/>
        <v>4.1224999999999998E-2</v>
      </c>
      <c r="X287" s="257"/>
    </row>
    <row r="288" spans="1:24" ht="17.45" customHeight="1" x14ac:dyDescent="0.25">
      <c r="A288" s="257">
        <f t="shared" si="347"/>
        <v>10</v>
      </c>
      <c r="B288" s="257">
        <f t="shared" si="348"/>
        <v>2018</v>
      </c>
      <c r="C288" s="8">
        <f t="shared" si="336"/>
        <v>43384</v>
      </c>
      <c r="D288" s="260">
        <v>3.8800000000000001E-2</v>
      </c>
      <c r="E288" s="261"/>
      <c r="F288" s="260"/>
      <c r="G288" s="262"/>
      <c r="H288" s="261">
        <v>4.7600000000000003E-2</v>
      </c>
      <c r="I288" s="260">
        <v>0.04</v>
      </c>
      <c r="J288" s="261"/>
      <c r="K288" s="263">
        <v>2.6599999999999999E-2</v>
      </c>
      <c r="L288" s="261"/>
      <c r="M288" s="264">
        <f t="shared" si="337"/>
        <v>3.1383333333333339E-2</v>
      </c>
      <c r="N288" s="264">
        <f t="shared" si="338"/>
        <v>2.8239999999999998E-2</v>
      </c>
      <c r="O288" s="264">
        <f t="shared" si="339"/>
        <v>2.6574333333333332E-2</v>
      </c>
      <c r="P288" s="264">
        <f t="shared" si="340"/>
        <v>3.5473333333333329E-2</v>
      </c>
      <c r="Q288" s="265">
        <f t="shared" si="341"/>
        <v>3.8800000000000001E-2</v>
      </c>
      <c r="R288" s="265">
        <f t="shared" si="342"/>
        <v>4.7600000000000003E-2</v>
      </c>
      <c r="S288" s="265">
        <f t="shared" si="343"/>
        <v>0.04</v>
      </c>
      <c r="T288" s="265">
        <f t="shared" si="344"/>
        <v>2.6599999999999999E-2</v>
      </c>
      <c r="V288" s="257"/>
      <c r="W288" s="265">
        <f t="shared" si="350"/>
        <v>3.8250000000000006E-2</v>
      </c>
      <c r="X288" s="257"/>
    </row>
    <row r="289" spans="1:24" ht="17.45" customHeight="1" x14ac:dyDescent="0.25">
      <c r="A289" s="257">
        <f t="shared" si="347"/>
        <v>10</v>
      </c>
      <c r="B289" s="257">
        <f t="shared" si="348"/>
        <v>2018</v>
      </c>
      <c r="C289" s="8">
        <f t="shared" si="336"/>
        <v>43385</v>
      </c>
      <c r="D289" s="260"/>
      <c r="E289" s="261">
        <v>6.6199999999999995E-2</v>
      </c>
      <c r="F289" s="260"/>
      <c r="G289" s="262">
        <v>3.7900000000000003E-2</v>
      </c>
      <c r="H289" s="261"/>
      <c r="I289" s="260"/>
      <c r="J289" s="261">
        <v>3.7499999999999999E-2</v>
      </c>
      <c r="K289" s="263"/>
      <c r="L289" s="261">
        <v>5.1900000000000002E-2</v>
      </c>
      <c r="M289" s="264">
        <f t="shared" si="337"/>
        <v>3.275666666666667E-2</v>
      </c>
      <c r="N289" s="264">
        <f t="shared" si="338"/>
        <v>2.8639999999999992E-2</v>
      </c>
      <c r="O289" s="264">
        <f t="shared" si="339"/>
        <v>2.7030999999999996E-2</v>
      </c>
      <c r="P289" s="264">
        <f t="shared" si="340"/>
        <v>3.608999999999999E-2</v>
      </c>
      <c r="Q289" s="265">
        <f t="shared" si="341"/>
        <v>6.6199999999999995E-2</v>
      </c>
      <c r="R289" s="265">
        <f t="shared" si="342"/>
        <v>3.7900000000000003E-2</v>
      </c>
      <c r="S289" s="265">
        <f t="shared" si="343"/>
        <v>3.7499999999999999E-2</v>
      </c>
      <c r="T289" s="265">
        <f t="shared" si="344"/>
        <v>5.1900000000000002E-2</v>
      </c>
      <c r="V289" s="257"/>
      <c r="W289" s="265">
        <f t="shared" si="350"/>
        <v>4.8375000000000001E-2</v>
      </c>
      <c r="X289" s="265">
        <f>AVERAGE(Q285:T289)</f>
        <v>3.9334999999999995E-2</v>
      </c>
    </row>
    <row r="290" spans="1:24" ht="17.45" customHeight="1" x14ac:dyDescent="0.25">
      <c r="A290" s="257">
        <f t="shared" si="347"/>
        <v>10</v>
      </c>
      <c r="B290" s="257">
        <f t="shared" si="348"/>
        <v>2018</v>
      </c>
      <c r="C290" s="435">
        <f t="shared" si="336"/>
        <v>43386</v>
      </c>
      <c r="D290" s="434">
        <v>1.15E-2</v>
      </c>
      <c r="E290" s="436"/>
      <c r="F290" s="434">
        <v>8.8999999999999999E-3</v>
      </c>
      <c r="G290" s="438"/>
      <c r="H290" s="436">
        <v>1.0500000000000001E-2</v>
      </c>
      <c r="I290" s="434">
        <v>5.3E-3</v>
      </c>
      <c r="J290" s="436"/>
      <c r="K290" s="437">
        <v>1.67E-2</v>
      </c>
      <c r="L290" s="436"/>
      <c r="M290" s="264">
        <f t="shared" si="337"/>
        <v>3.2206666666666668E-2</v>
      </c>
      <c r="N290" s="264">
        <f t="shared" si="338"/>
        <v>2.7608571428571427E-2</v>
      </c>
      <c r="O290" s="264">
        <f t="shared" si="339"/>
        <v>2.6187666666666672E-2</v>
      </c>
      <c r="P290" s="264">
        <f t="shared" si="340"/>
        <v>3.5656666666666663E-2</v>
      </c>
      <c r="Q290" s="442">
        <f t="shared" si="341"/>
        <v>1.15E-2</v>
      </c>
      <c r="R290" s="442">
        <f t="shared" si="342"/>
        <v>9.7000000000000003E-3</v>
      </c>
      <c r="S290" s="442">
        <f t="shared" si="343"/>
        <v>5.3E-3</v>
      </c>
      <c r="T290" s="442">
        <f t="shared" si="344"/>
        <v>1.67E-2</v>
      </c>
      <c r="U290" s="326"/>
      <c r="V290" s="442">
        <f>AVERAGE(Q290:T290)</f>
        <v>1.0800000000000001E-2</v>
      </c>
      <c r="W290" s="445"/>
      <c r="X290" s="257"/>
    </row>
    <row r="291" spans="1:24" ht="17.45" customHeight="1" x14ac:dyDescent="0.25">
      <c r="A291" s="257">
        <f t="shared" si="347"/>
        <v>10</v>
      </c>
      <c r="B291" s="257">
        <f t="shared" si="348"/>
        <v>2018</v>
      </c>
      <c r="C291" s="435">
        <f t="shared" si="336"/>
        <v>43387</v>
      </c>
      <c r="D291" s="434"/>
      <c r="E291" s="436">
        <v>1.5699999999999999E-2</v>
      </c>
      <c r="F291" s="434"/>
      <c r="G291" s="438">
        <v>1.7100000000000001E-2</v>
      </c>
      <c r="H291" s="436"/>
      <c r="I291" s="434"/>
      <c r="J291" s="436">
        <v>9.3600000000000003E-3</v>
      </c>
      <c r="K291" s="437"/>
      <c r="L291" s="436">
        <v>1.5599999999999999E-2</v>
      </c>
      <c r="M291" s="264">
        <f t="shared" si="337"/>
        <v>3.1770000000000007E-2</v>
      </c>
      <c r="N291" s="264">
        <f t="shared" si="338"/>
        <v>2.7014285714285713E-2</v>
      </c>
      <c r="O291" s="264">
        <f t="shared" si="339"/>
        <v>2.5269666666666669E-2</v>
      </c>
      <c r="P291" s="264">
        <f t="shared" si="340"/>
        <v>3.3949999999999994E-2</v>
      </c>
      <c r="Q291" s="442">
        <f t="shared" si="341"/>
        <v>1.5699999999999999E-2</v>
      </c>
      <c r="R291" s="442">
        <f t="shared" si="342"/>
        <v>1.7100000000000001E-2</v>
      </c>
      <c r="S291" s="442">
        <f t="shared" si="343"/>
        <v>9.3600000000000003E-3</v>
      </c>
      <c r="T291" s="442">
        <f t="shared" si="344"/>
        <v>1.5599999999999999E-2</v>
      </c>
      <c r="U291" s="326"/>
      <c r="V291" s="442">
        <f>AVERAGE(Q291:T291)</f>
        <v>1.4439999999999998E-2</v>
      </c>
      <c r="W291" s="445"/>
      <c r="X291" s="265">
        <f>AVERAGE(Q290:T291)</f>
        <v>1.2619999999999999E-2</v>
      </c>
    </row>
    <row r="292" spans="1:24" ht="17.45" customHeight="1" x14ac:dyDescent="0.25">
      <c r="A292" s="257">
        <f t="shared" si="347"/>
        <v>10</v>
      </c>
      <c r="B292" s="257">
        <f t="shared" si="348"/>
        <v>2018</v>
      </c>
      <c r="C292" s="8">
        <f t="shared" si="336"/>
        <v>43388</v>
      </c>
      <c r="D292" s="260">
        <v>3.8699999999999998E-2</v>
      </c>
      <c r="E292" s="261"/>
      <c r="F292" s="260">
        <v>6.7599999999999993E-2</v>
      </c>
      <c r="G292" s="262"/>
      <c r="H292" s="261"/>
      <c r="I292" s="99">
        <v>9.0800000000000006E-2</v>
      </c>
      <c r="J292" s="261"/>
      <c r="K292" s="263">
        <v>6.8400000000000002E-2</v>
      </c>
      <c r="L292" s="261"/>
      <c r="M292" s="264">
        <f t="shared" si="337"/>
        <v>3.2403333333333333E-2</v>
      </c>
      <c r="N292" s="264">
        <f t="shared" si="338"/>
        <v>2.8091428571428566E-2</v>
      </c>
      <c r="O292" s="264">
        <f t="shared" si="339"/>
        <v>2.7813000000000001E-2</v>
      </c>
      <c r="P292" s="264">
        <f t="shared" si="340"/>
        <v>3.5423333333333328E-2</v>
      </c>
      <c r="Q292" s="265">
        <f t="shared" si="341"/>
        <v>3.8699999999999998E-2</v>
      </c>
      <c r="R292" s="265">
        <f t="shared" si="342"/>
        <v>6.7599999999999993E-2</v>
      </c>
      <c r="S292" s="265">
        <f t="shared" si="343"/>
        <v>9.0800000000000006E-2</v>
      </c>
      <c r="T292" s="265">
        <f t="shared" si="344"/>
        <v>6.8400000000000002E-2</v>
      </c>
      <c r="V292" s="257"/>
      <c r="W292" s="265">
        <f>AVERAGE(Q292:T292)</f>
        <v>6.6375000000000003E-2</v>
      </c>
      <c r="X292" s="257"/>
    </row>
    <row r="293" spans="1:24" ht="17.45" customHeight="1" x14ac:dyDescent="0.25">
      <c r="A293" s="257">
        <f t="shared" si="347"/>
        <v>10</v>
      </c>
      <c r="B293" s="257">
        <f t="shared" si="348"/>
        <v>2018</v>
      </c>
      <c r="C293" s="8">
        <f t="shared" si="336"/>
        <v>43389</v>
      </c>
      <c r="D293" s="260"/>
      <c r="E293" s="261">
        <v>3.3700000000000001E-2</v>
      </c>
      <c r="F293" s="260"/>
      <c r="G293" s="262">
        <v>2.6599999999999999E-2</v>
      </c>
      <c r="H293" s="261"/>
      <c r="I293" s="260"/>
      <c r="J293" s="261">
        <v>3.0300000000000001E-2</v>
      </c>
      <c r="K293" s="263"/>
      <c r="L293" s="100">
        <v>7.9600000000000004E-2</v>
      </c>
      <c r="M293" s="264">
        <f t="shared" si="337"/>
        <v>3.2906666666666667E-2</v>
      </c>
      <c r="N293" s="264">
        <f t="shared" si="338"/>
        <v>2.8391428571428567E-2</v>
      </c>
      <c r="O293" s="264">
        <f t="shared" si="339"/>
        <v>2.8496333333333335E-2</v>
      </c>
      <c r="P293" s="264">
        <f t="shared" si="340"/>
        <v>3.7146666666666661E-2</v>
      </c>
      <c r="Q293" s="265">
        <f t="shared" si="341"/>
        <v>3.3700000000000001E-2</v>
      </c>
      <c r="R293" s="265">
        <f t="shared" si="342"/>
        <v>2.6599999999999999E-2</v>
      </c>
      <c r="S293" s="265">
        <f t="shared" si="343"/>
        <v>3.0300000000000001E-2</v>
      </c>
      <c r="T293" s="265">
        <f t="shared" si="344"/>
        <v>7.9600000000000004E-2</v>
      </c>
      <c r="V293" s="257"/>
      <c r="W293" s="265">
        <f t="shared" ref="W293:W296" si="351">AVERAGE(Q293:T293)</f>
        <v>4.2550000000000004E-2</v>
      </c>
      <c r="X293" s="257"/>
    </row>
    <row r="294" spans="1:24" ht="17.45" customHeight="1" x14ac:dyDescent="0.25">
      <c r="A294" s="257">
        <f t="shared" si="347"/>
        <v>10</v>
      </c>
      <c r="B294" s="257">
        <f t="shared" si="348"/>
        <v>2018</v>
      </c>
      <c r="C294" s="8">
        <f t="shared" si="336"/>
        <v>43390</v>
      </c>
      <c r="D294" s="260">
        <v>2.9499999999999998E-2</v>
      </c>
      <c r="E294" s="261"/>
      <c r="F294" s="260"/>
      <c r="G294" s="262"/>
      <c r="H294" s="261">
        <v>3.4299999999999997E-2</v>
      </c>
      <c r="I294" s="260">
        <v>4.07E-2</v>
      </c>
      <c r="J294" s="261"/>
      <c r="K294" s="18">
        <v>0.19</v>
      </c>
      <c r="L294" s="261"/>
      <c r="M294" s="264">
        <f t="shared" si="337"/>
        <v>3.1773333333333334E-2</v>
      </c>
      <c r="N294" s="264">
        <f t="shared" si="338"/>
        <v>2.8319999999999994E-2</v>
      </c>
      <c r="O294" s="264">
        <f t="shared" si="339"/>
        <v>2.8503000000000004E-2</v>
      </c>
      <c r="P294" s="264">
        <f t="shared" si="340"/>
        <v>4.1730000000000003E-2</v>
      </c>
      <c r="Q294" s="265">
        <f t="shared" si="341"/>
        <v>2.9499999999999998E-2</v>
      </c>
      <c r="R294" s="265">
        <f t="shared" si="342"/>
        <v>3.4299999999999997E-2</v>
      </c>
      <c r="S294" s="265">
        <f t="shared" si="343"/>
        <v>4.07E-2</v>
      </c>
      <c r="T294" s="290"/>
      <c r="V294" s="257"/>
      <c r="W294" s="265">
        <f t="shared" si="351"/>
        <v>3.4833333333333334E-2</v>
      </c>
      <c r="X294" s="327" t="s">
        <v>26</v>
      </c>
    </row>
    <row r="295" spans="1:24" ht="17.45" customHeight="1" x14ac:dyDescent="0.25">
      <c r="A295" s="257">
        <f t="shared" si="347"/>
        <v>10</v>
      </c>
      <c r="B295" s="257">
        <f t="shared" si="348"/>
        <v>2018</v>
      </c>
      <c r="C295" s="8">
        <f t="shared" si="336"/>
        <v>43391</v>
      </c>
      <c r="D295" s="260"/>
      <c r="E295" s="261">
        <v>2.6100000000000002E-2</v>
      </c>
      <c r="F295" s="260"/>
      <c r="G295" s="262">
        <v>3.6700000000000003E-2</v>
      </c>
      <c r="H295" s="261"/>
      <c r="I295" s="260"/>
      <c r="J295" s="261">
        <v>5.0599999999999999E-2</v>
      </c>
      <c r="K295" s="263"/>
      <c r="L295" s="100">
        <v>7.6100000000000001E-2</v>
      </c>
      <c r="M295" s="264">
        <f t="shared" si="337"/>
        <v>3.1186666666666672E-2</v>
      </c>
      <c r="N295" s="264">
        <f t="shared" si="338"/>
        <v>2.832571428571428E-2</v>
      </c>
      <c r="O295" s="264">
        <f t="shared" si="339"/>
        <v>2.9199666666666669E-2</v>
      </c>
      <c r="P295" s="264">
        <f t="shared" si="340"/>
        <v>4.2506666666666658E-2</v>
      </c>
      <c r="Q295" s="265">
        <f t="shared" si="341"/>
        <v>2.6100000000000002E-2</v>
      </c>
      <c r="R295" s="265">
        <f t="shared" si="342"/>
        <v>3.6700000000000003E-2</v>
      </c>
      <c r="S295" s="265">
        <f t="shared" si="343"/>
        <v>5.0599999999999999E-2</v>
      </c>
      <c r="T295" s="265">
        <f t="shared" si="344"/>
        <v>7.6100000000000001E-2</v>
      </c>
      <c r="V295" s="257"/>
      <c r="W295" s="265">
        <f t="shared" si="351"/>
        <v>4.7375E-2</v>
      </c>
      <c r="X295" s="257"/>
    </row>
    <row r="296" spans="1:24" ht="17.45" customHeight="1" x14ac:dyDescent="0.25">
      <c r="A296" s="257">
        <f t="shared" si="347"/>
        <v>10</v>
      </c>
      <c r="B296" s="257">
        <f t="shared" si="348"/>
        <v>2018</v>
      </c>
      <c r="C296" s="9">
        <f t="shared" si="336"/>
        <v>43392</v>
      </c>
      <c r="D296" s="275">
        <v>2.5899999999999999E-2</v>
      </c>
      <c r="E296" s="276"/>
      <c r="F296" s="275">
        <v>3.1800000000000002E-2</v>
      </c>
      <c r="G296" s="277"/>
      <c r="H296" s="276">
        <v>3.5000000000000003E-2</v>
      </c>
      <c r="I296" s="275">
        <v>6.4500000000000002E-2</v>
      </c>
      <c r="J296" s="276"/>
      <c r="K296" s="278">
        <v>4.0099999999999997E-2</v>
      </c>
      <c r="L296" s="276"/>
      <c r="M296" s="264">
        <f t="shared" si="337"/>
        <v>3.1103333333333337E-2</v>
      </c>
      <c r="N296" s="264">
        <f t="shared" si="338"/>
        <v>2.8588571428571425E-2</v>
      </c>
      <c r="O296" s="264">
        <f t="shared" si="339"/>
        <v>3.0273000000000001E-2</v>
      </c>
      <c r="P296" s="264">
        <f t="shared" si="340"/>
        <v>4.2623333333333339E-2</v>
      </c>
      <c r="Q296" s="265">
        <f t="shared" si="341"/>
        <v>2.5899999999999999E-2</v>
      </c>
      <c r="R296" s="265">
        <f t="shared" si="342"/>
        <v>3.3399999999999999E-2</v>
      </c>
      <c r="S296" s="265">
        <f t="shared" si="343"/>
        <v>6.4500000000000002E-2</v>
      </c>
      <c r="T296" s="265">
        <f t="shared" si="344"/>
        <v>4.0099999999999997E-2</v>
      </c>
      <c r="V296" s="257"/>
      <c r="W296" s="265">
        <f t="shared" si="351"/>
        <v>4.0974999999999998E-2</v>
      </c>
      <c r="X296" s="265">
        <f>AVERAGE(Q292:T296)</f>
        <v>4.7031578947368424E-2</v>
      </c>
    </row>
    <row r="297" spans="1:24" ht="17.45" customHeight="1" x14ac:dyDescent="0.25">
      <c r="A297" s="257">
        <f t="shared" si="347"/>
        <v>10</v>
      </c>
      <c r="B297" s="257">
        <f t="shared" si="348"/>
        <v>2018</v>
      </c>
      <c r="C297" s="435">
        <f t="shared" si="336"/>
        <v>43393</v>
      </c>
      <c r="D297" s="434"/>
      <c r="E297" s="436">
        <v>1.83E-2</v>
      </c>
      <c r="F297" s="434"/>
      <c r="G297" s="438">
        <v>1.7000000000000001E-2</v>
      </c>
      <c r="H297" s="436"/>
      <c r="I297" s="434"/>
      <c r="J297" s="436">
        <v>1.66E-2</v>
      </c>
      <c r="K297" s="437"/>
      <c r="L297" s="436">
        <v>4.48E-2</v>
      </c>
      <c r="M297" s="264">
        <f t="shared" si="337"/>
        <v>3.083E-2</v>
      </c>
      <c r="N297" s="264">
        <f t="shared" si="338"/>
        <v>2.8174285714285714E-2</v>
      </c>
      <c r="O297" s="264">
        <f t="shared" si="339"/>
        <v>2.9976333333333331E-2</v>
      </c>
      <c r="P297" s="264">
        <f t="shared" si="340"/>
        <v>4.2633333333333329E-2</v>
      </c>
      <c r="Q297" s="442">
        <f t="shared" si="341"/>
        <v>1.83E-2</v>
      </c>
      <c r="R297" s="442">
        <f t="shared" si="342"/>
        <v>1.7000000000000001E-2</v>
      </c>
      <c r="S297" s="442">
        <f t="shared" si="343"/>
        <v>1.66E-2</v>
      </c>
      <c r="T297" s="442">
        <f t="shared" si="344"/>
        <v>4.48E-2</v>
      </c>
      <c r="U297" s="326"/>
      <c r="V297" s="442">
        <f>AVERAGE(Q297:T297)</f>
        <v>2.4175000000000002E-2</v>
      </c>
      <c r="W297" s="445"/>
      <c r="X297" s="257"/>
    </row>
    <row r="298" spans="1:24" ht="17.45" customHeight="1" x14ac:dyDescent="0.25">
      <c r="A298" s="257">
        <f t="shared" si="347"/>
        <v>10</v>
      </c>
      <c r="B298" s="257">
        <f t="shared" si="348"/>
        <v>2018</v>
      </c>
      <c r="C298" s="435">
        <f t="shared" si="336"/>
        <v>43394</v>
      </c>
      <c r="D298" s="434">
        <v>1.2500000000000001E-2</v>
      </c>
      <c r="E298" s="436"/>
      <c r="F298" s="434">
        <v>1.0200000000000001E-2</v>
      </c>
      <c r="G298" s="438"/>
      <c r="H298" s="436"/>
      <c r="I298" s="434">
        <v>1.2699999999999999E-2</v>
      </c>
      <c r="J298" s="436"/>
      <c r="K298" s="437">
        <v>2.52E-2</v>
      </c>
      <c r="L298" s="436"/>
      <c r="M298" s="264">
        <f t="shared" si="337"/>
        <v>3.017333333333333E-2</v>
      </c>
      <c r="N298" s="264">
        <f t="shared" si="338"/>
        <v>2.7719999999999998E-2</v>
      </c>
      <c r="O298" s="264">
        <f t="shared" si="339"/>
        <v>2.9359666666666666E-2</v>
      </c>
      <c r="P298" s="264">
        <f t="shared" si="340"/>
        <v>4.277333333333333E-2</v>
      </c>
      <c r="Q298" s="442">
        <f t="shared" si="341"/>
        <v>1.2500000000000001E-2</v>
      </c>
      <c r="R298" s="442">
        <f t="shared" si="342"/>
        <v>1.0200000000000001E-2</v>
      </c>
      <c r="S298" s="442">
        <f t="shared" si="343"/>
        <v>1.2699999999999999E-2</v>
      </c>
      <c r="T298" s="442">
        <f t="shared" si="344"/>
        <v>2.52E-2</v>
      </c>
      <c r="U298" s="326"/>
      <c r="V298" s="442">
        <f>AVERAGE(Q298:T298)</f>
        <v>1.515E-2</v>
      </c>
      <c r="W298" s="445"/>
      <c r="X298" s="265">
        <f>AVERAGE(Q297:T298)</f>
        <v>1.9662499999999999E-2</v>
      </c>
    </row>
    <row r="299" spans="1:24" ht="17.45" customHeight="1" x14ac:dyDescent="0.25">
      <c r="A299" s="257">
        <f t="shared" si="347"/>
        <v>10</v>
      </c>
      <c r="B299" s="257">
        <f t="shared" si="348"/>
        <v>2018</v>
      </c>
      <c r="C299" s="8">
        <f t="shared" si="336"/>
        <v>43395</v>
      </c>
      <c r="D299" s="260"/>
      <c r="E299" s="261">
        <v>2.2599999999999999E-2</v>
      </c>
      <c r="F299" s="260"/>
      <c r="G299" s="262">
        <v>2.07E-2</v>
      </c>
      <c r="H299" s="261"/>
      <c r="I299" s="260"/>
      <c r="J299" s="261">
        <v>2.93E-2</v>
      </c>
      <c r="K299" s="263"/>
      <c r="L299" s="261">
        <v>3.6499999999999998E-2</v>
      </c>
      <c r="M299" s="264">
        <f t="shared" si="337"/>
        <v>3.0376666666666663E-2</v>
      </c>
      <c r="N299" s="264">
        <f t="shared" si="338"/>
        <v>2.7808571428571429E-2</v>
      </c>
      <c r="O299" s="264">
        <f t="shared" si="339"/>
        <v>2.9876333333333331E-2</v>
      </c>
      <c r="P299" s="264">
        <f t="shared" si="340"/>
        <v>4.3103333333333341E-2</v>
      </c>
      <c r="Q299" s="265">
        <f t="shared" si="341"/>
        <v>2.2599999999999999E-2</v>
      </c>
      <c r="R299" s="265">
        <f t="shared" si="342"/>
        <v>2.07E-2</v>
      </c>
      <c r="S299" s="265">
        <f t="shared" si="343"/>
        <v>2.93E-2</v>
      </c>
      <c r="T299" s="265">
        <f t="shared" si="344"/>
        <v>3.6499999999999998E-2</v>
      </c>
      <c r="V299" s="257"/>
      <c r="W299" s="265">
        <f>AVERAGE(Q299:T299)</f>
        <v>2.7275000000000001E-2</v>
      </c>
      <c r="X299" s="257"/>
    </row>
    <row r="300" spans="1:24" ht="17.45" customHeight="1" x14ac:dyDescent="0.25">
      <c r="A300" s="257">
        <f t="shared" si="347"/>
        <v>10</v>
      </c>
      <c r="B300" s="257">
        <f t="shared" si="348"/>
        <v>2018</v>
      </c>
      <c r="C300" s="8">
        <f t="shared" si="336"/>
        <v>43396</v>
      </c>
      <c r="D300" s="260">
        <v>2.0899999999999998E-2</v>
      </c>
      <c r="E300" s="261"/>
      <c r="F300" s="260"/>
      <c r="G300" s="262"/>
      <c r="H300" s="261">
        <v>3.0200000000000001E-2</v>
      </c>
      <c r="I300" s="260">
        <v>3.0599999999999999E-2</v>
      </c>
      <c r="J300" s="261"/>
      <c r="K300" s="263">
        <v>2.1700000000000001E-2</v>
      </c>
      <c r="L300" s="261"/>
      <c r="M300" s="264">
        <f t="shared" si="337"/>
        <v>3.0416666666666661E-2</v>
      </c>
      <c r="N300" s="264">
        <f t="shared" si="338"/>
        <v>2.8194285714285713E-2</v>
      </c>
      <c r="O300" s="264">
        <f t="shared" si="339"/>
        <v>3.0611999999999993E-2</v>
      </c>
      <c r="P300" s="264">
        <f t="shared" si="340"/>
        <v>4.3416666666666666E-2</v>
      </c>
      <c r="Q300" s="265">
        <f t="shared" si="341"/>
        <v>2.0899999999999998E-2</v>
      </c>
      <c r="R300" s="265">
        <f t="shared" si="342"/>
        <v>3.0200000000000001E-2</v>
      </c>
      <c r="S300" s="265">
        <f t="shared" si="343"/>
        <v>3.0599999999999999E-2</v>
      </c>
      <c r="T300" s="265">
        <f t="shared" si="344"/>
        <v>2.1700000000000001E-2</v>
      </c>
      <c r="V300" s="257"/>
      <c r="W300" s="265">
        <f t="shared" ref="W300:W303" si="352">AVERAGE(Q300:T300)</f>
        <v>2.5849999999999998E-2</v>
      </c>
      <c r="X300" s="257"/>
    </row>
    <row r="301" spans="1:24" ht="17.45" customHeight="1" x14ac:dyDescent="0.25">
      <c r="A301" s="257">
        <f t="shared" si="347"/>
        <v>10</v>
      </c>
      <c r="B301" s="257">
        <f t="shared" si="348"/>
        <v>2018</v>
      </c>
      <c r="C301" s="8">
        <f t="shared" si="336"/>
        <v>43397</v>
      </c>
      <c r="D301" s="260"/>
      <c r="E301" s="261">
        <v>3.9199999999999999E-2</v>
      </c>
      <c r="F301" s="260"/>
      <c r="G301" s="262">
        <v>2.5100000000000001E-2</v>
      </c>
      <c r="H301" s="261"/>
      <c r="I301" s="260"/>
      <c r="J301" s="261">
        <v>2.41E-2</v>
      </c>
      <c r="K301" s="263"/>
      <c r="L301" s="261">
        <v>3.73E-2</v>
      </c>
      <c r="M301" s="264">
        <f t="shared" si="337"/>
        <v>3.0289999999999997E-2</v>
      </c>
      <c r="N301" s="264">
        <f t="shared" si="338"/>
        <v>2.8005714285714287E-2</v>
      </c>
      <c r="O301" s="264">
        <f t="shared" si="339"/>
        <v>3.0201999999999996E-2</v>
      </c>
      <c r="P301" s="264">
        <f t="shared" si="340"/>
        <v>4.3503333333333331E-2</v>
      </c>
      <c r="Q301" s="265">
        <f t="shared" si="341"/>
        <v>3.9199999999999999E-2</v>
      </c>
      <c r="R301" s="265">
        <f t="shared" si="342"/>
        <v>2.5100000000000001E-2</v>
      </c>
      <c r="S301" s="265">
        <f t="shared" si="343"/>
        <v>2.41E-2</v>
      </c>
      <c r="T301" s="265">
        <f t="shared" si="344"/>
        <v>3.73E-2</v>
      </c>
      <c r="V301" s="257"/>
      <c r="W301" s="265">
        <f t="shared" si="352"/>
        <v>3.1424999999999995E-2</v>
      </c>
      <c r="X301" s="257"/>
    </row>
    <row r="302" spans="1:24" ht="17.45" customHeight="1" x14ac:dyDescent="0.25">
      <c r="A302" s="257">
        <f t="shared" si="347"/>
        <v>10</v>
      </c>
      <c r="B302" s="257">
        <f t="shared" si="348"/>
        <v>2018</v>
      </c>
      <c r="C302" s="9">
        <f t="shared" si="336"/>
        <v>43398</v>
      </c>
      <c r="D302" s="275">
        <v>1.9900000000000001E-2</v>
      </c>
      <c r="E302" s="276"/>
      <c r="F302" s="275">
        <v>2.46E-2</v>
      </c>
      <c r="G302" s="277"/>
      <c r="H302" s="276">
        <v>2.35E-2</v>
      </c>
      <c r="I302" s="275">
        <v>2.1600000000000001E-2</v>
      </c>
      <c r="J302" s="276"/>
      <c r="K302" s="278">
        <v>2.6100000000000002E-2</v>
      </c>
      <c r="L302" s="276"/>
      <c r="M302" s="264">
        <f t="shared" si="337"/>
        <v>2.9659999999999999E-2</v>
      </c>
      <c r="N302" s="264">
        <f t="shared" si="338"/>
        <v>2.687142857142857E-2</v>
      </c>
      <c r="O302" s="264">
        <f t="shared" si="339"/>
        <v>2.9785333333333327E-2</v>
      </c>
      <c r="P302" s="264">
        <f t="shared" si="340"/>
        <v>4.3496666666666663E-2</v>
      </c>
      <c r="Q302" s="265">
        <f t="shared" si="341"/>
        <v>1.9900000000000001E-2</v>
      </c>
      <c r="R302" s="265">
        <f t="shared" si="342"/>
        <v>2.4050000000000002E-2</v>
      </c>
      <c r="S302" s="265">
        <f t="shared" si="343"/>
        <v>2.1600000000000001E-2</v>
      </c>
      <c r="T302" s="265">
        <f t="shared" si="344"/>
        <v>2.6100000000000002E-2</v>
      </c>
      <c r="V302" s="257"/>
      <c r="W302" s="265">
        <f t="shared" si="352"/>
        <v>2.2912499999999999E-2</v>
      </c>
      <c r="X302" s="257"/>
    </row>
    <row r="303" spans="1:24" ht="17.45" customHeight="1" x14ac:dyDescent="0.25">
      <c r="A303" s="257">
        <f t="shared" si="347"/>
        <v>10</v>
      </c>
      <c r="B303" s="257">
        <f t="shared" si="348"/>
        <v>2018</v>
      </c>
      <c r="C303" s="8">
        <f t="shared" si="336"/>
        <v>43399</v>
      </c>
      <c r="D303" s="260"/>
      <c r="E303" s="261">
        <v>1.84E-2</v>
      </c>
      <c r="F303" s="260"/>
      <c r="G303" s="262">
        <v>2.3E-2</v>
      </c>
      <c r="H303" s="261"/>
      <c r="I303" s="260"/>
      <c r="J303" s="261">
        <v>3.4599999999999999E-2</v>
      </c>
      <c r="K303" s="263"/>
      <c r="L303" s="261">
        <v>4.36E-2</v>
      </c>
      <c r="M303" s="264">
        <f t="shared" si="337"/>
        <v>2.9373333333333328E-2</v>
      </c>
      <c r="N303" s="264">
        <f t="shared" si="338"/>
        <v>2.6440000000000002E-2</v>
      </c>
      <c r="O303" s="264">
        <f t="shared" si="339"/>
        <v>2.9775333333333324E-2</v>
      </c>
      <c r="P303" s="264">
        <f t="shared" si="340"/>
        <v>4.327000000000001E-2</v>
      </c>
      <c r="Q303" s="265">
        <f t="shared" si="341"/>
        <v>1.84E-2</v>
      </c>
      <c r="R303" s="265">
        <f t="shared" si="342"/>
        <v>2.3E-2</v>
      </c>
      <c r="S303" s="265">
        <f t="shared" si="343"/>
        <v>3.4599999999999999E-2</v>
      </c>
      <c r="T303" s="265">
        <f t="shared" si="344"/>
        <v>4.36E-2</v>
      </c>
      <c r="V303" s="257"/>
      <c r="W303" s="265">
        <f t="shared" si="352"/>
        <v>2.9899999999999999E-2</v>
      </c>
      <c r="X303" s="265">
        <f>AVERAGE(Q299:T303)</f>
        <v>2.74725E-2</v>
      </c>
    </row>
    <row r="304" spans="1:24" ht="17.45" customHeight="1" x14ac:dyDescent="0.25">
      <c r="A304" s="257">
        <f t="shared" si="347"/>
        <v>10</v>
      </c>
      <c r="B304" s="257">
        <f t="shared" si="348"/>
        <v>2018</v>
      </c>
      <c r="C304" s="435">
        <f t="shared" si="336"/>
        <v>43400</v>
      </c>
      <c r="D304" s="434">
        <v>1.4E-2</v>
      </c>
      <c r="E304" s="436"/>
      <c r="F304" s="434">
        <v>2.2200000000000001E-2</v>
      </c>
      <c r="G304" s="438"/>
      <c r="H304" s="436"/>
      <c r="I304" s="434">
        <v>1.9E-2</v>
      </c>
      <c r="J304" s="436"/>
      <c r="K304" s="437">
        <v>2.4E-2</v>
      </c>
      <c r="L304" s="436"/>
      <c r="M304" s="264">
        <f t="shared" si="337"/>
        <v>2.914333333333333E-2</v>
      </c>
      <c r="N304" s="264">
        <f t="shared" si="338"/>
        <v>2.6094285714285719E-2</v>
      </c>
      <c r="O304" s="264">
        <f t="shared" si="339"/>
        <v>2.9281999999999989E-2</v>
      </c>
      <c r="P304" s="264">
        <f t="shared" si="340"/>
        <v>4.2950000000000002E-2</v>
      </c>
      <c r="Q304" s="442">
        <f t="shared" si="341"/>
        <v>1.4E-2</v>
      </c>
      <c r="R304" s="442">
        <f t="shared" si="342"/>
        <v>2.2200000000000001E-2</v>
      </c>
      <c r="S304" s="442">
        <f t="shared" si="343"/>
        <v>1.9E-2</v>
      </c>
      <c r="T304" s="442">
        <f t="shared" si="344"/>
        <v>2.4E-2</v>
      </c>
      <c r="U304" s="326"/>
      <c r="V304" s="442">
        <f>AVERAGE(Q304:T304)</f>
        <v>1.9799999999999998E-2</v>
      </c>
      <c r="W304" s="445"/>
      <c r="X304" s="257"/>
    </row>
    <row r="305" spans="1:25" ht="17.45" customHeight="1" x14ac:dyDescent="0.25">
      <c r="A305" s="257">
        <f t="shared" si="347"/>
        <v>10</v>
      </c>
      <c r="B305" s="257">
        <f t="shared" si="348"/>
        <v>2018</v>
      </c>
      <c r="C305" s="435">
        <f t="shared" si="336"/>
        <v>43401</v>
      </c>
      <c r="D305" s="434"/>
      <c r="E305" s="436">
        <v>1.54E-2</v>
      </c>
      <c r="F305" s="434"/>
      <c r="G305" s="438">
        <v>1.3299999999999999E-2</v>
      </c>
      <c r="H305" s="436"/>
      <c r="I305" s="434"/>
      <c r="J305" s="436">
        <v>1.6400000000000001E-2</v>
      </c>
      <c r="K305" s="437"/>
      <c r="L305" s="436">
        <v>2.53E-2</v>
      </c>
      <c r="M305" s="264">
        <f t="shared" si="337"/>
        <v>2.8816666666666661E-2</v>
      </c>
      <c r="N305" s="264">
        <f t="shared" si="338"/>
        <v>2.5874285714285718E-2</v>
      </c>
      <c r="O305" s="264">
        <f t="shared" si="339"/>
        <v>2.8778666666666661E-2</v>
      </c>
      <c r="P305" s="264">
        <f t="shared" si="340"/>
        <v>4.2006666666666671E-2</v>
      </c>
      <c r="Q305" s="442">
        <f t="shared" si="341"/>
        <v>1.54E-2</v>
      </c>
      <c r="R305" s="442">
        <f t="shared" si="342"/>
        <v>1.3299999999999999E-2</v>
      </c>
      <c r="S305" s="442">
        <f t="shared" si="343"/>
        <v>1.6400000000000001E-2</v>
      </c>
      <c r="T305" s="442">
        <f t="shared" si="344"/>
        <v>2.53E-2</v>
      </c>
      <c r="U305" s="326"/>
      <c r="V305" s="442">
        <f>AVERAGE(Q305:T305)</f>
        <v>1.7600000000000001E-2</v>
      </c>
      <c r="W305" s="445"/>
      <c r="X305" s="265">
        <f>AVERAGE(Q304:T305)</f>
        <v>1.8699999999999998E-2</v>
      </c>
    </row>
    <row r="306" spans="1:25" ht="17.45" customHeight="1" x14ac:dyDescent="0.25">
      <c r="A306" s="257">
        <f t="shared" si="347"/>
        <v>10</v>
      </c>
      <c r="B306" s="257">
        <f t="shared" si="348"/>
        <v>2018</v>
      </c>
      <c r="C306" s="8">
        <f t="shared" si="336"/>
        <v>43402</v>
      </c>
      <c r="D306" s="260">
        <v>4.1300000000000003E-2</v>
      </c>
      <c r="E306" s="261"/>
      <c r="F306" s="260"/>
      <c r="G306" s="262"/>
      <c r="H306" s="261">
        <v>3.0300000000000001E-2</v>
      </c>
      <c r="I306" s="260">
        <v>2.3E-2</v>
      </c>
      <c r="J306" s="261"/>
      <c r="K306" s="263">
        <v>2.46E-2</v>
      </c>
      <c r="L306" s="261"/>
      <c r="M306" s="264">
        <f t="shared" si="337"/>
        <v>2.9733333333333327E-2</v>
      </c>
      <c r="N306" s="264">
        <f t="shared" si="338"/>
        <v>2.6425714285714288E-2</v>
      </c>
      <c r="O306" s="264">
        <f t="shared" si="339"/>
        <v>2.9288666666666661E-2</v>
      </c>
      <c r="P306" s="264">
        <f t="shared" si="340"/>
        <v>4.2076666666666672E-2</v>
      </c>
      <c r="Q306" s="265">
        <f t="shared" si="341"/>
        <v>4.1300000000000003E-2</v>
      </c>
      <c r="R306" s="265">
        <f t="shared" si="342"/>
        <v>3.0300000000000001E-2</v>
      </c>
      <c r="S306" s="265">
        <f t="shared" si="343"/>
        <v>2.3E-2</v>
      </c>
      <c r="T306" s="265">
        <f t="shared" si="344"/>
        <v>2.46E-2</v>
      </c>
      <c r="V306" s="257"/>
      <c r="W306" s="265">
        <f>AVERAGE(Q306:T306)</f>
        <v>2.9799999999999997E-2</v>
      </c>
      <c r="X306" s="257"/>
    </row>
    <row r="307" spans="1:25" ht="17.45" customHeight="1" x14ac:dyDescent="0.25">
      <c r="A307" s="257">
        <f t="shared" si="347"/>
        <v>10</v>
      </c>
      <c r="B307" s="257">
        <f t="shared" si="348"/>
        <v>2018</v>
      </c>
      <c r="C307" s="8">
        <f t="shared" si="336"/>
        <v>43403</v>
      </c>
      <c r="D307" s="260"/>
      <c r="E307" s="261">
        <v>2.4400000000000002E-2</v>
      </c>
      <c r="F307" s="260"/>
      <c r="G307" s="262">
        <v>3.0599999999999999E-2</v>
      </c>
      <c r="H307" s="261"/>
      <c r="I307" s="260"/>
      <c r="J307" s="261">
        <v>3.39E-2</v>
      </c>
      <c r="K307" s="263"/>
      <c r="L307" s="261">
        <v>4.3999999999999997E-2</v>
      </c>
      <c r="M307" s="264">
        <f t="shared" si="337"/>
        <v>2.9873333333333325E-2</v>
      </c>
      <c r="N307" s="264">
        <f t="shared" si="338"/>
        <v>2.6785714285714284E-2</v>
      </c>
      <c r="O307" s="264">
        <f t="shared" si="339"/>
        <v>3.0018666666666659E-2</v>
      </c>
      <c r="P307" s="264">
        <f t="shared" si="340"/>
        <v>4.254333333333335E-2</v>
      </c>
      <c r="Q307" s="265">
        <f t="shared" si="341"/>
        <v>2.4400000000000002E-2</v>
      </c>
      <c r="R307" s="265">
        <f t="shared" si="342"/>
        <v>3.0599999999999999E-2</v>
      </c>
      <c r="S307" s="265">
        <f t="shared" si="343"/>
        <v>3.39E-2</v>
      </c>
      <c r="T307" s="265">
        <f t="shared" si="344"/>
        <v>4.3999999999999997E-2</v>
      </c>
      <c r="V307" s="257"/>
      <c r="W307" s="265">
        <f t="shared" ref="W307:W310" si="353">AVERAGE(Q307:T307)</f>
        <v>3.3225000000000005E-2</v>
      </c>
      <c r="X307" s="257"/>
    </row>
    <row r="308" spans="1:25" ht="17.45" customHeight="1" x14ac:dyDescent="0.25">
      <c r="A308" s="257">
        <f t="shared" si="347"/>
        <v>10</v>
      </c>
      <c r="B308" s="257">
        <f t="shared" si="348"/>
        <v>2018</v>
      </c>
      <c r="C308" s="9">
        <f t="shared" si="336"/>
        <v>43404</v>
      </c>
      <c r="D308" s="275">
        <v>4.3200000000000002E-2</v>
      </c>
      <c r="E308" s="276"/>
      <c r="F308" s="275">
        <v>4.1599999999999998E-2</v>
      </c>
      <c r="G308" s="277"/>
      <c r="H308" s="276">
        <v>4.1099999999999998E-2</v>
      </c>
      <c r="I308" s="275">
        <v>5.5199999999999999E-2</v>
      </c>
      <c r="J308" s="276"/>
      <c r="K308" s="278">
        <v>3.7199999999999997E-2</v>
      </c>
      <c r="L308" s="276"/>
      <c r="M308" s="264">
        <f t="shared" si="337"/>
        <v>2.9769999999999998E-2</v>
      </c>
      <c r="N308" s="264">
        <f t="shared" si="338"/>
        <v>2.7517142857142855E-2</v>
      </c>
      <c r="O308" s="264">
        <f t="shared" si="339"/>
        <v>3.0765333333333329E-2</v>
      </c>
      <c r="P308" s="264">
        <f t="shared" si="340"/>
        <v>4.2246666666666662E-2</v>
      </c>
      <c r="Q308" s="265">
        <f t="shared" si="341"/>
        <v>4.3200000000000002E-2</v>
      </c>
      <c r="R308" s="265">
        <f t="shared" si="342"/>
        <v>4.1349999999999998E-2</v>
      </c>
      <c r="S308" s="265">
        <f t="shared" si="343"/>
        <v>5.5199999999999999E-2</v>
      </c>
      <c r="T308" s="265">
        <f t="shared" si="344"/>
        <v>3.7199999999999997E-2</v>
      </c>
      <c r="V308" s="257"/>
      <c r="W308" s="265">
        <f t="shared" si="353"/>
        <v>4.4237499999999999E-2</v>
      </c>
      <c r="X308" s="257"/>
    </row>
    <row r="309" spans="1:25" ht="17.45" customHeight="1" x14ac:dyDescent="0.25">
      <c r="A309" s="257">
        <f t="shared" si="347"/>
        <v>11</v>
      </c>
      <c r="B309" s="257">
        <f t="shared" si="348"/>
        <v>2018</v>
      </c>
      <c r="C309" s="8">
        <f t="shared" si="336"/>
        <v>43405</v>
      </c>
      <c r="D309" s="260"/>
      <c r="E309" s="261">
        <v>3.6400000000000002E-2</v>
      </c>
      <c r="F309" s="260"/>
      <c r="G309" s="262">
        <v>6.9400000000000003E-2</v>
      </c>
      <c r="H309" s="261"/>
      <c r="I309" s="260"/>
      <c r="J309" s="261">
        <v>4.5699999999999998E-2</v>
      </c>
      <c r="K309" s="263"/>
      <c r="L309" s="261">
        <v>5.9700000000000003E-2</v>
      </c>
      <c r="M309" s="264">
        <f t="shared" si="337"/>
        <v>2.9666666666666664E-2</v>
      </c>
      <c r="N309" s="264">
        <f t="shared" si="338"/>
        <v>2.8551428571428575E-2</v>
      </c>
      <c r="O309" s="264">
        <f t="shared" si="339"/>
        <v>3.123533333333333E-2</v>
      </c>
      <c r="P309" s="264">
        <f t="shared" si="340"/>
        <v>4.1766666666666681E-2</v>
      </c>
      <c r="Q309" s="265">
        <f t="shared" si="341"/>
        <v>3.6400000000000002E-2</v>
      </c>
      <c r="R309" s="265">
        <f t="shared" si="342"/>
        <v>6.9400000000000003E-2</v>
      </c>
      <c r="S309" s="265">
        <f t="shared" si="343"/>
        <v>4.5699999999999998E-2</v>
      </c>
      <c r="T309" s="265">
        <f t="shared" si="344"/>
        <v>5.9700000000000003E-2</v>
      </c>
      <c r="V309" s="257"/>
      <c r="W309" s="265">
        <f t="shared" si="353"/>
        <v>5.28E-2</v>
      </c>
      <c r="X309" s="257"/>
    </row>
    <row r="310" spans="1:25" ht="17.45" customHeight="1" x14ac:dyDescent="0.25">
      <c r="A310" s="257">
        <f t="shared" si="347"/>
        <v>11</v>
      </c>
      <c r="B310" s="257">
        <f t="shared" si="348"/>
        <v>2018</v>
      </c>
      <c r="C310" s="8">
        <f t="shared" si="336"/>
        <v>43406</v>
      </c>
      <c r="D310" s="260">
        <v>3.1600000000000003E-2</v>
      </c>
      <c r="E310" s="261"/>
      <c r="F310" s="260">
        <v>3.95E-2</v>
      </c>
      <c r="G310" s="262"/>
      <c r="H310" s="261"/>
      <c r="I310" s="260">
        <v>3.8199999999999998E-2</v>
      </c>
      <c r="J310" s="261"/>
      <c r="K310" s="263">
        <v>4.6699999999999998E-2</v>
      </c>
      <c r="L310" s="261"/>
      <c r="M310" s="264">
        <f t="shared" si="337"/>
        <v>2.9516666666666667E-2</v>
      </c>
      <c r="N310" s="264">
        <f t="shared" si="338"/>
        <v>2.9185714285714287E-2</v>
      </c>
      <c r="O310" s="264">
        <f t="shared" si="339"/>
        <v>3.1765333333333333E-2</v>
      </c>
      <c r="P310" s="264">
        <f t="shared" si="340"/>
        <v>4.2313333333333342E-2</v>
      </c>
      <c r="Q310" s="265">
        <f t="shared" si="341"/>
        <v>3.1600000000000003E-2</v>
      </c>
      <c r="R310" s="265">
        <f t="shared" si="342"/>
        <v>3.95E-2</v>
      </c>
      <c r="S310" s="265">
        <f t="shared" si="343"/>
        <v>3.8199999999999998E-2</v>
      </c>
      <c r="T310" s="265">
        <f t="shared" si="344"/>
        <v>4.6699999999999998E-2</v>
      </c>
      <c r="V310" s="257"/>
      <c r="W310" s="265">
        <f t="shared" si="353"/>
        <v>3.9E-2</v>
      </c>
      <c r="X310" s="265">
        <f>AVERAGE(Q306:T310)</f>
        <v>3.9812499999999987E-2</v>
      </c>
    </row>
    <row r="311" spans="1:25" ht="17.45" customHeight="1" x14ac:dyDescent="0.25">
      <c r="A311" s="257">
        <f t="shared" si="347"/>
        <v>11</v>
      </c>
      <c r="B311" s="257">
        <f t="shared" si="348"/>
        <v>2018</v>
      </c>
      <c r="C311" s="435">
        <f t="shared" si="336"/>
        <v>43407</v>
      </c>
      <c r="D311" s="434"/>
      <c r="E311" s="436">
        <v>2.0799999999999999E-2</v>
      </c>
      <c r="F311" s="434"/>
      <c r="G311" s="438">
        <v>2.7400000000000001E-2</v>
      </c>
      <c r="H311" s="436"/>
      <c r="I311" s="434"/>
      <c r="J311" s="436">
        <v>1.83E-2</v>
      </c>
      <c r="K311" s="437"/>
      <c r="L311" s="436">
        <v>2.9399999999999999E-2</v>
      </c>
      <c r="M311" s="264">
        <f t="shared" si="337"/>
        <v>2.8693333333333331E-2</v>
      </c>
      <c r="N311" s="264">
        <f t="shared" si="338"/>
        <v>2.8991428571428571E-2</v>
      </c>
      <c r="O311" s="264">
        <f t="shared" si="339"/>
        <v>3.1371999999999997E-2</v>
      </c>
      <c r="P311" s="264">
        <f t="shared" si="340"/>
        <v>4.2313333333333335E-2</v>
      </c>
      <c r="Q311" s="442">
        <f t="shared" si="341"/>
        <v>2.0799999999999999E-2</v>
      </c>
      <c r="R311" s="442">
        <f t="shared" si="342"/>
        <v>2.7400000000000001E-2</v>
      </c>
      <c r="S311" s="442">
        <f t="shared" si="343"/>
        <v>1.83E-2</v>
      </c>
      <c r="T311" s="442">
        <f t="shared" si="344"/>
        <v>2.9399999999999999E-2</v>
      </c>
      <c r="U311" s="326"/>
      <c r="V311" s="442">
        <f>AVERAGE(Q311:T311)</f>
        <v>2.3975E-2</v>
      </c>
      <c r="W311" s="445"/>
      <c r="X311" s="257"/>
    </row>
    <row r="312" spans="1:25" ht="17.45" customHeight="1" x14ac:dyDescent="0.25">
      <c r="A312" s="257">
        <f t="shared" si="347"/>
        <v>11</v>
      </c>
      <c r="B312" s="257">
        <f t="shared" si="348"/>
        <v>2018</v>
      </c>
      <c r="C312" s="435">
        <f t="shared" si="336"/>
        <v>43408</v>
      </c>
      <c r="D312" s="434">
        <v>4.4499999999999998E-2</v>
      </c>
      <c r="E312" s="436"/>
      <c r="F312" s="434"/>
      <c r="G312" s="438"/>
      <c r="H312" s="436">
        <v>2.92E-2</v>
      </c>
      <c r="I312" s="434">
        <v>1.7999999999999999E-2</v>
      </c>
      <c r="J312" s="436"/>
      <c r="K312" s="437">
        <v>4.6300000000000001E-2</v>
      </c>
      <c r="L312" s="436"/>
      <c r="M312" s="264">
        <f t="shared" si="337"/>
        <v>2.8729999999999995E-2</v>
      </c>
      <c r="N312" s="264">
        <f t="shared" si="338"/>
        <v>2.9005714285714284E-2</v>
      </c>
      <c r="O312" s="264">
        <f t="shared" si="339"/>
        <v>3.0908666666666664E-2</v>
      </c>
      <c r="P312" s="264">
        <f t="shared" si="340"/>
        <v>4.3056666666666667E-2</v>
      </c>
      <c r="Q312" s="442">
        <f t="shared" si="341"/>
        <v>4.4499999999999998E-2</v>
      </c>
      <c r="R312" s="442">
        <f t="shared" si="342"/>
        <v>2.92E-2</v>
      </c>
      <c r="S312" s="442">
        <f t="shared" si="343"/>
        <v>1.7999999999999999E-2</v>
      </c>
      <c r="T312" s="442">
        <f t="shared" si="344"/>
        <v>4.6300000000000001E-2</v>
      </c>
      <c r="U312" s="326"/>
      <c r="V312" s="442">
        <f>AVERAGE(Q312:T312)</f>
        <v>3.4500000000000003E-2</v>
      </c>
      <c r="W312" s="445"/>
      <c r="X312" s="265">
        <f>AVERAGE(Q311:T312)</f>
        <v>2.92375E-2</v>
      </c>
    </row>
    <row r="313" spans="1:25" ht="17.45" customHeight="1" x14ac:dyDescent="0.25">
      <c r="A313" s="257">
        <f t="shared" si="347"/>
        <v>11</v>
      </c>
      <c r="B313" s="257">
        <f t="shared" si="348"/>
        <v>2018</v>
      </c>
      <c r="C313" s="8">
        <f t="shared" si="336"/>
        <v>43409</v>
      </c>
      <c r="D313" s="260"/>
      <c r="E313" s="261">
        <v>3.1899999999999998E-2</v>
      </c>
      <c r="F313" s="260"/>
      <c r="G313" s="262">
        <v>4.3799999999999999E-2</v>
      </c>
      <c r="H313" s="261"/>
      <c r="I313" s="260"/>
      <c r="J313" s="261">
        <v>2.8199999999999999E-2</v>
      </c>
      <c r="K313" s="263"/>
      <c r="L313" s="261">
        <v>5.28E-2</v>
      </c>
      <c r="M313" s="264">
        <f t="shared" si="337"/>
        <v>2.9286666666666666E-2</v>
      </c>
      <c r="N313" s="264">
        <f t="shared" si="338"/>
        <v>2.9539999999999993E-2</v>
      </c>
      <c r="O313" s="264">
        <f t="shared" si="339"/>
        <v>3.1375333333333331E-2</v>
      </c>
      <c r="P313" s="264">
        <f t="shared" si="340"/>
        <v>4.4139999999999999E-2</v>
      </c>
      <c r="Q313" s="265">
        <f t="shared" si="341"/>
        <v>3.1899999999999998E-2</v>
      </c>
      <c r="R313" s="265">
        <f t="shared" si="342"/>
        <v>4.3799999999999999E-2</v>
      </c>
      <c r="S313" s="265">
        <f t="shared" si="343"/>
        <v>2.8199999999999999E-2</v>
      </c>
      <c r="T313" s="265">
        <f t="shared" si="344"/>
        <v>5.28E-2</v>
      </c>
      <c r="V313" s="257"/>
      <c r="W313" s="265">
        <f>AVERAGE(Q313:T313)</f>
        <v>3.9175000000000001E-2</v>
      </c>
      <c r="X313" s="257"/>
    </row>
    <row r="314" spans="1:25" ht="17.45" customHeight="1" x14ac:dyDescent="0.25">
      <c r="A314" s="257">
        <f t="shared" si="347"/>
        <v>11</v>
      </c>
      <c r="B314" s="257">
        <f t="shared" si="348"/>
        <v>2018</v>
      </c>
      <c r="C314" s="9">
        <f t="shared" si="336"/>
        <v>43410</v>
      </c>
      <c r="D314" s="275">
        <v>5.7700000000000001E-2</v>
      </c>
      <c r="E314" s="276"/>
      <c r="F314" s="275">
        <v>5.5199999999999999E-2</v>
      </c>
      <c r="G314" s="277"/>
      <c r="H314" s="276">
        <v>5.7299999999999997E-2</v>
      </c>
      <c r="I314" s="275">
        <v>3.6600000000000001E-2</v>
      </c>
      <c r="J314" s="276"/>
      <c r="K314" s="278">
        <v>4.58E-2</v>
      </c>
      <c r="L314" s="276"/>
      <c r="M314" s="264">
        <f t="shared" si="337"/>
        <v>3.0583333333333334E-2</v>
      </c>
      <c r="N314" s="264">
        <f t="shared" si="338"/>
        <v>3.2311428571428567E-2</v>
      </c>
      <c r="O314" s="264">
        <f t="shared" si="339"/>
        <v>3.2415333333333331E-2</v>
      </c>
      <c r="P314" s="264">
        <f t="shared" si="340"/>
        <v>4.5156666666666664E-2</v>
      </c>
      <c r="Q314" s="265">
        <f t="shared" si="341"/>
        <v>5.7700000000000001E-2</v>
      </c>
      <c r="R314" s="265">
        <f t="shared" si="342"/>
        <v>5.6249999999999994E-2</v>
      </c>
      <c r="S314" s="265">
        <f t="shared" si="343"/>
        <v>3.6600000000000001E-2</v>
      </c>
      <c r="T314" s="265">
        <f t="shared" si="344"/>
        <v>4.58E-2</v>
      </c>
      <c r="V314" s="257"/>
      <c r="W314" s="265">
        <f t="shared" ref="W314:W317" si="354">AVERAGE(Q314:T314)</f>
        <v>4.9087499999999999E-2</v>
      </c>
      <c r="X314" s="257"/>
    </row>
    <row r="315" spans="1:25" ht="17.45" customHeight="1" x14ac:dyDescent="0.25">
      <c r="A315" s="257">
        <f t="shared" si="347"/>
        <v>11</v>
      </c>
      <c r="B315" s="257">
        <f t="shared" si="348"/>
        <v>2018</v>
      </c>
      <c r="C315" s="8">
        <f t="shared" si="336"/>
        <v>43411</v>
      </c>
      <c r="D315" s="260"/>
      <c r="E315" s="261">
        <v>3.6999999999999998E-2</v>
      </c>
      <c r="F315" s="260"/>
      <c r="G315" s="262">
        <v>6.7400000000000002E-2</v>
      </c>
      <c r="H315" s="261"/>
      <c r="I315" s="260"/>
      <c r="J315" s="261">
        <v>5.0200000000000002E-2</v>
      </c>
      <c r="K315" s="263"/>
      <c r="L315" s="261">
        <v>5.3699999999999998E-2</v>
      </c>
      <c r="M315" s="264">
        <f t="shared" si="337"/>
        <v>3.0656666666666665E-2</v>
      </c>
      <c r="N315" s="264">
        <f t="shared" si="338"/>
        <v>3.3517142857142843E-2</v>
      </c>
      <c r="O315" s="264">
        <f t="shared" si="339"/>
        <v>3.3031999999999999E-2</v>
      </c>
      <c r="P315" s="264">
        <f t="shared" si="340"/>
        <v>4.5760000000000009E-2</v>
      </c>
      <c r="Q315" s="265">
        <f t="shared" si="341"/>
        <v>3.6999999999999998E-2</v>
      </c>
      <c r="R315" s="265">
        <f t="shared" si="342"/>
        <v>6.7400000000000002E-2</v>
      </c>
      <c r="S315" s="265">
        <f t="shared" si="343"/>
        <v>5.0200000000000002E-2</v>
      </c>
      <c r="T315" s="265">
        <f t="shared" si="344"/>
        <v>5.3699999999999998E-2</v>
      </c>
      <c r="V315" s="257"/>
      <c r="W315" s="265">
        <f t="shared" si="354"/>
        <v>5.2074999999999996E-2</v>
      </c>
      <c r="X315" s="257"/>
    </row>
    <row r="316" spans="1:25" ht="17.45" customHeight="1" x14ac:dyDescent="0.25">
      <c r="A316" s="257">
        <f t="shared" si="347"/>
        <v>11</v>
      </c>
      <c r="B316" s="257">
        <f t="shared" si="348"/>
        <v>2018</v>
      </c>
      <c r="C316" s="8">
        <f t="shared" si="336"/>
        <v>43412</v>
      </c>
      <c r="D316" s="260">
        <v>5.9799999999999999E-2</v>
      </c>
      <c r="E316" s="261"/>
      <c r="F316" s="260">
        <v>4.82E-2</v>
      </c>
      <c r="G316" s="262"/>
      <c r="H316" s="261"/>
      <c r="I316" s="260">
        <v>3.6499999999999998E-2</v>
      </c>
      <c r="J316" s="261"/>
      <c r="K316" s="263">
        <v>5.1900000000000002E-2</v>
      </c>
      <c r="L316" s="261"/>
      <c r="M316" s="264">
        <f t="shared" si="337"/>
        <v>3.1126666666666667E-2</v>
      </c>
      <c r="N316" s="264">
        <f t="shared" si="338"/>
        <v>3.401714285714285E-2</v>
      </c>
      <c r="O316" s="264">
        <f t="shared" si="339"/>
        <v>3.3188666666666665E-2</v>
      </c>
      <c r="P316" s="264">
        <f t="shared" si="340"/>
        <v>4.6163333333333341E-2</v>
      </c>
      <c r="Q316" s="265">
        <f t="shared" si="341"/>
        <v>5.9799999999999999E-2</v>
      </c>
      <c r="R316" s="265">
        <f t="shared" si="342"/>
        <v>4.82E-2</v>
      </c>
      <c r="S316" s="265">
        <f t="shared" si="343"/>
        <v>3.6499999999999998E-2</v>
      </c>
      <c r="T316" s="265">
        <f t="shared" si="344"/>
        <v>5.1900000000000002E-2</v>
      </c>
      <c r="V316" s="257"/>
      <c r="W316" s="265">
        <f t="shared" si="354"/>
        <v>4.9099999999999998E-2</v>
      </c>
      <c r="X316" s="257"/>
    </row>
    <row r="317" spans="1:25" ht="17.45" customHeight="1" x14ac:dyDescent="0.25">
      <c r="A317" s="257">
        <f t="shared" si="347"/>
        <v>11</v>
      </c>
      <c r="B317" s="257">
        <f t="shared" si="348"/>
        <v>2018</v>
      </c>
      <c r="C317" s="8">
        <f t="shared" si="336"/>
        <v>43413</v>
      </c>
      <c r="D317" s="260"/>
      <c r="E317" s="261">
        <v>7.0000000000000007E-2</v>
      </c>
      <c r="F317" s="260"/>
      <c r="G317" s="262">
        <v>4.8300000000000003E-2</v>
      </c>
      <c r="H317" s="261"/>
      <c r="I317" s="260"/>
      <c r="J317" s="261">
        <v>4.4200000000000003E-2</v>
      </c>
      <c r="K317" s="263"/>
      <c r="L317" s="19">
        <v>0.14099999999999999</v>
      </c>
      <c r="M317" s="264">
        <f t="shared" si="337"/>
        <v>3.2196666666666665E-2</v>
      </c>
      <c r="N317" s="264">
        <f t="shared" si="338"/>
        <v>3.4088571428571426E-2</v>
      </c>
      <c r="O317" s="264">
        <f t="shared" si="339"/>
        <v>3.3398666666666667E-2</v>
      </c>
      <c r="P317" s="264">
        <f t="shared" si="340"/>
        <v>4.9420000000000013E-2</v>
      </c>
      <c r="Q317" s="265">
        <f t="shared" si="341"/>
        <v>7.0000000000000007E-2</v>
      </c>
      <c r="R317" s="265">
        <f t="shared" si="342"/>
        <v>4.8300000000000003E-2</v>
      </c>
      <c r="S317" s="265">
        <f t="shared" si="343"/>
        <v>4.4200000000000003E-2</v>
      </c>
      <c r="T317" s="290"/>
      <c r="V317" s="257"/>
      <c r="W317" s="265">
        <f t="shared" si="354"/>
        <v>5.4166666666666675E-2</v>
      </c>
      <c r="X317" s="265">
        <f>AVERAGE(Q313:T317)</f>
        <v>4.8434210526315788E-2</v>
      </c>
      <c r="Y317" s="310" t="s">
        <v>26</v>
      </c>
    </row>
    <row r="318" spans="1:25" ht="17.45" customHeight="1" x14ac:dyDescent="0.25">
      <c r="A318" s="257">
        <f t="shared" si="347"/>
        <v>11</v>
      </c>
      <c r="B318" s="257">
        <f t="shared" si="348"/>
        <v>2018</v>
      </c>
      <c r="C318" s="435">
        <f t="shared" si="336"/>
        <v>43414</v>
      </c>
      <c r="D318" s="434">
        <v>4.2700000000000002E-2</v>
      </c>
      <c r="E318" s="436"/>
      <c r="F318" s="434"/>
      <c r="G318" s="438"/>
      <c r="H318" s="436">
        <v>3.2199999999999999E-2</v>
      </c>
      <c r="I318" s="434">
        <v>3.73E-2</v>
      </c>
      <c r="J318" s="436"/>
      <c r="K318" s="437">
        <v>5.57E-2</v>
      </c>
      <c r="L318" s="436"/>
      <c r="M318" s="264">
        <f t="shared" si="337"/>
        <v>3.2326666666666663E-2</v>
      </c>
      <c r="N318" s="264">
        <f t="shared" si="338"/>
        <v>3.364857142857143E-2</v>
      </c>
      <c r="O318" s="264">
        <f t="shared" si="339"/>
        <v>3.3308666666666667E-2</v>
      </c>
      <c r="P318" s="264">
        <f t="shared" si="340"/>
        <v>5.0390000000000011E-2</v>
      </c>
      <c r="Q318" s="442">
        <f t="shared" si="341"/>
        <v>4.2700000000000002E-2</v>
      </c>
      <c r="R318" s="442">
        <f t="shared" si="342"/>
        <v>3.2199999999999999E-2</v>
      </c>
      <c r="S318" s="442">
        <f t="shared" si="343"/>
        <v>3.73E-2</v>
      </c>
      <c r="T318" s="442">
        <f t="shared" si="344"/>
        <v>5.57E-2</v>
      </c>
      <c r="U318" s="326"/>
      <c r="V318" s="442">
        <f>AVERAGE(Q318:T318)</f>
        <v>4.1974999999999998E-2</v>
      </c>
      <c r="W318" s="445"/>
      <c r="X318" s="257"/>
    </row>
    <row r="319" spans="1:25" ht="17.45" customHeight="1" x14ac:dyDescent="0.25">
      <c r="A319" s="257">
        <f t="shared" si="347"/>
        <v>11</v>
      </c>
      <c r="B319" s="257">
        <f t="shared" si="348"/>
        <v>2018</v>
      </c>
      <c r="C319" s="435">
        <f t="shared" si="336"/>
        <v>43415</v>
      </c>
      <c r="D319" s="434"/>
      <c r="E319" s="436">
        <v>2.9100000000000001E-2</v>
      </c>
      <c r="F319" s="434"/>
      <c r="G319" s="438">
        <v>2.7E-2</v>
      </c>
      <c r="H319" s="436"/>
      <c r="I319" s="434"/>
      <c r="J319" s="436">
        <v>2.6100000000000002E-2</v>
      </c>
      <c r="K319" s="437"/>
      <c r="L319" s="436">
        <v>4.4299999999999999E-2</v>
      </c>
      <c r="M319" s="264">
        <f t="shared" si="337"/>
        <v>3.109E-2</v>
      </c>
      <c r="N319" s="264">
        <f t="shared" si="338"/>
        <v>3.333714285714285E-2</v>
      </c>
      <c r="O319" s="264">
        <f t="shared" si="339"/>
        <v>3.2928666666666676E-2</v>
      </c>
      <c r="P319" s="264">
        <f t="shared" si="340"/>
        <v>5.0136666666666677E-2</v>
      </c>
      <c r="Q319" s="442">
        <f t="shared" si="341"/>
        <v>2.9100000000000001E-2</v>
      </c>
      <c r="R319" s="442">
        <f t="shared" si="342"/>
        <v>2.7E-2</v>
      </c>
      <c r="S319" s="442">
        <f t="shared" si="343"/>
        <v>2.6100000000000002E-2</v>
      </c>
      <c r="T319" s="442">
        <f t="shared" si="344"/>
        <v>4.4299999999999999E-2</v>
      </c>
      <c r="U319" s="326"/>
      <c r="V319" s="442">
        <f>AVERAGE(Q319:T319)</f>
        <v>3.1625E-2</v>
      </c>
      <c r="W319" s="445"/>
      <c r="X319" s="265">
        <f>AVERAGE(Q318:T319)</f>
        <v>3.6799999999999999E-2</v>
      </c>
    </row>
    <row r="320" spans="1:25" ht="17.45" customHeight="1" x14ac:dyDescent="0.25">
      <c r="A320" s="257">
        <f t="shared" si="347"/>
        <v>11</v>
      </c>
      <c r="B320" s="257">
        <f t="shared" si="348"/>
        <v>2018</v>
      </c>
      <c r="C320" s="9">
        <f t="shared" si="336"/>
        <v>43416</v>
      </c>
      <c r="D320" s="275">
        <v>2.8799999999999999E-2</v>
      </c>
      <c r="E320" s="276"/>
      <c r="F320" s="275">
        <v>3.2300000000000002E-2</v>
      </c>
      <c r="G320" s="277"/>
      <c r="H320" s="276">
        <v>3.2599999999999997E-2</v>
      </c>
      <c r="I320" s="275">
        <v>4.1399999999999999E-2</v>
      </c>
      <c r="J320" s="276"/>
      <c r="K320" s="278">
        <v>4.53E-2</v>
      </c>
      <c r="L320" s="276"/>
      <c r="M320" s="264">
        <f t="shared" si="337"/>
        <v>3.1666666666666669E-2</v>
      </c>
      <c r="N320" s="264">
        <f t="shared" si="338"/>
        <v>3.4637142857142852E-2</v>
      </c>
      <c r="O320" s="264">
        <f t="shared" si="339"/>
        <v>3.413200000000001E-2</v>
      </c>
      <c r="P320" s="264">
        <f t="shared" si="340"/>
        <v>5.1089999999999997E-2</v>
      </c>
      <c r="Q320" s="265">
        <f t="shared" si="341"/>
        <v>2.8799999999999999E-2</v>
      </c>
      <c r="R320" s="265">
        <f t="shared" si="342"/>
        <v>3.245E-2</v>
      </c>
      <c r="S320" s="265">
        <f t="shared" si="343"/>
        <v>4.1399999999999999E-2</v>
      </c>
      <c r="T320" s="265">
        <f t="shared" si="344"/>
        <v>4.53E-2</v>
      </c>
      <c r="V320" s="257"/>
      <c r="W320" s="265">
        <f>AVERAGE(Q320:T320)</f>
        <v>3.69875E-2</v>
      </c>
      <c r="X320" s="257"/>
    </row>
    <row r="321" spans="1:24" ht="17.45" customHeight="1" x14ac:dyDescent="0.25">
      <c r="A321" s="257">
        <f t="shared" si="347"/>
        <v>11</v>
      </c>
      <c r="B321" s="257">
        <f t="shared" si="348"/>
        <v>2018</v>
      </c>
      <c r="C321" s="8">
        <f t="shared" si="336"/>
        <v>43417</v>
      </c>
      <c r="D321" s="260"/>
      <c r="E321" s="261">
        <v>2.8899999999999999E-2</v>
      </c>
      <c r="F321" s="260"/>
      <c r="G321" s="262">
        <v>3.4099999999999998E-2</v>
      </c>
      <c r="H321" s="261"/>
      <c r="I321" s="260"/>
      <c r="J321" s="261">
        <v>4.5600000000000002E-2</v>
      </c>
      <c r="K321" s="263"/>
      <c r="L321" s="261">
        <v>6.8699999999999997E-2</v>
      </c>
      <c r="M321" s="264">
        <f t="shared" si="337"/>
        <v>3.2106666666666672E-2</v>
      </c>
      <c r="N321" s="264">
        <f t="shared" si="338"/>
        <v>3.5122857142857136E-2</v>
      </c>
      <c r="O321" s="264">
        <f t="shared" si="339"/>
        <v>3.534000000000001E-2</v>
      </c>
      <c r="P321" s="264">
        <f t="shared" si="340"/>
        <v>5.2860000000000004E-2</v>
      </c>
      <c r="Q321" s="265">
        <f t="shared" si="341"/>
        <v>2.8899999999999999E-2</v>
      </c>
      <c r="R321" s="265">
        <f t="shared" si="342"/>
        <v>3.4099999999999998E-2</v>
      </c>
      <c r="S321" s="265">
        <f t="shared" si="343"/>
        <v>4.5600000000000002E-2</v>
      </c>
      <c r="T321" s="265">
        <f t="shared" si="344"/>
        <v>6.8699999999999997E-2</v>
      </c>
      <c r="V321" s="257"/>
      <c r="W321" s="265">
        <f t="shared" ref="W321:W324" si="355">AVERAGE(Q321:T321)</f>
        <v>4.4325000000000003E-2</v>
      </c>
      <c r="X321" s="257"/>
    </row>
    <row r="322" spans="1:24" ht="17.45" customHeight="1" x14ac:dyDescent="0.25">
      <c r="A322" s="257">
        <f t="shared" si="347"/>
        <v>11</v>
      </c>
      <c r="B322" s="257">
        <f t="shared" si="348"/>
        <v>2018</v>
      </c>
      <c r="C322" s="8">
        <f t="shared" si="336"/>
        <v>43418</v>
      </c>
      <c r="D322" s="260">
        <v>2.5399999999999999E-2</v>
      </c>
      <c r="E322" s="261"/>
      <c r="F322" s="260">
        <v>2.98E-2</v>
      </c>
      <c r="G322" s="262"/>
      <c r="H322" s="261"/>
      <c r="I322" s="260">
        <v>7.3800000000000004E-2</v>
      </c>
      <c r="J322" s="261"/>
      <c r="K322" s="263">
        <v>3.8899999999999997E-2</v>
      </c>
      <c r="L322" s="261"/>
      <c r="M322" s="264">
        <f t="shared" si="337"/>
        <v>3.1663333333333342E-2</v>
      </c>
      <c r="N322" s="264">
        <f t="shared" si="338"/>
        <v>3.4042857142857146E-2</v>
      </c>
      <c r="O322" s="264">
        <f t="shared" si="339"/>
        <v>3.4773333333333337E-2</v>
      </c>
      <c r="P322" s="264">
        <f t="shared" si="340"/>
        <v>5.1876666666666668E-2</v>
      </c>
      <c r="Q322" s="265">
        <f t="shared" si="341"/>
        <v>2.5399999999999999E-2</v>
      </c>
      <c r="R322" s="265">
        <f t="shared" si="342"/>
        <v>2.98E-2</v>
      </c>
      <c r="S322" s="265">
        <f t="shared" si="343"/>
        <v>7.3800000000000004E-2</v>
      </c>
      <c r="T322" s="265">
        <f t="shared" si="344"/>
        <v>3.8899999999999997E-2</v>
      </c>
      <c r="V322" s="257"/>
      <c r="W322" s="265">
        <f t="shared" si="355"/>
        <v>4.1974999999999998E-2</v>
      </c>
      <c r="X322" s="257"/>
    </row>
    <row r="323" spans="1:24" ht="17.45" customHeight="1" x14ac:dyDescent="0.25">
      <c r="A323" s="257">
        <f t="shared" si="347"/>
        <v>11</v>
      </c>
      <c r="B323" s="257">
        <f t="shared" si="348"/>
        <v>2018</v>
      </c>
      <c r="C323" s="8">
        <f t="shared" si="336"/>
        <v>43419</v>
      </c>
      <c r="D323" s="260"/>
      <c r="E323" s="261">
        <v>3.4000000000000002E-2</v>
      </c>
      <c r="F323" s="260"/>
      <c r="G323" s="262">
        <v>3.9300000000000002E-2</v>
      </c>
      <c r="H323" s="261"/>
      <c r="I323" s="260"/>
      <c r="J323" s="261">
        <v>4.82E-2</v>
      </c>
      <c r="K323" s="263"/>
      <c r="L323" s="261">
        <v>6.4000000000000001E-2</v>
      </c>
      <c r="M323" s="264">
        <f t="shared" si="337"/>
        <v>3.1673333333333338E-2</v>
      </c>
      <c r="N323" s="264">
        <f t="shared" si="338"/>
        <v>3.4405714285714289E-2</v>
      </c>
      <c r="O323" s="264">
        <f t="shared" si="339"/>
        <v>3.5369999999999999E-2</v>
      </c>
      <c r="P323" s="264">
        <f t="shared" si="340"/>
        <v>5.1356666666666669E-2</v>
      </c>
      <c r="Q323" s="265">
        <f t="shared" si="341"/>
        <v>3.4000000000000002E-2</v>
      </c>
      <c r="R323" s="265">
        <f t="shared" si="342"/>
        <v>3.9300000000000002E-2</v>
      </c>
      <c r="S323" s="265">
        <f t="shared" si="343"/>
        <v>4.82E-2</v>
      </c>
      <c r="T323" s="265">
        <f t="shared" si="344"/>
        <v>6.4000000000000001E-2</v>
      </c>
      <c r="V323" s="257"/>
      <c r="W323" s="265">
        <f t="shared" si="355"/>
        <v>4.6375E-2</v>
      </c>
      <c r="X323" s="257"/>
    </row>
    <row r="324" spans="1:24" ht="17.45" customHeight="1" x14ac:dyDescent="0.25">
      <c r="A324" s="257">
        <f t="shared" si="347"/>
        <v>11</v>
      </c>
      <c r="B324" s="257">
        <f t="shared" si="348"/>
        <v>2018</v>
      </c>
      <c r="C324" s="8">
        <f t="shared" si="336"/>
        <v>43420</v>
      </c>
      <c r="D324" s="260">
        <v>2.4500000000000001E-2</v>
      </c>
      <c r="E324" s="261"/>
      <c r="F324" s="260"/>
      <c r="G324" s="262"/>
      <c r="H324" s="261">
        <v>2.6800000000000001E-2</v>
      </c>
      <c r="I324" s="260">
        <v>4.7899999999999998E-2</v>
      </c>
      <c r="J324" s="261"/>
      <c r="K324" s="263">
        <v>4.2099999999999999E-2</v>
      </c>
      <c r="L324" s="261"/>
      <c r="M324" s="264">
        <f t="shared" si="337"/>
        <v>3.1506666666666669E-2</v>
      </c>
      <c r="N324" s="264">
        <f t="shared" si="338"/>
        <v>3.4191428571428574E-2</v>
      </c>
      <c r="O324" s="264">
        <f t="shared" si="339"/>
        <v>3.5610000000000003E-2</v>
      </c>
      <c r="P324" s="264">
        <f t="shared" si="340"/>
        <v>4.6426666666666658E-2</v>
      </c>
      <c r="Q324" s="265">
        <f t="shared" si="341"/>
        <v>2.4500000000000001E-2</v>
      </c>
      <c r="R324" s="265">
        <f t="shared" si="342"/>
        <v>2.6800000000000001E-2</v>
      </c>
      <c r="S324" s="265">
        <f t="shared" si="343"/>
        <v>4.7899999999999998E-2</v>
      </c>
      <c r="T324" s="265">
        <f t="shared" si="344"/>
        <v>4.2099999999999999E-2</v>
      </c>
      <c r="V324" s="257"/>
      <c r="W324" s="265">
        <f t="shared" si="355"/>
        <v>3.5324999999999995E-2</v>
      </c>
      <c r="X324" s="265">
        <f>AVERAGE(Q320:T324)</f>
        <v>4.0997499999999999E-2</v>
      </c>
    </row>
    <row r="325" spans="1:24" ht="17.45" customHeight="1" x14ac:dyDescent="0.25">
      <c r="A325" s="257">
        <f t="shared" si="347"/>
        <v>11</v>
      </c>
      <c r="B325" s="257">
        <f t="shared" si="348"/>
        <v>2018</v>
      </c>
      <c r="C325" s="435">
        <f t="shared" ref="C325:C388" si="356">C324+1</f>
        <v>43421</v>
      </c>
      <c r="D325" s="434"/>
      <c r="E325" s="436">
        <v>1.8499999999999999E-2</v>
      </c>
      <c r="F325" s="434"/>
      <c r="G325" s="438">
        <v>1.6199999999999999E-2</v>
      </c>
      <c r="H325" s="436"/>
      <c r="I325" s="434"/>
      <c r="J325" s="436">
        <v>1.35E-2</v>
      </c>
      <c r="K325" s="437"/>
      <c r="L325" s="436">
        <v>2.4400000000000002E-2</v>
      </c>
      <c r="M325" s="264">
        <f t="shared" si="337"/>
        <v>3.1253333333333334E-2</v>
      </c>
      <c r="N325" s="264">
        <f t="shared" si="338"/>
        <v>3.360571428571428E-2</v>
      </c>
      <c r="O325" s="264">
        <f t="shared" si="339"/>
        <v>3.4373333333333339E-2</v>
      </c>
      <c r="P325" s="264">
        <f t="shared" si="340"/>
        <v>4.4703333333333324E-2</v>
      </c>
      <c r="Q325" s="442">
        <f t="shared" si="341"/>
        <v>1.8499999999999999E-2</v>
      </c>
      <c r="R325" s="442">
        <f t="shared" si="342"/>
        <v>1.6199999999999999E-2</v>
      </c>
      <c r="S325" s="442">
        <f t="shared" si="343"/>
        <v>1.35E-2</v>
      </c>
      <c r="T325" s="442">
        <f t="shared" si="344"/>
        <v>2.4400000000000002E-2</v>
      </c>
      <c r="U325" s="326"/>
      <c r="V325" s="442">
        <f>AVERAGE(Q325:T325)</f>
        <v>1.8149999999999999E-2</v>
      </c>
      <c r="W325" s="445"/>
      <c r="X325" s="257"/>
    </row>
    <row r="326" spans="1:24" ht="17.45" customHeight="1" x14ac:dyDescent="0.25">
      <c r="A326" s="257">
        <f t="shared" si="347"/>
        <v>11</v>
      </c>
      <c r="B326" s="257">
        <f t="shared" si="348"/>
        <v>2018</v>
      </c>
      <c r="C326" s="435">
        <f t="shared" si="356"/>
        <v>43422</v>
      </c>
      <c r="D326" s="434">
        <v>1.6299999999999999E-2</v>
      </c>
      <c r="E326" s="436"/>
      <c r="F326" s="434">
        <v>1.46E-2</v>
      </c>
      <c r="G326" s="438"/>
      <c r="H326" s="436">
        <v>1.4E-2</v>
      </c>
      <c r="I326" s="434">
        <v>1.37E-2</v>
      </c>
      <c r="J326" s="436"/>
      <c r="K326" s="437">
        <v>2.3599999999999999E-2</v>
      </c>
      <c r="L326" s="436"/>
      <c r="M326" s="264">
        <f t="shared" ref="M326:M389" si="357">IF(SUM(D326:E326)&gt;0,IFERROR(AVERAGE(D297:E326),""),"")</f>
        <v>3.093333333333333E-2</v>
      </c>
      <c r="N326" s="264">
        <f t="shared" ref="N326:N389" si="358">IF(SUM(F326:H326)&gt;0,IFERROR(AVERAGE(F297:H326),""),"")</f>
        <v>3.2514285714285718E-2</v>
      </c>
      <c r="O326" s="264">
        <f t="shared" ref="O326:O389" si="359">IF(SUM(I326:J326)&gt;0,IFERROR(AVERAGE(I297:J326),""),"")</f>
        <v>3.2680000000000001E-2</v>
      </c>
      <c r="P326" s="264">
        <f t="shared" ref="P326:P389" si="360">IF(SUM(K326:L326)&gt;0,IFERROR(AVERAGE(K297:L326),""),"")</f>
        <v>4.4153333333333329E-2</v>
      </c>
      <c r="Q326" s="442">
        <f t="shared" ref="Q326:Q389" si="361">IFERROR(AVERAGE(D326:E326),"")</f>
        <v>1.6299999999999999E-2</v>
      </c>
      <c r="R326" s="442">
        <f t="shared" ref="R326:R389" si="362">IFERROR(AVERAGE(F326:H326),"")</f>
        <v>1.43E-2</v>
      </c>
      <c r="S326" s="442">
        <f t="shared" ref="S326:S389" si="363">IFERROR(AVERAGE(I326:J326),"")</f>
        <v>1.37E-2</v>
      </c>
      <c r="T326" s="442">
        <f t="shared" ref="T326:T389" si="364">IFERROR(AVERAGE(K326:L326),"")</f>
        <v>2.3599999999999999E-2</v>
      </c>
      <c r="U326" s="326"/>
      <c r="V326" s="442">
        <f>AVERAGE(Q326:T326)</f>
        <v>1.6975000000000001E-2</v>
      </c>
      <c r="W326" s="445"/>
      <c r="X326" s="265">
        <f>AVERAGE(Q325:T326)</f>
        <v>1.7562499999999998E-2</v>
      </c>
    </row>
    <row r="327" spans="1:24" ht="17.45" customHeight="1" x14ac:dyDescent="0.25">
      <c r="A327" s="257">
        <f t="shared" si="347"/>
        <v>11</v>
      </c>
      <c r="B327" s="257">
        <f t="shared" si="348"/>
        <v>2018</v>
      </c>
      <c r="C327" s="8">
        <f t="shared" si="356"/>
        <v>43423</v>
      </c>
      <c r="D327" s="260"/>
      <c r="E327" s="261">
        <v>3.6200000000000003E-2</v>
      </c>
      <c r="F327" s="260"/>
      <c r="G327" s="262">
        <v>3.6400000000000002E-2</v>
      </c>
      <c r="H327" s="261"/>
      <c r="I327" s="260"/>
      <c r="J327" s="261">
        <v>3.7900000000000003E-2</v>
      </c>
      <c r="K327" s="263"/>
      <c r="L327" s="261">
        <v>4.5699999999999998E-2</v>
      </c>
      <c r="M327" s="264">
        <f t="shared" si="357"/>
        <v>3.1529999999999996E-2</v>
      </c>
      <c r="N327" s="264">
        <f t="shared" si="358"/>
        <v>3.3068571428571419E-2</v>
      </c>
      <c r="O327" s="264">
        <f t="shared" si="359"/>
        <v>3.3390000000000003E-2</v>
      </c>
      <c r="P327" s="264">
        <f t="shared" si="360"/>
        <v>4.4183333333333331E-2</v>
      </c>
      <c r="Q327" s="265">
        <f t="shared" si="361"/>
        <v>3.6200000000000003E-2</v>
      </c>
      <c r="R327" s="265">
        <f t="shared" si="362"/>
        <v>3.6400000000000002E-2</v>
      </c>
      <c r="S327" s="265">
        <f t="shared" si="363"/>
        <v>3.7900000000000003E-2</v>
      </c>
      <c r="T327" s="265">
        <f t="shared" si="364"/>
        <v>4.5699999999999998E-2</v>
      </c>
      <c r="V327" s="257"/>
      <c r="W327" s="265">
        <f>AVERAGE(Q327:T327)</f>
        <v>3.9050000000000001E-2</v>
      </c>
      <c r="X327" s="257"/>
    </row>
    <row r="328" spans="1:24" ht="17.45" customHeight="1" x14ac:dyDescent="0.25">
      <c r="A328" s="257">
        <f t="shared" si="347"/>
        <v>11</v>
      </c>
      <c r="B328" s="257">
        <f t="shared" si="348"/>
        <v>2018</v>
      </c>
      <c r="C328" s="8">
        <f t="shared" si="356"/>
        <v>43424</v>
      </c>
      <c r="D328" s="260">
        <v>3.0700000000000002E-2</v>
      </c>
      <c r="E328" s="261"/>
      <c r="F328" s="260">
        <v>4.0800000000000003E-2</v>
      </c>
      <c r="G328" s="262"/>
      <c r="H328" s="261"/>
      <c r="I328" s="260">
        <v>4.2799999999999998E-2</v>
      </c>
      <c r="J328" s="261"/>
      <c r="K328" s="263">
        <v>4.8500000000000001E-2</v>
      </c>
      <c r="L328" s="261"/>
      <c r="M328" s="264">
        <f t="shared" si="357"/>
        <v>3.2136666666666668E-2</v>
      </c>
      <c r="N328" s="264">
        <f t="shared" si="358"/>
        <v>3.3942857142857143E-2</v>
      </c>
      <c r="O328" s="264">
        <f t="shared" si="359"/>
        <v>3.4393333333333338E-2</v>
      </c>
      <c r="P328" s="264">
        <f t="shared" si="360"/>
        <v>4.496E-2</v>
      </c>
      <c r="Q328" s="265">
        <f t="shared" si="361"/>
        <v>3.0700000000000002E-2</v>
      </c>
      <c r="R328" s="265">
        <f t="shared" si="362"/>
        <v>4.0800000000000003E-2</v>
      </c>
      <c r="S328" s="265">
        <f t="shared" si="363"/>
        <v>4.2799999999999998E-2</v>
      </c>
      <c r="T328" s="265">
        <f t="shared" si="364"/>
        <v>4.8500000000000001E-2</v>
      </c>
      <c r="V328" s="257"/>
      <c r="W328" s="265">
        <f t="shared" ref="W328:W331" si="365">AVERAGE(Q328:T328)</f>
        <v>4.07E-2</v>
      </c>
      <c r="X328" s="257"/>
    </row>
    <row r="329" spans="1:24" ht="17.45" customHeight="1" x14ac:dyDescent="0.25">
      <c r="A329" s="257">
        <f t="shared" si="347"/>
        <v>11</v>
      </c>
      <c r="B329" s="257">
        <f t="shared" si="348"/>
        <v>2018</v>
      </c>
      <c r="C329" s="8">
        <f t="shared" si="356"/>
        <v>43425</v>
      </c>
      <c r="D329" s="260"/>
      <c r="E329" s="261">
        <v>2.93E-2</v>
      </c>
      <c r="F329" s="260"/>
      <c r="G329" s="262">
        <v>2.1399999999999999E-2</v>
      </c>
      <c r="H329" s="261"/>
      <c r="I329" s="260"/>
      <c r="J329" s="261">
        <v>2.64E-2</v>
      </c>
      <c r="K329" s="263"/>
      <c r="L329" s="261">
        <v>3.9399999999999998E-2</v>
      </c>
      <c r="M329" s="264">
        <f t="shared" si="357"/>
        <v>3.236E-2</v>
      </c>
      <c r="N329" s="264">
        <f t="shared" si="358"/>
        <v>3.3962857142857142E-2</v>
      </c>
      <c r="O329" s="264">
        <f t="shared" si="359"/>
        <v>3.429666666666667E-2</v>
      </c>
      <c r="P329" s="264">
        <f t="shared" si="360"/>
        <v>4.5056666666666668E-2</v>
      </c>
      <c r="Q329" s="265">
        <f t="shared" si="361"/>
        <v>2.93E-2</v>
      </c>
      <c r="R329" s="265">
        <f t="shared" si="362"/>
        <v>2.1399999999999999E-2</v>
      </c>
      <c r="S329" s="265">
        <f t="shared" si="363"/>
        <v>2.64E-2</v>
      </c>
      <c r="T329" s="265">
        <f t="shared" si="364"/>
        <v>3.9399999999999998E-2</v>
      </c>
      <c r="V329" s="257"/>
      <c r="W329" s="265">
        <f t="shared" si="365"/>
        <v>2.9124999999999998E-2</v>
      </c>
      <c r="X329" s="257"/>
    </row>
    <row r="330" spans="1:24" ht="17.45" customHeight="1" x14ac:dyDescent="0.25">
      <c r="A330" s="257">
        <f t="shared" si="347"/>
        <v>11</v>
      </c>
      <c r="B330" s="257">
        <f t="shared" si="348"/>
        <v>2018</v>
      </c>
      <c r="C330" s="8">
        <f t="shared" si="356"/>
        <v>43426</v>
      </c>
      <c r="D330" s="260">
        <v>2.2200000000000001E-2</v>
      </c>
      <c r="E330" s="261"/>
      <c r="F330" s="260"/>
      <c r="G330" s="262"/>
      <c r="H330" s="261">
        <v>1.03E-2</v>
      </c>
      <c r="I330" s="260">
        <v>7.4000000000000003E-3</v>
      </c>
      <c r="J330" s="261"/>
      <c r="K330" s="263">
        <v>1.2999999999999999E-2</v>
      </c>
      <c r="L330" s="261"/>
      <c r="M330" s="264">
        <f t="shared" si="357"/>
        <v>3.2403333333333326E-2</v>
      </c>
      <c r="N330" s="264">
        <f t="shared" si="358"/>
        <v>3.3394285714285717E-2</v>
      </c>
      <c r="O330" s="264">
        <f t="shared" si="359"/>
        <v>3.3523333333333336E-2</v>
      </c>
      <c r="P330" s="264">
        <f t="shared" si="360"/>
        <v>4.4766666666666663E-2</v>
      </c>
      <c r="Q330" s="265">
        <f t="shared" si="361"/>
        <v>2.2200000000000001E-2</v>
      </c>
      <c r="R330" s="265">
        <f t="shared" si="362"/>
        <v>1.03E-2</v>
      </c>
      <c r="S330" s="265">
        <f t="shared" si="363"/>
        <v>7.4000000000000003E-3</v>
      </c>
      <c r="T330" s="265">
        <f t="shared" si="364"/>
        <v>1.2999999999999999E-2</v>
      </c>
      <c r="V330" s="257"/>
      <c r="W330" s="265">
        <f t="shared" si="365"/>
        <v>1.3225000000000001E-2</v>
      </c>
      <c r="X330" s="257"/>
    </row>
    <row r="331" spans="1:24" ht="17.45" customHeight="1" x14ac:dyDescent="0.25">
      <c r="A331" s="257">
        <f t="shared" si="347"/>
        <v>11</v>
      </c>
      <c r="B331" s="257">
        <f t="shared" si="348"/>
        <v>2018</v>
      </c>
      <c r="C331" s="8">
        <f t="shared" si="356"/>
        <v>43427</v>
      </c>
      <c r="D331" s="260"/>
      <c r="E331" s="261">
        <v>3.73E-2</v>
      </c>
      <c r="F331" s="260"/>
      <c r="G331" s="262">
        <v>7.9000000000000008E-3</v>
      </c>
      <c r="H331" s="261"/>
      <c r="I331" s="260"/>
      <c r="J331" s="261">
        <v>8.5000000000000006E-3</v>
      </c>
      <c r="K331" s="263"/>
      <c r="L331" s="261">
        <v>1.5299999999999999E-2</v>
      </c>
      <c r="M331" s="264">
        <f t="shared" si="357"/>
        <v>3.2340000000000001E-2</v>
      </c>
      <c r="N331" s="264">
        <f t="shared" si="358"/>
        <v>3.290285714285715E-2</v>
      </c>
      <c r="O331" s="264">
        <f t="shared" si="359"/>
        <v>3.3003333333333336E-2</v>
      </c>
      <c r="P331" s="264">
        <f t="shared" si="360"/>
        <v>4.4033333333333341E-2</v>
      </c>
      <c r="Q331" s="265">
        <f t="shared" si="361"/>
        <v>3.73E-2</v>
      </c>
      <c r="R331" s="265">
        <f t="shared" si="362"/>
        <v>7.9000000000000008E-3</v>
      </c>
      <c r="S331" s="265">
        <f t="shared" si="363"/>
        <v>8.5000000000000006E-3</v>
      </c>
      <c r="T331" s="265">
        <f t="shared" si="364"/>
        <v>1.5299999999999999E-2</v>
      </c>
      <c r="V331" s="257"/>
      <c r="W331" s="265">
        <f t="shared" si="365"/>
        <v>1.7250000000000001E-2</v>
      </c>
      <c r="X331" s="265">
        <f>AVERAGE(Q327:T331)</f>
        <v>2.7869999999999995E-2</v>
      </c>
    </row>
    <row r="332" spans="1:24" ht="17.45" customHeight="1" x14ac:dyDescent="0.25">
      <c r="A332" s="257">
        <f t="shared" si="347"/>
        <v>11</v>
      </c>
      <c r="B332" s="257">
        <f t="shared" si="348"/>
        <v>2018</v>
      </c>
      <c r="C332" s="435">
        <f t="shared" si="356"/>
        <v>43428</v>
      </c>
      <c r="D332" s="434">
        <v>1.23E-2</v>
      </c>
      <c r="E332" s="436"/>
      <c r="F332" s="434">
        <v>5.5999999999999999E-3</v>
      </c>
      <c r="G332" s="438"/>
      <c r="H332" s="436">
        <v>5.1000000000000004E-3</v>
      </c>
      <c r="I332" s="434">
        <v>5.3E-3</v>
      </c>
      <c r="J332" s="436"/>
      <c r="K332" s="437">
        <v>1.6799999999999999E-2</v>
      </c>
      <c r="L332" s="436"/>
      <c r="M332" s="264">
        <f t="shared" si="357"/>
        <v>3.2086666666666666E-2</v>
      </c>
      <c r="N332" s="264">
        <f t="shared" si="358"/>
        <v>3.1834285714285725E-2</v>
      </c>
      <c r="O332" s="264">
        <f t="shared" si="359"/>
        <v>3.2459999999999996E-2</v>
      </c>
      <c r="P332" s="264">
        <f t="shared" si="360"/>
        <v>4.3723333333333336E-2</v>
      </c>
      <c r="Q332" s="442">
        <f t="shared" si="361"/>
        <v>1.23E-2</v>
      </c>
      <c r="R332" s="442">
        <f t="shared" si="362"/>
        <v>5.3500000000000006E-3</v>
      </c>
      <c r="S332" s="442">
        <f t="shared" si="363"/>
        <v>5.3E-3</v>
      </c>
      <c r="T332" s="442">
        <f t="shared" si="364"/>
        <v>1.6799999999999999E-2</v>
      </c>
      <c r="U332" s="326"/>
      <c r="V332" s="442">
        <f>AVERAGE(Q332:T332)</f>
        <v>9.9374999999999984E-3</v>
      </c>
      <c r="W332" s="445"/>
      <c r="X332" s="257"/>
    </row>
    <row r="333" spans="1:24" ht="17.45" customHeight="1" x14ac:dyDescent="0.25">
      <c r="A333" s="257">
        <f t="shared" si="347"/>
        <v>11</v>
      </c>
      <c r="B333" s="257">
        <f t="shared" si="348"/>
        <v>2018</v>
      </c>
      <c r="C333" s="435">
        <f t="shared" si="356"/>
        <v>43429</v>
      </c>
      <c r="D333" s="434"/>
      <c r="E333" s="436">
        <v>1.2200000000000001E-2</v>
      </c>
      <c r="F333" s="434"/>
      <c r="G333" s="438">
        <v>2.5899999999999999E-2</v>
      </c>
      <c r="H333" s="436"/>
      <c r="I333" s="434"/>
      <c r="J333" s="436">
        <v>8.1399999999999997E-3</v>
      </c>
      <c r="K333" s="437"/>
      <c r="L333" s="436">
        <v>1.55E-2</v>
      </c>
      <c r="M333" s="264">
        <f t="shared" si="357"/>
        <v>3.1879999999999999E-2</v>
      </c>
      <c r="N333" s="264">
        <f t="shared" si="358"/>
        <v>3.1917142857142866E-2</v>
      </c>
      <c r="O333" s="264">
        <f t="shared" si="359"/>
        <v>3.1578000000000002E-2</v>
      </c>
      <c r="P333" s="264">
        <f t="shared" si="360"/>
        <v>4.2786666666666674E-2</v>
      </c>
      <c r="Q333" s="442">
        <f t="shared" si="361"/>
        <v>1.2200000000000001E-2</v>
      </c>
      <c r="R333" s="442">
        <f t="shared" si="362"/>
        <v>2.5899999999999999E-2</v>
      </c>
      <c r="S333" s="442">
        <f t="shared" si="363"/>
        <v>8.1399999999999997E-3</v>
      </c>
      <c r="T333" s="442">
        <f t="shared" si="364"/>
        <v>1.55E-2</v>
      </c>
      <c r="U333" s="326"/>
      <c r="V333" s="442">
        <f>AVERAGE(Q333:T333)</f>
        <v>1.5435000000000001E-2</v>
      </c>
      <c r="W333" s="445"/>
      <c r="X333" s="265">
        <f>AVERAGE(Q332:T333)</f>
        <v>1.268625E-2</v>
      </c>
    </row>
    <row r="334" spans="1:24" ht="17.45" customHeight="1" x14ac:dyDescent="0.25">
      <c r="A334" s="257">
        <f t="shared" si="347"/>
        <v>11</v>
      </c>
      <c r="B334" s="257">
        <f t="shared" si="348"/>
        <v>2018</v>
      </c>
      <c r="C334" s="8">
        <f t="shared" si="356"/>
        <v>43430</v>
      </c>
      <c r="D334" s="260">
        <v>2.6100000000000002E-2</v>
      </c>
      <c r="E334" s="261"/>
      <c r="F334" s="260">
        <v>5.9200000000000003E-2</v>
      </c>
      <c r="G334" s="262"/>
      <c r="H334" s="261"/>
      <c r="I334" s="260">
        <v>4.1300000000000003E-2</v>
      </c>
      <c r="J334" s="261"/>
      <c r="K334" s="263">
        <v>2.93E-2</v>
      </c>
      <c r="L334" s="261"/>
      <c r="M334" s="264">
        <f t="shared" si="357"/>
        <v>3.2283333333333331E-2</v>
      </c>
      <c r="N334" s="264">
        <f t="shared" si="358"/>
        <v>3.2974285714285727E-2</v>
      </c>
      <c r="O334" s="264">
        <f t="shared" si="359"/>
        <v>3.2321333333333327E-2</v>
      </c>
      <c r="P334" s="264">
        <f t="shared" si="360"/>
        <v>4.2963333333333346E-2</v>
      </c>
      <c r="Q334" s="265">
        <f t="shared" si="361"/>
        <v>2.6100000000000002E-2</v>
      </c>
      <c r="R334" s="265">
        <f t="shared" si="362"/>
        <v>5.9200000000000003E-2</v>
      </c>
      <c r="S334" s="265">
        <f t="shared" si="363"/>
        <v>4.1300000000000003E-2</v>
      </c>
      <c r="T334" s="265">
        <f t="shared" si="364"/>
        <v>2.93E-2</v>
      </c>
      <c r="V334" s="257"/>
      <c r="W334" s="265">
        <f t="shared" ref="W334" si="366">AVERAGE(Q334:T334)</f>
        <v>3.8974999999999996E-2</v>
      </c>
      <c r="X334" s="257"/>
    </row>
    <row r="335" spans="1:24" ht="17.45" customHeight="1" x14ac:dyDescent="0.25">
      <c r="A335" s="257">
        <f t="shared" si="347"/>
        <v>11</v>
      </c>
      <c r="B335" s="257">
        <f t="shared" si="348"/>
        <v>2018</v>
      </c>
      <c r="C335" s="8">
        <f t="shared" si="356"/>
        <v>43431</v>
      </c>
      <c r="D335" s="260"/>
      <c r="E335" s="261">
        <v>3.7199999999999997E-2</v>
      </c>
      <c r="F335" s="260"/>
      <c r="G335" s="262">
        <v>2.7699999999999999E-2</v>
      </c>
      <c r="H335" s="261"/>
      <c r="I335" s="260"/>
      <c r="J335" s="261">
        <v>2.6499999999999999E-2</v>
      </c>
      <c r="K335" s="263"/>
      <c r="L335" s="261">
        <v>4.5699999999999998E-2</v>
      </c>
      <c r="M335" s="264">
        <f t="shared" si="357"/>
        <v>3.3009999999999998E-2</v>
      </c>
      <c r="N335" s="264">
        <f t="shared" si="358"/>
        <v>3.3385714285714296E-2</v>
      </c>
      <c r="O335" s="264">
        <f t="shared" si="359"/>
        <v>3.2657999999999993E-2</v>
      </c>
      <c r="P335" s="264">
        <f t="shared" si="360"/>
        <v>4.3643333333333346E-2</v>
      </c>
      <c r="Q335" s="265">
        <f t="shared" si="361"/>
        <v>3.7199999999999997E-2</v>
      </c>
      <c r="R335" s="265">
        <f t="shared" si="362"/>
        <v>2.7699999999999999E-2</v>
      </c>
      <c r="S335" s="265">
        <f t="shared" si="363"/>
        <v>2.6499999999999999E-2</v>
      </c>
      <c r="T335" s="265">
        <f t="shared" si="364"/>
        <v>4.5699999999999998E-2</v>
      </c>
      <c r="U335" s="5">
        <v>1</v>
      </c>
      <c r="V335" s="257"/>
      <c r="W335" s="265">
        <f>AVERAGE(Q335:T335)</f>
        <v>3.4275E-2</v>
      </c>
      <c r="X335" s="257"/>
    </row>
    <row r="336" spans="1:24" ht="17.45" customHeight="1" x14ac:dyDescent="0.25">
      <c r="A336" s="257">
        <f t="shared" si="347"/>
        <v>11</v>
      </c>
      <c r="B336" s="257">
        <f t="shared" si="348"/>
        <v>2018</v>
      </c>
      <c r="C336" s="8">
        <f t="shared" si="356"/>
        <v>43432</v>
      </c>
      <c r="D336" s="260">
        <v>2.5600000000000001E-2</v>
      </c>
      <c r="E336" s="261"/>
      <c r="F336" s="260"/>
      <c r="G336" s="262"/>
      <c r="H336" s="261">
        <v>1.9800000000000002E-2</v>
      </c>
      <c r="I336" s="99">
        <v>8.9599999999999999E-2</v>
      </c>
      <c r="J336" s="261"/>
      <c r="K336" s="263">
        <v>3.4599999999999999E-2</v>
      </c>
      <c r="L336" s="261"/>
      <c r="M336" s="264">
        <f t="shared" si="357"/>
        <v>3.2486666666666664E-2</v>
      </c>
      <c r="N336" s="264">
        <f t="shared" si="358"/>
        <v>3.3085714285714295E-2</v>
      </c>
      <c r="O336" s="264">
        <f t="shared" si="359"/>
        <v>3.4877999999999992E-2</v>
      </c>
      <c r="P336" s="264">
        <f t="shared" si="360"/>
        <v>4.3976666666666678E-2</v>
      </c>
      <c r="Q336" s="265">
        <f t="shared" si="361"/>
        <v>2.5600000000000001E-2</v>
      </c>
      <c r="R336" s="265">
        <f t="shared" si="362"/>
        <v>1.9800000000000002E-2</v>
      </c>
      <c r="S336" s="265">
        <f t="shared" si="363"/>
        <v>8.9599999999999999E-2</v>
      </c>
      <c r="T336" s="265">
        <f t="shared" si="364"/>
        <v>3.4599999999999999E-2</v>
      </c>
      <c r="U336" s="5">
        <v>2</v>
      </c>
      <c r="V336" s="257"/>
      <c r="W336" s="265">
        <f t="shared" ref="W336:W338" si="367">AVERAGE(Q336:T336)</f>
        <v>4.24E-2</v>
      </c>
      <c r="X336" s="257"/>
    </row>
    <row r="337" spans="1:25" ht="17.45" customHeight="1" x14ac:dyDescent="0.25">
      <c r="A337" s="257">
        <f t="shared" si="347"/>
        <v>11</v>
      </c>
      <c r="B337" s="257">
        <f t="shared" si="348"/>
        <v>2018</v>
      </c>
      <c r="C337" s="8">
        <f t="shared" si="356"/>
        <v>43433</v>
      </c>
      <c r="D337" s="260"/>
      <c r="E337" s="261">
        <v>1.78E-2</v>
      </c>
      <c r="F337" s="260"/>
      <c r="G337" s="262">
        <v>1.6299999999999999E-2</v>
      </c>
      <c r="H337" s="261"/>
      <c r="I337" s="260"/>
      <c r="J337" s="261">
        <v>1.0200000000000001E-2</v>
      </c>
      <c r="K337" s="263"/>
      <c r="L337" s="261">
        <v>2.24E-2</v>
      </c>
      <c r="M337" s="264">
        <f t="shared" si="357"/>
        <v>3.2266666666666666E-2</v>
      </c>
      <c r="N337" s="264">
        <f t="shared" si="358"/>
        <v>3.2677142857142863E-2</v>
      </c>
      <c r="O337" s="264">
        <f t="shared" si="359"/>
        <v>3.4087999999999993E-2</v>
      </c>
      <c r="P337" s="264">
        <f t="shared" si="360"/>
        <v>4.3256666666666672E-2</v>
      </c>
      <c r="Q337" s="265">
        <f t="shared" si="361"/>
        <v>1.78E-2</v>
      </c>
      <c r="R337" s="265">
        <f t="shared" si="362"/>
        <v>1.6299999999999999E-2</v>
      </c>
      <c r="S337" s="265">
        <f t="shared" si="363"/>
        <v>1.0200000000000001E-2</v>
      </c>
      <c r="T337" s="265">
        <f t="shared" si="364"/>
        <v>2.24E-2</v>
      </c>
      <c r="U337" s="5">
        <v>3</v>
      </c>
      <c r="V337" s="257"/>
      <c r="W337" s="265">
        <f t="shared" si="367"/>
        <v>1.6674999999999999E-2</v>
      </c>
      <c r="X337" s="257"/>
    </row>
    <row r="338" spans="1:25" ht="17.45" customHeight="1" x14ac:dyDescent="0.25">
      <c r="A338" s="257">
        <f t="shared" si="347"/>
        <v>11</v>
      </c>
      <c r="B338" s="257">
        <f t="shared" si="348"/>
        <v>2018</v>
      </c>
      <c r="C338" s="9">
        <f t="shared" si="356"/>
        <v>43434</v>
      </c>
      <c r="D338" s="275">
        <v>4.9099999999999998E-2</v>
      </c>
      <c r="E338" s="276"/>
      <c r="F338" s="275">
        <v>1.6299999999999999E-2</v>
      </c>
      <c r="G338" s="277"/>
      <c r="H338" s="276">
        <v>1.7100000000000001E-2</v>
      </c>
      <c r="I338" s="275">
        <v>4.0399999999999998E-2</v>
      </c>
      <c r="J338" s="276"/>
      <c r="K338" s="278">
        <v>2.8799999999999999E-2</v>
      </c>
      <c r="L338" s="276"/>
      <c r="M338" s="264">
        <f t="shared" si="357"/>
        <v>3.246333333333333E-2</v>
      </c>
      <c r="N338" s="264">
        <f t="shared" si="358"/>
        <v>3.126857142857143E-2</v>
      </c>
      <c r="O338" s="264">
        <f t="shared" si="359"/>
        <v>3.3594666666666669E-2</v>
      </c>
      <c r="P338" s="264">
        <f t="shared" si="360"/>
        <v>4.297666666666667E-2</v>
      </c>
      <c r="Q338" s="265">
        <f t="shared" si="361"/>
        <v>4.9099999999999998E-2</v>
      </c>
      <c r="R338" s="265">
        <f t="shared" si="362"/>
        <v>1.67E-2</v>
      </c>
      <c r="S338" s="265">
        <f t="shared" si="363"/>
        <v>4.0399999999999998E-2</v>
      </c>
      <c r="T338" s="265">
        <f t="shared" si="364"/>
        <v>2.8799999999999999E-2</v>
      </c>
      <c r="U338" s="5">
        <v>4</v>
      </c>
      <c r="V338" s="257"/>
      <c r="W338" s="265">
        <f t="shared" si="367"/>
        <v>3.3749999999999995E-2</v>
      </c>
      <c r="X338" s="265">
        <f>AVERAGE(Q334:T338)</f>
        <v>3.3215000000000008E-2</v>
      </c>
    </row>
    <row r="339" spans="1:25" ht="17.45" customHeight="1" x14ac:dyDescent="0.25">
      <c r="A339" s="257">
        <f t="shared" ref="A339:A370" si="368">IF(ISNUMBER(C339),MONTH(C339),"")</f>
        <v>12</v>
      </c>
      <c r="B339" s="257">
        <f t="shared" ref="B339:B370" si="369">IF(ISNUMBER(C339),YEAR(C339),"")</f>
        <v>2018</v>
      </c>
      <c r="C339" s="435">
        <f t="shared" si="356"/>
        <v>43435</v>
      </c>
      <c r="D339" s="434"/>
      <c r="E339" s="436">
        <v>1.44E-2</v>
      </c>
      <c r="F339" s="434"/>
      <c r="G339" s="438">
        <v>1.4800000000000001E-2</v>
      </c>
      <c r="H339" s="436"/>
      <c r="I339" s="434"/>
      <c r="J339" s="436">
        <v>8.8999999999999999E-3</v>
      </c>
      <c r="K339" s="437"/>
      <c r="L339" s="436">
        <v>1.37E-2</v>
      </c>
      <c r="M339" s="15">
        <f t="shared" si="357"/>
        <v>3.1729999999999994E-2</v>
      </c>
      <c r="N339" s="15">
        <f t="shared" si="358"/>
        <v>2.9708571428571431E-2</v>
      </c>
      <c r="O339" s="15">
        <f t="shared" si="359"/>
        <v>3.2367999999999994E-2</v>
      </c>
      <c r="P339" s="15">
        <f t="shared" si="360"/>
        <v>4.1443333333333339E-2</v>
      </c>
      <c r="Q339" s="442">
        <f t="shared" si="361"/>
        <v>1.44E-2</v>
      </c>
      <c r="R339" s="442">
        <f t="shared" si="362"/>
        <v>1.4800000000000001E-2</v>
      </c>
      <c r="S339" s="442">
        <f t="shared" si="363"/>
        <v>8.8999999999999999E-3</v>
      </c>
      <c r="T339" s="442">
        <f t="shared" si="364"/>
        <v>1.37E-2</v>
      </c>
      <c r="U339" s="326">
        <v>5</v>
      </c>
      <c r="V339" s="442">
        <f>AVERAGE(Q339:T339)</f>
        <v>1.295E-2</v>
      </c>
      <c r="W339" s="445"/>
      <c r="X339" s="257"/>
    </row>
    <row r="340" spans="1:25" ht="17.45" customHeight="1" x14ac:dyDescent="0.25">
      <c r="A340" s="257">
        <f t="shared" si="368"/>
        <v>12</v>
      </c>
      <c r="B340" s="257">
        <f t="shared" si="369"/>
        <v>2018</v>
      </c>
      <c r="C340" s="435">
        <f t="shared" si="356"/>
        <v>43436</v>
      </c>
      <c r="D340" s="434">
        <v>9.1000000000000004E-3</v>
      </c>
      <c r="E340" s="436"/>
      <c r="F340" s="434">
        <v>8.6999999999999994E-3</v>
      </c>
      <c r="G340" s="438"/>
      <c r="H340" s="436"/>
      <c r="I340" s="434">
        <v>7.1000000000000004E-3</v>
      </c>
      <c r="J340" s="436"/>
      <c r="K340" s="437">
        <v>1.3599999999999999E-2</v>
      </c>
      <c r="L340" s="436"/>
      <c r="M340" s="15">
        <f t="shared" si="357"/>
        <v>3.0979999999999994E-2</v>
      </c>
      <c r="N340" s="15">
        <f t="shared" si="358"/>
        <v>2.8828571428571433E-2</v>
      </c>
      <c r="O340" s="15">
        <f t="shared" si="359"/>
        <v>3.1331333333333329E-2</v>
      </c>
      <c r="P340" s="15">
        <f t="shared" si="360"/>
        <v>4.0340000000000008E-2</v>
      </c>
      <c r="Q340" s="442">
        <f t="shared" si="361"/>
        <v>9.1000000000000004E-3</v>
      </c>
      <c r="R340" s="442">
        <f t="shared" si="362"/>
        <v>8.6999999999999994E-3</v>
      </c>
      <c r="S340" s="442">
        <f t="shared" si="363"/>
        <v>7.1000000000000004E-3</v>
      </c>
      <c r="T340" s="442">
        <f t="shared" si="364"/>
        <v>1.3599999999999999E-2</v>
      </c>
      <c r="U340" s="326">
        <v>6</v>
      </c>
      <c r="V340" s="442">
        <f>AVERAGE(Q340:T340)</f>
        <v>9.6249999999999999E-3</v>
      </c>
      <c r="W340" s="445"/>
      <c r="X340" s="265">
        <f>AVERAGE(Q339:T340)</f>
        <v>1.1287499999999999E-2</v>
      </c>
    </row>
    <row r="341" spans="1:25" ht="17.45" customHeight="1" x14ac:dyDescent="0.25">
      <c r="A341" s="257">
        <f t="shared" si="368"/>
        <v>12</v>
      </c>
      <c r="B341" s="257">
        <f t="shared" si="369"/>
        <v>2018</v>
      </c>
      <c r="C341" s="8">
        <f t="shared" si="356"/>
        <v>43437</v>
      </c>
      <c r="D341" s="260"/>
      <c r="E341" s="261">
        <v>2.47E-2</v>
      </c>
      <c r="F341" s="260"/>
      <c r="G341" s="262">
        <v>2.0799999999999999E-2</v>
      </c>
      <c r="H341" s="261"/>
      <c r="I341" s="260"/>
      <c r="J341" s="19">
        <v>0.186</v>
      </c>
      <c r="K341" s="263"/>
      <c r="L341" s="261">
        <v>3.6900000000000002E-2</v>
      </c>
      <c r="M341" s="264">
        <f t="shared" si="357"/>
        <v>3.1109999999999992E-2</v>
      </c>
      <c r="N341" s="264">
        <f t="shared" si="358"/>
        <v>2.8640000000000006E-2</v>
      </c>
      <c r="O341" s="264">
        <f t="shared" si="359"/>
        <v>3.6921333333333334E-2</v>
      </c>
      <c r="P341" s="264">
        <f t="shared" si="360"/>
        <v>4.0589999999999994E-2</v>
      </c>
      <c r="Q341" s="265">
        <f t="shared" si="361"/>
        <v>2.47E-2</v>
      </c>
      <c r="R341" s="265">
        <f t="shared" si="362"/>
        <v>2.0799999999999999E-2</v>
      </c>
      <c r="S341" s="328"/>
      <c r="T341" s="265">
        <f t="shared" si="364"/>
        <v>3.6900000000000002E-2</v>
      </c>
      <c r="U341" s="5">
        <v>7</v>
      </c>
      <c r="V341" s="257"/>
      <c r="W341" s="265">
        <f t="shared" ref="W341:W345" si="370">AVERAGE(Q341:T341)</f>
        <v>2.7466666666666667E-2</v>
      </c>
      <c r="X341" s="327" t="s">
        <v>26</v>
      </c>
    </row>
    <row r="342" spans="1:25" ht="17.45" customHeight="1" x14ac:dyDescent="0.25">
      <c r="A342" s="257">
        <f t="shared" si="368"/>
        <v>12</v>
      </c>
      <c r="B342" s="257">
        <f t="shared" si="369"/>
        <v>2018</v>
      </c>
      <c r="C342" s="8">
        <f t="shared" si="356"/>
        <v>43438</v>
      </c>
      <c r="D342" s="260">
        <v>2.2700000000000001E-2</v>
      </c>
      <c r="E342" s="261"/>
      <c r="F342" s="260"/>
      <c r="G342" s="262"/>
      <c r="H342" s="261">
        <v>2.7E-2</v>
      </c>
      <c r="I342" s="260">
        <v>5.9299999999999999E-2</v>
      </c>
      <c r="J342" s="261"/>
      <c r="K342" s="263">
        <v>3.56E-2</v>
      </c>
      <c r="L342" s="261"/>
      <c r="M342" s="264">
        <f t="shared" si="357"/>
        <v>3.0383333333333328E-2</v>
      </c>
      <c r="N342" s="264">
        <f t="shared" si="358"/>
        <v>2.8577142857142863E-2</v>
      </c>
      <c r="O342" s="264">
        <f t="shared" si="359"/>
        <v>3.8297999999999992E-2</v>
      </c>
      <c r="P342" s="264">
        <f t="shared" si="360"/>
        <v>4.0233333333333329E-2</v>
      </c>
      <c r="Q342" s="265">
        <f t="shared" si="361"/>
        <v>2.2700000000000001E-2</v>
      </c>
      <c r="R342" s="265">
        <f t="shared" si="362"/>
        <v>2.7E-2</v>
      </c>
      <c r="S342" s="265">
        <f t="shared" si="363"/>
        <v>5.9299999999999999E-2</v>
      </c>
      <c r="T342" s="265">
        <f t="shared" si="364"/>
        <v>3.56E-2</v>
      </c>
      <c r="U342" s="5">
        <v>8</v>
      </c>
      <c r="V342" s="257"/>
      <c r="W342" s="265">
        <f t="shared" si="370"/>
        <v>3.6150000000000002E-2</v>
      </c>
      <c r="X342" s="257"/>
    </row>
    <row r="343" spans="1:25" ht="17.45" customHeight="1" x14ac:dyDescent="0.25">
      <c r="A343" s="257">
        <f t="shared" si="368"/>
        <v>12</v>
      </c>
      <c r="B343" s="257">
        <f t="shared" si="369"/>
        <v>2018</v>
      </c>
      <c r="C343" s="8">
        <f t="shared" si="356"/>
        <v>43439</v>
      </c>
      <c r="D343" s="260"/>
      <c r="E343" s="261">
        <v>0.01</v>
      </c>
      <c r="F343" s="260"/>
      <c r="G343" s="262">
        <v>9.7999999999999997E-3</v>
      </c>
      <c r="H343" s="261"/>
      <c r="I343" s="260"/>
      <c r="J343" s="261">
        <v>2.3599999999999999E-2</v>
      </c>
      <c r="K343" s="263"/>
      <c r="L343" s="261">
        <v>3.8100000000000002E-2</v>
      </c>
      <c r="M343" s="264">
        <f t="shared" si="357"/>
        <v>2.9653333333333334E-2</v>
      </c>
      <c r="N343" s="264">
        <f t="shared" si="358"/>
        <v>2.7605714285714292E-2</v>
      </c>
      <c r="O343" s="264">
        <f t="shared" si="359"/>
        <v>3.8144666666666667E-2</v>
      </c>
      <c r="P343" s="264">
        <f t="shared" si="360"/>
        <v>3.9743333333333332E-2</v>
      </c>
      <c r="Q343" s="265">
        <f t="shared" si="361"/>
        <v>0.01</v>
      </c>
      <c r="R343" s="265">
        <f t="shared" si="362"/>
        <v>9.7999999999999997E-3</v>
      </c>
      <c r="S343" s="265">
        <f t="shared" si="363"/>
        <v>2.3599999999999999E-2</v>
      </c>
      <c r="T343" s="265">
        <f t="shared" si="364"/>
        <v>3.8100000000000002E-2</v>
      </c>
      <c r="U343" s="5">
        <v>9</v>
      </c>
      <c r="V343" s="257"/>
      <c r="W343" s="265">
        <f t="shared" si="370"/>
        <v>2.0374999999999997E-2</v>
      </c>
      <c r="X343" s="257"/>
    </row>
    <row r="344" spans="1:25" ht="17.45" customHeight="1" x14ac:dyDescent="0.25">
      <c r="A344" s="257">
        <f t="shared" si="368"/>
        <v>12</v>
      </c>
      <c r="B344" s="257">
        <f t="shared" si="369"/>
        <v>2018</v>
      </c>
      <c r="C344" s="9">
        <f t="shared" si="356"/>
        <v>43440</v>
      </c>
      <c r="D344" s="275">
        <v>4.5999999999999999E-3</v>
      </c>
      <c r="E344" s="276"/>
      <c r="F344" s="275">
        <v>3.5000000000000001E-3</v>
      </c>
      <c r="G344" s="277"/>
      <c r="H344" s="276">
        <v>3.3E-3</v>
      </c>
      <c r="I344" s="275">
        <v>3.5999999999999999E-3</v>
      </c>
      <c r="J344" s="276"/>
      <c r="K344" s="278">
        <v>8.6E-3</v>
      </c>
      <c r="L344" s="276"/>
      <c r="M344" s="264">
        <f t="shared" si="357"/>
        <v>2.788333333333334E-2</v>
      </c>
      <c r="N344" s="264">
        <f t="shared" si="358"/>
        <v>2.4585714285714291E-2</v>
      </c>
      <c r="O344" s="264">
        <f t="shared" si="359"/>
        <v>3.7044666666666656E-2</v>
      </c>
      <c r="P344" s="264">
        <f t="shared" si="360"/>
        <v>3.8503333333333327E-2</v>
      </c>
      <c r="Q344" s="265">
        <f t="shared" si="361"/>
        <v>4.5999999999999999E-3</v>
      </c>
      <c r="R344" s="265">
        <f t="shared" si="362"/>
        <v>3.4000000000000002E-3</v>
      </c>
      <c r="S344" s="265">
        <f t="shared" si="363"/>
        <v>3.5999999999999999E-3</v>
      </c>
      <c r="T344" s="265">
        <f t="shared" si="364"/>
        <v>8.6E-3</v>
      </c>
      <c r="U344" s="5">
        <v>10</v>
      </c>
      <c r="V344" s="257"/>
      <c r="W344" s="265">
        <f t="shared" si="370"/>
        <v>5.0499999999999998E-3</v>
      </c>
      <c r="X344" s="257"/>
    </row>
    <row r="345" spans="1:25" ht="17.45" customHeight="1" x14ac:dyDescent="0.25">
      <c r="A345" s="257">
        <f t="shared" si="368"/>
        <v>12</v>
      </c>
      <c r="B345" s="257">
        <f t="shared" si="369"/>
        <v>2018</v>
      </c>
      <c r="C345" s="8">
        <f t="shared" si="356"/>
        <v>43441</v>
      </c>
      <c r="D345" s="260"/>
      <c r="E345" s="261">
        <v>8.8000000000000005E-3</v>
      </c>
      <c r="F345" s="260"/>
      <c r="G345" s="262">
        <v>1.0200000000000001E-2</v>
      </c>
      <c r="H345" s="261"/>
      <c r="I345" s="260"/>
      <c r="J345" s="261">
        <v>4.7100000000000003E-2</v>
      </c>
      <c r="K345" s="263"/>
      <c r="L345" s="261">
        <v>1.83E-2</v>
      </c>
      <c r="M345" s="264">
        <f t="shared" si="357"/>
        <v>2.6943333333333336E-2</v>
      </c>
      <c r="N345" s="264">
        <f t="shared" si="358"/>
        <v>2.2951428571428574E-2</v>
      </c>
      <c r="O345" s="264">
        <f t="shared" si="359"/>
        <v>3.6941333333333333E-2</v>
      </c>
      <c r="P345" s="264">
        <f t="shared" si="360"/>
        <v>3.7323333333333333E-2</v>
      </c>
      <c r="Q345" s="265">
        <f t="shared" si="361"/>
        <v>8.8000000000000005E-3</v>
      </c>
      <c r="R345" s="265">
        <f t="shared" si="362"/>
        <v>1.0200000000000001E-2</v>
      </c>
      <c r="S345" s="265">
        <f t="shared" si="363"/>
        <v>4.7100000000000003E-2</v>
      </c>
      <c r="T345" s="265">
        <f t="shared" si="364"/>
        <v>1.83E-2</v>
      </c>
      <c r="U345" s="5">
        <v>11</v>
      </c>
      <c r="V345" s="257"/>
      <c r="W345" s="265">
        <f t="shared" si="370"/>
        <v>2.1100000000000001E-2</v>
      </c>
      <c r="X345" s="265">
        <f>AVERAGE(Q341:T345)</f>
        <v>2.1742105263157889E-2</v>
      </c>
      <c r="Y345" s="266">
        <v>49</v>
      </c>
    </row>
    <row r="346" spans="1:25" ht="17.45" customHeight="1" x14ac:dyDescent="0.25">
      <c r="A346" s="257">
        <f t="shared" si="368"/>
        <v>12</v>
      </c>
      <c r="B346" s="257">
        <f t="shared" si="369"/>
        <v>2018</v>
      </c>
      <c r="C346" s="435">
        <f t="shared" si="356"/>
        <v>43442</v>
      </c>
      <c r="D346" s="434">
        <v>1.41E-2</v>
      </c>
      <c r="E346" s="436"/>
      <c r="F346" s="434">
        <v>1.23E-2</v>
      </c>
      <c r="G346" s="438"/>
      <c r="H346" s="436"/>
      <c r="I346" s="434">
        <v>1.15E-2</v>
      </c>
      <c r="J346" s="436"/>
      <c r="K346" s="437">
        <v>1.7899999999999999E-2</v>
      </c>
      <c r="L346" s="436"/>
      <c r="M346" s="15">
        <f t="shared" si="357"/>
        <v>2.5420000000000002E-2</v>
      </c>
      <c r="N346" s="15">
        <f t="shared" si="358"/>
        <v>2.1925714285714284E-2</v>
      </c>
      <c r="O346" s="15">
        <f t="shared" si="359"/>
        <v>3.6108000000000001E-2</v>
      </c>
      <c r="P346" s="15">
        <f t="shared" si="360"/>
        <v>3.6189999999999993E-2</v>
      </c>
      <c r="Q346" s="442">
        <f t="shared" si="361"/>
        <v>1.41E-2</v>
      </c>
      <c r="R346" s="442">
        <f t="shared" si="362"/>
        <v>1.23E-2</v>
      </c>
      <c r="S346" s="442">
        <f t="shared" si="363"/>
        <v>1.15E-2</v>
      </c>
      <c r="T346" s="442">
        <f t="shared" si="364"/>
        <v>1.7899999999999999E-2</v>
      </c>
      <c r="U346" s="326">
        <v>12</v>
      </c>
      <c r="V346" s="442">
        <f>AVERAGE(Q346:T346)</f>
        <v>1.3950000000000001E-2</v>
      </c>
      <c r="W346" s="445"/>
      <c r="X346" s="257"/>
      <c r="Y346" s="266">
        <v>49</v>
      </c>
    </row>
    <row r="347" spans="1:25" ht="17.45" customHeight="1" x14ac:dyDescent="0.25">
      <c r="A347" s="257">
        <f t="shared" si="368"/>
        <v>12</v>
      </c>
      <c r="B347" s="257">
        <f t="shared" si="369"/>
        <v>2018</v>
      </c>
      <c r="C347" s="435">
        <f t="shared" si="356"/>
        <v>43443</v>
      </c>
      <c r="D347" s="434"/>
      <c r="E347" s="436">
        <v>1.0200000000000001E-2</v>
      </c>
      <c r="F347" s="434"/>
      <c r="G347" s="438">
        <v>1.32E-2</v>
      </c>
      <c r="H347" s="436"/>
      <c r="I347" s="434"/>
      <c r="J347" s="436">
        <v>1.21E-2</v>
      </c>
      <c r="K347" s="437"/>
      <c r="L347" s="436">
        <v>2.0500000000000001E-2</v>
      </c>
      <c r="M347" s="15">
        <f t="shared" si="357"/>
        <v>2.3426666666666672E-2</v>
      </c>
      <c r="N347" s="15">
        <f t="shared" si="358"/>
        <v>2.0922857142857142E-2</v>
      </c>
      <c r="O347" s="15">
        <f t="shared" si="359"/>
        <v>3.5038E-2</v>
      </c>
      <c r="P347" s="15">
        <f t="shared" si="360"/>
        <v>3.2173333333333332E-2</v>
      </c>
      <c r="Q347" s="442">
        <f t="shared" si="361"/>
        <v>1.0200000000000001E-2</v>
      </c>
      <c r="R347" s="442">
        <f t="shared" si="362"/>
        <v>1.32E-2</v>
      </c>
      <c r="S347" s="442">
        <f t="shared" si="363"/>
        <v>1.21E-2</v>
      </c>
      <c r="T347" s="442">
        <f t="shared" si="364"/>
        <v>2.0500000000000001E-2</v>
      </c>
      <c r="U347" s="326">
        <v>13</v>
      </c>
      <c r="V347" s="442">
        <f>AVERAGE(Q347:T347)</f>
        <v>1.4000000000000002E-2</v>
      </c>
      <c r="W347" s="445"/>
      <c r="X347" s="265">
        <f>AVERAGE(Q346:T347)</f>
        <v>1.3975000000000001E-2</v>
      </c>
      <c r="Y347" s="266">
        <v>49</v>
      </c>
    </row>
    <row r="348" spans="1:25" ht="17.45" customHeight="1" x14ac:dyDescent="0.25">
      <c r="A348" s="257">
        <f t="shared" si="368"/>
        <v>12</v>
      </c>
      <c r="B348" s="257">
        <f t="shared" si="369"/>
        <v>2018</v>
      </c>
      <c r="C348" s="8">
        <f t="shared" si="356"/>
        <v>43444</v>
      </c>
      <c r="D348" s="260">
        <v>0.03</v>
      </c>
      <c r="E348" s="261"/>
      <c r="F348" s="260"/>
      <c r="G348" s="262"/>
      <c r="H348" s="261">
        <v>3.2599999999999997E-2</v>
      </c>
      <c r="I348" s="260">
        <v>6.6400000000000001E-2</v>
      </c>
      <c r="J348" s="261"/>
      <c r="K348" s="263">
        <v>3.5999999999999997E-2</v>
      </c>
      <c r="L348" s="261"/>
      <c r="M348" s="264">
        <f t="shared" si="357"/>
        <v>2.3003333333333334E-2</v>
      </c>
      <c r="N348" s="264">
        <f t="shared" si="358"/>
        <v>2.0934285714285711E-2</v>
      </c>
      <c r="O348" s="264">
        <f t="shared" si="359"/>
        <v>3.6008000000000005E-2</v>
      </c>
      <c r="P348" s="264">
        <f t="shared" si="360"/>
        <v>3.1516666666666665E-2</v>
      </c>
      <c r="Q348" s="265">
        <f t="shared" si="361"/>
        <v>0.03</v>
      </c>
      <c r="R348" s="265">
        <f t="shared" si="362"/>
        <v>3.2599999999999997E-2</v>
      </c>
      <c r="S348" s="265">
        <f t="shared" si="363"/>
        <v>6.6400000000000001E-2</v>
      </c>
      <c r="T348" s="265">
        <f t="shared" si="364"/>
        <v>3.5999999999999997E-2</v>
      </c>
      <c r="U348" s="5">
        <v>14</v>
      </c>
      <c r="V348" s="257"/>
      <c r="W348" s="265">
        <f>AVERAGE(Q348:T348)</f>
        <v>4.1250000000000002E-2</v>
      </c>
      <c r="X348" s="257"/>
    </row>
    <row r="349" spans="1:25" ht="17.45" customHeight="1" x14ac:dyDescent="0.25">
      <c r="A349" s="257">
        <f t="shared" si="368"/>
        <v>12</v>
      </c>
      <c r="B349" s="257">
        <f t="shared" si="369"/>
        <v>2018</v>
      </c>
      <c r="C349" s="8">
        <f t="shared" si="356"/>
        <v>43445</v>
      </c>
      <c r="D349" s="260"/>
      <c r="E349" s="261">
        <v>2.1999999999999999E-2</v>
      </c>
      <c r="F349" s="260"/>
      <c r="G349" s="262">
        <v>2.87E-2</v>
      </c>
      <c r="H349" s="261"/>
      <c r="I349" s="260"/>
      <c r="J349" s="261">
        <v>5.4699999999999999E-2</v>
      </c>
      <c r="K349" s="263"/>
      <c r="L349" s="261">
        <v>3.1699999999999999E-2</v>
      </c>
      <c r="M349" s="264">
        <f t="shared" si="357"/>
        <v>2.2766666666666671E-2</v>
      </c>
      <c r="N349" s="264">
        <f t="shared" si="358"/>
        <v>2.0982857142857136E-2</v>
      </c>
      <c r="O349" s="264">
        <f t="shared" si="359"/>
        <v>3.6961333333333332E-2</v>
      </c>
      <c r="P349" s="264">
        <f t="shared" si="360"/>
        <v>3.1096666666666665E-2</v>
      </c>
      <c r="Q349" s="265">
        <f t="shared" si="361"/>
        <v>2.1999999999999999E-2</v>
      </c>
      <c r="R349" s="265">
        <f t="shared" si="362"/>
        <v>2.87E-2</v>
      </c>
      <c r="S349" s="265">
        <f t="shared" si="363"/>
        <v>5.4699999999999999E-2</v>
      </c>
      <c r="T349" s="265">
        <f t="shared" si="364"/>
        <v>3.1699999999999999E-2</v>
      </c>
      <c r="U349" s="5">
        <v>15</v>
      </c>
      <c r="V349" s="257"/>
      <c r="W349" s="265">
        <f t="shared" ref="W349:W352" si="371">AVERAGE(Q349:T349)</f>
        <v>3.4275E-2</v>
      </c>
      <c r="X349" s="257"/>
    </row>
    <row r="350" spans="1:25" ht="17.45" customHeight="1" x14ac:dyDescent="0.25">
      <c r="A350" s="257">
        <f t="shared" si="368"/>
        <v>12</v>
      </c>
      <c r="B350" s="257">
        <f t="shared" si="369"/>
        <v>2018</v>
      </c>
      <c r="C350" s="9">
        <f t="shared" si="356"/>
        <v>43446</v>
      </c>
      <c r="D350" s="275">
        <v>2.07E-2</v>
      </c>
      <c r="E350" s="276"/>
      <c r="F350" s="275">
        <v>2.5000000000000001E-2</v>
      </c>
      <c r="G350" s="277"/>
      <c r="H350" s="276">
        <v>2.6700000000000002E-2</v>
      </c>
      <c r="I350" s="275">
        <v>5.8900000000000001E-2</v>
      </c>
      <c r="J350" s="276"/>
      <c r="K350" s="278">
        <v>2.9100000000000001E-2</v>
      </c>
      <c r="L350" s="276"/>
      <c r="M350" s="264">
        <f t="shared" si="357"/>
        <v>2.2496666666666675E-2</v>
      </c>
      <c r="N350" s="264">
        <f t="shared" si="358"/>
        <v>2.0605714285714283E-2</v>
      </c>
      <c r="O350" s="264">
        <f t="shared" si="359"/>
        <v>3.7544666666666664E-2</v>
      </c>
      <c r="P350" s="264">
        <f t="shared" si="360"/>
        <v>3.0556666666666666E-2</v>
      </c>
      <c r="Q350" s="265">
        <f t="shared" si="361"/>
        <v>2.07E-2</v>
      </c>
      <c r="R350" s="265">
        <f t="shared" si="362"/>
        <v>2.5850000000000001E-2</v>
      </c>
      <c r="S350" s="265">
        <f t="shared" si="363"/>
        <v>5.8900000000000001E-2</v>
      </c>
      <c r="T350" s="265">
        <f t="shared" si="364"/>
        <v>2.9100000000000001E-2</v>
      </c>
      <c r="U350" s="5">
        <v>16</v>
      </c>
      <c r="V350" s="257"/>
      <c r="W350" s="265">
        <f t="shared" si="371"/>
        <v>3.3637500000000001E-2</v>
      </c>
      <c r="X350" s="257"/>
    </row>
    <row r="351" spans="1:25" ht="17.45" customHeight="1" x14ac:dyDescent="0.25">
      <c r="A351" s="257">
        <f t="shared" si="368"/>
        <v>12</v>
      </c>
      <c r="B351" s="257">
        <f t="shared" si="369"/>
        <v>2018</v>
      </c>
      <c r="C351" s="8">
        <f t="shared" si="356"/>
        <v>43447</v>
      </c>
      <c r="D351" s="260"/>
      <c r="E351" s="261">
        <v>1.6199999999999999E-2</v>
      </c>
      <c r="F351" s="260"/>
      <c r="G351" s="262">
        <v>3.2099999999999997E-2</v>
      </c>
      <c r="H351" s="261"/>
      <c r="I351" s="260"/>
      <c r="J351" s="261">
        <v>3.6499999999999998E-2</v>
      </c>
      <c r="K351" s="263"/>
      <c r="L351" s="261">
        <v>4.1599999999999998E-2</v>
      </c>
      <c r="M351" s="264">
        <f t="shared" si="357"/>
        <v>2.2073333333333337E-2</v>
      </c>
      <c r="N351" s="264">
        <f t="shared" si="358"/>
        <v>2.0548571428571423E-2</v>
      </c>
      <c r="O351" s="264">
        <f t="shared" si="359"/>
        <v>3.7241333333333335E-2</v>
      </c>
      <c r="P351" s="264">
        <f t="shared" si="360"/>
        <v>2.9653333333333334E-2</v>
      </c>
      <c r="Q351" s="265">
        <f t="shared" si="361"/>
        <v>1.6199999999999999E-2</v>
      </c>
      <c r="R351" s="265">
        <f t="shared" si="362"/>
        <v>3.2099999999999997E-2</v>
      </c>
      <c r="S351" s="265">
        <f t="shared" si="363"/>
        <v>3.6499999999999998E-2</v>
      </c>
      <c r="T351" s="265">
        <f t="shared" si="364"/>
        <v>4.1599999999999998E-2</v>
      </c>
      <c r="U351" s="5">
        <v>17</v>
      </c>
      <c r="V351" s="257"/>
      <c r="W351" s="265">
        <f t="shared" si="371"/>
        <v>3.1599999999999996E-2</v>
      </c>
      <c r="X351" s="257"/>
    </row>
    <row r="352" spans="1:25" ht="17.45" customHeight="1" x14ac:dyDescent="0.25">
      <c r="A352" s="257">
        <f t="shared" si="368"/>
        <v>12</v>
      </c>
      <c r="B352" s="257">
        <f t="shared" si="369"/>
        <v>2018</v>
      </c>
      <c r="C352" s="8">
        <f t="shared" si="356"/>
        <v>43448</v>
      </c>
      <c r="D352" s="260">
        <v>4.1200000000000001E-2</v>
      </c>
      <c r="E352" s="261"/>
      <c r="F352" s="260">
        <v>2.8400000000000002E-2</v>
      </c>
      <c r="G352" s="262"/>
      <c r="H352" s="261"/>
      <c r="I352" s="260">
        <v>3.7600000000000001E-2</v>
      </c>
      <c r="J352" s="261"/>
      <c r="K352" s="263">
        <v>4.3799999999999999E-2</v>
      </c>
      <c r="L352" s="261"/>
      <c r="M352" s="264">
        <f t="shared" si="357"/>
        <v>2.2600000000000006E-2</v>
      </c>
      <c r="N352" s="264">
        <f t="shared" si="358"/>
        <v>2.0508571428571421E-2</v>
      </c>
      <c r="O352" s="264">
        <f t="shared" si="359"/>
        <v>3.6034666666666666E-2</v>
      </c>
      <c r="P352" s="264">
        <f t="shared" si="360"/>
        <v>2.9816666666666665E-2</v>
      </c>
      <c r="Q352" s="265">
        <f t="shared" si="361"/>
        <v>4.1200000000000001E-2</v>
      </c>
      <c r="R352" s="265">
        <f t="shared" si="362"/>
        <v>2.8400000000000002E-2</v>
      </c>
      <c r="S352" s="265">
        <f t="shared" si="363"/>
        <v>3.7600000000000001E-2</v>
      </c>
      <c r="T352" s="265">
        <f t="shared" si="364"/>
        <v>4.3799999999999999E-2</v>
      </c>
      <c r="U352" s="5">
        <v>18</v>
      </c>
      <c r="V352" s="257"/>
      <c r="W352" s="265">
        <f t="shared" si="371"/>
        <v>3.7749999999999999E-2</v>
      </c>
      <c r="X352" s="265">
        <f>AVERAGE(Q348:T352)</f>
        <v>3.5702499999999991E-2</v>
      </c>
      <c r="Y352" s="266">
        <v>50</v>
      </c>
    </row>
    <row r="353" spans="1:68" ht="17.45" customHeight="1" x14ac:dyDescent="0.25">
      <c r="A353" s="257">
        <f t="shared" si="368"/>
        <v>12</v>
      </c>
      <c r="B353" s="257">
        <f t="shared" si="369"/>
        <v>2018</v>
      </c>
      <c r="C353" s="435">
        <f t="shared" si="356"/>
        <v>43449</v>
      </c>
      <c r="D353" s="434"/>
      <c r="E353" s="436">
        <v>1.2999999999999999E-2</v>
      </c>
      <c r="F353" s="434"/>
      <c r="G353" s="438">
        <v>1.9800000000000002E-2</v>
      </c>
      <c r="H353" s="436"/>
      <c r="I353" s="434"/>
      <c r="J353" s="436">
        <v>1.9199999999999998E-2</v>
      </c>
      <c r="K353" s="437"/>
      <c r="L353" s="436">
        <v>2.76E-2</v>
      </c>
      <c r="M353" s="15">
        <f t="shared" si="357"/>
        <v>2.1899999999999999E-2</v>
      </c>
      <c r="N353" s="15">
        <f t="shared" si="358"/>
        <v>1.9951428571428568E-2</v>
      </c>
      <c r="O353" s="15">
        <f t="shared" si="359"/>
        <v>3.5068000000000002E-2</v>
      </c>
      <c r="P353" s="15">
        <f t="shared" si="360"/>
        <v>2.8603333333333328E-2</v>
      </c>
      <c r="Q353" s="442">
        <f t="shared" si="361"/>
        <v>1.2999999999999999E-2</v>
      </c>
      <c r="R353" s="442">
        <f t="shared" si="362"/>
        <v>1.9800000000000002E-2</v>
      </c>
      <c r="S353" s="442">
        <f t="shared" si="363"/>
        <v>1.9199999999999998E-2</v>
      </c>
      <c r="T353" s="442">
        <f t="shared" si="364"/>
        <v>2.76E-2</v>
      </c>
      <c r="U353" s="326">
        <v>19</v>
      </c>
      <c r="V353" s="442">
        <f>AVERAGE(Q353:T353)</f>
        <v>1.9900000000000001E-2</v>
      </c>
      <c r="W353" s="445"/>
      <c r="X353" s="257"/>
      <c r="Y353" s="266">
        <v>50</v>
      </c>
    </row>
    <row r="354" spans="1:68" ht="17.45" customHeight="1" x14ac:dyDescent="0.25">
      <c r="A354" s="257">
        <f t="shared" si="368"/>
        <v>12</v>
      </c>
      <c r="B354" s="257">
        <f t="shared" si="369"/>
        <v>2018</v>
      </c>
      <c r="C354" s="435">
        <f t="shared" si="356"/>
        <v>43450</v>
      </c>
      <c r="D354" s="434">
        <v>2.2700000000000001E-2</v>
      </c>
      <c r="E354" s="436"/>
      <c r="F354" s="434"/>
      <c r="G354" s="438"/>
      <c r="H354" s="436">
        <v>1.5599999999999999E-2</v>
      </c>
      <c r="I354" s="434">
        <v>1.2E-2</v>
      </c>
      <c r="J354" s="436"/>
      <c r="K354" s="437">
        <v>2.81E-2</v>
      </c>
      <c r="L354" s="436"/>
      <c r="M354" s="15">
        <f t="shared" si="357"/>
        <v>2.1840000000000005E-2</v>
      </c>
      <c r="N354" s="15">
        <f t="shared" si="358"/>
        <v>1.9631428571428564E-2</v>
      </c>
      <c r="O354" s="15">
        <f t="shared" si="359"/>
        <v>3.387133333333333E-2</v>
      </c>
      <c r="P354" s="15">
        <f t="shared" si="360"/>
        <v>2.8136666666666664E-2</v>
      </c>
      <c r="Q354" s="442">
        <f t="shared" si="361"/>
        <v>2.2700000000000001E-2</v>
      </c>
      <c r="R354" s="442">
        <f t="shared" si="362"/>
        <v>1.5599999999999999E-2</v>
      </c>
      <c r="S354" s="442">
        <f t="shared" si="363"/>
        <v>1.2E-2</v>
      </c>
      <c r="T354" s="442">
        <f t="shared" si="364"/>
        <v>2.81E-2</v>
      </c>
      <c r="U354" s="326">
        <v>20</v>
      </c>
      <c r="V354" s="442">
        <f>AVERAGE(Q354:T354)</f>
        <v>1.9599999999999999E-2</v>
      </c>
      <c r="W354" s="445"/>
      <c r="X354" s="265">
        <f>AVERAGE(Q353:T354)</f>
        <v>1.9750000000000004E-2</v>
      </c>
      <c r="Y354" s="266">
        <v>50</v>
      </c>
    </row>
    <row r="355" spans="1:68" ht="17.45" customHeight="1" x14ac:dyDescent="0.25">
      <c r="A355" s="257">
        <f t="shared" si="368"/>
        <v>12</v>
      </c>
      <c r="B355" s="257">
        <f t="shared" si="369"/>
        <v>2018</v>
      </c>
      <c r="C355" s="8">
        <f t="shared" si="356"/>
        <v>43451</v>
      </c>
      <c r="D355" s="260"/>
      <c r="E355" s="261">
        <v>2.9399999999999999E-2</v>
      </c>
      <c r="F355" s="260"/>
      <c r="G355" s="262">
        <v>2.1100000000000001E-2</v>
      </c>
      <c r="H355" s="261"/>
      <c r="I355" s="260"/>
      <c r="J355" s="261">
        <v>4.19E-2</v>
      </c>
      <c r="K355" s="263"/>
      <c r="L355" s="261">
        <v>2.9700000000000001E-2</v>
      </c>
      <c r="M355" s="264">
        <f t="shared" si="357"/>
        <v>2.2203333333333339E-2</v>
      </c>
      <c r="N355" s="264">
        <f t="shared" si="358"/>
        <v>1.9771428571428568E-2</v>
      </c>
      <c r="O355" s="264">
        <f t="shared" si="359"/>
        <v>3.4818000000000002E-2</v>
      </c>
      <c r="P355" s="264">
        <f t="shared" si="360"/>
        <v>2.8313333333333333E-2</v>
      </c>
      <c r="Q355" s="265">
        <f t="shared" si="361"/>
        <v>2.9399999999999999E-2</v>
      </c>
      <c r="R355" s="265">
        <f t="shared" si="362"/>
        <v>2.1100000000000001E-2</v>
      </c>
      <c r="S355" s="265">
        <f t="shared" si="363"/>
        <v>4.19E-2</v>
      </c>
      <c r="T355" s="265">
        <f t="shared" si="364"/>
        <v>2.9700000000000001E-2</v>
      </c>
      <c r="U355" s="5">
        <v>21</v>
      </c>
      <c r="V355" s="257"/>
      <c r="W355" s="265">
        <f t="shared" ref="W355:W359" si="372">AVERAGE(Q355:T355)</f>
        <v>3.0525000000000004E-2</v>
      </c>
      <c r="X355" s="257"/>
    </row>
    <row r="356" spans="1:68" ht="17.45" customHeight="1" x14ac:dyDescent="0.25">
      <c r="A356" s="257">
        <f t="shared" si="368"/>
        <v>12</v>
      </c>
      <c r="B356" s="257">
        <f t="shared" si="369"/>
        <v>2018</v>
      </c>
      <c r="C356" s="9">
        <f t="shared" si="356"/>
        <v>43452</v>
      </c>
      <c r="D356" s="275">
        <v>1.2500000000000001E-2</v>
      </c>
      <c r="E356" s="276"/>
      <c r="F356" s="275">
        <v>2.3300000000000001E-2</v>
      </c>
      <c r="G356" s="277"/>
      <c r="H356" s="276">
        <v>2.2100000000000002E-2</v>
      </c>
      <c r="I356" s="275">
        <v>5.45E-2</v>
      </c>
      <c r="J356" s="276"/>
      <c r="K356" s="278">
        <v>2.1600000000000001E-2</v>
      </c>
      <c r="L356" s="276"/>
      <c r="M356" s="264">
        <f t="shared" si="357"/>
        <v>2.2076666666666668E-2</v>
      </c>
      <c r="N356" s="264">
        <f t="shared" si="358"/>
        <v>2.025142857142857E-2</v>
      </c>
      <c r="O356" s="264">
        <f t="shared" si="359"/>
        <v>3.6178000000000002E-2</v>
      </c>
      <c r="P356" s="264">
        <f t="shared" si="360"/>
        <v>2.824666666666666E-2</v>
      </c>
      <c r="Q356" s="265">
        <f t="shared" si="361"/>
        <v>1.2500000000000001E-2</v>
      </c>
      <c r="R356" s="265">
        <f t="shared" si="362"/>
        <v>2.2700000000000001E-2</v>
      </c>
      <c r="S356" s="265">
        <f t="shared" si="363"/>
        <v>5.45E-2</v>
      </c>
      <c r="T356" s="265">
        <f t="shared" si="364"/>
        <v>2.1600000000000001E-2</v>
      </c>
      <c r="U356" s="5">
        <v>22</v>
      </c>
      <c r="V356" s="257"/>
      <c r="W356" s="265">
        <f t="shared" si="372"/>
        <v>2.7825000000000003E-2</v>
      </c>
      <c r="X356" s="257"/>
    </row>
    <row r="357" spans="1:68" ht="17.45" customHeight="1" x14ac:dyDescent="0.25">
      <c r="A357" s="257">
        <f t="shared" si="368"/>
        <v>12</v>
      </c>
      <c r="B357" s="257">
        <f t="shared" si="369"/>
        <v>2018</v>
      </c>
      <c r="C357" s="8">
        <f t="shared" si="356"/>
        <v>43453</v>
      </c>
      <c r="D357" s="260"/>
      <c r="E357" s="261">
        <v>2.1600000000000001E-2</v>
      </c>
      <c r="F357" s="260"/>
      <c r="G357" s="262">
        <v>2.6800000000000001E-2</v>
      </c>
      <c r="H357" s="261"/>
      <c r="I357" s="260"/>
      <c r="J357" s="261">
        <v>3.8399999999999997E-2</v>
      </c>
      <c r="K357" s="263"/>
      <c r="L357" s="261">
        <v>3.5999999999999997E-2</v>
      </c>
      <c r="M357" s="264">
        <f t="shared" si="357"/>
        <v>2.1589999999999998E-2</v>
      </c>
      <c r="N357" s="264">
        <f t="shared" si="358"/>
        <v>1.997714285714286E-2</v>
      </c>
      <c r="O357" s="264">
        <f t="shared" si="359"/>
        <v>3.6194666666666667E-2</v>
      </c>
      <c r="P357" s="264">
        <f t="shared" si="360"/>
        <v>2.7923333333333324E-2</v>
      </c>
      <c r="Q357" s="265">
        <f t="shared" si="361"/>
        <v>2.1600000000000001E-2</v>
      </c>
      <c r="R357" s="265">
        <f t="shared" si="362"/>
        <v>2.6800000000000001E-2</v>
      </c>
      <c r="S357" s="265">
        <f t="shared" si="363"/>
        <v>3.8399999999999997E-2</v>
      </c>
      <c r="T357" s="265">
        <f t="shared" si="364"/>
        <v>3.5999999999999997E-2</v>
      </c>
      <c r="U357" s="5">
        <v>23</v>
      </c>
      <c r="V357" s="257"/>
      <c r="W357" s="265">
        <f t="shared" si="372"/>
        <v>3.0699999999999998E-2</v>
      </c>
      <c r="X357" s="257"/>
    </row>
    <row r="358" spans="1:68" ht="17.45" customHeight="1" x14ac:dyDescent="0.25">
      <c r="A358" s="257">
        <f t="shared" si="368"/>
        <v>12</v>
      </c>
      <c r="B358" s="257">
        <f t="shared" si="369"/>
        <v>2018</v>
      </c>
      <c r="C358" s="8">
        <f t="shared" si="356"/>
        <v>43454</v>
      </c>
      <c r="D358" s="260">
        <v>1.95E-2</v>
      </c>
      <c r="E358" s="261"/>
      <c r="F358" s="260">
        <v>2.5000000000000001E-2</v>
      </c>
      <c r="G358" s="262"/>
      <c r="H358" s="261"/>
      <c r="I358" s="260">
        <v>4.8800000000000003E-2</v>
      </c>
      <c r="J358" s="261"/>
      <c r="K358" s="263">
        <v>4.1000000000000002E-2</v>
      </c>
      <c r="L358" s="261"/>
      <c r="M358" s="264">
        <f t="shared" si="357"/>
        <v>2.1216666666666665E-2</v>
      </c>
      <c r="N358" s="264">
        <f t="shared" si="358"/>
        <v>1.9525714285714289E-2</v>
      </c>
      <c r="O358" s="264">
        <f t="shared" si="359"/>
        <v>3.6394666666666665E-2</v>
      </c>
      <c r="P358" s="264">
        <f t="shared" si="360"/>
        <v>2.7673333333333328E-2</v>
      </c>
      <c r="Q358" s="265">
        <f t="shared" si="361"/>
        <v>1.95E-2</v>
      </c>
      <c r="R358" s="265">
        <f t="shared" si="362"/>
        <v>2.5000000000000001E-2</v>
      </c>
      <c r="S358" s="265">
        <f t="shared" si="363"/>
        <v>4.8800000000000003E-2</v>
      </c>
      <c r="T358" s="265">
        <f t="shared" si="364"/>
        <v>4.1000000000000002E-2</v>
      </c>
      <c r="U358" s="5">
        <v>24</v>
      </c>
      <c r="V358" s="257"/>
      <c r="W358" s="265">
        <f t="shared" si="372"/>
        <v>3.3575000000000001E-2</v>
      </c>
      <c r="X358" s="257"/>
    </row>
    <row r="359" spans="1:68" ht="17.45" customHeight="1" x14ac:dyDescent="0.25">
      <c r="A359" s="257">
        <f t="shared" si="368"/>
        <v>12</v>
      </c>
      <c r="B359" s="257">
        <f t="shared" si="369"/>
        <v>2018</v>
      </c>
      <c r="C359" s="8">
        <f t="shared" si="356"/>
        <v>43455</v>
      </c>
      <c r="D359" s="260"/>
      <c r="E359" s="261">
        <v>2.0899999999999998E-2</v>
      </c>
      <c r="F359" s="260"/>
      <c r="G359" s="262">
        <v>2.5499999999999998E-2</v>
      </c>
      <c r="H359" s="261"/>
      <c r="I359" s="260"/>
      <c r="J359" s="261">
        <v>3.4700000000000002E-2</v>
      </c>
      <c r="K359" s="263"/>
      <c r="L359" s="261">
        <v>3.04E-2</v>
      </c>
      <c r="M359" s="264">
        <f t="shared" si="357"/>
        <v>2.0936666666666662E-2</v>
      </c>
      <c r="N359" s="264">
        <f t="shared" si="358"/>
        <v>1.9642857142857146E-2</v>
      </c>
      <c r="O359" s="264">
        <f t="shared" si="359"/>
        <v>3.6671333333333327E-2</v>
      </c>
      <c r="P359" s="264">
        <f t="shared" si="360"/>
        <v>2.7373333333333326E-2</v>
      </c>
      <c r="Q359" s="265">
        <f t="shared" si="361"/>
        <v>2.0899999999999998E-2</v>
      </c>
      <c r="R359" s="265">
        <f t="shared" si="362"/>
        <v>2.5499999999999998E-2</v>
      </c>
      <c r="S359" s="265">
        <f t="shared" si="363"/>
        <v>3.4700000000000002E-2</v>
      </c>
      <c r="T359" s="265">
        <f t="shared" si="364"/>
        <v>3.04E-2</v>
      </c>
      <c r="U359" s="5">
        <v>25</v>
      </c>
      <c r="V359" s="257"/>
      <c r="W359" s="265">
        <f t="shared" si="372"/>
        <v>2.7875E-2</v>
      </c>
      <c r="X359" s="265">
        <f>AVERAGE(Q355:T359)</f>
        <v>3.0099999999999995E-2</v>
      </c>
      <c r="Y359" s="266">
        <v>51</v>
      </c>
    </row>
    <row r="360" spans="1:68" ht="17.45" customHeight="1" x14ac:dyDescent="0.25">
      <c r="A360" s="257">
        <f t="shared" si="368"/>
        <v>12</v>
      </c>
      <c r="B360" s="257">
        <f t="shared" si="369"/>
        <v>2018</v>
      </c>
      <c r="C360" s="435">
        <f t="shared" si="356"/>
        <v>43456</v>
      </c>
      <c r="D360" s="434">
        <v>1.0800000000000001E-2</v>
      </c>
      <c r="E360" s="436"/>
      <c r="F360" s="434"/>
      <c r="G360" s="438"/>
      <c r="H360" s="436">
        <v>1.2800000000000001E-2</v>
      </c>
      <c r="I360" s="434">
        <v>1.2500000000000001E-2</v>
      </c>
      <c r="J360" s="436"/>
      <c r="K360" s="437">
        <v>2.01E-2</v>
      </c>
      <c r="L360" s="436"/>
      <c r="M360" s="15">
        <f t="shared" si="357"/>
        <v>2.0556666666666664E-2</v>
      </c>
      <c r="N360" s="15">
        <f t="shared" si="358"/>
        <v>1.9714285714285715E-2</v>
      </c>
      <c r="O360" s="15">
        <f t="shared" si="359"/>
        <v>3.6841333333333323E-2</v>
      </c>
      <c r="P360" s="15">
        <f t="shared" si="360"/>
        <v>2.7609999999999992E-2</v>
      </c>
      <c r="Q360" s="442">
        <f t="shared" si="361"/>
        <v>1.0800000000000001E-2</v>
      </c>
      <c r="R360" s="442">
        <f t="shared" si="362"/>
        <v>1.2800000000000001E-2</v>
      </c>
      <c r="S360" s="442">
        <f t="shared" si="363"/>
        <v>1.2500000000000001E-2</v>
      </c>
      <c r="T360" s="442">
        <f t="shared" si="364"/>
        <v>2.01E-2</v>
      </c>
      <c r="U360" s="326">
        <v>26</v>
      </c>
      <c r="V360" s="442">
        <f>AVERAGE(Q360:T360)</f>
        <v>1.4050000000000002E-2</v>
      </c>
      <c r="W360" s="445"/>
      <c r="X360" s="257"/>
      <c r="Y360" s="266">
        <v>51</v>
      </c>
    </row>
    <row r="361" spans="1:68" ht="17.45" customHeight="1" x14ac:dyDescent="0.25">
      <c r="A361" s="257">
        <f t="shared" si="368"/>
        <v>12</v>
      </c>
      <c r="B361" s="257">
        <f t="shared" si="369"/>
        <v>2018</v>
      </c>
      <c r="C361" s="435">
        <f t="shared" si="356"/>
        <v>43457</v>
      </c>
      <c r="D361" s="434"/>
      <c r="E361" s="436">
        <v>1.1900000000000001E-2</v>
      </c>
      <c r="F361" s="434"/>
      <c r="G361" s="438">
        <v>1.21E-2</v>
      </c>
      <c r="H361" s="436"/>
      <c r="I361" s="434"/>
      <c r="J361" s="436">
        <v>1.37E-2</v>
      </c>
      <c r="K361" s="437"/>
      <c r="L361" s="436">
        <v>1.6199999999999999E-2</v>
      </c>
      <c r="M361" s="15">
        <f t="shared" si="357"/>
        <v>1.9709999999999998E-2</v>
      </c>
      <c r="N361" s="15">
        <f t="shared" si="358"/>
        <v>1.9834285714285714E-2</v>
      </c>
      <c r="O361" s="15">
        <f t="shared" si="359"/>
        <v>3.7014666666666661E-2</v>
      </c>
      <c r="P361" s="15">
        <f t="shared" si="360"/>
        <v>2.7639999999999998E-2</v>
      </c>
      <c r="Q361" s="442">
        <f t="shared" si="361"/>
        <v>1.1900000000000001E-2</v>
      </c>
      <c r="R361" s="442">
        <f t="shared" si="362"/>
        <v>1.21E-2</v>
      </c>
      <c r="S361" s="442">
        <f t="shared" si="363"/>
        <v>1.37E-2</v>
      </c>
      <c r="T361" s="442">
        <f t="shared" si="364"/>
        <v>1.6199999999999999E-2</v>
      </c>
      <c r="U361" s="326">
        <v>27</v>
      </c>
      <c r="V361" s="442">
        <f>AVERAGE(Q361:T361)</f>
        <v>1.3474999999999999E-2</v>
      </c>
      <c r="W361" s="445"/>
      <c r="X361" s="265">
        <f>AVERAGE(Q360:T361)</f>
        <v>1.37625E-2</v>
      </c>
      <c r="Y361" s="266">
        <v>51</v>
      </c>
    </row>
    <row r="362" spans="1:68" ht="17.45" customHeight="1" x14ac:dyDescent="0.25">
      <c r="A362" s="257">
        <f t="shared" si="368"/>
        <v>12</v>
      </c>
      <c r="B362" s="257">
        <f t="shared" si="369"/>
        <v>2018</v>
      </c>
      <c r="C362" s="9">
        <f t="shared" si="356"/>
        <v>43458</v>
      </c>
      <c r="D362" s="275">
        <v>9.1999999999999998E-3</v>
      </c>
      <c r="E362" s="276"/>
      <c r="F362" s="275">
        <v>1.03E-2</v>
      </c>
      <c r="G362" s="277"/>
      <c r="H362" s="276">
        <v>1.09E-2</v>
      </c>
      <c r="I362" s="275">
        <v>8.6E-3</v>
      </c>
      <c r="J362" s="276"/>
      <c r="K362" s="278">
        <v>1.26E-2</v>
      </c>
      <c r="L362" s="276"/>
      <c r="M362" s="264">
        <f t="shared" si="357"/>
        <v>1.9606666666666668E-2</v>
      </c>
      <c r="N362" s="264">
        <f t="shared" si="358"/>
        <v>2.0134285714285716E-2</v>
      </c>
      <c r="O362" s="264">
        <f t="shared" si="359"/>
        <v>3.712466666666666E-2</v>
      </c>
      <c r="P362" s="264">
        <f t="shared" si="360"/>
        <v>2.75E-2</v>
      </c>
      <c r="Q362" s="265">
        <f t="shared" si="361"/>
        <v>9.1999999999999998E-3</v>
      </c>
      <c r="R362" s="265">
        <f t="shared" si="362"/>
        <v>1.06E-2</v>
      </c>
      <c r="S362" s="265">
        <f t="shared" si="363"/>
        <v>8.6E-3</v>
      </c>
      <c r="T362" s="265">
        <f t="shared" si="364"/>
        <v>1.26E-2</v>
      </c>
      <c r="U362" s="5">
        <v>28</v>
      </c>
      <c r="V362" s="257"/>
      <c r="W362" s="265">
        <f t="shared" ref="W362:W366" si="373">AVERAGE(Q362:T362)</f>
        <v>1.0249999999999999E-2</v>
      </c>
      <c r="X362" s="257"/>
    </row>
    <row r="363" spans="1:68" ht="17.45" customHeight="1" x14ac:dyDescent="0.25">
      <c r="A363" s="257">
        <f t="shared" si="368"/>
        <v>12</v>
      </c>
      <c r="B363" s="257">
        <f t="shared" si="369"/>
        <v>2018</v>
      </c>
      <c r="C363" s="8">
        <f t="shared" si="356"/>
        <v>43459</v>
      </c>
      <c r="D363" s="260"/>
      <c r="E363" s="261">
        <v>3.3999999999999998E-3</v>
      </c>
      <c r="F363" s="260"/>
      <c r="G363" s="262">
        <v>7.9000000000000008E-3</v>
      </c>
      <c r="H363" s="261"/>
      <c r="I363" s="260"/>
      <c r="J363" s="261">
        <v>4.5999999999999999E-3</v>
      </c>
      <c r="K363" s="263"/>
      <c r="L363" s="261">
        <v>7.1999999999999998E-3</v>
      </c>
      <c r="M363" s="264">
        <f t="shared" si="357"/>
        <v>1.9313333333333335E-2</v>
      </c>
      <c r="N363" s="264">
        <f t="shared" si="358"/>
        <v>1.9620000000000002E-2</v>
      </c>
      <c r="O363" s="264">
        <f t="shared" si="359"/>
        <v>3.7006666666666653E-2</v>
      </c>
      <c r="P363" s="264">
        <f t="shared" si="360"/>
        <v>2.7223333333333329E-2</v>
      </c>
      <c r="Q363" s="265">
        <f t="shared" si="361"/>
        <v>3.3999999999999998E-3</v>
      </c>
      <c r="R363" s="265">
        <f t="shared" si="362"/>
        <v>7.9000000000000008E-3</v>
      </c>
      <c r="S363" s="265">
        <f t="shared" si="363"/>
        <v>4.5999999999999999E-3</v>
      </c>
      <c r="T363" s="265">
        <f t="shared" si="364"/>
        <v>7.1999999999999998E-3</v>
      </c>
      <c r="U363" s="5">
        <v>29</v>
      </c>
      <c r="V363" s="257"/>
      <c r="W363" s="265">
        <f t="shared" si="373"/>
        <v>5.7750000000000006E-3</v>
      </c>
      <c r="X363" s="257"/>
    </row>
    <row r="364" spans="1:68" ht="17.45" customHeight="1" x14ac:dyDescent="0.25">
      <c r="A364" s="257">
        <f t="shared" si="368"/>
        <v>12</v>
      </c>
      <c r="B364" s="257">
        <f t="shared" si="369"/>
        <v>2018</v>
      </c>
      <c r="C364" s="8">
        <f t="shared" si="356"/>
        <v>43460</v>
      </c>
      <c r="D364" s="260">
        <v>1.6400000000000001E-2</v>
      </c>
      <c r="E364" s="261"/>
      <c r="F364" s="260">
        <v>1.17E-2</v>
      </c>
      <c r="G364" s="262"/>
      <c r="H364" s="261"/>
      <c r="I364" s="260">
        <v>1.6500000000000001E-2</v>
      </c>
      <c r="J364" s="261"/>
      <c r="K364" s="263">
        <v>1.9300000000000001E-2</v>
      </c>
      <c r="L364" s="261"/>
      <c r="M364" s="264">
        <f t="shared" si="357"/>
        <v>1.899E-2</v>
      </c>
      <c r="N364" s="264">
        <f t="shared" si="358"/>
        <v>1.8262857142857147E-2</v>
      </c>
      <c r="O364" s="264">
        <f t="shared" si="359"/>
        <v>3.617999999999999E-2</v>
      </c>
      <c r="P364" s="264">
        <f t="shared" si="360"/>
        <v>2.688999999999999E-2</v>
      </c>
      <c r="Q364" s="265">
        <f t="shared" si="361"/>
        <v>1.6400000000000001E-2</v>
      </c>
      <c r="R364" s="265">
        <f t="shared" si="362"/>
        <v>1.17E-2</v>
      </c>
      <c r="S364" s="265">
        <f t="shared" si="363"/>
        <v>1.6500000000000001E-2</v>
      </c>
      <c r="T364" s="265">
        <f t="shared" si="364"/>
        <v>1.9300000000000001E-2</v>
      </c>
      <c r="U364" s="5">
        <v>30</v>
      </c>
      <c r="V364" s="257"/>
      <c r="W364" s="265">
        <f t="shared" si="373"/>
        <v>1.5975E-2</v>
      </c>
      <c r="X364" s="257"/>
    </row>
    <row r="365" spans="1:68" ht="17.45" customHeight="1" x14ac:dyDescent="0.25">
      <c r="A365" s="257">
        <f t="shared" si="368"/>
        <v>12</v>
      </c>
      <c r="B365" s="257">
        <f t="shared" si="369"/>
        <v>2018</v>
      </c>
      <c r="C365" s="8">
        <f t="shared" si="356"/>
        <v>43461</v>
      </c>
      <c r="D365" s="260"/>
      <c r="E365" s="261">
        <v>1.2E-2</v>
      </c>
      <c r="F365" s="260"/>
      <c r="G365" s="262">
        <v>2.53E-2</v>
      </c>
      <c r="H365" s="261"/>
      <c r="I365" s="260"/>
      <c r="J365" s="100">
        <v>9.7299999999999998E-2</v>
      </c>
      <c r="K365" s="263"/>
      <c r="L365" s="261">
        <v>1.67E-2</v>
      </c>
      <c r="M365" s="264">
        <f t="shared" si="357"/>
        <v>1.8149999999999996E-2</v>
      </c>
      <c r="N365" s="264">
        <f t="shared" si="358"/>
        <v>1.8194285714285715E-2</v>
      </c>
      <c r="O365" s="264">
        <f t="shared" si="359"/>
        <v>3.8539999999999991E-2</v>
      </c>
      <c r="P365" s="264">
        <f t="shared" si="360"/>
        <v>2.5923333333333333E-2</v>
      </c>
      <c r="Q365" s="265">
        <f t="shared" si="361"/>
        <v>1.2E-2</v>
      </c>
      <c r="R365" s="265">
        <f t="shared" si="362"/>
        <v>2.53E-2</v>
      </c>
      <c r="S365" s="265">
        <f t="shared" si="363"/>
        <v>9.7299999999999998E-2</v>
      </c>
      <c r="T365" s="265">
        <f t="shared" si="364"/>
        <v>1.67E-2</v>
      </c>
      <c r="U365" s="5">
        <v>31</v>
      </c>
      <c r="V365" s="257"/>
      <c r="W365" s="265">
        <f t="shared" si="373"/>
        <v>3.7824999999999998E-2</v>
      </c>
      <c r="X365" s="257"/>
      <c r="BK365" s="25" t="s">
        <v>101</v>
      </c>
      <c r="BL365" s="25" t="s">
        <v>1</v>
      </c>
      <c r="BM365" s="25" t="s">
        <v>2</v>
      </c>
      <c r="BN365" s="25" t="s">
        <v>9</v>
      </c>
      <c r="BO365" s="25" t="s">
        <v>12</v>
      </c>
      <c r="BP365" s="25" t="s">
        <v>83</v>
      </c>
    </row>
    <row r="366" spans="1:68" ht="17.45" customHeight="1" x14ac:dyDescent="0.25">
      <c r="A366" s="257">
        <f t="shared" si="368"/>
        <v>12</v>
      </c>
      <c r="B366" s="257">
        <f t="shared" si="369"/>
        <v>2018</v>
      </c>
      <c r="C366" s="8">
        <f t="shared" si="356"/>
        <v>43462</v>
      </c>
      <c r="D366" s="260">
        <v>2.0400000000000001E-2</v>
      </c>
      <c r="E366" s="261"/>
      <c r="F366" s="260"/>
      <c r="G366" s="262"/>
      <c r="H366" s="261">
        <v>2.1600000000000001E-2</v>
      </c>
      <c r="I366" s="260">
        <v>4.9799999999999997E-2</v>
      </c>
      <c r="J366" s="261"/>
      <c r="K366" s="263">
        <v>3.4099999999999998E-2</v>
      </c>
      <c r="L366" s="261"/>
      <c r="M366" s="264">
        <f t="shared" si="357"/>
        <v>1.7976666666666665E-2</v>
      </c>
      <c r="N366" s="264">
        <f t="shared" si="358"/>
        <v>1.8245714285714285E-2</v>
      </c>
      <c r="O366" s="264">
        <f t="shared" si="359"/>
        <v>3.7213333333333334E-2</v>
      </c>
      <c r="P366" s="264">
        <f t="shared" si="360"/>
        <v>2.5906666666666668E-2</v>
      </c>
      <c r="Q366" s="265">
        <f t="shared" si="361"/>
        <v>2.0400000000000001E-2</v>
      </c>
      <c r="R366" s="265">
        <f t="shared" si="362"/>
        <v>2.1600000000000001E-2</v>
      </c>
      <c r="S366" s="265">
        <f t="shared" si="363"/>
        <v>4.9799999999999997E-2</v>
      </c>
      <c r="T366" s="265">
        <f t="shared" si="364"/>
        <v>3.4099999999999998E-2</v>
      </c>
      <c r="U366" s="5">
        <v>32</v>
      </c>
      <c r="V366" s="257"/>
      <c r="W366" s="265">
        <f t="shared" si="373"/>
        <v>3.1474999999999996E-2</v>
      </c>
      <c r="X366" s="265">
        <f>AVERAGE(Q362:T366)</f>
        <v>2.026E-2</v>
      </c>
      <c r="Y366" s="266">
        <v>52</v>
      </c>
      <c r="BK366" s="22" t="s">
        <v>20</v>
      </c>
      <c r="BL366" s="264">
        <f>MAX($D$5:$E$369)</f>
        <v>9.2799999999999994E-2</v>
      </c>
      <c r="BM366" s="264">
        <f>MAX($F$5:$H$369)</f>
        <v>9.3600000000000003E-2</v>
      </c>
      <c r="BN366" s="264">
        <f>MAX($I$5:$J$369)</f>
        <v>0.186</v>
      </c>
      <c r="BO366" s="264">
        <f>MAX($K$5:$L$369)</f>
        <v>0.19</v>
      </c>
      <c r="BP366" s="264">
        <f>MAX($D$5:$L$369)</f>
        <v>0.19</v>
      </c>
    </row>
    <row r="367" spans="1:68" ht="17.45" customHeight="1" x14ac:dyDescent="0.25">
      <c r="A367" s="257">
        <f t="shared" si="368"/>
        <v>12</v>
      </c>
      <c r="B367" s="257">
        <f t="shared" si="369"/>
        <v>2018</v>
      </c>
      <c r="C367" s="435">
        <f t="shared" si="356"/>
        <v>43463</v>
      </c>
      <c r="D367" s="434"/>
      <c r="E367" s="436">
        <v>1.11E-2</v>
      </c>
      <c r="F367" s="434"/>
      <c r="G367" s="438">
        <v>0.01</v>
      </c>
      <c r="H367" s="436"/>
      <c r="I367" s="434"/>
      <c r="J367" s="436">
        <v>1.3599999999999999E-2</v>
      </c>
      <c r="K367" s="437"/>
      <c r="L367" s="436">
        <v>2.1499999999999998E-2</v>
      </c>
      <c r="M367" s="15">
        <f t="shared" si="357"/>
        <v>1.7753333333333333E-2</v>
      </c>
      <c r="N367" s="15">
        <f t="shared" si="358"/>
        <v>1.8065714285714289E-2</v>
      </c>
      <c r="O367" s="15">
        <f t="shared" si="359"/>
        <v>3.7326666666666668E-2</v>
      </c>
      <c r="P367" s="15">
        <f t="shared" si="360"/>
        <v>2.5876666666666666E-2</v>
      </c>
      <c r="Q367" s="442">
        <f t="shared" si="361"/>
        <v>1.11E-2</v>
      </c>
      <c r="R367" s="442">
        <f t="shared" si="362"/>
        <v>0.01</v>
      </c>
      <c r="S367" s="442">
        <f t="shared" si="363"/>
        <v>1.3599999999999999E-2</v>
      </c>
      <c r="T367" s="442">
        <f t="shared" si="364"/>
        <v>2.1499999999999998E-2</v>
      </c>
      <c r="U367" s="326">
        <v>33</v>
      </c>
      <c r="V367" s="442">
        <f>AVERAGE(Q367:T367)</f>
        <v>1.405E-2</v>
      </c>
      <c r="W367" s="445"/>
      <c r="X367" s="257"/>
      <c r="Y367" s="266">
        <v>52</v>
      </c>
      <c r="BK367" s="105" t="s">
        <v>55</v>
      </c>
      <c r="BL367" s="294">
        <f>PERCENTILE($D$5:$E$369,0.98)</f>
        <v>6.6919999999999966E-2</v>
      </c>
      <c r="BM367" s="294">
        <f>PERCENTILE($F$5:$H$369,0.98)</f>
        <v>6.1799999999999994E-2</v>
      </c>
      <c r="BN367" s="294">
        <f>PERCENTILE($I$5:$J$369,0.98)</f>
        <v>6.586799999999994E-2</v>
      </c>
      <c r="BO367" s="294">
        <f>PERCENTILE($K$5:$L$369,0.98)</f>
        <v>6.8175999999999973E-2</v>
      </c>
      <c r="BP367" s="294">
        <f>PERCENTILE($D$5:$L$369,0.98)</f>
        <v>6.6719999999999988E-2</v>
      </c>
    </row>
    <row r="368" spans="1:68" ht="17.45" customHeight="1" x14ac:dyDescent="0.25">
      <c r="A368" s="257">
        <f t="shared" si="368"/>
        <v>12</v>
      </c>
      <c r="B368" s="257">
        <f t="shared" si="369"/>
        <v>2018</v>
      </c>
      <c r="C368" s="435">
        <f t="shared" si="356"/>
        <v>43464</v>
      </c>
      <c r="D368" s="434">
        <v>1.0500000000000001E-2</v>
      </c>
      <c r="E368" s="436"/>
      <c r="F368" s="434">
        <v>7.4999999999999997E-3</v>
      </c>
      <c r="G368" s="438"/>
      <c r="H368" s="436">
        <v>7.4000000000000003E-3</v>
      </c>
      <c r="I368" s="434">
        <v>9.2999999999999992E-3</v>
      </c>
      <c r="J368" s="436"/>
      <c r="K368" s="437">
        <v>1.6899999999999998E-2</v>
      </c>
      <c r="L368" s="436"/>
      <c r="M368" s="15">
        <f t="shared" si="357"/>
        <v>1.6466666666666668E-2</v>
      </c>
      <c r="N368" s="15">
        <f t="shared" si="358"/>
        <v>1.7537142857142855E-2</v>
      </c>
      <c r="O368" s="15">
        <f t="shared" si="359"/>
        <v>3.629000000000001E-2</v>
      </c>
      <c r="P368" s="15">
        <f t="shared" si="360"/>
        <v>2.5480000000000003E-2</v>
      </c>
      <c r="Q368" s="442">
        <f t="shared" si="361"/>
        <v>1.0500000000000001E-2</v>
      </c>
      <c r="R368" s="442">
        <f t="shared" si="362"/>
        <v>7.45E-3</v>
      </c>
      <c r="S368" s="442">
        <f t="shared" si="363"/>
        <v>9.2999999999999992E-3</v>
      </c>
      <c r="T368" s="442">
        <f t="shared" si="364"/>
        <v>1.6899999999999998E-2</v>
      </c>
      <c r="U368" s="326">
        <v>34</v>
      </c>
      <c r="V368" s="442">
        <f>AVERAGE(Q368:T368)</f>
        <v>1.1037499999999999E-2</v>
      </c>
      <c r="W368" s="445"/>
      <c r="X368" s="265">
        <f>AVERAGE(Q367:T368)</f>
        <v>1.2543749999999999E-2</v>
      </c>
      <c r="Y368" s="266">
        <v>52</v>
      </c>
      <c r="BK368" s="22" t="s">
        <v>75</v>
      </c>
      <c r="BL368" s="264">
        <f>PERCENTILE($D$5:$E$369,0.95)</f>
        <v>5.2700000000000004E-2</v>
      </c>
      <c r="BM368" s="264">
        <f>PERCENTILE($F$5:$H$369,0.95)</f>
        <v>4.8274999999999998E-2</v>
      </c>
      <c r="BN368" s="264">
        <f>PERCENTILE($I$5:$J$369,0.95)</f>
        <v>5.076E-2</v>
      </c>
      <c r="BO368" s="264">
        <f>PERCENTILE($K$5:$L$369,0.95)</f>
        <v>6.1960000000000001E-2</v>
      </c>
      <c r="BP368" s="264">
        <f>PERCENTILE($D$5:$L$369,0.95)</f>
        <v>5.5300000000000002E-2</v>
      </c>
    </row>
    <row r="369" spans="1:68" ht="17.45" customHeight="1" thickBot="1" x14ac:dyDescent="0.3">
      <c r="A369" s="257">
        <f t="shared" si="368"/>
        <v>12</v>
      </c>
      <c r="B369" s="257">
        <f t="shared" si="369"/>
        <v>2018</v>
      </c>
      <c r="C369" s="116">
        <f t="shared" si="356"/>
        <v>43465</v>
      </c>
      <c r="D369" s="126"/>
      <c r="E369" s="129">
        <v>9.7999999999999997E-3</v>
      </c>
      <c r="F369" s="126"/>
      <c r="G369" s="128">
        <v>1.24E-2</v>
      </c>
      <c r="H369" s="129"/>
      <c r="I369" s="126"/>
      <c r="J369" s="129">
        <v>3.6700000000000003E-2</v>
      </c>
      <c r="K369" s="130"/>
      <c r="L369" s="129">
        <v>1.8599999999999998E-2</v>
      </c>
      <c r="M369" s="140">
        <f t="shared" si="357"/>
        <v>1.6313333333333332E-2</v>
      </c>
      <c r="N369" s="140">
        <f t="shared" si="358"/>
        <v>1.7468571428571424E-2</v>
      </c>
      <c r="O369" s="140">
        <f t="shared" si="359"/>
        <v>3.7216666666666669E-2</v>
      </c>
      <c r="P369" s="140">
        <f t="shared" si="360"/>
        <v>2.5643333333333334E-2</v>
      </c>
      <c r="Q369" s="308">
        <f t="shared" si="361"/>
        <v>9.7999999999999997E-3</v>
      </c>
      <c r="R369" s="308">
        <f t="shared" si="362"/>
        <v>1.24E-2</v>
      </c>
      <c r="S369" s="308">
        <f t="shared" si="363"/>
        <v>3.6700000000000003E-2</v>
      </c>
      <c r="T369" s="308">
        <f t="shared" si="364"/>
        <v>1.8599999999999998E-2</v>
      </c>
      <c r="U369" s="315">
        <v>35</v>
      </c>
      <c r="V369" s="307"/>
      <c r="W369" s="308">
        <f t="shared" ref="W369:W373" si="374">AVERAGE(Q369:T369)</f>
        <v>1.9375E-2</v>
      </c>
      <c r="X369" s="257"/>
      <c r="BK369" s="22" t="s">
        <v>21</v>
      </c>
      <c r="BL369" s="264">
        <f>PERCENTILE($D$5:$E$369,0.9)</f>
        <v>4.8760000000000005E-2</v>
      </c>
      <c r="BM369" s="264">
        <f>PERCENTILE($F$5:$H$369,0.9)</f>
        <v>4.1300000000000003E-2</v>
      </c>
      <c r="BN369" s="264">
        <f>PERCENTILE($I$5:$J$369,0.9)</f>
        <v>4.2599999999999999E-2</v>
      </c>
      <c r="BO369" s="264">
        <f>PERCENTILE($K$5:$L$369,0.9)</f>
        <v>5.3360000000000012E-2</v>
      </c>
      <c r="BP369" s="264">
        <f>PERCENTILE($D$5:$L$369,0.9)</f>
        <v>4.6699999999999998E-2</v>
      </c>
    </row>
    <row r="370" spans="1:68" ht="17.45" customHeight="1" x14ac:dyDescent="0.25">
      <c r="A370" s="257">
        <f t="shared" si="368"/>
        <v>1</v>
      </c>
      <c r="B370" s="257">
        <f t="shared" si="369"/>
        <v>2019</v>
      </c>
      <c r="C370" s="115">
        <f t="shared" si="356"/>
        <v>43466</v>
      </c>
      <c r="D370" s="122">
        <v>1.4200000000000001E-2</v>
      </c>
      <c r="E370" s="124"/>
      <c r="F370" s="122">
        <v>9.4999999999999998E-3</v>
      </c>
      <c r="G370" s="123"/>
      <c r="H370" s="124"/>
      <c r="I370" s="122">
        <v>8.0000000000000002E-3</v>
      </c>
      <c r="J370" s="124"/>
      <c r="K370" s="125">
        <v>3.2199999999999999E-2</v>
      </c>
      <c r="L370" s="124"/>
      <c r="M370" s="264">
        <f t="shared" si="357"/>
        <v>1.6483333333333332E-2</v>
      </c>
      <c r="N370" s="264">
        <f t="shared" si="358"/>
        <v>1.7491428571428567E-2</v>
      </c>
      <c r="O370" s="264">
        <f t="shared" si="359"/>
        <v>3.7246666666666671E-2</v>
      </c>
      <c r="P370" s="264">
        <f t="shared" si="360"/>
        <v>2.626333333333334E-2</v>
      </c>
      <c r="Q370" s="265">
        <f t="shared" si="361"/>
        <v>1.4200000000000001E-2</v>
      </c>
      <c r="R370" s="265">
        <f t="shared" si="362"/>
        <v>9.4999999999999998E-3</v>
      </c>
      <c r="S370" s="265">
        <f t="shared" si="363"/>
        <v>8.0000000000000002E-3</v>
      </c>
      <c r="T370" s="265">
        <f t="shared" si="364"/>
        <v>3.2199999999999999E-2</v>
      </c>
      <c r="U370" s="5">
        <v>36</v>
      </c>
      <c r="V370" s="257"/>
      <c r="W370" s="265">
        <f t="shared" si="374"/>
        <v>1.5975E-2</v>
      </c>
      <c r="X370" s="257"/>
    </row>
    <row r="371" spans="1:68" ht="17.45" customHeight="1" x14ac:dyDescent="0.25">
      <c r="A371" s="257">
        <f t="shared" ref="A371:A431" si="375">IF(ISNUMBER(C371),MONTH(C371),"")</f>
        <v>1</v>
      </c>
      <c r="B371" s="257">
        <f t="shared" ref="B371:B431" si="376">IF(ISNUMBER(C371),YEAR(C371),"")</f>
        <v>2019</v>
      </c>
      <c r="C371" s="8">
        <f t="shared" si="356"/>
        <v>43467</v>
      </c>
      <c r="D371" s="260"/>
      <c r="E371" s="261">
        <v>2.2700000000000001E-2</v>
      </c>
      <c r="F371" s="260"/>
      <c r="G371" s="262">
        <v>2.92E-2</v>
      </c>
      <c r="H371" s="261"/>
      <c r="I371" s="263"/>
      <c r="J371" s="285">
        <v>3.8600000000000002E-2</v>
      </c>
      <c r="K371" s="260"/>
      <c r="L371" s="261">
        <v>3.9199999999999999E-2</v>
      </c>
      <c r="M371" s="264">
        <f t="shared" si="357"/>
        <v>1.6416666666666666E-2</v>
      </c>
      <c r="N371" s="264">
        <f t="shared" si="358"/>
        <v>1.7731428571428565E-2</v>
      </c>
      <c r="O371" s="264">
        <f t="shared" si="359"/>
        <v>3.2333333333333332E-2</v>
      </c>
      <c r="P371" s="264">
        <f t="shared" si="360"/>
        <v>2.6339999999999999E-2</v>
      </c>
      <c r="Q371" s="265">
        <f t="shared" si="361"/>
        <v>2.2700000000000001E-2</v>
      </c>
      <c r="R371" s="265">
        <f t="shared" si="362"/>
        <v>2.92E-2</v>
      </c>
      <c r="S371" s="265">
        <f t="shared" si="363"/>
        <v>3.8600000000000002E-2</v>
      </c>
      <c r="T371" s="265">
        <f t="shared" si="364"/>
        <v>3.9199999999999999E-2</v>
      </c>
      <c r="U371" s="5">
        <v>37</v>
      </c>
      <c r="V371" s="257"/>
      <c r="W371" s="265">
        <f t="shared" si="374"/>
        <v>3.2424999999999995E-2</v>
      </c>
      <c r="X371" s="257"/>
    </row>
    <row r="372" spans="1:68" ht="17.45" customHeight="1" x14ac:dyDescent="0.25">
      <c r="A372" s="257">
        <f t="shared" si="375"/>
        <v>1</v>
      </c>
      <c r="B372" s="257">
        <f t="shared" si="376"/>
        <v>2019</v>
      </c>
      <c r="C372" s="8">
        <f t="shared" si="356"/>
        <v>43468</v>
      </c>
      <c r="D372" s="260">
        <v>1.9699999999999999E-2</v>
      </c>
      <c r="E372" s="261"/>
      <c r="F372" s="260"/>
      <c r="G372" s="262"/>
      <c r="H372" s="261">
        <v>3.3399999999999999E-2</v>
      </c>
      <c r="I372" s="263">
        <v>4.1099999999999998E-2</v>
      </c>
      <c r="J372" s="285"/>
      <c r="K372" s="260">
        <v>5.5599999999999997E-2</v>
      </c>
      <c r="L372" s="261"/>
      <c r="M372" s="264">
        <f t="shared" si="357"/>
        <v>1.6316666666666663E-2</v>
      </c>
      <c r="N372" s="264">
        <f t="shared" si="358"/>
        <v>1.7914285714285709E-2</v>
      </c>
      <c r="O372" s="264">
        <f t="shared" si="359"/>
        <v>3.172666666666666E-2</v>
      </c>
      <c r="P372" s="264">
        <f t="shared" si="360"/>
        <v>2.7006666666666665E-2</v>
      </c>
      <c r="Q372" s="265">
        <f t="shared" si="361"/>
        <v>1.9699999999999999E-2</v>
      </c>
      <c r="R372" s="265">
        <f t="shared" si="362"/>
        <v>3.3399999999999999E-2</v>
      </c>
      <c r="S372" s="265">
        <f t="shared" si="363"/>
        <v>4.1099999999999998E-2</v>
      </c>
      <c r="T372" s="265">
        <f t="shared" si="364"/>
        <v>5.5599999999999997E-2</v>
      </c>
      <c r="U372" s="5">
        <v>38</v>
      </c>
      <c r="V372" s="257"/>
      <c r="W372" s="265">
        <f t="shared" si="374"/>
        <v>3.7449999999999997E-2</v>
      </c>
      <c r="X372" s="257"/>
    </row>
    <row r="373" spans="1:68" ht="17.45" customHeight="1" x14ac:dyDescent="0.25">
      <c r="A373" s="257">
        <f t="shared" si="375"/>
        <v>1</v>
      </c>
      <c r="B373" s="257">
        <f t="shared" si="376"/>
        <v>2019</v>
      </c>
      <c r="C373" s="8">
        <f t="shared" si="356"/>
        <v>43469</v>
      </c>
      <c r="D373" s="260"/>
      <c r="E373" s="261">
        <v>2.5700000000000001E-2</v>
      </c>
      <c r="F373" s="260"/>
      <c r="G373" s="262">
        <v>2.3400000000000001E-2</v>
      </c>
      <c r="H373" s="261"/>
      <c r="I373" s="263"/>
      <c r="J373" s="285">
        <v>4.0500000000000001E-2</v>
      </c>
      <c r="K373" s="260"/>
      <c r="L373" s="261">
        <v>5.4800000000000001E-2</v>
      </c>
      <c r="M373" s="264">
        <f t="shared" si="357"/>
        <v>1.6840000000000004E-2</v>
      </c>
      <c r="N373" s="264">
        <f t="shared" si="358"/>
        <v>1.8302857142857138E-2</v>
      </c>
      <c r="O373" s="264">
        <f t="shared" si="359"/>
        <v>3.2289999999999992E-2</v>
      </c>
      <c r="P373" s="264">
        <f t="shared" si="360"/>
        <v>2.7563333333333329E-2</v>
      </c>
      <c r="Q373" s="265">
        <f t="shared" si="361"/>
        <v>2.5700000000000001E-2</v>
      </c>
      <c r="R373" s="265">
        <f t="shared" si="362"/>
        <v>2.3400000000000001E-2</v>
      </c>
      <c r="S373" s="265">
        <f t="shared" si="363"/>
        <v>4.0500000000000001E-2</v>
      </c>
      <c r="T373" s="265">
        <f t="shared" si="364"/>
        <v>5.4800000000000001E-2</v>
      </c>
      <c r="U373" s="5">
        <v>39</v>
      </c>
      <c r="V373" s="257"/>
      <c r="W373" s="265">
        <f t="shared" si="374"/>
        <v>3.6100000000000007E-2</v>
      </c>
      <c r="X373" s="265">
        <f>AVERAGE(Q369:T373)</f>
        <v>2.8264999999999995E-2</v>
      </c>
      <c r="Y373" s="266">
        <v>53</v>
      </c>
    </row>
    <row r="374" spans="1:68" ht="17.45" customHeight="1" x14ac:dyDescent="0.25">
      <c r="A374" s="257">
        <f t="shared" si="375"/>
        <v>1</v>
      </c>
      <c r="B374" s="257">
        <f t="shared" si="376"/>
        <v>2019</v>
      </c>
      <c r="C374" s="435">
        <f t="shared" si="356"/>
        <v>43470</v>
      </c>
      <c r="D374" s="434">
        <v>1.2200000000000001E-2</v>
      </c>
      <c r="E374" s="436"/>
      <c r="F374" s="434">
        <v>1.11E-2</v>
      </c>
      <c r="G374" s="438"/>
      <c r="H374" s="436">
        <v>1.18E-2</v>
      </c>
      <c r="I374" s="437">
        <v>1.5599999999999999E-2</v>
      </c>
      <c r="J374" s="439"/>
      <c r="K374" s="434">
        <v>1.9400000000000001E-2</v>
      </c>
      <c r="L374" s="436"/>
      <c r="M374" s="15">
        <f t="shared" si="357"/>
        <v>1.7093333333333332E-2</v>
      </c>
      <c r="N374" s="15">
        <f t="shared" si="358"/>
        <v>1.8762857142857137E-2</v>
      </c>
      <c r="O374" s="15">
        <f t="shared" si="359"/>
        <v>3.268999999999999E-2</v>
      </c>
      <c r="P374" s="15">
        <f t="shared" si="360"/>
        <v>2.7923333333333331E-2</v>
      </c>
      <c r="Q374" s="442">
        <f t="shared" si="361"/>
        <v>1.2200000000000001E-2</v>
      </c>
      <c r="R374" s="442">
        <f t="shared" si="362"/>
        <v>1.145E-2</v>
      </c>
      <c r="S374" s="442">
        <f t="shared" si="363"/>
        <v>1.5599999999999999E-2</v>
      </c>
      <c r="T374" s="442">
        <f t="shared" si="364"/>
        <v>1.9400000000000001E-2</v>
      </c>
      <c r="U374" s="326">
        <v>40</v>
      </c>
      <c r="V374" s="442">
        <f>AVERAGE(Q374:T374)</f>
        <v>1.46625E-2</v>
      </c>
      <c r="W374" s="445"/>
      <c r="X374" s="257"/>
      <c r="Y374" s="266">
        <v>53</v>
      </c>
    </row>
    <row r="375" spans="1:68" ht="17.45" customHeight="1" x14ac:dyDescent="0.25">
      <c r="A375" s="257">
        <f t="shared" si="375"/>
        <v>1</v>
      </c>
      <c r="B375" s="257">
        <f t="shared" si="376"/>
        <v>2019</v>
      </c>
      <c r="C375" s="435">
        <f t="shared" si="356"/>
        <v>43471</v>
      </c>
      <c r="D375" s="434"/>
      <c r="E375" s="436">
        <v>6.6E-3</v>
      </c>
      <c r="F375" s="434"/>
      <c r="G375" s="438">
        <v>7.4999999999999997E-3</v>
      </c>
      <c r="H375" s="436"/>
      <c r="I375" s="437"/>
      <c r="J375" s="439">
        <v>5.4099999999999999E-3</v>
      </c>
      <c r="K375" s="434"/>
      <c r="L375" s="436">
        <v>1.1599999999999999E-2</v>
      </c>
      <c r="M375" s="15">
        <f t="shared" si="357"/>
        <v>1.702E-2</v>
      </c>
      <c r="N375" s="15">
        <f t="shared" si="358"/>
        <v>1.8685714285714281E-2</v>
      </c>
      <c r="O375" s="15">
        <f t="shared" si="359"/>
        <v>3.1300333333333333E-2</v>
      </c>
      <c r="P375" s="15">
        <f t="shared" si="360"/>
        <v>2.7699999999999999E-2</v>
      </c>
      <c r="Q375" s="442">
        <f t="shared" si="361"/>
        <v>6.6E-3</v>
      </c>
      <c r="R375" s="442">
        <f t="shared" si="362"/>
        <v>7.4999999999999997E-3</v>
      </c>
      <c r="S375" s="442">
        <f t="shared" si="363"/>
        <v>5.4099999999999999E-3</v>
      </c>
      <c r="T375" s="442">
        <f t="shared" si="364"/>
        <v>1.1599999999999999E-2</v>
      </c>
      <c r="U375" s="326">
        <v>41</v>
      </c>
      <c r="V375" s="442">
        <f>AVERAGE(Q375:T375)</f>
        <v>7.7774999999999997E-3</v>
      </c>
      <c r="W375" s="445"/>
      <c r="X375" s="265">
        <f>AVERAGE(Q374:T375)</f>
        <v>1.1220000000000001E-2</v>
      </c>
      <c r="Y375" s="266">
        <v>53</v>
      </c>
    </row>
    <row r="376" spans="1:68" ht="17.45" customHeight="1" x14ac:dyDescent="0.25">
      <c r="A376" s="257">
        <f t="shared" si="375"/>
        <v>1</v>
      </c>
      <c r="B376" s="257">
        <f t="shared" si="376"/>
        <v>2019</v>
      </c>
      <c r="C376" s="8">
        <f t="shared" si="356"/>
        <v>43472</v>
      </c>
      <c r="D376" s="260">
        <v>2.1299999999999999E-2</v>
      </c>
      <c r="E376" s="261"/>
      <c r="F376" s="260">
        <v>1.18E-2</v>
      </c>
      <c r="G376" s="262"/>
      <c r="H376" s="261"/>
      <c r="I376" s="263">
        <v>3.0300000000000001E-2</v>
      </c>
      <c r="J376" s="285"/>
      <c r="K376" s="260">
        <v>2.07E-2</v>
      </c>
      <c r="L376" s="261"/>
      <c r="M376" s="264">
        <f t="shared" si="357"/>
        <v>1.7259999999999998E-2</v>
      </c>
      <c r="N376" s="264">
        <f t="shared" si="358"/>
        <v>1.8671428571428571E-2</v>
      </c>
      <c r="O376" s="264">
        <f t="shared" si="359"/>
        <v>3.1926999999999997E-2</v>
      </c>
      <c r="P376" s="264">
        <f t="shared" si="360"/>
        <v>2.7793333333333333E-2</v>
      </c>
      <c r="Q376" s="265">
        <f t="shared" si="361"/>
        <v>2.1299999999999999E-2</v>
      </c>
      <c r="R376" s="265">
        <f t="shared" si="362"/>
        <v>1.18E-2</v>
      </c>
      <c r="S376" s="265">
        <f t="shared" si="363"/>
        <v>3.0300000000000001E-2</v>
      </c>
      <c r="T376" s="265">
        <f t="shared" si="364"/>
        <v>2.07E-2</v>
      </c>
      <c r="U376" s="5">
        <v>42</v>
      </c>
      <c r="V376" s="257"/>
      <c r="W376" s="265">
        <f t="shared" ref="W376:W380" si="377">AVERAGE(Q376:T376)</f>
        <v>2.1024999999999999E-2</v>
      </c>
      <c r="X376" s="257"/>
    </row>
    <row r="377" spans="1:68" ht="17.45" customHeight="1" x14ac:dyDescent="0.25">
      <c r="A377" s="257">
        <f t="shared" si="375"/>
        <v>1</v>
      </c>
      <c r="B377" s="257">
        <f t="shared" si="376"/>
        <v>2019</v>
      </c>
      <c r="C377" s="8">
        <f t="shared" si="356"/>
        <v>43473</v>
      </c>
      <c r="D377" s="260"/>
      <c r="E377" s="261">
        <v>3.0800000000000001E-2</v>
      </c>
      <c r="F377" s="260"/>
      <c r="G377" s="262">
        <v>1.7899999999999999E-2</v>
      </c>
      <c r="H377" s="261"/>
      <c r="I377" s="263"/>
      <c r="J377" s="285">
        <v>4.3400000000000001E-2</v>
      </c>
      <c r="K377" s="260"/>
      <c r="L377" s="261">
        <v>3.6299999999999999E-2</v>
      </c>
      <c r="M377" s="264">
        <f t="shared" si="357"/>
        <v>1.7946666666666666E-2</v>
      </c>
      <c r="N377" s="264">
        <f t="shared" si="358"/>
        <v>1.8805714285714287E-2</v>
      </c>
      <c r="O377" s="264">
        <f t="shared" si="359"/>
        <v>3.2970333333333331E-2</v>
      </c>
      <c r="P377" s="264">
        <f t="shared" si="360"/>
        <v>2.8319999999999994E-2</v>
      </c>
      <c r="Q377" s="265">
        <f t="shared" si="361"/>
        <v>3.0800000000000001E-2</v>
      </c>
      <c r="R377" s="265">
        <f t="shared" si="362"/>
        <v>1.7899999999999999E-2</v>
      </c>
      <c r="S377" s="265">
        <f t="shared" si="363"/>
        <v>4.3400000000000001E-2</v>
      </c>
      <c r="T377" s="265">
        <f t="shared" si="364"/>
        <v>3.6299999999999999E-2</v>
      </c>
      <c r="U377" s="5">
        <v>43</v>
      </c>
      <c r="V377" s="257"/>
      <c r="W377" s="265">
        <f t="shared" si="377"/>
        <v>3.2100000000000004E-2</v>
      </c>
      <c r="X377" s="257"/>
    </row>
    <row r="378" spans="1:68" ht="17.45" customHeight="1" x14ac:dyDescent="0.25">
      <c r="A378" s="257">
        <f t="shared" si="375"/>
        <v>1</v>
      </c>
      <c r="B378" s="257">
        <f t="shared" si="376"/>
        <v>2019</v>
      </c>
      <c r="C378" s="8">
        <f t="shared" si="356"/>
        <v>43474</v>
      </c>
      <c r="D378" s="260">
        <v>1.8599999999999998E-2</v>
      </c>
      <c r="E378" s="261"/>
      <c r="F378" s="260"/>
      <c r="G378" s="262"/>
      <c r="H378" s="261">
        <v>2.76E-2</v>
      </c>
      <c r="I378" s="263">
        <v>3.8199999999999998E-2</v>
      </c>
      <c r="J378" s="285"/>
      <c r="K378" s="260">
        <v>4.7500000000000001E-2</v>
      </c>
      <c r="L378" s="261"/>
      <c r="M378" s="264">
        <f t="shared" si="357"/>
        <v>1.7566666666666668E-2</v>
      </c>
      <c r="N378" s="264">
        <f t="shared" si="358"/>
        <v>1.8662857142857144E-2</v>
      </c>
      <c r="O378" s="264">
        <f t="shared" si="359"/>
        <v>3.2030333333333327E-2</v>
      </c>
      <c r="P378" s="264">
        <f t="shared" si="360"/>
        <v>2.8703333333333334E-2</v>
      </c>
      <c r="Q378" s="265">
        <f t="shared" si="361"/>
        <v>1.8599999999999998E-2</v>
      </c>
      <c r="R378" s="265">
        <f t="shared" si="362"/>
        <v>2.76E-2</v>
      </c>
      <c r="S378" s="265">
        <f t="shared" si="363"/>
        <v>3.8199999999999998E-2</v>
      </c>
      <c r="T378" s="265">
        <f t="shared" si="364"/>
        <v>4.7500000000000001E-2</v>
      </c>
      <c r="U378" s="5">
        <v>44</v>
      </c>
      <c r="V378" s="257"/>
      <c r="W378" s="265">
        <f t="shared" si="377"/>
        <v>3.2975000000000004E-2</v>
      </c>
      <c r="X378" s="257"/>
    </row>
    <row r="379" spans="1:68" ht="17.45" customHeight="1" x14ac:dyDescent="0.25">
      <c r="A379" s="257">
        <f t="shared" si="375"/>
        <v>1</v>
      </c>
      <c r="B379" s="257">
        <f t="shared" si="376"/>
        <v>2019</v>
      </c>
      <c r="C379" s="8">
        <f t="shared" si="356"/>
        <v>43475</v>
      </c>
      <c r="D379" s="260"/>
      <c r="E379" s="261">
        <v>2.7900000000000001E-2</v>
      </c>
      <c r="F379" s="260"/>
      <c r="G379" s="262">
        <v>3.2300000000000002E-2</v>
      </c>
      <c r="H379" s="261"/>
      <c r="I379" s="263"/>
      <c r="J379" s="285">
        <v>4.0599999999999997E-2</v>
      </c>
      <c r="K379" s="260"/>
      <c r="L379" s="261">
        <v>2.47E-2</v>
      </c>
      <c r="M379" s="264">
        <f t="shared" si="357"/>
        <v>1.7763333333333336E-2</v>
      </c>
      <c r="N379" s="264">
        <f t="shared" si="358"/>
        <v>1.8765714285714288E-2</v>
      </c>
      <c r="O379" s="264">
        <f t="shared" si="359"/>
        <v>3.1560333333333329E-2</v>
      </c>
      <c r="P379" s="264">
        <f t="shared" si="360"/>
        <v>2.8469999999999995E-2</v>
      </c>
      <c r="Q379" s="265">
        <f t="shared" si="361"/>
        <v>2.7900000000000001E-2</v>
      </c>
      <c r="R379" s="265">
        <f t="shared" si="362"/>
        <v>3.2300000000000002E-2</v>
      </c>
      <c r="S379" s="265">
        <f t="shared" si="363"/>
        <v>4.0599999999999997E-2</v>
      </c>
      <c r="T379" s="265">
        <f t="shared" si="364"/>
        <v>2.47E-2</v>
      </c>
      <c r="U379" s="5">
        <v>45</v>
      </c>
      <c r="V379" s="257"/>
      <c r="W379" s="265">
        <f t="shared" si="377"/>
        <v>3.1375E-2</v>
      </c>
      <c r="X379" s="257"/>
    </row>
    <row r="380" spans="1:68" ht="17.45" customHeight="1" x14ac:dyDescent="0.25">
      <c r="A380" s="257">
        <f t="shared" si="375"/>
        <v>1</v>
      </c>
      <c r="B380" s="257">
        <f t="shared" si="376"/>
        <v>2019</v>
      </c>
      <c r="C380" s="9">
        <f t="shared" si="356"/>
        <v>43476</v>
      </c>
      <c r="D380" s="275">
        <v>1.9599999999999999E-2</v>
      </c>
      <c r="E380" s="276"/>
      <c r="F380" s="275">
        <v>2.5499999999999998E-2</v>
      </c>
      <c r="G380" s="277"/>
      <c r="H380" s="276">
        <v>2.9600000000000001E-2</v>
      </c>
      <c r="I380" s="278">
        <v>4.02E-2</v>
      </c>
      <c r="J380" s="286"/>
      <c r="K380" s="275">
        <v>2.41E-2</v>
      </c>
      <c r="L380" s="276"/>
      <c r="M380" s="264">
        <f t="shared" si="357"/>
        <v>1.7726666666666665E-2</v>
      </c>
      <c r="N380" s="264">
        <f t="shared" si="358"/>
        <v>1.886285714285714E-2</v>
      </c>
      <c r="O380" s="264">
        <f t="shared" si="359"/>
        <v>3.0936999999999992E-2</v>
      </c>
      <c r="P380" s="264">
        <f t="shared" si="360"/>
        <v>2.8303333333333333E-2</v>
      </c>
      <c r="Q380" s="265">
        <f t="shared" si="361"/>
        <v>1.9599999999999999E-2</v>
      </c>
      <c r="R380" s="265">
        <f t="shared" si="362"/>
        <v>2.7549999999999998E-2</v>
      </c>
      <c r="S380" s="265">
        <f t="shared" si="363"/>
        <v>4.02E-2</v>
      </c>
      <c r="T380" s="265">
        <f t="shared" si="364"/>
        <v>2.41E-2</v>
      </c>
      <c r="U380" s="5">
        <v>46</v>
      </c>
      <c r="V380" s="257"/>
      <c r="W380" s="265">
        <f t="shared" si="377"/>
        <v>2.7862499999999998E-2</v>
      </c>
      <c r="X380" s="265">
        <f>AVERAGE(Q376:T380)</f>
        <v>2.9067499999999996E-2</v>
      </c>
      <c r="Y380" s="266">
        <v>54</v>
      </c>
    </row>
    <row r="381" spans="1:68" ht="17.45" customHeight="1" x14ac:dyDescent="0.25">
      <c r="A381" s="257">
        <f t="shared" si="375"/>
        <v>1</v>
      </c>
      <c r="B381" s="257">
        <f t="shared" si="376"/>
        <v>2019</v>
      </c>
      <c r="C381" s="435">
        <f t="shared" si="356"/>
        <v>43477</v>
      </c>
      <c r="D381" s="434"/>
      <c r="E381" s="436">
        <v>9.5999999999999992E-3</v>
      </c>
      <c r="F381" s="434"/>
      <c r="G381" s="438">
        <v>9.1999999999999998E-3</v>
      </c>
      <c r="H381" s="436"/>
      <c r="I381" s="437"/>
      <c r="J381" s="439">
        <v>6.4000000000000003E-3</v>
      </c>
      <c r="K381" s="434"/>
      <c r="L381" s="436">
        <v>1.43E-2</v>
      </c>
      <c r="M381" s="15">
        <f t="shared" si="357"/>
        <v>1.7506666666666667E-2</v>
      </c>
      <c r="N381" s="15">
        <f t="shared" si="358"/>
        <v>1.8208571428571425E-2</v>
      </c>
      <c r="O381" s="15">
        <f t="shared" si="359"/>
        <v>2.9933666666666657E-2</v>
      </c>
      <c r="P381" s="15">
        <f t="shared" si="360"/>
        <v>2.7393333333333329E-2</v>
      </c>
      <c r="Q381" s="442">
        <f t="shared" si="361"/>
        <v>9.5999999999999992E-3</v>
      </c>
      <c r="R381" s="442">
        <f t="shared" si="362"/>
        <v>9.1999999999999998E-3</v>
      </c>
      <c r="S381" s="442">
        <f t="shared" si="363"/>
        <v>6.4000000000000003E-3</v>
      </c>
      <c r="T381" s="442">
        <f t="shared" si="364"/>
        <v>1.43E-2</v>
      </c>
      <c r="U381" s="326">
        <v>47</v>
      </c>
      <c r="V381" s="442">
        <f>AVERAGE(Q381:T381)</f>
        <v>9.8749999999999984E-3</v>
      </c>
      <c r="W381" s="445"/>
      <c r="X381" s="257"/>
      <c r="Y381" s="266">
        <v>54</v>
      </c>
    </row>
    <row r="382" spans="1:68" ht="17.45" customHeight="1" x14ac:dyDescent="0.25">
      <c r="A382" s="257">
        <f t="shared" si="375"/>
        <v>1</v>
      </c>
      <c r="B382" s="257">
        <f t="shared" si="376"/>
        <v>2019</v>
      </c>
      <c r="C382" s="435">
        <f t="shared" si="356"/>
        <v>43478</v>
      </c>
      <c r="D382" s="434">
        <v>8.3999999999999995E-3</v>
      </c>
      <c r="E382" s="436"/>
      <c r="F382" s="434">
        <v>5.8999999999999999E-3</v>
      </c>
      <c r="G382" s="438"/>
      <c r="H382" s="436"/>
      <c r="I382" s="437">
        <v>6.1000000000000004E-3</v>
      </c>
      <c r="J382" s="439"/>
      <c r="K382" s="434">
        <v>9.5999999999999992E-3</v>
      </c>
      <c r="L382" s="436"/>
      <c r="M382" s="15">
        <f t="shared" si="357"/>
        <v>1.6413333333333332E-2</v>
      </c>
      <c r="N382" s="15">
        <f t="shared" si="358"/>
        <v>1.7565714285714282E-2</v>
      </c>
      <c r="O382" s="15">
        <f t="shared" si="359"/>
        <v>2.8883666666666662E-2</v>
      </c>
      <c r="P382" s="15">
        <f t="shared" si="360"/>
        <v>2.6253333333333337E-2</v>
      </c>
      <c r="Q382" s="442">
        <f t="shared" si="361"/>
        <v>8.3999999999999995E-3</v>
      </c>
      <c r="R382" s="442">
        <f t="shared" si="362"/>
        <v>5.8999999999999999E-3</v>
      </c>
      <c r="S382" s="442">
        <f t="shared" si="363"/>
        <v>6.1000000000000004E-3</v>
      </c>
      <c r="T382" s="442">
        <f t="shared" si="364"/>
        <v>9.5999999999999992E-3</v>
      </c>
      <c r="U382" s="326">
        <v>48</v>
      </c>
      <c r="V382" s="442">
        <f>AVERAGE(Q382:T382)</f>
        <v>7.4999999999999997E-3</v>
      </c>
      <c r="W382" s="445"/>
      <c r="X382" s="265">
        <f>AVERAGE(Q381:T382)</f>
        <v>8.687499999999999E-3</v>
      </c>
      <c r="Y382" s="266">
        <v>54</v>
      </c>
    </row>
    <row r="383" spans="1:68" ht="17.45" customHeight="1" x14ac:dyDescent="0.25">
      <c r="A383" s="257">
        <f t="shared" si="375"/>
        <v>1</v>
      </c>
      <c r="B383" s="257">
        <f t="shared" si="376"/>
        <v>2019</v>
      </c>
      <c r="C383" s="8">
        <f t="shared" si="356"/>
        <v>43479</v>
      </c>
      <c r="D383" s="260"/>
      <c r="E383" s="261">
        <v>9.5999999999999992E-3</v>
      </c>
      <c r="F383" s="260"/>
      <c r="G383" s="262">
        <v>1.15E-2</v>
      </c>
      <c r="H383" s="261"/>
      <c r="I383" s="263"/>
      <c r="J383" s="285">
        <v>1.9300000000000001E-2</v>
      </c>
      <c r="K383" s="260"/>
      <c r="L383" s="261">
        <v>2.9499999999999998E-2</v>
      </c>
      <c r="M383" s="264">
        <f t="shared" si="357"/>
        <v>1.6299999999999999E-2</v>
      </c>
      <c r="N383" s="264">
        <f t="shared" si="358"/>
        <v>1.7328571428571426E-2</v>
      </c>
      <c r="O383" s="264">
        <f t="shared" si="359"/>
        <v>2.8886999999999996E-2</v>
      </c>
      <c r="P383" s="264">
        <f t="shared" si="360"/>
        <v>2.6316666666666665E-2</v>
      </c>
      <c r="Q383" s="265">
        <f t="shared" si="361"/>
        <v>9.5999999999999992E-3</v>
      </c>
      <c r="R383" s="265">
        <f t="shared" si="362"/>
        <v>1.15E-2</v>
      </c>
      <c r="S383" s="265">
        <f t="shared" si="363"/>
        <v>1.9300000000000001E-2</v>
      </c>
      <c r="T383" s="265">
        <f t="shared" si="364"/>
        <v>2.9499999999999998E-2</v>
      </c>
      <c r="U383" s="5">
        <v>49</v>
      </c>
      <c r="V383" s="257"/>
      <c r="W383" s="265">
        <f t="shared" ref="W383:W387" si="378">AVERAGE(Q383:T383)</f>
        <v>1.7475000000000001E-2</v>
      </c>
      <c r="X383" s="257"/>
    </row>
    <row r="384" spans="1:68" ht="17.45" customHeight="1" x14ac:dyDescent="0.25">
      <c r="A384" s="257">
        <f t="shared" si="375"/>
        <v>1</v>
      </c>
      <c r="B384" s="257">
        <f t="shared" si="376"/>
        <v>2019</v>
      </c>
      <c r="C384" s="8">
        <f t="shared" si="356"/>
        <v>43480</v>
      </c>
      <c r="D384" s="260">
        <v>6.7000000000000002E-3</v>
      </c>
      <c r="E384" s="261"/>
      <c r="F384" s="260"/>
      <c r="G384" s="262"/>
      <c r="H384" s="261">
        <v>2.8999999999999998E-3</v>
      </c>
      <c r="I384" s="263">
        <v>8.3999999999999995E-3</v>
      </c>
      <c r="J384" s="285"/>
      <c r="K384" s="260">
        <v>1.41E-2</v>
      </c>
      <c r="L384" s="261"/>
      <c r="M384" s="264">
        <f t="shared" si="357"/>
        <v>1.5766666666666665E-2</v>
      </c>
      <c r="N384" s="264">
        <f t="shared" si="358"/>
        <v>1.6965714285714282E-2</v>
      </c>
      <c r="O384" s="264">
        <f t="shared" si="359"/>
        <v>2.8766999999999997E-2</v>
      </c>
      <c r="P384" s="264">
        <f t="shared" si="360"/>
        <v>2.5849999999999998E-2</v>
      </c>
      <c r="Q384" s="265">
        <f t="shared" si="361"/>
        <v>6.7000000000000002E-3</v>
      </c>
      <c r="R384" s="265">
        <f t="shared" si="362"/>
        <v>2.8999999999999998E-3</v>
      </c>
      <c r="S384" s="265">
        <f t="shared" si="363"/>
        <v>8.3999999999999995E-3</v>
      </c>
      <c r="T384" s="265">
        <f t="shared" si="364"/>
        <v>1.41E-2</v>
      </c>
      <c r="U384" s="5">
        <v>50</v>
      </c>
      <c r="V384" s="257"/>
      <c r="W384" s="265">
        <f t="shared" si="378"/>
        <v>8.0250000000000009E-3</v>
      </c>
      <c r="X384" s="257"/>
    </row>
    <row r="385" spans="1:30" ht="17.45" customHeight="1" x14ac:dyDescent="0.25">
      <c r="A385" s="257">
        <f t="shared" si="375"/>
        <v>1</v>
      </c>
      <c r="B385" s="257">
        <f t="shared" si="376"/>
        <v>2019</v>
      </c>
      <c r="C385" s="8">
        <f t="shared" si="356"/>
        <v>43481</v>
      </c>
      <c r="D385" s="260"/>
      <c r="E385" s="261">
        <v>6.8999999999999999E-3</v>
      </c>
      <c r="F385" s="260"/>
      <c r="G385" s="262">
        <v>1.5E-3</v>
      </c>
      <c r="H385" s="261"/>
      <c r="I385" s="263"/>
      <c r="J385" s="285">
        <v>1.9E-3</v>
      </c>
      <c r="K385" s="260"/>
      <c r="L385" s="261">
        <v>6.6E-3</v>
      </c>
      <c r="M385" s="264">
        <f t="shared" si="357"/>
        <v>1.5016666666666666E-2</v>
      </c>
      <c r="N385" s="264">
        <f t="shared" si="358"/>
        <v>1.640571428571428E-2</v>
      </c>
      <c r="O385" s="264">
        <f t="shared" si="359"/>
        <v>2.7433666666666665E-2</v>
      </c>
      <c r="P385" s="264">
        <f t="shared" si="360"/>
        <v>2.5080000000000005E-2</v>
      </c>
      <c r="Q385" s="265">
        <f t="shared" si="361"/>
        <v>6.8999999999999999E-3</v>
      </c>
      <c r="R385" s="265">
        <f t="shared" si="362"/>
        <v>1.5E-3</v>
      </c>
      <c r="S385" s="265">
        <f t="shared" si="363"/>
        <v>1.9E-3</v>
      </c>
      <c r="T385" s="265">
        <f t="shared" si="364"/>
        <v>6.6E-3</v>
      </c>
      <c r="U385" s="5">
        <v>51</v>
      </c>
      <c r="V385" s="257"/>
      <c r="W385" s="265">
        <f t="shared" si="378"/>
        <v>4.2249999999999996E-3</v>
      </c>
      <c r="X385" s="257"/>
    </row>
    <row r="386" spans="1:30" ht="17.45" customHeight="1" x14ac:dyDescent="0.25">
      <c r="A386" s="257">
        <f t="shared" si="375"/>
        <v>1</v>
      </c>
      <c r="B386" s="257">
        <f t="shared" si="376"/>
        <v>2019</v>
      </c>
      <c r="C386" s="9">
        <f t="shared" si="356"/>
        <v>43482</v>
      </c>
      <c r="D386" s="275">
        <v>1.2200000000000001E-2</v>
      </c>
      <c r="E386" s="276"/>
      <c r="F386" s="275">
        <v>3.0999999999999999E-3</v>
      </c>
      <c r="G386" s="277"/>
      <c r="H386" s="276">
        <v>3.0000000000000001E-3</v>
      </c>
      <c r="I386" s="275">
        <v>2.8999999999999998E-3</v>
      </c>
      <c r="J386" s="276"/>
      <c r="K386" s="278">
        <v>1.15E-2</v>
      </c>
      <c r="L386" s="276"/>
      <c r="M386" s="264">
        <f t="shared" si="357"/>
        <v>1.5006666666666666E-2</v>
      </c>
      <c r="N386" s="264">
        <f t="shared" si="358"/>
        <v>1.5282857142857141E-2</v>
      </c>
      <c r="O386" s="264">
        <f t="shared" si="359"/>
        <v>2.5713666666666666E-2</v>
      </c>
      <c r="P386" s="264">
        <f t="shared" si="360"/>
        <v>2.4743333333333336E-2</v>
      </c>
      <c r="Q386" s="265">
        <f t="shared" si="361"/>
        <v>1.2200000000000001E-2</v>
      </c>
      <c r="R386" s="265">
        <f t="shared" si="362"/>
        <v>3.0499999999999998E-3</v>
      </c>
      <c r="S386" s="265">
        <f t="shared" si="363"/>
        <v>2.8999999999999998E-3</v>
      </c>
      <c r="T386" s="265">
        <f t="shared" si="364"/>
        <v>1.15E-2</v>
      </c>
      <c r="U386" s="5">
        <v>52</v>
      </c>
      <c r="V386" s="257"/>
      <c r="W386" s="265">
        <f t="shared" si="378"/>
        <v>7.4124999999999998E-3</v>
      </c>
      <c r="X386" s="257"/>
    </row>
    <row r="387" spans="1:30" ht="17.45" customHeight="1" x14ac:dyDescent="0.25">
      <c r="A387" s="257">
        <f t="shared" si="375"/>
        <v>1</v>
      </c>
      <c r="B387" s="257">
        <f t="shared" si="376"/>
        <v>2019</v>
      </c>
      <c r="C387" s="8">
        <f t="shared" si="356"/>
        <v>43483</v>
      </c>
      <c r="D387" s="260"/>
      <c r="E387" s="261">
        <v>2.23E-2</v>
      </c>
      <c r="F387" s="260"/>
      <c r="G387" s="262">
        <v>2.0299999999999999E-2</v>
      </c>
      <c r="H387" s="261"/>
      <c r="I387" s="263"/>
      <c r="J387" s="285">
        <v>3.1399999999999997E-2</v>
      </c>
      <c r="K387" s="260"/>
      <c r="L387" s="261">
        <v>2.7199999999999998E-2</v>
      </c>
      <c r="M387" s="264">
        <f t="shared" si="357"/>
        <v>1.5029999999999998E-2</v>
      </c>
      <c r="N387" s="264">
        <f t="shared" si="358"/>
        <v>1.5097142857142856E-2</v>
      </c>
      <c r="O387" s="264">
        <f t="shared" si="359"/>
        <v>2.5480333333333334E-2</v>
      </c>
      <c r="P387" s="264">
        <f t="shared" si="360"/>
        <v>2.4450000000000003E-2</v>
      </c>
      <c r="Q387" s="265">
        <f t="shared" si="361"/>
        <v>2.23E-2</v>
      </c>
      <c r="R387" s="265">
        <f t="shared" si="362"/>
        <v>2.0299999999999999E-2</v>
      </c>
      <c r="S387" s="265">
        <f t="shared" si="363"/>
        <v>3.1399999999999997E-2</v>
      </c>
      <c r="T387" s="265">
        <f t="shared" si="364"/>
        <v>2.7199999999999998E-2</v>
      </c>
      <c r="U387" s="5">
        <v>53</v>
      </c>
      <c r="V387" s="257"/>
      <c r="W387" s="265">
        <f t="shared" si="378"/>
        <v>2.53E-2</v>
      </c>
      <c r="X387" s="265">
        <f>AVERAGE(Q383:T387)</f>
        <v>1.2487499999999999E-2</v>
      </c>
      <c r="Y387" s="266">
        <v>55</v>
      </c>
    </row>
    <row r="388" spans="1:30" ht="17.45" customHeight="1" x14ac:dyDescent="0.25">
      <c r="A388" s="257">
        <f t="shared" si="375"/>
        <v>1</v>
      </c>
      <c r="B388" s="257">
        <f t="shared" si="376"/>
        <v>2019</v>
      </c>
      <c r="C388" s="435">
        <f t="shared" si="356"/>
        <v>43484</v>
      </c>
      <c r="D388" s="434">
        <v>1.35E-2</v>
      </c>
      <c r="E388" s="436"/>
      <c r="F388" s="434">
        <v>8.3999999999999995E-3</v>
      </c>
      <c r="G388" s="438"/>
      <c r="H388" s="436"/>
      <c r="I388" s="437">
        <v>1.32E-2</v>
      </c>
      <c r="J388" s="439"/>
      <c r="K388" s="434">
        <v>4.6899999999999997E-2</v>
      </c>
      <c r="L388" s="436"/>
      <c r="M388" s="15">
        <f t="shared" si="357"/>
        <v>1.4829999999999999E-2</v>
      </c>
      <c r="N388" s="15">
        <f t="shared" si="358"/>
        <v>1.4622857142857144E-2</v>
      </c>
      <c r="O388" s="15">
        <f t="shared" si="359"/>
        <v>2.4293666666666665E-2</v>
      </c>
      <c r="P388" s="15">
        <f t="shared" si="360"/>
        <v>2.464666666666666E-2</v>
      </c>
      <c r="Q388" s="442">
        <f t="shared" si="361"/>
        <v>1.35E-2</v>
      </c>
      <c r="R388" s="442">
        <f t="shared" si="362"/>
        <v>8.3999999999999995E-3</v>
      </c>
      <c r="S388" s="442">
        <f t="shared" si="363"/>
        <v>1.32E-2</v>
      </c>
      <c r="T388" s="442">
        <f t="shared" si="364"/>
        <v>4.6899999999999997E-2</v>
      </c>
      <c r="U388" s="326">
        <v>54</v>
      </c>
      <c r="V388" s="442">
        <f>AVERAGE(Q388:T388)</f>
        <v>2.0499999999999997E-2</v>
      </c>
      <c r="W388" s="445"/>
      <c r="X388" s="257"/>
      <c r="Y388" s="266">
        <v>55</v>
      </c>
    </row>
    <row r="389" spans="1:30" ht="17.45" customHeight="1" x14ac:dyDescent="0.25">
      <c r="A389" s="257">
        <f t="shared" si="375"/>
        <v>1</v>
      </c>
      <c r="B389" s="257">
        <f t="shared" si="376"/>
        <v>2019</v>
      </c>
      <c r="C389" s="435">
        <f t="shared" ref="C389:C452" si="379">C388+1</f>
        <v>43485</v>
      </c>
      <c r="D389" s="434"/>
      <c r="E389" s="436">
        <v>1.5800000000000002E-2</v>
      </c>
      <c r="F389" s="434"/>
      <c r="G389" s="438">
        <v>1.61E-2</v>
      </c>
      <c r="H389" s="436"/>
      <c r="I389" s="437"/>
      <c r="J389" s="439">
        <v>7.7499999999999999E-3</v>
      </c>
      <c r="K389" s="434"/>
      <c r="L389" s="436">
        <v>2.0299999999999999E-2</v>
      </c>
      <c r="M389" s="15">
        <f t="shared" si="357"/>
        <v>1.4659999999999998E-2</v>
      </c>
      <c r="N389" s="15">
        <f t="shared" si="358"/>
        <v>1.4354285714285717E-2</v>
      </c>
      <c r="O389" s="15">
        <f t="shared" si="359"/>
        <v>2.339533333333333E-2</v>
      </c>
      <c r="P389" s="15">
        <f t="shared" si="360"/>
        <v>2.4309999999999995E-2</v>
      </c>
      <c r="Q389" s="442">
        <f t="shared" si="361"/>
        <v>1.5800000000000002E-2</v>
      </c>
      <c r="R389" s="442">
        <f t="shared" si="362"/>
        <v>1.61E-2</v>
      </c>
      <c r="S389" s="442">
        <f t="shared" si="363"/>
        <v>7.7499999999999999E-3</v>
      </c>
      <c r="T389" s="442">
        <f t="shared" si="364"/>
        <v>2.0299999999999999E-2</v>
      </c>
      <c r="U389" s="326">
        <v>55</v>
      </c>
      <c r="V389" s="442">
        <f>AVERAGE(Q389:T389)</f>
        <v>1.4987499999999999E-2</v>
      </c>
      <c r="W389" s="445"/>
      <c r="X389" s="265">
        <f>AVERAGE(Q388:T389)</f>
        <v>1.7743750000000003E-2</v>
      </c>
      <c r="Y389" s="266">
        <v>55</v>
      </c>
    </row>
    <row r="390" spans="1:30" ht="17.45" customHeight="1" x14ac:dyDescent="0.25">
      <c r="A390" s="257">
        <f t="shared" si="375"/>
        <v>1</v>
      </c>
      <c r="B390" s="257">
        <f t="shared" si="376"/>
        <v>2019</v>
      </c>
      <c r="C390" s="8">
        <f t="shared" si="379"/>
        <v>43486</v>
      </c>
      <c r="D390" s="260">
        <v>4.3499999999999997E-2</v>
      </c>
      <c r="E390" s="261"/>
      <c r="F390" s="260"/>
      <c r="G390" s="262"/>
      <c r="H390" s="19">
        <v>0.115</v>
      </c>
      <c r="I390" s="263">
        <v>6.2899999999999998E-2</v>
      </c>
      <c r="J390" s="285"/>
      <c r="K390" s="260">
        <v>2.3599999999999999E-2</v>
      </c>
      <c r="L390" s="261"/>
      <c r="M390" s="264">
        <f t="shared" ref="M390:M453" si="380">IF(SUM(D390:E390)&gt;0,IFERROR(AVERAGE(D361:E390),""),"")</f>
        <v>1.5749999999999997E-2</v>
      </c>
      <c r="N390" s="264">
        <f t="shared" ref="N390:N453" si="381">IF(SUM(F390:H390)&gt;0,IFERROR(AVERAGE(F361:H390),""),"")</f>
        <v>1.7274285714285714E-2</v>
      </c>
      <c r="O390" s="264">
        <f t="shared" ref="O390:O453" si="382">IF(SUM(I390:J390)&gt;0,IFERROR(AVERAGE(I361:J390),""),"")</f>
        <v>2.5075333333333328E-2</v>
      </c>
      <c r="P390" s="264">
        <f t="shared" ref="P390:P453" si="383">IF(SUM(K390:L390)&gt;0,IFERROR(AVERAGE(K361:L390),""),"")</f>
        <v>2.4426666666666659E-2</v>
      </c>
      <c r="Q390" s="265">
        <f t="shared" ref="Q390:Q427" si="384">IFERROR(AVERAGE(D390:E390),"")</f>
        <v>4.3499999999999997E-2</v>
      </c>
      <c r="R390" s="328"/>
      <c r="S390" s="265">
        <f t="shared" ref="S390:S427" si="385">IFERROR(AVERAGE(I390:J390),"")</f>
        <v>6.2899999999999998E-2</v>
      </c>
      <c r="T390" s="265">
        <f t="shared" ref="T390:T427" si="386">IFERROR(AVERAGE(K390:L390),"")</f>
        <v>2.3599999999999999E-2</v>
      </c>
      <c r="U390" s="5">
        <v>56</v>
      </c>
      <c r="V390" s="257"/>
      <c r="W390" s="265">
        <f t="shared" ref="W390:W394" si="387">AVERAGE(Q390:T390)</f>
        <v>4.3333333333333335E-2</v>
      </c>
      <c r="X390" s="327" t="s">
        <v>26</v>
      </c>
    </row>
    <row r="391" spans="1:30" ht="17.45" customHeight="1" x14ac:dyDescent="0.25">
      <c r="A391" s="257">
        <f t="shared" si="375"/>
        <v>1</v>
      </c>
      <c r="B391" s="257">
        <f t="shared" si="376"/>
        <v>2019</v>
      </c>
      <c r="C391" s="8">
        <f t="shared" si="379"/>
        <v>43487</v>
      </c>
      <c r="D391" s="260"/>
      <c r="E391" s="261">
        <v>3.8899999999999997E-2</v>
      </c>
      <c r="F391" s="260"/>
      <c r="G391" s="262">
        <v>4.5499999999999999E-2</v>
      </c>
      <c r="H391" s="261"/>
      <c r="I391" s="263"/>
      <c r="J391" s="285">
        <v>5.5E-2</v>
      </c>
      <c r="K391" s="260"/>
      <c r="L391" s="261">
        <v>5.45E-2</v>
      </c>
      <c r="M391" s="264">
        <f t="shared" si="380"/>
        <v>1.6649999999999998E-2</v>
      </c>
      <c r="N391" s="264">
        <f t="shared" si="381"/>
        <v>1.8228571428571427E-2</v>
      </c>
      <c r="O391" s="264">
        <f t="shared" si="382"/>
        <v>2.6452E-2</v>
      </c>
      <c r="P391" s="264">
        <f t="shared" si="383"/>
        <v>2.5703333333333325E-2</v>
      </c>
      <c r="Q391" s="265">
        <f t="shared" si="384"/>
        <v>3.8899999999999997E-2</v>
      </c>
      <c r="R391" s="265">
        <f t="shared" ref="R391:R427" si="388">IFERROR(AVERAGE(F391:H391),"")</f>
        <v>4.5499999999999999E-2</v>
      </c>
      <c r="S391" s="265">
        <f t="shared" si="385"/>
        <v>5.5E-2</v>
      </c>
      <c r="T391" s="265">
        <f t="shared" si="386"/>
        <v>5.45E-2</v>
      </c>
      <c r="U391" s="5">
        <v>57</v>
      </c>
      <c r="V391" s="257"/>
      <c r="W391" s="265">
        <f t="shared" si="387"/>
        <v>4.8474999999999997E-2</v>
      </c>
      <c r="X391" s="257"/>
    </row>
    <row r="392" spans="1:30" ht="17.45" customHeight="1" x14ac:dyDescent="0.25">
      <c r="A392" s="257">
        <f t="shared" si="375"/>
        <v>1</v>
      </c>
      <c r="B392" s="257">
        <f t="shared" si="376"/>
        <v>2019</v>
      </c>
      <c r="C392" s="9">
        <f t="shared" si="379"/>
        <v>43488</v>
      </c>
      <c r="D392" s="275">
        <v>2.3300000000000001E-2</v>
      </c>
      <c r="E392" s="276"/>
      <c r="F392" s="275">
        <v>3.3799999999999997E-2</v>
      </c>
      <c r="G392" s="277"/>
      <c r="H392" s="276">
        <v>3.27E-2</v>
      </c>
      <c r="I392" s="275">
        <v>3.5700000000000003E-2</v>
      </c>
      <c r="J392" s="276"/>
      <c r="K392" s="278">
        <v>4.2200000000000001E-2</v>
      </c>
      <c r="L392" s="276"/>
      <c r="M392" s="264">
        <f t="shared" si="380"/>
        <v>1.712E-2</v>
      </c>
      <c r="N392" s="264">
        <f t="shared" si="381"/>
        <v>1.9522857142857144E-2</v>
      </c>
      <c r="O392" s="264">
        <f t="shared" si="382"/>
        <v>2.7355333333333332E-2</v>
      </c>
      <c r="P392" s="264">
        <f t="shared" si="383"/>
        <v>2.6689999999999995E-2</v>
      </c>
      <c r="Q392" s="265">
        <f t="shared" si="384"/>
        <v>2.3300000000000001E-2</v>
      </c>
      <c r="R392" s="265">
        <f t="shared" si="388"/>
        <v>3.3250000000000002E-2</v>
      </c>
      <c r="S392" s="265">
        <f t="shared" si="385"/>
        <v>3.5700000000000003E-2</v>
      </c>
      <c r="T392" s="265">
        <f t="shared" si="386"/>
        <v>4.2200000000000001E-2</v>
      </c>
      <c r="U392" s="5">
        <v>58</v>
      </c>
      <c r="V392" s="257"/>
      <c r="W392" s="265">
        <f t="shared" si="387"/>
        <v>3.3612500000000003E-2</v>
      </c>
      <c r="X392" s="257"/>
    </row>
    <row r="393" spans="1:30" ht="17.45" customHeight="1" x14ac:dyDescent="0.25">
      <c r="A393" s="257">
        <f t="shared" si="375"/>
        <v>1</v>
      </c>
      <c r="B393" s="257">
        <f t="shared" si="376"/>
        <v>2019</v>
      </c>
      <c r="C393" s="8">
        <f t="shared" si="379"/>
        <v>43489</v>
      </c>
      <c r="D393" s="260"/>
      <c r="E393" s="261">
        <v>2.7699999999999999E-2</v>
      </c>
      <c r="F393" s="260"/>
      <c r="G393" s="262">
        <v>0.04</v>
      </c>
      <c r="H393" s="261"/>
      <c r="I393" s="263"/>
      <c r="J393" s="285">
        <v>4.8800000000000003E-2</v>
      </c>
      <c r="K393" s="260"/>
      <c r="L393" s="261">
        <v>4.4299999999999999E-2</v>
      </c>
      <c r="M393" s="264">
        <f t="shared" si="380"/>
        <v>1.7929999999999998E-2</v>
      </c>
      <c r="N393" s="264">
        <f t="shared" si="381"/>
        <v>2.044E-2</v>
      </c>
      <c r="O393" s="264">
        <f t="shared" si="382"/>
        <v>2.8828666666666666E-2</v>
      </c>
      <c r="P393" s="264">
        <f t="shared" si="383"/>
        <v>2.7926666666666666E-2</v>
      </c>
      <c r="Q393" s="265">
        <f t="shared" si="384"/>
        <v>2.7699999999999999E-2</v>
      </c>
      <c r="R393" s="265">
        <f t="shared" si="388"/>
        <v>0.04</v>
      </c>
      <c r="S393" s="265">
        <f t="shared" si="385"/>
        <v>4.8800000000000003E-2</v>
      </c>
      <c r="T393" s="265">
        <f t="shared" si="386"/>
        <v>4.4299999999999999E-2</v>
      </c>
      <c r="U393" s="5">
        <v>59</v>
      </c>
      <c r="V393" s="257"/>
      <c r="W393" s="265">
        <f t="shared" si="387"/>
        <v>4.02E-2</v>
      </c>
      <c r="X393" s="257"/>
    </row>
    <row r="394" spans="1:30" ht="17.45" customHeight="1" x14ac:dyDescent="0.25">
      <c r="A394" s="257">
        <f t="shared" si="375"/>
        <v>1</v>
      </c>
      <c r="B394" s="257">
        <f t="shared" si="376"/>
        <v>2019</v>
      </c>
      <c r="C394" s="8">
        <f t="shared" si="379"/>
        <v>43490</v>
      </c>
      <c r="D394" s="260">
        <v>2.1999999999999999E-2</v>
      </c>
      <c r="E394" s="261"/>
      <c r="F394" s="260">
        <v>2.6800000000000001E-2</v>
      </c>
      <c r="G394" s="262"/>
      <c r="H394" s="261"/>
      <c r="I394" s="263">
        <v>2.9399999999999999E-2</v>
      </c>
      <c r="J394" s="285"/>
      <c r="K394" s="260">
        <v>0.04</v>
      </c>
      <c r="L394" s="261"/>
      <c r="M394" s="264">
        <f t="shared" si="380"/>
        <v>1.8116666666666663E-2</v>
      </c>
      <c r="N394" s="264">
        <f t="shared" si="381"/>
        <v>2.0871428571428572E-2</v>
      </c>
      <c r="O394" s="264">
        <f t="shared" si="382"/>
        <v>2.9258666666666662E-2</v>
      </c>
      <c r="P394" s="264">
        <f t="shared" si="383"/>
        <v>2.8616666666666665E-2</v>
      </c>
      <c r="Q394" s="265">
        <f t="shared" si="384"/>
        <v>2.1999999999999999E-2</v>
      </c>
      <c r="R394" s="265">
        <f t="shared" si="388"/>
        <v>2.6800000000000001E-2</v>
      </c>
      <c r="S394" s="265">
        <f t="shared" si="385"/>
        <v>2.9399999999999999E-2</v>
      </c>
      <c r="T394" s="265">
        <f t="shared" si="386"/>
        <v>0.04</v>
      </c>
      <c r="U394" s="5">
        <v>60</v>
      </c>
      <c r="V394" s="257"/>
      <c r="W394" s="265">
        <f t="shared" si="387"/>
        <v>2.955E-2</v>
      </c>
      <c r="X394" s="265">
        <f>AVERAGE(Q390:T394)</f>
        <v>3.8807894736842111E-2</v>
      </c>
      <c r="Y394" s="266">
        <v>56</v>
      </c>
    </row>
    <row r="395" spans="1:30" ht="17.45" customHeight="1" x14ac:dyDescent="0.25">
      <c r="A395" s="257">
        <f t="shared" si="375"/>
        <v>1</v>
      </c>
      <c r="B395" s="257">
        <f t="shared" si="376"/>
        <v>2019</v>
      </c>
      <c r="C395" s="435">
        <f t="shared" si="379"/>
        <v>43491</v>
      </c>
      <c r="D395" s="434"/>
      <c r="E395" s="436">
        <v>1.5100000000000001E-2</v>
      </c>
      <c r="F395" s="434"/>
      <c r="G395" s="438">
        <v>1.6E-2</v>
      </c>
      <c r="H395" s="436"/>
      <c r="I395" s="437"/>
      <c r="J395" s="439">
        <v>2.7E-2</v>
      </c>
      <c r="K395" s="434"/>
      <c r="L395" s="436">
        <v>2.4799999999999999E-2</v>
      </c>
      <c r="M395" s="15">
        <f t="shared" si="380"/>
        <v>1.8219999999999997E-2</v>
      </c>
      <c r="N395" s="15">
        <f t="shared" si="381"/>
        <v>2.060571428571429E-2</v>
      </c>
      <c r="O395" s="15">
        <f t="shared" si="382"/>
        <v>2.6915333333333333E-2</v>
      </c>
      <c r="P395" s="15">
        <f t="shared" si="383"/>
        <v>2.8886666666666668E-2</v>
      </c>
      <c r="Q395" s="442">
        <f t="shared" si="384"/>
        <v>1.5100000000000001E-2</v>
      </c>
      <c r="R395" s="442">
        <f t="shared" si="388"/>
        <v>1.6E-2</v>
      </c>
      <c r="S395" s="442">
        <f t="shared" si="385"/>
        <v>2.7E-2</v>
      </c>
      <c r="T395" s="442">
        <f t="shared" si="386"/>
        <v>2.4799999999999999E-2</v>
      </c>
      <c r="U395" s="326">
        <v>61</v>
      </c>
      <c r="V395" s="442">
        <f>AVERAGE(Q395:T395)</f>
        <v>2.0725E-2</v>
      </c>
      <c r="W395" s="445"/>
      <c r="X395" s="257"/>
      <c r="Y395" s="266">
        <v>56</v>
      </c>
    </row>
    <row r="396" spans="1:30" ht="17.45" customHeight="1" x14ac:dyDescent="0.25">
      <c r="A396" s="257">
        <f t="shared" si="375"/>
        <v>1</v>
      </c>
      <c r="B396" s="257">
        <f t="shared" si="376"/>
        <v>2019</v>
      </c>
      <c r="C396" s="435">
        <f t="shared" si="379"/>
        <v>43492</v>
      </c>
      <c r="D396" s="434">
        <v>1.34E-2</v>
      </c>
      <c r="E396" s="436"/>
      <c r="F396" s="434"/>
      <c r="G396" s="438"/>
      <c r="H396" s="436">
        <v>1.03E-2</v>
      </c>
      <c r="I396" s="437">
        <v>7.4700000000000001E-3</v>
      </c>
      <c r="J396" s="439"/>
      <c r="K396" s="434">
        <v>2.47E-2</v>
      </c>
      <c r="L396" s="436"/>
      <c r="M396" s="15">
        <f t="shared" si="380"/>
        <v>1.7986666666666661E-2</v>
      </c>
      <c r="N396" s="15">
        <f t="shared" si="381"/>
        <v>2.0282857142857144E-2</v>
      </c>
      <c r="O396" s="15">
        <f t="shared" si="382"/>
        <v>2.5504333333333334E-2</v>
      </c>
      <c r="P396" s="15">
        <f t="shared" si="383"/>
        <v>2.8573333333333333E-2</v>
      </c>
      <c r="Q396" s="442">
        <f t="shared" si="384"/>
        <v>1.34E-2</v>
      </c>
      <c r="R396" s="442">
        <f t="shared" si="388"/>
        <v>1.03E-2</v>
      </c>
      <c r="S396" s="442">
        <f t="shared" si="385"/>
        <v>7.4700000000000001E-3</v>
      </c>
      <c r="T396" s="442">
        <f t="shared" si="386"/>
        <v>2.47E-2</v>
      </c>
      <c r="U396" s="326">
        <v>62</v>
      </c>
      <c r="V396" s="442">
        <f>AVERAGE(Q396:T396)</f>
        <v>1.3967500000000001E-2</v>
      </c>
      <c r="W396" s="445"/>
      <c r="X396" s="265">
        <f>AVERAGE(Q395:T396)</f>
        <v>1.7346250000000001E-2</v>
      </c>
      <c r="Y396" s="266">
        <v>56</v>
      </c>
    </row>
    <row r="397" spans="1:30" ht="17.45" customHeight="1" x14ac:dyDescent="0.25">
      <c r="A397" s="257">
        <f t="shared" si="375"/>
        <v>1</v>
      </c>
      <c r="B397" s="257">
        <f t="shared" si="376"/>
        <v>2019</v>
      </c>
      <c r="C397" s="8">
        <f t="shared" si="379"/>
        <v>43493</v>
      </c>
      <c r="D397" s="260"/>
      <c r="E397" s="261">
        <v>3.44E-2</v>
      </c>
      <c r="F397" s="260"/>
      <c r="G397" s="262">
        <v>3.7400000000000003E-2</v>
      </c>
      <c r="H397" s="261"/>
      <c r="I397" s="263"/>
      <c r="J397" s="285">
        <v>3.8800000000000001E-2</v>
      </c>
      <c r="K397" s="260"/>
      <c r="L397" s="261">
        <v>4.7800000000000002E-2</v>
      </c>
      <c r="M397" s="264">
        <f t="shared" si="380"/>
        <v>1.876333333333333E-2</v>
      </c>
      <c r="N397" s="264">
        <f t="shared" si="381"/>
        <v>2.1065714285714288E-2</v>
      </c>
      <c r="O397" s="264">
        <f t="shared" si="382"/>
        <v>2.6344333333333334E-2</v>
      </c>
      <c r="P397" s="264">
        <f t="shared" si="383"/>
        <v>2.9449999999999994E-2</v>
      </c>
      <c r="Q397" s="265">
        <f t="shared" si="384"/>
        <v>3.44E-2</v>
      </c>
      <c r="R397" s="265">
        <f t="shared" si="388"/>
        <v>3.7400000000000003E-2</v>
      </c>
      <c r="S397" s="265">
        <f t="shared" si="385"/>
        <v>3.8800000000000001E-2</v>
      </c>
      <c r="T397" s="265">
        <f t="shared" si="386"/>
        <v>4.7800000000000002E-2</v>
      </c>
      <c r="U397" s="5">
        <v>63</v>
      </c>
      <c r="V397" s="257"/>
      <c r="W397" s="265">
        <f t="shared" ref="W397:W401" si="389">AVERAGE(Q397:T397)</f>
        <v>3.9600000000000003E-2</v>
      </c>
      <c r="X397" s="257"/>
    </row>
    <row r="398" spans="1:30" ht="17.45" customHeight="1" x14ac:dyDescent="0.25">
      <c r="A398" s="257">
        <f t="shared" si="375"/>
        <v>1</v>
      </c>
      <c r="B398" s="257">
        <f t="shared" si="376"/>
        <v>2019</v>
      </c>
      <c r="C398" s="9">
        <f t="shared" si="379"/>
        <v>43494</v>
      </c>
      <c r="D398" s="275">
        <v>4.8899999999999999E-2</v>
      </c>
      <c r="E398" s="276"/>
      <c r="F398" s="275">
        <v>4.7500000000000001E-2</v>
      </c>
      <c r="G398" s="277"/>
      <c r="H398" s="276">
        <v>4.7500000000000001E-2</v>
      </c>
      <c r="I398" s="275">
        <v>4.7600000000000003E-2</v>
      </c>
      <c r="J398" s="276"/>
      <c r="K398" s="278">
        <v>5.6899999999999999E-2</v>
      </c>
      <c r="L398" s="276"/>
      <c r="M398" s="264">
        <f t="shared" si="380"/>
        <v>2.0043333333333333E-2</v>
      </c>
      <c r="N398" s="264">
        <f t="shared" si="381"/>
        <v>2.3354285714285716E-2</v>
      </c>
      <c r="O398" s="264">
        <f t="shared" si="382"/>
        <v>2.7620999999999996E-2</v>
      </c>
      <c r="P398" s="264">
        <f t="shared" si="383"/>
        <v>3.0783333333333329E-2</v>
      </c>
      <c r="Q398" s="265">
        <f t="shared" si="384"/>
        <v>4.8899999999999999E-2</v>
      </c>
      <c r="R398" s="265">
        <f t="shared" si="388"/>
        <v>4.7500000000000001E-2</v>
      </c>
      <c r="S398" s="265">
        <f t="shared" si="385"/>
        <v>4.7600000000000003E-2</v>
      </c>
      <c r="T398" s="265">
        <f t="shared" si="386"/>
        <v>5.6899999999999999E-2</v>
      </c>
      <c r="U398" s="5">
        <v>64</v>
      </c>
      <c r="V398" s="257"/>
      <c r="W398" s="265">
        <f t="shared" si="389"/>
        <v>5.0225000000000006E-2</v>
      </c>
      <c r="X398" s="257"/>
      <c r="Z398" s="329" t="s">
        <v>90</v>
      </c>
      <c r="AA398" s="299">
        <v>2019</v>
      </c>
      <c r="AB398" s="300"/>
      <c r="AC398" s="300"/>
      <c r="AD398" s="300"/>
    </row>
    <row r="399" spans="1:30" ht="17.45" customHeight="1" x14ac:dyDescent="0.25">
      <c r="A399" s="257">
        <f t="shared" si="375"/>
        <v>1</v>
      </c>
      <c r="B399" s="257">
        <f t="shared" si="376"/>
        <v>2019</v>
      </c>
      <c r="C399" s="8">
        <f t="shared" si="379"/>
        <v>43495</v>
      </c>
      <c r="D399" s="260"/>
      <c r="E399" s="261">
        <v>2.5999999999999999E-2</v>
      </c>
      <c r="F399" s="260"/>
      <c r="G399" s="262">
        <v>4.4499999999999998E-2</v>
      </c>
      <c r="H399" s="261"/>
      <c r="I399" s="263"/>
      <c r="J399" s="285">
        <v>4.0599999999999997E-2</v>
      </c>
      <c r="K399" s="260"/>
      <c r="L399" s="261">
        <v>2.9700000000000001E-2</v>
      </c>
      <c r="M399" s="264">
        <f t="shared" si="380"/>
        <v>2.0583333333333332E-2</v>
      </c>
      <c r="N399" s="264">
        <f t="shared" si="381"/>
        <v>2.4271428571428569E-2</v>
      </c>
      <c r="O399" s="264">
        <f t="shared" si="382"/>
        <v>2.7750999999999994E-2</v>
      </c>
      <c r="P399" s="264">
        <f t="shared" si="383"/>
        <v>3.1153333333333328E-2</v>
      </c>
      <c r="Q399" s="265">
        <f t="shared" si="384"/>
        <v>2.5999999999999999E-2</v>
      </c>
      <c r="R399" s="265">
        <f t="shared" si="388"/>
        <v>4.4499999999999998E-2</v>
      </c>
      <c r="S399" s="265">
        <f t="shared" si="385"/>
        <v>4.0599999999999997E-2</v>
      </c>
      <c r="T399" s="265">
        <f t="shared" si="386"/>
        <v>2.9700000000000001E-2</v>
      </c>
      <c r="U399" s="5">
        <v>65</v>
      </c>
      <c r="V399" s="257"/>
      <c r="W399" s="265">
        <f t="shared" si="389"/>
        <v>3.5199999999999995E-2</v>
      </c>
      <c r="X399" s="257"/>
      <c r="Z399" s="301" t="s">
        <v>35</v>
      </c>
      <c r="AA399" s="301" t="s">
        <v>1</v>
      </c>
      <c r="AB399" s="301" t="s">
        <v>2</v>
      </c>
      <c r="AC399" s="301" t="s">
        <v>9</v>
      </c>
      <c r="AD399" s="301" t="s">
        <v>12</v>
      </c>
    </row>
    <row r="400" spans="1:30" ht="17.45" customHeight="1" x14ac:dyDescent="0.25">
      <c r="A400" s="257">
        <f t="shared" si="375"/>
        <v>1</v>
      </c>
      <c r="B400" s="257">
        <f t="shared" si="376"/>
        <v>2019</v>
      </c>
      <c r="C400" s="8">
        <f t="shared" si="379"/>
        <v>43496</v>
      </c>
      <c r="D400" s="260">
        <v>9.4999999999999998E-3</v>
      </c>
      <c r="E400" s="261"/>
      <c r="F400" s="260">
        <v>1.29E-2</v>
      </c>
      <c r="G400" s="262"/>
      <c r="H400" s="261"/>
      <c r="I400" s="263">
        <v>1.4999999999999999E-2</v>
      </c>
      <c r="J400" s="285"/>
      <c r="K400" s="260">
        <v>1.8700000000000001E-2</v>
      </c>
      <c r="L400" s="261"/>
      <c r="M400" s="264">
        <f t="shared" si="380"/>
        <v>2.0426666666666662E-2</v>
      </c>
      <c r="N400" s="264">
        <f t="shared" si="381"/>
        <v>2.436857142857143E-2</v>
      </c>
      <c r="O400" s="264">
        <f t="shared" si="382"/>
        <v>2.798433333333333E-2</v>
      </c>
      <c r="P400" s="264">
        <f t="shared" si="383"/>
        <v>3.0703333333333329E-2</v>
      </c>
      <c r="Q400" s="265">
        <f t="shared" si="384"/>
        <v>9.4999999999999998E-3</v>
      </c>
      <c r="R400" s="265">
        <f t="shared" si="388"/>
        <v>1.29E-2</v>
      </c>
      <c r="S400" s="265">
        <f t="shared" si="385"/>
        <v>1.4999999999999999E-2</v>
      </c>
      <c r="T400" s="265">
        <f t="shared" si="386"/>
        <v>1.8700000000000001E-2</v>
      </c>
      <c r="U400" s="5">
        <v>66</v>
      </c>
      <c r="V400" s="257"/>
      <c r="W400" s="265">
        <f t="shared" si="389"/>
        <v>1.4025000000000001E-2</v>
      </c>
      <c r="X400" s="257"/>
      <c r="Z400" s="302" t="s">
        <v>58</v>
      </c>
      <c r="AA400" s="303">
        <f>AVERAGE(D370:E400)</f>
        <v>2.0225806451612899E-2</v>
      </c>
      <c r="AB400" s="303">
        <f>AVERAGE(F370:H400)</f>
        <v>2.3955555555555553E-2</v>
      </c>
      <c r="AC400" s="303">
        <f>AVERAGE(I370:J400)</f>
        <v>2.7339677419354835E-2</v>
      </c>
      <c r="AD400" s="303">
        <f>AVERAGE(K370:L400)</f>
        <v>3.0751612903225804E-2</v>
      </c>
    </row>
    <row r="401" spans="1:30" ht="17.45" customHeight="1" x14ac:dyDescent="0.25">
      <c r="A401" s="257">
        <f t="shared" si="375"/>
        <v>2</v>
      </c>
      <c r="B401" s="257">
        <f t="shared" si="376"/>
        <v>2019</v>
      </c>
      <c r="C401" s="8">
        <f t="shared" si="379"/>
        <v>43497</v>
      </c>
      <c r="D401" s="260"/>
      <c r="E401" s="261">
        <v>2.0500000000000001E-2</v>
      </c>
      <c r="F401" s="260"/>
      <c r="G401" s="262">
        <v>1.46E-2</v>
      </c>
      <c r="H401" s="261"/>
      <c r="I401" s="263"/>
      <c r="J401" s="285">
        <v>1.7600000000000001E-2</v>
      </c>
      <c r="K401" s="260"/>
      <c r="L401" s="261">
        <v>2.5899999999999999E-2</v>
      </c>
      <c r="M401" s="264">
        <f t="shared" si="380"/>
        <v>2.0353333333333331E-2</v>
      </c>
      <c r="N401" s="264">
        <f t="shared" si="381"/>
        <v>2.3951428571428568E-2</v>
      </c>
      <c r="O401" s="264">
        <f t="shared" si="382"/>
        <v>2.7284333333333331E-2</v>
      </c>
      <c r="P401" s="264">
        <f t="shared" si="383"/>
        <v>3.0260000000000002E-2</v>
      </c>
      <c r="Q401" s="265">
        <f t="shared" si="384"/>
        <v>2.0500000000000001E-2</v>
      </c>
      <c r="R401" s="265">
        <f t="shared" si="388"/>
        <v>1.46E-2</v>
      </c>
      <c r="S401" s="265">
        <f t="shared" si="385"/>
        <v>1.7600000000000001E-2</v>
      </c>
      <c r="T401" s="265">
        <f t="shared" si="386"/>
        <v>2.5899999999999999E-2</v>
      </c>
      <c r="U401" s="5">
        <v>67</v>
      </c>
      <c r="V401" s="257"/>
      <c r="W401" s="265">
        <f t="shared" si="389"/>
        <v>1.9650000000000001E-2</v>
      </c>
      <c r="X401" s="265">
        <f>AVERAGE(Q397:T401)</f>
        <v>3.1739999999999997E-2</v>
      </c>
      <c r="Y401" s="266">
        <v>57</v>
      </c>
      <c r="Z401" s="302" t="s">
        <v>59</v>
      </c>
      <c r="AA401" s="303">
        <f>MAX(D370:E400)</f>
        <v>4.8899999999999999E-2</v>
      </c>
      <c r="AB401" s="303">
        <f>MAX(F370:H400)</f>
        <v>0.115</v>
      </c>
      <c r="AC401" s="303">
        <f>MAX(I370:J400)</f>
        <v>6.2899999999999998E-2</v>
      </c>
      <c r="AD401" s="303">
        <f>MAX(K370:L400)</f>
        <v>5.6899999999999999E-2</v>
      </c>
    </row>
    <row r="402" spans="1:30" ht="17.45" customHeight="1" thickBot="1" x14ac:dyDescent="0.3">
      <c r="A402" s="257">
        <f t="shared" si="375"/>
        <v>2</v>
      </c>
      <c r="B402" s="257">
        <f t="shared" si="376"/>
        <v>2019</v>
      </c>
      <c r="C402" s="435">
        <f t="shared" si="379"/>
        <v>43498</v>
      </c>
      <c r="D402" s="434">
        <v>8.0000000000000002E-3</v>
      </c>
      <c r="E402" s="436"/>
      <c r="F402" s="434"/>
      <c r="G402" s="438"/>
      <c r="H402" s="436">
        <v>4.3E-3</v>
      </c>
      <c r="I402" s="437">
        <v>3.5999999999999999E-3</v>
      </c>
      <c r="J402" s="439"/>
      <c r="K402" s="434">
        <v>8.3999999999999995E-3</v>
      </c>
      <c r="L402" s="436"/>
      <c r="M402" s="15">
        <f t="shared" si="380"/>
        <v>1.9963333333333329E-2</v>
      </c>
      <c r="N402" s="15">
        <f t="shared" si="381"/>
        <v>2.3119999999999998E-2</v>
      </c>
      <c r="O402" s="15">
        <f t="shared" si="382"/>
        <v>2.6034333333333326E-2</v>
      </c>
      <c r="P402" s="15">
        <f t="shared" si="383"/>
        <v>2.8686666666666662E-2</v>
      </c>
      <c r="Q402" s="442">
        <f t="shared" si="384"/>
        <v>8.0000000000000002E-3</v>
      </c>
      <c r="R402" s="442">
        <f t="shared" si="388"/>
        <v>4.3E-3</v>
      </c>
      <c r="S402" s="442">
        <f t="shared" si="385"/>
        <v>3.5999999999999999E-3</v>
      </c>
      <c r="T402" s="442">
        <f t="shared" si="386"/>
        <v>8.3999999999999995E-3</v>
      </c>
      <c r="U402" s="326">
        <v>68</v>
      </c>
      <c r="V402" s="442">
        <f>AVERAGE(Q402:T402)</f>
        <v>6.0750000000000005E-3</v>
      </c>
      <c r="W402" s="445"/>
      <c r="X402" s="257"/>
      <c r="Y402" s="266">
        <v>57</v>
      </c>
      <c r="Z402" s="304" t="s">
        <v>127</v>
      </c>
      <c r="AA402" s="305">
        <f>COUNTIF(D370:E400,"&gt;=0.1")</f>
        <v>0</v>
      </c>
      <c r="AB402" s="305">
        <f>COUNTIF(F370:H400,"&gt;=0.1")</f>
        <v>1</v>
      </c>
      <c r="AC402" s="305">
        <f>COUNTIF(I370:J400,"&gt;=0.1")</f>
        <v>0</v>
      </c>
      <c r="AD402" s="305">
        <f>COUNTIF(K370:L400,"&gt;=0.1")</f>
        <v>0</v>
      </c>
    </row>
    <row r="403" spans="1:30" ht="17.45" customHeight="1" thickBot="1" x14ac:dyDescent="0.3">
      <c r="A403" s="257">
        <f t="shared" si="375"/>
        <v>2</v>
      </c>
      <c r="B403" s="257">
        <f t="shared" si="376"/>
        <v>2019</v>
      </c>
      <c r="C403" s="435">
        <f t="shared" si="379"/>
        <v>43499</v>
      </c>
      <c r="D403" s="434"/>
      <c r="E403" s="436">
        <v>3.5000000000000001E-3</v>
      </c>
      <c r="F403" s="434"/>
      <c r="G403" s="438">
        <v>2.8999999999999998E-3</v>
      </c>
      <c r="H403" s="436"/>
      <c r="I403" s="437"/>
      <c r="J403" s="439">
        <v>2.2000000000000001E-3</v>
      </c>
      <c r="K403" s="434"/>
      <c r="L403" s="436">
        <v>5.4000000000000003E-3</v>
      </c>
      <c r="M403" s="15">
        <f t="shared" si="380"/>
        <v>1.9223333333333332E-2</v>
      </c>
      <c r="N403" s="15">
        <f t="shared" si="381"/>
        <v>2.2534285714285712E-2</v>
      </c>
      <c r="O403" s="15">
        <f t="shared" si="382"/>
        <v>2.4757666666666667E-2</v>
      </c>
      <c r="P403" s="15">
        <f t="shared" si="383"/>
        <v>2.7039999999999998E-2</v>
      </c>
      <c r="Q403" s="442">
        <f t="shared" si="384"/>
        <v>3.5000000000000001E-3</v>
      </c>
      <c r="R403" s="442">
        <f t="shared" si="388"/>
        <v>2.8999999999999998E-3</v>
      </c>
      <c r="S403" s="442">
        <f t="shared" si="385"/>
        <v>2.2000000000000001E-3</v>
      </c>
      <c r="T403" s="442">
        <f t="shared" si="386"/>
        <v>5.4000000000000003E-3</v>
      </c>
      <c r="U403" s="326">
        <v>69</v>
      </c>
      <c r="V403" s="442">
        <f>AVERAGE(Q403:T403)</f>
        <v>3.5000000000000001E-3</v>
      </c>
      <c r="W403" s="445"/>
      <c r="X403" s="265">
        <f>AVERAGE(Q402:T403)</f>
        <v>4.7875000000000001E-3</v>
      </c>
      <c r="Y403" s="266">
        <v>57</v>
      </c>
      <c r="AD403" s="136">
        <f>AVERAGE(AA400:AD400)</f>
        <v>2.556816308243727E-2</v>
      </c>
    </row>
    <row r="404" spans="1:30" ht="17.45" customHeight="1" x14ac:dyDescent="0.25">
      <c r="A404" s="257">
        <f t="shared" si="375"/>
        <v>2</v>
      </c>
      <c r="B404" s="257">
        <f t="shared" si="376"/>
        <v>2019</v>
      </c>
      <c r="C404" s="9">
        <f t="shared" si="379"/>
        <v>43500</v>
      </c>
      <c r="D404" s="275">
        <v>1.0200000000000001E-2</v>
      </c>
      <c r="E404" s="276"/>
      <c r="F404" s="275">
        <v>6.1999999999999998E-3</v>
      </c>
      <c r="G404" s="277"/>
      <c r="H404" s="276">
        <v>6.1000000000000004E-3</v>
      </c>
      <c r="I404" s="275">
        <v>3.3E-3</v>
      </c>
      <c r="J404" s="276"/>
      <c r="K404" s="278">
        <v>1.0500000000000001E-2</v>
      </c>
      <c r="L404" s="276"/>
      <c r="M404" s="264">
        <f t="shared" si="380"/>
        <v>1.9156666666666662E-2</v>
      </c>
      <c r="N404" s="264">
        <f t="shared" si="381"/>
        <v>2.2231428571428569E-2</v>
      </c>
      <c r="O404" s="264">
        <f t="shared" si="382"/>
        <v>2.4347666666666663E-2</v>
      </c>
      <c r="P404" s="264">
        <f t="shared" si="383"/>
        <v>2.6743333333333327E-2</v>
      </c>
      <c r="Q404" s="265">
        <f t="shared" si="384"/>
        <v>1.0200000000000001E-2</v>
      </c>
      <c r="R404" s="265">
        <f t="shared" si="388"/>
        <v>6.1500000000000001E-3</v>
      </c>
      <c r="S404" s="265">
        <f t="shared" si="385"/>
        <v>3.3E-3</v>
      </c>
      <c r="T404" s="265">
        <f t="shared" si="386"/>
        <v>1.0500000000000001E-2</v>
      </c>
      <c r="U404" s="5">
        <v>70</v>
      </c>
      <c r="V404" s="257"/>
      <c r="W404" s="265">
        <f t="shared" ref="W404:W408" si="390">AVERAGE(Q404:T404)</f>
        <v>7.5375000000000008E-3</v>
      </c>
      <c r="X404" s="257"/>
    </row>
    <row r="405" spans="1:30" ht="17.45" customHeight="1" x14ac:dyDescent="0.25">
      <c r="A405" s="257">
        <f t="shared" si="375"/>
        <v>2</v>
      </c>
      <c r="B405" s="257">
        <f t="shared" si="376"/>
        <v>2019</v>
      </c>
      <c r="C405" s="8">
        <f t="shared" si="379"/>
        <v>43501</v>
      </c>
      <c r="D405" s="260"/>
      <c r="E405" s="19">
        <v>0.4</v>
      </c>
      <c r="F405" s="260"/>
      <c r="G405" s="262">
        <v>3.5900000000000001E-2</v>
      </c>
      <c r="H405" s="261"/>
      <c r="I405" s="263"/>
      <c r="J405" s="285">
        <v>1.03E-2</v>
      </c>
      <c r="K405" s="260"/>
      <c r="L405" s="261">
        <v>1.17E-2</v>
      </c>
      <c r="M405" s="264">
        <f t="shared" si="380"/>
        <v>3.2269999999999993E-2</v>
      </c>
      <c r="N405" s="264">
        <f t="shared" si="381"/>
        <v>2.3042857142857139E-2</v>
      </c>
      <c r="O405" s="264">
        <f t="shared" si="382"/>
        <v>2.451066666666666E-2</v>
      </c>
      <c r="P405" s="264">
        <f t="shared" si="383"/>
        <v>2.6746666666666665E-2</v>
      </c>
      <c r="Q405" s="328"/>
      <c r="R405" s="265">
        <f t="shared" si="388"/>
        <v>3.5900000000000001E-2</v>
      </c>
      <c r="S405" s="265">
        <f t="shared" si="385"/>
        <v>1.03E-2</v>
      </c>
      <c r="T405" s="265">
        <f t="shared" si="386"/>
        <v>1.17E-2</v>
      </c>
      <c r="U405" s="5">
        <v>71</v>
      </c>
      <c r="V405" s="257"/>
      <c r="W405" s="265">
        <f t="shared" si="390"/>
        <v>1.9300000000000001E-2</v>
      </c>
      <c r="X405" s="327" t="s">
        <v>26</v>
      </c>
    </row>
    <row r="406" spans="1:30" ht="17.45" customHeight="1" x14ac:dyDescent="0.25">
      <c r="A406" s="257">
        <f t="shared" si="375"/>
        <v>2</v>
      </c>
      <c r="B406" s="257">
        <f t="shared" si="376"/>
        <v>2019</v>
      </c>
      <c r="C406" s="8">
        <f t="shared" si="379"/>
        <v>43502</v>
      </c>
      <c r="D406" s="260">
        <v>4.9200000000000001E-2</v>
      </c>
      <c r="E406" s="261"/>
      <c r="F406" s="260">
        <v>5.0599999999999999E-2</v>
      </c>
      <c r="G406" s="262"/>
      <c r="H406" s="261"/>
      <c r="I406" s="263">
        <v>3.4599999999999999E-2</v>
      </c>
      <c r="J406" s="285"/>
      <c r="K406" s="260">
        <v>1.9900000000000001E-2</v>
      </c>
      <c r="L406" s="261"/>
      <c r="M406" s="264">
        <f t="shared" si="380"/>
        <v>3.32E-2</v>
      </c>
      <c r="N406" s="264">
        <f t="shared" si="381"/>
        <v>2.4151428571428567E-2</v>
      </c>
      <c r="O406" s="264">
        <f t="shared" si="382"/>
        <v>2.4653999999999992E-2</v>
      </c>
      <c r="P406" s="264">
        <f t="shared" si="383"/>
        <v>2.6719999999999997E-2</v>
      </c>
      <c r="Q406" s="265">
        <f t="shared" si="384"/>
        <v>4.9200000000000001E-2</v>
      </c>
      <c r="R406" s="265">
        <f t="shared" si="388"/>
        <v>5.0599999999999999E-2</v>
      </c>
      <c r="S406" s="265">
        <f t="shared" si="385"/>
        <v>3.4599999999999999E-2</v>
      </c>
      <c r="T406" s="265">
        <f t="shared" si="386"/>
        <v>1.9900000000000001E-2</v>
      </c>
      <c r="U406" s="5">
        <v>72</v>
      </c>
      <c r="V406" s="257"/>
      <c r="W406" s="265">
        <f t="shared" si="390"/>
        <v>3.8574999999999998E-2</v>
      </c>
      <c r="X406" s="257"/>
    </row>
    <row r="407" spans="1:30" ht="17.45" customHeight="1" x14ac:dyDescent="0.25">
      <c r="A407" s="257">
        <f t="shared" si="375"/>
        <v>2</v>
      </c>
      <c r="B407" s="257">
        <f t="shared" si="376"/>
        <v>2019</v>
      </c>
      <c r="C407" s="8">
        <f t="shared" si="379"/>
        <v>43503</v>
      </c>
      <c r="D407" s="260"/>
      <c r="E407" s="261">
        <v>2.3900000000000001E-2</v>
      </c>
      <c r="F407" s="260"/>
      <c r="G407" s="262">
        <v>2.41E-2</v>
      </c>
      <c r="H407" s="261"/>
      <c r="I407" s="263"/>
      <c r="J407" s="285">
        <v>3.4599999999999999E-2</v>
      </c>
      <c r="K407" s="260"/>
      <c r="L407" s="261">
        <v>4.2700000000000002E-2</v>
      </c>
      <c r="M407" s="264">
        <f t="shared" si="380"/>
        <v>3.2970000000000006E-2</v>
      </c>
      <c r="N407" s="264">
        <f t="shared" si="381"/>
        <v>2.4328571428571422E-2</v>
      </c>
      <c r="O407" s="264">
        <f t="shared" si="382"/>
        <v>2.4360666666666659E-2</v>
      </c>
      <c r="P407" s="264">
        <f t="shared" si="383"/>
        <v>2.6933333333333326E-2</v>
      </c>
      <c r="Q407" s="265">
        <f t="shared" si="384"/>
        <v>2.3900000000000001E-2</v>
      </c>
      <c r="R407" s="265">
        <f t="shared" si="388"/>
        <v>2.41E-2</v>
      </c>
      <c r="S407" s="265">
        <f t="shared" si="385"/>
        <v>3.4599999999999999E-2</v>
      </c>
      <c r="T407" s="265">
        <f t="shared" si="386"/>
        <v>4.2700000000000002E-2</v>
      </c>
      <c r="U407" s="5">
        <v>73</v>
      </c>
      <c r="V407" s="257"/>
      <c r="W407" s="265">
        <f t="shared" si="390"/>
        <v>3.1325000000000006E-2</v>
      </c>
      <c r="X407" s="257"/>
    </row>
    <row r="408" spans="1:30" ht="17.45" customHeight="1" x14ac:dyDescent="0.25">
      <c r="A408" s="257">
        <f t="shared" si="375"/>
        <v>2</v>
      </c>
      <c r="B408" s="257">
        <f t="shared" si="376"/>
        <v>2019</v>
      </c>
      <c r="C408" s="8">
        <f t="shared" si="379"/>
        <v>43504</v>
      </c>
      <c r="D408" s="260">
        <v>1.8599999999999998E-2</v>
      </c>
      <c r="E408" s="261"/>
      <c r="F408" s="260"/>
      <c r="G408" s="262"/>
      <c r="H408" s="261">
        <v>1.89E-2</v>
      </c>
      <c r="I408" s="263">
        <v>4.3299999999999998E-2</v>
      </c>
      <c r="J408" s="285"/>
      <c r="K408" s="260">
        <v>4.1500000000000002E-2</v>
      </c>
      <c r="L408" s="261"/>
      <c r="M408" s="264">
        <f t="shared" si="380"/>
        <v>3.2970000000000006E-2</v>
      </c>
      <c r="N408" s="264">
        <f t="shared" si="381"/>
        <v>2.4079999999999997E-2</v>
      </c>
      <c r="O408" s="264">
        <f t="shared" si="382"/>
        <v>2.4530666666666659E-2</v>
      </c>
      <c r="P408" s="264">
        <f t="shared" si="383"/>
        <v>2.6733333333333328E-2</v>
      </c>
      <c r="Q408" s="265">
        <f t="shared" si="384"/>
        <v>1.8599999999999998E-2</v>
      </c>
      <c r="R408" s="265">
        <f t="shared" si="388"/>
        <v>1.89E-2</v>
      </c>
      <c r="S408" s="265">
        <f t="shared" si="385"/>
        <v>4.3299999999999998E-2</v>
      </c>
      <c r="T408" s="265">
        <f t="shared" si="386"/>
        <v>4.1500000000000002E-2</v>
      </c>
      <c r="U408" s="5">
        <v>74</v>
      </c>
      <c r="V408" s="257"/>
      <c r="W408" s="265">
        <f t="shared" si="390"/>
        <v>3.0574999999999998E-2</v>
      </c>
      <c r="X408" s="265">
        <f>AVERAGE(Q404:T408)</f>
        <v>2.5786842105263157E-2</v>
      </c>
      <c r="Y408" s="266">
        <v>58</v>
      </c>
    </row>
    <row r="409" spans="1:30" ht="17.45" customHeight="1" x14ac:dyDescent="0.25">
      <c r="A409" s="257">
        <f t="shared" si="375"/>
        <v>2</v>
      </c>
      <c r="B409" s="257">
        <f t="shared" si="376"/>
        <v>2019</v>
      </c>
      <c r="C409" s="435">
        <f t="shared" si="379"/>
        <v>43505</v>
      </c>
      <c r="D409" s="434"/>
      <c r="E409" s="436">
        <v>1.21E-2</v>
      </c>
      <c r="F409" s="434"/>
      <c r="G409" s="438">
        <v>1.35E-2</v>
      </c>
      <c r="H409" s="436"/>
      <c r="I409" s="437"/>
      <c r="J409" s="439">
        <v>7.3000000000000001E-3</v>
      </c>
      <c r="K409" s="434"/>
      <c r="L409" s="436">
        <v>1.44E-2</v>
      </c>
      <c r="M409" s="15">
        <f t="shared" si="380"/>
        <v>3.2443333333333338E-2</v>
      </c>
      <c r="N409" s="15">
        <f t="shared" si="381"/>
        <v>2.354285714285714E-2</v>
      </c>
      <c r="O409" s="15">
        <f t="shared" si="382"/>
        <v>2.3420666666666659E-2</v>
      </c>
      <c r="P409" s="15">
        <f t="shared" si="383"/>
        <v>2.6389999999999993E-2</v>
      </c>
      <c r="Q409" s="442">
        <f t="shared" si="384"/>
        <v>1.21E-2</v>
      </c>
      <c r="R409" s="442">
        <f t="shared" si="388"/>
        <v>1.35E-2</v>
      </c>
      <c r="S409" s="442">
        <f t="shared" si="385"/>
        <v>7.3000000000000001E-3</v>
      </c>
      <c r="T409" s="442">
        <f t="shared" si="386"/>
        <v>1.44E-2</v>
      </c>
      <c r="U409" s="326">
        <v>75</v>
      </c>
      <c r="V409" s="442">
        <f>AVERAGE(Q409:T409)</f>
        <v>1.1824999999999999E-2</v>
      </c>
      <c r="W409" s="445"/>
      <c r="X409" s="257"/>
      <c r="Y409" s="266">
        <v>58</v>
      </c>
    </row>
    <row r="410" spans="1:30" ht="17.45" customHeight="1" x14ac:dyDescent="0.25">
      <c r="A410" s="257">
        <f t="shared" si="375"/>
        <v>2</v>
      </c>
      <c r="B410" s="257">
        <f t="shared" si="376"/>
        <v>2019</v>
      </c>
      <c r="C410" s="435">
        <f t="shared" si="379"/>
        <v>43506</v>
      </c>
      <c r="D410" s="434">
        <v>9.7999999999999997E-3</v>
      </c>
      <c r="E410" s="436"/>
      <c r="F410" s="434">
        <v>8.5000000000000006E-3</v>
      </c>
      <c r="G410" s="438"/>
      <c r="H410" s="436">
        <v>9.2999999999999992E-3</v>
      </c>
      <c r="I410" s="434">
        <v>3.0999999999999999E-3</v>
      </c>
      <c r="J410" s="436"/>
      <c r="K410" s="437">
        <v>1.41E-2</v>
      </c>
      <c r="L410" s="436"/>
      <c r="M410" s="15">
        <f t="shared" si="380"/>
        <v>3.2116666666666668E-2</v>
      </c>
      <c r="N410" s="15">
        <f t="shared" si="381"/>
        <v>2.2477142857142852E-2</v>
      </c>
      <c r="O410" s="15">
        <f t="shared" si="382"/>
        <v>2.2183999999999992E-2</v>
      </c>
      <c r="P410" s="15">
        <f t="shared" si="383"/>
        <v>2.6056666666666662E-2</v>
      </c>
      <c r="Q410" s="442">
        <f t="shared" si="384"/>
        <v>9.7999999999999997E-3</v>
      </c>
      <c r="R410" s="442">
        <f t="shared" si="388"/>
        <v>8.8999999999999999E-3</v>
      </c>
      <c r="S410" s="442">
        <f t="shared" si="385"/>
        <v>3.0999999999999999E-3</v>
      </c>
      <c r="T410" s="442">
        <f t="shared" si="386"/>
        <v>1.41E-2</v>
      </c>
      <c r="U410" s="326">
        <v>76</v>
      </c>
      <c r="V410" s="442">
        <f>AVERAGE(Q410:T410)</f>
        <v>8.9750000000000003E-3</v>
      </c>
      <c r="W410" s="445"/>
      <c r="X410" s="265">
        <f>AVERAGE(Q409:T410)</f>
        <v>1.0400000000000001E-2</v>
      </c>
      <c r="Y410" s="266">
        <v>58</v>
      </c>
    </row>
    <row r="411" spans="1:30" ht="17.45" customHeight="1" x14ac:dyDescent="0.25">
      <c r="A411" s="257">
        <f t="shared" si="375"/>
        <v>2</v>
      </c>
      <c r="B411" s="257">
        <f t="shared" si="376"/>
        <v>2019</v>
      </c>
      <c r="C411" s="8">
        <f t="shared" si="379"/>
        <v>43507</v>
      </c>
      <c r="D411" s="260"/>
      <c r="E411" s="261">
        <v>2.3099999999999999E-2</v>
      </c>
      <c r="F411" s="260"/>
      <c r="G411" s="262">
        <v>1.9800000000000002E-2</v>
      </c>
      <c r="H411" s="261"/>
      <c r="I411" s="263"/>
      <c r="J411" s="285">
        <v>2.5100000000000001E-2</v>
      </c>
      <c r="K411" s="260"/>
      <c r="L411" s="261">
        <v>2.1600000000000001E-2</v>
      </c>
      <c r="M411" s="264">
        <f t="shared" si="380"/>
        <v>3.2566666666666667E-2</v>
      </c>
      <c r="N411" s="264">
        <f t="shared" si="381"/>
        <v>2.2779999999999995E-2</v>
      </c>
      <c r="O411" s="264">
        <f t="shared" si="382"/>
        <v>2.2807333333333329E-2</v>
      </c>
      <c r="P411" s="264">
        <f t="shared" si="383"/>
        <v>2.6299999999999994E-2</v>
      </c>
      <c r="Q411" s="265">
        <f t="shared" si="384"/>
        <v>2.3099999999999999E-2</v>
      </c>
      <c r="R411" s="265">
        <f t="shared" si="388"/>
        <v>1.9800000000000002E-2</v>
      </c>
      <c r="S411" s="265">
        <f t="shared" si="385"/>
        <v>2.5100000000000001E-2</v>
      </c>
      <c r="T411" s="265">
        <f t="shared" si="386"/>
        <v>2.1600000000000001E-2</v>
      </c>
      <c r="U411" s="5">
        <v>77</v>
      </c>
      <c r="V411" s="257"/>
      <c r="W411" s="265">
        <f t="shared" ref="W411:W415" si="391">AVERAGE(Q411:T411)</f>
        <v>2.2400000000000003E-2</v>
      </c>
      <c r="X411" s="257"/>
    </row>
    <row r="412" spans="1:30" ht="17.45" customHeight="1" x14ac:dyDescent="0.25">
      <c r="A412" s="257">
        <f t="shared" si="375"/>
        <v>2</v>
      </c>
      <c r="B412" s="257">
        <f t="shared" si="376"/>
        <v>2019</v>
      </c>
      <c r="C412" s="8">
        <f t="shared" si="379"/>
        <v>43508</v>
      </c>
      <c r="D412" s="260">
        <v>4.2299999999999997E-2</v>
      </c>
      <c r="E412" s="261"/>
      <c r="F412" s="260">
        <v>3.27E-2</v>
      </c>
      <c r="G412" s="262"/>
      <c r="H412" s="261"/>
      <c r="I412" s="263">
        <v>2.52E-2</v>
      </c>
      <c r="J412" s="285"/>
      <c r="K412" s="260">
        <v>4.6199999999999998E-2</v>
      </c>
      <c r="L412" s="261"/>
      <c r="M412" s="264">
        <f t="shared" si="380"/>
        <v>3.3696666666666673E-2</v>
      </c>
      <c r="N412" s="264">
        <f t="shared" si="381"/>
        <v>2.3545714285714281E-2</v>
      </c>
      <c r="O412" s="264">
        <f t="shared" si="382"/>
        <v>2.3443999999999996E-2</v>
      </c>
      <c r="P412" s="264">
        <f t="shared" si="383"/>
        <v>2.7519999999999996E-2</v>
      </c>
      <c r="Q412" s="265">
        <f t="shared" si="384"/>
        <v>4.2299999999999997E-2</v>
      </c>
      <c r="R412" s="265">
        <f t="shared" si="388"/>
        <v>3.27E-2</v>
      </c>
      <c r="S412" s="265">
        <f t="shared" si="385"/>
        <v>2.52E-2</v>
      </c>
      <c r="T412" s="265">
        <f t="shared" si="386"/>
        <v>4.6199999999999998E-2</v>
      </c>
      <c r="U412" s="5">
        <v>78</v>
      </c>
      <c r="V412" s="257"/>
      <c r="W412" s="265">
        <f t="shared" si="391"/>
        <v>3.6600000000000001E-2</v>
      </c>
      <c r="X412" s="257"/>
    </row>
    <row r="413" spans="1:30" ht="17.45" customHeight="1" x14ac:dyDescent="0.25">
      <c r="A413" s="257">
        <f t="shared" si="375"/>
        <v>2</v>
      </c>
      <c r="B413" s="257">
        <f t="shared" si="376"/>
        <v>2019</v>
      </c>
      <c r="C413" s="8">
        <f t="shared" si="379"/>
        <v>43509</v>
      </c>
      <c r="D413" s="260"/>
      <c r="E413" s="261">
        <v>1.89E-2</v>
      </c>
      <c r="F413" s="260"/>
      <c r="G413" s="262">
        <v>2.5100000000000001E-2</v>
      </c>
      <c r="H413" s="261"/>
      <c r="I413" s="263"/>
      <c r="J413" s="285">
        <v>3.6600000000000001E-2</v>
      </c>
      <c r="K413" s="260"/>
      <c r="L413" s="261">
        <v>3.3099999999999997E-2</v>
      </c>
      <c r="M413" s="264">
        <f t="shared" si="380"/>
        <v>3.4006666666666664E-2</v>
      </c>
      <c r="N413" s="264">
        <f t="shared" si="381"/>
        <v>2.3934285714285707E-2</v>
      </c>
      <c r="O413" s="264">
        <f t="shared" si="382"/>
        <v>2.4020666666666659E-2</v>
      </c>
      <c r="P413" s="264">
        <f t="shared" si="383"/>
        <v>2.7639999999999998E-2</v>
      </c>
      <c r="Q413" s="265">
        <f t="shared" si="384"/>
        <v>1.89E-2</v>
      </c>
      <c r="R413" s="265">
        <f t="shared" si="388"/>
        <v>2.5100000000000001E-2</v>
      </c>
      <c r="S413" s="265">
        <f t="shared" si="385"/>
        <v>3.6600000000000001E-2</v>
      </c>
      <c r="T413" s="265">
        <f t="shared" si="386"/>
        <v>3.3099999999999997E-2</v>
      </c>
      <c r="U413" s="5">
        <v>79</v>
      </c>
      <c r="V413" s="257"/>
      <c r="W413" s="265">
        <f t="shared" si="391"/>
        <v>2.8424999999999999E-2</v>
      </c>
      <c r="X413" s="257"/>
    </row>
    <row r="414" spans="1:30" ht="17.45" customHeight="1" x14ac:dyDescent="0.25">
      <c r="A414" s="257">
        <f t="shared" si="375"/>
        <v>2</v>
      </c>
      <c r="B414" s="257">
        <f t="shared" si="376"/>
        <v>2019</v>
      </c>
      <c r="C414" s="8">
        <f t="shared" si="379"/>
        <v>43510</v>
      </c>
      <c r="D414" s="260">
        <v>9.1000000000000004E-3</v>
      </c>
      <c r="E414" s="261"/>
      <c r="F414" s="260"/>
      <c r="G414" s="262"/>
      <c r="H414" s="261">
        <v>6.0000000000000001E-3</v>
      </c>
      <c r="I414" s="263">
        <v>4.1999999999999997E-3</v>
      </c>
      <c r="J414" s="285"/>
      <c r="K414" s="260">
        <v>1.84E-2</v>
      </c>
      <c r="L414" s="261"/>
      <c r="M414" s="264">
        <f t="shared" si="380"/>
        <v>3.4086666666666675E-2</v>
      </c>
      <c r="N414" s="264">
        <f t="shared" si="381"/>
        <v>2.4022857142857137E-2</v>
      </c>
      <c r="O414" s="264">
        <f t="shared" si="382"/>
        <v>2.3880666666666661E-2</v>
      </c>
      <c r="P414" s="264">
        <f t="shared" si="383"/>
        <v>2.778333333333333E-2</v>
      </c>
      <c r="Q414" s="265">
        <f t="shared" si="384"/>
        <v>9.1000000000000004E-3</v>
      </c>
      <c r="R414" s="265">
        <f t="shared" si="388"/>
        <v>6.0000000000000001E-3</v>
      </c>
      <c r="S414" s="265">
        <f t="shared" si="385"/>
        <v>4.1999999999999997E-3</v>
      </c>
      <c r="T414" s="265">
        <f t="shared" si="386"/>
        <v>1.84E-2</v>
      </c>
      <c r="U414" s="5">
        <v>80</v>
      </c>
      <c r="V414" s="257"/>
      <c r="W414" s="265">
        <f t="shared" si="391"/>
        <v>9.4249999999999994E-3</v>
      </c>
      <c r="X414" s="257"/>
    </row>
    <row r="415" spans="1:30" ht="17.45" customHeight="1" x14ac:dyDescent="0.25">
      <c r="A415" s="257">
        <f t="shared" si="375"/>
        <v>2</v>
      </c>
      <c r="B415" s="257">
        <f t="shared" si="376"/>
        <v>2019</v>
      </c>
      <c r="C415" s="8">
        <f t="shared" si="379"/>
        <v>43511</v>
      </c>
      <c r="D415" s="260"/>
      <c r="E415" s="261">
        <v>1.55E-2</v>
      </c>
      <c r="F415" s="260"/>
      <c r="G415" s="262">
        <v>1.1900000000000001E-2</v>
      </c>
      <c r="H415" s="261"/>
      <c r="I415" s="263"/>
      <c r="J415" s="285">
        <v>1.15E-2</v>
      </c>
      <c r="K415" s="260"/>
      <c r="L415" s="261">
        <v>2.0299999999999999E-2</v>
      </c>
      <c r="M415" s="264">
        <f t="shared" si="380"/>
        <v>3.4373333333333339E-2</v>
      </c>
      <c r="N415" s="264">
        <f t="shared" si="381"/>
        <v>2.4319999999999994E-2</v>
      </c>
      <c r="O415" s="264">
        <f t="shared" si="382"/>
        <v>2.4200666666666659E-2</v>
      </c>
      <c r="P415" s="264">
        <f t="shared" si="383"/>
        <v>2.8239999999999994E-2</v>
      </c>
      <c r="Q415" s="265">
        <f t="shared" si="384"/>
        <v>1.55E-2</v>
      </c>
      <c r="R415" s="265">
        <f t="shared" si="388"/>
        <v>1.1900000000000001E-2</v>
      </c>
      <c r="S415" s="265">
        <f t="shared" si="385"/>
        <v>1.15E-2</v>
      </c>
      <c r="T415" s="265">
        <f t="shared" si="386"/>
        <v>2.0299999999999999E-2</v>
      </c>
      <c r="U415" s="5">
        <v>81</v>
      </c>
      <c r="V415" s="257"/>
      <c r="W415" s="265">
        <f t="shared" si="391"/>
        <v>1.4800000000000001E-2</v>
      </c>
      <c r="X415" s="265">
        <f>AVERAGE(Q411:T415)</f>
        <v>2.2330000000000006E-2</v>
      </c>
      <c r="Y415" s="266">
        <v>59</v>
      </c>
    </row>
    <row r="416" spans="1:30" ht="17.45" customHeight="1" x14ac:dyDescent="0.25">
      <c r="A416" s="257">
        <f t="shared" si="375"/>
        <v>2</v>
      </c>
      <c r="B416" s="257">
        <f t="shared" si="376"/>
        <v>2019</v>
      </c>
      <c r="C416" s="435">
        <f t="shared" si="379"/>
        <v>43512</v>
      </c>
      <c r="D416" s="434">
        <v>2.3599999999999999E-2</v>
      </c>
      <c r="E416" s="436"/>
      <c r="F416" s="434">
        <v>1.9599999999999999E-2</v>
      </c>
      <c r="G416" s="438"/>
      <c r="H416" s="436">
        <v>1.83E-2</v>
      </c>
      <c r="I416" s="434">
        <v>6.6E-3</v>
      </c>
      <c r="J416" s="436"/>
      <c r="K416" s="437">
        <v>1.9099999999999999E-2</v>
      </c>
      <c r="L416" s="436"/>
      <c r="M416" s="15">
        <f t="shared" si="380"/>
        <v>3.4753333333333337E-2</v>
      </c>
      <c r="N416" s="15">
        <f t="shared" si="381"/>
        <v>2.5228571428571423E-2</v>
      </c>
      <c r="O416" s="15">
        <f t="shared" si="382"/>
        <v>2.4323999999999995E-2</v>
      </c>
      <c r="P416" s="15">
        <f t="shared" si="383"/>
        <v>2.8493333333333329E-2</v>
      </c>
      <c r="Q416" s="442">
        <f t="shared" si="384"/>
        <v>2.3599999999999999E-2</v>
      </c>
      <c r="R416" s="442">
        <f t="shared" si="388"/>
        <v>1.8950000000000002E-2</v>
      </c>
      <c r="S416" s="442">
        <f t="shared" si="385"/>
        <v>6.6E-3</v>
      </c>
      <c r="T416" s="442">
        <f t="shared" si="386"/>
        <v>1.9099999999999999E-2</v>
      </c>
      <c r="U416" s="326">
        <v>82</v>
      </c>
      <c r="V416" s="442">
        <f>AVERAGE(Q416:T416)</f>
        <v>1.7062500000000001E-2</v>
      </c>
      <c r="W416" s="445"/>
      <c r="X416" s="257"/>
      <c r="Y416" s="266">
        <v>59</v>
      </c>
    </row>
    <row r="417" spans="1:30" ht="17.45" customHeight="1" x14ac:dyDescent="0.25">
      <c r="A417" s="257">
        <f t="shared" si="375"/>
        <v>2</v>
      </c>
      <c r="B417" s="257">
        <f t="shared" si="376"/>
        <v>2019</v>
      </c>
      <c r="C417" s="435">
        <f t="shared" si="379"/>
        <v>43513</v>
      </c>
      <c r="D417" s="434"/>
      <c r="E417" s="436">
        <v>1.7899999999999999E-2</v>
      </c>
      <c r="F417" s="434"/>
      <c r="G417" s="438">
        <v>2.63E-2</v>
      </c>
      <c r="H417" s="436"/>
      <c r="I417" s="437"/>
      <c r="J417" s="439">
        <v>8.2000000000000007E-3</v>
      </c>
      <c r="K417" s="434"/>
      <c r="L417" s="436">
        <v>3.61E-2</v>
      </c>
      <c r="M417" s="15">
        <f t="shared" si="380"/>
        <v>3.4606666666666668E-2</v>
      </c>
      <c r="N417" s="15">
        <f t="shared" si="381"/>
        <v>2.5399999999999995E-2</v>
      </c>
      <c r="O417" s="15">
        <f t="shared" si="382"/>
        <v>2.3550666666666664E-2</v>
      </c>
      <c r="P417" s="15">
        <f t="shared" si="383"/>
        <v>2.8789999999999993E-2</v>
      </c>
      <c r="Q417" s="442">
        <f t="shared" si="384"/>
        <v>1.7899999999999999E-2</v>
      </c>
      <c r="R417" s="442">
        <f t="shared" si="388"/>
        <v>2.63E-2</v>
      </c>
      <c r="S417" s="442">
        <f t="shared" si="385"/>
        <v>8.2000000000000007E-3</v>
      </c>
      <c r="T417" s="442">
        <f t="shared" si="386"/>
        <v>3.61E-2</v>
      </c>
      <c r="U417" s="326">
        <v>83</v>
      </c>
      <c r="V417" s="442">
        <f>AVERAGE(Q417:T417)</f>
        <v>2.2124999999999999E-2</v>
      </c>
      <c r="W417" s="445"/>
      <c r="X417" s="265">
        <f>AVERAGE(Q416:T417)</f>
        <v>1.959375E-2</v>
      </c>
      <c r="Y417" s="266">
        <v>59</v>
      </c>
    </row>
    <row r="418" spans="1:30" ht="17.45" customHeight="1" x14ac:dyDescent="0.25">
      <c r="A418" s="257">
        <f t="shared" si="375"/>
        <v>2</v>
      </c>
      <c r="B418" s="257">
        <f t="shared" si="376"/>
        <v>2019</v>
      </c>
      <c r="C418" s="8">
        <f t="shared" si="379"/>
        <v>43514</v>
      </c>
      <c r="D418" s="260">
        <v>2.23E-2</v>
      </c>
      <c r="E418" s="261"/>
      <c r="F418" s="260">
        <v>4.3099999999999999E-2</v>
      </c>
      <c r="G418" s="262"/>
      <c r="H418" s="261"/>
      <c r="I418" s="263">
        <v>3.5400000000000001E-2</v>
      </c>
      <c r="J418" s="285"/>
      <c r="K418" s="260">
        <v>2.46E-2</v>
      </c>
      <c r="L418" s="261"/>
      <c r="M418" s="264">
        <f t="shared" si="380"/>
        <v>3.4900000000000007E-2</v>
      </c>
      <c r="N418" s="264">
        <f t="shared" si="381"/>
        <v>2.6391428571428566E-2</v>
      </c>
      <c r="O418" s="264">
        <f t="shared" si="382"/>
        <v>2.4290666666666662E-2</v>
      </c>
      <c r="P418" s="264">
        <f t="shared" si="383"/>
        <v>2.8046666666666661E-2</v>
      </c>
      <c r="Q418" s="265">
        <f t="shared" si="384"/>
        <v>2.23E-2</v>
      </c>
      <c r="R418" s="265">
        <f t="shared" si="388"/>
        <v>4.3099999999999999E-2</v>
      </c>
      <c r="S418" s="265">
        <f t="shared" si="385"/>
        <v>3.5400000000000001E-2</v>
      </c>
      <c r="T418" s="265">
        <f t="shared" si="386"/>
        <v>2.46E-2</v>
      </c>
      <c r="U418" s="5">
        <v>84</v>
      </c>
      <c r="V418" s="257"/>
      <c r="W418" s="265">
        <f t="shared" ref="W418:W422" si="392">AVERAGE(Q418:T418)</f>
        <v>3.1350000000000003E-2</v>
      </c>
      <c r="X418" s="257"/>
    </row>
    <row r="419" spans="1:30" ht="17.45" customHeight="1" x14ac:dyDescent="0.25">
      <c r="A419" s="257">
        <f t="shared" si="375"/>
        <v>2</v>
      </c>
      <c r="B419" s="257">
        <f t="shared" si="376"/>
        <v>2019</v>
      </c>
      <c r="C419" s="8">
        <f t="shared" si="379"/>
        <v>43515</v>
      </c>
      <c r="D419" s="260"/>
      <c r="E419" s="261">
        <v>3.4000000000000002E-2</v>
      </c>
      <c r="F419" s="260"/>
      <c r="G419" s="262">
        <v>2.92E-2</v>
      </c>
      <c r="H419" s="261"/>
      <c r="I419" s="263"/>
      <c r="J419" s="285">
        <v>4.58E-2</v>
      </c>
      <c r="K419" s="260"/>
      <c r="L419" s="261">
        <v>3.6799999999999999E-2</v>
      </c>
      <c r="M419" s="264">
        <f t="shared" si="380"/>
        <v>3.5506666666666672E-2</v>
      </c>
      <c r="N419" s="264">
        <f t="shared" si="381"/>
        <v>2.6765714285714278E-2</v>
      </c>
      <c r="O419" s="264">
        <f t="shared" si="382"/>
        <v>2.5558999999999995E-2</v>
      </c>
      <c r="P419" s="264">
        <f t="shared" si="383"/>
        <v>2.8596666666666663E-2</v>
      </c>
      <c r="Q419" s="265">
        <f t="shared" si="384"/>
        <v>3.4000000000000002E-2</v>
      </c>
      <c r="R419" s="265">
        <f t="shared" si="388"/>
        <v>2.92E-2</v>
      </c>
      <c r="S419" s="265">
        <f t="shared" si="385"/>
        <v>4.58E-2</v>
      </c>
      <c r="T419" s="265">
        <f t="shared" si="386"/>
        <v>3.6799999999999999E-2</v>
      </c>
      <c r="U419" s="5">
        <v>85</v>
      </c>
      <c r="V419" s="257"/>
      <c r="W419" s="265">
        <f t="shared" si="392"/>
        <v>3.6450000000000003E-2</v>
      </c>
      <c r="X419" s="257"/>
    </row>
    <row r="420" spans="1:30" ht="17.45" customHeight="1" x14ac:dyDescent="0.25">
      <c r="A420" s="257">
        <f t="shared" si="375"/>
        <v>2</v>
      </c>
      <c r="B420" s="257">
        <f t="shared" si="376"/>
        <v>2019</v>
      </c>
      <c r="C420" s="8">
        <f t="shared" si="379"/>
        <v>43516</v>
      </c>
      <c r="D420" s="260">
        <v>1.37E-2</v>
      </c>
      <c r="E420" s="261"/>
      <c r="F420" s="260"/>
      <c r="G420" s="262"/>
      <c r="H420" s="261">
        <v>3.2399999999999998E-2</v>
      </c>
      <c r="I420" s="263">
        <v>2.6200000000000001E-2</v>
      </c>
      <c r="J420" s="285"/>
      <c r="K420" s="260">
        <v>2.8199999999999999E-2</v>
      </c>
      <c r="L420" s="261"/>
      <c r="M420" s="264">
        <f t="shared" si="380"/>
        <v>3.4513333333333333E-2</v>
      </c>
      <c r="N420" s="264">
        <f t="shared" si="381"/>
        <v>2.4405714285714281E-2</v>
      </c>
      <c r="O420" s="264">
        <f t="shared" si="382"/>
        <v>2.4335666666666665E-2</v>
      </c>
      <c r="P420" s="264">
        <f t="shared" si="383"/>
        <v>2.8749999999999994E-2</v>
      </c>
      <c r="Q420" s="265">
        <f t="shared" si="384"/>
        <v>1.37E-2</v>
      </c>
      <c r="R420" s="265">
        <f t="shared" si="388"/>
        <v>3.2399999999999998E-2</v>
      </c>
      <c r="S420" s="265">
        <f t="shared" si="385"/>
        <v>2.6200000000000001E-2</v>
      </c>
      <c r="T420" s="265">
        <f t="shared" si="386"/>
        <v>2.8199999999999999E-2</v>
      </c>
      <c r="U420" s="5">
        <v>86</v>
      </c>
      <c r="V420" s="257"/>
      <c r="W420" s="265">
        <f t="shared" si="392"/>
        <v>2.5125000000000001E-2</v>
      </c>
      <c r="X420" s="257"/>
    </row>
    <row r="421" spans="1:30" ht="17.45" customHeight="1" x14ac:dyDescent="0.25">
      <c r="A421" s="257">
        <f t="shared" si="375"/>
        <v>2</v>
      </c>
      <c r="B421" s="257">
        <f t="shared" si="376"/>
        <v>2019</v>
      </c>
      <c r="C421" s="8">
        <f t="shared" si="379"/>
        <v>43517</v>
      </c>
      <c r="D421" s="260"/>
      <c r="E421" s="261">
        <v>2.1100000000000001E-2</v>
      </c>
      <c r="F421" s="260"/>
      <c r="G421" s="262">
        <v>3.2199999999999999E-2</v>
      </c>
      <c r="H421" s="261"/>
      <c r="I421" s="263"/>
      <c r="J421" s="285">
        <v>3.8899999999999997E-2</v>
      </c>
      <c r="K421" s="260"/>
      <c r="L421" s="261">
        <v>2.1600000000000001E-2</v>
      </c>
      <c r="M421" s="264">
        <f t="shared" si="380"/>
        <v>3.3919999999999999E-2</v>
      </c>
      <c r="N421" s="264">
        <f t="shared" si="381"/>
        <v>2.4025714285714282E-2</v>
      </c>
      <c r="O421" s="264">
        <f t="shared" si="382"/>
        <v>2.3798999999999997E-2</v>
      </c>
      <c r="P421" s="264">
        <f t="shared" si="383"/>
        <v>2.7653333333333332E-2</v>
      </c>
      <c r="Q421" s="265">
        <f t="shared" si="384"/>
        <v>2.1100000000000001E-2</v>
      </c>
      <c r="R421" s="265">
        <f t="shared" si="388"/>
        <v>3.2199999999999999E-2</v>
      </c>
      <c r="S421" s="265">
        <f t="shared" si="385"/>
        <v>3.8899999999999997E-2</v>
      </c>
      <c r="T421" s="265">
        <f t="shared" si="386"/>
        <v>2.1600000000000001E-2</v>
      </c>
      <c r="U421" s="5">
        <v>87</v>
      </c>
      <c r="V421" s="257"/>
      <c r="W421" s="265">
        <f t="shared" si="392"/>
        <v>2.8450000000000003E-2</v>
      </c>
      <c r="X421" s="257"/>
    </row>
    <row r="422" spans="1:30" ht="17.45" customHeight="1" x14ac:dyDescent="0.25">
      <c r="A422" s="257">
        <f t="shared" si="375"/>
        <v>2</v>
      </c>
      <c r="B422" s="257">
        <f t="shared" si="376"/>
        <v>2019</v>
      </c>
      <c r="C422" s="9">
        <f t="shared" si="379"/>
        <v>43518</v>
      </c>
      <c r="D422" s="275">
        <v>2.9000000000000001E-2</v>
      </c>
      <c r="E422" s="276"/>
      <c r="F422" s="275">
        <v>5.1999999999999998E-2</v>
      </c>
      <c r="G422" s="277"/>
      <c r="H422" s="276">
        <v>5.8000000000000003E-2</v>
      </c>
      <c r="I422" s="275">
        <v>2.3E-2</v>
      </c>
      <c r="J422" s="276"/>
      <c r="K422" s="278">
        <v>3.3000000000000002E-2</v>
      </c>
      <c r="L422" s="276"/>
      <c r="M422" s="264">
        <f t="shared" si="380"/>
        <v>3.4110000000000001E-2</v>
      </c>
      <c r="N422" s="264">
        <f t="shared" si="381"/>
        <v>2.5268571428571432E-2</v>
      </c>
      <c r="O422" s="264">
        <f t="shared" si="382"/>
        <v>2.3375666666666666E-2</v>
      </c>
      <c r="P422" s="264">
        <f t="shared" si="383"/>
        <v>2.7346666666666668E-2</v>
      </c>
      <c r="Q422" s="265">
        <f t="shared" si="384"/>
        <v>2.9000000000000001E-2</v>
      </c>
      <c r="R422" s="265">
        <f t="shared" si="388"/>
        <v>5.5E-2</v>
      </c>
      <c r="S422" s="265">
        <f t="shared" si="385"/>
        <v>2.3E-2</v>
      </c>
      <c r="T422" s="265">
        <f t="shared" si="386"/>
        <v>3.3000000000000002E-2</v>
      </c>
      <c r="U422" s="5">
        <v>88</v>
      </c>
      <c r="V422" s="257"/>
      <c r="W422" s="265">
        <f t="shared" si="392"/>
        <v>3.5000000000000003E-2</v>
      </c>
      <c r="X422" s="265">
        <f>AVERAGE(Q418:T422)</f>
        <v>3.1275000000000004E-2</v>
      </c>
      <c r="Y422" s="266">
        <v>60</v>
      </c>
    </row>
    <row r="423" spans="1:30" ht="17.45" customHeight="1" x14ac:dyDescent="0.25">
      <c r="A423" s="257">
        <f t="shared" si="375"/>
        <v>2</v>
      </c>
      <c r="B423" s="257">
        <f t="shared" si="376"/>
        <v>2019</v>
      </c>
      <c r="C423" s="435">
        <f t="shared" si="379"/>
        <v>43519</v>
      </c>
      <c r="D423" s="434"/>
      <c r="E423" s="436">
        <v>1.26E-2</v>
      </c>
      <c r="F423" s="434"/>
      <c r="G423" s="438">
        <v>9.9699999999999997E-3</v>
      </c>
      <c r="H423" s="436"/>
      <c r="I423" s="437"/>
      <c r="J423" s="439">
        <v>7.1000000000000004E-3</v>
      </c>
      <c r="K423" s="434"/>
      <c r="L423" s="436">
        <v>1.6299999999999999E-2</v>
      </c>
      <c r="M423" s="15">
        <f t="shared" si="380"/>
        <v>3.3606666666666674E-2</v>
      </c>
      <c r="N423" s="15">
        <f t="shared" si="381"/>
        <v>2.4410571428571431E-2</v>
      </c>
      <c r="O423" s="15">
        <f t="shared" si="382"/>
        <v>2.1985666666666667E-2</v>
      </c>
      <c r="P423" s="15">
        <f t="shared" si="383"/>
        <v>2.6413333333333334E-2</v>
      </c>
      <c r="Q423" s="442">
        <f t="shared" si="384"/>
        <v>1.26E-2</v>
      </c>
      <c r="R423" s="442">
        <f t="shared" si="388"/>
        <v>9.9699999999999997E-3</v>
      </c>
      <c r="S423" s="442">
        <f t="shared" si="385"/>
        <v>7.1000000000000004E-3</v>
      </c>
      <c r="T423" s="442">
        <f t="shared" si="386"/>
        <v>1.6299999999999999E-2</v>
      </c>
      <c r="U423" s="326">
        <v>89</v>
      </c>
      <c r="V423" s="442">
        <f>AVERAGE(Q423:T423)</f>
        <v>1.1492499999999999E-2</v>
      </c>
      <c r="W423" s="445"/>
      <c r="X423" s="257"/>
      <c r="Y423" s="266">
        <v>60</v>
      </c>
    </row>
    <row r="424" spans="1:30" ht="17.45" customHeight="1" x14ac:dyDescent="0.25">
      <c r="A424" s="257">
        <f t="shared" si="375"/>
        <v>2</v>
      </c>
      <c r="B424" s="257">
        <f t="shared" si="376"/>
        <v>2019</v>
      </c>
      <c r="C424" s="435">
        <f t="shared" si="379"/>
        <v>43520</v>
      </c>
      <c r="D424" s="434">
        <v>7.6E-3</v>
      </c>
      <c r="E424" s="436"/>
      <c r="F424" s="434">
        <v>1.03E-2</v>
      </c>
      <c r="G424" s="438"/>
      <c r="H424" s="436"/>
      <c r="I424" s="437">
        <v>7.1999999999999998E-3</v>
      </c>
      <c r="J424" s="439"/>
      <c r="K424" s="434">
        <v>1.41E-2</v>
      </c>
      <c r="L424" s="436"/>
      <c r="M424" s="15">
        <f t="shared" si="380"/>
        <v>3.3126666666666672E-2</v>
      </c>
      <c r="N424" s="15">
        <f t="shared" si="381"/>
        <v>2.393914285714286E-2</v>
      </c>
      <c r="O424" s="15">
        <f t="shared" si="382"/>
        <v>2.1245666666666666E-2</v>
      </c>
      <c r="P424" s="15">
        <f t="shared" si="383"/>
        <v>2.555E-2</v>
      </c>
      <c r="Q424" s="442">
        <f t="shared" si="384"/>
        <v>7.6E-3</v>
      </c>
      <c r="R424" s="442">
        <f t="shared" si="388"/>
        <v>1.03E-2</v>
      </c>
      <c r="S424" s="442">
        <f t="shared" si="385"/>
        <v>7.1999999999999998E-3</v>
      </c>
      <c r="T424" s="442">
        <f t="shared" si="386"/>
        <v>1.41E-2</v>
      </c>
      <c r="U424" s="326">
        <v>90</v>
      </c>
      <c r="V424" s="442">
        <f>AVERAGE(Q424:T424)</f>
        <v>9.7999999999999997E-3</v>
      </c>
      <c r="W424" s="445"/>
      <c r="X424" s="265">
        <f>AVERAGE(Q423:T424)</f>
        <v>1.0646249999999999E-2</v>
      </c>
      <c r="Y424" s="266">
        <v>60</v>
      </c>
    </row>
    <row r="425" spans="1:30" ht="17.45" customHeight="1" x14ac:dyDescent="0.25">
      <c r="A425" s="257">
        <f t="shared" si="375"/>
        <v>2</v>
      </c>
      <c r="B425" s="257">
        <f t="shared" si="376"/>
        <v>2019</v>
      </c>
      <c r="C425" s="8">
        <f t="shared" si="379"/>
        <v>43521</v>
      </c>
      <c r="D425" s="260"/>
      <c r="E425" s="261">
        <v>2.2499999999999999E-2</v>
      </c>
      <c r="F425" s="260"/>
      <c r="G425" s="262">
        <v>2.6700000000000002E-2</v>
      </c>
      <c r="H425" s="261"/>
      <c r="I425" s="263"/>
      <c r="J425" s="285">
        <v>3.2399999999999998E-2</v>
      </c>
      <c r="K425" s="260"/>
      <c r="L425" s="261">
        <v>0.04</v>
      </c>
      <c r="M425" s="264">
        <f t="shared" si="380"/>
        <v>3.3373333333333338E-2</v>
      </c>
      <c r="N425" s="264">
        <f t="shared" si="381"/>
        <v>2.4244857142857144E-2</v>
      </c>
      <c r="O425" s="264">
        <f t="shared" si="382"/>
        <v>2.1425666666666666E-2</v>
      </c>
      <c r="P425" s="264">
        <f t="shared" si="383"/>
        <v>2.6056666666666669E-2</v>
      </c>
      <c r="Q425" s="265">
        <f t="shared" si="384"/>
        <v>2.2499999999999999E-2</v>
      </c>
      <c r="R425" s="265">
        <f t="shared" si="388"/>
        <v>2.6700000000000002E-2</v>
      </c>
      <c r="S425" s="265">
        <f t="shared" si="385"/>
        <v>3.2399999999999998E-2</v>
      </c>
      <c r="T425" s="265">
        <f t="shared" si="386"/>
        <v>0.04</v>
      </c>
      <c r="V425" s="257"/>
      <c r="W425" s="265">
        <f t="shared" ref="W425:W429" si="393">AVERAGE(Q425:T425)</f>
        <v>3.0400000000000003E-2</v>
      </c>
      <c r="X425" s="257"/>
    </row>
    <row r="426" spans="1:30" ht="17.45" customHeight="1" x14ac:dyDescent="0.25">
      <c r="A426" s="257">
        <f t="shared" si="375"/>
        <v>2</v>
      </c>
      <c r="B426" s="257">
        <f t="shared" si="376"/>
        <v>2019</v>
      </c>
      <c r="C426" s="8">
        <f t="shared" si="379"/>
        <v>43522</v>
      </c>
      <c r="D426" s="260">
        <v>2.52E-2</v>
      </c>
      <c r="E426" s="261"/>
      <c r="F426" s="260"/>
      <c r="G426" s="262"/>
      <c r="H426" s="261">
        <v>2.7099999999999999E-2</v>
      </c>
      <c r="I426" s="263">
        <v>2.93E-2</v>
      </c>
      <c r="J426" s="285"/>
      <c r="K426" s="260">
        <v>3.6799999999999999E-2</v>
      </c>
      <c r="L426" s="261"/>
      <c r="M426" s="264">
        <f t="shared" si="380"/>
        <v>3.376666666666666E-2</v>
      </c>
      <c r="N426" s="264">
        <f t="shared" si="381"/>
        <v>2.4724857142857153E-2</v>
      </c>
      <c r="O426" s="264">
        <f t="shared" si="382"/>
        <v>2.2153333333333334E-2</v>
      </c>
      <c r="P426" s="264">
        <f t="shared" si="383"/>
        <v>2.6459999999999994E-2</v>
      </c>
      <c r="Q426" s="265">
        <f t="shared" si="384"/>
        <v>2.52E-2</v>
      </c>
      <c r="R426" s="265">
        <f t="shared" si="388"/>
        <v>2.7099999999999999E-2</v>
      </c>
      <c r="S426" s="265">
        <f t="shared" si="385"/>
        <v>2.93E-2</v>
      </c>
      <c r="T426" s="265">
        <f t="shared" si="386"/>
        <v>3.6799999999999999E-2</v>
      </c>
      <c r="V426" s="257"/>
      <c r="W426" s="265">
        <f t="shared" si="393"/>
        <v>2.9600000000000001E-2</v>
      </c>
      <c r="X426" s="257"/>
      <c r="Z426" s="329" t="s">
        <v>92</v>
      </c>
      <c r="AA426" s="299">
        <v>2019</v>
      </c>
      <c r="AB426" s="300"/>
      <c r="AC426" s="300"/>
      <c r="AD426" s="300"/>
    </row>
    <row r="427" spans="1:30" ht="17.45" customHeight="1" x14ac:dyDescent="0.25">
      <c r="A427" s="257">
        <f t="shared" si="375"/>
        <v>2</v>
      </c>
      <c r="B427" s="257">
        <f t="shared" si="376"/>
        <v>2019</v>
      </c>
      <c r="C427" s="8">
        <f t="shared" si="379"/>
        <v>43523</v>
      </c>
      <c r="D427" s="260"/>
      <c r="E427" s="261">
        <v>2.1100000000000001E-2</v>
      </c>
      <c r="F427" s="260"/>
      <c r="G427" s="262">
        <v>2.5100000000000001E-2</v>
      </c>
      <c r="H427" s="261"/>
      <c r="I427" s="263"/>
      <c r="J427" s="285">
        <v>2.87E-2</v>
      </c>
      <c r="K427" s="260"/>
      <c r="L427" s="261">
        <v>2.5899999999999999E-2</v>
      </c>
      <c r="M427" s="264">
        <f t="shared" si="380"/>
        <v>3.3323333333333337E-2</v>
      </c>
      <c r="N427" s="264">
        <f t="shared" si="381"/>
        <v>2.4373428571428577E-2</v>
      </c>
      <c r="O427" s="264">
        <f t="shared" si="382"/>
        <v>2.1816666666666661E-2</v>
      </c>
      <c r="P427" s="264">
        <f t="shared" si="383"/>
        <v>2.5729999999999999E-2</v>
      </c>
      <c r="Q427" s="265">
        <f t="shared" si="384"/>
        <v>2.1100000000000001E-2</v>
      </c>
      <c r="R427" s="265">
        <f t="shared" si="388"/>
        <v>2.5100000000000001E-2</v>
      </c>
      <c r="S427" s="265">
        <f t="shared" si="385"/>
        <v>2.87E-2</v>
      </c>
      <c r="T427" s="265">
        <f t="shared" si="386"/>
        <v>2.5899999999999999E-2</v>
      </c>
      <c r="V427" s="257"/>
      <c r="W427" s="265">
        <f t="shared" si="393"/>
        <v>2.52E-2</v>
      </c>
      <c r="X427" s="257"/>
      <c r="Z427" s="301" t="s">
        <v>35</v>
      </c>
      <c r="AA427" s="301" t="s">
        <v>1</v>
      </c>
      <c r="AB427" s="301" t="s">
        <v>2</v>
      </c>
      <c r="AC427" s="301" t="s">
        <v>9</v>
      </c>
      <c r="AD427" s="301" t="s">
        <v>12</v>
      </c>
    </row>
    <row r="428" spans="1:30" ht="17.45" customHeight="1" x14ac:dyDescent="0.25">
      <c r="A428" s="257">
        <f t="shared" si="375"/>
        <v>2</v>
      </c>
      <c r="B428" s="257">
        <f t="shared" si="376"/>
        <v>2019</v>
      </c>
      <c r="C428" s="9">
        <f t="shared" si="379"/>
        <v>43524</v>
      </c>
      <c r="D428" s="275">
        <v>4.4400000000000002E-2</v>
      </c>
      <c r="E428" s="276"/>
      <c r="F428" s="275">
        <v>3.2599999999999997E-2</v>
      </c>
      <c r="G428" s="277"/>
      <c r="H428" s="276">
        <v>3.1699999999999999E-2</v>
      </c>
      <c r="I428" s="275">
        <v>2.1499999999999998E-2</v>
      </c>
      <c r="J428" s="276"/>
      <c r="K428" s="278">
        <v>1.7600000000000001E-2</v>
      </c>
      <c r="L428" s="276"/>
      <c r="M428" s="264">
        <f t="shared" si="380"/>
        <v>3.3173333333333339E-2</v>
      </c>
      <c r="N428" s="264">
        <f t="shared" si="381"/>
        <v>2.349628571428572E-2</v>
      </c>
      <c r="O428" s="264">
        <f t="shared" si="382"/>
        <v>2.0946666666666662E-2</v>
      </c>
      <c r="P428" s="264">
        <f t="shared" si="383"/>
        <v>2.4420000000000001E-2</v>
      </c>
      <c r="Q428" s="265">
        <f t="shared" ref="Q428:Q432" si="394">IFERROR(AVERAGE(D428:E428),"")</f>
        <v>4.4400000000000002E-2</v>
      </c>
      <c r="R428" s="265">
        <f t="shared" ref="R428:R432" si="395">IFERROR(AVERAGE(F428:H428),"")</f>
        <v>3.2149999999999998E-2</v>
      </c>
      <c r="S428" s="265">
        <f t="shared" ref="S428:S432" si="396">IFERROR(AVERAGE(I428:J428),"")</f>
        <v>2.1499999999999998E-2</v>
      </c>
      <c r="T428" s="265">
        <f t="shared" ref="T428:T432" si="397">IFERROR(AVERAGE(K428:L428),"")</f>
        <v>1.7600000000000001E-2</v>
      </c>
      <c r="V428" s="257"/>
      <c r="W428" s="265">
        <f t="shared" si="393"/>
        <v>2.8912500000000001E-2</v>
      </c>
      <c r="X428" s="257"/>
      <c r="Z428" s="302" t="s">
        <v>58</v>
      </c>
      <c r="AA428" s="303">
        <f>AVERAGE(D401:E428)</f>
        <v>3.4275000000000007E-2</v>
      </c>
      <c r="AB428" s="303">
        <f>AVERAGE(F401:H428)</f>
        <v>2.3180909090909092E-2</v>
      </c>
      <c r="AC428" s="303">
        <f>AVERAGE(I401:J428)</f>
        <v>2.0457142857142851E-2</v>
      </c>
      <c r="AD428" s="303">
        <f>AVERAGE(K401:L428)</f>
        <v>2.4435714285714286E-2</v>
      </c>
    </row>
    <row r="429" spans="1:30" ht="17.45" customHeight="1" x14ac:dyDescent="0.25">
      <c r="A429" s="257">
        <f t="shared" si="375"/>
        <v>3</v>
      </c>
      <c r="B429" s="257">
        <f t="shared" si="376"/>
        <v>2019</v>
      </c>
      <c r="C429" s="8">
        <f t="shared" si="379"/>
        <v>43525</v>
      </c>
      <c r="D429" s="260"/>
      <c r="E429" s="261">
        <v>2.87E-2</v>
      </c>
      <c r="F429" s="260"/>
      <c r="G429" s="262">
        <v>3.8100000000000002E-2</v>
      </c>
      <c r="H429" s="261"/>
      <c r="I429" s="263"/>
      <c r="J429" s="285">
        <v>2.9700000000000001E-2</v>
      </c>
      <c r="K429" s="260"/>
      <c r="L429" s="261">
        <v>2.47E-2</v>
      </c>
      <c r="M429" s="264">
        <f t="shared" si="380"/>
        <v>3.3263333333333332E-2</v>
      </c>
      <c r="N429" s="264">
        <f t="shared" si="381"/>
        <v>2.3313428571428579E-2</v>
      </c>
      <c r="O429" s="264">
        <f t="shared" si="382"/>
        <v>2.0583333333333328E-2</v>
      </c>
      <c r="P429" s="264">
        <f t="shared" si="383"/>
        <v>2.4253333333333335E-2</v>
      </c>
      <c r="Q429" s="265">
        <f t="shared" si="394"/>
        <v>2.87E-2</v>
      </c>
      <c r="R429" s="265">
        <f t="shared" si="395"/>
        <v>3.8100000000000002E-2</v>
      </c>
      <c r="S429" s="265">
        <f t="shared" si="396"/>
        <v>2.9700000000000001E-2</v>
      </c>
      <c r="T429" s="265">
        <f t="shared" si="397"/>
        <v>2.47E-2</v>
      </c>
      <c r="V429" s="257"/>
      <c r="W429" s="265">
        <f t="shared" si="393"/>
        <v>3.0300000000000001E-2</v>
      </c>
      <c r="X429" s="265">
        <f>AVERAGE(Q425:T429)</f>
        <v>2.8882499999999998E-2</v>
      </c>
      <c r="Y429" s="266">
        <v>61</v>
      </c>
      <c r="Z429" s="302" t="s">
        <v>59</v>
      </c>
      <c r="AA429" s="303">
        <f>MAX(D401:E428)</f>
        <v>0.4</v>
      </c>
      <c r="AB429" s="303">
        <f>MAX(F401:H428)</f>
        <v>5.8000000000000003E-2</v>
      </c>
      <c r="AC429" s="303">
        <f>MAX(I401:J428)</f>
        <v>4.58E-2</v>
      </c>
      <c r="AD429" s="303">
        <f>MAX(K401:L428)</f>
        <v>4.6199999999999998E-2</v>
      </c>
    </row>
    <row r="430" spans="1:30" ht="17.45" customHeight="1" thickBot="1" x14ac:dyDescent="0.3">
      <c r="A430" s="257">
        <f t="shared" si="375"/>
        <v>3</v>
      </c>
      <c r="B430" s="257">
        <f t="shared" si="376"/>
        <v>2019</v>
      </c>
      <c r="C430" s="435">
        <f t="shared" si="379"/>
        <v>43526</v>
      </c>
      <c r="D430" s="434">
        <v>5.4000000000000003E-3</v>
      </c>
      <c r="E430" s="436"/>
      <c r="F430" s="434">
        <v>1.7899999999999999E-2</v>
      </c>
      <c r="G430" s="438"/>
      <c r="H430" s="436"/>
      <c r="I430" s="437">
        <v>2.65E-3</v>
      </c>
      <c r="J430" s="439"/>
      <c r="K430" s="434">
        <v>5.5999999999999999E-3</v>
      </c>
      <c r="L430" s="436"/>
      <c r="M430" s="15">
        <f t="shared" si="380"/>
        <v>3.3126666666666672E-2</v>
      </c>
      <c r="N430" s="15">
        <f t="shared" si="381"/>
        <v>2.3456285714285718E-2</v>
      </c>
      <c r="O430" s="15">
        <f t="shared" si="382"/>
        <v>2.0171666666666661E-2</v>
      </c>
      <c r="P430" s="15">
        <f t="shared" si="383"/>
        <v>2.381666666666667E-2</v>
      </c>
      <c r="Q430" s="442">
        <f t="shared" si="394"/>
        <v>5.4000000000000003E-3</v>
      </c>
      <c r="R430" s="442">
        <f t="shared" si="395"/>
        <v>1.7899999999999999E-2</v>
      </c>
      <c r="S430" s="442">
        <f t="shared" si="396"/>
        <v>2.65E-3</v>
      </c>
      <c r="T430" s="442">
        <f t="shared" si="397"/>
        <v>5.5999999999999999E-3</v>
      </c>
      <c r="U430" s="326"/>
      <c r="V430" s="442">
        <f>AVERAGE(Q430:T430)</f>
        <v>7.8875000000000004E-3</v>
      </c>
      <c r="W430" s="445"/>
      <c r="X430" s="257"/>
      <c r="Y430" s="266">
        <v>61</v>
      </c>
      <c r="Z430" s="304" t="s">
        <v>127</v>
      </c>
      <c r="AA430" s="305">
        <f>COUNTIF(D401:E428,"&gt;=0.1")</f>
        <v>1</v>
      </c>
      <c r="AB430" s="305">
        <f>COUNTIF(F401:H428,"&gt;=0.1")</f>
        <v>0</v>
      </c>
      <c r="AC430" s="305">
        <f>COUNTIF(I401:J428,"&gt;=0.1")</f>
        <v>0</v>
      </c>
      <c r="AD430" s="305">
        <f>COUNTIF(K401:L428,"&gt;=0.1")</f>
        <v>0</v>
      </c>
    </row>
    <row r="431" spans="1:30" ht="17.45" customHeight="1" thickBot="1" x14ac:dyDescent="0.3">
      <c r="A431" s="257">
        <f t="shared" si="375"/>
        <v>3</v>
      </c>
      <c r="B431" s="257">
        <f t="shared" si="376"/>
        <v>2019</v>
      </c>
      <c r="C431" s="435">
        <f t="shared" si="379"/>
        <v>43527</v>
      </c>
      <c r="D431" s="434"/>
      <c r="E431" s="436">
        <v>1.6E-2</v>
      </c>
      <c r="F431" s="434"/>
      <c r="G431" s="438">
        <v>7.3699999999999998E-3</v>
      </c>
      <c r="H431" s="436"/>
      <c r="I431" s="437"/>
      <c r="J431" s="439">
        <v>2.4399999999999999E-3</v>
      </c>
      <c r="K431" s="434"/>
      <c r="L431" s="436">
        <v>7.7999999999999996E-3</v>
      </c>
      <c r="M431" s="15">
        <f t="shared" si="380"/>
        <v>3.2976666666666668E-2</v>
      </c>
      <c r="N431" s="15">
        <f t="shared" si="381"/>
        <v>2.324971428571429E-2</v>
      </c>
      <c r="O431" s="15">
        <f t="shared" si="382"/>
        <v>1.9666333333333331E-2</v>
      </c>
      <c r="P431" s="15">
        <f t="shared" si="383"/>
        <v>2.3213333333333339E-2</v>
      </c>
      <c r="Q431" s="442">
        <f t="shared" si="394"/>
        <v>1.6E-2</v>
      </c>
      <c r="R431" s="442">
        <f t="shared" si="395"/>
        <v>7.3699999999999998E-3</v>
      </c>
      <c r="S431" s="442">
        <f t="shared" si="396"/>
        <v>2.4399999999999999E-3</v>
      </c>
      <c r="T431" s="442">
        <f t="shared" si="397"/>
        <v>7.7999999999999996E-3</v>
      </c>
      <c r="U431" s="326"/>
      <c r="V431" s="442">
        <f>AVERAGE(Q431:T431)</f>
        <v>8.4025000000000002E-3</v>
      </c>
      <c r="W431" s="445"/>
      <c r="X431" s="265">
        <f>AVERAGE(Q430:T431)</f>
        <v>8.1449999999999995E-3</v>
      </c>
      <c r="Y431" s="266">
        <v>61</v>
      </c>
      <c r="AD431" s="136">
        <f>AVERAGE(AA428:AD428)</f>
        <v>2.5587191558441559E-2</v>
      </c>
    </row>
    <row r="432" spans="1:30" ht="17.45" customHeight="1" x14ac:dyDescent="0.25">
      <c r="A432" s="257">
        <f t="shared" ref="A432:A495" si="398">IF(ISNUMBER(C432),MONTH(C432),"")</f>
        <v>3</v>
      </c>
      <c r="B432" s="257">
        <f t="shared" ref="B432:B495" si="399">IF(ISNUMBER(C432),YEAR(C432),"")</f>
        <v>2019</v>
      </c>
      <c r="C432" s="8">
        <f t="shared" si="379"/>
        <v>43528</v>
      </c>
      <c r="D432" s="260">
        <v>3.6600000000000001E-2</v>
      </c>
      <c r="E432" s="261"/>
      <c r="F432" s="260"/>
      <c r="G432" s="262"/>
      <c r="H432" s="261">
        <v>1.5100000000000001E-2</v>
      </c>
      <c r="I432" s="263">
        <v>3.3099999999999997E-2</v>
      </c>
      <c r="J432" s="285"/>
      <c r="K432" s="260">
        <v>1.9300000000000001E-2</v>
      </c>
      <c r="L432" s="261"/>
      <c r="M432" s="264">
        <f t="shared" si="380"/>
        <v>3.3930000000000002E-2</v>
      </c>
      <c r="N432" s="264">
        <f t="shared" si="381"/>
        <v>2.3558285714285719E-2</v>
      </c>
      <c r="O432" s="264">
        <f t="shared" si="382"/>
        <v>2.0649666666666663E-2</v>
      </c>
      <c r="P432" s="264">
        <f t="shared" si="383"/>
        <v>2.3576666666666673E-2</v>
      </c>
      <c r="Q432" s="265">
        <f t="shared" si="394"/>
        <v>3.6600000000000001E-2</v>
      </c>
      <c r="R432" s="265">
        <f t="shared" si="395"/>
        <v>1.5100000000000001E-2</v>
      </c>
      <c r="S432" s="265">
        <f t="shared" si="396"/>
        <v>3.3099999999999997E-2</v>
      </c>
      <c r="T432" s="265">
        <f t="shared" si="397"/>
        <v>1.9300000000000001E-2</v>
      </c>
      <c r="V432" s="257"/>
      <c r="W432" s="265">
        <f t="shared" ref="W432:W436" si="400">AVERAGE(Q432:T432)</f>
        <v>2.6025E-2</v>
      </c>
      <c r="X432" s="257"/>
    </row>
    <row r="433" spans="1:25" ht="17.45" customHeight="1" x14ac:dyDescent="0.25">
      <c r="A433" s="257">
        <f t="shared" si="398"/>
        <v>3</v>
      </c>
      <c r="B433" s="257">
        <f t="shared" si="399"/>
        <v>2019</v>
      </c>
      <c r="C433" s="8">
        <f t="shared" si="379"/>
        <v>43529</v>
      </c>
      <c r="D433" s="260"/>
      <c r="E433" s="261">
        <v>1.7899999999999999E-2</v>
      </c>
      <c r="F433" s="260"/>
      <c r="G433" s="262">
        <v>2.6499999999999999E-2</v>
      </c>
      <c r="H433" s="261"/>
      <c r="I433" s="263"/>
      <c r="J433" s="285">
        <v>3.2199999999999999E-2</v>
      </c>
      <c r="K433" s="260"/>
      <c r="L433" s="261">
        <v>3.0700000000000002E-2</v>
      </c>
      <c r="M433" s="264">
        <f t="shared" si="380"/>
        <v>3.441000000000001E-2</v>
      </c>
      <c r="N433" s="264">
        <f t="shared" si="381"/>
        <v>2.423257142857143E-2</v>
      </c>
      <c r="O433" s="264">
        <f t="shared" si="382"/>
        <v>2.1649666666666664E-2</v>
      </c>
      <c r="P433" s="264">
        <f t="shared" si="383"/>
        <v>2.4420000000000001E-2</v>
      </c>
      <c r="Q433" s="265">
        <f t="shared" ref="Q433:Q435" si="401">IFERROR(AVERAGE(D433:E433),"")</f>
        <v>1.7899999999999999E-2</v>
      </c>
      <c r="R433" s="265">
        <f t="shared" ref="R433:R435" si="402">IFERROR(AVERAGE(F433:H433),"")</f>
        <v>2.6499999999999999E-2</v>
      </c>
      <c r="S433" s="265">
        <f t="shared" ref="S433:S435" si="403">IFERROR(AVERAGE(I433:J433),"")</f>
        <v>3.2199999999999999E-2</v>
      </c>
      <c r="T433" s="265">
        <f t="shared" ref="T433:T435" si="404">IFERROR(AVERAGE(K433:L433),"")</f>
        <v>3.0700000000000002E-2</v>
      </c>
      <c r="V433" s="257"/>
      <c r="W433" s="265">
        <f t="shared" si="400"/>
        <v>2.6825000000000002E-2</v>
      </c>
      <c r="X433" s="257"/>
    </row>
    <row r="434" spans="1:25" ht="17.45" customHeight="1" x14ac:dyDescent="0.25">
      <c r="A434" s="257">
        <f t="shared" si="398"/>
        <v>3</v>
      </c>
      <c r="B434" s="257">
        <f t="shared" si="399"/>
        <v>2019</v>
      </c>
      <c r="C434" s="9">
        <f t="shared" si="379"/>
        <v>43530</v>
      </c>
      <c r="D434" s="275">
        <v>8.0000000000000002E-3</v>
      </c>
      <c r="E434" s="276"/>
      <c r="F434" s="275">
        <v>7.1000000000000004E-3</v>
      </c>
      <c r="G434" s="277"/>
      <c r="H434" s="276">
        <v>7.9000000000000008E-3</v>
      </c>
      <c r="I434" s="275">
        <v>5.7999999999999996E-3</v>
      </c>
      <c r="J434" s="276"/>
      <c r="K434" s="278">
        <v>1.4500000000000001E-2</v>
      </c>
      <c r="L434" s="276"/>
      <c r="M434" s="264">
        <f t="shared" si="380"/>
        <v>3.4336666666666675E-2</v>
      </c>
      <c r="N434" s="264">
        <f t="shared" si="381"/>
        <v>2.4309714285714285E-2</v>
      </c>
      <c r="O434" s="264">
        <f t="shared" si="382"/>
        <v>2.1732999999999999E-2</v>
      </c>
      <c r="P434" s="264">
        <f t="shared" si="383"/>
        <v>2.4553333333333333E-2</v>
      </c>
      <c r="Q434" s="265">
        <f t="shared" si="401"/>
        <v>8.0000000000000002E-3</v>
      </c>
      <c r="R434" s="265">
        <f t="shared" si="402"/>
        <v>7.5000000000000006E-3</v>
      </c>
      <c r="S434" s="265">
        <f t="shared" si="403"/>
        <v>5.7999999999999996E-3</v>
      </c>
      <c r="T434" s="265">
        <f t="shared" si="404"/>
        <v>1.4500000000000001E-2</v>
      </c>
      <c r="V434" s="257"/>
      <c r="W434" s="265">
        <f t="shared" si="400"/>
        <v>8.9499999999999996E-3</v>
      </c>
      <c r="X434" s="257"/>
    </row>
    <row r="435" spans="1:25" ht="17.45" customHeight="1" x14ac:dyDescent="0.25">
      <c r="A435" s="257">
        <f t="shared" si="398"/>
        <v>3</v>
      </c>
      <c r="B435" s="257">
        <f t="shared" si="399"/>
        <v>2019</v>
      </c>
      <c r="C435" s="8">
        <f t="shared" si="379"/>
        <v>43531</v>
      </c>
      <c r="D435" s="260"/>
      <c r="E435" s="100">
        <v>9.7000000000000003E-2</v>
      </c>
      <c r="F435" s="260"/>
      <c r="G435" s="262">
        <v>2.86E-2</v>
      </c>
      <c r="H435" s="261"/>
      <c r="I435" s="263"/>
      <c r="J435" s="285">
        <v>1.9099999999999999E-2</v>
      </c>
      <c r="K435" s="260"/>
      <c r="L435" s="261">
        <v>2.5000000000000001E-2</v>
      </c>
      <c r="M435" s="264">
        <f t="shared" si="380"/>
        <v>2.4236666666666667E-2</v>
      </c>
      <c r="N435" s="264">
        <f t="shared" si="381"/>
        <v>2.4101142857142856E-2</v>
      </c>
      <c r="O435" s="264">
        <f t="shared" si="382"/>
        <v>2.2026333333333332E-2</v>
      </c>
      <c r="P435" s="264">
        <f t="shared" si="383"/>
        <v>2.4996666666666667E-2</v>
      </c>
      <c r="Q435" s="265">
        <f t="shared" si="401"/>
        <v>9.7000000000000003E-2</v>
      </c>
      <c r="R435" s="265">
        <f t="shared" si="402"/>
        <v>2.86E-2</v>
      </c>
      <c r="S435" s="265">
        <f t="shared" si="403"/>
        <v>1.9099999999999999E-2</v>
      </c>
      <c r="T435" s="265">
        <f t="shared" si="404"/>
        <v>2.5000000000000001E-2</v>
      </c>
      <c r="V435" s="257"/>
      <c r="W435" s="265">
        <f t="shared" si="400"/>
        <v>4.2424999999999997E-2</v>
      </c>
      <c r="X435" s="257"/>
    </row>
    <row r="436" spans="1:25" ht="17.45" customHeight="1" x14ac:dyDescent="0.25">
      <c r="A436" s="257">
        <f t="shared" si="398"/>
        <v>3</v>
      </c>
      <c r="B436" s="257">
        <f t="shared" si="399"/>
        <v>2019</v>
      </c>
      <c r="C436" s="8">
        <f t="shared" si="379"/>
        <v>43532</v>
      </c>
      <c r="D436" s="260">
        <v>6.3399999999999998E-2</v>
      </c>
      <c r="E436" s="261"/>
      <c r="F436" s="260">
        <v>4.7399999999999998E-2</v>
      </c>
      <c r="G436" s="262"/>
      <c r="H436" s="261"/>
      <c r="I436" s="263">
        <v>3.6799999999999999E-2</v>
      </c>
      <c r="J436" s="285"/>
      <c r="K436" s="260">
        <v>2.5999999999999999E-2</v>
      </c>
      <c r="L436" s="261"/>
      <c r="M436" s="264">
        <f t="shared" si="380"/>
        <v>2.4710000000000003E-2</v>
      </c>
      <c r="N436" s="264">
        <f t="shared" si="381"/>
        <v>2.4009714285714284E-2</v>
      </c>
      <c r="O436" s="264">
        <f t="shared" si="382"/>
        <v>2.2099666666666667E-2</v>
      </c>
      <c r="P436" s="264">
        <f t="shared" si="383"/>
        <v>2.52E-2</v>
      </c>
      <c r="Q436" s="265">
        <f t="shared" ref="Q436:Q442" si="405">IFERROR(AVERAGE(D436:E436),"")</f>
        <v>6.3399999999999998E-2</v>
      </c>
      <c r="R436" s="265">
        <f t="shared" ref="R436:R442" si="406">IFERROR(AVERAGE(F436:H436),"")</f>
        <v>4.7399999999999998E-2</v>
      </c>
      <c r="S436" s="265">
        <f t="shared" ref="S436:S442" si="407">IFERROR(AVERAGE(I436:J436),"")</f>
        <v>3.6799999999999999E-2</v>
      </c>
      <c r="T436" s="265">
        <f t="shared" ref="T436:T442" si="408">IFERROR(AVERAGE(K436:L436),"")</f>
        <v>2.5999999999999999E-2</v>
      </c>
      <c r="V436" s="257"/>
      <c r="W436" s="265">
        <f t="shared" si="400"/>
        <v>4.3400000000000001E-2</v>
      </c>
      <c r="X436" s="265">
        <f>AVERAGE(Q432:T436)</f>
        <v>2.9525000000000003E-2</v>
      </c>
      <c r="Y436" s="266">
        <v>62</v>
      </c>
    </row>
    <row r="437" spans="1:25" ht="17.45" customHeight="1" x14ac:dyDescent="0.25">
      <c r="A437" s="257">
        <f t="shared" si="398"/>
        <v>3</v>
      </c>
      <c r="B437" s="257">
        <f t="shared" si="399"/>
        <v>2019</v>
      </c>
      <c r="C437" s="435">
        <f t="shared" si="379"/>
        <v>43533</v>
      </c>
      <c r="D437" s="434"/>
      <c r="E437" s="436">
        <v>1.11E-2</v>
      </c>
      <c r="F437" s="434"/>
      <c r="G437" s="438">
        <v>1.03E-2</v>
      </c>
      <c r="H437" s="436"/>
      <c r="I437" s="437"/>
      <c r="J437" s="439">
        <v>7.9000000000000008E-3</v>
      </c>
      <c r="K437" s="434"/>
      <c r="L437" s="436">
        <v>1.6299999999999999E-2</v>
      </c>
      <c r="M437" s="15">
        <f t="shared" si="380"/>
        <v>2.4283333333333337E-2</v>
      </c>
      <c r="N437" s="15">
        <f t="shared" si="381"/>
        <v>2.3615428571428565E-2</v>
      </c>
      <c r="O437" s="15">
        <f t="shared" si="382"/>
        <v>2.1209666666666668E-2</v>
      </c>
      <c r="P437" s="15">
        <f t="shared" si="383"/>
        <v>2.4320000000000001E-2</v>
      </c>
      <c r="Q437" s="442">
        <f t="shared" si="405"/>
        <v>1.11E-2</v>
      </c>
      <c r="R437" s="442">
        <f t="shared" si="406"/>
        <v>1.03E-2</v>
      </c>
      <c r="S437" s="442">
        <f t="shared" si="407"/>
        <v>7.9000000000000008E-3</v>
      </c>
      <c r="T437" s="442">
        <f t="shared" si="408"/>
        <v>1.6299999999999999E-2</v>
      </c>
      <c r="U437" s="326"/>
      <c r="V437" s="442">
        <f>AVERAGE(Q437:T437)</f>
        <v>1.14E-2</v>
      </c>
      <c r="W437" s="445"/>
      <c r="X437" s="257"/>
      <c r="Y437" s="266">
        <v>62</v>
      </c>
    </row>
    <row r="438" spans="1:25" ht="17.45" customHeight="1" x14ac:dyDescent="0.25">
      <c r="A438" s="257">
        <f t="shared" si="398"/>
        <v>3</v>
      </c>
      <c r="B438" s="257">
        <f t="shared" si="399"/>
        <v>2019</v>
      </c>
      <c r="C438" s="435">
        <f t="shared" si="379"/>
        <v>43534</v>
      </c>
      <c r="D438" s="434">
        <v>1.18E-2</v>
      </c>
      <c r="E438" s="436"/>
      <c r="F438" s="434"/>
      <c r="G438" s="438"/>
      <c r="H438" s="436">
        <v>1.18E-2</v>
      </c>
      <c r="I438" s="437">
        <v>5.0600000000000003E-3</v>
      </c>
      <c r="J438" s="439"/>
      <c r="K438" s="434">
        <v>9.7999999999999997E-3</v>
      </c>
      <c r="L438" s="436"/>
      <c r="M438" s="15">
        <f t="shared" si="380"/>
        <v>2.4056666666666671E-2</v>
      </c>
      <c r="N438" s="15">
        <f t="shared" si="381"/>
        <v>2.3412571428571425E-2</v>
      </c>
      <c r="O438" s="15">
        <f t="shared" si="382"/>
        <v>1.9935000000000001E-2</v>
      </c>
      <c r="P438" s="15">
        <f t="shared" si="383"/>
        <v>2.3263333333333334E-2</v>
      </c>
      <c r="Q438" s="442">
        <f t="shared" si="405"/>
        <v>1.18E-2</v>
      </c>
      <c r="R438" s="442">
        <f t="shared" si="406"/>
        <v>1.18E-2</v>
      </c>
      <c r="S438" s="442">
        <f t="shared" si="407"/>
        <v>5.0600000000000003E-3</v>
      </c>
      <c r="T438" s="442">
        <f t="shared" si="408"/>
        <v>9.7999999999999997E-3</v>
      </c>
      <c r="U438" s="326"/>
      <c r="V438" s="442">
        <f>AVERAGE(Q438:T438)</f>
        <v>9.6149999999999985E-3</v>
      </c>
      <c r="W438" s="445"/>
      <c r="X438" s="265">
        <f>AVERAGE(Q437:T438)</f>
        <v>1.0507499999999999E-2</v>
      </c>
      <c r="Y438" s="266">
        <v>62</v>
      </c>
    </row>
    <row r="439" spans="1:25" ht="17.45" customHeight="1" x14ac:dyDescent="0.25">
      <c r="A439" s="257">
        <f t="shared" si="398"/>
        <v>3</v>
      </c>
      <c r="B439" s="257">
        <f t="shared" si="399"/>
        <v>2019</v>
      </c>
      <c r="C439" s="8">
        <f t="shared" si="379"/>
        <v>43535</v>
      </c>
      <c r="D439" s="260"/>
      <c r="E439" s="261">
        <v>1.5699999999999999E-2</v>
      </c>
      <c r="F439" s="260"/>
      <c r="G439" s="262">
        <v>3.0099999999999998E-2</v>
      </c>
      <c r="H439" s="261"/>
      <c r="I439" s="263"/>
      <c r="J439" s="285">
        <v>7.1400000000000005E-2</v>
      </c>
      <c r="K439" s="260"/>
      <c r="L439" s="261">
        <v>2.41E-2</v>
      </c>
      <c r="M439" s="264">
        <f t="shared" si="380"/>
        <v>2.4176666666666673E-2</v>
      </c>
      <c r="N439" s="264">
        <f t="shared" si="381"/>
        <v>2.388685714285714E-2</v>
      </c>
      <c r="O439" s="264">
        <f t="shared" si="382"/>
        <v>2.2071666666666667E-2</v>
      </c>
      <c r="P439" s="264">
        <f t="shared" si="383"/>
        <v>2.3586666666666666E-2</v>
      </c>
      <c r="Q439" s="265">
        <f t="shared" si="405"/>
        <v>1.5699999999999999E-2</v>
      </c>
      <c r="R439" s="265">
        <f t="shared" si="406"/>
        <v>3.0099999999999998E-2</v>
      </c>
      <c r="S439" s="265">
        <f t="shared" si="407"/>
        <v>7.1400000000000005E-2</v>
      </c>
      <c r="T439" s="265">
        <f t="shared" si="408"/>
        <v>2.41E-2</v>
      </c>
      <c r="V439" s="257"/>
      <c r="W439" s="265">
        <f t="shared" ref="W439:W443" si="409">AVERAGE(Q439:T439)</f>
        <v>3.5325000000000002E-2</v>
      </c>
      <c r="X439" s="257"/>
    </row>
    <row r="440" spans="1:25" ht="17.45" customHeight="1" x14ac:dyDescent="0.25">
      <c r="A440" s="257">
        <f t="shared" si="398"/>
        <v>3</v>
      </c>
      <c r="B440" s="257">
        <f t="shared" si="399"/>
        <v>2019</v>
      </c>
      <c r="C440" s="9">
        <f t="shared" si="379"/>
        <v>43536</v>
      </c>
      <c r="D440" s="275">
        <v>4.1500000000000002E-2</v>
      </c>
      <c r="E440" s="276"/>
      <c r="F440" s="275">
        <v>2.1600000000000001E-2</v>
      </c>
      <c r="G440" s="277"/>
      <c r="H440" s="276">
        <v>2.23E-2</v>
      </c>
      <c r="I440" s="275">
        <v>3.27E-2</v>
      </c>
      <c r="J440" s="276"/>
      <c r="K440" s="278">
        <v>3.4700000000000002E-2</v>
      </c>
      <c r="L440" s="276"/>
      <c r="M440" s="264">
        <f t="shared" si="380"/>
        <v>2.5233333333333337E-2</v>
      </c>
      <c r="N440" s="264">
        <f t="shared" si="381"/>
        <v>2.4632571428571424E-2</v>
      </c>
      <c r="O440" s="264">
        <f t="shared" si="382"/>
        <v>2.305833333333333E-2</v>
      </c>
      <c r="P440" s="264">
        <f t="shared" si="383"/>
        <v>2.4273333333333331E-2</v>
      </c>
      <c r="Q440" s="265">
        <f t="shared" si="405"/>
        <v>4.1500000000000002E-2</v>
      </c>
      <c r="R440" s="265">
        <f t="shared" si="406"/>
        <v>2.1950000000000001E-2</v>
      </c>
      <c r="S440" s="265">
        <f t="shared" si="407"/>
        <v>3.27E-2</v>
      </c>
      <c r="T440" s="265">
        <f t="shared" si="408"/>
        <v>3.4700000000000002E-2</v>
      </c>
      <c r="V440" s="257"/>
      <c r="W440" s="265">
        <f t="shared" si="409"/>
        <v>3.2712500000000005E-2</v>
      </c>
      <c r="X440" s="257"/>
    </row>
    <row r="441" spans="1:25" ht="17.45" customHeight="1" x14ac:dyDescent="0.25">
      <c r="A441" s="257">
        <f t="shared" si="398"/>
        <v>3</v>
      </c>
      <c r="B441" s="257">
        <f t="shared" si="399"/>
        <v>2019</v>
      </c>
      <c r="C441" s="8">
        <f t="shared" si="379"/>
        <v>43537</v>
      </c>
      <c r="D441" s="260"/>
      <c r="E441" s="261">
        <v>3.7400000000000003E-2</v>
      </c>
      <c r="F441" s="260"/>
      <c r="G441" s="262">
        <v>3.2399999999999998E-2</v>
      </c>
      <c r="H441" s="261"/>
      <c r="I441" s="263"/>
      <c r="J441" s="285">
        <v>2.5600000000000001E-2</v>
      </c>
      <c r="K441" s="260"/>
      <c r="L441" s="261">
        <v>4.5400000000000003E-2</v>
      </c>
      <c r="M441" s="264">
        <f t="shared" si="380"/>
        <v>2.5710000000000004E-2</v>
      </c>
      <c r="N441" s="264">
        <f t="shared" si="381"/>
        <v>2.4992571428571423E-2</v>
      </c>
      <c r="O441" s="264">
        <f t="shared" si="382"/>
        <v>2.3074999999999998E-2</v>
      </c>
      <c r="P441" s="264">
        <f t="shared" si="383"/>
        <v>2.5066666666666664E-2</v>
      </c>
      <c r="Q441" s="265">
        <f t="shared" si="405"/>
        <v>3.7400000000000003E-2</v>
      </c>
      <c r="R441" s="265">
        <f t="shared" si="406"/>
        <v>3.2399999999999998E-2</v>
      </c>
      <c r="S441" s="265">
        <f t="shared" si="407"/>
        <v>2.5600000000000001E-2</v>
      </c>
      <c r="T441" s="265">
        <f t="shared" si="408"/>
        <v>4.5400000000000003E-2</v>
      </c>
      <c r="V441" s="257"/>
      <c r="W441" s="265">
        <f t="shared" si="409"/>
        <v>3.5200000000000002E-2</v>
      </c>
      <c r="X441" s="257"/>
    </row>
    <row r="442" spans="1:25" ht="17.45" customHeight="1" x14ac:dyDescent="0.25">
      <c r="A442" s="257">
        <f t="shared" si="398"/>
        <v>3</v>
      </c>
      <c r="B442" s="257">
        <f t="shared" si="399"/>
        <v>2019</v>
      </c>
      <c r="C442" s="8">
        <f t="shared" si="379"/>
        <v>43538</v>
      </c>
      <c r="D442" s="260">
        <v>3.7999999999999999E-2</v>
      </c>
      <c r="E442" s="261"/>
      <c r="F442" s="260">
        <v>2.9700000000000001E-2</v>
      </c>
      <c r="G442" s="262"/>
      <c r="H442" s="261"/>
      <c r="I442" s="263">
        <v>2.64E-2</v>
      </c>
      <c r="J442" s="285"/>
      <c r="K442" s="260">
        <v>3.6900000000000002E-2</v>
      </c>
      <c r="L442" s="261"/>
      <c r="M442" s="264">
        <f t="shared" si="380"/>
        <v>2.5566666666666672E-2</v>
      </c>
      <c r="N442" s="264">
        <f t="shared" si="381"/>
        <v>2.4906857142857137E-2</v>
      </c>
      <c r="O442" s="264">
        <f t="shared" si="382"/>
        <v>2.3114999999999993E-2</v>
      </c>
      <c r="P442" s="264">
        <f t="shared" si="383"/>
        <v>2.4756666666666663E-2</v>
      </c>
      <c r="Q442" s="265">
        <f t="shared" si="405"/>
        <v>3.7999999999999999E-2</v>
      </c>
      <c r="R442" s="265">
        <f t="shared" si="406"/>
        <v>2.9700000000000001E-2</v>
      </c>
      <c r="S442" s="265">
        <f t="shared" si="407"/>
        <v>2.64E-2</v>
      </c>
      <c r="T442" s="265">
        <f t="shared" si="408"/>
        <v>3.6900000000000002E-2</v>
      </c>
      <c r="V442" s="257"/>
      <c r="W442" s="265">
        <f t="shared" si="409"/>
        <v>3.2750000000000001E-2</v>
      </c>
      <c r="X442" s="257"/>
    </row>
    <row r="443" spans="1:25" ht="17.45" customHeight="1" x14ac:dyDescent="0.25">
      <c r="A443" s="257">
        <f t="shared" si="398"/>
        <v>3</v>
      </c>
      <c r="B443" s="257">
        <f t="shared" si="399"/>
        <v>2019</v>
      </c>
      <c r="C443" s="8">
        <f t="shared" si="379"/>
        <v>43539</v>
      </c>
      <c r="D443" s="260"/>
      <c r="E443" s="261">
        <v>2.5999999999999999E-2</v>
      </c>
      <c r="F443" s="260"/>
      <c r="G443" s="262">
        <v>2.7799999999999998E-2</v>
      </c>
      <c r="H443" s="261"/>
      <c r="I443" s="263"/>
      <c r="J443" s="285">
        <v>3.8899999999999997E-2</v>
      </c>
      <c r="K443" s="260"/>
      <c r="L443" s="261">
        <v>3.5499999999999997E-2</v>
      </c>
      <c r="M443" s="264">
        <f t="shared" si="380"/>
        <v>2.5803333333333338E-2</v>
      </c>
      <c r="N443" s="264">
        <f t="shared" si="381"/>
        <v>2.4983999999999996E-2</v>
      </c>
      <c r="O443" s="264">
        <f t="shared" si="382"/>
        <v>2.3191666666666666E-2</v>
      </c>
      <c r="P443" s="264">
        <f t="shared" si="383"/>
        <v>2.4836666666666667E-2</v>
      </c>
      <c r="Q443" s="265">
        <f t="shared" ref="Q443:Q446" si="410">IFERROR(AVERAGE(D443:E443),"")</f>
        <v>2.5999999999999999E-2</v>
      </c>
      <c r="R443" s="265">
        <f t="shared" ref="R443:R446" si="411">IFERROR(AVERAGE(F443:H443),"")</f>
        <v>2.7799999999999998E-2</v>
      </c>
      <c r="S443" s="265">
        <f t="shared" ref="S443:S446" si="412">IFERROR(AVERAGE(I443:J443),"")</f>
        <v>3.8899999999999997E-2</v>
      </c>
      <c r="T443" s="265">
        <f t="shared" ref="T443:T446" si="413">IFERROR(AVERAGE(K443:L443),"")</f>
        <v>3.5499999999999997E-2</v>
      </c>
      <c r="V443" s="257"/>
      <c r="W443" s="265">
        <f t="shared" si="409"/>
        <v>3.2050000000000002E-2</v>
      </c>
      <c r="X443" s="265">
        <f>AVERAGE(Q439:T443)</f>
        <v>3.3607500000000005E-2</v>
      </c>
      <c r="Y443" s="266">
        <v>63</v>
      </c>
    </row>
    <row r="444" spans="1:25" ht="17.45" customHeight="1" x14ac:dyDescent="0.25">
      <c r="A444" s="257">
        <f t="shared" si="398"/>
        <v>3</v>
      </c>
      <c r="B444" s="257">
        <f t="shared" si="399"/>
        <v>2019</v>
      </c>
      <c r="C444" s="435">
        <f t="shared" si="379"/>
        <v>43540</v>
      </c>
      <c r="D444" s="434">
        <v>1.6799999999999999E-2</v>
      </c>
      <c r="E444" s="436"/>
      <c r="F444" s="434"/>
      <c r="G444" s="438"/>
      <c r="H444" s="436">
        <v>1.5800000000000002E-2</v>
      </c>
      <c r="I444" s="437">
        <v>1.3899999999999999E-2</v>
      </c>
      <c r="J444" s="439"/>
      <c r="K444" s="434">
        <v>2.9399999999999999E-2</v>
      </c>
      <c r="L444" s="436"/>
      <c r="M444" s="15">
        <f t="shared" si="380"/>
        <v>2.6060000000000007E-2</v>
      </c>
      <c r="N444" s="15">
        <f t="shared" si="381"/>
        <v>2.5263999999999998E-2</v>
      </c>
      <c r="O444" s="15">
        <f t="shared" si="382"/>
        <v>2.3515000000000001E-2</v>
      </c>
      <c r="P444" s="15">
        <f t="shared" si="383"/>
        <v>2.5203333333333331E-2</v>
      </c>
      <c r="Q444" s="442">
        <f t="shared" si="410"/>
        <v>1.6799999999999999E-2</v>
      </c>
      <c r="R444" s="442">
        <f t="shared" si="411"/>
        <v>1.5800000000000002E-2</v>
      </c>
      <c r="S444" s="442">
        <f t="shared" si="412"/>
        <v>1.3899999999999999E-2</v>
      </c>
      <c r="T444" s="442">
        <f t="shared" si="413"/>
        <v>2.9399999999999999E-2</v>
      </c>
      <c r="U444" s="326"/>
      <c r="V444" s="442">
        <f>AVERAGE(Q444:T444)</f>
        <v>1.8974999999999999E-2</v>
      </c>
      <c r="W444" s="445"/>
      <c r="X444" s="257"/>
      <c r="Y444" s="266">
        <v>63</v>
      </c>
    </row>
    <row r="445" spans="1:25" ht="17.45" customHeight="1" x14ac:dyDescent="0.25">
      <c r="A445" s="257">
        <f t="shared" si="398"/>
        <v>3</v>
      </c>
      <c r="B445" s="257">
        <f t="shared" si="399"/>
        <v>2019</v>
      </c>
      <c r="C445" s="435">
        <f t="shared" si="379"/>
        <v>43541</v>
      </c>
      <c r="D445" s="434"/>
      <c r="E445" s="436">
        <v>1.2999999999999999E-2</v>
      </c>
      <c r="F445" s="434"/>
      <c r="G445" s="438">
        <v>1.11E-2</v>
      </c>
      <c r="H445" s="436"/>
      <c r="I445" s="437"/>
      <c r="J445" s="439">
        <v>8.8900000000000003E-3</v>
      </c>
      <c r="K445" s="434"/>
      <c r="L445" s="436">
        <v>1.7299999999999999E-2</v>
      </c>
      <c r="M445" s="15">
        <f t="shared" si="380"/>
        <v>2.5976666666666672E-2</v>
      </c>
      <c r="N445" s="15">
        <f t="shared" si="381"/>
        <v>2.5241142857142854E-2</v>
      </c>
      <c r="O445" s="15">
        <f t="shared" si="382"/>
        <v>2.3428000000000001E-2</v>
      </c>
      <c r="P445" s="15">
        <f t="shared" si="383"/>
        <v>2.5103333333333328E-2</v>
      </c>
      <c r="Q445" s="442">
        <f t="shared" si="410"/>
        <v>1.2999999999999999E-2</v>
      </c>
      <c r="R445" s="442">
        <f t="shared" si="411"/>
        <v>1.11E-2</v>
      </c>
      <c r="S445" s="442">
        <f t="shared" si="412"/>
        <v>8.8900000000000003E-3</v>
      </c>
      <c r="T445" s="442">
        <f t="shared" si="413"/>
        <v>1.7299999999999999E-2</v>
      </c>
      <c r="U445" s="326"/>
      <c r="V445" s="442">
        <f>AVERAGE(Q445:T445)</f>
        <v>1.25725E-2</v>
      </c>
      <c r="W445" s="445"/>
      <c r="X445" s="265">
        <f>AVERAGE(Q444:T445)</f>
        <v>1.577375E-2</v>
      </c>
      <c r="Y445" s="266">
        <v>63</v>
      </c>
    </row>
    <row r="446" spans="1:25" ht="17.45" customHeight="1" x14ac:dyDescent="0.25">
      <c r="A446" s="257">
        <f t="shared" si="398"/>
        <v>3</v>
      </c>
      <c r="B446" s="257">
        <f t="shared" si="399"/>
        <v>2019</v>
      </c>
      <c r="C446" s="9">
        <f t="shared" si="379"/>
        <v>43542</v>
      </c>
      <c r="D446" s="275">
        <v>4.0399999999999998E-2</v>
      </c>
      <c r="E446" s="276"/>
      <c r="F446" s="275">
        <v>2.8199999999999999E-2</v>
      </c>
      <c r="G446" s="277"/>
      <c r="H446" s="276">
        <v>2.7199999999999998E-2</v>
      </c>
      <c r="I446" s="275">
        <v>3.09E-2</v>
      </c>
      <c r="J446" s="276"/>
      <c r="K446" s="278">
        <v>3.3300000000000003E-2</v>
      </c>
      <c r="L446" s="276"/>
      <c r="M446" s="264">
        <f t="shared" si="380"/>
        <v>2.6536666666666674E-2</v>
      </c>
      <c r="N446" s="264">
        <f t="shared" si="381"/>
        <v>2.5741142857142855E-2</v>
      </c>
      <c r="O446" s="264">
        <f t="shared" si="382"/>
        <v>2.4237999999999999E-2</v>
      </c>
      <c r="P446" s="264">
        <f t="shared" si="383"/>
        <v>2.5576666666666668E-2</v>
      </c>
      <c r="Q446" s="265">
        <f t="shared" si="410"/>
        <v>4.0399999999999998E-2</v>
      </c>
      <c r="R446" s="265">
        <f t="shared" si="411"/>
        <v>2.7699999999999999E-2</v>
      </c>
      <c r="S446" s="265">
        <f t="shared" si="412"/>
        <v>3.09E-2</v>
      </c>
      <c r="T446" s="265">
        <f t="shared" si="413"/>
        <v>3.3300000000000003E-2</v>
      </c>
      <c r="V446" s="257"/>
      <c r="W446" s="265">
        <f t="shared" ref="W446:W450" si="414">AVERAGE(Q446:T446)</f>
        <v>3.3075E-2</v>
      </c>
      <c r="X446" s="257"/>
    </row>
    <row r="447" spans="1:25" ht="17.45" customHeight="1" x14ac:dyDescent="0.25">
      <c r="A447" s="257">
        <f t="shared" si="398"/>
        <v>3</v>
      </c>
      <c r="B447" s="257">
        <f t="shared" si="399"/>
        <v>2019</v>
      </c>
      <c r="C447" s="8">
        <f t="shared" si="379"/>
        <v>43543</v>
      </c>
      <c r="D447" s="260"/>
      <c r="E447" s="261">
        <v>2.8400000000000002E-2</v>
      </c>
      <c r="F447" s="260"/>
      <c r="G447" s="262">
        <v>4.2000000000000003E-2</v>
      </c>
      <c r="H447" s="261"/>
      <c r="I447" s="263"/>
      <c r="J447" s="285">
        <v>2.1299999999999999E-2</v>
      </c>
      <c r="K447" s="260"/>
      <c r="L447" s="261">
        <v>3.95E-2</v>
      </c>
      <c r="M447" s="264">
        <f t="shared" si="380"/>
        <v>2.6886666666666673E-2</v>
      </c>
      <c r="N447" s="264">
        <f t="shared" si="381"/>
        <v>2.6189714285714285E-2</v>
      </c>
      <c r="O447" s="264">
        <f t="shared" si="382"/>
        <v>2.4674666666666668E-2</v>
      </c>
      <c r="P447" s="264">
        <f t="shared" si="383"/>
        <v>2.5689999999999998E-2</v>
      </c>
      <c r="Q447" s="265">
        <f t="shared" ref="Q447" si="415">IFERROR(AVERAGE(D447:E447),"")</f>
        <v>2.8400000000000002E-2</v>
      </c>
      <c r="R447" s="265">
        <f t="shared" ref="R447" si="416">IFERROR(AVERAGE(F447:H447),"")</f>
        <v>4.2000000000000003E-2</v>
      </c>
      <c r="S447" s="265">
        <f t="shared" ref="S447" si="417">IFERROR(AVERAGE(I447:J447),"")</f>
        <v>2.1299999999999999E-2</v>
      </c>
      <c r="T447" s="265">
        <f t="shared" ref="T447" si="418">IFERROR(AVERAGE(K447:L447),"")</f>
        <v>3.95E-2</v>
      </c>
      <c r="V447" s="257"/>
      <c r="W447" s="265">
        <f t="shared" si="414"/>
        <v>3.2800000000000003E-2</v>
      </c>
      <c r="X447" s="257"/>
    </row>
    <row r="448" spans="1:25" ht="17.45" customHeight="1" x14ac:dyDescent="0.25">
      <c r="A448" s="257">
        <f t="shared" si="398"/>
        <v>3</v>
      </c>
      <c r="B448" s="257">
        <f t="shared" si="399"/>
        <v>2019</v>
      </c>
      <c r="C448" s="8">
        <f t="shared" si="379"/>
        <v>43544</v>
      </c>
      <c r="D448" s="260">
        <v>1.84E-2</v>
      </c>
      <c r="E448" s="261"/>
      <c r="F448" s="260">
        <v>2.63E-2</v>
      </c>
      <c r="G448" s="262"/>
      <c r="H448" s="261"/>
      <c r="I448" s="263">
        <v>2.52E-2</v>
      </c>
      <c r="J448" s="285"/>
      <c r="K448" s="260">
        <v>1.9E-2</v>
      </c>
      <c r="L448" s="261"/>
      <c r="M448" s="264">
        <f t="shared" si="380"/>
        <v>2.6756666666666668E-2</v>
      </c>
      <c r="N448" s="264">
        <f t="shared" si="381"/>
        <v>2.5709714285714287E-2</v>
      </c>
      <c r="O448" s="264">
        <f t="shared" si="382"/>
        <v>2.4334666666666668E-2</v>
      </c>
      <c r="P448" s="264">
        <f t="shared" si="383"/>
        <v>2.5503333333333333E-2</v>
      </c>
      <c r="Q448" s="265">
        <f t="shared" ref="Q448:Q451" si="419">IFERROR(AVERAGE(D448:E448),"")</f>
        <v>1.84E-2</v>
      </c>
      <c r="R448" s="265">
        <f t="shared" ref="R448:R451" si="420">IFERROR(AVERAGE(F448:H448),"")</f>
        <v>2.63E-2</v>
      </c>
      <c r="S448" s="265">
        <f t="shared" ref="S448:S451" si="421">IFERROR(AVERAGE(I448:J448),"")</f>
        <v>2.52E-2</v>
      </c>
      <c r="T448" s="265">
        <f t="shared" ref="T448:T451" si="422">IFERROR(AVERAGE(K448:L448),"")</f>
        <v>1.9E-2</v>
      </c>
      <c r="V448" s="257"/>
      <c r="W448" s="265">
        <f t="shared" si="414"/>
        <v>2.2225000000000002E-2</v>
      </c>
      <c r="X448" s="257"/>
    </row>
    <row r="449" spans="1:30" ht="17.45" customHeight="1" x14ac:dyDescent="0.25">
      <c r="A449" s="257">
        <f t="shared" si="398"/>
        <v>3</v>
      </c>
      <c r="B449" s="257">
        <f t="shared" si="399"/>
        <v>2019</v>
      </c>
      <c r="C449" s="8">
        <f t="shared" si="379"/>
        <v>43545</v>
      </c>
      <c r="D449" s="260"/>
      <c r="E449" s="261">
        <v>2.2499999999999999E-2</v>
      </c>
      <c r="F449" s="260"/>
      <c r="G449" s="262">
        <v>2.01E-2</v>
      </c>
      <c r="H449" s="261"/>
      <c r="I449" s="263"/>
      <c r="J449" s="285">
        <v>3.0099999999999998E-2</v>
      </c>
      <c r="K449" s="260"/>
      <c r="L449" s="261">
        <v>2.4400000000000002E-2</v>
      </c>
      <c r="M449" s="264">
        <f t="shared" si="380"/>
        <v>2.6373333333333328E-2</v>
      </c>
      <c r="N449" s="264">
        <f t="shared" si="381"/>
        <v>2.5449714285714287E-2</v>
      </c>
      <c r="O449" s="264">
        <f t="shared" si="382"/>
        <v>2.3811333333333337E-2</v>
      </c>
      <c r="P449" s="264">
        <f t="shared" si="383"/>
        <v>2.5089999999999998E-2</v>
      </c>
      <c r="Q449" s="265">
        <f t="shared" si="419"/>
        <v>2.2499999999999999E-2</v>
      </c>
      <c r="R449" s="265">
        <f t="shared" si="420"/>
        <v>2.01E-2</v>
      </c>
      <c r="S449" s="265">
        <f t="shared" si="421"/>
        <v>3.0099999999999998E-2</v>
      </c>
      <c r="T449" s="265">
        <f t="shared" si="422"/>
        <v>2.4400000000000002E-2</v>
      </c>
      <c r="V449" s="257"/>
      <c r="W449" s="265">
        <f t="shared" si="414"/>
        <v>2.4275000000000001E-2</v>
      </c>
      <c r="X449" s="257"/>
    </row>
    <row r="450" spans="1:30" ht="17.45" customHeight="1" x14ac:dyDescent="0.25">
      <c r="A450" s="257">
        <f t="shared" si="398"/>
        <v>3</v>
      </c>
      <c r="B450" s="257">
        <f t="shared" si="399"/>
        <v>2019</v>
      </c>
      <c r="C450" s="8">
        <f t="shared" si="379"/>
        <v>43546</v>
      </c>
      <c r="D450" s="260">
        <v>2.6499999999999999E-2</v>
      </c>
      <c r="E450" s="261"/>
      <c r="F450" s="260"/>
      <c r="G450" s="262"/>
      <c r="H450" s="261">
        <v>2.1399999999999999E-2</v>
      </c>
      <c r="I450" s="263">
        <v>3.4799999999999998E-2</v>
      </c>
      <c r="J450" s="285"/>
      <c r="K450" s="260">
        <v>2.2599999999999999E-2</v>
      </c>
      <c r="L450" s="261"/>
      <c r="M450" s="264">
        <f t="shared" si="380"/>
        <v>2.6799999999999997E-2</v>
      </c>
      <c r="N450" s="264">
        <f t="shared" si="381"/>
        <v>2.5135428571428572E-2</v>
      </c>
      <c r="O450" s="264">
        <f t="shared" si="382"/>
        <v>2.4098000000000005E-2</v>
      </c>
      <c r="P450" s="264">
        <f t="shared" si="383"/>
        <v>2.4903333333333329E-2</v>
      </c>
      <c r="Q450" s="265">
        <f t="shared" si="419"/>
        <v>2.6499999999999999E-2</v>
      </c>
      <c r="R450" s="265">
        <f t="shared" si="420"/>
        <v>2.1399999999999999E-2</v>
      </c>
      <c r="S450" s="265">
        <f t="shared" si="421"/>
        <v>3.4799999999999998E-2</v>
      </c>
      <c r="T450" s="265">
        <f t="shared" si="422"/>
        <v>2.2599999999999999E-2</v>
      </c>
      <c r="V450" s="257"/>
      <c r="W450" s="265">
        <f t="shared" si="414"/>
        <v>2.6324999999999998E-2</v>
      </c>
      <c r="X450" s="265">
        <f>AVERAGE(Q446:T450)</f>
        <v>2.7739999999999997E-2</v>
      </c>
      <c r="Y450" s="266">
        <v>64</v>
      </c>
    </row>
    <row r="451" spans="1:30" ht="17.45" customHeight="1" x14ac:dyDescent="0.25">
      <c r="A451" s="257">
        <f t="shared" si="398"/>
        <v>3</v>
      </c>
      <c r="B451" s="257">
        <f t="shared" si="399"/>
        <v>2019</v>
      </c>
      <c r="C451" s="435">
        <f t="shared" si="379"/>
        <v>43547</v>
      </c>
      <c r="D451" s="434"/>
      <c r="E451" s="436">
        <v>1.09E-2</v>
      </c>
      <c r="F451" s="434"/>
      <c r="G451" s="438">
        <v>3.2000000000000001E-2</v>
      </c>
      <c r="H451" s="436"/>
      <c r="I451" s="437"/>
      <c r="J451" s="439">
        <v>1.6199999999999999E-2</v>
      </c>
      <c r="K451" s="434"/>
      <c r="L451" s="436">
        <v>1.2800000000000001E-2</v>
      </c>
      <c r="M451" s="15">
        <f t="shared" si="380"/>
        <v>2.6459999999999997E-2</v>
      </c>
      <c r="N451" s="15">
        <f t="shared" si="381"/>
        <v>2.5129714285714286E-2</v>
      </c>
      <c r="O451" s="15">
        <f t="shared" si="382"/>
        <v>2.3341333333333339E-2</v>
      </c>
      <c r="P451" s="15">
        <f t="shared" si="383"/>
        <v>2.461E-2</v>
      </c>
      <c r="Q451" s="442">
        <f t="shared" si="419"/>
        <v>1.09E-2</v>
      </c>
      <c r="R451" s="442">
        <f t="shared" si="420"/>
        <v>3.2000000000000001E-2</v>
      </c>
      <c r="S451" s="442">
        <f t="shared" si="421"/>
        <v>1.6199999999999999E-2</v>
      </c>
      <c r="T451" s="442">
        <f t="shared" si="422"/>
        <v>1.2800000000000001E-2</v>
      </c>
      <c r="U451" s="326"/>
      <c r="V451" s="442">
        <f>AVERAGE(Q451:T451)</f>
        <v>1.7975000000000001E-2</v>
      </c>
      <c r="W451" s="445"/>
      <c r="X451" s="257"/>
      <c r="Y451" s="266">
        <v>64</v>
      </c>
    </row>
    <row r="452" spans="1:30" ht="17.45" customHeight="1" x14ac:dyDescent="0.25">
      <c r="A452" s="257">
        <f t="shared" si="398"/>
        <v>3</v>
      </c>
      <c r="B452" s="257">
        <f t="shared" si="399"/>
        <v>2019</v>
      </c>
      <c r="C452" s="435">
        <f t="shared" si="379"/>
        <v>43548</v>
      </c>
      <c r="D452" s="434">
        <v>1.0200000000000001E-2</v>
      </c>
      <c r="E452" s="436"/>
      <c r="F452" s="434">
        <v>1.1299999999999999E-2</v>
      </c>
      <c r="G452" s="438"/>
      <c r="H452" s="436">
        <v>1.04E-2</v>
      </c>
      <c r="I452" s="434">
        <v>5.4000000000000003E-3</v>
      </c>
      <c r="J452" s="436"/>
      <c r="K452" s="437">
        <v>1.12E-2</v>
      </c>
      <c r="L452" s="436"/>
      <c r="M452" s="15">
        <f t="shared" si="380"/>
        <v>2.583333333333333E-2</v>
      </c>
      <c r="N452" s="15">
        <f t="shared" si="381"/>
        <v>2.2606857142857144E-2</v>
      </c>
      <c r="O452" s="15">
        <f t="shared" si="382"/>
        <v>2.2754666666666666E-2</v>
      </c>
      <c r="P452" s="15">
        <f t="shared" si="383"/>
        <v>2.3883333333333329E-2</v>
      </c>
      <c r="Q452" s="442">
        <f t="shared" ref="Q452:Q453" si="423">IFERROR(AVERAGE(D452:E452),"")</f>
        <v>1.0200000000000001E-2</v>
      </c>
      <c r="R452" s="442">
        <f t="shared" ref="R452:R453" si="424">IFERROR(AVERAGE(F452:H452),"")</f>
        <v>1.0849999999999999E-2</v>
      </c>
      <c r="S452" s="442">
        <f t="shared" ref="S452:S453" si="425">IFERROR(AVERAGE(I452:J452),"")</f>
        <v>5.4000000000000003E-3</v>
      </c>
      <c r="T452" s="442">
        <f t="shared" ref="T452:T453" si="426">IFERROR(AVERAGE(K452:L452),"")</f>
        <v>1.12E-2</v>
      </c>
      <c r="U452" s="326"/>
      <c r="V452" s="442">
        <f>AVERAGE(Q452:T452)</f>
        <v>9.4125000000000007E-3</v>
      </c>
      <c r="W452" s="445"/>
      <c r="X452" s="265">
        <f>AVERAGE(Q451:T452)</f>
        <v>1.3693750000000001E-2</v>
      </c>
      <c r="Y452" s="266">
        <v>64</v>
      </c>
    </row>
    <row r="453" spans="1:30" ht="17.45" customHeight="1" x14ac:dyDescent="0.25">
      <c r="A453" s="257">
        <f t="shared" si="398"/>
        <v>3</v>
      </c>
      <c r="B453" s="257">
        <f t="shared" si="399"/>
        <v>2019</v>
      </c>
      <c r="C453" s="8">
        <f t="shared" ref="C453:C516" si="427">C452+1</f>
        <v>43549</v>
      </c>
      <c r="D453" s="260"/>
      <c r="E453" s="261">
        <v>4.3299999999999998E-2</v>
      </c>
      <c r="F453" s="260"/>
      <c r="G453" s="262">
        <v>3.85E-2</v>
      </c>
      <c r="H453" s="261"/>
      <c r="I453" s="263"/>
      <c r="J453" s="285">
        <v>3.7600000000000001E-2</v>
      </c>
      <c r="K453" s="260"/>
      <c r="L453" s="261">
        <v>4.2599999999999999E-2</v>
      </c>
      <c r="M453" s="264">
        <f t="shared" si="380"/>
        <v>2.6856666666666664E-2</v>
      </c>
      <c r="N453" s="264">
        <f t="shared" si="381"/>
        <v>2.3421999999999998E-2</v>
      </c>
      <c r="O453" s="264">
        <f t="shared" si="382"/>
        <v>2.3771333333333328E-2</v>
      </c>
      <c r="P453" s="264">
        <f t="shared" si="383"/>
        <v>2.4759999999999997E-2</v>
      </c>
      <c r="Q453" s="265">
        <f t="shared" si="423"/>
        <v>4.3299999999999998E-2</v>
      </c>
      <c r="R453" s="265">
        <f t="shared" si="424"/>
        <v>3.85E-2</v>
      </c>
      <c r="S453" s="265">
        <f t="shared" si="425"/>
        <v>3.7600000000000001E-2</v>
      </c>
      <c r="T453" s="265">
        <f t="shared" si="426"/>
        <v>4.2599999999999999E-2</v>
      </c>
      <c r="V453" s="257"/>
      <c r="W453" s="265">
        <f t="shared" ref="W453" si="428">AVERAGE(Q453:T453)</f>
        <v>4.0500000000000001E-2</v>
      </c>
      <c r="X453" s="257"/>
    </row>
    <row r="454" spans="1:30" ht="17.45" customHeight="1" x14ac:dyDescent="0.25">
      <c r="A454" s="257">
        <f t="shared" si="398"/>
        <v>3</v>
      </c>
      <c r="B454" s="257">
        <f t="shared" si="399"/>
        <v>2019</v>
      </c>
      <c r="C454" s="8">
        <f t="shared" si="427"/>
        <v>43550</v>
      </c>
      <c r="D454" s="260">
        <v>3.2800000000000003E-2</v>
      </c>
      <c r="E454" s="261"/>
      <c r="F454" s="260">
        <v>3.4700000000000002E-2</v>
      </c>
      <c r="G454" s="262"/>
      <c r="H454" s="261"/>
      <c r="I454" s="263">
        <v>4.9700000000000001E-2</v>
      </c>
      <c r="J454" s="285"/>
      <c r="K454" s="260">
        <v>3.0700000000000002E-2</v>
      </c>
      <c r="L454" s="261"/>
      <c r="M454" s="264">
        <f t="shared" ref="M454:M517" si="429">IF(SUM(D454:E454)&gt;0,IFERROR(AVERAGE(D425:E454),""),"")</f>
        <v>2.7696666666666665E-2</v>
      </c>
      <c r="N454" s="264">
        <f t="shared" ref="N454:N517" si="430">IF(SUM(F454:H454)&gt;0,IFERROR(AVERAGE(F425:H454),""),"")</f>
        <v>2.4119142857142856E-2</v>
      </c>
      <c r="O454" s="264">
        <f t="shared" ref="O454:O517" si="431">IF(SUM(I454:J454)&gt;0,IFERROR(AVERAGE(I425:J454),""),"")</f>
        <v>2.5187999999999999E-2</v>
      </c>
      <c r="P454" s="264">
        <f t="shared" ref="P454:P517" si="432">IF(SUM(K454:L454)&gt;0,IFERROR(AVERAGE(K425:L454),""),"")</f>
        <v>2.531333333333333E-2</v>
      </c>
      <c r="Q454" s="265">
        <f t="shared" ref="Q454" si="433">IFERROR(AVERAGE(D454:E454),"")</f>
        <v>3.2800000000000003E-2</v>
      </c>
      <c r="R454" s="265">
        <f t="shared" ref="R454" si="434">IFERROR(AVERAGE(F454:H454),"")</f>
        <v>3.4700000000000002E-2</v>
      </c>
      <c r="S454" s="265">
        <f t="shared" ref="S454" si="435">IFERROR(AVERAGE(I454:J454),"")</f>
        <v>4.9700000000000001E-2</v>
      </c>
      <c r="T454" s="265">
        <f t="shared" ref="T454" si="436">IFERROR(AVERAGE(K454:L454),"")</f>
        <v>3.0700000000000002E-2</v>
      </c>
      <c r="V454" s="257"/>
      <c r="W454" s="265">
        <f t="shared" ref="W454" si="437">AVERAGE(Q454:T454)</f>
        <v>3.6975000000000001E-2</v>
      </c>
      <c r="X454" s="257"/>
    </row>
    <row r="455" spans="1:30" ht="17.45" customHeight="1" x14ac:dyDescent="0.25">
      <c r="A455" s="257">
        <f t="shared" si="398"/>
        <v>3</v>
      </c>
      <c r="B455" s="257">
        <f t="shared" si="399"/>
        <v>2019</v>
      </c>
      <c r="C455" s="8">
        <f t="shared" si="427"/>
        <v>43551</v>
      </c>
      <c r="D455" s="260"/>
      <c r="E455" s="261">
        <v>2.3900000000000001E-2</v>
      </c>
      <c r="F455" s="260"/>
      <c r="G455" s="262">
        <v>3.6900000000000002E-2</v>
      </c>
      <c r="H455" s="261"/>
      <c r="I455" s="263"/>
      <c r="J455" s="285">
        <v>2.9000000000000001E-2</v>
      </c>
      <c r="K455" s="260"/>
      <c r="L455" s="261">
        <v>3.61E-2</v>
      </c>
      <c r="M455" s="264">
        <f t="shared" si="429"/>
        <v>2.7743333333333335E-2</v>
      </c>
      <c r="N455" s="264">
        <f t="shared" si="430"/>
        <v>2.4410571428571424E-2</v>
      </c>
      <c r="O455" s="264">
        <f t="shared" si="431"/>
        <v>2.5074666666666669E-2</v>
      </c>
      <c r="P455" s="264">
        <f t="shared" si="432"/>
        <v>2.5183333333333328E-2</v>
      </c>
      <c r="Q455" s="265">
        <f t="shared" ref="Q455" si="438">IFERROR(AVERAGE(D455:E455),"")</f>
        <v>2.3900000000000001E-2</v>
      </c>
      <c r="R455" s="265">
        <f t="shared" ref="R455" si="439">IFERROR(AVERAGE(F455:H455),"")</f>
        <v>3.6900000000000002E-2</v>
      </c>
      <c r="S455" s="265">
        <f t="shared" ref="S455" si="440">IFERROR(AVERAGE(I455:J455),"")</f>
        <v>2.9000000000000001E-2</v>
      </c>
      <c r="T455" s="265">
        <f t="shared" ref="T455" si="441">IFERROR(AVERAGE(K455:L455),"")</f>
        <v>3.61E-2</v>
      </c>
      <c r="V455" s="257"/>
      <c r="W455" s="265">
        <f t="shared" ref="W455" si="442">AVERAGE(Q455:T455)</f>
        <v>3.1475000000000003E-2</v>
      </c>
      <c r="X455" s="257"/>
    </row>
    <row r="456" spans="1:30" ht="17.45" customHeight="1" x14ac:dyDescent="0.25">
      <c r="A456" s="257">
        <f t="shared" si="398"/>
        <v>3</v>
      </c>
      <c r="B456" s="257">
        <f t="shared" si="399"/>
        <v>2019</v>
      </c>
      <c r="C456" s="8">
        <f t="shared" si="427"/>
        <v>43552</v>
      </c>
      <c r="D456" s="260">
        <v>4.1099999999999998E-2</v>
      </c>
      <c r="E456" s="261"/>
      <c r="F456" s="260"/>
      <c r="G456" s="262"/>
      <c r="H456" s="261">
        <v>3.9E-2</v>
      </c>
      <c r="I456" s="263">
        <v>2.5399999999999999E-2</v>
      </c>
      <c r="J456" s="285"/>
      <c r="K456" s="260">
        <v>2.7400000000000001E-2</v>
      </c>
      <c r="L456" s="261"/>
      <c r="M456" s="264">
        <f t="shared" si="429"/>
        <v>2.8273333333333331E-2</v>
      </c>
      <c r="N456" s="264">
        <f t="shared" si="430"/>
        <v>2.4750571428571424E-2</v>
      </c>
      <c r="O456" s="264">
        <f t="shared" si="431"/>
        <v>2.4944666666666664E-2</v>
      </c>
      <c r="P456" s="264">
        <f t="shared" si="432"/>
        <v>2.4869999999999996E-2</v>
      </c>
      <c r="Q456" s="265">
        <f t="shared" ref="Q456" si="443">IFERROR(AVERAGE(D456:E456),"")</f>
        <v>4.1099999999999998E-2</v>
      </c>
      <c r="R456" s="265">
        <f t="shared" ref="R456" si="444">IFERROR(AVERAGE(F456:H456),"")</f>
        <v>3.9E-2</v>
      </c>
      <c r="S456" s="265">
        <f t="shared" ref="S456" si="445">IFERROR(AVERAGE(I456:J456),"")</f>
        <v>2.5399999999999999E-2</v>
      </c>
      <c r="T456" s="265">
        <f t="shared" ref="T456" si="446">IFERROR(AVERAGE(K456:L456),"")</f>
        <v>2.7400000000000001E-2</v>
      </c>
      <c r="V456" s="257"/>
      <c r="W456" s="265">
        <f t="shared" ref="W456" si="447">AVERAGE(Q456:T456)</f>
        <v>3.3225000000000005E-2</v>
      </c>
      <c r="X456" s="257"/>
    </row>
    <row r="457" spans="1:30" ht="17.45" customHeight="1" x14ac:dyDescent="0.25">
      <c r="A457" s="257">
        <f t="shared" si="398"/>
        <v>3</v>
      </c>
      <c r="B457" s="257">
        <f t="shared" si="399"/>
        <v>2019</v>
      </c>
      <c r="C457" s="8">
        <f t="shared" si="427"/>
        <v>43553</v>
      </c>
      <c r="D457" s="260"/>
      <c r="E457" s="261">
        <v>3.1099999999999999E-2</v>
      </c>
      <c r="F457" s="260"/>
      <c r="G457" s="262">
        <v>2.93E-2</v>
      </c>
      <c r="H457" s="261"/>
      <c r="I457" s="263"/>
      <c r="J457" s="285">
        <v>2.3099999999999999E-2</v>
      </c>
      <c r="K457" s="260"/>
      <c r="L457" s="261">
        <v>3.7699999999999997E-2</v>
      </c>
      <c r="M457" s="264">
        <f t="shared" si="429"/>
        <v>2.8606666666666666E-2</v>
      </c>
      <c r="N457" s="264">
        <f t="shared" si="430"/>
        <v>2.4870571428571426E-2</v>
      </c>
      <c r="O457" s="264">
        <f t="shared" si="431"/>
        <v>2.4757999999999999E-2</v>
      </c>
      <c r="P457" s="264">
        <f t="shared" si="432"/>
        <v>2.5263333333333325E-2</v>
      </c>
      <c r="Q457" s="265">
        <f t="shared" ref="Q457:Q459" si="448">IFERROR(AVERAGE(D457:E457),"")</f>
        <v>3.1099999999999999E-2</v>
      </c>
      <c r="R457" s="265">
        <f t="shared" ref="R457:R459" si="449">IFERROR(AVERAGE(F457:H457),"")</f>
        <v>2.93E-2</v>
      </c>
      <c r="S457" s="265">
        <f t="shared" ref="S457:S459" si="450">IFERROR(AVERAGE(I457:J457),"")</f>
        <v>2.3099999999999999E-2</v>
      </c>
      <c r="T457" s="265">
        <f t="shared" ref="T457:T459" si="451">IFERROR(AVERAGE(K457:L457),"")</f>
        <v>3.7699999999999997E-2</v>
      </c>
      <c r="V457" s="257"/>
      <c r="W457" s="265">
        <f t="shared" ref="W457" si="452">AVERAGE(Q457:T457)</f>
        <v>3.0299999999999997E-2</v>
      </c>
      <c r="X457" s="265">
        <f>AVERAGE(Q453:T457)</f>
        <v>3.4494999999999998E-2</v>
      </c>
      <c r="Y457" s="266">
        <v>65</v>
      </c>
      <c r="Z457" s="329" t="s">
        <v>91</v>
      </c>
      <c r="AA457" s="299">
        <v>2019</v>
      </c>
      <c r="AB457" s="300"/>
      <c r="AC457" s="300"/>
      <c r="AD457" s="300"/>
    </row>
    <row r="458" spans="1:30" ht="17.45" customHeight="1" x14ac:dyDescent="0.25">
      <c r="A458" s="257">
        <f t="shared" si="398"/>
        <v>3</v>
      </c>
      <c r="B458" s="257">
        <f t="shared" si="399"/>
        <v>2019</v>
      </c>
      <c r="C458" s="435">
        <f t="shared" si="427"/>
        <v>43554</v>
      </c>
      <c r="D458" s="434">
        <v>2.06E-2</v>
      </c>
      <c r="E458" s="436"/>
      <c r="F458" s="434">
        <v>1.89E-2</v>
      </c>
      <c r="G458" s="438"/>
      <c r="H458" s="436">
        <v>1.89E-2</v>
      </c>
      <c r="I458" s="434">
        <v>1.2200000000000001E-2</v>
      </c>
      <c r="J458" s="436"/>
      <c r="K458" s="437">
        <v>2.3199999999999998E-2</v>
      </c>
      <c r="L458" s="436"/>
      <c r="M458" s="264">
        <f t="shared" si="429"/>
        <v>2.7813333333333332E-2</v>
      </c>
      <c r="N458" s="264">
        <f t="shared" si="430"/>
        <v>2.4113428571428567E-2</v>
      </c>
      <c r="O458" s="264">
        <f t="shared" si="431"/>
        <v>2.4447999999999994E-2</v>
      </c>
      <c r="P458" s="264">
        <f t="shared" si="432"/>
        <v>2.5449999999999993E-2</v>
      </c>
      <c r="Q458" s="442">
        <f t="shared" si="448"/>
        <v>2.06E-2</v>
      </c>
      <c r="R458" s="442">
        <f t="shared" si="449"/>
        <v>1.89E-2</v>
      </c>
      <c r="S458" s="442">
        <f t="shared" si="450"/>
        <v>1.2200000000000001E-2</v>
      </c>
      <c r="T458" s="442">
        <f t="shared" si="451"/>
        <v>2.3199999999999998E-2</v>
      </c>
      <c r="U458" s="326"/>
      <c r="V458" s="442">
        <f>AVERAGE(Q458:T458)</f>
        <v>1.8724999999999999E-2</v>
      </c>
      <c r="W458" s="445"/>
      <c r="X458" s="257"/>
      <c r="Y458" s="266">
        <v>65</v>
      </c>
      <c r="Z458" s="301" t="s">
        <v>35</v>
      </c>
      <c r="AA458" s="301" t="s">
        <v>1</v>
      </c>
      <c r="AB458" s="301" t="s">
        <v>2</v>
      </c>
      <c r="AC458" s="301" t="s">
        <v>9</v>
      </c>
      <c r="AD458" s="301" t="s">
        <v>12</v>
      </c>
    </row>
    <row r="459" spans="1:30" ht="17.45" customHeight="1" x14ac:dyDescent="0.25">
      <c r="A459" s="257">
        <f t="shared" si="398"/>
        <v>3</v>
      </c>
      <c r="B459" s="257">
        <f t="shared" si="399"/>
        <v>2019</v>
      </c>
      <c r="C459" s="435">
        <f t="shared" si="427"/>
        <v>43555</v>
      </c>
      <c r="D459" s="434"/>
      <c r="E459" s="436">
        <v>1.2E-2</v>
      </c>
      <c r="F459" s="434"/>
      <c r="G459" s="438">
        <v>1.2500000000000001E-2</v>
      </c>
      <c r="H459" s="436"/>
      <c r="I459" s="437"/>
      <c r="J459" s="439">
        <v>9.7900000000000001E-3</v>
      </c>
      <c r="K459" s="434"/>
      <c r="L459" s="436">
        <v>2.3199999999999998E-2</v>
      </c>
      <c r="M459" s="264">
        <f t="shared" si="429"/>
        <v>2.7256666666666665E-2</v>
      </c>
      <c r="N459" s="264">
        <f t="shared" si="430"/>
        <v>2.3381999999999997E-2</v>
      </c>
      <c r="O459" s="264">
        <f t="shared" si="431"/>
        <v>2.3784333333333327E-2</v>
      </c>
      <c r="P459" s="264">
        <f t="shared" si="432"/>
        <v>2.5399999999999992E-2</v>
      </c>
      <c r="Q459" s="442">
        <f t="shared" si="448"/>
        <v>1.2E-2</v>
      </c>
      <c r="R459" s="442">
        <f t="shared" si="449"/>
        <v>1.2500000000000001E-2</v>
      </c>
      <c r="S459" s="442">
        <f t="shared" si="450"/>
        <v>9.7900000000000001E-3</v>
      </c>
      <c r="T459" s="442">
        <f t="shared" si="451"/>
        <v>2.3199999999999998E-2</v>
      </c>
      <c r="U459" s="326"/>
      <c r="V459" s="442">
        <f>AVERAGE(Q459:T459)</f>
        <v>1.43725E-2</v>
      </c>
      <c r="W459" s="445"/>
      <c r="X459" s="265">
        <f>AVERAGE(Q458:T459)</f>
        <v>1.6548749999999997E-2</v>
      </c>
      <c r="Y459" s="266">
        <v>65</v>
      </c>
      <c r="Z459" s="302" t="s">
        <v>58</v>
      </c>
      <c r="AA459" s="303">
        <f>AVERAGE(D429:E459)</f>
        <v>2.7303225806451611E-2</v>
      </c>
      <c r="AB459" s="303">
        <f>AVERAGE(F429:H459)</f>
        <v>2.3790833333333331E-2</v>
      </c>
      <c r="AC459" s="303">
        <f>AVERAGE(I429:J459)</f>
        <v>2.3975161290322577E-2</v>
      </c>
      <c r="AD459" s="303">
        <f>AVERAGE(K429:L459)</f>
        <v>2.5377419354838705E-2</v>
      </c>
    </row>
    <row r="460" spans="1:30" ht="17.45" customHeight="1" x14ac:dyDescent="0.25">
      <c r="A460" s="257">
        <f t="shared" si="398"/>
        <v>4</v>
      </c>
      <c r="B460" s="257">
        <f t="shared" si="399"/>
        <v>2019</v>
      </c>
      <c r="C460" s="8">
        <f t="shared" si="427"/>
        <v>43556</v>
      </c>
      <c r="D460" s="260">
        <v>4.7399999999999998E-2</v>
      </c>
      <c r="E460" s="261"/>
      <c r="F460" s="260">
        <v>3.0599999999999999E-2</v>
      </c>
      <c r="G460" s="262"/>
      <c r="H460" s="261"/>
      <c r="I460" s="263">
        <v>2.01E-2</v>
      </c>
      <c r="J460" s="285"/>
      <c r="K460" s="260">
        <v>4.2099999999999999E-2</v>
      </c>
      <c r="L460" s="261"/>
      <c r="M460" s="264">
        <f t="shared" si="429"/>
        <v>2.8656666666666664E-2</v>
      </c>
      <c r="N460" s="264">
        <f t="shared" si="430"/>
        <v>2.374485714285714E-2</v>
      </c>
      <c r="O460" s="264">
        <f t="shared" si="431"/>
        <v>2.4365999999999995E-2</v>
      </c>
      <c r="P460" s="264">
        <f t="shared" si="432"/>
        <v>2.6616666666666663E-2</v>
      </c>
      <c r="Q460" s="265">
        <f t="shared" ref="Q460" si="453">IFERROR(AVERAGE(D460:E460),"")</f>
        <v>4.7399999999999998E-2</v>
      </c>
      <c r="R460" s="265">
        <f t="shared" ref="R460" si="454">IFERROR(AVERAGE(F460:H460),"")</f>
        <v>3.0599999999999999E-2</v>
      </c>
      <c r="S460" s="265">
        <f t="shared" ref="S460" si="455">IFERROR(AVERAGE(I460:J460),"")</f>
        <v>2.01E-2</v>
      </c>
      <c r="T460" s="265">
        <f t="shared" ref="T460" si="456">IFERROR(AVERAGE(K460:L460),"")</f>
        <v>4.2099999999999999E-2</v>
      </c>
      <c r="V460" s="257"/>
      <c r="W460" s="265">
        <f t="shared" ref="W460" si="457">AVERAGE(Q460:T460)</f>
        <v>3.5049999999999998E-2</v>
      </c>
      <c r="X460" s="257"/>
      <c r="Z460" s="302" t="s">
        <v>59</v>
      </c>
      <c r="AA460" s="303">
        <f>MAX(D429:E459)</f>
        <v>9.7000000000000003E-2</v>
      </c>
      <c r="AB460" s="303">
        <f>MAX(F429:H459)</f>
        <v>4.7399999999999998E-2</v>
      </c>
      <c r="AC460" s="303">
        <f>MAX(I429:J459)</f>
        <v>7.1400000000000005E-2</v>
      </c>
      <c r="AD460" s="303">
        <f>MAX(K429:L459)</f>
        <v>4.5400000000000003E-2</v>
      </c>
    </row>
    <row r="461" spans="1:30" ht="17.45" customHeight="1" thickBot="1" x14ac:dyDescent="0.3">
      <c r="A461" s="257">
        <f t="shared" si="398"/>
        <v>4</v>
      </c>
      <c r="B461" s="257">
        <f t="shared" si="399"/>
        <v>2019</v>
      </c>
      <c r="C461" s="8">
        <f t="shared" si="427"/>
        <v>43557</v>
      </c>
      <c r="D461" s="260"/>
      <c r="E461" s="261">
        <v>4.2099999999999999E-2</v>
      </c>
      <c r="F461" s="260"/>
      <c r="G461" s="262">
        <v>3.3799999999999997E-2</v>
      </c>
      <c r="H461" s="261"/>
      <c r="I461" s="263"/>
      <c r="J461" s="285">
        <v>2.4299999999999999E-2</v>
      </c>
      <c r="K461" s="260"/>
      <c r="L461" s="261">
        <v>4.1399999999999999E-2</v>
      </c>
      <c r="M461" s="264">
        <f t="shared" si="429"/>
        <v>2.9526666666666666E-2</v>
      </c>
      <c r="N461" s="264">
        <f t="shared" si="430"/>
        <v>2.4499999999999997E-2</v>
      </c>
      <c r="O461" s="264">
        <f t="shared" si="431"/>
        <v>2.5094666666666661E-2</v>
      </c>
      <c r="P461" s="264">
        <f t="shared" si="432"/>
        <v>2.7736666666666663E-2</v>
      </c>
      <c r="Q461" s="265">
        <f t="shared" ref="Q461:Q463" si="458">IFERROR(AVERAGE(D461:E461),"")</f>
        <v>4.2099999999999999E-2</v>
      </c>
      <c r="R461" s="265">
        <f t="shared" ref="R461:R463" si="459">IFERROR(AVERAGE(F461:H461),"")</f>
        <v>3.3799999999999997E-2</v>
      </c>
      <c r="S461" s="265">
        <f t="shared" ref="S461:S463" si="460">IFERROR(AVERAGE(I461:J461),"")</f>
        <v>2.4299999999999999E-2</v>
      </c>
      <c r="T461" s="265">
        <f t="shared" ref="T461:T463" si="461">IFERROR(AVERAGE(K461:L461),"")</f>
        <v>4.1399999999999999E-2</v>
      </c>
      <c r="V461" s="257"/>
      <c r="W461" s="265">
        <f t="shared" ref="W461:W463" si="462">AVERAGE(Q461:T461)</f>
        <v>3.5400000000000001E-2</v>
      </c>
      <c r="X461" s="257"/>
      <c r="Z461" s="304" t="s">
        <v>127</v>
      </c>
      <c r="AA461" s="305">
        <f>COUNTIF(D429:E459,"&gt;=0.1")</f>
        <v>0</v>
      </c>
      <c r="AB461" s="305">
        <f>COUNTIF(F429:H459,"&gt;=0.1")</f>
        <v>0</v>
      </c>
      <c r="AC461" s="305">
        <f>COUNTIF(I429:J459,"&gt;=0.1")</f>
        <v>0</v>
      </c>
      <c r="AD461" s="305">
        <f>COUNTIF(K429:L459,"&gt;=0.1")</f>
        <v>0</v>
      </c>
    </row>
    <row r="462" spans="1:30" ht="17.45" customHeight="1" thickBot="1" x14ac:dyDescent="0.3">
      <c r="A462" s="257">
        <f t="shared" si="398"/>
        <v>4</v>
      </c>
      <c r="B462" s="257">
        <f t="shared" si="399"/>
        <v>2019</v>
      </c>
      <c r="C462" s="8">
        <f t="shared" si="427"/>
        <v>43558</v>
      </c>
      <c r="D462" s="260">
        <v>3.0300000000000001E-2</v>
      </c>
      <c r="E462" s="261"/>
      <c r="F462" s="260"/>
      <c r="G462" s="262"/>
      <c r="H462" s="261">
        <v>1.83E-2</v>
      </c>
      <c r="I462" s="263">
        <v>1.2800000000000001E-2</v>
      </c>
      <c r="J462" s="285"/>
      <c r="K462" s="260">
        <v>2.5600000000000001E-2</v>
      </c>
      <c r="L462" s="261"/>
      <c r="M462" s="264">
        <f t="shared" si="429"/>
        <v>2.9316666666666668E-2</v>
      </c>
      <c r="N462" s="264">
        <f t="shared" si="430"/>
        <v>2.4591428571428566E-2</v>
      </c>
      <c r="O462" s="264">
        <f t="shared" si="431"/>
        <v>2.4417999999999999E-2</v>
      </c>
      <c r="P462" s="264">
        <f t="shared" si="432"/>
        <v>2.7946666666666661E-2</v>
      </c>
      <c r="Q462" s="265">
        <f t="shared" si="458"/>
        <v>3.0300000000000001E-2</v>
      </c>
      <c r="R462" s="265">
        <f t="shared" si="459"/>
        <v>1.83E-2</v>
      </c>
      <c r="S462" s="265">
        <f t="shared" si="460"/>
        <v>1.2800000000000001E-2</v>
      </c>
      <c r="T462" s="265">
        <f t="shared" si="461"/>
        <v>2.5600000000000001E-2</v>
      </c>
      <c r="V462" s="257"/>
      <c r="W462" s="265">
        <f t="shared" si="462"/>
        <v>2.1750000000000002E-2</v>
      </c>
      <c r="X462" s="257"/>
      <c r="AD462" s="136">
        <f>AVERAGE(AA459:AD459)</f>
        <v>2.5111659946236556E-2</v>
      </c>
    </row>
    <row r="463" spans="1:30" ht="17.45" customHeight="1" x14ac:dyDescent="0.25">
      <c r="A463" s="257">
        <f t="shared" si="398"/>
        <v>4</v>
      </c>
      <c r="B463" s="257">
        <f t="shared" si="399"/>
        <v>2019</v>
      </c>
      <c r="C463" s="8">
        <f t="shared" si="427"/>
        <v>43559</v>
      </c>
      <c r="D463" s="260"/>
      <c r="E463" s="261">
        <v>3.5700000000000003E-2</v>
      </c>
      <c r="F463" s="260"/>
      <c r="G463" s="262">
        <v>2.2200000000000001E-2</v>
      </c>
      <c r="H463" s="261"/>
      <c r="I463" s="263"/>
      <c r="J463" s="285">
        <v>1.5900000000000001E-2</v>
      </c>
      <c r="K463" s="260"/>
      <c r="L463" s="261">
        <v>2.8199999999999999E-2</v>
      </c>
      <c r="M463" s="264">
        <f t="shared" si="429"/>
        <v>2.9910000000000003E-2</v>
      </c>
      <c r="N463" s="264">
        <f t="shared" si="430"/>
        <v>2.4468571428571423E-2</v>
      </c>
      <c r="O463" s="264">
        <f t="shared" si="431"/>
        <v>2.3874666666666669E-2</v>
      </c>
      <c r="P463" s="264">
        <f t="shared" si="432"/>
        <v>2.7863333333333327E-2</v>
      </c>
      <c r="Q463" s="265">
        <f t="shared" si="458"/>
        <v>3.5700000000000003E-2</v>
      </c>
      <c r="R463" s="265">
        <f t="shared" si="459"/>
        <v>2.2200000000000001E-2</v>
      </c>
      <c r="S463" s="265">
        <f t="shared" si="460"/>
        <v>1.5900000000000001E-2</v>
      </c>
      <c r="T463" s="265">
        <f t="shared" si="461"/>
        <v>2.8199999999999999E-2</v>
      </c>
      <c r="V463" s="257"/>
      <c r="W463" s="265">
        <f t="shared" si="462"/>
        <v>2.5500000000000002E-2</v>
      </c>
      <c r="X463" s="257"/>
    </row>
    <row r="464" spans="1:30" ht="17.45" customHeight="1" x14ac:dyDescent="0.25">
      <c r="A464" s="257">
        <f t="shared" si="398"/>
        <v>4</v>
      </c>
      <c r="B464" s="257">
        <f t="shared" si="399"/>
        <v>2019</v>
      </c>
      <c r="C464" s="9">
        <f t="shared" si="427"/>
        <v>43560</v>
      </c>
      <c r="D464" s="279">
        <v>3.4000000000000002E-2</v>
      </c>
      <c r="E464" s="280"/>
      <c r="F464" s="279">
        <v>2.9899999999999999E-2</v>
      </c>
      <c r="G464" s="281"/>
      <c r="H464" s="280">
        <v>0.03</v>
      </c>
      <c r="I464" s="279">
        <v>2.2100000000000002E-2</v>
      </c>
      <c r="J464" s="280"/>
      <c r="K464" s="282">
        <v>2.5899999999999999E-2</v>
      </c>
      <c r="L464" s="280"/>
      <c r="M464" s="264">
        <f t="shared" si="429"/>
        <v>3.0776666666666671E-2</v>
      </c>
      <c r="N464" s="264">
        <f t="shared" si="430"/>
        <v>2.5751428571428571E-2</v>
      </c>
      <c r="O464" s="264">
        <f t="shared" si="431"/>
        <v>2.4418000000000002E-2</v>
      </c>
      <c r="P464" s="264">
        <f t="shared" si="432"/>
        <v>2.8243333333333329E-2</v>
      </c>
      <c r="Q464" s="265">
        <f t="shared" ref="Q464:Q466" si="463">IFERROR(AVERAGE(D464:E464),"")</f>
        <v>3.4000000000000002E-2</v>
      </c>
      <c r="R464" s="265">
        <f t="shared" ref="R464:R466" si="464">IFERROR(AVERAGE(F464:H464),"")</f>
        <v>2.9949999999999997E-2</v>
      </c>
      <c r="S464" s="265">
        <f t="shared" ref="S464:S466" si="465">IFERROR(AVERAGE(I464:J464),"")</f>
        <v>2.2100000000000002E-2</v>
      </c>
      <c r="T464" s="265">
        <f t="shared" ref="T464:T466" si="466">IFERROR(AVERAGE(K464:L464),"")</f>
        <v>2.5899999999999999E-2</v>
      </c>
      <c r="V464" s="257"/>
      <c r="W464" s="265">
        <f t="shared" ref="W464" si="467">AVERAGE(Q464:T464)</f>
        <v>2.7987500000000005E-2</v>
      </c>
      <c r="X464" s="265">
        <f>AVERAGE(Q460:T464)</f>
        <v>2.9137500000000004E-2</v>
      </c>
      <c r="Y464" s="266">
        <v>66</v>
      </c>
    </row>
    <row r="465" spans="1:28" ht="17.45" customHeight="1" x14ac:dyDescent="0.25">
      <c r="A465" s="257">
        <f t="shared" si="398"/>
        <v>4</v>
      </c>
      <c r="B465" s="257">
        <f t="shared" si="399"/>
        <v>2019</v>
      </c>
      <c r="C465" s="435">
        <f t="shared" si="427"/>
        <v>43561</v>
      </c>
      <c r="D465" s="448"/>
      <c r="E465" s="449">
        <v>2.06E-2</v>
      </c>
      <c r="F465" s="448"/>
      <c r="G465" s="450">
        <v>1.0999999999999999E-2</v>
      </c>
      <c r="H465" s="449"/>
      <c r="I465" s="451"/>
      <c r="J465" s="452">
        <v>9.7000000000000003E-3</v>
      </c>
      <c r="K465" s="448"/>
      <c r="L465" s="449">
        <v>2.0500000000000001E-2</v>
      </c>
      <c r="M465" s="15">
        <f t="shared" si="429"/>
        <v>2.8230000000000002E-2</v>
      </c>
      <c r="N465" s="15">
        <f t="shared" si="430"/>
        <v>2.5248571428571429E-2</v>
      </c>
      <c r="O465" s="15">
        <f t="shared" si="431"/>
        <v>2.410466666666667E-2</v>
      </c>
      <c r="P465" s="15">
        <f t="shared" si="432"/>
        <v>2.8093333333333324E-2</v>
      </c>
      <c r="Q465" s="442">
        <f t="shared" si="463"/>
        <v>2.06E-2</v>
      </c>
      <c r="R465" s="442">
        <f t="shared" si="464"/>
        <v>1.0999999999999999E-2</v>
      </c>
      <c r="S465" s="442">
        <f t="shared" si="465"/>
        <v>9.7000000000000003E-3</v>
      </c>
      <c r="T465" s="442">
        <f t="shared" si="466"/>
        <v>2.0500000000000001E-2</v>
      </c>
      <c r="U465" s="326"/>
      <c r="V465" s="442">
        <f>AVERAGE(Q465:T465)</f>
        <v>1.5450000000000002E-2</v>
      </c>
      <c r="W465" s="445"/>
      <c r="X465" s="257"/>
      <c r="Y465" s="266">
        <v>66</v>
      </c>
    </row>
    <row r="466" spans="1:28" ht="17.45" customHeight="1" x14ac:dyDescent="0.25">
      <c r="A466" s="257">
        <f t="shared" si="398"/>
        <v>4</v>
      </c>
      <c r="B466" s="257">
        <f t="shared" si="399"/>
        <v>2019</v>
      </c>
      <c r="C466" s="435">
        <f t="shared" si="427"/>
        <v>43562</v>
      </c>
      <c r="D466" s="448">
        <v>1.1599999999999999E-2</v>
      </c>
      <c r="E466" s="449"/>
      <c r="F466" s="448">
        <v>1.14E-2</v>
      </c>
      <c r="G466" s="450"/>
      <c r="H466" s="449"/>
      <c r="I466" s="451">
        <v>1.03E-2</v>
      </c>
      <c r="J466" s="452"/>
      <c r="K466" s="448">
        <v>1.3299999999999999E-2</v>
      </c>
      <c r="L466" s="449"/>
      <c r="M466" s="15">
        <f t="shared" si="429"/>
        <v>2.650333333333333E-2</v>
      </c>
      <c r="N466" s="15">
        <f t="shared" si="430"/>
        <v>2.4219999999999998E-2</v>
      </c>
      <c r="O466" s="15">
        <f t="shared" si="431"/>
        <v>2.3221333333333333E-2</v>
      </c>
      <c r="P466" s="15">
        <f t="shared" si="432"/>
        <v>2.7669999999999993E-2</v>
      </c>
      <c r="Q466" s="442">
        <f t="shared" si="463"/>
        <v>1.1599999999999999E-2</v>
      </c>
      <c r="R466" s="442">
        <f t="shared" si="464"/>
        <v>1.14E-2</v>
      </c>
      <c r="S466" s="442">
        <f t="shared" si="465"/>
        <v>1.03E-2</v>
      </c>
      <c r="T466" s="442">
        <f t="shared" si="466"/>
        <v>1.3299999999999999E-2</v>
      </c>
      <c r="U466" s="326"/>
      <c r="V466" s="442">
        <f>AVERAGE(Q466:T466)</f>
        <v>1.1649999999999999E-2</v>
      </c>
      <c r="W466" s="445"/>
      <c r="X466" s="265">
        <f>AVERAGE(Q465:T466)</f>
        <v>1.3550000000000003E-2</v>
      </c>
      <c r="Y466" s="266">
        <v>66</v>
      </c>
    </row>
    <row r="467" spans="1:28" ht="17.45" customHeight="1" x14ac:dyDescent="0.25">
      <c r="A467" s="257">
        <f t="shared" si="398"/>
        <v>4</v>
      </c>
      <c r="B467" s="257">
        <f t="shared" si="399"/>
        <v>2019</v>
      </c>
      <c r="C467" s="8">
        <f t="shared" si="427"/>
        <v>43563</v>
      </c>
      <c r="D467" s="252"/>
      <c r="E467" s="253">
        <v>2.9899999999999999E-2</v>
      </c>
      <c r="F467" s="252"/>
      <c r="G467" s="254">
        <v>2.9700000000000001E-2</v>
      </c>
      <c r="H467" s="253"/>
      <c r="I467" s="255"/>
      <c r="J467" s="114">
        <v>4.1399999999999999E-2</v>
      </c>
      <c r="K467" s="252"/>
      <c r="L467" s="253">
        <v>0.04</v>
      </c>
      <c r="M467" s="264">
        <f t="shared" si="429"/>
        <v>2.7130000000000001E-2</v>
      </c>
      <c r="N467" s="264">
        <f t="shared" si="430"/>
        <v>2.477428571428571E-2</v>
      </c>
      <c r="O467" s="264">
        <f t="shared" si="431"/>
        <v>2.4338000000000005E-2</v>
      </c>
      <c r="P467" s="264">
        <f t="shared" si="432"/>
        <v>2.8459999999999996E-2</v>
      </c>
      <c r="Q467" s="265">
        <f t="shared" ref="Q467" si="468">IFERROR(AVERAGE(D467:E467),"")</f>
        <v>2.9899999999999999E-2</v>
      </c>
      <c r="R467" s="265">
        <f t="shared" ref="R467" si="469">IFERROR(AVERAGE(F467:H467),"")</f>
        <v>2.9700000000000001E-2</v>
      </c>
      <c r="S467" s="265">
        <f t="shared" ref="S467" si="470">IFERROR(AVERAGE(I467:J467),"")</f>
        <v>4.1399999999999999E-2</v>
      </c>
      <c r="T467" s="265">
        <f t="shared" ref="T467" si="471">IFERROR(AVERAGE(K467:L467),"")</f>
        <v>0.04</v>
      </c>
      <c r="V467" s="257"/>
      <c r="W467" s="265">
        <f t="shared" ref="W467" si="472">AVERAGE(Q467:T467)</f>
        <v>3.5250000000000004E-2</v>
      </c>
      <c r="X467" s="257"/>
    </row>
    <row r="468" spans="1:28" ht="17.45" customHeight="1" x14ac:dyDescent="0.25">
      <c r="A468" s="257">
        <f t="shared" si="398"/>
        <v>4</v>
      </c>
      <c r="B468" s="257">
        <f t="shared" si="399"/>
        <v>2019</v>
      </c>
      <c r="C468" s="8">
        <f t="shared" si="427"/>
        <v>43564</v>
      </c>
      <c r="D468" s="252">
        <v>4.8300000000000003E-2</v>
      </c>
      <c r="E468" s="253"/>
      <c r="F468" s="252"/>
      <c r="G468" s="254"/>
      <c r="H468" s="103">
        <v>9.4700000000000006E-2</v>
      </c>
      <c r="I468" s="255">
        <v>4.2299999999999997E-2</v>
      </c>
      <c r="J468" s="114"/>
      <c r="K468" s="252">
        <v>4.6399999999999997E-2</v>
      </c>
      <c r="L468" s="253"/>
      <c r="M468" s="264">
        <f t="shared" si="429"/>
        <v>2.8346666666666669E-2</v>
      </c>
      <c r="N468" s="264">
        <f t="shared" si="430"/>
        <v>2.7142857142857146E-2</v>
      </c>
      <c r="O468" s="264">
        <f t="shared" si="431"/>
        <v>2.5579333333333339E-2</v>
      </c>
      <c r="P468" s="264">
        <f t="shared" si="432"/>
        <v>2.9679999999999998E-2</v>
      </c>
      <c r="Q468" s="265">
        <f t="shared" ref="Q468:Q469" si="473">IFERROR(AVERAGE(D468:E468),"")</f>
        <v>4.8300000000000003E-2</v>
      </c>
      <c r="R468" s="265">
        <f t="shared" ref="R468:R469" si="474">IFERROR(AVERAGE(F468:H468),"")</f>
        <v>9.4700000000000006E-2</v>
      </c>
      <c r="S468" s="265">
        <f t="shared" ref="S468:S469" si="475">IFERROR(AVERAGE(I468:J468),"")</f>
        <v>4.2299999999999997E-2</v>
      </c>
      <c r="T468" s="265">
        <f t="shared" ref="T468:T469" si="476">IFERROR(AVERAGE(K468:L468),"")</f>
        <v>4.6399999999999997E-2</v>
      </c>
      <c r="V468" s="257"/>
      <c r="W468" s="265">
        <f t="shared" ref="W468:W471" si="477">AVERAGE(Q468:T468)</f>
        <v>5.7925000000000004E-2</v>
      </c>
      <c r="X468" s="330" t="s">
        <v>42</v>
      </c>
    </row>
    <row r="469" spans="1:28" ht="17.45" customHeight="1" x14ac:dyDescent="0.25">
      <c r="A469" s="257">
        <f t="shared" si="398"/>
        <v>4</v>
      </c>
      <c r="B469" s="257">
        <f t="shared" si="399"/>
        <v>2019</v>
      </c>
      <c r="C469" s="8">
        <f t="shared" si="427"/>
        <v>43565</v>
      </c>
      <c r="D469" s="252"/>
      <c r="E469" s="253">
        <v>3.9399999999999998E-2</v>
      </c>
      <c r="F469" s="252"/>
      <c r="G469" s="102">
        <v>7.5600000000000001E-2</v>
      </c>
      <c r="H469" s="253"/>
      <c r="I469" s="255"/>
      <c r="J469" s="114">
        <v>2.2499999999999999E-2</v>
      </c>
      <c r="K469" s="252"/>
      <c r="L469" s="253">
        <v>3.39E-2</v>
      </c>
      <c r="M469" s="264">
        <f t="shared" si="429"/>
        <v>2.9136666666666665E-2</v>
      </c>
      <c r="N469" s="264">
        <f t="shared" si="430"/>
        <v>2.8442857142857138E-2</v>
      </c>
      <c r="O469" s="264">
        <f t="shared" si="431"/>
        <v>2.3949333333333336E-2</v>
      </c>
      <c r="P469" s="264">
        <f t="shared" si="432"/>
        <v>3.0006666666666668E-2</v>
      </c>
      <c r="Q469" s="265">
        <f t="shared" si="473"/>
        <v>3.9399999999999998E-2</v>
      </c>
      <c r="R469" s="265">
        <f t="shared" si="474"/>
        <v>7.5600000000000001E-2</v>
      </c>
      <c r="S469" s="265">
        <f t="shared" si="475"/>
        <v>2.2499999999999999E-2</v>
      </c>
      <c r="T469" s="265">
        <f t="shared" si="476"/>
        <v>3.39E-2</v>
      </c>
      <c r="V469" s="257"/>
      <c r="W469" s="265">
        <f t="shared" si="477"/>
        <v>4.2849999999999999E-2</v>
      </c>
      <c r="X469" s="257"/>
    </row>
    <row r="470" spans="1:28" ht="17.45" customHeight="1" x14ac:dyDescent="0.25">
      <c r="A470" s="257">
        <f t="shared" si="398"/>
        <v>4</v>
      </c>
      <c r="B470" s="257">
        <f t="shared" si="399"/>
        <v>2019</v>
      </c>
      <c r="C470" s="9">
        <f t="shared" si="427"/>
        <v>43566</v>
      </c>
      <c r="D470" s="275">
        <v>3.2300000000000002E-2</v>
      </c>
      <c r="E470" s="276"/>
      <c r="F470" s="275">
        <v>2.0799999999999999E-2</v>
      </c>
      <c r="G470" s="277"/>
      <c r="H470" s="276">
        <v>2.4199999999999999E-2</v>
      </c>
      <c r="I470" s="275">
        <v>1.83E-2</v>
      </c>
      <c r="J470" s="276"/>
      <c r="K470" s="278">
        <v>3.2199999999999999E-2</v>
      </c>
      <c r="L470" s="276"/>
      <c r="M470" s="264">
        <f t="shared" si="429"/>
        <v>2.8829999999999998E-2</v>
      </c>
      <c r="N470" s="264">
        <f t="shared" si="430"/>
        <v>2.8474285714285709E-2</v>
      </c>
      <c r="O470" s="264">
        <f t="shared" si="431"/>
        <v>2.3469333333333335E-2</v>
      </c>
      <c r="P470" s="264">
        <f t="shared" si="432"/>
        <v>2.9923333333333337E-2</v>
      </c>
      <c r="Q470" s="265">
        <f t="shared" ref="Q470:Q477" si="478">IFERROR(AVERAGE(D470:E470),"")</f>
        <v>3.2300000000000002E-2</v>
      </c>
      <c r="R470" s="265">
        <f t="shared" ref="R470:R477" si="479">IFERROR(AVERAGE(F470:H470),"")</f>
        <v>2.2499999999999999E-2</v>
      </c>
      <c r="S470" s="265">
        <f t="shared" ref="S470:S477" si="480">IFERROR(AVERAGE(I470:J470),"")</f>
        <v>1.83E-2</v>
      </c>
      <c r="T470" s="265">
        <f t="shared" ref="T470:T477" si="481">IFERROR(AVERAGE(K470:L470),"")</f>
        <v>3.2199999999999999E-2</v>
      </c>
      <c r="V470" s="257"/>
      <c r="W470" s="265">
        <f t="shared" si="477"/>
        <v>2.6325000000000001E-2</v>
      </c>
      <c r="X470" s="257"/>
    </row>
    <row r="471" spans="1:28" ht="17.45" customHeight="1" x14ac:dyDescent="0.25">
      <c r="A471" s="257">
        <f t="shared" si="398"/>
        <v>4</v>
      </c>
      <c r="B471" s="257">
        <f t="shared" si="399"/>
        <v>2019</v>
      </c>
      <c r="C471" s="8">
        <f t="shared" si="427"/>
        <v>43567</v>
      </c>
      <c r="D471" s="260"/>
      <c r="E471" s="261">
        <v>2.8299999999999999E-2</v>
      </c>
      <c r="F471" s="260"/>
      <c r="G471" s="262">
        <v>2.6700000000000002E-2</v>
      </c>
      <c r="H471" s="261"/>
      <c r="I471" s="263"/>
      <c r="J471" s="285">
        <v>1.38E-2</v>
      </c>
      <c r="K471" s="260"/>
      <c r="L471" s="261">
        <v>3.7100000000000001E-2</v>
      </c>
      <c r="M471" s="264">
        <f t="shared" si="429"/>
        <v>2.8526666666666665E-2</v>
      </c>
      <c r="N471" s="264">
        <f t="shared" si="430"/>
        <v>2.8311428571428567E-2</v>
      </c>
      <c r="O471" s="264">
        <f t="shared" si="431"/>
        <v>2.3075999999999999E-2</v>
      </c>
      <c r="P471" s="264">
        <f t="shared" si="432"/>
        <v>2.9646666666666665E-2</v>
      </c>
      <c r="Q471" s="265">
        <f t="shared" si="478"/>
        <v>2.8299999999999999E-2</v>
      </c>
      <c r="R471" s="265">
        <f t="shared" si="479"/>
        <v>2.6700000000000002E-2</v>
      </c>
      <c r="S471" s="265">
        <f t="shared" si="480"/>
        <v>1.38E-2</v>
      </c>
      <c r="T471" s="265">
        <f t="shared" si="481"/>
        <v>3.7100000000000001E-2</v>
      </c>
      <c r="V471" s="257"/>
      <c r="W471" s="265">
        <f t="shared" si="477"/>
        <v>2.6474999999999999E-2</v>
      </c>
      <c r="X471" s="265">
        <f>AVERAGE(Q467:T471)</f>
        <v>3.7765E-2</v>
      </c>
      <c r="Y471" s="266">
        <v>67</v>
      </c>
    </row>
    <row r="472" spans="1:28" ht="17.45" customHeight="1" x14ac:dyDescent="0.25">
      <c r="A472" s="257">
        <f t="shared" si="398"/>
        <v>4</v>
      </c>
      <c r="B472" s="257">
        <f t="shared" si="399"/>
        <v>2019</v>
      </c>
      <c r="C472" s="435">
        <f t="shared" si="427"/>
        <v>43568</v>
      </c>
      <c r="D472" s="434">
        <v>2.1000000000000001E-2</v>
      </c>
      <c r="E472" s="436"/>
      <c r="F472" s="434">
        <v>1.7899999999999999E-2</v>
      </c>
      <c r="G472" s="438"/>
      <c r="H472" s="436"/>
      <c r="I472" s="437">
        <v>9.4400000000000005E-3</v>
      </c>
      <c r="J472" s="439"/>
      <c r="K472" s="434">
        <v>2.3300000000000001E-2</v>
      </c>
      <c r="L472" s="436"/>
      <c r="M472" s="15">
        <f t="shared" si="429"/>
        <v>2.7959999999999999E-2</v>
      </c>
      <c r="N472" s="15">
        <f t="shared" si="430"/>
        <v>2.7974285714285715E-2</v>
      </c>
      <c r="O472" s="15">
        <f t="shared" si="431"/>
        <v>2.2510666666666668E-2</v>
      </c>
      <c r="P472" s="15">
        <f t="shared" si="432"/>
        <v>2.9193333333333335E-2</v>
      </c>
      <c r="Q472" s="442">
        <f t="shared" si="478"/>
        <v>2.1000000000000001E-2</v>
      </c>
      <c r="R472" s="442">
        <f t="shared" si="479"/>
        <v>1.7899999999999999E-2</v>
      </c>
      <c r="S472" s="442">
        <f t="shared" si="480"/>
        <v>9.4400000000000005E-3</v>
      </c>
      <c r="T472" s="442">
        <f t="shared" si="481"/>
        <v>2.3300000000000001E-2</v>
      </c>
      <c r="U472" s="326"/>
      <c r="V472" s="442">
        <f>AVERAGE(Q472:T472)</f>
        <v>1.7910000000000002E-2</v>
      </c>
      <c r="W472" s="445"/>
      <c r="X472" s="257"/>
      <c r="Y472" s="266">
        <v>67</v>
      </c>
      <c r="Z472" s="287" t="s">
        <v>25</v>
      </c>
      <c r="AA472" s="287" t="s">
        <v>24</v>
      </c>
      <c r="AB472" s="287" t="s">
        <v>43</v>
      </c>
    </row>
    <row r="473" spans="1:28" ht="17.45" customHeight="1" x14ac:dyDescent="0.25">
      <c r="A473" s="257">
        <f t="shared" si="398"/>
        <v>4</v>
      </c>
      <c r="B473" s="257">
        <f t="shared" si="399"/>
        <v>2019</v>
      </c>
      <c r="C473" s="435">
        <f t="shared" si="427"/>
        <v>43569</v>
      </c>
      <c r="D473" s="434"/>
      <c r="E473" s="436">
        <v>1.6199999999999999E-2</v>
      </c>
      <c r="F473" s="434"/>
      <c r="G473" s="438">
        <v>1.34E-2</v>
      </c>
      <c r="H473" s="436"/>
      <c r="I473" s="437"/>
      <c r="J473" s="439">
        <v>8.7799999999999996E-3</v>
      </c>
      <c r="K473" s="434"/>
      <c r="L473" s="436">
        <v>2.4799999999999999E-2</v>
      </c>
      <c r="M473" s="15">
        <f t="shared" si="429"/>
        <v>2.7633333333333333E-2</v>
      </c>
      <c r="N473" s="15">
        <f t="shared" si="430"/>
        <v>2.7562857142857142E-2</v>
      </c>
      <c r="O473" s="15">
        <f t="shared" si="431"/>
        <v>2.1506666666666667E-2</v>
      </c>
      <c r="P473" s="15">
        <f t="shared" si="432"/>
        <v>2.883666666666667E-2</v>
      </c>
      <c r="Q473" s="442">
        <f t="shared" si="478"/>
        <v>1.6199999999999999E-2</v>
      </c>
      <c r="R473" s="442">
        <f t="shared" si="479"/>
        <v>1.34E-2</v>
      </c>
      <c r="S473" s="442">
        <f t="shared" si="480"/>
        <v>8.7799999999999996E-3</v>
      </c>
      <c r="T473" s="442">
        <f t="shared" si="481"/>
        <v>2.4799999999999999E-2</v>
      </c>
      <c r="U473" s="326"/>
      <c r="V473" s="442">
        <f>AVERAGE(Q473:T473)</f>
        <v>1.5795E-2</v>
      </c>
      <c r="W473" s="445"/>
      <c r="X473" s="265">
        <f>AVERAGE(Q472:T473)</f>
        <v>1.6852499999999999E-2</v>
      </c>
      <c r="Y473" s="266">
        <v>67</v>
      </c>
      <c r="Z473" s="20">
        <f>AVERAGE(V5:V473)</f>
        <v>1.6614701492537305E-2</v>
      </c>
      <c r="AA473" s="20">
        <f>AVERAGE(W5:W473)</f>
        <v>3.2030507462686555E-2</v>
      </c>
      <c r="AB473" s="20">
        <f>AVERAGE(V5:W473)</f>
        <v>2.762599147121534E-2</v>
      </c>
    </row>
    <row r="474" spans="1:28" ht="17.45" customHeight="1" x14ac:dyDescent="0.25">
      <c r="A474" s="257">
        <f t="shared" si="398"/>
        <v>4</v>
      </c>
      <c r="B474" s="257">
        <f t="shared" si="399"/>
        <v>2019</v>
      </c>
      <c r="C474" s="8">
        <f t="shared" si="427"/>
        <v>43570</v>
      </c>
      <c r="D474" s="260">
        <v>3.3799999999999997E-2</v>
      </c>
      <c r="E474" s="261"/>
      <c r="F474" s="260"/>
      <c r="G474" s="262"/>
      <c r="H474" s="261">
        <v>2.0400000000000001E-2</v>
      </c>
      <c r="I474" s="18">
        <v>3.145</v>
      </c>
      <c r="J474" s="285"/>
      <c r="K474" s="260">
        <v>3.1E-2</v>
      </c>
      <c r="L474" s="261"/>
      <c r="M474" s="264">
        <f t="shared" si="429"/>
        <v>2.8200000000000003E-2</v>
      </c>
      <c r="N474" s="264">
        <f t="shared" si="430"/>
        <v>2.769428571428572E-2</v>
      </c>
      <c r="O474" s="264">
        <f t="shared" si="431"/>
        <v>0.12587666666666666</v>
      </c>
      <c r="P474" s="264">
        <f t="shared" si="432"/>
        <v>2.8890000000000006E-2</v>
      </c>
      <c r="Q474" s="265">
        <f t="shared" si="478"/>
        <v>3.3799999999999997E-2</v>
      </c>
      <c r="R474" s="265">
        <f t="shared" si="479"/>
        <v>2.0400000000000001E-2</v>
      </c>
      <c r="S474" s="290"/>
      <c r="T474" s="265">
        <f t="shared" si="481"/>
        <v>3.1E-2</v>
      </c>
      <c r="V474" s="257"/>
      <c r="W474" s="265">
        <f t="shared" ref="W474:W478" si="482">AVERAGE(Q474:T474)</f>
        <v>2.8399999999999998E-2</v>
      </c>
      <c r="X474" s="327" t="s">
        <v>26</v>
      </c>
      <c r="Z474" s="20">
        <f>AVERAGE(V474:V503)</f>
        <v>1.2677500000000001E-2</v>
      </c>
      <c r="AA474" s="20">
        <f>AVERAGE(W474:W503)</f>
        <v>2.9804356060606055E-2</v>
      </c>
      <c r="AB474" s="20">
        <f>AVERAGE(V474:W503)</f>
        <v>2.5237194444444437E-2</v>
      </c>
    </row>
    <row r="475" spans="1:28" ht="17.45" customHeight="1" x14ac:dyDescent="0.25">
      <c r="A475" s="257">
        <f t="shared" si="398"/>
        <v>4</v>
      </c>
      <c r="B475" s="257">
        <f t="shared" si="399"/>
        <v>2019</v>
      </c>
      <c r="C475" s="8">
        <f t="shared" si="427"/>
        <v>43571</v>
      </c>
      <c r="D475" s="260"/>
      <c r="E475" s="19">
        <v>0.16</v>
      </c>
      <c r="F475" s="260"/>
      <c r="G475" s="262">
        <v>2.7699999999999999E-2</v>
      </c>
      <c r="H475" s="261"/>
      <c r="I475" s="263"/>
      <c r="J475" s="47">
        <v>0.126</v>
      </c>
      <c r="K475" s="260"/>
      <c r="L475" s="261">
        <v>4.9599999999999998E-2</v>
      </c>
      <c r="M475" s="264">
        <f t="shared" si="429"/>
        <v>3.3099999999999997E-2</v>
      </c>
      <c r="N475" s="264">
        <f t="shared" si="430"/>
        <v>2.8168571428571428E-2</v>
      </c>
      <c r="O475" s="264">
        <f t="shared" si="431"/>
        <v>0.12978033333333333</v>
      </c>
      <c r="P475" s="264">
        <f t="shared" si="432"/>
        <v>2.9966666666666666E-2</v>
      </c>
      <c r="Q475" s="290"/>
      <c r="R475" s="265">
        <f t="shared" si="479"/>
        <v>2.7699999999999999E-2</v>
      </c>
      <c r="S475" s="290"/>
      <c r="T475" s="265">
        <f t="shared" si="481"/>
        <v>4.9599999999999998E-2</v>
      </c>
      <c r="V475" s="257"/>
      <c r="W475" s="265">
        <f t="shared" si="482"/>
        <v>3.8649999999999997E-2</v>
      </c>
      <c r="X475" s="327" t="s">
        <v>26</v>
      </c>
    </row>
    <row r="476" spans="1:28" ht="17.45" customHeight="1" x14ac:dyDescent="0.25">
      <c r="A476" s="257">
        <f t="shared" si="398"/>
        <v>4</v>
      </c>
      <c r="B476" s="257">
        <f t="shared" si="399"/>
        <v>2019</v>
      </c>
      <c r="C476" s="9">
        <f t="shared" si="427"/>
        <v>43572</v>
      </c>
      <c r="D476" s="275">
        <v>2.47E-2</v>
      </c>
      <c r="E476" s="276"/>
      <c r="F476" s="275">
        <v>3.1600000000000003E-2</v>
      </c>
      <c r="G476" s="277"/>
      <c r="H476" s="276">
        <v>3.2099999999999997E-2</v>
      </c>
      <c r="I476" s="275">
        <v>3.95E-2</v>
      </c>
      <c r="J476" s="276"/>
      <c r="K476" s="278">
        <v>2.7699999999999999E-2</v>
      </c>
      <c r="L476" s="276"/>
      <c r="M476" s="264">
        <f t="shared" si="429"/>
        <v>3.257666666666667E-2</v>
      </c>
      <c r="N476" s="264">
        <f t="shared" si="430"/>
        <v>2.8405714285714281E-2</v>
      </c>
      <c r="O476" s="264">
        <f t="shared" si="431"/>
        <v>0.13006699999999999</v>
      </c>
      <c r="P476" s="264">
        <f t="shared" si="432"/>
        <v>2.9779999999999997E-2</v>
      </c>
      <c r="Q476" s="265">
        <f t="shared" si="478"/>
        <v>2.47E-2</v>
      </c>
      <c r="R476" s="265">
        <f t="shared" si="479"/>
        <v>3.1850000000000003E-2</v>
      </c>
      <c r="S476" s="265">
        <f t="shared" si="480"/>
        <v>3.95E-2</v>
      </c>
      <c r="T476" s="265">
        <f t="shared" si="481"/>
        <v>2.7699999999999999E-2</v>
      </c>
      <c r="V476" s="257"/>
      <c r="W476" s="265">
        <f t="shared" si="482"/>
        <v>3.09375E-2</v>
      </c>
      <c r="X476" s="257"/>
      <c r="Z476" s="49">
        <f>(Z474-Z473)/Z473</f>
        <v>-0.23697094373352093</v>
      </c>
      <c r="AA476" s="49">
        <f>(AA474-AA473)/AA473</f>
        <v>-6.9500971992835905E-2</v>
      </c>
      <c r="AB476" s="49">
        <f>(AB474-AB473)/AB473</f>
        <v>-8.64691871515232E-2</v>
      </c>
    </row>
    <row r="477" spans="1:28" ht="17.45" customHeight="1" x14ac:dyDescent="0.25">
      <c r="A477" s="257">
        <f t="shared" si="398"/>
        <v>4</v>
      </c>
      <c r="B477" s="257">
        <f t="shared" si="399"/>
        <v>2019</v>
      </c>
      <c r="C477" s="8">
        <f t="shared" si="427"/>
        <v>43573</v>
      </c>
      <c r="D477" s="260"/>
      <c r="E477" s="261">
        <v>3.6900000000000002E-2</v>
      </c>
      <c r="F477" s="260"/>
      <c r="G477" s="262">
        <v>3.3599999999999998E-2</v>
      </c>
      <c r="H477" s="261"/>
      <c r="I477" s="263"/>
      <c r="J477" s="285">
        <v>3.4799999999999998E-2</v>
      </c>
      <c r="K477" s="260"/>
      <c r="L477" s="261">
        <v>0.04</v>
      </c>
      <c r="M477" s="264">
        <f t="shared" si="429"/>
        <v>3.2860000000000007E-2</v>
      </c>
      <c r="N477" s="264">
        <f t="shared" si="430"/>
        <v>2.816571428571428E-2</v>
      </c>
      <c r="O477" s="264">
        <f t="shared" si="431"/>
        <v>0.13051699999999999</v>
      </c>
      <c r="P477" s="264">
        <f t="shared" si="432"/>
        <v>2.9796666666666673E-2</v>
      </c>
      <c r="Q477" s="265">
        <f t="shared" si="478"/>
        <v>3.6900000000000002E-2</v>
      </c>
      <c r="R477" s="265">
        <f t="shared" si="479"/>
        <v>3.3599999999999998E-2</v>
      </c>
      <c r="S477" s="265">
        <f t="shared" si="480"/>
        <v>3.4799999999999998E-2</v>
      </c>
      <c r="T477" s="265">
        <f t="shared" si="481"/>
        <v>0.04</v>
      </c>
      <c r="V477" s="257"/>
      <c r="W477" s="265">
        <f t="shared" si="482"/>
        <v>3.6325000000000003E-2</v>
      </c>
      <c r="X477" s="257"/>
    </row>
    <row r="478" spans="1:28" ht="17.45" customHeight="1" x14ac:dyDescent="0.25">
      <c r="A478" s="257">
        <f t="shared" si="398"/>
        <v>4</v>
      </c>
      <c r="B478" s="257">
        <f t="shared" si="399"/>
        <v>2019</v>
      </c>
      <c r="C478" s="8">
        <f t="shared" si="427"/>
        <v>43574</v>
      </c>
      <c r="D478" s="260">
        <v>2.53E-2</v>
      </c>
      <c r="E478" s="261"/>
      <c r="F478" s="260">
        <v>3.5200000000000002E-2</v>
      </c>
      <c r="G478" s="262"/>
      <c r="H478" s="261"/>
      <c r="I478" s="263">
        <v>3.3799999999999997E-2</v>
      </c>
      <c r="J478" s="285"/>
      <c r="K478" s="260">
        <v>1.8499999999999999E-2</v>
      </c>
      <c r="L478" s="261"/>
      <c r="M478" s="264">
        <f t="shared" si="429"/>
        <v>3.3090000000000001E-2</v>
      </c>
      <c r="N478" s="264">
        <f t="shared" si="430"/>
        <v>2.8420000000000001E-2</v>
      </c>
      <c r="O478" s="264">
        <f t="shared" si="431"/>
        <v>0.13080366666666665</v>
      </c>
      <c r="P478" s="264">
        <f t="shared" si="432"/>
        <v>2.9779999999999997E-2</v>
      </c>
      <c r="Q478" s="265">
        <f t="shared" ref="Q478:Q480" si="483">IFERROR(AVERAGE(D478:E478),"")</f>
        <v>2.53E-2</v>
      </c>
      <c r="R478" s="265">
        <f t="shared" ref="R478:R480" si="484">IFERROR(AVERAGE(F478:H478),"")</f>
        <v>3.5200000000000002E-2</v>
      </c>
      <c r="S478" s="265">
        <f t="shared" ref="S478:S480" si="485">IFERROR(AVERAGE(I478:J478),"")</f>
        <v>3.3799999999999997E-2</v>
      </c>
      <c r="T478" s="265">
        <f t="shared" ref="T478:T480" si="486">IFERROR(AVERAGE(K478:L478),"")</f>
        <v>1.8499999999999999E-2</v>
      </c>
      <c r="V478" s="257"/>
      <c r="W478" s="265">
        <f t="shared" si="482"/>
        <v>2.8199999999999999E-2</v>
      </c>
      <c r="X478" s="265">
        <f>AVERAGE(Q474:T478)</f>
        <v>3.2020588235294113E-2</v>
      </c>
      <c r="Y478" s="266">
        <v>68</v>
      </c>
    </row>
    <row r="479" spans="1:28" ht="17.45" customHeight="1" x14ac:dyDescent="0.25">
      <c r="A479" s="257">
        <f t="shared" si="398"/>
        <v>4</v>
      </c>
      <c r="B479" s="257">
        <f t="shared" si="399"/>
        <v>2019</v>
      </c>
      <c r="C479" s="435">
        <f t="shared" si="427"/>
        <v>43575</v>
      </c>
      <c r="D479" s="434"/>
      <c r="E479" s="436">
        <v>1.2800000000000001E-2</v>
      </c>
      <c r="F479" s="434"/>
      <c r="G479" s="438">
        <v>8.6999999999999994E-3</v>
      </c>
      <c r="H479" s="436"/>
      <c r="I479" s="437"/>
      <c r="J479" s="439">
        <v>4.5500000000000002E-3</v>
      </c>
      <c r="K479" s="434"/>
      <c r="L479" s="436">
        <v>1.29E-2</v>
      </c>
      <c r="M479" s="15">
        <f t="shared" si="429"/>
        <v>3.2766666666666673E-2</v>
      </c>
      <c r="N479" s="15">
        <f t="shared" si="430"/>
        <v>2.8094285714285717E-2</v>
      </c>
      <c r="O479" s="15">
        <f t="shared" si="431"/>
        <v>0.12995199999999998</v>
      </c>
      <c r="P479" s="15">
        <f t="shared" si="432"/>
        <v>2.9396666666666668E-2</v>
      </c>
      <c r="Q479" s="442">
        <f t="shared" si="483"/>
        <v>1.2800000000000001E-2</v>
      </c>
      <c r="R479" s="442">
        <f t="shared" si="484"/>
        <v>8.6999999999999994E-3</v>
      </c>
      <c r="S479" s="442">
        <f t="shared" si="485"/>
        <v>4.5500000000000002E-3</v>
      </c>
      <c r="T479" s="442">
        <f t="shared" si="486"/>
        <v>1.29E-2</v>
      </c>
      <c r="V479" s="442">
        <f>AVERAGE(Q479:T479)</f>
        <v>9.7374999999999996E-3</v>
      </c>
      <c r="W479" s="445"/>
      <c r="X479" s="257"/>
      <c r="Y479" s="266">
        <v>68</v>
      </c>
    </row>
    <row r="480" spans="1:28" ht="17.45" customHeight="1" x14ac:dyDescent="0.25">
      <c r="A480" s="257">
        <f t="shared" si="398"/>
        <v>4</v>
      </c>
      <c r="B480" s="257">
        <f t="shared" si="399"/>
        <v>2019</v>
      </c>
      <c r="C480" s="435">
        <f t="shared" si="427"/>
        <v>43576</v>
      </c>
      <c r="D480" s="434">
        <v>1.1599999999999999E-2</v>
      </c>
      <c r="E480" s="436"/>
      <c r="F480" s="434"/>
      <c r="G480" s="438"/>
      <c r="H480" s="436">
        <v>8.3000000000000001E-3</v>
      </c>
      <c r="I480" s="437">
        <v>6.2599999999999999E-3</v>
      </c>
      <c r="J480" s="439"/>
      <c r="K480" s="434">
        <v>8.3000000000000001E-3</v>
      </c>
      <c r="L480" s="436"/>
      <c r="M480" s="15">
        <f t="shared" si="429"/>
        <v>3.227E-2</v>
      </c>
      <c r="N480" s="15">
        <f t="shared" si="430"/>
        <v>2.7719999999999998E-2</v>
      </c>
      <c r="O480" s="15">
        <f t="shared" si="431"/>
        <v>0.12900066666666665</v>
      </c>
      <c r="P480" s="15">
        <f t="shared" si="432"/>
        <v>2.8920000000000001E-2</v>
      </c>
      <c r="Q480" s="442">
        <f t="shared" si="483"/>
        <v>1.1599999999999999E-2</v>
      </c>
      <c r="R480" s="442">
        <f t="shared" si="484"/>
        <v>8.3000000000000001E-3</v>
      </c>
      <c r="S480" s="442">
        <f t="shared" si="485"/>
        <v>6.2599999999999999E-3</v>
      </c>
      <c r="T480" s="442">
        <f t="shared" si="486"/>
        <v>8.3000000000000001E-3</v>
      </c>
      <c r="V480" s="442">
        <f>AVERAGE(Q480:T480)</f>
        <v>8.6150000000000011E-3</v>
      </c>
      <c r="W480" s="445"/>
      <c r="X480" s="265">
        <f>AVERAGE(Q479:T480)</f>
        <v>9.1762500000000004E-3</v>
      </c>
      <c r="Y480" s="266">
        <v>68</v>
      </c>
    </row>
    <row r="481" spans="1:30" ht="17.45" customHeight="1" x14ac:dyDescent="0.25">
      <c r="A481" s="257">
        <f t="shared" si="398"/>
        <v>4</v>
      </c>
      <c r="B481" s="257">
        <f t="shared" si="399"/>
        <v>2019</v>
      </c>
      <c r="C481" s="8">
        <f t="shared" si="427"/>
        <v>43577</v>
      </c>
      <c r="D481" s="260"/>
      <c r="E481" s="261">
        <v>0.02</v>
      </c>
      <c r="F481" s="260"/>
      <c r="G481" s="262">
        <v>2.2599999999999999E-2</v>
      </c>
      <c r="H481" s="261"/>
      <c r="I481" s="263"/>
      <c r="J481" s="285">
        <v>1.89E-2</v>
      </c>
      <c r="K481" s="260"/>
      <c r="L481" s="261">
        <v>3.32E-2</v>
      </c>
      <c r="M481" s="264">
        <f t="shared" si="429"/>
        <v>3.2573333333333336E-2</v>
      </c>
      <c r="N481" s="264">
        <f t="shared" si="430"/>
        <v>2.7451428571428568E-2</v>
      </c>
      <c r="O481" s="264">
        <f t="shared" si="431"/>
        <v>0.12909066666666666</v>
      </c>
      <c r="P481" s="264">
        <f t="shared" si="432"/>
        <v>2.9600000000000001E-2</v>
      </c>
      <c r="Q481" s="265">
        <f t="shared" ref="Q481" si="487">IFERROR(AVERAGE(D481:E481),"")</f>
        <v>0.02</v>
      </c>
      <c r="R481" s="265">
        <f t="shared" ref="R481" si="488">IFERROR(AVERAGE(F481:H481),"")</f>
        <v>2.2599999999999999E-2</v>
      </c>
      <c r="S481" s="265">
        <f t="shared" ref="S481" si="489">IFERROR(AVERAGE(I481:J481),"")</f>
        <v>1.89E-2</v>
      </c>
      <c r="T481" s="265">
        <f t="shared" ref="T481" si="490">IFERROR(AVERAGE(K481:L481),"")</f>
        <v>3.32E-2</v>
      </c>
      <c r="V481" s="257"/>
      <c r="W481" s="265">
        <f t="shared" ref="W481" si="491">AVERAGE(Q481:T481)</f>
        <v>2.3675000000000002E-2</v>
      </c>
      <c r="X481" s="257"/>
    </row>
    <row r="482" spans="1:30" ht="17.45" customHeight="1" x14ac:dyDescent="0.25">
      <c r="A482" s="257">
        <f t="shared" si="398"/>
        <v>4</v>
      </c>
      <c r="B482" s="257">
        <f t="shared" si="399"/>
        <v>2019</v>
      </c>
      <c r="C482" s="9">
        <f t="shared" si="427"/>
        <v>43578</v>
      </c>
      <c r="D482" s="275">
        <v>3.0700000000000002E-2</v>
      </c>
      <c r="E482" s="276"/>
      <c r="F482" s="275">
        <v>2.63E-2</v>
      </c>
      <c r="G482" s="277"/>
      <c r="H482" s="276">
        <v>2.2800000000000001E-2</v>
      </c>
      <c r="I482" s="275">
        <v>2.3E-2</v>
      </c>
      <c r="J482" s="276"/>
      <c r="K482" s="278">
        <v>2.7400000000000001E-2</v>
      </c>
      <c r="L482" s="276"/>
      <c r="M482" s="264">
        <f t="shared" si="429"/>
        <v>3.325666666666667E-2</v>
      </c>
      <c r="N482" s="264">
        <f t="shared" si="430"/>
        <v>2.8234285714285712E-2</v>
      </c>
      <c r="O482" s="264">
        <f t="shared" si="431"/>
        <v>0.12967733333333334</v>
      </c>
      <c r="P482" s="264">
        <f t="shared" si="432"/>
        <v>3.014E-2</v>
      </c>
      <c r="Q482" s="265">
        <f t="shared" ref="Q482:Q484" si="492">IFERROR(AVERAGE(D482:E482),"")</f>
        <v>3.0700000000000002E-2</v>
      </c>
      <c r="R482" s="265">
        <f t="shared" ref="R482:R484" si="493">IFERROR(AVERAGE(F482:H482),"")</f>
        <v>2.4550000000000002E-2</v>
      </c>
      <c r="S482" s="265">
        <f t="shared" ref="S482:S484" si="494">IFERROR(AVERAGE(I482:J482),"")</f>
        <v>2.3E-2</v>
      </c>
      <c r="T482" s="265">
        <f t="shared" ref="T482:T484" si="495">IFERROR(AVERAGE(K482:L482),"")</f>
        <v>2.7400000000000001E-2</v>
      </c>
      <c r="V482" s="257"/>
      <c r="W482" s="265">
        <f t="shared" ref="W482:W484" si="496">AVERAGE(Q482:T482)</f>
        <v>2.6412500000000005E-2</v>
      </c>
      <c r="X482" s="257"/>
    </row>
    <row r="483" spans="1:30" ht="17.45" customHeight="1" x14ac:dyDescent="0.25">
      <c r="A483" s="257">
        <f t="shared" si="398"/>
        <v>4</v>
      </c>
      <c r="B483" s="257">
        <f t="shared" si="399"/>
        <v>2019</v>
      </c>
      <c r="C483" s="8">
        <f t="shared" si="427"/>
        <v>43579</v>
      </c>
      <c r="D483" s="260"/>
      <c r="E483" s="261">
        <v>2.4299999999999999E-2</v>
      </c>
      <c r="F483" s="260"/>
      <c r="G483" s="262">
        <v>2.2100000000000002E-2</v>
      </c>
      <c r="H483" s="261"/>
      <c r="I483" s="263"/>
      <c r="J483" s="285">
        <v>2.0299999999999999E-2</v>
      </c>
      <c r="K483" s="260"/>
      <c r="L483" s="261">
        <v>2.4799999999999999E-2</v>
      </c>
      <c r="M483" s="264">
        <f t="shared" si="429"/>
        <v>3.2623333333333338E-2</v>
      </c>
      <c r="N483" s="264">
        <f t="shared" si="430"/>
        <v>2.7765714285714282E-2</v>
      </c>
      <c r="O483" s="264">
        <f t="shared" si="431"/>
        <v>0.12910066666666667</v>
      </c>
      <c r="P483" s="264">
        <f t="shared" si="432"/>
        <v>2.9546666666666666E-2</v>
      </c>
      <c r="Q483" s="265">
        <f t="shared" si="492"/>
        <v>2.4299999999999999E-2</v>
      </c>
      <c r="R483" s="265">
        <f t="shared" si="493"/>
        <v>2.2100000000000002E-2</v>
      </c>
      <c r="S483" s="265">
        <f t="shared" si="494"/>
        <v>2.0299999999999999E-2</v>
      </c>
      <c r="T483" s="265">
        <f t="shared" si="495"/>
        <v>2.4799999999999999E-2</v>
      </c>
      <c r="V483" s="257"/>
      <c r="W483" s="265">
        <f t="shared" si="496"/>
        <v>2.2875E-2</v>
      </c>
      <c r="X483" s="257"/>
    </row>
    <row r="484" spans="1:30" ht="17.45" customHeight="1" x14ac:dyDescent="0.25">
      <c r="A484" s="257">
        <f t="shared" si="398"/>
        <v>4</v>
      </c>
      <c r="B484" s="257">
        <f t="shared" si="399"/>
        <v>2019</v>
      </c>
      <c r="C484" s="8">
        <f t="shared" si="427"/>
        <v>43580</v>
      </c>
      <c r="D484" s="260">
        <v>2.9600000000000001E-2</v>
      </c>
      <c r="E484" s="261"/>
      <c r="F484" s="260">
        <v>2.81E-2</v>
      </c>
      <c r="G484" s="262"/>
      <c r="H484" s="261"/>
      <c r="I484" s="263">
        <v>1.9900000000000001E-2</v>
      </c>
      <c r="J484" s="285"/>
      <c r="K484" s="260">
        <v>1.9699999999999999E-2</v>
      </c>
      <c r="L484" s="261"/>
      <c r="M484" s="264">
        <f t="shared" si="429"/>
        <v>3.2516666666666673E-2</v>
      </c>
      <c r="N484" s="264">
        <f t="shared" si="430"/>
        <v>2.7577142857142856E-2</v>
      </c>
      <c r="O484" s="264">
        <f t="shared" si="431"/>
        <v>0.12810733333333332</v>
      </c>
      <c r="P484" s="264">
        <f t="shared" si="432"/>
        <v>2.9179999999999998E-2</v>
      </c>
      <c r="Q484" s="265">
        <f t="shared" si="492"/>
        <v>2.9600000000000001E-2</v>
      </c>
      <c r="R484" s="265">
        <f t="shared" si="493"/>
        <v>2.81E-2</v>
      </c>
      <c r="S484" s="265">
        <f t="shared" si="494"/>
        <v>1.9900000000000001E-2</v>
      </c>
      <c r="T484" s="265">
        <f t="shared" si="495"/>
        <v>1.9699999999999999E-2</v>
      </c>
      <c r="V484" s="257"/>
      <c r="W484" s="265">
        <f t="shared" si="496"/>
        <v>2.4324999999999999E-2</v>
      </c>
      <c r="X484" s="257"/>
    </row>
    <row r="485" spans="1:30" ht="17.45" customHeight="1" x14ac:dyDescent="0.25">
      <c r="A485" s="257">
        <f t="shared" si="398"/>
        <v>4</v>
      </c>
      <c r="B485" s="257">
        <f t="shared" si="399"/>
        <v>2019</v>
      </c>
      <c r="C485" s="8">
        <f t="shared" si="427"/>
        <v>43581</v>
      </c>
      <c r="D485" s="260"/>
      <c r="E485" s="261">
        <v>3.6900000000000002E-2</v>
      </c>
      <c r="F485" s="260"/>
      <c r="G485" s="262">
        <v>2.18E-2</v>
      </c>
      <c r="H485" s="261"/>
      <c r="I485" s="263"/>
      <c r="J485" s="285">
        <v>2.07E-2</v>
      </c>
      <c r="K485" s="260"/>
      <c r="L485" s="261">
        <v>2.4199999999999999E-2</v>
      </c>
      <c r="M485" s="264">
        <f t="shared" si="429"/>
        <v>3.2950000000000007E-2</v>
      </c>
      <c r="N485" s="264">
        <f t="shared" si="430"/>
        <v>2.7145714285714287E-2</v>
      </c>
      <c r="O485" s="264">
        <f t="shared" si="431"/>
        <v>0.12783066666666668</v>
      </c>
      <c r="P485" s="264">
        <f t="shared" si="432"/>
        <v>2.8783333333333334E-2</v>
      </c>
      <c r="Q485" s="265">
        <f t="shared" ref="Q485:Q487" si="497">IFERROR(AVERAGE(D485:E485),"")</f>
        <v>3.6900000000000002E-2</v>
      </c>
      <c r="R485" s="265">
        <f t="shared" ref="R485:R487" si="498">IFERROR(AVERAGE(F485:H485),"")</f>
        <v>2.18E-2</v>
      </c>
      <c r="S485" s="265">
        <f t="shared" ref="S485:S487" si="499">IFERROR(AVERAGE(I485:J485),"")</f>
        <v>2.07E-2</v>
      </c>
      <c r="T485" s="265">
        <f t="shared" ref="T485:T487" si="500">IFERROR(AVERAGE(K485:L485),"")</f>
        <v>2.4199999999999999E-2</v>
      </c>
      <c r="V485" s="257"/>
      <c r="W485" s="265">
        <f t="shared" ref="W485" si="501">AVERAGE(Q485:T485)</f>
        <v>2.5899999999999999E-2</v>
      </c>
      <c r="X485" s="265">
        <f>AVERAGE(Q481:T485)</f>
        <v>2.46375E-2</v>
      </c>
      <c r="Y485" s="266">
        <v>69</v>
      </c>
    </row>
    <row r="486" spans="1:30" ht="17.45" customHeight="1" x14ac:dyDescent="0.25">
      <c r="A486" s="257">
        <f t="shared" si="398"/>
        <v>4</v>
      </c>
      <c r="B486" s="257">
        <f t="shared" si="399"/>
        <v>2019</v>
      </c>
      <c r="C486" s="435">
        <f t="shared" si="427"/>
        <v>43582</v>
      </c>
      <c r="D486" s="434">
        <v>1.0699999999999999E-2</v>
      </c>
      <c r="E486" s="436"/>
      <c r="F486" s="434"/>
      <c r="G486" s="438"/>
      <c r="H486" s="436">
        <v>1.1599999999999999E-2</v>
      </c>
      <c r="I486" s="437">
        <v>8.8999999999999999E-3</v>
      </c>
      <c r="J486" s="439"/>
      <c r="K486" s="434">
        <v>1.3599999999999999E-2</v>
      </c>
      <c r="L486" s="436"/>
      <c r="M486" s="264">
        <f t="shared" si="429"/>
        <v>3.1936666666666669E-2</v>
      </c>
      <c r="N486" s="264">
        <f t="shared" si="430"/>
        <v>2.6362857142857139E-2</v>
      </c>
      <c r="O486" s="264">
        <f t="shared" si="431"/>
        <v>0.12728066666666668</v>
      </c>
      <c r="P486" s="264">
        <f t="shared" si="432"/>
        <v>2.8323333333333329E-2</v>
      </c>
      <c r="Q486" s="442">
        <f t="shared" si="497"/>
        <v>1.0699999999999999E-2</v>
      </c>
      <c r="R486" s="442">
        <f t="shared" si="498"/>
        <v>1.1599999999999999E-2</v>
      </c>
      <c r="S486" s="442">
        <f t="shared" si="499"/>
        <v>8.8999999999999999E-3</v>
      </c>
      <c r="T486" s="442">
        <f t="shared" si="500"/>
        <v>1.3599999999999999E-2</v>
      </c>
      <c r="V486" s="442">
        <f>AVERAGE(Q486:T486)</f>
        <v>1.12E-2</v>
      </c>
      <c r="W486" s="445"/>
      <c r="X486" s="257"/>
      <c r="Y486" s="266">
        <v>69</v>
      </c>
    </row>
    <row r="487" spans="1:30" ht="17.45" customHeight="1" x14ac:dyDescent="0.25">
      <c r="A487" s="257">
        <f t="shared" si="398"/>
        <v>4</v>
      </c>
      <c r="B487" s="257">
        <f t="shared" si="399"/>
        <v>2019</v>
      </c>
      <c r="C487" s="435">
        <f t="shared" si="427"/>
        <v>43583</v>
      </c>
      <c r="D487" s="434"/>
      <c r="E487" s="436">
        <v>9.7000000000000003E-3</v>
      </c>
      <c r="F487" s="434"/>
      <c r="G487" s="438">
        <v>1.1900000000000001E-2</v>
      </c>
      <c r="H487" s="436"/>
      <c r="I487" s="437"/>
      <c r="J487" s="439">
        <v>5.9199999999999999E-3</v>
      </c>
      <c r="K487" s="434"/>
      <c r="L487" s="436">
        <v>1.9E-2</v>
      </c>
      <c r="M487" s="264">
        <f t="shared" si="429"/>
        <v>3.1223333333333339E-2</v>
      </c>
      <c r="N487" s="264">
        <f t="shared" si="430"/>
        <v>2.5865714285714287E-2</v>
      </c>
      <c r="O487" s="264">
        <f t="shared" si="431"/>
        <v>0.12670800000000002</v>
      </c>
      <c r="P487" s="264">
        <f t="shared" si="432"/>
        <v>2.7699999999999999E-2</v>
      </c>
      <c r="Q487" s="442">
        <f t="shared" si="497"/>
        <v>9.7000000000000003E-3</v>
      </c>
      <c r="R487" s="442">
        <f t="shared" si="498"/>
        <v>1.1900000000000001E-2</v>
      </c>
      <c r="S487" s="442">
        <f t="shared" si="499"/>
        <v>5.9199999999999999E-3</v>
      </c>
      <c r="T487" s="442">
        <f t="shared" si="500"/>
        <v>1.9E-2</v>
      </c>
      <c r="V487" s="442">
        <f>AVERAGE(Q487:T487)</f>
        <v>1.1630000000000001E-2</v>
      </c>
      <c r="W487" s="445"/>
      <c r="X487" s="265">
        <f>AVERAGE(Q486:T487)</f>
        <v>1.1415E-2</v>
      </c>
      <c r="Y487" s="266">
        <v>69</v>
      </c>
      <c r="Z487" s="329" t="s">
        <v>93</v>
      </c>
      <c r="AA487" s="299">
        <v>2019</v>
      </c>
      <c r="AB487" s="300"/>
      <c r="AC487" s="300"/>
      <c r="AD487" s="300"/>
    </row>
    <row r="488" spans="1:30" ht="17.45" customHeight="1" x14ac:dyDescent="0.25">
      <c r="A488" s="257">
        <f t="shared" si="398"/>
        <v>4</v>
      </c>
      <c r="B488" s="257">
        <f t="shared" si="399"/>
        <v>2019</v>
      </c>
      <c r="C488" s="9">
        <f t="shared" si="427"/>
        <v>43584</v>
      </c>
      <c r="D488" s="275">
        <v>5.1499999999999997E-2</v>
      </c>
      <c r="E488" s="276"/>
      <c r="F488" s="275">
        <v>1.5900000000000001E-2</v>
      </c>
      <c r="G488" s="277"/>
      <c r="H488" s="276">
        <v>1.7600000000000001E-2</v>
      </c>
      <c r="I488" s="275">
        <v>1.8100000000000002E-2</v>
      </c>
      <c r="J488" s="276"/>
      <c r="K488" s="278">
        <v>2.0199999999999999E-2</v>
      </c>
      <c r="L488" s="276"/>
      <c r="M488" s="264">
        <f t="shared" si="429"/>
        <v>3.2253333333333335E-2</v>
      </c>
      <c r="N488" s="264">
        <f t="shared" si="430"/>
        <v>2.574285714285714E-2</v>
      </c>
      <c r="O488" s="264">
        <f t="shared" si="431"/>
        <v>0.12690466666666669</v>
      </c>
      <c r="P488" s="264">
        <f t="shared" si="432"/>
        <v>2.76E-2</v>
      </c>
      <c r="Q488" s="265">
        <f t="shared" ref="Q488:Q490" si="502">IFERROR(AVERAGE(D488:E488),"")</f>
        <v>5.1499999999999997E-2</v>
      </c>
      <c r="R488" s="265">
        <f t="shared" ref="R488:R490" si="503">IFERROR(AVERAGE(F488:H488),"")</f>
        <v>1.6750000000000001E-2</v>
      </c>
      <c r="S488" s="265">
        <f t="shared" ref="S488:S490" si="504">IFERROR(AVERAGE(I488:J488),"")</f>
        <v>1.8100000000000002E-2</v>
      </c>
      <c r="T488" s="265">
        <f t="shared" ref="T488:T490" si="505">IFERROR(AVERAGE(K488:L488),"")</f>
        <v>2.0199999999999999E-2</v>
      </c>
      <c r="V488" s="257"/>
      <c r="W488" s="265">
        <f t="shared" ref="W488:W490" si="506">AVERAGE(Q488:T488)</f>
        <v>2.6637500000000001E-2</v>
      </c>
      <c r="X488" s="257"/>
      <c r="Z488" s="301" t="s">
        <v>35</v>
      </c>
      <c r="AA488" s="301" t="s">
        <v>1</v>
      </c>
      <c r="AB488" s="301" t="s">
        <v>2</v>
      </c>
      <c r="AC488" s="301" t="s">
        <v>9</v>
      </c>
      <c r="AD488" s="301" t="s">
        <v>12</v>
      </c>
    </row>
    <row r="489" spans="1:30" ht="17.45" customHeight="1" x14ac:dyDescent="0.25">
      <c r="A489" s="257">
        <f t="shared" si="398"/>
        <v>4</v>
      </c>
      <c r="B489" s="257">
        <f t="shared" si="399"/>
        <v>2019</v>
      </c>
      <c r="C489" s="8">
        <f t="shared" si="427"/>
        <v>43585</v>
      </c>
      <c r="D489" s="260"/>
      <c r="E489" s="261">
        <v>3.7999999999999999E-2</v>
      </c>
      <c r="F489" s="260"/>
      <c r="G489" s="262">
        <v>3.0800000000000001E-2</v>
      </c>
      <c r="H489" s="261"/>
      <c r="I489" s="263"/>
      <c r="J489" s="285">
        <v>1.9599999999999999E-2</v>
      </c>
      <c r="K489" s="260"/>
      <c r="L489" s="261">
        <v>2.6200000000000001E-2</v>
      </c>
      <c r="M489" s="264">
        <f t="shared" si="429"/>
        <v>3.3120000000000004E-2</v>
      </c>
      <c r="N489" s="264">
        <f t="shared" si="430"/>
        <v>2.6265714285714285E-2</v>
      </c>
      <c r="O489" s="264">
        <f t="shared" si="431"/>
        <v>0.12723166666666669</v>
      </c>
      <c r="P489" s="264">
        <f t="shared" si="432"/>
        <v>2.7699999999999999E-2</v>
      </c>
      <c r="Q489" s="265">
        <f t="shared" si="502"/>
        <v>3.7999999999999999E-2</v>
      </c>
      <c r="R489" s="265">
        <f t="shared" si="503"/>
        <v>3.0800000000000001E-2</v>
      </c>
      <c r="S489" s="265">
        <f t="shared" si="504"/>
        <v>1.9599999999999999E-2</v>
      </c>
      <c r="T489" s="265">
        <f t="shared" si="505"/>
        <v>2.6200000000000001E-2</v>
      </c>
      <c r="V489" s="257"/>
      <c r="W489" s="265">
        <f t="shared" si="506"/>
        <v>2.8650000000000002E-2</v>
      </c>
      <c r="X489" s="257"/>
      <c r="Z489" s="302" t="s">
        <v>58</v>
      </c>
      <c r="AA489" s="303">
        <f>AVERAGE(D460:E489)</f>
        <v>3.3120000000000004E-2</v>
      </c>
      <c r="AB489" s="303">
        <f>AVERAGE(F460:H489)</f>
        <v>2.6265714285714285E-2</v>
      </c>
      <c r="AC489" s="303">
        <f>AVERAGE(I460:J489)</f>
        <v>0.12723166666666669</v>
      </c>
      <c r="AD489" s="303">
        <f>AVERAGE(K460:L489)</f>
        <v>2.7699999999999999E-2</v>
      </c>
    </row>
    <row r="490" spans="1:30" ht="17.45" customHeight="1" x14ac:dyDescent="0.25">
      <c r="A490" s="257">
        <f t="shared" si="398"/>
        <v>5</v>
      </c>
      <c r="B490" s="257">
        <f t="shared" si="399"/>
        <v>2019</v>
      </c>
      <c r="C490" s="8">
        <f t="shared" si="427"/>
        <v>43586</v>
      </c>
      <c r="D490" s="260">
        <v>3.6999999999999998E-2</v>
      </c>
      <c r="E490" s="261"/>
      <c r="F490" s="260">
        <v>3.1300000000000001E-2</v>
      </c>
      <c r="G490" s="262"/>
      <c r="H490" s="261"/>
      <c r="I490" s="263">
        <v>2.63E-2</v>
      </c>
      <c r="J490" s="285"/>
      <c r="K490" s="260">
        <v>2.5000000000000001E-2</v>
      </c>
      <c r="L490" s="261"/>
      <c r="M490" s="264">
        <f t="shared" si="429"/>
        <v>3.2773333333333342E-2</v>
      </c>
      <c r="N490" s="264">
        <f t="shared" si="430"/>
        <v>2.6285714285714287E-2</v>
      </c>
      <c r="O490" s="264">
        <f t="shared" si="431"/>
        <v>0.12743833333333335</v>
      </c>
      <c r="P490" s="264">
        <f t="shared" si="432"/>
        <v>2.7129999999999998E-2</v>
      </c>
      <c r="Q490" s="265">
        <f t="shared" si="502"/>
        <v>3.6999999999999998E-2</v>
      </c>
      <c r="R490" s="265">
        <f t="shared" si="503"/>
        <v>3.1300000000000001E-2</v>
      </c>
      <c r="S490" s="265">
        <f t="shared" si="504"/>
        <v>2.63E-2</v>
      </c>
      <c r="T490" s="265">
        <f t="shared" si="505"/>
        <v>2.5000000000000001E-2</v>
      </c>
      <c r="V490" s="257"/>
      <c r="W490" s="265">
        <f t="shared" si="506"/>
        <v>2.9900000000000003E-2</v>
      </c>
      <c r="X490" s="257"/>
      <c r="Z490" s="302" t="s">
        <v>59</v>
      </c>
      <c r="AA490" s="303">
        <f>MAX(D460:E489)</f>
        <v>0.16</v>
      </c>
      <c r="AB490" s="303">
        <f>MAX(F460:H489)</f>
        <v>9.4700000000000006E-2</v>
      </c>
      <c r="AC490" s="303">
        <f>MAX(I460:J489)</f>
        <v>3.145</v>
      </c>
      <c r="AD490" s="303">
        <f>MAX(K460:L489)</f>
        <v>4.9599999999999998E-2</v>
      </c>
    </row>
    <row r="491" spans="1:30" ht="17.45" customHeight="1" thickBot="1" x14ac:dyDescent="0.3">
      <c r="A491" s="257">
        <f t="shared" si="398"/>
        <v>5</v>
      </c>
      <c r="B491" s="257">
        <f t="shared" si="399"/>
        <v>2019</v>
      </c>
      <c r="C491" s="8">
        <f t="shared" si="427"/>
        <v>43587</v>
      </c>
      <c r="D491" s="260"/>
      <c r="E491" s="261">
        <v>4.1799999999999997E-2</v>
      </c>
      <c r="F491" s="260"/>
      <c r="G491" s="262">
        <v>3.32E-2</v>
      </c>
      <c r="H491" s="261"/>
      <c r="I491" s="263"/>
      <c r="J491" s="285">
        <v>2.4400000000000002E-2</v>
      </c>
      <c r="K491" s="260"/>
      <c r="L491" s="261">
        <v>4.2999999999999997E-2</v>
      </c>
      <c r="M491" s="264">
        <f t="shared" si="429"/>
        <v>3.2763333333333339E-2</v>
      </c>
      <c r="N491" s="264">
        <f t="shared" si="430"/>
        <v>2.6268571428571436E-2</v>
      </c>
      <c r="O491" s="264">
        <f t="shared" si="431"/>
        <v>0.1274416666666667</v>
      </c>
      <c r="P491" s="264">
        <f t="shared" si="432"/>
        <v>2.7183333333333334E-2</v>
      </c>
      <c r="Q491" s="265">
        <f t="shared" ref="Q491:Q493" si="507">IFERROR(AVERAGE(D491:E491),"")</f>
        <v>4.1799999999999997E-2</v>
      </c>
      <c r="R491" s="265">
        <f t="shared" ref="R491:R493" si="508">IFERROR(AVERAGE(F491:H491),"")</f>
        <v>3.32E-2</v>
      </c>
      <c r="S491" s="265">
        <f t="shared" ref="S491:S493" si="509">IFERROR(AVERAGE(I491:J491),"")</f>
        <v>2.4400000000000002E-2</v>
      </c>
      <c r="T491" s="265">
        <f t="shared" ref="T491:T493" si="510">IFERROR(AVERAGE(K491:L491),"")</f>
        <v>4.2999999999999997E-2</v>
      </c>
      <c r="V491" s="257"/>
      <c r="W491" s="265">
        <f t="shared" ref="W491:W492" si="511">AVERAGE(Q491:T491)</f>
        <v>3.56E-2</v>
      </c>
      <c r="X491" s="257"/>
      <c r="Z491" s="304" t="s">
        <v>127</v>
      </c>
      <c r="AA491" s="305">
        <f>COUNTIF(D460:E489,"&gt;=0.1")</f>
        <v>1</v>
      </c>
      <c r="AB491" s="305">
        <f>COUNTIF(F460:H489,"&gt;=0.1")</f>
        <v>0</v>
      </c>
      <c r="AC491" s="305">
        <f>COUNTIF(I460:J489,"&gt;=0.1")</f>
        <v>2</v>
      </c>
      <c r="AD491" s="305">
        <f>COUNTIF(K460:L489,"&gt;=0.1")</f>
        <v>0</v>
      </c>
    </row>
    <row r="492" spans="1:30" ht="17.45" customHeight="1" thickBot="1" x14ac:dyDescent="0.3">
      <c r="A492" s="257">
        <f t="shared" si="398"/>
        <v>5</v>
      </c>
      <c r="B492" s="257">
        <f t="shared" si="399"/>
        <v>2019</v>
      </c>
      <c r="C492" s="8">
        <f t="shared" si="427"/>
        <v>43588</v>
      </c>
      <c r="D492" s="260">
        <v>3.4299999999999997E-2</v>
      </c>
      <c r="E492" s="261"/>
      <c r="F492" s="260"/>
      <c r="G492" s="262"/>
      <c r="H492" s="261">
        <v>2.4799999999999999E-2</v>
      </c>
      <c r="I492" s="263">
        <v>1.7500000000000002E-2</v>
      </c>
      <c r="J492" s="285"/>
      <c r="K492" s="260">
        <v>2.87E-2</v>
      </c>
      <c r="L492" s="261"/>
      <c r="M492" s="264">
        <f t="shared" si="429"/>
        <v>3.2896666666666671E-2</v>
      </c>
      <c r="N492" s="264">
        <f t="shared" si="430"/>
        <v>2.6454285714285722E-2</v>
      </c>
      <c r="O492" s="264">
        <f t="shared" si="431"/>
        <v>0.12759833333333334</v>
      </c>
      <c r="P492" s="264">
        <f t="shared" si="432"/>
        <v>2.7286666666666667E-2</v>
      </c>
      <c r="Q492" s="265">
        <f t="shared" si="507"/>
        <v>3.4299999999999997E-2</v>
      </c>
      <c r="R492" s="265">
        <f t="shared" si="508"/>
        <v>2.4799999999999999E-2</v>
      </c>
      <c r="S492" s="265">
        <f t="shared" si="509"/>
        <v>1.7500000000000002E-2</v>
      </c>
      <c r="T492" s="265">
        <f t="shared" si="510"/>
        <v>2.87E-2</v>
      </c>
      <c r="V492" s="257"/>
      <c r="W492" s="265">
        <f t="shared" si="511"/>
        <v>2.6325000000000001E-2</v>
      </c>
      <c r="X492" s="265">
        <f>AVERAGE(Q488:T492)</f>
        <v>2.9422499999999997E-2</v>
      </c>
      <c r="Y492" s="266">
        <v>70</v>
      </c>
      <c r="AD492" s="136">
        <f>AVERAGE(AA489:AD489)</f>
        <v>5.3579345238095245E-2</v>
      </c>
    </row>
    <row r="493" spans="1:30" ht="17.45" customHeight="1" x14ac:dyDescent="0.25">
      <c r="A493" s="257">
        <f t="shared" si="398"/>
        <v>5</v>
      </c>
      <c r="B493" s="257">
        <f t="shared" si="399"/>
        <v>2019</v>
      </c>
      <c r="C493" s="435">
        <f t="shared" si="427"/>
        <v>43589</v>
      </c>
      <c r="D493" s="434"/>
      <c r="E493" s="436">
        <v>1.7500000000000002E-2</v>
      </c>
      <c r="F493" s="434"/>
      <c r="G493" s="438">
        <v>1.2800000000000001E-2</v>
      </c>
      <c r="H493" s="436"/>
      <c r="I493" s="437"/>
      <c r="J493" s="439">
        <v>9.2999999999999992E-3</v>
      </c>
      <c r="K493" s="434"/>
      <c r="L493" s="436">
        <v>1.5299999999999999E-2</v>
      </c>
      <c r="M493" s="264">
        <f t="shared" si="429"/>
        <v>3.2289999999999999E-2</v>
      </c>
      <c r="N493" s="264">
        <f t="shared" si="430"/>
        <v>2.6185714285714295E-2</v>
      </c>
      <c r="O493" s="264">
        <f t="shared" si="431"/>
        <v>0.12737833333333334</v>
      </c>
      <c r="P493" s="264">
        <f t="shared" si="432"/>
        <v>2.6856666666666664E-2</v>
      </c>
      <c r="Q493" s="442">
        <f t="shared" si="507"/>
        <v>1.7500000000000002E-2</v>
      </c>
      <c r="R493" s="442">
        <f t="shared" si="508"/>
        <v>1.2800000000000001E-2</v>
      </c>
      <c r="S493" s="442">
        <f t="shared" si="509"/>
        <v>9.2999999999999992E-3</v>
      </c>
      <c r="T493" s="442">
        <f t="shared" si="510"/>
        <v>1.5299999999999999E-2</v>
      </c>
      <c r="V493" s="442">
        <f>AVERAGE(Q493:T493)</f>
        <v>1.3724999999999999E-2</v>
      </c>
      <c r="W493" s="445"/>
      <c r="X493" s="257"/>
      <c r="Y493" s="266">
        <v>70</v>
      </c>
    </row>
    <row r="494" spans="1:30" ht="17.45" customHeight="1" x14ac:dyDescent="0.25">
      <c r="A494" s="257">
        <f t="shared" si="398"/>
        <v>5</v>
      </c>
      <c r="B494" s="257">
        <f t="shared" si="399"/>
        <v>2019</v>
      </c>
      <c r="C494" s="435">
        <f t="shared" si="427"/>
        <v>43590</v>
      </c>
      <c r="D494" s="434">
        <v>1.06E-2</v>
      </c>
      <c r="E494" s="436"/>
      <c r="F494" s="434">
        <v>1.2E-2</v>
      </c>
      <c r="G494" s="438"/>
      <c r="H494" s="436">
        <v>1.1299999999999999E-2</v>
      </c>
      <c r="I494" s="434">
        <v>6.1999999999999998E-3</v>
      </c>
      <c r="J494" s="436"/>
      <c r="K494" s="437">
        <v>1.35E-2</v>
      </c>
      <c r="L494" s="436"/>
      <c r="M494" s="264">
        <f t="shared" si="429"/>
        <v>3.1510000000000003E-2</v>
      </c>
      <c r="N494" s="264">
        <f t="shared" si="430"/>
        <v>2.5140000000000006E-2</v>
      </c>
      <c r="O494" s="264">
        <f t="shared" si="431"/>
        <v>0.12684833333333337</v>
      </c>
      <c r="P494" s="264">
        <f t="shared" si="432"/>
        <v>2.6443333333333333E-2</v>
      </c>
      <c r="Q494" s="442">
        <f t="shared" ref="Q494:Q495" si="512">IFERROR(AVERAGE(D494:E494),"")</f>
        <v>1.06E-2</v>
      </c>
      <c r="R494" s="442">
        <f t="shared" ref="R494:R495" si="513">IFERROR(AVERAGE(F494:H494),"")</f>
        <v>1.1650000000000001E-2</v>
      </c>
      <c r="S494" s="442">
        <f t="shared" ref="S494:S495" si="514">IFERROR(AVERAGE(I494:J494),"")</f>
        <v>6.1999999999999998E-3</v>
      </c>
      <c r="T494" s="442">
        <f t="shared" ref="T494:T495" si="515">IFERROR(AVERAGE(K494:L494),"")</f>
        <v>1.35E-2</v>
      </c>
      <c r="V494" s="442">
        <f>AVERAGE(Q494:T494)</f>
        <v>1.04875E-2</v>
      </c>
      <c r="W494" s="445"/>
      <c r="X494" s="265">
        <f>AVERAGE(Q493:T494)</f>
        <v>1.2106249999999999E-2</v>
      </c>
      <c r="Y494" s="266">
        <v>70</v>
      </c>
    </row>
    <row r="495" spans="1:30" ht="17.45" customHeight="1" x14ac:dyDescent="0.25">
      <c r="A495" s="257">
        <f t="shared" si="398"/>
        <v>5</v>
      </c>
      <c r="B495" s="257">
        <f t="shared" si="399"/>
        <v>2019</v>
      </c>
      <c r="C495" s="8">
        <f t="shared" si="427"/>
        <v>43591</v>
      </c>
      <c r="D495" s="260"/>
      <c r="E495" s="261">
        <v>3.27E-2</v>
      </c>
      <c r="F495" s="260"/>
      <c r="G495" s="262">
        <v>2.5100000000000001E-2</v>
      </c>
      <c r="H495" s="261"/>
      <c r="I495" s="263"/>
      <c r="J495" s="285">
        <v>1.7600000000000001E-2</v>
      </c>
      <c r="K495" s="260"/>
      <c r="L495" s="261">
        <v>3.5200000000000002E-2</v>
      </c>
      <c r="M495" s="264">
        <f t="shared" si="429"/>
        <v>3.1913333333333335E-2</v>
      </c>
      <c r="N495" s="264">
        <f t="shared" si="430"/>
        <v>2.5542857142857152E-2</v>
      </c>
      <c r="O495" s="264">
        <f t="shared" si="431"/>
        <v>0.12711166666666668</v>
      </c>
      <c r="P495" s="264">
        <f t="shared" si="432"/>
        <v>2.693333333333333E-2</v>
      </c>
      <c r="Q495" s="265">
        <f t="shared" si="512"/>
        <v>3.27E-2</v>
      </c>
      <c r="R495" s="265">
        <f t="shared" si="513"/>
        <v>2.5100000000000001E-2</v>
      </c>
      <c r="S495" s="265">
        <f t="shared" si="514"/>
        <v>1.7600000000000001E-2</v>
      </c>
      <c r="T495" s="265">
        <f t="shared" si="515"/>
        <v>3.5200000000000002E-2</v>
      </c>
      <c r="V495" s="257"/>
      <c r="W495" s="265">
        <f t="shared" ref="W495" si="516">AVERAGE(Q495:T495)</f>
        <v>2.7650000000000001E-2</v>
      </c>
      <c r="X495" s="257"/>
    </row>
    <row r="496" spans="1:30" ht="17.45" customHeight="1" x14ac:dyDescent="0.25">
      <c r="A496" s="257">
        <f t="shared" ref="A496:A559" si="517">IF(ISNUMBER(C496),MONTH(C496),"")</f>
        <v>5</v>
      </c>
      <c r="B496" s="257">
        <f t="shared" ref="B496:B559" si="518">IF(ISNUMBER(C496),YEAR(C496),"")</f>
        <v>2019</v>
      </c>
      <c r="C496" s="8">
        <f t="shared" si="427"/>
        <v>43592</v>
      </c>
      <c r="D496" s="260">
        <v>4.2200000000000001E-2</v>
      </c>
      <c r="E496" s="261"/>
      <c r="F496" s="260">
        <v>1.9699999999999999E-2</v>
      </c>
      <c r="G496" s="262"/>
      <c r="H496" s="261"/>
      <c r="I496" s="263">
        <v>1.9099999999999999E-2</v>
      </c>
      <c r="J496" s="285"/>
      <c r="K496" s="17">
        <v>0.11899999999999999</v>
      </c>
      <c r="L496" s="261"/>
      <c r="M496" s="264">
        <f t="shared" si="429"/>
        <v>3.2933333333333335E-2</v>
      </c>
      <c r="N496" s="264">
        <f t="shared" si="430"/>
        <v>2.5780000000000008E-2</v>
      </c>
      <c r="O496" s="264">
        <f t="shared" si="431"/>
        <v>0.12740500000000002</v>
      </c>
      <c r="P496" s="264">
        <f t="shared" si="432"/>
        <v>3.0456666666666663E-2</v>
      </c>
      <c r="Q496" s="265">
        <f t="shared" ref="Q496:Q501" si="519">IFERROR(AVERAGE(D496:E496),"")</f>
        <v>4.2200000000000001E-2</v>
      </c>
      <c r="R496" s="265">
        <f t="shared" ref="R496:R501" si="520">IFERROR(AVERAGE(F496:H496),"")</f>
        <v>1.9699999999999999E-2</v>
      </c>
      <c r="S496" s="265">
        <f t="shared" ref="S496:S501" si="521">IFERROR(AVERAGE(I496:J496),"")</f>
        <v>1.9099999999999999E-2</v>
      </c>
      <c r="T496" s="290"/>
      <c r="V496" s="257"/>
      <c r="W496" s="265">
        <f t="shared" ref="W496:W499" si="522">AVERAGE(Q496:T496)</f>
        <v>2.6999999999999996E-2</v>
      </c>
      <c r="X496" s="327" t="s">
        <v>26</v>
      </c>
    </row>
    <row r="497" spans="1:25" ht="17.45" customHeight="1" x14ac:dyDescent="0.25">
      <c r="A497" s="257">
        <f t="shared" si="517"/>
        <v>5</v>
      </c>
      <c r="B497" s="257">
        <f t="shared" si="518"/>
        <v>2019</v>
      </c>
      <c r="C497" s="8">
        <f t="shared" si="427"/>
        <v>43593</v>
      </c>
      <c r="D497" s="260"/>
      <c r="E497" s="261">
        <v>5.2299999999999999E-2</v>
      </c>
      <c r="F497" s="260"/>
      <c r="G497" s="262">
        <v>3.2899999999999999E-2</v>
      </c>
      <c r="H497" s="261"/>
      <c r="I497" s="263"/>
      <c r="J497" s="285">
        <v>1.9199999999999998E-2</v>
      </c>
      <c r="K497" s="260"/>
      <c r="L497" s="261">
        <v>3.8399999999999997E-2</v>
      </c>
      <c r="M497" s="264">
        <f t="shared" si="429"/>
        <v>3.3680000000000002E-2</v>
      </c>
      <c r="N497" s="264">
        <f t="shared" si="430"/>
        <v>2.5871428571428587E-2</v>
      </c>
      <c r="O497" s="264">
        <f t="shared" si="431"/>
        <v>0.12666500000000003</v>
      </c>
      <c r="P497" s="264">
        <f t="shared" si="432"/>
        <v>3.0403333333333327E-2</v>
      </c>
      <c r="Q497" s="265">
        <f t="shared" si="519"/>
        <v>5.2299999999999999E-2</v>
      </c>
      <c r="R497" s="265">
        <f t="shared" si="520"/>
        <v>3.2899999999999999E-2</v>
      </c>
      <c r="S497" s="265">
        <f t="shared" si="521"/>
        <v>1.9199999999999998E-2</v>
      </c>
      <c r="T497" s="265">
        <f t="shared" ref="T497:T501" si="523">IFERROR(AVERAGE(K497:L497),"")</f>
        <v>3.8399999999999997E-2</v>
      </c>
      <c r="V497" s="257"/>
      <c r="W497" s="265">
        <f t="shared" si="522"/>
        <v>3.5699999999999996E-2</v>
      </c>
      <c r="X497" s="257"/>
    </row>
    <row r="498" spans="1:25" ht="17.45" customHeight="1" x14ac:dyDescent="0.25">
      <c r="A498" s="257">
        <f t="shared" si="517"/>
        <v>5</v>
      </c>
      <c r="B498" s="257">
        <f t="shared" si="518"/>
        <v>2019</v>
      </c>
      <c r="C498" s="8">
        <f t="shared" si="427"/>
        <v>43594</v>
      </c>
      <c r="D498" s="260">
        <v>4.3400000000000001E-2</v>
      </c>
      <c r="E498" s="261"/>
      <c r="F498" s="260"/>
      <c r="G498" s="262"/>
      <c r="H498" s="261">
        <v>2.1899999999999999E-2</v>
      </c>
      <c r="I498" s="263">
        <v>1.9400000000000001E-2</v>
      </c>
      <c r="J498" s="285"/>
      <c r="K498" s="260">
        <v>3.6299999999999999E-2</v>
      </c>
      <c r="L498" s="261"/>
      <c r="M498" s="264">
        <f t="shared" si="429"/>
        <v>3.3516666666666667E-2</v>
      </c>
      <c r="N498" s="264">
        <f t="shared" si="430"/>
        <v>2.3791428571428581E-2</v>
      </c>
      <c r="O498" s="264">
        <f t="shared" si="431"/>
        <v>0.12590166666666669</v>
      </c>
      <c r="P498" s="264">
        <f t="shared" si="432"/>
        <v>3.0066666666666665E-2</v>
      </c>
      <c r="Q498" s="265">
        <f t="shared" si="519"/>
        <v>4.3400000000000001E-2</v>
      </c>
      <c r="R498" s="265">
        <f t="shared" si="520"/>
        <v>2.1899999999999999E-2</v>
      </c>
      <c r="S498" s="265">
        <f t="shared" si="521"/>
        <v>1.9400000000000001E-2</v>
      </c>
      <c r="T498" s="265">
        <f t="shared" si="523"/>
        <v>3.6299999999999999E-2</v>
      </c>
      <c r="V498" s="257"/>
      <c r="W498" s="265">
        <f t="shared" si="522"/>
        <v>3.0249999999999999E-2</v>
      </c>
      <c r="X498" s="257"/>
    </row>
    <row r="499" spans="1:25" ht="17.45" customHeight="1" x14ac:dyDescent="0.25">
      <c r="A499" s="257">
        <f t="shared" si="517"/>
        <v>5</v>
      </c>
      <c r="B499" s="257">
        <f t="shared" si="518"/>
        <v>2019</v>
      </c>
      <c r="C499" s="8">
        <f t="shared" si="427"/>
        <v>43595</v>
      </c>
      <c r="D499" s="260"/>
      <c r="E499" s="261">
        <v>4.02E-2</v>
      </c>
      <c r="F499" s="260"/>
      <c r="G499" s="262">
        <v>2.98E-2</v>
      </c>
      <c r="H499" s="261"/>
      <c r="I499" s="263"/>
      <c r="J499" s="285">
        <v>1.38E-2</v>
      </c>
      <c r="K499" s="260"/>
      <c r="L499" s="261">
        <v>3.2300000000000002E-2</v>
      </c>
      <c r="M499" s="264">
        <f t="shared" si="429"/>
        <v>3.3543333333333335E-2</v>
      </c>
      <c r="N499" s="264">
        <f t="shared" si="430"/>
        <v>2.2482857142857152E-2</v>
      </c>
      <c r="O499" s="264">
        <f t="shared" si="431"/>
        <v>0.1256116666666667</v>
      </c>
      <c r="P499" s="264">
        <f t="shared" si="432"/>
        <v>3.0013333333333333E-2</v>
      </c>
      <c r="Q499" s="265">
        <f t="shared" si="519"/>
        <v>4.02E-2</v>
      </c>
      <c r="R499" s="265">
        <f t="shared" si="520"/>
        <v>2.98E-2</v>
      </c>
      <c r="S499" s="265">
        <f t="shared" si="521"/>
        <v>1.38E-2</v>
      </c>
      <c r="T499" s="265">
        <f t="shared" si="523"/>
        <v>3.2300000000000002E-2</v>
      </c>
      <c r="V499" s="257"/>
      <c r="W499" s="265">
        <f t="shared" si="522"/>
        <v>2.9025000000000002E-2</v>
      </c>
      <c r="X499" s="265">
        <f>AVERAGE(Q495:T499)</f>
        <v>3.0078947368421052E-2</v>
      </c>
      <c r="Y499" s="266">
        <v>71</v>
      </c>
    </row>
    <row r="500" spans="1:25" ht="17.45" customHeight="1" x14ac:dyDescent="0.25">
      <c r="A500" s="257">
        <f t="shared" si="517"/>
        <v>5</v>
      </c>
      <c r="B500" s="257">
        <f t="shared" si="518"/>
        <v>2019</v>
      </c>
      <c r="C500" s="435">
        <f t="shared" si="427"/>
        <v>43596</v>
      </c>
      <c r="D500" s="434">
        <v>2.7099999999999999E-2</v>
      </c>
      <c r="E500" s="436"/>
      <c r="F500" s="434">
        <v>2.12E-2</v>
      </c>
      <c r="G500" s="438"/>
      <c r="H500" s="436">
        <v>2.3699999999999999E-2</v>
      </c>
      <c r="I500" s="434">
        <v>1.5100000000000001E-2</v>
      </c>
      <c r="J500" s="436"/>
      <c r="K500" s="437">
        <v>2.81E-2</v>
      </c>
      <c r="L500" s="436"/>
      <c r="M500" s="264">
        <f t="shared" si="429"/>
        <v>3.3370000000000004E-2</v>
      </c>
      <c r="N500" s="264">
        <f t="shared" si="430"/>
        <v>2.2480000000000003E-2</v>
      </c>
      <c r="O500" s="264">
        <f t="shared" si="431"/>
        <v>0.12550500000000003</v>
      </c>
      <c r="P500" s="264">
        <f t="shared" si="432"/>
        <v>2.9876666666666662E-2</v>
      </c>
      <c r="Q500" s="442">
        <f t="shared" si="519"/>
        <v>2.7099999999999999E-2</v>
      </c>
      <c r="R500" s="442">
        <f t="shared" si="520"/>
        <v>2.2449999999999998E-2</v>
      </c>
      <c r="S500" s="442">
        <f t="shared" si="521"/>
        <v>1.5100000000000001E-2</v>
      </c>
      <c r="T500" s="442">
        <f t="shared" si="523"/>
        <v>2.81E-2</v>
      </c>
      <c r="V500" s="442">
        <f>AVERAGE(Q500:T500)</f>
        <v>2.31875E-2</v>
      </c>
      <c r="W500" s="445"/>
      <c r="X500" s="257"/>
      <c r="Y500" s="266">
        <v>71</v>
      </c>
    </row>
    <row r="501" spans="1:25" ht="17.45" customHeight="1" x14ac:dyDescent="0.25">
      <c r="A501" s="257">
        <f t="shared" si="517"/>
        <v>5</v>
      </c>
      <c r="B501" s="257">
        <f t="shared" si="518"/>
        <v>2019</v>
      </c>
      <c r="C501" s="435">
        <f t="shared" si="427"/>
        <v>43597</v>
      </c>
      <c r="D501" s="434"/>
      <c r="E501" s="436">
        <v>1.4E-2</v>
      </c>
      <c r="F501" s="434"/>
      <c r="G501" s="438">
        <v>1.0699999999999999E-2</v>
      </c>
      <c r="H501" s="436"/>
      <c r="I501" s="437"/>
      <c r="J501" s="439">
        <v>5.8500000000000002E-3</v>
      </c>
      <c r="K501" s="434"/>
      <c r="L501" s="436">
        <v>2.0799999999999999E-2</v>
      </c>
      <c r="M501" s="264">
        <f t="shared" si="429"/>
        <v>3.2893333333333337E-2</v>
      </c>
      <c r="N501" s="264">
        <f t="shared" si="430"/>
        <v>2.202285714285715E-2</v>
      </c>
      <c r="O501" s="264">
        <f t="shared" si="431"/>
        <v>0.12524000000000002</v>
      </c>
      <c r="P501" s="264">
        <f t="shared" si="432"/>
        <v>2.9333333333333329E-2</v>
      </c>
      <c r="Q501" s="442">
        <f t="shared" si="519"/>
        <v>1.4E-2</v>
      </c>
      <c r="R501" s="442">
        <f t="shared" si="520"/>
        <v>1.0699999999999999E-2</v>
      </c>
      <c r="S501" s="442">
        <f t="shared" si="521"/>
        <v>5.8500000000000002E-3</v>
      </c>
      <c r="T501" s="442">
        <f t="shared" si="523"/>
        <v>2.0799999999999999E-2</v>
      </c>
      <c r="V501" s="442">
        <f>AVERAGE(Q501:T501)</f>
        <v>1.28375E-2</v>
      </c>
      <c r="W501" s="445"/>
      <c r="X501" s="265">
        <f>AVERAGE(Q500:T501)</f>
        <v>1.8012500000000001E-2</v>
      </c>
      <c r="Y501" s="266">
        <v>71</v>
      </c>
    </row>
    <row r="502" spans="1:25" ht="17.45" customHeight="1" x14ac:dyDescent="0.25">
      <c r="A502" s="257">
        <f t="shared" si="517"/>
        <v>5</v>
      </c>
      <c r="B502" s="257">
        <f t="shared" si="518"/>
        <v>2019</v>
      </c>
      <c r="C502" s="8">
        <f t="shared" si="427"/>
        <v>43598</v>
      </c>
      <c r="D502" s="260">
        <v>4.6199999999999998E-2</v>
      </c>
      <c r="E502" s="261"/>
      <c r="F502" s="260">
        <v>1.7999999999999999E-2</v>
      </c>
      <c r="G502" s="262"/>
      <c r="H502" s="261"/>
      <c r="I502" s="263">
        <v>1.9199999999999998E-2</v>
      </c>
      <c r="J502" s="285"/>
      <c r="K502" s="260">
        <v>2.7900000000000001E-2</v>
      </c>
      <c r="L502" s="261"/>
      <c r="M502" s="264">
        <f t="shared" si="429"/>
        <v>3.373333333333333E-2</v>
      </c>
      <c r="N502" s="264">
        <f t="shared" si="430"/>
        <v>2.2025714285714294E-2</v>
      </c>
      <c r="O502" s="264">
        <f t="shared" si="431"/>
        <v>0.12556533333333336</v>
      </c>
      <c r="P502" s="264">
        <f t="shared" si="432"/>
        <v>2.9486666666666664E-2</v>
      </c>
      <c r="Q502" s="265">
        <f t="shared" ref="Q502:Q504" si="524">IFERROR(AVERAGE(D502:E502),"")</f>
        <v>4.6199999999999998E-2</v>
      </c>
      <c r="R502" s="265">
        <f t="shared" ref="R502:R504" si="525">IFERROR(AVERAGE(F502:H502),"")</f>
        <v>1.7999999999999999E-2</v>
      </c>
      <c r="S502" s="265">
        <f t="shared" ref="S502:S504" si="526">IFERROR(AVERAGE(I502:J502),"")</f>
        <v>1.9199999999999998E-2</v>
      </c>
      <c r="T502" s="265">
        <f t="shared" ref="T502:T504" si="527">IFERROR(AVERAGE(K502:L502),"")</f>
        <v>2.7900000000000001E-2</v>
      </c>
      <c r="V502" s="257"/>
      <c r="W502" s="265">
        <f t="shared" ref="W502:W504" si="528">AVERAGE(Q502:T502)</f>
        <v>2.7824999999999996E-2</v>
      </c>
      <c r="X502" s="257"/>
    </row>
    <row r="503" spans="1:25" ht="17.45" customHeight="1" x14ac:dyDescent="0.25">
      <c r="A503" s="257">
        <f t="shared" si="517"/>
        <v>5</v>
      </c>
      <c r="B503" s="257">
        <f t="shared" si="518"/>
        <v>2019</v>
      </c>
      <c r="C503" s="8">
        <f t="shared" si="427"/>
        <v>43599</v>
      </c>
      <c r="D503" s="260"/>
      <c r="E503" s="261">
        <v>4.0399999999999998E-2</v>
      </c>
      <c r="F503" s="260"/>
      <c r="G503" s="262">
        <v>4.9000000000000002E-2</v>
      </c>
      <c r="H503" s="261"/>
      <c r="I503" s="263"/>
      <c r="J503" s="47">
        <v>0.17599999999999999</v>
      </c>
      <c r="K503" s="260"/>
      <c r="L503" s="261">
        <v>4.6899999999999997E-2</v>
      </c>
      <c r="M503" s="264">
        <f t="shared" si="429"/>
        <v>3.4540000000000001E-2</v>
      </c>
      <c r="N503" s="264">
        <f t="shared" si="430"/>
        <v>2.3042857142857157E-2</v>
      </c>
      <c r="O503" s="264">
        <f t="shared" si="431"/>
        <v>0.13113933333333336</v>
      </c>
      <c r="P503" s="264">
        <f t="shared" si="432"/>
        <v>3.0223333333333335E-2</v>
      </c>
      <c r="Q503" s="265">
        <f t="shared" si="524"/>
        <v>4.0399999999999998E-2</v>
      </c>
      <c r="R503" s="265">
        <f t="shared" si="525"/>
        <v>4.9000000000000002E-2</v>
      </c>
      <c r="S503" s="290"/>
      <c r="T503" s="265">
        <f t="shared" si="527"/>
        <v>4.6899999999999997E-2</v>
      </c>
      <c r="V503" s="257"/>
      <c r="W503" s="265">
        <f t="shared" si="528"/>
        <v>4.5433333333333333E-2</v>
      </c>
      <c r="X503" s="257"/>
    </row>
    <row r="504" spans="1:25" ht="17.45" customHeight="1" x14ac:dyDescent="0.25">
      <c r="A504" s="257">
        <f t="shared" si="517"/>
        <v>5</v>
      </c>
      <c r="B504" s="257">
        <f t="shared" si="518"/>
        <v>2019</v>
      </c>
      <c r="C504" s="8">
        <f t="shared" si="427"/>
        <v>43600</v>
      </c>
      <c r="D504" s="260">
        <v>3.2500000000000001E-2</v>
      </c>
      <c r="E504" s="261"/>
      <c r="F504" s="260"/>
      <c r="G504" s="262"/>
      <c r="H504" s="261">
        <v>2.5700000000000001E-2</v>
      </c>
      <c r="I504" s="263">
        <v>1.7899999999999999E-2</v>
      </c>
      <c r="J504" s="285"/>
      <c r="K504" s="260">
        <v>2.92E-2</v>
      </c>
      <c r="L504" s="261"/>
      <c r="M504" s="264">
        <f t="shared" si="429"/>
        <v>3.4496666666666662E-2</v>
      </c>
      <c r="N504" s="264">
        <f t="shared" si="430"/>
        <v>2.3194285714285723E-2</v>
      </c>
      <c r="O504" s="264">
        <f t="shared" si="431"/>
        <v>2.6902666666666668E-2</v>
      </c>
      <c r="P504" s="264">
        <f t="shared" si="432"/>
        <v>3.0163333333333337E-2</v>
      </c>
      <c r="Q504" s="265">
        <f t="shared" si="524"/>
        <v>3.2500000000000001E-2</v>
      </c>
      <c r="R504" s="265">
        <f t="shared" si="525"/>
        <v>2.5700000000000001E-2</v>
      </c>
      <c r="S504" s="265">
        <f t="shared" si="526"/>
        <v>1.7899999999999999E-2</v>
      </c>
      <c r="T504" s="265">
        <f t="shared" si="527"/>
        <v>2.92E-2</v>
      </c>
      <c r="V504" s="257"/>
      <c r="W504" s="265">
        <f t="shared" si="528"/>
        <v>2.6325000000000001E-2</v>
      </c>
      <c r="X504" s="257"/>
    </row>
    <row r="505" spans="1:25" ht="17.45" customHeight="1" x14ac:dyDescent="0.25">
      <c r="A505" s="257">
        <f t="shared" si="517"/>
        <v>5</v>
      </c>
      <c r="B505" s="257">
        <f t="shared" si="518"/>
        <v>2019</v>
      </c>
      <c r="C505" s="8">
        <f t="shared" si="427"/>
        <v>43601</v>
      </c>
      <c r="D505" s="260"/>
      <c r="E505" s="261">
        <v>2.24E-2</v>
      </c>
      <c r="F505" s="260"/>
      <c r="G505" s="262">
        <v>2.5600000000000001E-2</v>
      </c>
      <c r="H505" s="261"/>
      <c r="I505" s="263"/>
      <c r="J505" s="285">
        <v>1.15E-2</v>
      </c>
      <c r="K505" s="260"/>
      <c r="L505" s="261">
        <v>2.2800000000000001E-2</v>
      </c>
      <c r="M505" s="264">
        <f t="shared" si="429"/>
        <v>2.9909999999999996E-2</v>
      </c>
      <c r="N505" s="264">
        <f t="shared" si="430"/>
        <v>2.3134285714285725E-2</v>
      </c>
      <c r="O505" s="264">
        <f t="shared" si="431"/>
        <v>2.3085999999999995E-2</v>
      </c>
      <c r="P505" s="264">
        <f t="shared" si="432"/>
        <v>2.9270000000000004E-2</v>
      </c>
      <c r="Q505" s="265">
        <f t="shared" ref="Q505:Q508" si="529">IFERROR(AVERAGE(D505:E505),"")</f>
        <v>2.24E-2</v>
      </c>
      <c r="R505" s="265">
        <f t="shared" ref="R505:R508" si="530">IFERROR(AVERAGE(F505:H505),"")</f>
        <v>2.5600000000000001E-2</v>
      </c>
      <c r="S505" s="265">
        <f t="shared" ref="S505:S508" si="531">IFERROR(AVERAGE(I505:J505),"")</f>
        <v>1.15E-2</v>
      </c>
      <c r="T505" s="265">
        <f t="shared" ref="T505:T508" si="532">IFERROR(AVERAGE(K505:L505),"")</f>
        <v>2.2800000000000001E-2</v>
      </c>
      <c r="V505" s="257"/>
      <c r="W505" s="265">
        <f t="shared" ref="W505:W506" si="533">AVERAGE(Q505:T505)</f>
        <v>2.0575E-2</v>
      </c>
      <c r="X505" s="257"/>
    </row>
    <row r="506" spans="1:25" ht="17.45" customHeight="1" x14ac:dyDescent="0.25">
      <c r="A506" s="257">
        <f t="shared" si="517"/>
        <v>5</v>
      </c>
      <c r="B506" s="257">
        <f t="shared" si="518"/>
        <v>2019</v>
      </c>
      <c r="C506" s="9">
        <f t="shared" si="427"/>
        <v>43602</v>
      </c>
      <c r="D506" s="275">
        <v>2.9700000000000001E-2</v>
      </c>
      <c r="E506" s="276"/>
      <c r="F506" s="275">
        <v>2.75E-2</v>
      </c>
      <c r="G506" s="277"/>
      <c r="H506" s="276">
        <v>2.58E-2</v>
      </c>
      <c r="I506" s="275">
        <v>2.8500000000000001E-2</v>
      </c>
      <c r="J506" s="276"/>
      <c r="K506" s="278">
        <v>2.75E-2</v>
      </c>
      <c r="L506" s="276"/>
      <c r="M506" s="264">
        <f t="shared" si="429"/>
        <v>3.0076666666666661E-2</v>
      </c>
      <c r="N506" s="264">
        <f t="shared" si="430"/>
        <v>2.2837142857142861E-2</v>
      </c>
      <c r="O506" s="264">
        <f t="shared" si="431"/>
        <v>2.2719333333333331E-2</v>
      </c>
      <c r="P506" s="264">
        <f t="shared" si="432"/>
        <v>2.9263333333333332E-2</v>
      </c>
      <c r="Q506" s="265">
        <f t="shared" si="529"/>
        <v>2.9700000000000001E-2</v>
      </c>
      <c r="R506" s="265">
        <f t="shared" si="530"/>
        <v>2.665E-2</v>
      </c>
      <c r="S506" s="265">
        <f t="shared" si="531"/>
        <v>2.8500000000000001E-2</v>
      </c>
      <c r="T506" s="265">
        <f t="shared" si="532"/>
        <v>2.75E-2</v>
      </c>
      <c r="V506" s="257"/>
      <c r="W506" s="265">
        <f t="shared" si="533"/>
        <v>2.8087499999999998E-2</v>
      </c>
      <c r="X506" s="265">
        <f>AVERAGE(Q502:T506)</f>
        <v>2.8818421052631576E-2</v>
      </c>
      <c r="Y506" s="266">
        <v>72</v>
      </c>
    </row>
    <row r="507" spans="1:25" ht="17.45" customHeight="1" x14ac:dyDescent="0.25">
      <c r="A507" s="257">
        <f t="shared" si="517"/>
        <v>5</v>
      </c>
      <c r="B507" s="257">
        <f t="shared" si="518"/>
        <v>2019</v>
      </c>
      <c r="C507" s="435">
        <f t="shared" si="427"/>
        <v>43603</v>
      </c>
      <c r="D507" s="434"/>
      <c r="E507" s="436">
        <v>1.03E-2</v>
      </c>
      <c r="F507" s="434"/>
      <c r="G507" s="438">
        <v>8.0999999999999996E-3</v>
      </c>
      <c r="H507" s="436"/>
      <c r="I507" s="437"/>
      <c r="J507" s="439">
        <v>7.5300000000000002E-3</v>
      </c>
      <c r="K507" s="434"/>
      <c r="L507" s="436">
        <v>2.3E-2</v>
      </c>
      <c r="M507" s="264">
        <f t="shared" si="429"/>
        <v>2.9189999999999994E-2</v>
      </c>
      <c r="N507" s="264">
        <f t="shared" si="430"/>
        <v>2.2108571428571429E-2</v>
      </c>
      <c r="O507" s="264">
        <f t="shared" si="431"/>
        <v>2.1810333333333331E-2</v>
      </c>
      <c r="P507" s="264">
        <f t="shared" si="432"/>
        <v>2.8696666666666665E-2</v>
      </c>
      <c r="Q507" s="442">
        <f t="shared" si="529"/>
        <v>1.03E-2</v>
      </c>
      <c r="R507" s="442">
        <f t="shared" si="530"/>
        <v>8.0999999999999996E-3</v>
      </c>
      <c r="S507" s="442">
        <f t="shared" si="531"/>
        <v>7.5300000000000002E-3</v>
      </c>
      <c r="T507" s="442">
        <f t="shared" si="532"/>
        <v>2.3E-2</v>
      </c>
      <c r="V507" s="442">
        <f>AVERAGE(Q507:T507)</f>
        <v>1.22325E-2</v>
      </c>
      <c r="W507" s="445"/>
      <c r="X507" s="257"/>
      <c r="Y507" s="266">
        <v>72</v>
      </c>
    </row>
    <row r="508" spans="1:25" ht="17.45" customHeight="1" x14ac:dyDescent="0.25">
      <c r="A508" s="257">
        <f t="shared" si="517"/>
        <v>5</v>
      </c>
      <c r="B508" s="257">
        <f t="shared" si="518"/>
        <v>2019</v>
      </c>
      <c r="C508" s="435">
        <f t="shared" si="427"/>
        <v>43604</v>
      </c>
      <c r="D508" s="434">
        <v>1.4200000000000001E-2</v>
      </c>
      <c r="E508" s="436"/>
      <c r="F508" s="434">
        <v>3.0599999999999999E-2</v>
      </c>
      <c r="G508" s="438"/>
      <c r="H508" s="436"/>
      <c r="I508" s="437">
        <v>4.0800000000000003E-3</v>
      </c>
      <c r="J508" s="439"/>
      <c r="K508" s="434">
        <v>1.06E-2</v>
      </c>
      <c r="L508" s="436"/>
      <c r="M508" s="264">
        <f t="shared" si="429"/>
        <v>2.8819999999999995E-2</v>
      </c>
      <c r="N508" s="264">
        <f t="shared" si="430"/>
        <v>2.1977142857142862E-2</v>
      </c>
      <c r="O508" s="264">
        <f t="shared" si="431"/>
        <v>2.0819666666666667E-2</v>
      </c>
      <c r="P508" s="264">
        <f t="shared" si="432"/>
        <v>2.8433333333333335E-2</v>
      </c>
      <c r="Q508" s="442">
        <f t="shared" si="529"/>
        <v>1.4200000000000001E-2</v>
      </c>
      <c r="R508" s="442">
        <f t="shared" si="530"/>
        <v>3.0599999999999999E-2</v>
      </c>
      <c r="S508" s="442">
        <f t="shared" si="531"/>
        <v>4.0800000000000003E-3</v>
      </c>
      <c r="T508" s="442">
        <f t="shared" si="532"/>
        <v>1.06E-2</v>
      </c>
      <c r="V508" s="442">
        <f>AVERAGE(Q508:T508)</f>
        <v>1.487E-2</v>
      </c>
      <c r="W508" s="445"/>
      <c r="X508" s="265">
        <f>AVERAGE(Q507:T508)</f>
        <v>1.3551250000000001E-2</v>
      </c>
      <c r="Y508" s="266">
        <v>72</v>
      </c>
    </row>
    <row r="509" spans="1:25" ht="17.45" customHeight="1" x14ac:dyDescent="0.25">
      <c r="A509" s="257">
        <f t="shared" si="517"/>
        <v>5</v>
      </c>
      <c r="B509" s="257">
        <f t="shared" si="518"/>
        <v>2019</v>
      </c>
      <c r="C509" s="8">
        <f t="shared" si="427"/>
        <v>43605</v>
      </c>
      <c r="D509" s="260"/>
      <c r="E509" s="261">
        <v>2.5600000000000001E-2</v>
      </c>
      <c r="F509" s="260"/>
      <c r="G509" s="262">
        <v>2.53E-2</v>
      </c>
      <c r="H509" s="261"/>
      <c r="I509" s="263"/>
      <c r="J509" s="285">
        <v>1.7500000000000002E-2</v>
      </c>
      <c r="K509" s="260"/>
      <c r="L509" s="261">
        <v>1.9599999999999999E-2</v>
      </c>
      <c r="M509" s="264">
        <f t="shared" si="429"/>
        <v>2.924666666666666E-2</v>
      </c>
      <c r="N509" s="264">
        <f t="shared" si="430"/>
        <v>2.245142857142857E-2</v>
      </c>
      <c r="O509" s="264">
        <f t="shared" si="431"/>
        <v>2.125133333333333E-2</v>
      </c>
      <c r="P509" s="264">
        <f t="shared" si="432"/>
        <v>2.8656666666666671E-2</v>
      </c>
      <c r="Q509" s="265">
        <f t="shared" ref="Q509" si="534">IFERROR(AVERAGE(D509:E509),"")</f>
        <v>2.5600000000000001E-2</v>
      </c>
      <c r="R509" s="265">
        <f t="shared" ref="R509" si="535">IFERROR(AVERAGE(F509:H509),"")</f>
        <v>2.53E-2</v>
      </c>
      <c r="S509" s="265">
        <f t="shared" ref="S509" si="536">IFERROR(AVERAGE(I509:J509),"")</f>
        <v>1.7500000000000002E-2</v>
      </c>
      <c r="T509" s="265">
        <f t="shared" ref="T509" si="537">IFERROR(AVERAGE(K509:L509),"")</f>
        <v>1.9599999999999999E-2</v>
      </c>
      <c r="V509" s="257"/>
      <c r="W509" s="265">
        <f t="shared" ref="W509" si="538">AVERAGE(Q509:T509)</f>
        <v>2.1999999999999999E-2</v>
      </c>
      <c r="X509" s="257"/>
    </row>
    <row r="510" spans="1:25" ht="17.45" customHeight="1" x14ac:dyDescent="0.25">
      <c r="A510" s="257">
        <f t="shared" si="517"/>
        <v>5</v>
      </c>
      <c r="B510" s="257">
        <f t="shared" si="518"/>
        <v>2019</v>
      </c>
      <c r="C510" s="8">
        <f t="shared" si="427"/>
        <v>43606</v>
      </c>
      <c r="D510" s="260">
        <v>4.5499999999999999E-2</v>
      </c>
      <c r="E510" s="261"/>
      <c r="F510" s="260"/>
      <c r="G510" s="262"/>
      <c r="H510" s="261">
        <v>2.5499999999999998E-2</v>
      </c>
      <c r="I510" s="263">
        <v>1.6299999999999999E-2</v>
      </c>
      <c r="J510" s="285"/>
      <c r="K510" s="260">
        <v>5.0500000000000003E-2</v>
      </c>
      <c r="L510" s="261"/>
      <c r="M510" s="264">
        <f t="shared" si="429"/>
        <v>3.0376666666666659E-2</v>
      </c>
      <c r="N510" s="264">
        <f t="shared" si="430"/>
        <v>2.294285714285714E-2</v>
      </c>
      <c r="O510" s="264">
        <f t="shared" si="431"/>
        <v>2.1585999999999998E-2</v>
      </c>
      <c r="P510" s="264">
        <f t="shared" si="432"/>
        <v>3.0063333333333338E-2</v>
      </c>
      <c r="Q510" s="265">
        <f t="shared" ref="Q510" si="539">IFERROR(AVERAGE(D510:E510),"")</f>
        <v>4.5499999999999999E-2</v>
      </c>
      <c r="R510" s="265">
        <f t="shared" ref="R510" si="540">IFERROR(AVERAGE(F510:H510),"")</f>
        <v>2.5499999999999998E-2</v>
      </c>
      <c r="S510" s="265">
        <f t="shared" ref="S510" si="541">IFERROR(AVERAGE(I510:J510),"")</f>
        <v>1.6299999999999999E-2</v>
      </c>
      <c r="T510" s="265">
        <f t="shared" ref="T510" si="542">IFERROR(AVERAGE(K510:L510),"")</f>
        <v>5.0500000000000003E-2</v>
      </c>
      <c r="V510" s="257"/>
      <c r="W510" s="265">
        <f t="shared" ref="W510" si="543">AVERAGE(Q510:T510)</f>
        <v>3.4449999999999995E-2</v>
      </c>
      <c r="X510" s="257"/>
    </row>
    <row r="511" spans="1:25" ht="17.45" customHeight="1" x14ac:dyDescent="0.25">
      <c r="A511" s="257">
        <f t="shared" si="517"/>
        <v>5</v>
      </c>
      <c r="B511" s="257">
        <f t="shared" si="518"/>
        <v>2019</v>
      </c>
      <c r="C511" s="8">
        <f t="shared" si="427"/>
        <v>43607</v>
      </c>
      <c r="D511" s="260"/>
      <c r="E511" s="261">
        <v>1.89E-2</v>
      </c>
      <c r="F511" s="260"/>
      <c r="G511" s="262">
        <v>1.4999999999999999E-2</v>
      </c>
      <c r="H511" s="261"/>
      <c r="I511" s="263"/>
      <c r="J511" s="285">
        <v>0.02</v>
      </c>
      <c r="K511" s="260"/>
      <c r="L511" s="261">
        <v>2.3599999999999999E-2</v>
      </c>
      <c r="M511" s="264">
        <f t="shared" si="429"/>
        <v>3.0339999999999999E-2</v>
      </c>
      <c r="N511" s="264">
        <f t="shared" si="430"/>
        <v>2.2725714285714287E-2</v>
      </c>
      <c r="O511" s="264">
        <f t="shared" si="431"/>
        <v>2.1622666666666665E-2</v>
      </c>
      <c r="P511" s="264">
        <f t="shared" si="432"/>
        <v>2.9743333333333333E-2</v>
      </c>
      <c r="Q511" s="265">
        <f t="shared" ref="Q511" si="544">IFERROR(AVERAGE(D511:E511),"")</f>
        <v>1.89E-2</v>
      </c>
      <c r="R511" s="265">
        <f t="shared" ref="R511" si="545">IFERROR(AVERAGE(F511:H511),"")</f>
        <v>1.4999999999999999E-2</v>
      </c>
      <c r="S511" s="265">
        <f t="shared" ref="S511" si="546">IFERROR(AVERAGE(I511:J511),"")</f>
        <v>0.02</v>
      </c>
      <c r="T511" s="265">
        <f t="shared" ref="T511" si="547">IFERROR(AVERAGE(K511:L511),"")</f>
        <v>2.3599999999999999E-2</v>
      </c>
      <c r="V511" s="257"/>
      <c r="W511" s="265">
        <f t="shared" ref="W511" si="548">AVERAGE(Q511:T511)</f>
        <v>1.9375E-2</v>
      </c>
      <c r="X511" s="257"/>
    </row>
    <row r="512" spans="1:25" ht="17.45" customHeight="1" x14ac:dyDescent="0.25">
      <c r="A512" s="257">
        <f t="shared" si="517"/>
        <v>5</v>
      </c>
      <c r="B512" s="257">
        <f t="shared" si="518"/>
        <v>2019</v>
      </c>
      <c r="C512" s="9">
        <f t="shared" si="427"/>
        <v>43608</v>
      </c>
      <c r="D512" s="275">
        <v>1.2999999999999999E-2</v>
      </c>
      <c r="E512" s="276"/>
      <c r="F512" s="275">
        <v>5.4999999999999997E-3</v>
      </c>
      <c r="G512" s="277"/>
      <c r="H512" s="276">
        <v>5.5999999999999999E-3</v>
      </c>
      <c r="I512" s="275">
        <v>1.9E-2</v>
      </c>
      <c r="J512" s="276"/>
      <c r="K512" s="278">
        <v>3.4599999999999999E-2</v>
      </c>
      <c r="L512" s="276"/>
      <c r="M512" s="264">
        <f t="shared" si="429"/>
        <v>2.9749999999999999E-2</v>
      </c>
      <c r="N512" s="264">
        <f t="shared" si="430"/>
        <v>2.1639999999999996E-2</v>
      </c>
      <c r="O512" s="264">
        <f t="shared" si="431"/>
        <v>2.1489333333333329E-2</v>
      </c>
      <c r="P512" s="264">
        <f t="shared" si="432"/>
        <v>2.9983333333333338E-2</v>
      </c>
      <c r="Q512" s="265">
        <f t="shared" ref="Q512:Q515" si="549">IFERROR(AVERAGE(D512:E512),"")</f>
        <v>1.2999999999999999E-2</v>
      </c>
      <c r="R512" s="265">
        <f t="shared" ref="R512:R515" si="550">IFERROR(AVERAGE(F512:H512),"")</f>
        <v>5.5499999999999994E-3</v>
      </c>
      <c r="S512" s="265">
        <f t="shared" ref="S512:S515" si="551">IFERROR(AVERAGE(I512:J512),"")</f>
        <v>1.9E-2</v>
      </c>
      <c r="T512" s="265">
        <f t="shared" ref="T512:T515" si="552">IFERROR(AVERAGE(K512:L512),"")</f>
        <v>3.4599999999999999E-2</v>
      </c>
      <c r="V512" s="257"/>
      <c r="W512" s="265">
        <f t="shared" ref="W512:W513" si="553">AVERAGE(Q512:T512)</f>
        <v>1.8037499999999998E-2</v>
      </c>
      <c r="X512" s="257"/>
    </row>
    <row r="513" spans="1:30" ht="17.45" customHeight="1" x14ac:dyDescent="0.25">
      <c r="A513" s="257">
        <f t="shared" si="517"/>
        <v>5</v>
      </c>
      <c r="B513" s="257">
        <f t="shared" si="518"/>
        <v>2019</v>
      </c>
      <c r="C513" s="8">
        <f t="shared" si="427"/>
        <v>43609</v>
      </c>
      <c r="D513" s="260"/>
      <c r="E513" s="261">
        <v>2.5100000000000001E-2</v>
      </c>
      <c r="F513" s="260"/>
      <c r="G513" s="262">
        <v>2.01E-2</v>
      </c>
      <c r="H513" s="261"/>
      <c r="I513" s="263"/>
      <c r="J513" s="285">
        <v>3.49E-2</v>
      </c>
      <c r="K513" s="260"/>
      <c r="L513" s="261">
        <v>2.6200000000000001E-2</v>
      </c>
      <c r="M513" s="264">
        <f t="shared" si="429"/>
        <v>2.9776666666666663E-2</v>
      </c>
      <c r="N513" s="264">
        <f t="shared" si="430"/>
        <v>2.158285714285714E-2</v>
      </c>
      <c r="O513" s="264">
        <f t="shared" si="431"/>
        <v>2.1975999999999999E-2</v>
      </c>
      <c r="P513" s="264">
        <f t="shared" si="432"/>
        <v>3.0030000000000005E-2</v>
      </c>
      <c r="Q513" s="265">
        <f t="shared" si="549"/>
        <v>2.5100000000000001E-2</v>
      </c>
      <c r="R513" s="265">
        <f t="shared" si="550"/>
        <v>2.01E-2</v>
      </c>
      <c r="S513" s="265">
        <f t="shared" si="551"/>
        <v>3.49E-2</v>
      </c>
      <c r="T513" s="265">
        <f t="shared" si="552"/>
        <v>2.6200000000000001E-2</v>
      </c>
      <c r="V513" s="257"/>
      <c r="W513" s="265">
        <f t="shared" si="553"/>
        <v>2.6575000000000001E-2</v>
      </c>
      <c r="X513" s="265">
        <f>AVERAGE(Q509:T513)</f>
        <v>2.4087500000000005E-2</v>
      </c>
      <c r="Y513" s="266">
        <v>73</v>
      </c>
    </row>
    <row r="514" spans="1:30" ht="17.45" customHeight="1" x14ac:dyDescent="0.25">
      <c r="A514" s="257">
        <f t="shared" si="517"/>
        <v>5</v>
      </c>
      <c r="B514" s="257">
        <f t="shared" si="518"/>
        <v>2019</v>
      </c>
      <c r="C514" s="435">
        <f t="shared" si="427"/>
        <v>43610</v>
      </c>
      <c r="D514" s="434">
        <v>1.47E-2</v>
      </c>
      <c r="E514" s="436"/>
      <c r="F514" s="434">
        <v>7.7000000000000002E-3</v>
      </c>
      <c r="G514" s="438"/>
      <c r="H514" s="436"/>
      <c r="I514" s="437">
        <v>9.2999999999999992E-3</v>
      </c>
      <c r="J514" s="439"/>
      <c r="K514" s="434">
        <v>1.5900000000000001E-2</v>
      </c>
      <c r="L514" s="436"/>
      <c r="M514" s="264">
        <f t="shared" si="429"/>
        <v>2.9279999999999997E-2</v>
      </c>
      <c r="N514" s="264">
        <f t="shared" si="430"/>
        <v>2.0999999999999998E-2</v>
      </c>
      <c r="O514" s="264">
        <f t="shared" si="431"/>
        <v>2.1622666666666669E-2</v>
      </c>
      <c r="P514" s="264">
        <f t="shared" si="432"/>
        <v>2.9903333333333337E-2</v>
      </c>
      <c r="Q514" s="442">
        <f t="shared" si="549"/>
        <v>1.47E-2</v>
      </c>
      <c r="R514" s="442">
        <f t="shared" si="550"/>
        <v>7.7000000000000002E-3</v>
      </c>
      <c r="S514" s="442">
        <f t="shared" si="551"/>
        <v>9.2999999999999992E-3</v>
      </c>
      <c r="T514" s="442">
        <f t="shared" si="552"/>
        <v>1.5900000000000001E-2</v>
      </c>
      <c r="V514" s="442">
        <f>AVERAGE(Q514:T514)</f>
        <v>1.1900000000000001E-2</v>
      </c>
      <c r="W514" s="445"/>
      <c r="X514" s="257"/>
      <c r="Y514" s="266">
        <v>73</v>
      </c>
    </row>
    <row r="515" spans="1:30" ht="17.45" customHeight="1" x14ac:dyDescent="0.25">
      <c r="A515" s="257">
        <f t="shared" si="517"/>
        <v>5</v>
      </c>
      <c r="B515" s="257">
        <f t="shared" si="518"/>
        <v>2019</v>
      </c>
      <c r="C515" s="435">
        <f t="shared" si="427"/>
        <v>43611</v>
      </c>
      <c r="D515" s="434"/>
      <c r="E515" s="436">
        <v>7.7999999999999996E-3</v>
      </c>
      <c r="F515" s="434"/>
      <c r="G515" s="438">
        <v>4.5999999999999999E-3</v>
      </c>
      <c r="H515" s="436"/>
      <c r="I515" s="437"/>
      <c r="J515" s="439">
        <v>1.9E-3</v>
      </c>
      <c r="K515" s="434"/>
      <c r="L515" s="436">
        <v>1.9800000000000002E-2</v>
      </c>
      <c r="M515" s="264">
        <f t="shared" si="429"/>
        <v>2.8309999999999998E-2</v>
      </c>
      <c r="N515" s="264">
        <f t="shared" si="430"/>
        <v>2.0508571428571428E-2</v>
      </c>
      <c r="O515" s="264">
        <f t="shared" si="431"/>
        <v>2.0996000000000004E-2</v>
      </c>
      <c r="P515" s="264">
        <f t="shared" si="432"/>
        <v>2.9756666666666671E-2</v>
      </c>
      <c r="Q515" s="442">
        <f t="shared" si="549"/>
        <v>7.7999999999999996E-3</v>
      </c>
      <c r="R515" s="442">
        <f t="shared" si="550"/>
        <v>4.5999999999999999E-3</v>
      </c>
      <c r="S515" s="442">
        <f t="shared" si="551"/>
        <v>1.9E-3</v>
      </c>
      <c r="T515" s="442">
        <f t="shared" si="552"/>
        <v>1.9800000000000002E-2</v>
      </c>
      <c r="V515" s="442">
        <f>AVERAGE(Q515:T515)</f>
        <v>8.5250000000000013E-3</v>
      </c>
      <c r="W515" s="445"/>
      <c r="X515" s="265">
        <f>AVERAGE(Q514:T515)</f>
        <v>1.0212500000000001E-2</v>
      </c>
      <c r="Y515" s="266">
        <v>73</v>
      </c>
    </row>
    <row r="516" spans="1:30" ht="17.45" customHeight="1" x14ac:dyDescent="0.25">
      <c r="A516" s="257">
        <f t="shared" si="517"/>
        <v>5</v>
      </c>
      <c r="B516" s="257">
        <f t="shared" si="518"/>
        <v>2019</v>
      </c>
      <c r="C516" s="8">
        <f t="shared" si="427"/>
        <v>43612</v>
      </c>
      <c r="D516" s="260">
        <v>9.7999999999999997E-3</v>
      </c>
      <c r="E516" s="261"/>
      <c r="F516" s="260"/>
      <c r="G516" s="262"/>
      <c r="H516" s="261">
        <v>5.8999999999999999E-3</v>
      </c>
      <c r="I516" s="263">
        <v>1.4800000000000001E-2</v>
      </c>
      <c r="J516" s="285"/>
      <c r="K516" s="260">
        <v>1.9800000000000002E-2</v>
      </c>
      <c r="L516" s="261"/>
      <c r="M516" s="264">
        <f t="shared" si="429"/>
        <v>2.8280000000000003E-2</v>
      </c>
      <c r="N516" s="264">
        <f t="shared" si="430"/>
        <v>2.0345714285714286E-2</v>
      </c>
      <c r="O516" s="264">
        <f t="shared" si="431"/>
        <v>2.1192666666666672E-2</v>
      </c>
      <c r="P516" s="264">
        <f t="shared" si="432"/>
        <v>2.9963333333333338E-2</v>
      </c>
      <c r="Q516" s="265">
        <f t="shared" ref="Q516" si="554">IFERROR(AVERAGE(D516:E516),"")</f>
        <v>9.7999999999999997E-3</v>
      </c>
      <c r="R516" s="265">
        <f t="shared" ref="R516" si="555">IFERROR(AVERAGE(F516:H516),"")</f>
        <v>5.8999999999999999E-3</v>
      </c>
      <c r="S516" s="265">
        <f t="shared" ref="S516" si="556">IFERROR(AVERAGE(I516:J516),"")</f>
        <v>1.4800000000000001E-2</v>
      </c>
      <c r="T516" s="265">
        <f t="shared" ref="T516" si="557">IFERROR(AVERAGE(K516:L516),"")</f>
        <v>1.9800000000000002E-2</v>
      </c>
      <c r="V516" s="257"/>
      <c r="W516" s="265">
        <f t="shared" ref="W516" si="558">AVERAGE(Q516:T516)</f>
        <v>1.2574999999999999E-2</v>
      </c>
      <c r="X516" s="257"/>
    </row>
    <row r="517" spans="1:30" ht="17.45" customHeight="1" x14ac:dyDescent="0.25">
      <c r="A517" s="257">
        <f t="shared" si="517"/>
        <v>5</v>
      </c>
      <c r="B517" s="257">
        <f t="shared" si="518"/>
        <v>2019</v>
      </c>
      <c r="C517" s="8">
        <f t="shared" ref="C517:C580" si="559">C516+1</f>
        <v>43613</v>
      </c>
      <c r="D517" s="260"/>
      <c r="E517" s="261">
        <v>2.4899999999999999E-2</v>
      </c>
      <c r="F517" s="260"/>
      <c r="G517" s="262">
        <v>1.8700000000000001E-2</v>
      </c>
      <c r="H517" s="261"/>
      <c r="I517" s="263"/>
      <c r="J517" s="285">
        <v>2.07E-2</v>
      </c>
      <c r="K517" s="260"/>
      <c r="L517" s="261">
        <v>2.86E-2</v>
      </c>
      <c r="M517" s="264">
        <f t="shared" si="429"/>
        <v>2.8786666666666669E-2</v>
      </c>
      <c r="N517" s="264">
        <f t="shared" si="430"/>
        <v>2.0540000000000003E-2</v>
      </c>
      <c r="O517" s="264">
        <f t="shared" si="431"/>
        <v>2.1685333333333338E-2</v>
      </c>
      <c r="P517" s="264">
        <f t="shared" si="432"/>
        <v>3.0283333333333332E-2</v>
      </c>
      <c r="Q517" s="265">
        <f t="shared" ref="Q517:Q522" si="560">IFERROR(AVERAGE(D517:E517),"")</f>
        <v>2.4899999999999999E-2</v>
      </c>
      <c r="R517" s="265">
        <f t="shared" ref="R517:R522" si="561">IFERROR(AVERAGE(F517:H517),"")</f>
        <v>1.8700000000000001E-2</v>
      </c>
      <c r="S517" s="265">
        <f t="shared" ref="S517:S522" si="562">IFERROR(AVERAGE(I517:J517),"")</f>
        <v>2.07E-2</v>
      </c>
      <c r="T517" s="265">
        <f t="shared" ref="T517:T522" si="563">IFERROR(AVERAGE(K517:L517),"")</f>
        <v>2.86E-2</v>
      </c>
      <c r="V517" s="257"/>
      <c r="W517" s="265">
        <f t="shared" ref="W517:W520" si="564">AVERAGE(Q517:T517)</f>
        <v>2.3224999999999999E-2</v>
      </c>
      <c r="X517" s="257"/>
    </row>
    <row r="518" spans="1:30" ht="17.45" customHeight="1" x14ac:dyDescent="0.25">
      <c r="A518" s="257">
        <f t="shared" si="517"/>
        <v>5</v>
      </c>
      <c r="B518" s="257">
        <f t="shared" si="518"/>
        <v>2019</v>
      </c>
      <c r="C518" s="9">
        <f t="shared" si="559"/>
        <v>43614</v>
      </c>
      <c r="D518" s="275">
        <v>2.93E-2</v>
      </c>
      <c r="E518" s="276"/>
      <c r="F518" s="275">
        <v>3.27E-2</v>
      </c>
      <c r="G518" s="277"/>
      <c r="H518" s="276">
        <v>3.0700000000000002E-2</v>
      </c>
      <c r="I518" s="275">
        <v>2.2800000000000001E-2</v>
      </c>
      <c r="J518" s="276"/>
      <c r="K518" s="278">
        <v>2.2700000000000001E-2</v>
      </c>
      <c r="L518" s="276"/>
      <c r="M518" s="264">
        <f t="shared" ref="M518:M581" si="565">IF(SUM(D518:E518)&gt;0,IFERROR(AVERAGE(D489:E518),""),"")</f>
        <v>2.8046666666666668E-2</v>
      </c>
      <c r="N518" s="264">
        <f t="shared" ref="N518:N581" si="566">IF(SUM(F518:H518)&gt;0,IFERROR(AVERAGE(F489:H518),""),"")</f>
        <v>2.1394285714285716E-2</v>
      </c>
      <c r="O518" s="264">
        <f t="shared" ref="O518:O581" si="567">IF(SUM(I518:J518)&gt;0,IFERROR(AVERAGE(I489:J518),""),"")</f>
        <v>2.1842000000000011E-2</v>
      </c>
      <c r="P518" s="264">
        <f t="shared" ref="P518:P581" si="568">IF(SUM(K518:L518)&gt;0,IFERROR(AVERAGE(K489:L518),""),"")</f>
        <v>3.0366666666666667E-2</v>
      </c>
      <c r="Q518" s="265">
        <f t="shared" si="560"/>
        <v>2.93E-2</v>
      </c>
      <c r="R518" s="265">
        <f t="shared" si="561"/>
        <v>3.1699999999999999E-2</v>
      </c>
      <c r="S518" s="265">
        <f t="shared" si="562"/>
        <v>2.2800000000000001E-2</v>
      </c>
      <c r="T518" s="265">
        <f t="shared" si="563"/>
        <v>2.2700000000000001E-2</v>
      </c>
      <c r="V518" s="257"/>
      <c r="W518" s="265">
        <f t="shared" si="564"/>
        <v>2.6624999999999999E-2</v>
      </c>
      <c r="X518" s="257"/>
      <c r="Z518" s="329" t="s">
        <v>94</v>
      </c>
      <c r="AA518" s="299">
        <v>2019</v>
      </c>
      <c r="AB518" s="300"/>
      <c r="AC518" s="300"/>
      <c r="AD518" s="300"/>
    </row>
    <row r="519" spans="1:30" ht="17.45" customHeight="1" x14ac:dyDescent="0.25">
      <c r="A519" s="257">
        <f t="shared" si="517"/>
        <v>5</v>
      </c>
      <c r="B519" s="257">
        <f t="shared" si="518"/>
        <v>2019</v>
      </c>
      <c r="C519" s="8">
        <f t="shared" si="559"/>
        <v>43615</v>
      </c>
      <c r="D519" s="260"/>
      <c r="E519" s="261">
        <v>3.2800000000000003E-2</v>
      </c>
      <c r="F519" s="260"/>
      <c r="G519" s="262">
        <v>1.9699999999999999E-2</v>
      </c>
      <c r="H519" s="261"/>
      <c r="I519" s="263"/>
      <c r="J519" s="285">
        <v>2.1100000000000001E-2</v>
      </c>
      <c r="K519" s="260"/>
      <c r="L519" s="261">
        <v>2.4199999999999999E-2</v>
      </c>
      <c r="M519" s="264">
        <f t="shared" si="565"/>
        <v>2.787333333333334E-2</v>
      </c>
      <c r="N519" s="264">
        <f t="shared" si="566"/>
        <v>2.107714285714286E-2</v>
      </c>
      <c r="O519" s="264">
        <f t="shared" si="567"/>
        <v>2.1892000000000009E-2</v>
      </c>
      <c r="P519" s="264">
        <f t="shared" si="568"/>
        <v>3.0300000000000001E-2</v>
      </c>
      <c r="Q519" s="265">
        <f t="shared" si="560"/>
        <v>3.2800000000000003E-2</v>
      </c>
      <c r="R519" s="265">
        <f t="shared" si="561"/>
        <v>1.9699999999999999E-2</v>
      </c>
      <c r="S519" s="265">
        <f t="shared" si="562"/>
        <v>2.1100000000000001E-2</v>
      </c>
      <c r="T519" s="265">
        <f t="shared" si="563"/>
        <v>2.4199999999999999E-2</v>
      </c>
      <c r="V519" s="257"/>
      <c r="W519" s="265">
        <f t="shared" si="564"/>
        <v>2.445E-2</v>
      </c>
      <c r="X519" s="257"/>
      <c r="Z519" s="301" t="s">
        <v>35</v>
      </c>
      <c r="AA519" s="301" t="s">
        <v>1</v>
      </c>
      <c r="AB519" s="301" t="s">
        <v>2</v>
      </c>
      <c r="AC519" s="301" t="s">
        <v>9</v>
      </c>
      <c r="AD519" s="301" t="s">
        <v>12</v>
      </c>
    </row>
    <row r="520" spans="1:30" ht="17.45" customHeight="1" x14ac:dyDescent="0.25">
      <c r="A520" s="257">
        <f t="shared" si="517"/>
        <v>5</v>
      </c>
      <c r="B520" s="257">
        <f t="shared" si="518"/>
        <v>2019</v>
      </c>
      <c r="C520" s="8">
        <f t="shared" si="559"/>
        <v>43616</v>
      </c>
      <c r="D520" s="260">
        <v>3.4700000000000002E-2</v>
      </c>
      <c r="E520" s="261"/>
      <c r="F520" s="260">
        <v>1.37E-2</v>
      </c>
      <c r="G520" s="262"/>
      <c r="H520" s="261"/>
      <c r="I520" s="263">
        <v>1.89E-2</v>
      </c>
      <c r="J520" s="285"/>
      <c r="K520" s="260">
        <v>1.8499999999999999E-2</v>
      </c>
      <c r="L520" s="261"/>
      <c r="M520" s="264">
        <f t="shared" si="565"/>
        <v>2.7796666666666671E-2</v>
      </c>
      <c r="N520" s="264">
        <f t="shared" si="566"/>
        <v>2.0574285714285719E-2</v>
      </c>
      <c r="O520" s="264">
        <f t="shared" si="567"/>
        <v>2.1645333333333343E-2</v>
      </c>
      <c r="P520" s="264">
        <f t="shared" si="568"/>
        <v>3.0083333333333333E-2</v>
      </c>
      <c r="Q520" s="265">
        <f t="shared" si="560"/>
        <v>3.4700000000000002E-2</v>
      </c>
      <c r="R520" s="265">
        <f t="shared" si="561"/>
        <v>1.37E-2</v>
      </c>
      <c r="S520" s="265">
        <f t="shared" si="562"/>
        <v>1.89E-2</v>
      </c>
      <c r="T520" s="265">
        <f t="shared" si="563"/>
        <v>1.8499999999999999E-2</v>
      </c>
      <c r="V520" s="257"/>
      <c r="W520" s="265">
        <f t="shared" si="564"/>
        <v>2.145E-2</v>
      </c>
      <c r="X520" s="265">
        <f>AVERAGE(Q516:T520)</f>
        <v>2.1664999999999997E-2</v>
      </c>
      <c r="Y520" s="266">
        <v>74</v>
      </c>
      <c r="Z520" s="302" t="s">
        <v>58</v>
      </c>
      <c r="AA520" s="303">
        <f>AVERAGE(D490:E520)</f>
        <v>2.8093548387096778E-2</v>
      </c>
      <c r="AB520" s="303">
        <f>AVERAGE(F490:H520)</f>
        <v>2.0872222222222226E-2</v>
      </c>
      <c r="AC520" s="303">
        <f>AVERAGE(I490:J520)</f>
        <v>2.179548387096775E-2</v>
      </c>
      <c r="AD520" s="303">
        <f>AVERAGE(K490:L520)</f>
        <v>2.9919354838709677E-2</v>
      </c>
    </row>
    <row r="521" spans="1:30" ht="17.45" customHeight="1" x14ac:dyDescent="0.25">
      <c r="A521" s="257">
        <f t="shared" si="517"/>
        <v>6</v>
      </c>
      <c r="B521" s="257">
        <f t="shared" si="518"/>
        <v>2019</v>
      </c>
      <c r="C521" s="435">
        <f t="shared" si="559"/>
        <v>43617</v>
      </c>
      <c r="D521" s="434"/>
      <c r="E521" s="436">
        <v>1.5100000000000001E-2</v>
      </c>
      <c r="F521" s="434"/>
      <c r="G521" s="438">
        <v>1.04E-2</v>
      </c>
      <c r="H521" s="436"/>
      <c r="I521" s="437"/>
      <c r="J521" s="439">
        <v>6.2599999999999999E-3</v>
      </c>
      <c r="K521" s="434"/>
      <c r="L521" s="436">
        <v>2.5100000000000001E-2</v>
      </c>
      <c r="M521" s="264">
        <f t="shared" si="565"/>
        <v>2.6906666666666672E-2</v>
      </c>
      <c r="N521" s="264">
        <f t="shared" si="566"/>
        <v>1.9922857142857148E-2</v>
      </c>
      <c r="O521" s="264">
        <f t="shared" si="567"/>
        <v>2.1040666666666673E-2</v>
      </c>
      <c r="P521" s="264">
        <f t="shared" si="568"/>
        <v>2.9486666666666664E-2</v>
      </c>
      <c r="Q521" s="442">
        <f t="shared" si="560"/>
        <v>1.5100000000000001E-2</v>
      </c>
      <c r="R521" s="442">
        <f t="shared" si="561"/>
        <v>1.04E-2</v>
      </c>
      <c r="S521" s="442">
        <f t="shared" si="562"/>
        <v>6.2599999999999999E-3</v>
      </c>
      <c r="T521" s="442">
        <f t="shared" si="563"/>
        <v>2.5100000000000001E-2</v>
      </c>
      <c r="V521" s="442">
        <f>AVERAGE(Q521:T521)</f>
        <v>1.4215000000000002E-2</v>
      </c>
      <c r="W521" s="445"/>
      <c r="X521" s="257"/>
      <c r="Y521" s="266">
        <v>74</v>
      </c>
      <c r="Z521" s="302" t="s">
        <v>59</v>
      </c>
      <c r="AA521" s="303">
        <f>MAX(D490:E520)</f>
        <v>5.2299999999999999E-2</v>
      </c>
      <c r="AB521" s="303">
        <f>MAX(F490:H520)</f>
        <v>4.9000000000000002E-2</v>
      </c>
      <c r="AC521" s="303">
        <f>MAX(I490:J520)</f>
        <v>0.17599999999999999</v>
      </c>
      <c r="AD521" s="303">
        <f>MAX(K490:L520)</f>
        <v>0.11899999999999999</v>
      </c>
    </row>
    <row r="522" spans="1:30" ht="17.45" customHeight="1" thickBot="1" x14ac:dyDescent="0.3">
      <c r="A522" s="257">
        <f t="shared" si="517"/>
        <v>6</v>
      </c>
      <c r="B522" s="257">
        <f t="shared" si="518"/>
        <v>2019</v>
      </c>
      <c r="C522" s="435">
        <f t="shared" si="559"/>
        <v>43618</v>
      </c>
      <c r="D522" s="434">
        <v>1.2800000000000001E-2</v>
      </c>
      <c r="E522" s="436"/>
      <c r="F522" s="434"/>
      <c r="G522" s="438"/>
      <c r="H522" s="436">
        <v>7.4000000000000003E-3</v>
      </c>
      <c r="I522" s="437">
        <v>4.8900000000000002E-3</v>
      </c>
      <c r="J522" s="439"/>
      <c r="K522" s="434">
        <v>7.1999999999999998E-3</v>
      </c>
      <c r="L522" s="436"/>
      <c r="M522" s="264">
        <f t="shared" si="565"/>
        <v>2.6190000000000005E-2</v>
      </c>
      <c r="N522" s="264">
        <f t="shared" si="566"/>
        <v>1.9425714285714289E-2</v>
      </c>
      <c r="O522" s="264">
        <f t="shared" si="567"/>
        <v>2.0620333333333341E-2</v>
      </c>
      <c r="P522" s="264">
        <f t="shared" si="568"/>
        <v>2.877E-2</v>
      </c>
      <c r="Q522" s="442">
        <f t="shared" si="560"/>
        <v>1.2800000000000001E-2</v>
      </c>
      <c r="R522" s="442">
        <f t="shared" si="561"/>
        <v>7.4000000000000003E-3</v>
      </c>
      <c r="S522" s="442">
        <f t="shared" si="562"/>
        <v>4.8900000000000002E-3</v>
      </c>
      <c r="T522" s="442">
        <f t="shared" si="563"/>
        <v>7.1999999999999998E-3</v>
      </c>
      <c r="V522" s="442">
        <f>AVERAGE(Q522:T522)</f>
        <v>8.0724999999999998E-3</v>
      </c>
      <c r="W522" s="445"/>
      <c r="X522" s="265">
        <f>AVERAGE(Q521:T522)</f>
        <v>1.1143750000000003E-2</v>
      </c>
      <c r="Y522" s="266">
        <v>74</v>
      </c>
      <c r="Z522" s="304" t="s">
        <v>127</v>
      </c>
      <c r="AA522" s="305">
        <f>COUNTIF(D490:E520,"&gt;=0.1")</f>
        <v>0</v>
      </c>
      <c r="AB522" s="305">
        <f>COUNTIF(F490:H520,"&gt;=0.1")</f>
        <v>0</v>
      </c>
      <c r="AC522" s="305">
        <f>COUNTIF(I490:J520,"&gt;=0.1")</f>
        <v>1</v>
      </c>
      <c r="AD522" s="305">
        <f>COUNTIF(K490:L520,"&gt;=0.1")</f>
        <v>1</v>
      </c>
    </row>
    <row r="523" spans="1:30" ht="17.45" customHeight="1" thickBot="1" x14ac:dyDescent="0.3">
      <c r="A523" s="257">
        <f t="shared" si="517"/>
        <v>6</v>
      </c>
      <c r="B523" s="257">
        <f t="shared" si="518"/>
        <v>2019</v>
      </c>
      <c r="C523" s="8">
        <f t="shared" si="559"/>
        <v>43619</v>
      </c>
      <c r="D523" s="260"/>
      <c r="E523" s="261">
        <v>2.6499999999999999E-2</v>
      </c>
      <c r="F523" s="260"/>
      <c r="G523" s="262">
        <v>3.0300000000000001E-2</v>
      </c>
      <c r="H523" s="261"/>
      <c r="I523" s="263"/>
      <c r="J523" s="285">
        <v>2.18E-2</v>
      </c>
      <c r="K523" s="260"/>
      <c r="L523" s="261">
        <v>2.2100000000000002E-2</v>
      </c>
      <c r="M523" s="264">
        <f t="shared" si="565"/>
        <v>2.6490000000000007E-2</v>
      </c>
      <c r="N523" s="264">
        <f t="shared" si="566"/>
        <v>1.992571428571429E-2</v>
      </c>
      <c r="O523" s="264">
        <f t="shared" si="567"/>
        <v>2.1037000000000011E-2</v>
      </c>
      <c r="P523" s="264">
        <f t="shared" si="568"/>
        <v>2.8996666666666667E-2</v>
      </c>
      <c r="Q523" s="265">
        <f t="shared" ref="Q523:Q529" si="569">IFERROR(AVERAGE(D523:E523),"")</f>
        <v>2.6499999999999999E-2</v>
      </c>
      <c r="R523" s="265">
        <f t="shared" ref="R523:R529" si="570">IFERROR(AVERAGE(F523:H523),"")</f>
        <v>3.0300000000000001E-2</v>
      </c>
      <c r="S523" s="265">
        <f t="shared" ref="S523:S529" si="571">IFERROR(AVERAGE(I523:J523),"")</f>
        <v>2.18E-2</v>
      </c>
      <c r="T523" s="265">
        <f t="shared" ref="T523:T529" si="572">IFERROR(AVERAGE(K523:L523),"")</f>
        <v>2.2100000000000002E-2</v>
      </c>
      <c r="V523" s="257"/>
      <c r="W523" s="265">
        <f t="shared" ref="W523:W527" si="573">AVERAGE(Q523:T523)</f>
        <v>2.5175000000000003E-2</v>
      </c>
      <c r="X523" s="257"/>
      <c r="AD523" s="136">
        <f>AVERAGE(AA520:AD520)</f>
        <v>2.5170152329749108E-2</v>
      </c>
    </row>
    <row r="524" spans="1:30" ht="17.45" customHeight="1" x14ac:dyDescent="0.25">
      <c r="A524" s="257">
        <f t="shared" si="517"/>
        <v>6</v>
      </c>
      <c r="B524" s="257">
        <f t="shared" si="518"/>
        <v>2019</v>
      </c>
      <c r="C524" s="9">
        <f t="shared" si="559"/>
        <v>43620</v>
      </c>
      <c r="D524" s="275">
        <v>3.44E-2</v>
      </c>
      <c r="E524" s="276"/>
      <c r="F524" s="275">
        <v>2.52E-2</v>
      </c>
      <c r="G524" s="277"/>
      <c r="H524" s="276">
        <v>2.52E-2</v>
      </c>
      <c r="I524" s="275">
        <v>2.4400000000000002E-2</v>
      </c>
      <c r="J524" s="276"/>
      <c r="K524" s="278">
        <v>2.4299999999999999E-2</v>
      </c>
      <c r="L524" s="276"/>
      <c r="M524" s="264">
        <f t="shared" si="565"/>
        <v>2.7283333333333337E-2</v>
      </c>
      <c r="N524" s="264">
        <f t="shared" si="566"/>
        <v>2.07E-2</v>
      </c>
      <c r="O524" s="264">
        <f t="shared" si="567"/>
        <v>2.1643666666666672E-2</v>
      </c>
      <c r="P524" s="264">
        <f t="shared" si="568"/>
        <v>2.9356666666666663E-2</v>
      </c>
      <c r="Q524" s="265">
        <f t="shared" si="569"/>
        <v>3.44E-2</v>
      </c>
      <c r="R524" s="265">
        <f t="shared" si="570"/>
        <v>2.52E-2</v>
      </c>
      <c r="S524" s="265">
        <f t="shared" si="571"/>
        <v>2.4400000000000002E-2</v>
      </c>
      <c r="T524" s="265">
        <f t="shared" si="572"/>
        <v>2.4299999999999999E-2</v>
      </c>
      <c r="V524" s="257"/>
      <c r="W524" s="265">
        <f t="shared" si="573"/>
        <v>2.7075000000000002E-2</v>
      </c>
      <c r="X524" s="257"/>
    </row>
    <row r="525" spans="1:30" ht="17.45" customHeight="1" x14ac:dyDescent="0.25">
      <c r="A525" s="257">
        <f t="shared" si="517"/>
        <v>6</v>
      </c>
      <c r="B525" s="257">
        <f t="shared" si="518"/>
        <v>2019</v>
      </c>
      <c r="C525" s="8">
        <f t="shared" si="559"/>
        <v>43621</v>
      </c>
      <c r="D525" s="260"/>
      <c r="E525" s="100">
        <v>9.35E-2</v>
      </c>
      <c r="F525" s="260"/>
      <c r="G525" s="262">
        <v>2.0400000000000001E-2</v>
      </c>
      <c r="H525" s="261"/>
      <c r="I525" s="263"/>
      <c r="J525" s="285">
        <v>3.2899999999999999E-2</v>
      </c>
      <c r="K525" s="260"/>
      <c r="L525" s="261">
        <v>2.63E-2</v>
      </c>
      <c r="M525" s="264">
        <f t="shared" si="565"/>
        <v>2.9310000000000006E-2</v>
      </c>
      <c r="N525" s="264">
        <f t="shared" si="566"/>
        <v>2.0565714285714284E-2</v>
      </c>
      <c r="O525" s="264">
        <f t="shared" si="567"/>
        <v>2.2153666666666672E-2</v>
      </c>
      <c r="P525" s="264">
        <f t="shared" si="568"/>
        <v>2.9059999999999999E-2</v>
      </c>
      <c r="Q525" s="265">
        <f t="shared" si="569"/>
        <v>9.35E-2</v>
      </c>
      <c r="R525" s="265">
        <f t="shared" si="570"/>
        <v>2.0400000000000001E-2</v>
      </c>
      <c r="S525" s="265">
        <f t="shared" si="571"/>
        <v>3.2899999999999999E-2</v>
      </c>
      <c r="T525" s="265">
        <f t="shared" si="572"/>
        <v>2.63E-2</v>
      </c>
      <c r="V525" s="257"/>
      <c r="W525" s="265">
        <f t="shared" si="573"/>
        <v>4.3274999999999994E-2</v>
      </c>
      <c r="X525" s="257"/>
    </row>
    <row r="526" spans="1:30" ht="17.45" customHeight="1" x14ac:dyDescent="0.25">
      <c r="A526" s="257">
        <f t="shared" si="517"/>
        <v>6</v>
      </c>
      <c r="B526" s="257">
        <f t="shared" si="518"/>
        <v>2019</v>
      </c>
      <c r="C526" s="8">
        <f t="shared" si="559"/>
        <v>43622</v>
      </c>
      <c r="D526" s="260">
        <v>3.3799999999999997E-2</v>
      </c>
      <c r="E526" s="261"/>
      <c r="F526" s="260">
        <v>0.04</v>
      </c>
      <c r="G526" s="262"/>
      <c r="H526" s="261"/>
      <c r="I526" s="263">
        <v>2.7699999999999999E-2</v>
      </c>
      <c r="J526" s="285"/>
      <c r="K526" s="260">
        <v>2.6499999999999999E-2</v>
      </c>
      <c r="L526" s="261"/>
      <c r="M526" s="264">
        <f t="shared" si="565"/>
        <v>2.9030000000000007E-2</v>
      </c>
      <c r="N526" s="264">
        <f t="shared" si="566"/>
        <v>2.1145714285714285E-2</v>
      </c>
      <c r="O526" s="264">
        <f t="shared" si="567"/>
        <v>2.2440333333333336E-2</v>
      </c>
      <c r="P526" s="264">
        <f t="shared" si="568"/>
        <v>2.5976666666666665E-2</v>
      </c>
      <c r="Q526" s="265">
        <f t="shared" si="569"/>
        <v>3.3799999999999997E-2</v>
      </c>
      <c r="R526" s="265">
        <f t="shared" si="570"/>
        <v>0.04</v>
      </c>
      <c r="S526" s="265">
        <f t="shared" si="571"/>
        <v>2.7699999999999999E-2</v>
      </c>
      <c r="T526" s="265">
        <f t="shared" si="572"/>
        <v>2.6499999999999999E-2</v>
      </c>
      <c r="V526" s="257"/>
      <c r="W526" s="265">
        <f t="shared" si="573"/>
        <v>3.2000000000000001E-2</v>
      </c>
      <c r="X526" s="257"/>
    </row>
    <row r="527" spans="1:30" ht="17.45" customHeight="1" x14ac:dyDescent="0.25">
      <c r="A527" s="257">
        <f t="shared" si="517"/>
        <v>6</v>
      </c>
      <c r="B527" s="257">
        <f t="shared" si="518"/>
        <v>2019</v>
      </c>
      <c r="C527" s="8">
        <f t="shared" si="559"/>
        <v>43623</v>
      </c>
      <c r="D527" s="260"/>
      <c r="E527" s="261">
        <v>2.7900000000000001E-2</v>
      </c>
      <c r="F527" s="260"/>
      <c r="G527" s="262">
        <v>2.1999999999999999E-2</v>
      </c>
      <c r="H527" s="261"/>
      <c r="I527" s="263"/>
      <c r="J527" s="285">
        <v>1.7100000000000001E-2</v>
      </c>
      <c r="K527" s="260"/>
      <c r="L527" s="261">
        <v>3.0599999999999999E-2</v>
      </c>
      <c r="M527" s="264">
        <f t="shared" si="565"/>
        <v>2.8216666666666668E-2</v>
      </c>
      <c r="N527" s="264">
        <f t="shared" si="566"/>
        <v>2.0834285714285715E-2</v>
      </c>
      <c r="O527" s="264">
        <f t="shared" si="567"/>
        <v>2.2370333333333332E-2</v>
      </c>
      <c r="P527" s="264">
        <f t="shared" si="568"/>
        <v>2.5716666666666665E-2</v>
      </c>
      <c r="Q527" s="265">
        <f t="shared" si="569"/>
        <v>2.7900000000000001E-2</v>
      </c>
      <c r="R527" s="265">
        <f t="shared" si="570"/>
        <v>2.1999999999999999E-2</v>
      </c>
      <c r="S527" s="265">
        <f t="shared" si="571"/>
        <v>1.7100000000000001E-2</v>
      </c>
      <c r="T527" s="265">
        <f t="shared" si="572"/>
        <v>3.0599999999999999E-2</v>
      </c>
      <c r="V527" s="257"/>
      <c r="W527" s="265">
        <f t="shared" si="573"/>
        <v>2.4400000000000002E-2</v>
      </c>
      <c r="X527" s="265">
        <f>AVERAGE(Q523:T527)</f>
        <v>3.0384999999999995E-2</v>
      </c>
      <c r="Y527" s="266">
        <v>75</v>
      </c>
    </row>
    <row r="528" spans="1:30" ht="17.45" customHeight="1" x14ac:dyDescent="0.25">
      <c r="A528" s="257">
        <f t="shared" si="517"/>
        <v>6</v>
      </c>
      <c r="B528" s="257">
        <f t="shared" si="518"/>
        <v>2019</v>
      </c>
      <c r="C528" s="435">
        <f t="shared" si="559"/>
        <v>43624</v>
      </c>
      <c r="D528" s="434">
        <v>1.2699999999999999E-2</v>
      </c>
      <c r="E528" s="436"/>
      <c r="F528" s="434"/>
      <c r="G528" s="438"/>
      <c r="H528" s="436">
        <v>1.7999999999999999E-2</v>
      </c>
      <c r="I528" s="437">
        <v>1.04E-2</v>
      </c>
      <c r="J528" s="439"/>
      <c r="K528" s="434">
        <v>1.61E-2</v>
      </c>
      <c r="L528" s="436"/>
      <c r="M528" s="264">
        <f t="shared" si="565"/>
        <v>2.7193333333333333E-2</v>
      </c>
      <c r="N528" s="264">
        <f t="shared" si="566"/>
        <v>2.0722857142857144E-2</v>
      </c>
      <c r="O528" s="264">
        <f t="shared" si="567"/>
        <v>2.2070333333333327E-2</v>
      </c>
      <c r="P528" s="264">
        <f t="shared" si="568"/>
        <v>2.5043333333333331E-2</v>
      </c>
      <c r="Q528" s="442">
        <f t="shared" si="569"/>
        <v>1.2699999999999999E-2</v>
      </c>
      <c r="R528" s="442">
        <f t="shared" si="570"/>
        <v>1.7999999999999999E-2</v>
      </c>
      <c r="S528" s="442">
        <f t="shared" si="571"/>
        <v>1.04E-2</v>
      </c>
      <c r="T528" s="442">
        <f t="shared" si="572"/>
        <v>1.61E-2</v>
      </c>
      <c r="V528" s="442">
        <f>AVERAGE(Q528:T528)</f>
        <v>1.43E-2</v>
      </c>
      <c r="W528" s="445"/>
      <c r="X528" s="257"/>
      <c r="Y528" s="266">
        <v>75</v>
      </c>
    </row>
    <row r="529" spans="1:25" ht="17.45" customHeight="1" x14ac:dyDescent="0.25">
      <c r="A529" s="257">
        <f t="shared" si="517"/>
        <v>6</v>
      </c>
      <c r="B529" s="257">
        <f t="shared" si="518"/>
        <v>2019</v>
      </c>
      <c r="C529" s="435">
        <f t="shared" si="559"/>
        <v>43625</v>
      </c>
      <c r="D529" s="434"/>
      <c r="E529" s="436">
        <v>1.11E-2</v>
      </c>
      <c r="F529" s="434"/>
      <c r="G529" s="438">
        <v>1.44E-2</v>
      </c>
      <c r="H529" s="436"/>
      <c r="I529" s="437"/>
      <c r="J529" s="439">
        <v>1.72E-2</v>
      </c>
      <c r="K529" s="434"/>
      <c r="L529" s="436">
        <v>1.4E-2</v>
      </c>
      <c r="M529" s="264">
        <f t="shared" si="565"/>
        <v>2.6223333333333331E-2</v>
      </c>
      <c r="N529" s="264">
        <f t="shared" si="566"/>
        <v>2.0282857142857141E-2</v>
      </c>
      <c r="O529" s="264">
        <f t="shared" si="567"/>
        <v>2.2183666666666664E-2</v>
      </c>
      <c r="P529" s="264">
        <f t="shared" si="568"/>
        <v>2.4433333333333328E-2</v>
      </c>
      <c r="Q529" s="442">
        <f t="shared" si="569"/>
        <v>1.11E-2</v>
      </c>
      <c r="R529" s="442">
        <f t="shared" si="570"/>
        <v>1.44E-2</v>
      </c>
      <c r="S529" s="442">
        <f t="shared" si="571"/>
        <v>1.72E-2</v>
      </c>
      <c r="T529" s="442">
        <f t="shared" si="572"/>
        <v>1.4E-2</v>
      </c>
      <c r="V529" s="442">
        <f>AVERAGE(Q529:T529)</f>
        <v>1.4175E-2</v>
      </c>
      <c r="W529" s="445"/>
      <c r="X529" s="265">
        <f>AVERAGE(Q528:T529)</f>
        <v>1.4237499999999998E-2</v>
      </c>
      <c r="Y529" s="266">
        <v>75</v>
      </c>
    </row>
    <row r="530" spans="1:25" ht="17.45" customHeight="1" x14ac:dyDescent="0.25">
      <c r="A530" s="257">
        <f t="shared" si="517"/>
        <v>6</v>
      </c>
      <c r="B530" s="257">
        <f t="shared" si="518"/>
        <v>2019</v>
      </c>
      <c r="C530" s="9">
        <f t="shared" si="559"/>
        <v>43626</v>
      </c>
      <c r="D530" s="275">
        <v>1.7899999999999999E-2</v>
      </c>
      <c r="E530" s="276"/>
      <c r="F530" s="275">
        <v>1.12E-2</v>
      </c>
      <c r="G530" s="277"/>
      <c r="H530" s="276">
        <v>8.3999999999999995E-3</v>
      </c>
      <c r="I530" s="275">
        <v>1.9199999999999998E-2</v>
      </c>
      <c r="J530" s="276"/>
      <c r="K530" s="278">
        <v>1.49E-2</v>
      </c>
      <c r="L530" s="276"/>
      <c r="M530" s="264">
        <f t="shared" si="565"/>
        <v>2.5916666666666668E-2</v>
      </c>
      <c r="N530" s="264">
        <f t="shared" si="566"/>
        <v>1.9560000000000001E-2</v>
      </c>
      <c r="O530" s="264">
        <f t="shared" si="567"/>
        <v>2.2320333333333331E-2</v>
      </c>
      <c r="P530" s="264">
        <f t="shared" si="568"/>
        <v>2.3993333333333332E-2</v>
      </c>
      <c r="Q530" s="265">
        <f t="shared" ref="Q530:Q531" si="574">IFERROR(AVERAGE(D530:E530),"")</f>
        <v>1.7899999999999999E-2</v>
      </c>
      <c r="R530" s="265">
        <f t="shared" ref="R530:R531" si="575">IFERROR(AVERAGE(F530:H530),"")</f>
        <v>9.7999999999999997E-3</v>
      </c>
      <c r="S530" s="265">
        <f t="shared" ref="S530:S531" si="576">IFERROR(AVERAGE(I530:J530),"")</f>
        <v>1.9199999999999998E-2</v>
      </c>
      <c r="T530" s="265">
        <f t="shared" ref="T530:T531" si="577">IFERROR(AVERAGE(K530:L530),"")</f>
        <v>1.49E-2</v>
      </c>
      <c r="V530" s="257"/>
      <c r="W530" s="265">
        <f t="shared" ref="W530:W531" si="578">AVERAGE(Q530:T530)</f>
        <v>1.5449999999999998E-2</v>
      </c>
      <c r="X530" s="257"/>
    </row>
    <row r="531" spans="1:25" ht="17.45" customHeight="1" x14ac:dyDescent="0.25">
      <c r="A531" s="257">
        <f t="shared" si="517"/>
        <v>6</v>
      </c>
      <c r="B531" s="257">
        <f t="shared" si="518"/>
        <v>2019</v>
      </c>
      <c r="C531" s="8">
        <f t="shared" si="559"/>
        <v>43627</v>
      </c>
      <c r="D531" s="260"/>
      <c r="E531" s="261">
        <v>1.35E-2</v>
      </c>
      <c r="F531" s="260"/>
      <c r="G531" s="262">
        <v>1.8700000000000001E-2</v>
      </c>
      <c r="H531" s="261"/>
      <c r="I531" s="263"/>
      <c r="J531" s="285">
        <v>1.6899999999999998E-2</v>
      </c>
      <c r="K531" s="260"/>
      <c r="L531" s="261">
        <v>1.9300000000000001E-2</v>
      </c>
      <c r="M531" s="264">
        <f t="shared" si="565"/>
        <v>2.5899999999999999E-2</v>
      </c>
      <c r="N531" s="264">
        <f t="shared" si="566"/>
        <v>1.978857142857143E-2</v>
      </c>
      <c r="O531" s="264">
        <f t="shared" si="567"/>
        <v>2.2688666666666666E-2</v>
      </c>
      <c r="P531" s="264">
        <f t="shared" si="568"/>
        <v>2.394333333333333E-2</v>
      </c>
      <c r="Q531" s="265">
        <f t="shared" si="574"/>
        <v>1.35E-2</v>
      </c>
      <c r="R531" s="265">
        <f t="shared" si="575"/>
        <v>1.8700000000000001E-2</v>
      </c>
      <c r="S531" s="265">
        <f t="shared" si="576"/>
        <v>1.6899999999999998E-2</v>
      </c>
      <c r="T531" s="265">
        <f t="shared" si="577"/>
        <v>1.9300000000000001E-2</v>
      </c>
      <c r="V531" s="257"/>
      <c r="W531" s="265">
        <f t="shared" si="578"/>
        <v>1.7100000000000001E-2</v>
      </c>
      <c r="X531" s="257"/>
    </row>
    <row r="532" spans="1:25" ht="17.45" customHeight="1" x14ac:dyDescent="0.25">
      <c r="A532" s="257">
        <f t="shared" si="517"/>
        <v>6</v>
      </c>
      <c r="B532" s="257">
        <f t="shared" si="518"/>
        <v>2019</v>
      </c>
      <c r="C532" s="8">
        <f t="shared" si="559"/>
        <v>43628</v>
      </c>
      <c r="D532" s="260">
        <v>3.9100000000000003E-2</v>
      </c>
      <c r="E532" s="261"/>
      <c r="F532" s="260">
        <v>3.2000000000000001E-2</v>
      </c>
      <c r="G532" s="262"/>
      <c r="H532" s="261"/>
      <c r="I532" s="263">
        <v>2.7400000000000001E-2</v>
      </c>
      <c r="J532" s="285"/>
      <c r="K532" s="260">
        <v>2.6100000000000002E-2</v>
      </c>
      <c r="L532" s="261"/>
      <c r="M532" s="264">
        <f t="shared" si="565"/>
        <v>2.5663333333333333E-2</v>
      </c>
      <c r="N532" s="264">
        <f t="shared" si="566"/>
        <v>2.0188571428571427E-2</v>
      </c>
      <c r="O532" s="264">
        <f t="shared" si="567"/>
        <v>2.2961999999999996E-2</v>
      </c>
      <c r="P532" s="264">
        <f t="shared" si="568"/>
        <v>2.3883333333333333E-2</v>
      </c>
      <c r="Q532" s="265">
        <f t="shared" ref="Q532:Q533" si="579">IFERROR(AVERAGE(D532:E532),"")</f>
        <v>3.9100000000000003E-2</v>
      </c>
      <c r="R532" s="265">
        <f t="shared" ref="R532:R533" si="580">IFERROR(AVERAGE(F532:H532),"")</f>
        <v>3.2000000000000001E-2</v>
      </c>
      <c r="S532" s="265">
        <f t="shared" ref="S532:S533" si="581">IFERROR(AVERAGE(I532:J532),"")</f>
        <v>2.7400000000000001E-2</v>
      </c>
      <c r="T532" s="265">
        <f t="shared" ref="T532:T533" si="582">IFERROR(AVERAGE(K532:L532),"")</f>
        <v>2.6100000000000002E-2</v>
      </c>
      <c r="V532" s="257"/>
      <c r="W532" s="265">
        <f t="shared" ref="W532:W533" si="583">AVERAGE(Q532:T532)</f>
        <v>3.1150000000000001E-2</v>
      </c>
      <c r="X532" s="257"/>
    </row>
    <row r="533" spans="1:25" ht="17.45" customHeight="1" x14ac:dyDescent="0.25">
      <c r="A533" s="257">
        <f t="shared" si="517"/>
        <v>6</v>
      </c>
      <c r="B533" s="257">
        <f t="shared" si="518"/>
        <v>2019</v>
      </c>
      <c r="C533" s="8">
        <f t="shared" si="559"/>
        <v>43629</v>
      </c>
      <c r="D533" s="260"/>
      <c r="E533" s="261">
        <v>3.9100000000000003E-2</v>
      </c>
      <c r="F533" s="260"/>
      <c r="G533" s="262">
        <v>1.89E-2</v>
      </c>
      <c r="H533" s="261"/>
      <c r="I533" s="263"/>
      <c r="J533" s="285">
        <v>1.5800000000000002E-2</v>
      </c>
      <c r="K533" s="260"/>
      <c r="L533" s="261">
        <v>2.6700000000000002E-2</v>
      </c>
      <c r="M533" s="264">
        <f t="shared" si="565"/>
        <v>2.562E-2</v>
      </c>
      <c r="N533" s="264">
        <f t="shared" si="566"/>
        <v>1.9328571428571431E-2</v>
      </c>
      <c r="O533" s="264">
        <f t="shared" si="567"/>
        <v>1.7622000000000002E-2</v>
      </c>
      <c r="P533" s="264">
        <f t="shared" si="568"/>
        <v>2.3210000000000005E-2</v>
      </c>
      <c r="Q533" s="265">
        <f t="shared" si="579"/>
        <v>3.9100000000000003E-2</v>
      </c>
      <c r="R533" s="265">
        <f t="shared" si="580"/>
        <v>1.89E-2</v>
      </c>
      <c r="S533" s="265">
        <f t="shared" si="581"/>
        <v>1.5800000000000002E-2</v>
      </c>
      <c r="T533" s="265">
        <f t="shared" si="582"/>
        <v>2.6700000000000002E-2</v>
      </c>
      <c r="V533" s="257"/>
      <c r="W533" s="265">
        <f t="shared" si="583"/>
        <v>2.5125000000000001E-2</v>
      </c>
      <c r="X533" s="257"/>
    </row>
    <row r="534" spans="1:25" ht="17.45" customHeight="1" x14ac:dyDescent="0.25">
      <c r="A534" s="257">
        <f t="shared" si="517"/>
        <v>6</v>
      </c>
      <c r="B534" s="257">
        <f t="shared" si="518"/>
        <v>2019</v>
      </c>
      <c r="C534" s="8">
        <f t="shared" si="559"/>
        <v>43630</v>
      </c>
      <c r="D534" s="260">
        <v>4.9299999999999997E-2</v>
      </c>
      <c r="E534" s="261"/>
      <c r="F534" s="260"/>
      <c r="G534" s="262"/>
      <c r="H534" s="261">
        <v>2.3400000000000001E-2</v>
      </c>
      <c r="I534" s="263">
        <v>0.02</v>
      </c>
      <c r="J534" s="285"/>
      <c r="K534" s="260">
        <v>2.58E-2</v>
      </c>
      <c r="L534" s="261"/>
      <c r="M534" s="264">
        <f t="shared" si="565"/>
        <v>2.6180000000000002E-2</v>
      </c>
      <c r="N534" s="264">
        <f t="shared" si="566"/>
        <v>1.9262857142857148E-2</v>
      </c>
      <c r="O534" s="264">
        <f t="shared" si="567"/>
        <v>1.7691999999999999E-2</v>
      </c>
      <c r="P534" s="264">
        <f t="shared" si="568"/>
        <v>2.3096666666666668E-2</v>
      </c>
      <c r="Q534" s="265">
        <f t="shared" ref="Q534:Q537" si="584">IFERROR(AVERAGE(D534:E534),"")</f>
        <v>4.9299999999999997E-2</v>
      </c>
      <c r="R534" s="265">
        <f t="shared" ref="R534:R537" si="585">IFERROR(AVERAGE(F534:H534),"")</f>
        <v>2.3400000000000001E-2</v>
      </c>
      <c r="S534" s="265">
        <f t="shared" ref="S534:S537" si="586">IFERROR(AVERAGE(I534:J534),"")</f>
        <v>0.02</v>
      </c>
      <c r="T534" s="265">
        <f t="shared" ref="T534:T537" si="587">IFERROR(AVERAGE(K534:L534),"")</f>
        <v>2.58E-2</v>
      </c>
      <c r="V534" s="257"/>
      <c r="W534" s="265">
        <f t="shared" ref="W534" si="588">AVERAGE(Q534:T534)</f>
        <v>2.9625000000000002E-2</v>
      </c>
      <c r="X534" s="265">
        <f>AVERAGE(Q530:T534)</f>
        <v>2.3690000000000003E-2</v>
      </c>
      <c r="Y534" s="266">
        <v>76</v>
      </c>
    </row>
    <row r="535" spans="1:25" ht="17.45" customHeight="1" x14ac:dyDescent="0.25">
      <c r="A535" s="257">
        <f t="shared" si="517"/>
        <v>6</v>
      </c>
      <c r="B535" s="257">
        <f t="shared" si="518"/>
        <v>2019</v>
      </c>
      <c r="C535" s="435">
        <f t="shared" si="559"/>
        <v>43631</v>
      </c>
      <c r="D535" s="434"/>
      <c r="E535" s="436">
        <v>1.46E-2</v>
      </c>
      <c r="F535" s="434"/>
      <c r="G535" s="438">
        <v>1.21E-2</v>
      </c>
      <c r="H535" s="436"/>
      <c r="I535" s="437"/>
      <c r="J535" s="439">
        <v>8.0999999999999996E-3</v>
      </c>
      <c r="K535" s="434"/>
      <c r="L535" s="436">
        <v>1.9199999999999998E-2</v>
      </c>
      <c r="M535" s="264">
        <f t="shared" si="565"/>
        <v>2.5920000000000002E-2</v>
      </c>
      <c r="N535" s="264">
        <f t="shared" si="566"/>
        <v>1.8877142857142856E-2</v>
      </c>
      <c r="O535" s="264">
        <f t="shared" si="567"/>
        <v>1.7578666666666666E-2</v>
      </c>
      <c r="P535" s="264">
        <f t="shared" si="568"/>
        <v>2.297666666666667E-2</v>
      </c>
      <c r="Q535" s="442">
        <f t="shared" si="584"/>
        <v>1.46E-2</v>
      </c>
      <c r="R535" s="442">
        <f t="shared" si="585"/>
        <v>1.21E-2</v>
      </c>
      <c r="S535" s="442">
        <f t="shared" si="586"/>
        <v>8.0999999999999996E-3</v>
      </c>
      <c r="T535" s="442">
        <f t="shared" si="587"/>
        <v>1.9199999999999998E-2</v>
      </c>
      <c r="V535" s="442">
        <f>AVERAGE(Q535:T535)</f>
        <v>1.3499999999999998E-2</v>
      </c>
      <c r="W535" s="445"/>
      <c r="X535" s="257"/>
      <c r="Y535" s="266">
        <v>76</v>
      </c>
    </row>
    <row r="536" spans="1:25" ht="17.45" customHeight="1" x14ac:dyDescent="0.25">
      <c r="A536" s="257">
        <f t="shared" si="517"/>
        <v>6</v>
      </c>
      <c r="B536" s="257">
        <f t="shared" si="518"/>
        <v>2019</v>
      </c>
      <c r="C536" s="435">
        <f t="shared" si="559"/>
        <v>43632</v>
      </c>
      <c r="D536" s="434">
        <v>2.7E-2</v>
      </c>
      <c r="E536" s="436"/>
      <c r="F536" s="434">
        <v>1.34E-2</v>
      </c>
      <c r="G536" s="438"/>
      <c r="H536" s="436">
        <v>1.5299999999999999E-2</v>
      </c>
      <c r="I536" s="434">
        <v>8.8000000000000005E-3</v>
      </c>
      <c r="J536" s="436"/>
      <c r="K536" s="437">
        <v>1.01E-2</v>
      </c>
      <c r="L536" s="436"/>
      <c r="M536" s="264">
        <f t="shared" si="565"/>
        <v>2.5830000000000002E-2</v>
      </c>
      <c r="N536" s="264">
        <f t="shared" si="566"/>
        <v>1.8174285714285716E-2</v>
      </c>
      <c r="O536" s="264">
        <f t="shared" si="567"/>
        <v>1.6922E-2</v>
      </c>
      <c r="P536" s="264">
        <f t="shared" si="568"/>
        <v>2.2396666666666669E-2</v>
      </c>
      <c r="Q536" s="442">
        <f t="shared" si="584"/>
        <v>2.7E-2</v>
      </c>
      <c r="R536" s="442">
        <f t="shared" si="585"/>
        <v>1.435E-2</v>
      </c>
      <c r="S536" s="442">
        <f t="shared" si="586"/>
        <v>8.8000000000000005E-3</v>
      </c>
      <c r="T536" s="442">
        <f t="shared" si="587"/>
        <v>1.01E-2</v>
      </c>
      <c r="V536" s="442">
        <f>AVERAGE(Q536:T536)</f>
        <v>1.50625E-2</v>
      </c>
      <c r="W536" s="445"/>
      <c r="X536" s="265">
        <f>AVERAGE(Q535:T536)</f>
        <v>1.4281249999999999E-2</v>
      </c>
      <c r="Y536" s="266">
        <v>76</v>
      </c>
    </row>
    <row r="537" spans="1:25" ht="17.45" customHeight="1" x14ac:dyDescent="0.25">
      <c r="A537" s="257">
        <f t="shared" si="517"/>
        <v>6</v>
      </c>
      <c r="B537" s="257">
        <f t="shared" si="518"/>
        <v>2019</v>
      </c>
      <c r="C537" s="8">
        <f t="shared" si="559"/>
        <v>43633</v>
      </c>
      <c r="D537" s="260"/>
      <c r="E537" s="261">
        <v>5.9299999999999999E-2</v>
      </c>
      <c r="F537" s="260"/>
      <c r="G537" s="262">
        <v>4.5999999999999999E-2</v>
      </c>
      <c r="H537" s="261"/>
      <c r="I537" s="263"/>
      <c r="J537" s="285">
        <v>1.7500000000000002E-2</v>
      </c>
      <c r="K537" s="260"/>
      <c r="L537" s="261">
        <v>2.4400000000000002E-2</v>
      </c>
      <c r="M537" s="264">
        <f t="shared" si="565"/>
        <v>2.7463333333333336E-2</v>
      </c>
      <c r="N537" s="264">
        <f t="shared" si="566"/>
        <v>1.9257142857142858E-2</v>
      </c>
      <c r="O537" s="264">
        <f t="shared" si="567"/>
        <v>1.725433333333333E-2</v>
      </c>
      <c r="P537" s="264">
        <f t="shared" si="568"/>
        <v>2.2443333333333336E-2</v>
      </c>
      <c r="Q537" s="265">
        <f t="shared" si="584"/>
        <v>5.9299999999999999E-2</v>
      </c>
      <c r="R537" s="265">
        <f t="shared" si="585"/>
        <v>4.5999999999999999E-2</v>
      </c>
      <c r="S537" s="265">
        <f t="shared" si="586"/>
        <v>1.7500000000000002E-2</v>
      </c>
      <c r="T537" s="265">
        <f t="shared" si="587"/>
        <v>2.4400000000000002E-2</v>
      </c>
      <c r="V537" s="257"/>
      <c r="W537" s="265">
        <f t="shared" ref="W537" si="589">AVERAGE(Q537:T537)</f>
        <v>3.6799999999999999E-2</v>
      </c>
      <c r="X537" s="257"/>
    </row>
    <row r="538" spans="1:25" ht="17.45" customHeight="1" x14ac:dyDescent="0.25">
      <c r="A538" s="257">
        <f t="shared" si="517"/>
        <v>6</v>
      </c>
      <c r="B538" s="257">
        <f t="shared" si="518"/>
        <v>2019</v>
      </c>
      <c r="C538" s="8">
        <f t="shared" si="559"/>
        <v>43634</v>
      </c>
      <c r="D538" s="260">
        <v>6.13E-2</v>
      </c>
      <c r="E538" s="261"/>
      <c r="F538" s="260">
        <v>2.7400000000000001E-2</v>
      </c>
      <c r="G538" s="262"/>
      <c r="H538" s="261"/>
      <c r="I538" s="263">
        <v>6.1800000000000001E-2</v>
      </c>
      <c r="J538" s="285"/>
      <c r="K538" s="260">
        <v>2.4799999999999999E-2</v>
      </c>
      <c r="L538" s="261"/>
      <c r="M538" s="264">
        <f t="shared" si="565"/>
        <v>2.9033333333333335E-2</v>
      </c>
      <c r="N538" s="264">
        <f t="shared" si="566"/>
        <v>1.9165714285714286E-2</v>
      </c>
      <c r="O538" s="264">
        <f t="shared" si="567"/>
        <v>1.9178333333333332E-2</v>
      </c>
      <c r="P538" s="264">
        <f t="shared" si="568"/>
        <v>2.2916666666666675E-2</v>
      </c>
      <c r="Q538" s="265">
        <f t="shared" ref="Q538:Q539" si="590">IFERROR(AVERAGE(D538:E538),"")</f>
        <v>6.13E-2</v>
      </c>
      <c r="R538" s="265">
        <f t="shared" ref="R538:R539" si="591">IFERROR(AVERAGE(F538:H538),"")</f>
        <v>2.7400000000000001E-2</v>
      </c>
      <c r="S538" s="265">
        <f t="shared" ref="S538:S539" si="592">IFERROR(AVERAGE(I538:J538),"")</f>
        <v>6.1800000000000001E-2</v>
      </c>
      <c r="T538" s="265">
        <f t="shared" ref="T538:T539" si="593">IFERROR(AVERAGE(K538:L538),"")</f>
        <v>2.4799999999999999E-2</v>
      </c>
      <c r="V538" s="257"/>
      <c r="W538" s="265">
        <f t="shared" ref="W538:W539" si="594">AVERAGE(Q538:T538)</f>
        <v>4.3824999999999996E-2</v>
      </c>
      <c r="X538" s="257"/>
    </row>
    <row r="539" spans="1:25" ht="17.45" customHeight="1" x14ac:dyDescent="0.25">
      <c r="A539" s="257">
        <f t="shared" si="517"/>
        <v>6</v>
      </c>
      <c r="B539" s="257">
        <f t="shared" si="518"/>
        <v>2019</v>
      </c>
      <c r="C539" s="8">
        <f t="shared" si="559"/>
        <v>43635</v>
      </c>
      <c r="D539" s="260"/>
      <c r="E539" s="261">
        <v>3.7900000000000003E-2</v>
      </c>
      <c r="F539" s="260"/>
      <c r="G539" s="262">
        <v>2.47E-2</v>
      </c>
      <c r="H539" s="261"/>
      <c r="I539" s="263"/>
      <c r="J539" s="285">
        <v>4.5400000000000003E-2</v>
      </c>
      <c r="K539" s="260"/>
      <c r="L539" s="261">
        <v>3.5400000000000001E-2</v>
      </c>
      <c r="M539" s="264">
        <f t="shared" si="565"/>
        <v>2.9443333333333335E-2</v>
      </c>
      <c r="N539" s="264">
        <f t="shared" si="566"/>
        <v>1.9148571428571431E-2</v>
      </c>
      <c r="O539" s="264">
        <f t="shared" si="567"/>
        <v>2.0108333333333332E-2</v>
      </c>
      <c r="P539" s="264">
        <f t="shared" si="568"/>
        <v>2.3443333333333337E-2</v>
      </c>
      <c r="Q539" s="265">
        <f t="shared" si="590"/>
        <v>3.7900000000000003E-2</v>
      </c>
      <c r="R539" s="265">
        <f t="shared" si="591"/>
        <v>2.47E-2</v>
      </c>
      <c r="S539" s="265">
        <f t="shared" si="592"/>
        <v>4.5400000000000003E-2</v>
      </c>
      <c r="T539" s="265">
        <f t="shared" si="593"/>
        <v>3.5400000000000001E-2</v>
      </c>
      <c r="V539" s="257"/>
      <c r="W539" s="265">
        <f t="shared" si="594"/>
        <v>3.5850000000000007E-2</v>
      </c>
      <c r="X539" s="257"/>
    </row>
    <row r="540" spans="1:25" ht="17.45" customHeight="1" x14ac:dyDescent="0.25">
      <c r="A540" s="257">
        <f t="shared" si="517"/>
        <v>6</v>
      </c>
      <c r="B540" s="257">
        <f t="shared" si="518"/>
        <v>2019</v>
      </c>
      <c r="C540" s="8">
        <f t="shared" si="559"/>
        <v>43636</v>
      </c>
      <c r="D540" s="260">
        <v>4.1399999999999999E-2</v>
      </c>
      <c r="E540" s="261"/>
      <c r="F540" s="260"/>
      <c r="G540" s="262"/>
      <c r="H540" s="261">
        <v>2.3099999999999999E-2</v>
      </c>
      <c r="I540" s="263">
        <v>1.9E-2</v>
      </c>
      <c r="J540" s="285"/>
      <c r="K540" s="260">
        <v>3.1399999999999997E-2</v>
      </c>
      <c r="L540" s="261"/>
      <c r="M540" s="264">
        <f t="shared" si="565"/>
        <v>2.9306666666666665E-2</v>
      </c>
      <c r="N540" s="264">
        <f t="shared" si="566"/>
        <v>1.9080000000000003E-2</v>
      </c>
      <c r="O540" s="264">
        <f t="shared" si="567"/>
        <v>2.0198333333333332E-2</v>
      </c>
      <c r="P540" s="264">
        <f t="shared" si="568"/>
        <v>2.2806666666666666E-2</v>
      </c>
      <c r="Q540" s="265">
        <f t="shared" ref="Q540:Q542" si="595">IFERROR(AVERAGE(D540:E540),"")</f>
        <v>4.1399999999999999E-2</v>
      </c>
      <c r="R540" s="265">
        <f t="shared" ref="R540:R542" si="596">IFERROR(AVERAGE(F540:H540),"")</f>
        <v>2.3099999999999999E-2</v>
      </c>
      <c r="S540" s="265">
        <f t="shared" ref="S540:S542" si="597">IFERROR(AVERAGE(I540:J540),"")</f>
        <v>1.9E-2</v>
      </c>
      <c r="T540" s="265">
        <f t="shared" ref="T540:T542" si="598">IFERROR(AVERAGE(K540:L540),"")</f>
        <v>3.1399999999999997E-2</v>
      </c>
      <c r="V540" s="257"/>
      <c r="W540" s="265">
        <f t="shared" ref="W540:W541" si="599">AVERAGE(Q540:T540)</f>
        <v>2.8725000000000001E-2</v>
      </c>
      <c r="X540" s="257"/>
    </row>
    <row r="541" spans="1:25" ht="17.45" customHeight="1" x14ac:dyDescent="0.25">
      <c r="A541" s="257">
        <f t="shared" si="517"/>
        <v>6</v>
      </c>
      <c r="B541" s="257">
        <f t="shared" si="518"/>
        <v>2019</v>
      </c>
      <c r="C541" s="8">
        <f t="shared" si="559"/>
        <v>43637</v>
      </c>
      <c r="D541" s="260"/>
      <c r="E541" s="261">
        <v>2.6700000000000002E-2</v>
      </c>
      <c r="F541" s="260"/>
      <c r="G541" s="262">
        <v>8.8999999999999999E-3</v>
      </c>
      <c r="H541" s="261"/>
      <c r="I541" s="263"/>
      <c r="J541" s="285">
        <v>1.26E-2</v>
      </c>
      <c r="K541" s="260"/>
      <c r="L541" s="261">
        <v>1.95E-2</v>
      </c>
      <c r="M541" s="264">
        <f t="shared" si="565"/>
        <v>2.9566666666666668E-2</v>
      </c>
      <c r="N541" s="264">
        <f t="shared" si="566"/>
        <v>1.8905714285714286E-2</v>
      </c>
      <c r="O541" s="264">
        <f t="shared" si="567"/>
        <v>1.9951666666666663E-2</v>
      </c>
      <c r="P541" s="264">
        <f t="shared" si="568"/>
        <v>2.2670000000000003E-2</v>
      </c>
      <c r="Q541" s="265">
        <f t="shared" si="595"/>
        <v>2.6700000000000002E-2</v>
      </c>
      <c r="R541" s="265">
        <f t="shared" si="596"/>
        <v>8.8999999999999999E-3</v>
      </c>
      <c r="S541" s="265">
        <f t="shared" si="597"/>
        <v>1.26E-2</v>
      </c>
      <c r="T541" s="265">
        <f t="shared" si="598"/>
        <v>1.95E-2</v>
      </c>
      <c r="V541" s="257"/>
      <c r="W541" s="265">
        <f t="shared" si="599"/>
        <v>1.6924999999999999E-2</v>
      </c>
      <c r="X541" s="265">
        <f>AVERAGE(Q537:T541)</f>
        <v>3.2424999999999995E-2</v>
      </c>
      <c r="Y541" s="266">
        <v>77</v>
      </c>
    </row>
    <row r="542" spans="1:25" ht="17.45" customHeight="1" x14ac:dyDescent="0.25">
      <c r="A542" s="257">
        <f t="shared" si="517"/>
        <v>6</v>
      </c>
      <c r="B542" s="257">
        <f t="shared" si="518"/>
        <v>2019</v>
      </c>
      <c r="C542" s="435">
        <f t="shared" si="559"/>
        <v>43638</v>
      </c>
      <c r="D542" s="448">
        <v>1.34E-2</v>
      </c>
      <c r="E542" s="449"/>
      <c r="F542" s="448">
        <v>9.2999999999999992E-3</v>
      </c>
      <c r="G542" s="450"/>
      <c r="H542" s="449">
        <v>1.06E-2</v>
      </c>
      <c r="I542" s="448">
        <v>5.4000000000000003E-3</v>
      </c>
      <c r="J542" s="449"/>
      <c r="K542" s="451">
        <v>7.9000000000000008E-3</v>
      </c>
      <c r="L542" s="449"/>
      <c r="M542" s="15">
        <f t="shared" si="565"/>
        <v>2.9580000000000002E-2</v>
      </c>
      <c r="N542" s="15">
        <f t="shared" si="566"/>
        <v>1.9157142857142859E-2</v>
      </c>
      <c r="O542" s="15">
        <f t="shared" si="567"/>
        <v>1.9498333333333333E-2</v>
      </c>
      <c r="P542" s="15">
        <f t="shared" si="568"/>
        <v>2.1780000000000004E-2</v>
      </c>
      <c r="Q542" s="442">
        <f t="shared" si="595"/>
        <v>1.34E-2</v>
      </c>
      <c r="R542" s="442">
        <f t="shared" si="596"/>
        <v>9.9500000000000005E-3</v>
      </c>
      <c r="S542" s="442">
        <f t="shared" si="597"/>
        <v>5.4000000000000003E-3</v>
      </c>
      <c r="T542" s="442">
        <f t="shared" si="598"/>
        <v>7.9000000000000008E-3</v>
      </c>
      <c r="V542" s="442">
        <f>AVERAGE(Q542:T542)</f>
        <v>9.1625000000000005E-3</v>
      </c>
      <c r="W542" s="445"/>
      <c r="X542" s="257"/>
      <c r="Y542" s="266">
        <v>77</v>
      </c>
    </row>
    <row r="543" spans="1:25" ht="17.45" customHeight="1" x14ac:dyDescent="0.25">
      <c r="A543" s="257">
        <f t="shared" si="517"/>
        <v>6</v>
      </c>
      <c r="B543" s="257">
        <f t="shared" si="518"/>
        <v>2019</v>
      </c>
      <c r="C543" s="435">
        <f t="shared" si="559"/>
        <v>43639</v>
      </c>
      <c r="D543" s="448"/>
      <c r="E543" s="449">
        <v>1.23E-2</v>
      </c>
      <c r="F543" s="448"/>
      <c r="G543" s="450">
        <v>9.9000000000000008E-3</v>
      </c>
      <c r="H543" s="449"/>
      <c r="I543" s="451"/>
      <c r="J543" s="452">
        <v>5.47E-3</v>
      </c>
      <c r="K543" s="448"/>
      <c r="L543" s="449">
        <v>1.21E-2</v>
      </c>
      <c r="M543" s="15">
        <f t="shared" si="565"/>
        <v>2.915333333333333E-2</v>
      </c>
      <c r="N543" s="15">
        <f t="shared" si="566"/>
        <v>1.8865714285714288E-2</v>
      </c>
      <c r="O543" s="15">
        <f t="shared" si="567"/>
        <v>1.8517333333333334E-2</v>
      </c>
      <c r="P543" s="15">
        <f t="shared" si="568"/>
        <v>2.1310000000000003E-2</v>
      </c>
      <c r="Q543" s="442">
        <f t="shared" ref="Q543:Q545" si="600">IFERROR(AVERAGE(D543:E543),"")</f>
        <v>1.23E-2</v>
      </c>
      <c r="R543" s="442">
        <f t="shared" ref="R543:R545" si="601">IFERROR(AVERAGE(F543:H543),"")</f>
        <v>9.9000000000000008E-3</v>
      </c>
      <c r="S543" s="442">
        <f t="shared" ref="S543:S545" si="602">IFERROR(AVERAGE(I543:J543),"")</f>
        <v>5.47E-3</v>
      </c>
      <c r="T543" s="442">
        <f t="shared" ref="T543:T545" si="603">IFERROR(AVERAGE(K543:L543),"")</f>
        <v>1.21E-2</v>
      </c>
      <c r="V543" s="442">
        <f>AVERAGE(Q543:T543)</f>
        <v>9.9424999999999999E-3</v>
      </c>
      <c r="W543" s="445"/>
      <c r="X543" s="265">
        <f>AVERAGE(Q542:T543)</f>
        <v>9.5525000000000002E-3</v>
      </c>
      <c r="Y543" s="266">
        <v>77</v>
      </c>
    </row>
    <row r="544" spans="1:25" ht="17.45" customHeight="1" x14ac:dyDescent="0.25">
      <c r="A544" s="257">
        <f t="shared" si="517"/>
        <v>6</v>
      </c>
      <c r="B544" s="257">
        <f t="shared" si="518"/>
        <v>2019</v>
      </c>
      <c r="C544" s="8">
        <f t="shared" si="559"/>
        <v>43640</v>
      </c>
      <c r="D544" s="252">
        <v>4.8300000000000003E-2</v>
      </c>
      <c r="E544" s="253"/>
      <c r="F544" s="252">
        <v>2.0500000000000001E-2</v>
      </c>
      <c r="G544" s="254"/>
      <c r="H544" s="253"/>
      <c r="I544" s="255">
        <v>2.2499999999999999E-2</v>
      </c>
      <c r="J544" s="114"/>
      <c r="K544" s="252">
        <v>2.53E-2</v>
      </c>
      <c r="L544" s="253"/>
      <c r="M544" s="264">
        <f t="shared" si="565"/>
        <v>3.0273333333333333E-2</v>
      </c>
      <c r="N544" s="264">
        <f t="shared" si="566"/>
        <v>1.9231428571428573E-2</v>
      </c>
      <c r="O544" s="264">
        <f t="shared" si="567"/>
        <v>1.895733333333333E-2</v>
      </c>
      <c r="P544" s="264">
        <f t="shared" si="568"/>
        <v>2.1623333333333331E-2</v>
      </c>
      <c r="Q544" s="265">
        <f t="shared" si="600"/>
        <v>4.8300000000000003E-2</v>
      </c>
      <c r="R544" s="265">
        <f t="shared" si="601"/>
        <v>2.0500000000000001E-2</v>
      </c>
      <c r="S544" s="265">
        <f t="shared" si="602"/>
        <v>2.2499999999999999E-2</v>
      </c>
      <c r="T544" s="265">
        <f t="shared" si="603"/>
        <v>2.53E-2</v>
      </c>
      <c r="V544" s="257"/>
      <c r="W544" s="265">
        <f t="shared" ref="W544:W545" si="604">AVERAGE(Q544:T544)</f>
        <v>2.9149999999999999E-2</v>
      </c>
      <c r="X544" s="257"/>
    </row>
    <row r="545" spans="1:30" ht="17.45" customHeight="1" x14ac:dyDescent="0.25">
      <c r="A545" s="257">
        <f t="shared" si="517"/>
        <v>6</v>
      </c>
      <c r="B545" s="257">
        <f t="shared" si="518"/>
        <v>2019</v>
      </c>
      <c r="C545" s="8">
        <f t="shared" si="559"/>
        <v>43641</v>
      </c>
      <c r="D545" s="252"/>
      <c r="E545" s="253">
        <v>3.2300000000000002E-2</v>
      </c>
      <c r="F545" s="252"/>
      <c r="G545" s="254">
        <v>4.3299999999999998E-2</v>
      </c>
      <c r="H545" s="253"/>
      <c r="I545" s="255"/>
      <c r="J545" s="114">
        <v>1.5900000000000001E-2</v>
      </c>
      <c r="K545" s="252"/>
      <c r="L545" s="253">
        <v>2.76E-2</v>
      </c>
      <c r="M545" s="264">
        <f t="shared" si="565"/>
        <v>3.109E-2</v>
      </c>
      <c r="N545" s="264">
        <f t="shared" si="566"/>
        <v>2.0337142857142859E-2</v>
      </c>
      <c r="O545" s="264">
        <f t="shared" si="567"/>
        <v>1.9423999999999997E-2</v>
      </c>
      <c r="P545" s="264">
        <f t="shared" si="568"/>
        <v>2.1883333333333328E-2</v>
      </c>
      <c r="Q545" s="265">
        <f t="shared" si="600"/>
        <v>3.2300000000000002E-2</v>
      </c>
      <c r="R545" s="265">
        <f t="shared" si="601"/>
        <v>4.3299999999999998E-2</v>
      </c>
      <c r="S545" s="265">
        <f t="shared" si="602"/>
        <v>1.5900000000000001E-2</v>
      </c>
      <c r="T545" s="265">
        <f t="shared" si="603"/>
        <v>2.76E-2</v>
      </c>
      <c r="V545" s="257"/>
      <c r="W545" s="265">
        <f t="shared" si="604"/>
        <v>2.9774999999999999E-2</v>
      </c>
      <c r="X545" s="257"/>
    </row>
    <row r="546" spans="1:30" ht="17.45" customHeight="1" x14ac:dyDescent="0.25">
      <c r="A546" s="257">
        <f t="shared" si="517"/>
        <v>6</v>
      </c>
      <c r="B546" s="257">
        <f t="shared" si="518"/>
        <v>2019</v>
      </c>
      <c r="C546" s="8">
        <f t="shared" si="559"/>
        <v>43642</v>
      </c>
      <c r="D546" s="260">
        <v>2.5399999999999999E-2</v>
      </c>
      <c r="E546" s="261"/>
      <c r="F546" s="260"/>
      <c r="G546" s="262"/>
      <c r="H546" s="261">
        <v>2.8000000000000001E-2</v>
      </c>
      <c r="I546" s="263">
        <v>1.5900000000000001E-2</v>
      </c>
      <c r="J546" s="285"/>
      <c r="K546" s="260">
        <v>2.9100000000000001E-2</v>
      </c>
      <c r="L546" s="261"/>
      <c r="M546" s="264">
        <f t="shared" si="565"/>
        <v>3.1609999999999999E-2</v>
      </c>
      <c r="N546" s="264">
        <f t="shared" si="566"/>
        <v>2.096857142857143E-2</v>
      </c>
      <c r="O546" s="264">
        <f t="shared" si="567"/>
        <v>1.9460666666666668E-2</v>
      </c>
      <c r="P546" s="264">
        <f t="shared" si="568"/>
        <v>2.2193333333333332E-2</v>
      </c>
      <c r="Q546" s="265">
        <f t="shared" ref="Q546:Q547" si="605">IFERROR(AVERAGE(D546:E546),"")</f>
        <v>2.5399999999999999E-2</v>
      </c>
      <c r="R546" s="265">
        <f t="shared" ref="R546:R547" si="606">IFERROR(AVERAGE(F546:H546),"")</f>
        <v>2.8000000000000001E-2</v>
      </c>
      <c r="S546" s="265">
        <f t="shared" ref="S546:S547" si="607">IFERROR(AVERAGE(I546:J546),"")</f>
        <v>1.5900000000000001E-2</v>
      </c>
      <c r="T546" s="265">
        <f t="shared" ref="T546:T547" si="608">IFERROR(AVERAGE(K546:L546),"")</f>
        <v>2.9100000000000001E-2</v>
      </c>
      <c r="V546" s="257"/>
      <c r="W546" s="265">
        <f t="shared" ref="W546:W547" si="609">AVERAGE(Q546:T546)</f>
        <v>2.46E-2</v>
      </c>
      <c r="X546" s="257"/>
    </row>
    <row r="547" spans="1:30" ht="17.45" customHeight="1" x14ac:dyDescent="0.25">
      <c r="A547" s="257">
        <f t="shared" si="517"/>
        <v>6</v>
      </c>
      <c r="B547" s="257">
        <f t="shared" si="518"/>
        <v>2019</v>
      </c>
      <c r="C547" s="8">
        <f t="shared" si="559"/>
        <v>43643</v>
      </c>
      <c r="D547" s="260"/>
      <c r="E547" s="261">
        <v>2.47E-2</v>
      </c>
      <c r="F547" s="260"/>
      <c r="G547" s="262">
        <v>2.5700000000000001E-2</v>
      </c>
      <c r="H547" s="261"/>
      <c r="I547" s="263"/>
      <c r="J547" s="285">
        <v>2.18E-2</v>
      </c>
      <c r="K547" s="260"/>
      <c r="L547" s="261">
        <v>2.23E-2</v>
      </c>
      <c r="M547" s="264">
        <f t="shared" si="565"/>
        <v>3.1603333333333331E-2</v>
      </c>
      <c r="N547" s="264">
        <f t="shared" si="566"/>
        <v>2.1168571428571432E-2</v>
      </c>
      <c r="O547" s="264">
        <f t="shared" si="567"/>
        <v>1.9497333333333332E-2</v>
      </c>
      <c r="P547" s="264">
        <f t="shared" si="568"/>
        <v>2.198333333333333E-2</v>
      </c>
      <c r="Q547" s="265">
        <f t="shared" si="605"/>
        <v>2.47E-2</v>
      </c>
      <c r="R547" s="265">
        <f t="shared" si="606"/>
        <v>2.5700000000000001E-2</v>
      </c>
      <c r="S547" s="265">
        <f t="shared" si="607"/>
        <v>2.18E-2</v>
      </c>
      <c r="T547" s="265">
        <f t="shared" si="608"/>
        <v>2.23E-2</v>
      </c>
      <c r="V547" s="257"/>
      <c r="W547" s="265">
        <f t="shared" si="609"/>
        <v>2.3625E-2</v>
      </c>
      <c r="X547" s="257"/>
    </row>
    <row r="548" spans="1:30" ht="17.45" customHeight="1" x14ac:dyDescent="0.25">
      <c r="A548" s="257">
        <f t="shared" si="517"/>
        <v>6</v>
      </c>
      <c r="B548" s="257">
        <f t="shared" si="518"/>
        <v>2019</v>
      </c>
      <c r="C548" s="9">
        <f t="shared" si="559"/>
        <v>43644</v>
      </c>
      <c r="D548" s="275">
        <v>1.9300000000000001E-2</v>
      </c>
      <c r="E548" s="276"/>
      <c r="F548" s="275">
        <v>1.54E-2</v>
      </c>
      <c r="G548" s="277"/>
      <c r="H548" s="276">
        <v>9.2999999999999992E-3</v>
      </c>
      <c r="I548" s="275">
        <v>1.3899999999999999E-2</v>
      </c>
      <c r="J548" s="276"/>
      <c r="K548" s="278">
        <v>1.2999999999999999E-2</v>
      </c>
      <c r="L548" s="276"/>
      <c r="M548" s="264">
        <f t="shared" si="565"/>
        <v>3.1269999999999999E-2</v>
      </c>
      <c r="N548" s="264">
        <f t="shared" si="566"/>
        <v>2.0062857142857143E-2</v>
      </c>
      <c r="O548" s="264">
        <f t="shared" si="567"/>
        <v>1.9200666666666668E-2</v>
      </c>
      <c r="P548" s="264">
        <f t="shared" si="568"/>
        <v>2.1659999999999999E-2</v>
      </c>
      <c r="Q548" s="265">
        <f t="shared" ref="Q548:Q552" si="610">IFERROR(AVERAGE(D548:E548),"")</f>
        <v>1.9300000000000001E-2</v>
      </c>
      <c r="R548" s="265">
        <f t="shared" ref="R548:R552" si="611">IFERROR(AVERAGE(F548:H548),"")</f>
        <v>1.235E-2</v>
      </c>
      <c r="S548" s="265">
        <f t="shared" ref="S548:S552" si="612">IFERROR(AVERAGE(I548:J548),"")</f>
        <v>1.3899999999999999E-2</v>
      </c>
      <c r="T548" s="265">
        <f t="shared" ref="T548:T552" si="613">IFERROR(AVERAGE(K548:L548),"")</f>
        <v>1.2999999999999999E-2</v>
      </c>
      <c r="V548" s="257"/>
      <c r="W548" s="265">
        <f t="shared" ref="W548" si="614">AVERAGE(Q548:T548)</f>
        <v>1.4637499999999998E-2</v>
      </c>
      <c r="X548" s="265">
        <f>AVERAGE(Q544:T548)</f>
        <v>2.4357500000000004E-2</v>
      </c>
      <c r="Y548" s="266">
        <v>78</v>
      </c>
      <c r="Z548" s="329" t="s">
        <v>95</v>
      </c>
      <c r="AA548" s="299">
        <v>2019</v>
      </c>
      <c r="AB548" s="300"/>
      <c r="AC548" s="300"/>
      <c r="AD548" s="300"/>
    </row>
    <row r="549" spans="1:30" ht="17.45" customHeight="1" x14ac:dyDescent="0.25">
      <c r="A549" s="257">
        <f t="shared" si="517"/>
        <v>6</v>
      </c>
      <c r="B549" s="257">
        <f t="shared" si="518"/>
        <v>2019</v>
      </c>
      <c r="C549" s="435">
        <f t="shared" si="559"/>
        <v>43645</v>
      </c>
      <c r="D549" s="434"/>
      <c r="E549" s="436">
        <v>1.5299999999999999E-2</v>
      </c>
      <c r="F549" s="434"/>
      <c r="G549" s="438">
        <v>1.6E-2</v>
      </c>
      <c r="H549" s="436"/>
      <c r="I549" s="437"/>
      <c r="J549" s="439">
        <v>1.01E-2</v>
      </c>
      <c r="K549" s="434"/>
      <c r="L549" s="436">
        <v>2.0299999999999999E-2</v>
      </c>
      <c r="M549" s="264">
        <f t="shared" si="565"/>
        <v>3.0686666666666671E-2</v>
      </c>
      <c r="N549" s="264">
        <f t="shared" si="566"/>
        <v>1.9957142857142854E-2</v>
      </c>
      <c r="O549" s="264">
        <f t="shared" si="567"/>
        <v>1.8834000000000004E-2</v>
      </c>
      <c r="P549" s="264">
        <f t="shared" si="568"/>
        <v>2.1529999999999997E-2</v>
      </c>
      <c r="Q549" s="442">
        <f t="shared" si="610"/>
        <v>1.5299999999999999E-2</v>
      </c>
      <c r="R549" s="442">
        <f t="shared" si="611"/>
        <v>1.6E-2</v>
      </c>
      <c r="S549" s="442">
        <f t="shared" si="612"/>
        <v>1.01E-2</v>
      </c>
      <c r="T549" s="442">
        <f t="shared" si="613"/>
        <v>2.0299999999999999E-2</v>
      </c>
      <c r="V549" s="442">
        <f>AVERAGE(Q549:T549)</f>
        <v>1.5424999999999999E-2</v>
      </c>
      <c r="W549" s="445"/>
      <c r="X549" s="257"/>
      <c r="Y549" s="266">
        <v>78</v>
      </c>
      <c r="Z549" s="301" t="s">
        <v>35</v>
      </c>
      <c r="AA549" s="301" t="s">
        <v>1</v>
      </c>
      <c r="AB549" s="301" t="s">
        <v>2</v>
      </c>
      <c r="AC549" s="301" t="s">
        <v>9</v>
      </c>
      <c r="AD549" s="301" t="s">
        <v>12</v>
      </c>
    </row>
    <row r="550" spans="1:30" ht="17.45" customHeight="1" x14ac:dyDescent="0.25">
      <c r="A550" s="257">
        <f t="shared" si="517"/>
        <v>6</v>
      </c>
      <c r="B550" s="257">
        <f t="shared" si="518"/>
        <v>2019</v>
      </c>
      <c r="C550" s="435">
        <f t="shared" si="559"/>
        <v>43646</v>
      </c>
      <c r="D550" s="434">
        <v>1.38E-2</v>
      </c>
      <c r="E550" s="436"/>
      <c r="F550" s="434">
        <v>1.24E-2</v>
      </c>
      <c r="G550" s="438"/>
      <c r="H550" s="436"/>
      <c r="I550" s="437">
        <v>8.8999999999999999E-3</v>
      </c>
      <c r="J550" s="439"/>
      <c r="K550" s="434">
        <v>1.4500000000000001E-2</v>
      </c>
      <c r="L550" s="436"/>
      <c r="M550" s="264">
        <f t="shared" si="565"/>
        <v>2.9990000000000006E-2</v>
      </c>
      <c r="N550" s="264">
        <f t="shared" si="566"/>
        <v>1.992E-2</v>
      </c>
      <c r="O550" s="264">
        <f t="shared" si="567"/>
        <v>1.8500666666666672E-2</v>
      </c>
      <c r="P550" s="264">
        <f t="shared" si="568"/>
        <v>2.1396666666666665E-2</v>
      </c>
      <c r="Q550" s="442">
        <f t="shared" si="610"/>
        <v>1.38E-2</v>
      </c>
      <c r="R550" s="442">
        <f t="shared" si="611"/>
        <v>1.24E-2</v>
      </c>
      <c r="S550" s="442">
        <f t="shared" si="612"/>
        <v>8.8999999999999999E-3</v>
      </c>
      <c r="T550" s="442">
        <f t="shared" si="613"/>
        <v>1.4500000000000001E-2</v>
      </c>
      <c r="V550" s="442">
        <f>AVERAGE(Q550:T550)</f>
        <v>1.24E-2</v>
      </c>
      <c r="W550" s="445"/>
      <c r="X550" s="265">
        <f>AVERAGE(Q549:T550)</f>
        <v>1.39125E-2</v>
      </c>
      <c r="Y550" s="266">
        <v>78</v>
      </c>
      <c r="Z550" s="302" t="s">
        <v>58</v>
      </c>
      <c r="AA550" s="303">
        <f>AVERAGE(D521:E550)</f>
        <v>2.9990000000000006E-2</v>
      </c>
      <c r="AB550" s="303">
        <f>AVERAGE(F521:H550)</f>
        <v>1.992E-2</v>
      </c>
      <c r="AC550" s="303">
        <f>AVERAGE(I521:J550)</f>
        <v>1.8500666666666672E-2</v>
      </c>
      <c r="AD550" s="303">
        <f>AVERAGE(K521:L550)</f>
        <v>2.1396666666666665E-2</v>
      </c>
    </row>
    <row r="551" spans="1:30" ht="17.45" customHeight="1" x14ac:dyDescent="0.25">
      <c r="A551" s="257">
        <f t="shared" si="517"/>
        <v>7</v>
      </c>
      <c r="B551" s="257">
        <f t="shared" si="518"/>
        <v>2019</v>
      </c>
      <c r="C551" s="8">
        <f t="shared" si="559"/>
        <v>43647</v>
      </c>
      <c r="D551" s="260"/>
      <c r="E551" s="261">
        <v>9.5999999999999992E-3</v>
      </c>
      <c r="F551" s="260"/>
      <c r="G551" s="262">
        <v>1.32E-2</v>
      </c>
      <c r="H551" s="261"/>
      <c r="I551" s="263"/>
      <c r="J551" s="285">
        <v>1.11E-2</v>
      </c>
      <c r="K551" s="260"/>
      <c r="L551" s="261">
        <v>8.0000000000000002E-3</v>
      </c>
      <c r="M551" s="264">
        <f t="shared" si="565"/>
        <v>2.9806666666666669E-2</v>
      </c>
      <c r="N551" s="264">
        <f t="shared" si="566"/>
        <v>1.9999999999999997E-2</v>
      </c>
      <c r="O551" s="264">
        <f t="shared" si="567"/>
        <v>1.8662000000000005E-2</v>
      </c>
      <c r="P551" s="264">
        <f t="shared" si="568"/>
        <v>2.0826666666666663E-2</v>
      </c>
      <c r="Q551" s="265">
        <f t="shared" si="610"/>
        <v>9.5999999999999992E-3</v>
      </c>
      <c r="R551" s="265">
        <f t="shared" si="611"/>
        <v>1.32E-2</v>
      </c>
      <c r="S551" s="265">
        <f t="shared" si="612"/>
        <v>1.11E-2</v>
      </c>
      <c r="T551" s="265">
        <f t="shared" si="613"/>
        <v>8.0000000000000002E-3</v>
      </c>
      <c r="V551" s="257"/>
      <c r="W551" s="265">
        <f t="shared" ref="W551:W552" si="615">AVERAGE(Q551:T551)</f>
        <v>1.0475E-2</v>
      </c>
      <c r="X551" s="257"/>
      <c r="Z551" s="302" t="s">
        <v>59</v>
      </c>
      <c r="AA551" s="303">
        <f>MAX(D521:E550)</f>
        <v>9.35E-2</v>
      </c>
      <c r="AB551" s="303">
        <f>MAX(F521:H550)</f>
        <v>4.5999999999999999E-2</v>
      </c>
      <c r="AC551" s="303">
        <f>MAX(I521:J550)</f>
        <v>6.1800000000000001E-2</v>
      </c>
      <c r="AD551" s="303">
        <f>MAX(K521:L550)</f>
        <v>3.5400000000000001E-2</v>
      </c>
    </row>
    <row r="552" spans="1:30" ht="17.45" customHeight="1" thickBot="1" x14ac:dyDescent="0.3">
      <c r="A552" s="257">
        <f t="shared" si="517"/>
        <v>7</v>
      </c>
      <c r="B552" s="257">
        <f t="shared" si="518"/>
        <v>2019</v>
      </c>
      <c r="C552" s="8">
        <f t="shared" si="559"/>
        <v>43648</v>
      </c>
      <c r="D552" s="260">
        <v>3.6499999999999998E-2</v>
      </c>
      <c r="E552" s="261"/>
      <c r="F552" s="260"/>
      <c r="G552" s="262"/>
      <c r="H552" s="261">
        <v>2.3300000000000001E-2</v>
      </c>
      <c r="I552" s="263">
        <v>4.3700000000000003E-2</v>
      </c>
      <c r="J552" s="285"/>
      <c r="K552" s="260">
        <v>3.09E-2</v>
      </c>
      <c r="L552" s="261"/>
      <c r="M552" s="264">
        <f t="shared" si="565"/>
        <v>3.0596666666666664E-2</v>
      </c>
      <c r="N552" s="264">
        <f t="shared" si="566"/>
        <v>2.0454285714285706E-2</v>
      </c>
      <c r="O552" s="264">
        <f t="shared" si="567"/>
        <v>1.995566666666667E-2</v>
      </c>
      <c r="P552" s="264">
        <f t="shared" si="568"/>
        <v>2.1616666666666666E-2</v>
      </c>
      <c r="Q552" s="265">
        <f t="shared" si="610"/>
        <v>3.6499999999999998E-2</v>
      </c>
      <c r="R552" s="265">
        <f t="shared" si="611"/>
        <v>2.3300000000000001E-2</v>
      </c>
      <c r="S552" s="265">
        <f t="shared" si="612"/>
        <v>4.3700000000000003E-2</v>
      </c>
      <c r="T552" s="265">
        <f t="shared" si="613"/>
        <v>3.09E-2</v>
      </c>
      <c r="V552" s="257"/>
      <c r="W552" s="265">
        <f t="shared" si="615"/>
        <v>3.3600000000000005E-2</v>
      </c>
      <c r="X552" s="257"/>
      <c r="Z552" s="304" t="s">
        <v>127</v>
      </c>
      <c r="AA552" s="305">
        <f>COUNTIF(D521:E550,"&gt;=0.1")</f>
        <v>0</v>
      </c>
      <c r="AB552" s="305">
        <f>COUNTIF(F521:H550,"&gt;=0.1")</f>
        <v>0</v>
      </c>
      <c r="AC552" s="305">
        <f>COUNTIF(I521:J550,"&gt;=0.1")</f>
        <v>0</v>
      </c>
      <c r="AD552" s="305">
        <f>COUNTIF(K521:L550,"&gt;=0.1")</f>
        <v>0</v>
      </c>
    </row>
    <row r="553" spans="1:30" ht="17.45" customHeight="1" thickBot="1" x14ac:dyDescent="0.3">
      <c r="A553" s="257">
        <f t="shared" si="517"/>
        <v>7</v>
      </c>
      <c r="B553" s="257">
        <f t="shared" si="518"/>
        <v>2019</v>
      </c>
      <c r="C553" s="8">
        <f t="shared" si="559"/>
        <v>43649</v>
      </c>
      <c r="D553" s="260"/>
      <c r="E553" s="261">
        <v>2.2200000000000001E-2</v>
      </c>
      <c r="F553" s="260"/>
      <c r="G553" s="262">
        <v>1.7299999999999999E-2</v>
      </c>
      <c r="H553" s="261"/>
      <c r="I553" s="263"/>
      <c r="J553" s="285">
        <v>1.8700000000000001E-2</v>
      </c>
      <c r="K553" s="260"/>
      <c r="L553" s="261">
        <v>2.8299999999999999E-2</v>
      </c>
      <c r="M553" s="264">
        <f t="shared" si="565"/>
        <v>3.0453333333333332E-2</v>
      </c>
      <c r="N553" s="264">
        <f t="shared" si="566"/>
        <v>2.0082857142857135E-2</v>
      </c>
      <c r="O553" s="264">
        <f t="shared" si="567"/>
        <v>1.985233333333334E-2</v>
      </c>
      <c r="P553" s="264">
        <f t="shared" si="568"/>
        <v>2.182333333333333E-2</v>
      </c>
      <c r="Q553" s="265">
        <f t="shared" ref="Q553" si="616">IFERROR(AVERAGE(D553:E553),"")</f>
        <v>2.2200000000000001E-2</v>
      </c>
      <c r="R553" s="265">
        <f t="shared" ref="R553" si="617">IFERROR(AVERAGE(F553:H553),"")</f>
        <v>1.7299999999999999E-2</v>
      </c>
      <c r="S553" s="265">
        <f t="shared" ref="S553" si="618">IFERROR(AVERAGE(I553:J553),"")</f>
        <v>1.8700000000000001E-2</v>
      </c>
      <c r="T553" s="265">
        <f t="shared" ref="T553" si="619">IFERROR(AVERAGE(K553:L553),"")</f>
        <v>2.8299999999999999E-2</v>
      </c>
      <c r="V553" s="257"/>
      <c r="W553" s="265">
        <f t="shared" ref="W553" si="620">AVERAGE(Q553:T553)</f>
        <v>2.1624999999999998E-2</v>
      </c>
      <c r="X553" s="257"/>
      <c r="AD553" s="136">
        <f>AVERAGE(AA550:AD550)</f>
        <v>2.2451833333333334E-2</v>
      </c>
    </row>
    <row r="554" spans="1:30" ht="17.45" customHeight="1" x14ac:dyDescent="0.25">
      <c r="A554" s="257">
        <f t="shared" si="517"/>
        <v>7</v>
      </c>
      <c r="B554" s="257">
        <f t="shared" si="518"/>
        <v>2019</v>
      </c>
      <c r="C554" s="9">
        <f t="shared" si="559"/>
        <v>43650</v>
      </c>
      <c r="D554" s="279">
        <v>9.4999999999999998E-3</v>
      </c>
      <c r="E554" s="280"/>
      <c r="F554" s="279">
        <v>1.3599999999999999E-2</v>
      </c>
      <c r="G554" s="281"/>
      <c r="H554" s="280">
        <v>1.4999999999999999E-2</v>
      </c>
      <c r="I554" s="279">
        <v>9.4000000000000004E-3</v>
      </c>
      <c r="J554" s="280"/>
      <c r="K554" s="282">
        <v>1.5800000000000002E-2</v>
      </c>
      <c r="L554" s="280"/>
      <c r="M554" s="264">
        <f t="shared" si="565"/>
        <v>2.9623333333333331E-2</v>
      </c>
      <c r="N554" s="264">
        <f t="shared" si="566"/>
        <v>1.9459999999999998E-2</v>
      </c>
      <c r="O554" s="264">
        <f t="shared" si="567"/>
        <v>1.9352333333333339E-2</v>
      </c>
      <c r="P554" s="264">
        <f t="shared" si="568"/>
        <v>2.1540000000000004E-2</v>
      </c>
      <c r="Q554" s="265">
        <f t="shared" ref="Q554:Q557" si="621">IFERROR(AVERAGE(D554:E554),"")</f>
        <v>9.4999999999999998E-3</v>
      </c>
      <c r="R554" s="265">
        <f t="shared" ref="R554:R557" si="622">IFERROR(AVERAGE(F554:H554),"")</f>
        <v>1.43E-2</v>
      </c>
      <c r="S554" s="265">
        <f t="shared" ref="S554:S557" si="623">IFERROR(AVERAGE(I554:J554),"")</f>
        <v>9.4000000000000004E-3</v>
      </c>
      <c r="T554" s="265">
        <f t="shared" ref="T554:T557" si="624">IFERROR(AVERAGE(K554:L554),"")</f>
        <v>1.5800000000000002E-2</v>
      </c>
      <c r="V554" s="257"/>
      <c r="W554" s="265">
        <f t="shared" ref="W554:W555" si="625">AVERAGE(Q554:T554)</f>
        <v>1.225E-2</v>
      </c>
      <c r="X554" s="257"/>
    </row>
    <row r="555" spans="1:30" ht="17.45" customHeight="1" x14ac:dyDescent="0.25">
      <c r="A555" s="257">
        <f t="shared" si="517"/>
        <v>7</v>
      </c>
      <c r="B555" s="257">
        <f t="shared" si="518"/>
        <v>2019</v>
      </c>
      <c r="C555" s="8">
        <f t="shared" si="559"/>
        <v>43651</v>
      </c>
      <c r="D555" s="252"/>
      <c r="E555" s="253">
        <v>2.3099999999999999E-2</v>
      </c>
      <c r="F555" s="252"/>
      <c r="G555" s="254">
        <v>1.8100000000000002E-2</v>
      </c>
      <c r="H555" s="253"/>
      <c r="I555" s="255"/>
      <c r="J555" s="114">
        <v>1.7399999999999999E-2</v>
      </c>
      <c r="K555" s="252"/>
      <c r="L555" s="253">
        <v>2.0799999999999999E-2</v>
      </c>
      <c r="M555" s="264">
        <f t="shared" si="565"/>
        <v>2.7276666666666668E-2</v>
      </c>
      <c r="N555" s="264">
        <f t="shared" si="566"/>
        <v>1.9394285714285715E-2</v>
      </c>
      <c r="O555" s="264">
        <f t="shared" si="567"/>
        <v>1.8835666666666671E-2</v>
      </c>
      <c r="P555" s="264">
        <f t="shared" si="568"/>
        <v>2.135666666666667E-2</v>
      </c>
      <c r="Q555" s="265">
        <f t="shared" si="621"/>
        <v>2.3099999999999999E-2</v>
      </c>
      <c r="R555" s="265">
        <f t="shared" si="622"/>
        <v>1.8100000000000002E-2</v>
      </c>
      <c r="S555" s="265">
        <f t="shared" si="623"/>
        <v>1.7399999999999999E-2</v>
      </c>
      <c r="T555" s="265">
        <f t="shared" si="624"/>
        <v>2.0799999999999999E-2</v>
      </c>
      <c r="V555" s="257"/>
      <c r="W555" s="265">
        <f t="shared" si="625"/>
        <v>1.985E-2</v>
      </c>
      <c r="X555" s="265">
        <f>AVERAGE(Q551:T555)</f>
        <v>1.9560000000000001E-2</v>
      </c>
      <c r="Y555" s="266">
        <v>79</v>
      </c>
    </row>
    <row r="556" spans="1:30" ht="17.45" customHeight="1" x14ac:dyDescent="0.25">
      <c r="A556" s="257">
        <f t="shared" si="517"/>
        <v>7</v>
      </c>
      <c r="B556" s="257">
        <f t="shared" si="518"/>
        <v>2019</v>
      </c>
      <c r="C556" s="435">
        <f t="shared" si="559"/>
        <v>43652</v>
      </c>
      <c r="D556" s="448">
        <v>1.43E-2</v>
      </c>
      <c r="E556" s="449"/>
      <c r="F556" s="448">
        <v>1.5699999999999999E-2</v>
      </c>
      <c r="G556" s="450"/>
      <c r="H556" s="449"/>
      <c r="I556" s="451">
        <v>1.0800000000000001E-2</v>
      </c>
      <c r="J556" s="452"/>
      <c r="K556" s="448">
        <v>1.21E-2</v>
      </c>
      <c r="L556" s="449"/>
      <c r="M556" s="15">
        <f t="shared" si="565"/>
        <v>2.6626666666666667E-2</v>
      </c>
      <c r="N556" s="15">
        <f t="shared" si="566"/>
        <v>1.8699999999999998E-2</v>
      </c>
      <c r="O556" s="15">
        <f t="shared" si="567"/>
        <v>1.8272333333333338E-2</v>
      </c>
      <c r="P556" s="15">
        <f t="shared" si="568"/>
        <v>2.0876666666666668E-2</v>
      </c>
      <c r="Q556" s="442">
        <f t="shared" si="621"/>
        <v>1.43E-2</v>
      </c>
      <c r="R556" s="442">
        <f t="shared" si="622"/>
        <v>1.5699999999999999E-2</v>
      </c>
      <c r="S556" s="442">
        <f t="shared" si="623"/>
        <v>1.0800000000000001E-2</v>
      </c>
      <c r="T556" s="442">
        <f t="shared" si="624"/>
        <v>1.21E-2</v>
      </c>
      <c r="V556" s="442">
        <f>AVERAGE(Q556:T556)</f>
        <v>1.3225000000000001E-2</v>
      </c>
      <c r="W556" s="445"/>
      <c r="X556" s="257"/>
      <c r="Y556" s="266">
        <v>79</v>
      </c>
    </row>
    <row r="557" spans="1:30" ht="17.45" customHeight="1" x14ac:dyDescent="0.25">
      <c r="A557" s="257">
        <f t="shared" si="517"/>
        <v>7</v>
      </c>
      <c r="B557" s="257">
        <f t="shared" si="518"/>
        <v>2019</v>
      </c>
      <c r="C557" s="435">
        <f t="shared" si="559"/>
        <v>43653</v>
      </c>
      <c r="D557" s="448"/>
      <c r="E557" s="449">
        <v>7.4000000000000003E-3</v>
      </c>
      <c r="F557" s="448"/>
      <c r="G557" s="450">
        <v>8.0800000000000004E-3</v>
      </c>
      <c r="H557" s="449"/>
      <c r="I557" s="451"/>
      <c r="J557" s="452">
        <v>4.1599999999999996E-3</v>
      </c>
      <c r="K557" s="448"/>
      <c r="L557" s="449">
        <v>1.0500000000000001E-2</v>
      </c>
      <c r="M557" s="15">
        <f t="shared" si="565"/>
        <v>2.5943333333333329E-2</v>
      </c>
      <c r="N557" s="15">
        <f t="shared" si="566"/>
        <v>1.8302285714285712E-2</v>
      </c>
      <c r="O557" s="15">
        <f t="shared" si="567"/>
        <v>1.7841000000000006E-2</v>
      </c>
      <c r="P557" s="15">
        <f t="shared" si="568"/>
        <v>2.0206666666666668E-2</v>
      </c>
      <c r="Q557" s="442">
        <f t="shared" si="621"/>
        <v>7.4000000000000003E-3</v>
      </c>
      <c r="R557" s="442">
        <f t="shared" si="622"/>
        <v>8.0800000000000004E-3</v>
      </c>
      <c r="S557" s="442">
        <f t="shared" si="623"/>
        <v>4.1599999999999996E-3</v>
      </c>
      <c r="T557" s="442">
        <f t="shared" si="624"/>
        <v>1.0500000000000001E-2</v>
      </c>
      <c r="V557" s="442">
        <f>AVERAGE(Q557:T557)</f>
        <v>7.535E-3</v>
      </c>
      <c r="W557" s="445"/>
      <c r="X557" s="265">
        <f>AVERAGE(Q556:T557)</f>
        <v>1.038E-2</v>
      </c>
      <c r="Y557" s="266">
        <v>79</v>
      </c>
    </row>
    <row r="558" spans="1:30" ht="17.45" customHeight="1" x14ac:dyDescent="0.25">
      <c r="A558" s="257">
        <f t="shared" si="517"/>
        <v>7</v>
      </c>
      <c r="B558" s="257">
        <f t="shared" si="518"/>
        <v>2019</v>
      </c>
      <c r="C558" s="8">
        <f t="shared" si="559"/>
        <v>43654</v>
      </c>
      <c r="D558" s="252">
        <v>2.1600000000000001E-2</v>
      </c>
      <c r="E558" s="253"/>
      <c r="F558" s="252"/>
      <c r="G558" s="254"/>
      <c r="H558" s="253">
        <v>1.5699999999999999E-2</v>
      </c>
      <c r="I558" s="255">
        <v>1.3100000000000001E-2</v>
      </c>
      <c r="J558" s="114"/>
      <c r="K558" s="252">
        <v>1.7000000000000001E-2</v>
      </c>
      <c r="L558" s="253"/>
      <c r="M558" s="264">
        <f t="shared" si="565"/>
        <v>2.6239999999999996E-2</v>
      </c>
      <c r="N558" s="264">
        <f t="shared" si="566"/>
        <v>1.8236571428571435E-2</v>
      </c>
      <c r="O558" s="264">
        <f t="shared" si="567"/>
        <v>1.7931000000000009E-2</v>
      </c>
      <c r="P558" s="264">
        <f t="shared" si="568"/>
        <v>2.023666666666667E-2</v>
      </c>
      <c r="Q558" s="265">
        <f t="shared" ref="Q558" si="626">IFERROR(AVERAGE(D558:E558),"")</f>
        <v>2.1600000000000001E-2</v>
      </c>
      <c r="R558" s="265">
        <f t="shared" ref="R558" si="627">IFERROR(AVERAGE(F558:H558),"")</f>
        <v>1.5699999999999999E-2</v>
      </c>
      <c r="S558" s="265">
        <f t="shared" ref="S558" si="628">IFERROR(AVERAGE(I558:J558),"")</f>
        <v>1.3100000000000001E-2</v>
      </c>
      <c r="T558" s="265">
        <f t="shared" ref="T558" si="629">IFERROR(AVERAGE(K558:L558),"")</f>
        <v>1.7000000000000001E-2</v>
      </c>
      <c r="V558" s="257"/>
      <c r="W558" s="265">
        <f t="shared" ref="W558" si="630">AVERAGE(Q558:T558)</f>
        <v>1.685E-2</v>
      </c>
      <c r="X558" s="257"/>
    </row>
    <row r="559" spans="1:30" ht="17.45" customHeight="1" x14ac:dyDescent="0.25">
      <c r="A559" s="257">
        <f t="shared" si="517"/>
        <v>7</v>
      </c>
      <c r="B559" s="257">
        <f t="shared" si="518"/>
        <v>2019</v>
      </c>
      <c r="C559" s="8">
        <f t="shared" si="559"/>
        <v>43655</v>
      </c>
      <c r="D559" s="260"/>
      <c r="E559" s="261">
        <v>4.7E-2</v>
      </c>
      <c r="F559" s="260"/>
      <c r="G559" s="262">
        <v>2.01E-2</v>
      </c>
      <c r="H559" s="261"/>
      <c r="I559" s="263"/>
      <c r="J559" s="285">
        <v>2.8000000000000001E-2</v>
      </c>
      <c r="K559" s="260"/>
      <c r="L559" s="261">
        <v>2.2499999999999999E-2</v>
      </c>
      <c r="M559" s="264">
        <f t="shared" si="565"/>
        <v>2.7436666666666661E-2</v>
      </c>
      <c r="N559" s="264">
        <f t="shared" si="566"/>
        <v>1.8399428571428577E-2</v>
      </c>
      <c r="O559" s="264">
        <f t="shared" si="567"/>
        <v>1.8291000000000009E-2</v>
      </c>
      <c r="P559" s="264">
        <f t="shared" si="568"/>
        <v>2.052E-2</v>
      </c>
      <c r="Q559" s="265">
        <f t="shared" ref="Q559:Q567" si="631">IFERROR(AVERAGE(D559:E559),"")</f>
        <v>4.7E-2</v>
      </c>
      <c r="R559" s="265">
        <f t="shared" ref="R559:R567" si="632">IFERROR(AVERAGE(F559:H559),"")</f>
        <v>2.01E-2</v>
      </c>
      <c r="S559" s="265">
        <f t="shared" ref="S559:S567" si="633">IFERROR(AVERAGE(I559:J559),"")</f>
        <v>2.8000000000000001E-2</v>
      </c>
      <c r="T559" s="265">
        <f t="shared" ref="T559:T567" si="634">IFERROR(AVERAGE(K559:L559),"")</f>
        <v>2.2499999999999999E-2</v>
      </c>
      <c r="V559" s="257"/>
      <c r="W559" s="265">
        <f t="shared" ref="W559:W562" si="635">AVERAGE(Q559:T559)</f>
        <v>2.9399999999999996E-2</v>
      </c>
      <c r="X559" s="257"/>
    </row>
    <row r="560" spans="1:30" ht="17.45" customHeight="1" x14ac:dyDescent="0.25">
      <c r="A560" s="257">
        <f t="shared" ref="A560:A623" si="636">IF(ISNUMBER(C560),MONTH(C560),"")</f>
        <v>7</v>
      </c>
      <c r="B560" s="257">
        <f t="shared" ref="B560:B623" si="637">IF(ISNUMBER(C560),YEAR(C560),"")</f>
        <v>2019</v>
      </c>
      <c r="C560" s="9">
        <f t="shared" si="559"/>
        <v>43656</v>
      </c>
      <c r="D560" s="275">
        <v>3.32E-2</v>
      </c>
      <c r="E560" s="276"/>
      <c r="F560" s="275">
        <v>3.4799999999999998E-2</v>
      </c>
      <c r="G560" s="277"/>
      <c r="H560" s="276">
        <v>3.9100000000000003E-2</v>
      </c>
      <c r="I560" s="275">
        <v>3.4000000000000002E-2</v>
      </c>
      <c r="J560" s="276"/>
      <c r="K560" s="278">
        <v>1.9599999999999999E-2</v>
      </c>
      <c r="L560" s="276"/>
      <c r="M560" s="264">
        <f t="shared" si="565"/>
        <v>2.7946666666666668E-2</v>
      </c>
      <c r="N560" s="264">
        <f t="shared" si="566"/>
        <v>1.9950857142857145E-2</v>
      </c>
      <c r="O560" s="264">
        <f t="shared" si="567"/>
        <v>1.8784333333333337E-2</v>
      </c>
      <c r="P560" s="264">
        <f t="shared" si="568"/>
        <v>2.0676666666666666E-2</v>
      </c>
      <c r="Q560" s="265">
        <f t="shared" si="631"/>
        <v>3.32E-2</v>
      </c>
      <c r="R560" s="265">
        <f t="shared" si="632"/>
        <v>3.6949999999999997E-2</v>
      </c>
      <c r="S560" s="265">
        <f t="shared" si="633"/>
        <v>3.4000000000000002E-2</v>
      </c>
      <c r="T560" s="265">
        <f t="shared" si="634"/>
        <v>1.9599999999999999E-2</v>
      </c>
      <c r="V560" s="257"/>
      <c r="W560" s="265">
        <f t="shared" si="635"/>
        <v>3.09375E-2</v>
      </c>
      <c r="X560" s="257"/>
    </row>
    <row r="561" spans="1:25" ht="17.45" customHeight="1" x14ac:dyDescent="0.25">
      <c r="A561" s="257">
        <f t="shared" si="636"/>
        <v>7</v>
      </c>
      <c r="B561" s="257">
        <f t="shared" si="637"/>
        <v>2019</v>
      </c>
      <c r="C561" s="8">
        <f t="shared" si="559"/>
        <v>43657</v>
      </c>
      <c r="D561" s="260"/>
      <c r="E561" s="261">
        <v>2.5499999999999998E-2</v>
      </c>
      <c r="F561" s="260"/>
      <c r="G561" s="262">
        <v>3.1199999999999999E-2</v>
      </c>
      <c r="H561" s="261"/>
      <c r="I561" s="263"/>
      <c r="J561" s="285">
        <v>2.1299999999999999E-2</v>
      </c>
      <c r="K561" s="260"/>
      <c r="L561" s="261">
        <v>2.47E-2</v>
      </c>
      <c r="M561" s="264">
        <f t="shared" si="565"/>
        <v>2.8346666666666666E-2</v>
      </c>
      <c r="N561" s="264">
        <f t="shared" si="566"/>
        <v>2.0308000000000007E-2</v>
      </c>
      <c r="O561" s="264">
        <f t="shared" si="567"/>
        <v>1.8931000000000007E-2</v>
      </c>
      <c r="P561" s="264">
        <f t="shared" si="568"/>
        <v>2.0856666666666666E-2</v>
      </c>
      <c r="Q561" s="265">
        <f t="shared" si="631"/>
        <v>2.5499999999999998E-2</v>
      </c>
      <c r="R561" s="265">
        <f t="shared" si="632"/>
        <v>3.1199999999999999E-2</v>
      </c>
      <c r="S561" s="265">
        <f t="shared" si="633"/>
        <v>2.1299999999999999E-2</v>
      </c>
      <c r="T561" s="265">
        <f t="shared" si="634"/>
        <v>2.47E-2</v>
      </c>
      <c r="V561" s="257"/>
      <c r="W561" s="265">
        <f t="shared" si="635"/>
        <v>2.5675E-2</v>
      </c>
      <c r="X561" s="257"/>
    </row>
    <row r="562" spans="1:25" ht="17.45" customHeight="1" x14ac:dyDescent="0.25">
      <c r="A562" s="257">
        <f t="shared" si="636"/>
        <v>7</v>
      </c>
      <c r="B562" s="257">
        <f t="shared" si="637"/>
        <v>2019</v>
      </c>
      <c r="C562" s="8">
        <f t="shared" si="559"/>
        <v>43658</v>
      </c>
      <c r="D562" s="260">
        <v>2.47E-2</v>
      </c>
      <c r="E562" s="261"/>
      <c r="F562" s="260">
        <v>2.7E-2</v>
      </c>
      <c r="G562" s="262"/>
      <c r="H562" s="261"/>
      <c r="I562" s="263">
        <v>2.2100000000000002E-2</v>
      </c>
      <c r="J562" s="285"/>
      <c r="K562" s="260">
        <v>1.7299999999999999E-2</v>
      </c>
      <c r="L562" s="261"/>
      <c r="M562" s="264">
        <f t="shared" si="565"/>
        <v>2.7866666666666661E-2</v>
      </c>
      <c r="N562" s="264">
        <f t="shared" si="566"/>
        <v>2.0165142857142864E-2</v>
      </c>
      <c r="O562" s="264">
        <f t="shared" si="567"/>
        <v>1.8754333333333335E-2</v>
      </c>
      <c r="P562" s="264">
        <f t="shared" si="568"/>
        <v>2.0563333333333322E-2</v>
      </c>
      <c r="Q562" s="265">
        <f t="shared" si="631"/>
        <v>2.47E-2</v>
      </c>
      <c r="R562" s="265">
        <f t="shared" si="632"/>
        <v>2.7E-2</v>
      </c>
      <c r="S562" s="265">
        <f t="shared" si="633"/>
        <v>2.2100000000000002E-2</v>
      </c>
      <c r="T562" s="265">
        <f t="shared" si="634"/>
        <v>1.7299999999999999E-2</v>
      </c>
      <c r="V562" s="257"/>
      <c r="W562" s="265">
        <f t="shared" si="635"/>
        <v>2.2775E-2</v>
      </c>
      <c r="X562" s="265">
        <f>AVERAGE(Q558:T562)</f>
        <v>2.5127500000000004E-2</v>
      </c>
      <c r="Y562" s="266">
        <v>80</v>
      </c>
    </row>
    <row r="563" spans="1:25" ht="17.45" customHeight="1" x14ac:dyDescent="0.25">
      <c r="A563" s="257">
        <f t="shared" si="636"/>
        <v>7</v>
      </c>
      <c r="B563" s="257">
        <f t="shared" si="637"/>
        <v>2019</v>
      </c>
      <c r="C563" s="435">
        <f t="shared" si="559"/>
        <v>43659</v>
      </c>
      <c r="D563" s="434"/>
      <c r="E563" s="436">
        <v>1.3299999999999999E-2</v>
      </c>
      <c r="F563" s="434"/>
      <c r="G563" s="438">
        <v>1.3899999999999999E-2</v>
      </c>
      <c r="H563" s="436"/>
      <c r="I563" s="437"/>
      <c r="J563" s="439">
        <v>1.4E-2</v>
      </c>
      <c r="K563" s="434"/>
      <c r="L563" s="436">
        <v>1.5299999999999999E-2</v>
      </c>
      <c r="M563" s="15">
        <f t="shared" si="565"/>
        <v>2.7006666666666665E-2</v>
      </c>
      <c r="N563" s="15">
        <f t="shared" si="566"/>
        <v>2.0022285714285715E-2</v>
      </c>
      <c r="O563" s="15">
        <f t="shared" si="567"/>
        <v>1.8694333333333334E-2</v>
      </c>
      <c r="P563" s="15">
        <f t="shared" si="568"/>
        <v>2.0183333333333324E-2</v>
      </c>
      <c r="Q563" s="442">
        <f t="shared" si="631"/>
        <v>1.3299999999999999E-2</v>
      </c>
      <c r="R563" s="442">
        <f t="shared" si="632"/>
        <v>1.3899999999999999E-2</v>
      </c>
      <c r="S563" s="442">
        <f t="shared" si="633"/>
        <v>1.4E-2</v>
      </c>
      <c r="T563" s="442">
        <f t="shared" si="634"/>
        <v>1.5299999999999999E-2</v>
      </c>
      <c r="V563" s="442">
        <f>AVERAGE(Q563:T563)</f>
        <v>1.4125E-2</v>
      </c>
      <c r="W563" s="445"/>
      <c r="X563" s="257"/>
      <c r="Y563" s="266">
        <v>80</v>
      </c>
    </row>
    <row r="564" spans="1:25" ht="17.45" customHeight="1" x14ac:dyDescent="0.25">
      <c r="A564" s="257">
        <f t="shared" si="636"/>
        <v>7</v>
      </c>
      <c r="B564" s="257">
        <f t="shared" si="637"/>
        <v>2019</v>
      </c>
      <c r="C564" s="435">
        <f t="shared" si="559"/>
        <v>43660</v>
      </c>
      <c r="D564" s="434">
        <v>9.1000000000000004E-3</v>
      </c>
      <c r="E564" s="436"/>
      <c r="F564" s="434"/>
      <c r="G564" s="438"/>
      <c r="H564" s="436">
        <v>1.17E-2</v>
      </c>
      <c r="I564" s="437">
        <v>8.3300000000000006E-3</v>
      </c>
      <c r="J564" s="439"/>
      <c r="K564" s="434">
        <v>1.0500000000000001E-2</v>
      </c>
      <c r="L564" s="436"/>
      <c r="M564" s="15">
        <f t="shared" si="565"/>
        <v>2.5666666666666661E-2</v>
      </c>
      <c r="N564" s="15">
        <f t="shared" si="566"/>
        <v>1.9688000000000001E-2</v>
      </c>
      <c r="O564" s="15">
        <f t="shared" si="567"/>
        <v>1.8305333333333333E-2</v>
      </c>
      <c r="P564" s="15">
        <f t="shared" si="568"/>
        <v>1.9673333333333327E-2</v>
      </c>
      <c r="Q564" s="442">
        <f t="shared" si="631"/>
        <v>9.1000000000000004E-3</v>
      </c>
      <c r="R564" s="442">
        <f t="shared" si="632"/>
        <v>1.17E-2</v>
      </c>
      <c r="S564" s="442">
        <f t="shared" si="633"/>
        <v>8.3300000000000006E-3</v>
      </c>
      <c r="T564" s="442">
        <f t="shared" si="634"/>
        <v>1.0500000000000001E-2</v>
      </c>
      <c r="V564" s="442">
        <f>AVERAGE(Q564:T564)</f>
        <v>9.9074999999999996E-3</v>
      </c>
      <c r="W564" s="445"/>
      <c r="X564" s="265">
        <f>AVERAGE(Q563:T564)</f>
        <v>1.2016250000000001E-2</v>
      </c>
      <c r="Y564" s="266">
        <v>80</v>
      </c>
    </row>
    <row r="565" spans="1:25" ht="17.45" customHeight="1" x14ac:dyDescent="0.25">
      <c r="A565" s="257">
        <f t="shared" si="636"/>
        <v>7</v>
      </c>
      <c r="B565" s="257">
        <f t="shared" si="637"/>
        <v>2019</v>
      </c>
      <c r="C565" s="8">
        <f t="shared" si="559"/>
        <v>43661</v>
      </c>
      <c r="D565" s="260"/>
      <c r="E565" s="261">
        <v>2.9700000000000001E-2</v>
      </c>
      <c r="F565" s="260"/>
      <c r="G565" s="262">
        <v>3.15E-2</v>
      </c>
      <c r="H565" s="261"/>
      <c r="I565" s="263"/>
      <c r="J565" s="285">
        <v>2.2100000000000002E-2</v>
      </c>
      <c r="K565" s="260"/>
      <c r="L565" s="261">
        <v>2.69E-2</v>
      </c>
      <c r="M565" s="264">
        <f t="shared" si="565"/>
        <v>2.6169999999999992E-2</v>
      </c>
      <c r="N565" s="264">
        <f t="shared" si="566"/>
        <v>2.0242285714285713E-2</v>
      </c>
      <c r="O565" s="264">
        <f t="shared" si="567"/>
        <v>1.8772E-2</v>
      </c>
      <c r="P565" s="264">
        <f t="shared" si="568"/>
        <v>1.993E-2</v>
      </c>
      <c r="Q565" s="265">
        <f t="shared" si="631"/>
        <v>2.9700000000000001E-2</v>
      </c>
      <c r="R565" s="265">
        <f t="shared" si="632"/>
        <v>3.15E-2</v>
      </c>
      <c r="S565" s="265">
        <f t="shared" si="633"/>
        <v>2.2100000000000002E-2</v>
      </c>
      <c r="T565" s="265">
        <f t="shared" si="634"/>
        <v>2.69E-2</v>
      </c>
      <c r="V565" s="257"/>
      <c r="W565" s="265">
        <f t="shared" ref="W565:W567" si="638">AVERAGE(Q565:T565)</f>
        <v>2.7550000000000005E-2</v>
      </c>
      <c r="X565" s="257"/>
    </row>
    <row r="566" spans="1:25" ht="17.45" customHeight="1" x14ac:dyDescent="0.25">
      <c r="A566" s="257">
        <f t="shared" si="636"/>
        <v>7</v>
      </c>
      <c r="B566" s="257">
        <f t="shared" si="637"/>
        <v>2019</v>
      </c>
      <c r="C566" s="9">
        <f t="shared" si="559"/>
        <v>43662</v>
      </c>
      <c r="D566" s="275">
        <v>2.6200000000000001E-2</v>
      </c>
      <c r="E566" s="276"/>
      <c r="F566" s="275">
        <v>2.86E-2</v>
      </c>
      <c r="G566" s="277"/>
      <c r="H566" s="276">
        <v>2.86E-2</v>
      </c>
      <c r="I566" s="275">
        <v>2.6100000000000002E-2</v>
      </c>
      <c r="J566" s="276"/>
      <c r="K566" s="278">
        <v>2.4E-2</v>
      </c>
      <c r="L566" s="276"/>
      <c r="M566" s="264">
        <f t="shared" si="565"/>
        <v>2.6143333333333321E-2</v>
      </c>
      <c r="N566" s="264">
        <f t="shared" si="566"/>
        <v>2.1056571428571428E-2</v>
      </c>
      <c r="O566" s="264">
        <f t="shared" si="567"/>
        <v>1.934866666666667E-2</v>
      </c>
      <c r="P566" s="264">
        <f t="shared" si="568"/>
        <v>2.0393333333333333E-2</v>
      </c>
      <c r="Q566" s="265">
        <f t="shared" si="631"/>
        <v>2.6200000000000001E-2</v>
      </c>
      <c r="R566" s="265">
        <f t="shared" si="632"/>
        <v>2.86E-2</v>
      </c>
      <c r="S566" s="265">
        <f t="shared" si="633"/>
        <v>2.6100000000000002E-2</v>
      </c>
      <c r="T566" s="265">
        <f t="shared" si="634"/>
        <v>2.4E-2</v>
      </c>
      <c r="V566" s="257"/>
      <c r="W566" s="265">
        <f t="shared" si="638"/>
        <v>2.6224999999999998E-2</v>
      </c>
      <c r="X566" s="257"/>
    </row>
    <row r="567" spans="1:25" ht="17.45" customHeight="1" x14ac:dyDescent="0.25">
      <c r="A567" s="257">
        <f t="shared" si="636"/>
        <v>7</v>
      </c>
      <c r="B567" s="257">
        <f t="shared" si="637"/>
        <v>2019</v>
      </c>
      <c r="C567" s="8">
        <f t="shared" si="559"/>
        <v>43663</v>
      </c>
      <c r="D567" s="260"/>
      <c r="E567" s="261">
        <v>3.0599999999999999E-2</v>
      </c>
      <c r="F567" s="260"/>
      <c r="G567" s="262">
        <v>2.12E-2</v>
      </c>
      <c r="H567" s="261"/>
      <c r="I567" s="263"/>
      <c r="J567" s="285">
        <v>1.7100000000000001E-2</v>
      </c>
      <c r="K567" s="260"/>
      <c r="L567" s="261">
        <v>2.7099999999999999E-2</v>
      </c>
      <c r="M567" s="264">
        <f t="shared" si="565"/>
        <v>2.5186666666666656E-2</v>
      </c>
      <c r="N567" s="264">
        <f t="shared" si="566"/>
        <v>2.0347999999999998E-2</v>
      </c>
      <c r="O567" s="264">
        <f t="shared" si="567"/>
        <v>1.9335333333333333E-2</v>
      </c>
      <c r="P567" s="264">
        <f t="shared" si="568"/>
        <v>2.0483333333333336E-2</v>
      </c>
      <c r="Q567" s="265">
        <f t="shared" si="631"/>
        <v>3.0599999999999999E-2</v>
      </c>
      <c r="R567" s="265">
        <f t="shared" si="632"/>
        <v>2.12E-2</v>
      </c>
      <c r="S567" s="265">
        <f t="shared" si="633"/>
        <v>1.7100000000000001E-2</v>
      </c>
      <c r="T567" s="265">
        <f t="shared" si="634"/>
        <v>2.7099999999999999E-2</v>
      </c>
      <c r="V567" s="257"/>
      <c r="W567" s="265">
        <f t="shared" si="638"/>
        <v>2.4E-2</v>
      </c>
      <c r="X567" s="257"/>
    </row>
    <row r="568" spans="1:25" ht="17.45" customHeight="1" x14ac:dyDescent="0.25">
      <c r="A568" s="257">
        <f t="shared" si="636"/>
        <v>7</v>
      </c>
      <c r="B568" s="257">
        <f t="shared" si="637"/>
        <v>2019</v>
      </c>
      <c r="C568" s="8">
        <f t="shared" si="559"/>
        <v>43664</v>
      </c>
      <c r="D568" s="260">
        <v>2.8199999999999999E-2</v>
      </c>
      <c r="E568" s="261"/>
      <c r="F568" s="260">
        <v>3.0200000000000001E-2</v>
      </c>
      <c r="G568" s="262"/>
      <c r="H568" s="261"/>
      <c r="I568" s="263">
        <v>2.01E-2</v>
      </c>
      <c r="J568" s="285"/>
      <c r="K568" s="260">
        <v>1.9800000000000002E-2</v>
      </c>
      <c r="L568" s="261"/>
      <c r="M568" s="264">
        <f t="shared" si="565"/>
        <v>2.4083333333333328E-2</v>
      </c>
      <c r="N568" s="264">
        <f t="shared" si="566"/>
        <v>2.0427999999999998E-2</v>
      </c>
      <c r="O568" s="264">
        <f t="shared" si="567"/>
        <v>1.7945333333333334E-2</v>
      </c>
      <c r="P568" s="264">
        <f t="shared" si="568"/>
        <v>2.0316666666666667E-2</v>
      </c>
      <c r="Q568" s="265">
        <f t="shared" ref="Q568" si="639">IFERROR(AVERAGE(D568:E568),"")</f>
        <v>2.8199999999999999E-2</v>
      </c>
      <c r="R568" s="265">
        <f t="shared" ref="R568" si="640">IFERROR(AVERAGE(F568:H568),"")</f>
        <v>3.0200000000000001E-2</v>
      </c>
      <c r="S568" s="265">
        <f t="shared" ref="S568" si="641">IFERROR(AVERAGE(I568:J568),"")</f>
        <v>2.01E-2</v>
      </c>
      <c r="T568" s="265">
        <f t="shared" ref="T568" si="642">IFERROR(AVERAGE(K568:L568),"")</f>
        <v>1.9800000000000002E-2</v>
      </c>
      <c r="V568" s="257"/>
      <c r="W568" s="265">
        <f t="shared" ref="W568" si="643">AVERAGE(Q568:T568)</f>
        <v>2.4575E-2</v>
      </c>
      <c r="X568" s="257"/>
    </row>
    <row r="569" spans="1:25" ht="17.45" customHeight="1" x14ac:dyDescent="0.25">
      <c r="A569" s="257">
        <f t="shared" si="636"/>
        <v>7</v>
      </c>
      <c r="B569" s="257">
        <f t="shared" si="637"/>
        <v>2019</v>
      </c>
      <c r="C569" s="8">
        <f t="shared" si="559"/>
        <v>43665</v>
      </c>
      <c r="D569" s="260"/>
      <c r="E569" s="261">
        <v>0.03</v>
      </c>
      <c r="F569" s="260"/>
      <c r="G569" s="262">
        <v>1.5299999999999999E-2</v>
      </c>
      <c r="H569" s="261"/>
      <c r="I569" s="263"/>
      <c r="J569" s="285">
        <v>1.7500000000000002E-2</v>
      </c>
      <c r="K569" s="260"/>
      <c r="L569" s="261">
        <v>2.5600000000000001E-2</v>
      </c>
      <c r="M569" s="264">
        <f t="shared" si="565"/>
        <v>2.3819999999999994E-2</v>
      </c>
      <c r="N569" s="264">
        <f t="shared" si="566"/>
        <v>2.0159428571428568E-2</v>
      </c>
      <c r="O569" s="264">
        <f t="shared" si="567"/>
        <v>1.7015333333333334E-2</v>
      </c>
      <c r="P569" s="264">
        <f t="shared" si="568"/>
        <v>1.9990000000000001E-2</v>
      </c>
      <c r="Q569" s="265">
        <f t="shared" ref="Q569:Q572" si="644">IFERROR(AVERAGE(D569:E569),"")</f>
        <v>0.03</v>
      </c>
      <c r="R569" s="265">
        <f t="shared" ref="R569:R572" si="645">IFERROR(AVERAGE(F569:H569),"")</f>
        <v>1.5299999999999999E-2</v>
      </c>
      <c r="S569" s="265">
        <f t="shared" ref="S569:S572" si="646">IFERROR(AVERAGE(I569:J569),"")</f>
        <v>1.7500000000000002E-2</v>
      </c>
      <c r="T569" s="265">
        <f t="shared" ref="T569:T572" si="647">IFERROR(AVERAGE(K569:L569),"")</f>
        <v>2.5600000000000001E-2</v>
      </c>
      <c r="V569" s="257"/>
      <c r="W569" s="265">
        <f t="shared" ref="W569" si="648">AVERAGE(Q569:T569)</f>
        <v>2.2099999999999998E-2</v>
      </c>
      <c r="X569" s="265">
        <f>AVERAGE(Q565:T569)</f>
        <v>2.4890000000000002E-2</v>
      </c>
      <c r="Y569" s="266">
        <v>81</v>
      </c>
    </row>
    <row r="570" spans="1:25" ht="17.45" customHeight="1" x14ac:dyDescent="0.25">
      <c r="A570" s="257">
        <f t="shared" si="636"/>
        <v>7</v>
      </c>
      <c r="B570" s="257">
        <f t="shared" si="637"/>
        <v>2019</v>
      </c>
      <c r="C570" s="435">
        <f t="shared" si="559"/>
        <v>43666</v>
      </c>
      <c r="D570" s="434">
        <v>1.9199999999999998E-2</v>
      </c>
      <c r="E570" s="436"/>
      <c r="F570" s="434"/>
      <c r="G570" s="438"/>
      <c r="H570" s="436">
        <v>2.18E-2</v>
      </c>
      <c r="I570" s="437">
        <v>8.2000000000000007E-3</v>
      </c>
      <c r="J570" s="439"/>
      <c r="K570" s="434">
        <v>1.12E-2</v>
      </c>
      <c r="L570" s="436"/>
      <c r="M570" s="15">
        <f t="shared" si="565"/>
        <v>2.3079999999999996E-2</v>
      </c>
      <c r="N570" s="15">
        <f t="shared" si="566"/>
        <v>2.0122285714285714E-2</v>
      </c>
      <c r="O570" s="15">
        <f t="shared" si="567"/>
        <v>1.6655333333333338E-2</v>
      </c>
      <c r="P570" s="15">
        <f t="shared" si="568"/>
        <v>1.9316666666666666E-2</v>
      </c>
      <c r="Q570" s="442">
        <f t="shared" si="644"/>
        <v>1.9199999999999998E-2</v>
      </c>
      <c r="R570" s="442">
        <f t="shared" si="645"/>
        <v>2.18E-2</v>
      </c>
      <c r="S570" s="442">
        <f t="shared" si="646"/>
        <v>8.2000000000000007E-3</v>
      </c>
      <c r="T570" s="442">
        <f t="shared" si="647"/>
        <v>1.12E-2</v>
      </c>
      <c r="V570" s="442">
        <f>AVERAGE(Q570:T570)</f>
        <v>1.5099999999999999E-2</v>
      </c>
      <c r="W570" s="445"/>
      <c r="X570" s="257"/>
      <c r="Y570" s="266">
        <v>81</v>
      </c>
    </row>
    <row r="571" spans="1:25" ht="17.45" customHeight="1" x14ac:dyDescent="0.25">
      <c r="A571" s="257">
        <f t="shared" si="636"/>
        <v>7</v>
      </c>
      <c r="B571" s="257">
        <f t="shared" si="637"/>
        <v>2019</v>
      </c>
      <c r="C571" s="435">
        <f t="shared" si="559"/>
        <v>43667</v>
      </c>
      <c r="D571" s="434"/>
      <c r="E571" s="436">
        <v>1.3899999999999999E-2</v>
      </c>
      <c r="F571" s="434"/>
      <c r="G571" s="438">
        <v>2.3900000000000001E-2</v>
      </c>
      <c r="H571" s="436"/>
      <c r="I571" s="437"/>
      <c r="J571" s="439">
        <v>8.6499999999999997E-3</v>
      </c>
      <c r="K571" s="434"/>
      <c r="L571" s="436">
        <v>1.34E-2</v>
      </c>
      <c r="M571" s="15">
        <f t="shared" si="565"/>
        <v>2.2653333333333334E-2</v>
      </c>
      <c r="N571" s="15">
        <f t="shared" si="566"/>
        <v>2.0550857142857145E-2</v>
      </c>
      <c r="O571" s="15">
        <f t="shared" si="567"/>
        <v>1.6523666666666669E-2</v>
      </c>
      <c r="P571" s="15">
        <f t="shared" si="568"/>
        <v>1.9113333333333333E-2</v>
      </c>
      <c r="Q571" s="442">
        <f t="shared" si="644"/>
        <v>1.3899999999999999E-2</v>
      </c>
      <c r="R571" s="442">
        <f t="shared" si="645"/>
        <v>2.3900000000000001E-2</v>
      </c>
      <c r="S571" s="442">
        <f t="shared" si="646"/>
        <v>8.6499999999999997E-3</v>
      </c>
      <c r="T571" s="442">
        <f t="shared" si="647"/>
        <v>1.34E-2</v>
      </c>
      <c r="V571" s="442">
        <f>AVERAGE(Q571:T571)</f>
        <v>1.49625E-2</v>
      </c>
      <c r="W571" s="445"/>
      <c r="X571" s="265">
        <f>AVERAGE(Q570:T571)</f>
        <v>1.5031249999999999E-2</v>
      </c>
      <c r="Y571" s="266">
        <v>81</v>
      </c>
    </row>
    <row r="572" spans="1:25" ht="17.45" customHeight="1" x14ac:dyDescent="0.25">
      <c r="A572" s="257">
        <f t="shared" si="636"/>
        <v>7</v>
      </c>
      <c r="B572" s="257">
        <f t="shared" si="637"/>
        <v>2019</v>
      </c>
      <c r="C572" s="9">
        <f t="shared" si="559"/>
        <v>43668</v>
      </c>
      <c r="D572" s="275">
        <v>2.1899999999999999E-2</v>
      </c>
      <c r="E572" s="276"/>
      <c r="F572" s="275">
        <v>2.7300000000000001E-2</v>
      </c>
      <c r="G572" s="277"/>
      <c r="H572" s="276">
        <v>2.8799999999999999E-2</v>
      </c>
      <c r="I572" s="275">
        <v>2.4299999999999999E-2</v>
      </c>
      <c r="J572" s="276"/>
      <c r="K572" s="278">
        <v>1.6500000000000001E-2</v>
      </c>
      <c r="L572" s="276"/>
      <c r="M572" s="264">
        <f t="shared" si="565"/>
        <v>2.2936666666666668E-2</v>
      </c>
      <c r="N572" s="264">
        <f t="shared" si="566"/>
        <v>2.1585142857142858E-2</v>
      </c>
      <c r="O572" s="264">
        <f t="shared" si="567"/>
        <v>1.7153666666666671E-2</v>
      </c>
      <c r="P572" s="264">
        <f t="shared" si="568"/>
        <v>1.9399999999999997E-2</v>
      </c>
      <c r="Q572" s="265">
        <f t="shared" si="644"/>
        <v>2.1899999999999999E-2</v>
      </c>
      <c r="R572" s="265">
        <f t="shared" si="645"/>
        <v>2.8049999999999999E-2</v>
      </c>
      <c r="S572" s="265">
        <f t="shared" si="646"/>
        <v>2.4299999999999999E-2</v>
      </c>
      <c r="T572" s="265">
        <f t="shared" si="647"/>
        <v>1.6500000000000001E-2</v>
      </c>
      <c r="V572" s="257"/>
      <c r="W572" s="265">
        <f t="shared" ref="W572:W573" si="649">AVERAGE(Q572:T572)</f>
        <v>2.2687499999999999E-2</v>
      </c>
      <c r="X572" s="257"/>
    </row>
    <row r="573" spans="1:25" ht="17.45" customHeight="1" x14ac:dyDescent="0.25">
      <c r="A573" s="257">
        <f t="shared" si="636"/>
        <v>7</v>
      </c>
      <c r="B573" s="257">
        <f t="shared" si="637"/>
        <v>2019</v>
      </c>
      <c r="C573" s="8">
        <f t="shared" si="559"/>
        <v>43669</v>
      </c>
      <c r="D573" s="260"/>
      <c r="E573" s="261">
        <v>3.0099999999999998E-2</v>
      </c>
      <c r="F573" s="260"/>
      <c r="G573" s="262">
        <v>3.0800000000000001E-2</v>
      </c>
      <c r="H573" s="261"/>
      <c r="I573" s="263"/>
      <c r="J573" s="285">
        <v>2.4400000000000002E-2</v>
      </c>
      <c r="K573" s="260"/>
      <c r="L573" s="261">
        <v>3.1E-2</v>
      </c>
      <c r="M573" s="264">
        <f t="shared" si="565"/>
        <v>2.3530000000000002E-2</v>
      </c>
      <c r="N573" s="264">
        <f t="shared" si="566"/>
        <v>2.2182285714285717E-2</v>
      </c>
      <c r="O573" s="264">
        <f t="shared" si="567"/>
        <v>1.7784666666666667E-2</v>
      </c>
      <c r="P573" s="264">
        <f t="shared" si="568"/>
        <v>2.0029999999999999E-2</v>
      </c>
      <c r="Q573" s="265">
        <f t="shared" ref="Q573" si="650">IFERROR(AVERAGE(D573:E573),"")</f>
        <v>3.0099999999999998E-2</v>
      </c>
      <c r="R573" s="265">
        <f t="shared" ref="R573" si="651">IFERROR(AVERAGE(F573:H573),"")</f>
        <v>3.0800000000000001E-2</v>
      </c>
      <c r="S573" s="265">
        <f t="shared" ref="S573" si="652">IFERROR(AVERAGE(I573:J573),"")</f>
        <v>2.4400000000000002E-2</v>
      </c>
      <c r="T573" s="265">
        <f t="shared" ref="T573" si="653">IFERROR(AVERAGE(K573:L573),"")</f>
        <v>3.1E-2</v>
      </c>
      <c r="V573" s="257"/>
      <c r="W573" s="265">
        <f t="shared" si="649"/>
        <v>2.9075E-2</v>
      </c>
      <c r="X573" s="257"/>
    </row>
    <row r="574" spans="1:25" ht="17.45" customHeight="1" x14ac:dyDescent="0.25">
      <c r="A574" s="257">
        <f t="shared" si="636"/>
        <v>7</v>
      </c>
      <c r="B574" s="257">
        <f t="shared" si="637"/>
        <v>2019</v>
      </c>
      <c r="C574" s="8">
        <f t="shared" si="559"/>
        <v>43670</v>
      </c>
      <c r="D574" s="260">
        <v>3.5400000000000001E-2</v>
      </c>
      <c r="E574" s="261"/>
      <c r="F574" s="260">
        <v>3.3799999999999997E-2</v>
      </c>
      <c r="G574" s="262"/>
      <c r="H574" s="261"/>
      <c r="I574" s="263">
        <v>2.6100000000000002E-2</v>
      </c>
      <c r="J574" s="285"/>
      <c r="K574" s="260">
        <v>3.4000000000000002E-2</v>
      </c>
      <c r="L574" s="261"/>
      <c r="M574" s="264">
        <f t="shared" si="565"/>
        <v>2.3100000000000002E-2</v>
      </c>
      <c r="N574" s="264">
        <f t="shared" si="566"/>
        <v>2.2562285714285719E-2</v>
      </c>
      <c r="O574" s="264">
        <f t="shared" si="567"/>
        <v>1.7904666666666669E-2</v>
      </c>
      <c r="P574" s="264">
        <f t="shared" si="568"/>
        <v>2.0320000000000001E-2</v>
      </c>
      <c r="Q574" s="265">
        <f t="shared" ref="Q574" si="654">IFERROR(AVERAGE(D574:E574),"")</f>
        <v>3.5400000000000001E-2</v>
      </c>
      <c r="R574" s="265">
        <f t="shared" ref="R574" si="655">IFERROR(AVERAGE(F574:H574),"")</f>
        <v>3.3799999999999997E-2</v>
      </c>
      <c r="S574" s="265">
        <f t="shared" ref="S574" si="656">IFERROR(AVERAGE(I574:J574),"")</f>
        <v>2.6100000000000002E-2</v>
      </c>
      <c r="T574" s="265">
        <f t="shared" ref="T574" si="657">IFERROR(AVERAGE(K574:L574),"")</f>
        <v>3.4000000000000002E-2</v>
      </c>
      <c r="V574" s="257"/>
      <c r="W574" s="265">
        <f t="shared" ref="W574" si="658">AVERAGE(Q574:T574)</f>
        <v>3.2325E-2</v>
      </c>
      <c r="X574" s="257"/>
    </row>
    <row r="575" spans="1:25" ht="17.45" customHeight="1" x14ac:dyDescent="0.25">
      <c r="A575" s="257">
        <f t="shared" si="636"/>
        <v>7</v>
      </c>
      <c r="B575" s="257">
        <f t="shared" si="637"/>
        <v>2019</v>
      </c>
      <c r="C575" s="8">
        <f t="shared" si="559"/>
        <v>43671</v>
      </c>
      <c r="D575" s="260"/>
      <c r="E575" s="261">
        <v>3.1199999999999999E-2</v>
      </c>
      <c r="F575" s="260"/>
      <c r="G575" s="262">
        <v>2.5100000000000001E-2</v>
      </c>
      <c r="H575" s="261"/>
      <c r="I575" s="263"/>
      <c r="J575" s="285">
        <v>2.5100000000000001E-2</v>
      </c>
      <c r="K575" s="260"/>
      <c r="L575" s="261">
        <v>3.1800000000000002E-2</v>
      </c>
      <c r="M575" s="264">
        <f t="shared" si="565"/>
        <v>2.3063333333333335E-2</v>
      </c>
      <c r="N575" s="264">
        <f t="shared" si="566"/>
        <v>2.2042285714285723E-2</v>
      </c>
      <c r="O575" s="264">
        <f t="shared" si="567"/>
        <v>1.8211333333333333E-2</v>
      </c>
      <c r="P575" s="264">
        <f t="shared" si="568"/>
        <v>2.0460000000000002E-2</v>
      </c>
      <c r="Q575" s="265">
        <f t="shared" ref="Q575:Q581" si="659">IFERROR(AVERAGE(D575:E575),"")</f>
        <v>3.1199999999999999E-2</v>
      </c>
      <c r="R575" s="265">
        <f t="shared" ref="R575:R581" si="660">IFERROR(AVERAGE(F575:H575),"")</f>
        <v>2.5100000000000001E-2</v>
      </c>
      <c r="S575" s="265">
        <f t="shared" ref="S575:S581" si="661">IFERROR(AVERAGE(I575:J575),"")</f>
        <v>2.5100000000000001E-2</v>
      </c>
      <c r="T575" s="265">
        <f t="shared" ref="T575:T581" si="662">IFERROR(AVERAGE(K575:L575),"")</f>
        <v>3.1800000000000002E-2</v>
      </c>
      <c r="V575" s="257"/>
      <c r="W575" s="265">
        <f t="shared" ref="W575:W576" si="663">AVERAGE(Q575:T575)</f>
        <v>2.8299999999999999E-2</v>
      </c>
      <c r="X575" s="257"/>
    </row>
    <row r="576" spans="1:25" ht="17.45" customHeight="1" x14ac:dyDescent="0.25">
      <c r="A576" s="257">
        <f t="shared" si="636"/>
        <v>7</v>
      </c>
      <c r="B576" s="257">
        <f t="shared" si="637"/>
        <v>2019</v>
      </c>
      <c r="C576" s="8">
        <f t="shared" si="559"/>
        <v>43672</v>
      </c>
      <c r="D576" s="260">
        <v>2.4500000000000001E-2</v>
      </c>
      <c r="E576" s="261"/>
      <c r="F576" s="260"/>
      <c r="G576" s="262"/>
      <c r="H576" s="261">
        <v>2.24E-2</v>
      </c>
      <c r="I576" s="263">
        <v>2.06E-2</v>
      </c>
      <c r="J576" s="285"/>
      <c r="K576" s="260">
        <v>2.7699999999999999E-2</v>
      </c>
      <c r="L576" s="261"/>
      <c r="M576" s="264">
        <f t="shared" si="565"/>
        <v>2.3033333333333336E-2</v>
      </c>
      <c r="N576" s="264">
        <f t="shared" si="566"/>
        <v>2.1882285714285722E-2</v>
      </c>
      <c r="O576" s="264">
        <f t="shared" si="567"/>
        <v>1.8367999999999999E-2</v>
      </c>
      <c r="P576" s="264">
        <f t="shared" si="568"/>
        <v>2.0413333333333335E-2</v>
      </c>
      <c r="Q576" s="265">
        <f t="shared" si="659"/>
        <v>2.4500000000000001E-2</v>
      </c>
      <c r="R576" s="265">
        <f t="shared" si="660"/>
        <v>2.24E-2</v>
      </c>
      <c r="S576" s="265">
        <f t="shared" si="661"/>
        <v>2.06E-2</v>
      </c>
      <c r="T576" s="265">
        <f t="shared" si="662"/>
        <v>2.7699999999999999E-2</v>
      </c>
      <c r="V576" s="257"/>
      <c r="W576" s="265">
        <f t="shared" si="663"/>
        <v>2.3800000000000002E-2</v>
      </c>
      <c r="X576" s="265">
        <f>AVERAGE(Q572:T576)</f>
        <v>2.7237499999999998E-2</v>
      </c>
      <c r="Y576" s="266">
        <v>82</v>
      </c>
    </row>
    <row r="577" spans="1:30" ht="17.45" customHeight="1" x14ac:dyDescent="0.25">
      <c r="A577" s="257">
        <f t="shared" si="636"/>
        <v>7</v>
      </c>
      <c r="B577" s="257">
        <f t="shared" si="637"/>
        <v>2019</v>
      </c>
      <c r="C577" s="435">
        <f t="shared" si="559"/>
        <v>43673</v>
      </c>
      <c r="D577" s="434"/>
      <c r="E577" s="436">
        <v>1.5299999999999999E-2</v>
      </c>
      <c r="F577" s="434"/>
      <c r="G577" s="438">
        <v>3.09E-2</v>
      </c>
      <c r="H577" s="436"/>
      <c r="I577" s="437"/>
      <c r="J577" s="439">
        <v>1.37E-2</v>
      </c>
      <c r="K577" s="434"/>
      <c r="L577" s="436">
        <v>2.1299999999999999E-2</v>
      </c>
      <c r="M577" s="264">
        <f t="shared" si="565"/>
        <v>2.2720000000000004E-2</v>
      </c>
      <c r="N577" s="264">
        <f t="shared" si="566"/>
        <v>2.2030857142857147E-2</v>
      </c>
      <c r="O577" s="264">
        <f t="shared" si="567"/>
        <v>1.8098E-2</v>
      </c>
      <c r="P577" s="264">
        <f t="shared" si="568"/>
        <v>2.0380000000000002E-2</v>
      </c>
      <c r="Q577" s="442">
        <f t="shared" si="659"/>
        <v>1.5299999999999999E-2</v>
      </c>
      <c r="R577" s="442">
        <f t="shared" si="660"/>
        <v>3.09E-2</v>
      </c>
      <c r="S577" s="442">
        <f t="shared" si="661"/>
        <v>1.37E-2</v>
      </c>
      <c r="T577" s="442">
        <f t="shared" si="662"/>
        <v>2.1299999999999999E-2</v>
      </c>
      <c r="V577" s="442">
        <f>AVERAGE(Q577:T577)</f>
        <v>2.0299999999999999E-2</v>
      </c>
      <c r="W577" s="445"/>
      <c r="X577" s="257"/>
      <c r="Y577" s="266">
        <v>82</v>
      </c>
    </row>
    <row r="578" spans="1:30" ht="17.45" customHeight="1" x14ac:dyDescent="0.25">
      <c r="A578" s="257">
        <f t="shared" si="636"/>
        <v>7</v>
      </c>
      <c r="B578" s="257">
        <f t="shared" si="637"/>
        <v>2019</v>
      </c>
      <c r="C578" s="435">
        <f t="shared" si="559"/>
        <v>43674</v>
      </c>
      <c r="D578" s="434">
        <v>1.4500000000000001E-2</v>
      </c>
      <c r="E578" s="436"/>
      <c r="F578" s="434">
        <v>1.2999999999999999E-2</v>
      </c>
      <c r="G578" s="438"/>
      <c r="H578" s="436">
        <v>1.41E-2</v>
      </c>
      <c r="I578" s="434">
        <v>7.0000000000000001E-3</v>
      </c>
      <c r="J578" s="436"/>
      <c r="K578" s="437">
        <v>1.52E-2</v>
      </c>
      <c r="L578" s="436"/>
      <c r="M578" s="15">
        <f t="shared" si="565"/>
        <v>2.256E-2</v>
      </c>
      <c r="N578" s="15">
        <f t="shared" si="566"/>
        <v>2.2099428571428579E-2</v>
      </c>
      <c r="O578" s="15">
        <f t="shared" si="567"/>
        <v>1.7868000000000002E-2</v>
      </c>
      <c r="P578" s="15">
        <f t="shared" si="568"/>
        <v>2.0453333333333334E-2</v>
      </c>
      <c r="Q578" s="442">
        <f t="shared" si="659"/>
        <v>1.4500000000000001E-2</v>
      </c>
      <c r="R578" s="442">
        <f t="shared" si="660"/>
        <v>1.355E-2</v>
      </c>
      <c r="S578" s="442">
        <f t="shared" si="661"/>
        <v>7.0000000000000001E-3</v>
      </c>
      <c r="T578" s="442">
        <f t="shared" si="662"/>
        <v>1.52E-2</v>
      </c>
      <c r="V578" s="442">
        <f>AVERAGE(Q578:T578)</f>
        <v>1.2562499999999999E-2</v>
      </c>
      <c r="W578" s="445"/>
      <c r="X578" s="265">
        <f>AVERAGE(Q577:T578)</f>
        <v>1.6431249999999998E-2</v>
      </c>
      <c r="Y578" s="266">
        <v>82</v>
      </c>
    </row>
    <row r="579" spans="1:30" ht="17.45" customHeight="1" x14ac:dyDescent="0.25">
      <c r="A579" s="257">
        <f t="shared" si="636"/>
        <v>7</v>
      </c>
      <c r="B579" s="257">
        <f t="shared" si="637"/>
        <v>2019</v>
      </c>
      <c r="C579" s="8">
        <f t="shared" si="559"/>
        <v>43675</v>
      </c>
      <c r="D579" s="260"/>
      <c r="E579" s="261">
        <v>2.0400000000000001E-2</v>
      </c>
      <c r="F579" s="260"/>
      <c r="G579" s="262">
        <v>1.61E-2</v>
      </c>
      <c r="H579" s="261"/>
      <c r="I579" s="263"/>
      <c r="J579" s="285">
        <v>1.9800000000000002E-2</v>
      </c>
      <c r="K579" s="260"/>
      <c r="L579" s="261">
        <v>2.2200000000000001E-2</v>
      </c>
      <c r="M579" s="264">
        <f t="shared" si="565"/>
        <v>2.2729999999999997E-2</v>
      </c>
      <c r="N579" s="264">
        <f t="shared" si="566"/>
        <v>2.2102285714285724E-2</v>
      </c>
      <c r="O579" s="264">
        <f t="shared" si="567"/>
        <v>1.8191333333333337E-2</v>
      </c>
      <c r="P579" s="264">
        <f t="shared" si="568"/>
        <v>2.0516666666666669E-2</v>
      </c>
      <c r="Q579" s="265">
        <f t="shared" si="659"/>
        <v>2.0400000000000001E-2</v>
      </c>
      <c r="R579" s="265">
        <f t="shared" si="660"/>
        <v>1.61E-2</v>
      </c>
      <c r="S579" s="265">
        <f t="shared" si="661"/>
        <v>1.9800000000000002E-2</v>
      </c>
      <c r="T579" s="265">
        <f t="shared" si="662"/>
        <v>2.2200000000000001E-2</v>
      </c>
      <c r="V579" s="257"/>
      <c r="W579" s="265">
        <f t="shared" ref="W579:W581" si="664">AVERAGE(Q579:T579)</f>
        <v>1.9625E-2</v>
      </c>
      <c r="X579" s="257"/>
      <c r="Z579" s="329" t="s">
        <v>88</v>
      </c>
      <c r="AA579" s="299">
        <v>2019</v>
      </c>
      <c r="AB579" s="300"/>
      <c r="AC579" s="300"/>
      <c r="AD579" s="300"/>
    </row>
    <row r="580" spans="1:30" ht="17.45" customHeight="1" x14ac:dyDescent="0.25">
      <c r="A580" s="257">
        <f t="shared" si="636"/>
        <v>7</v>
      </c>
      <c r="B580" s="257">
        <f t="shared" si="637"/>
        <v>2019</v>
      </c>
      <c r="C580" s="8">
        <f t="shared" si="559"/>
        <v>43676</v>
      </c>
      <c r="D580" s="260">
        <v>2.75E-2</v>
      </c>
      <c r="E580" s="261"/>
      <c r="F580" s="260">
        <v>2.12E-2</v>
      </c>
      <c r="G580" s="262"/>
      <c r="H580" s="261"/>
      <c r="I580" s="263">
        <v>1.84E-2</v>
      </c>
      <c r="J580" s="285"/>
      <c r="K580" s="260">
        <v>2.63E-2</v>
      </c>
      <c r="L580" s="261"/>
      <c r="M580" s="264">
        <f t="shared" si="565"/>
        <v>2.3186666666666658E-2</v>
      </c>
      <c r="N580" s="264">
        <f t="shared" si="566"/>
        <v>2.2353714285714289E-2</v>
      </c>
      <c r="O580" s="264">
        <f t="shared" si="567"/>
        <v>1.8508000000000004E-2</v>
      </c>
      <c r="P580" s="264">
        <f t="shared" si="568"/>
        <v>2.0910000000000002E-2</v>
      </c>
      <c r="Q580" s="265">
        <f t="shared" si="659"/>
        <v>2.75E-2</v>
      </c>
      <c r="R580" s="265">
        <f t="shared" si="660"/>
        <v>2.12E-2</v>
      </c>
      <c r="S580" s="265">
        <f t="shared" si="661"/>
        <v>1.84E-2</v>
      </c>
      <c r="T580" s="265">
        <f t="shared" si="662"/>
        <v>2.63E-2</v>
      </c>
      <c r="V580" s="257"/>
      <c r="W580" s="265">
        <f t="shared" si="664"/>
        <v>2.3349999999999999E-2</v>
      </c>
      <c r="X580" s="257"/>
      <c r="Z580" s="301" t="s">
        <v>35</v>
      </c>
      <c r="AA580" s="301" t="s">
        <v>1</v>
      </c>
      <c r="AB580" s="301" t="s">
        <v>2</v>
      </c>
      <c r="AC580" s="301" t="s">
        <v>9</v>
      </c>
      <c r="AD580" s="301" t="s">
        <v>12</v>
      </c>
    </row>
    <row r="581" spans="1:30" ht="17.45" customHeight="1" x14ac:dyDescent="0.25">
      <c r="A581" s="257">
        <f t="shared" si="636"/>
        <v>7</v>
      </c>
      <c r="B581" s="257">
        <f t="shared" si="637"/>
        <v>2019</v>
      </c>
      <c r="C581" s="8">
        <f t="shared" ref="C581:C644" si="665">C580+1</f>
        <v>43677</v>
      </c>
      <c r="D581" s="260"/>
      <c r="E581" s="261">
        <v>2.64E-2</v>
      </c>
      <c r="F581" s="260"/>
      <c r="G581" s="262">
        <v>2.75E-2</v>
      </c>
      <c r="H581" s="261"/>
      <c r="I581" s="263"/>
      <c r="J581" s="285">
        <v>2.5499999999999998E-2</v>
      </c>
      <c r="K581" s="260"/>
      <c r="L581" s="261">
        <v>2.7199999999999998E-2</v>
      </c>
      <c r="M581" s="264">
        <f t="shared" si="565"/>
        <v>2.3746666666666659E-2</v>
      </c>
      <c r="N581" s="264">
        <f t="shared" si="566"/>
        <v>2.2762285714285718E-2</v>
      </c>
      <c r="O581" s="264">
        <f t="shared" si="567"/>
        <v>1.8988000000000001E-2</v>
      </c>
      <c r="P581" s="264">
        <f t="shared" si="568"/>
        <v>2.1550000000000003E-2</v>
      </c>
      <c r="Q581" s="265">
        <f t="shared" si="659"/>
        <v>2.64E-2</v>
      </c>
      <c r="R581" s="265">
        <f t="shared" si="660"/>
        <v>2.75E-2</v>
      </c>
      <c r="S581" s="265">
        <f t="shared" si="661"/>
        <v>2.5499999999999998E-2</v>
      </c>
      <c r="T581" s="265">
        <f t="shared" si="662"/>
        <v>2.7199999999999998E-2</v>
      </c>
      <c r="V581" s="257"/>
      <c r="W581" s="265">
        <f t="shared" si="664"/>
        <v>2.665E-2</v>
      </c>
      <c r="X581" s="257"/>
      <c r="Z581" s="302" t="s">
        <v>58</v>
      </c>
      <c r="AA581" s="303">
        <f>AVERAGE(D551:E581)</f>
        <v>2.3290322580645152E-2</v>
      </c>
      <c r="AB581" s="303">
        <f>AVERAGE(F551:H581)</f>
        <v>2.2496666666666668E-2</v>
      </c>
      <c r="AC581" s="303">
        <f>AVERAGE(I551:J581)</f>
        <v>1.8733548387096774E-2</v>
      </c>
      <c r="AD581" s="303">
        <f>AVERAGE(K551:L581)</f>
        <v>2.1112903225806456E-2</v>
      </c>
    </row>
    <row r="582" spans="1:30" ht="17.45" customHeight="1" x14ac:dyDescent="0.25">
      <c r="A582" s="257">
        <f t="shared" si="636"/>
        <v>8</v>
      </c>
      <c r="B582" s="257">
        <f t="shared" si="637"/>
        <v>2019</v>
      </c>
      <c r="C582" s="8">
        <f t="shared" si="665"/>
        <v>43678</v>
      </c>
      <c r="D582" s="260">
        <v>2.9499999999999998E-2</v>
      </c>
      <c r="E582" s="261"/>
      <c r="F582" s="260"/>
      <c r="G582" s="262"/>
      <c r="H582" s="261">
        <v>2.92E-2</v>
      </c>
      <c r="I582" s="263">
        <v>1.9400000000000001E-2</v>
      </c>
      <c r="J582" s="285"/>
      <c r="K582" s="260">
        <v>1.8100000000000002E-2</v>
      </c>
      <c r="L582" s="261"/>
      <c r="M582" s="264">
        <f t="shared" ref="M582:M645" si="666">IF(SUM(D582:E582)&gt;0,IFERROR(AVERAGE(D553:E582),""),"")</f>
        <v>2.3513333333333331E-2</v>
      </c>
      <c r="N582" s="264">
        <f t="shared" ref="N582:N645" si="667">IF(SUM(F582:H582)&gt;0,IFERROR(AVERAGE(F553:H582),""),"")</f>
        <v>2.2930857142857145E-2</v>
      </c>
      <c r="O582" s="264">
        <f t="shared" ref="O582:O645" si="668">IF(SUM(I582:J582)&gt;0,IFERROR(AVERAGE(I553:J582),""),"")</f>
        <v>1.8177999999999996E-2</v>
      </c>
      <c r="P582" s="264">
        <f t="shared" ref="P582:P645" si="669">IF(SUM(K582:L582)&gt;0,IFERROR(AVERAGE(K553:L582),""),"")</f>
        <v>2.1123333333333334E-2</v>
      </c>
      <c r="Q582" s="265">
        <f t="shared" ref="Q582:Q585" si="670">IFERROR(AVERAGE(D582:E582),"")</f>
        <v>2.9499999999999998E-2</v>
      </c>
      <c r="R582" s="265">
        <f t="shared" ref="R582:R585" si="671">IFERROR(AVERAGE(F582:H582),"")</f>
        <v>2.92E-2</v>
      </c>
      <c r="S582" s="265">
        <f t="shared" ref="S582:S585" si="672">IFERROR(AVERAGE(I582:J582),"")</f>
        <v>1.9400000000000001E-2</v>
      </c>
      <c r="T582" s="265">
        <f t="shared" ref="T582:T585" si="673">IFERROR(AVERAGE(K582:L582),"")</f>
        <v>1.8100000000000002E-2</v>
      </c>
      <c r="V582" s="257"/>
      <c r="W582" s="265">
        <f t="shared" ref="W582:W583" si="674">AVERAGE(Q582:T582)</f>
        <v>2.4050000000000002E-2</v>
      </c>
      <c r="X582" s="257"/>
      <c r="Z582" s="302" t="s">
        <v>59</v>
      </c>
      <c r="AA582" s="303">
        <f>MAX(D551:E581)</f>
        <v>4.7E-2</v>
      </c>
      <c r="AB582" s="303">
        <f>MAX(F551:H581)</f>
        <v>3.9100000000000003E-2</v>
      </c>
      <c r="AC582" s="303">
        <f>MAX(I551:J581)</f>
        <v>4.3700000000000003E-2</v>
      </c>
      <c r="AD582" s="303">
        <f>MAX(K551:L581)</f>
        <v>3.4000000000000002E-2</v>
      </c>
    </row>
    <row r="583" spans="1:30" ht="17.45" customHeight="1" thickBot="1" x14ac:dyDescent="0.3">
      <c r="A583" s="257">
        <f t="shared" si="636"/>
        <v>8</v>
      </c>
      <c r="B583" s="257">
        <f t="shared" si="637"/>
        <v>2019</v>
      </c>
      <c r="C583" s="8">
        <f t="shared" si="665"/>
        <v>43679</v>
      </c>
      <c r="D583" s="260"/>
      <c r="E583" s="261">
        <v>2.5700000000000001E-2</v>
      </c>
      <c r="F583" s="260"/>
      <c r="G583" s="262">
        <v>2.76E-2</v>
      </c>
      <c r="H583" s="261"/>
      <c r="I583" s="263"/>
      <c r="J583" s="285">
        <v>4.4600000000000001E-2</v>
      </c>
      <c r="K583" s="260"/>
      <c r="L583" s="261">
        <v>2.8000000000000001E-2</v>
      </c>
      <c r="M583" s="264">
        <f t="shared" si="666"/>
        <v>2.3629999999999988E-2</v>
      </c>
      <c r="N583" s="264">
        <f t="shared" si="667"/>
        <v>2.3225142857142854E-2</v>
      </c>
      <c r="O583" s="264">
        <f t="shared" si="668"/>
        <v>1.9041333333333334E-2</v>
      </c>
      <c r="P583" s="264">
        <f t="shared" si="669"/>
        <v>2.1113333333333335E-2</v>
      </c>
      <c r="Q583" s="265">
        <f t="shared" si="670"/>
        <v>2.5700000000000001E-2</v>
      </c>
      <c r="R583" s="265">
        <f t="shared" si="671"/>
        <v>2.76E-2</v>
      </c>
      <c r="S583" s="265">
        <f t="shared" si="672"/>
        <v>4.4600000000000001E-2</v>
      </c>
      <c r="T583" s="265">
        <f t="shared" si="673"/>
        <v>2.8000000000000001E-2</v>
      </c>
      <c r="V583" s="257"/>
      <c r="W583" s="265">
        <f t="shared" si="674"/>
        <v>3.1475000000000003E-2</v>
      </c>
      <c r="X583" s="265">
        <f>AVERAGE(Q579:T583)</f>
        <v>2.5030000000000004E-2</v>
      </c>
      <c r="Y583" s="266">
        <v>83</v>
      </c>
      <c r="Z583" s="304" t="s">
        <v>127</v>
      </c>
      <c r="AA583" s="305">
        <f>COUNTIF(D551:E581,"&gt;=0.1")</f>
        <v>0</v>
      </c>
      <c r="AB583" s="305">
        <f>COUNTIF(F551:H581,"&gt;=0.1")</f>
        <v>0</v>
      </c>
      <c r="AC583" s="305">
        <f>COUNTIF(I551:J581,"&gt;=0.1")</f>
        <v>0</v>
      </c>
      <c r="AD583" s="305">
        <f>COUNTIF(K551:L581,"&gt;=0.1")</f>
        <v>0</v>
      </c>
    </row>
    <row r="584" spans="1:30" ht="17.45" customHeight="1" thickBot="1" x14ac:dyDescent="0.3">
      <c r="A584" s="257">
        <f t="shared" si="636"/>
        <v>8</v>
      </c>
      <c r="B584" s="257">
        <f t="shared" si="637"/>
        <v>2019</v>
      </c>
      <c r="C584" s="435">
        <f t="shared" si="665"/>
        <v>43680</v>
      </c>
      <c r="D584" s="434">
        <v>1.6500000000000001E-2</v>
      </c>
      <c r="E584" s="436"/>
      <c r="F584" s="434">
        <v>2.76E-2</v>
      </c>
      <c r="G584" s="438"/>
      <c r="H584" s="436">
        <v>3.04E-2</v>
      </c>
      <c r="I584" s="434">
        <v>1.7000000000000001E-2</v>
      </c>
      <c r="J584" s="436"/>
      <c r="K584" s="437">
        <v>2.0799999999999999E-2</v>
      </c>
      <c r="L584" s="436"/>
      <c r="M584" s="15">
        <f t="shared" si="666"/>
        <v>2.3863333333333327E-2</v>
      </c>
      <c r="N584" s="15">
        <f t="shared" si="667"/>
        <v>2.4065142857142854E-2</v>
      </c>
      <c r="O584" s="15">
        <f t="shared" si="668"/>
        <v>1.9294666666666668E-2</v>
      </c>
      <c r="P584" s="15">
        <f t="shared" si="669"/>
        <v>2.1280000000000004E-2</v>
      </c>
      <c r="Q584" s="442">
        <f t="shared" si="670"/>
        <v>1.6500000000000001E-2</v>
      </c>
      <c r="R584" s="442">
        <f t="shared" si="671"/>
        <v>2.8999999999999998E-2</v>
      </c>
      <c r="S584" s="442">
        <f t="shared" si="672"/>
        <v>1.7000000000000001E-2</v>
      </c>
      <c r="T584" s="442">
        <f t="shared" si="673"/>
        <v>2.0799999999999999E-2</v>
      </c>
      <c r="V584" s="442">
        <f>AVERAGE(Q584:T584)</f>
        <v>2.0825E-2</v>
      </c>
      <c r="W584" s="445"/>
      <c r="X584" s="257"/>
      <c r="Y584" s="266">
        <v>83</v>
      </c>
      <c r="AD584" s="136">
        <f>AVERAGE(AA581:AD581)</f>
        <v>2.1408360215053764E-2</v>
      </c>
    </row>
    <row r="585" spans="1:30" ht="17.45" customHeight="1" x14ac:dyDescent="0.25">
      <c r="A585" s="257">
        <f t="shared" si="636"/>
        <v>8</v>
      </c>
      <c r="B585" s="257">
        <f t="shared" si="637"/>
        <v>2019</v>
      </c>
      <c r="C585" s="435">
        <f t="shared" si="665"/>
        <v>43681</v>
      </c>
      <c r="D585" s="434"/>
      <c r="E585" s="436">
        <v>1.4E-2</v>
      </c>
      <c r="F585" s="434"/>
      <c r="G585" s="438">
        <v>2.2499999999999999E-2</v>
      </c>
      <c r="H585" s="436"/>
      <c r="I585" s="437"/>
      <c r="J585" s="439">
        <v>1.2200000000000001E-2</v>
      </c>
      <c r="K585" s="434"/>
      <c r="L585" s="436">
        <v>2.1299999999999999E-2</v>
      </c>
      <c r="M585" s="15">
        <f t="shared" si="666"/>
        <v>2.3559999999999994E-2</v>
      </c>
      <c r="N585" s="15">
        <f t="shared" si="667"/>
        <v>2.4190857142857139E-2</v>
      </c>
      <c r="O585" s="15">
        <f t="shared" si="668"/>
        <v>1.9121333333333334E-2</v>
      </c>
      <c r="P585" s="15">
        <f t="shared" si="669"/>
        <v>2.1296666666666669E-2</v>
      </c>
      <c r="Q585" s="442">
        <f t="shared" si="670"/>
        <v>1.4E-2</v>
      </c>
      <c r="R585" s="442">
        <f t="shared" si="671"/>
        <v>2.2499999999999999E-2</v>
      </c>
      <c r="S585" s="442">
        <f t="shared" si="672"/>
        <v>1.2200000000000001E-2</v>
      </c>
      <c r="T585" s="442">
        <f t="shared" si="673"/>
        <v>2.1299999999999999E-2</v>
      </c>
      <c r="V585" s="442">
        <f>AVERAGE(Q585:T585)</f>
        <v>1.7500000000000002E-2</v>
      </c>
      <c r="W585" s="445"/>
      <c r="X585" s="265">
        <f>AVERAGE(Q584:T585)</f>
        <v>1.9162499999999999E-2</v>
      </c>
      <c r="Y585" s="266">
        <v>83</v>
      </c>
    </row>
    <row r="586" spans="1:30" ht="17.45" customHeight="1" x14ac:dyDescent="0.25">
      <c r="A586" s="257">
        <f t="shared" si="636"/>
        <v>8</v>
      </c>
      <c r="B586" s="257">
        <f t="shared" si="637"/>
        <v>2019</v>
      </c>
      <c r="C586" s="8">
        <f t="shared" si="665"/>
        <v>43682</v>
      </c>
      <c r="D586" s="260">
        <v>2.1899999999999999E-2</v>
      </c>
      <c r="E586" s="261"/>
      <c r="F586" s="260">
        <v>3.3099999999999997E-2</v>
      </c>
      <c r="G586" s="262"/>
      <c r="H586" s="261"/>
      <c r="I586" s="263">
        <v>0.03</v>
      </c>
      <c r="J586" s="285"/>
      <c r="K586" s="260">
        <v>2.12E-2</v>
      </c>
      <c r="L586" s="261"/>
      <c r="M586" s="264">
        <f t="shared" si="666"/>
        <v>2.3813333333333332E-2</v>
      </c>
      <c r="N586" s="264">
        <f t="shared" si="667"/>
        <v>2.4687999999999995E-2</v>
      </c>
      <c r="O586" s="264">
        <f t="shared" si="668"/>
        <v>1.9761333333333336E-2</v>
      </c>
      <c r="P586" s="264">
        <f t="shared" si="669"/>
        <v>2.1600000000000001E-2</v>
      </c>
      <c r="Q586" s="265">
        <f t="shared" ref="Q586" si="675">IFERROR(AVERAGE(D586:E586),"")</f>
        <v>2.1899999999999999E-2</v>
      </c>
      <c r="R586" s="265">
        <f t="shared" ref="R586" si="676">IFERROR(AVERAGE(F586:H586),"")</f>
        <v>3.3099999999999997E-2</v>
      </c>
      <c r="S586" s="265">
        <f t="shared" ref="S586" si="677">IFERROR(AVERAGE(I586:J586),"")</f>
        <v>0.03</v>
      </c>
      <c r="T586" s="265">
        <f t="shared" ref="T586" si="678">IFERROR(AVERAGE(K586:L586),"")</f>
        <v>2.12E-2</v>
      </c>
      <c r="V586" s="257"/>
      <c r="W586" s="265">
        <f t="shared" ref="W586" si="679">AVERAGE(Q586:T586)</f>
        <v>2.6549999999999997E-2</v>
      </c>
      <c r="X586" s="257"/>
    </row>
    <row r="587" spans="1:30" ht="17.45" customHeight="1" x14ac:dyDescent="0.25">
      <c r="A587" s="257">
        <f t="shared" si="636"/>
        <v>8</v>
      </c>
      <c r="B587" s="257">
        <f t="shared" si="637"/>
        <v>2019</v>
      </c>
      <c r="C587" s="8">
        <f t="shared" si="665"/>
        <v>43683</v>
      </c>
      <c r="D587" s="260"/>
      <c r="E587" s="261">
        <v>3.2800000000000003E-2</v>
      </c>
      <c r="F587" s="260"/>
      <c r="G587" s="262">
        <v>3.1699999999999999E-2</v>
      </c>
      <c r="H587" s="261"/>
      <c r="I587" s="263"/>
      <c r="J587" s="285">
        <v>3.8100000000000002E-2</v>
      </c>
      <c r="K587" s="260"/>
      <c r="L587" s="261">
        <v>3.0800000000000001E-2</v>
      </c>
      <c r="M587" s="264">
        <f t="shared" si="666"/>
        <v>2.4659999999999998E-2</v>
      </c>
      <c r="N587" s="264">
        <f t="shared" si="667"/>
        <v>2.5362857142857135E-2</v>
      </c>
      <c r="O587" s="264">
        <f t="shared" si="668"/>
        <v>2.089266666666667E-2</v>
      </c>
      <c r="P587" s="264">
        <f t="shared" si="669"/>
        <v>2.227666666666667E-2</v>
      </c>
      <c r="Q587" s="265">
        <f t="shared" ref="Q587:Q588" si="680">IFERROR(AVERAGE(D587:E587),"")</f>
        <v>3.2800000000000003E-2</v>
      </c>
      <c r="R587" s="265">
        <f t="shared" ref="R587:R588" si="681">IFERROR(AVERAGE(F587:H587),"")</f>
        <v>3.1699999999999999E-2</v>
      </c>
      <c r="S587" s="265">
        <f t="shared" ref="S587:S588" si="682">IFERROR(AVERAGE(I587:J587),"")</f>
        <v>3.8100000000000002E-2</v>
      </c>
      <c r="T587" s="265">
        <f t="shared" ref="T587:T588" si="683">IFERROR(AVERAGE(K587:L587),"")</f>
        <v>3.0800000000000001E-2</v>
      </c>
      <c r="V587" s="257"/>
      <c r="W587" s="265">
        <f t="shared" ref="W587:W588" si="684">AVERAGE(Q587:T587)</f>
        <v>3.3349999999999998E-2</v>
      </c>
      <c r="X587" s="257"/>
    </row>
    <row r="588" spans="1:30" ht="17.45" customHeight="1" x14ac:dyDescent="0.25">
      <c r="A588" s="257">
        <f t="shared" si="636"/>
        <v>8</v>
      </c>
      <c r="B588" s="257">
        <f t="shared" si="637"/>
        <v>2019</v>
      </c>
      <c r="C588" s="8">
        <f t="shared" si="665"/>
        <v>43684</v>
      </c>
      <c r="D588" s="260">
        <v>2.5600000000000001E-2</v>
      </c>
      <c r="E588" s="261"/>
      <c r="F588" s="260"/>
      <c r="G588" s="262"/>
      <c r="H588" s="261">
        <v>2.7E-2</v>
      </c>
      <c r="I588" s="263">
        <v>2.12E-2</v>
      </c>
      <c r="J588" s="285"/>
      <c r="K588" s="260">
        <v>2.0500000000000001E-2</v>
      </c>
      <c r="L588" s="261"/>
      <c r="M588" s="264">
        <f t="shared" si="666"/>
        <v>2.4793333333333327E-2</v>
      </c>
      <c r="N588" s="264">
        <f t="shared" si="667"/>
        <v>2.568571428571428E-2</v>
      </c>
      <c r="O588" s="264">
        <f t="shared" si="668"/>
        <v>2.116266666666667E-2</v>
      </c>
      <c r="P588" s="264">
        <f t="shared" si="669"/>
        <v>2.2393333333333335E-2</v>
      </c>
      <c r="Q588" s="265">
        <f t="shared" si="680"/>
        <v>2.5600000000000001E-2</v>
      </c>
      <c r="R588" s="265">
        <f t="shared" si="681"/>
        <v>2.7E-2</v>
      </c>
      <c r="S588" s="265">
        <f t="shared" si="682"/>
        <v>2.12E-2</v>
      </c>
      <c r="T588" s="265">
        <f t="shared" si="683"/>
        <v>2.0500000000000001E-2</v>
      </c>
      <c r="V588" s="257"/>
      <c r="W588" s="265">
        <f t="shared" si="684"/>
        <v>2.3575000000000002E-2</v>
      </c>
      <c r="X588" s="257"/>
    </row>
    <row r="589" spans="1:30" ht="17.45" customHeight="1" x14ac:dyDescent="0.25">
      <c r="A589" s="257">
        <f t="shared" si="636"/>
        <v>8</v>
      </c>
      <c r="B589" s="257">
        <f t="shared" si="637"/>
        <v>2019</v>
      </c>
      <c r="C589" s="8">
        <f t="shared" si="665"/>
        <v>43685</v>
      </c>
      <c r="D589" s="260"/>
      <c r="E589" s="261">
        <v>2.5600000000000001E-2</v>
      </c>
      <c r="F589" s="260"/>
      <c r="G589" s="262">
        <v>2.6499999999999999E-2</v>
      </c>
      <c r="H589" s="261"/>
      <c r="I589" s="263"/>
      <c r="J589" s="285">
        <v>2.58E-2</v>
      </c>
      <c r="K589" s="260"/>
      <c r="L589" s="261">
        <v>2.4799999999999999E-2</v>
      </c>
      <c r="M589" s="264">
        <f t="shared" si="666"/>
        <v>2.4079999999999994E-2</v>
      </c>
      <c r="N589" s="264">
        <f t="shared" si="667"/>
        <v>2.5868571428571421E-2</v>
      </c>
      <c r="O589" s="264">
        <f t="shared" si="668"/>
        <v>2.1089333333333338E-2</v>
      </c>
      <c r="P589" s="264">
        <f t="shared" si="669"/>
        <v>2.2470000000000004E-2</v>
      </c>
      <c r="Q589" s="265">
        <f t="shared" ref="Q589" si="685">IFERROR(AVERAGE(D589:E589),"")</f>
        <v>2.5600000000000001E-2</v>
      </c>
      <c r="R589" s="265">
        <f t="shared" ref="R589" si="686">IFERROR(AVERAGE(F589:H589),"")</f>
        <v>2.6499999999999999E-2</v>
      </c>
      <c r="S589" s="265">
        <f t="shared" ref="S589" si="687">IFERROR(AVERAGE(I589:J589),"")</f>
        <v>2.58E-2</v>
      </c>
      <c r="T589" s="265">
        <f t="shared" ref="T589" si="688">IFERROR(AVERAGE(K589:L589),"")</f>
        <v>2.4799999999999999E-2</v>
      </c>
      <c r="V589" s="257"/>
      <c r="W589" s="265">
        <f t="shared" ref="W589" si="689">AVERAGE(Q589:T589)</f>
        <v>2.5675E-2</v>
      </c>
      <c r="X589" s="257"/>
    </row>
    <row r="590" spans="1:30" ht="17.45" customHeight="1" x14ac:dyDescent="0.25">
      <c r="A590" s="257">
        <f t="shared" si="636"/>
        <v>8</v>
      </c>
      <c r="B590" s="257">
        <f t="shared" si="637"/>
        <v>2019</v>
      </c>
      <c r="C590" s="9">
        <f t="shared" si="665"/>
        <v>43686</v>
      </c>
      <c r="D590" s="275">
        <v>2.69E-2</v>
      </c>
      <c r="E590" s="276"/>
      <c r="F590" s="275">
        <v>2.53E-2</v>
      </c>
      <c r="G590" s="277"/>
      <c r="H590" s="276">
        <v>2.64E-2</v>
      </c>
      <c r="I590" s="275">
        <v>2.0400000000000001E-2</v>
      </c>
      <c r="J590" s="276"/>
      <c r="K590" s="278">
        <v>1.6299999999999999E-2</v>
      </c>
      <c r="L590" s="276"/>
      <c r="M590" s="264">
        <f t="shared" si="666"/>
        <v>2.3869999999999999E-2</v>
      </c>
      <c r="N590" s="264">
        <f t="shared" si="667"/>
        <v>2.5234285714285706E-2</v>
      </c>
      <c r="O590" s="264">
        <f t="shared" si="668"/>
        <v>2.0636000000000002E-2</v>
      </c>
      <c r="P590" s="264">
        <f t="shared" si="669"/>
        <v>2.2360000000000001E-2</v>
      </c>
      <c r="Q590" s="265">
        <f t="shared" ref="Q590" si="690">IFERROR(AVERAGE(D590:E590),"")</f>
        <v>2.69E-2</v>
      </c>
      <c r="R590" s="265">
        <f t="shared" ref="R590" si="691">IFERROR(AVERAGE(F590:H590),"")</f>
        <v>2.5849999999999998E-2</v>
      </c>
      <c r="S590" s="265">
        <f t="shared" ref="S590" si="692">IFERROR(AVERAGE(I590:J590),"")</f>
        <v>2.0400000000000001E-2</v>
      </c>
      <c r="T590" s="265">
        <f t="shared" ref="T590" si="693">IFERROR(AVERAGE(K590:L590),"")</f>
        <v>1.6299999999999999E-2</v>
      </c>
      <c r="V590" s="257"/>
      <c r="W590" s="265">
        <f t="shared" ref="W590" si="694">AVERAGE(Q590:T590)</f>
        <v>2.2362499999999997E-2</v>
      </c>
      <c r="X590" s="265">
        <f>AVERAGE(Q586:T590)</f>
        <v>2.6302499999999999E-2</v>
      </c>
      <c r="Y590" s="266">
        <v>84</v>
      </c>
    </row>
    <row r="591" spans="1:30" ht="17.45" customHeight="1" x14ac:dyDescent="0.25">
      <c r="A591" s="257">
        <f t="shared" si="636"/>
        <v>8</v>
      </c>
      <c r="B591" s="257">
        <f t="shared" si="637"/>
        <v>2019</v>
      </c>
      <c r="C591" s="435">
        <f t="shared" si="665"/>
        <v>43687</v>
      </c>
      <c r="D591" s="434"/>
      <c r="E591" s="436">
        <v>1.41E-2</v>
      </c>
      <c r="F591" s="434"/>
      <c r="G591" s="438">
        <v>1.06E-2</v>
      </c>
      <c r="H591" s="436"/>
      <c r="I591" s="437"/>
      <c r="J591" s="439">
        <v>9.7000000000000003E-3</v>
      </c>
      <c r="K591" s="434"/>
      <c r="L591" s="436">
        <v>2.1899999999999999E-2</v>
      </c>
      <c r="M591" s="15">
        <f t="shared" si="666"/>
        <v>2.3490000000000004E-2</v>
      </c>
      <c r="N591" s="15">
        <f t="shared" si="667"/>
        <v>2.4645714285714281E-2</v>
      </c>
      <c r="O591" s="15">
        <f t="shared" si="668"/>
        <v>2.0249333333333338E-2</v>
      </c>
      <c r="P591" s="15">
        <f t="shared" si="669"/>
        <v>2.2266666666666667E-2</v>
      </c>
      <c r="Q591" s="442">
        <f t="shared" ref="Q591:Q593" si="695">IFERROR(AVERAGE(D591:E591),"")</f>
        <v>1.41E-2</v>
      </c>
      <c r="R591" s="442">
        <f t="shared" ref="R591:R593" si="696">IFERROR(AVERAGE(F591:H591),"")</f>
        <v>1.06E-2</v>
      </c>
      <c r="S591" s="442">
        <f t="shared" ref="S591:S593" si="697">IFERROR(AVERAGE(I591:J591),"")</f>
        <v>9.7000000000000003E-3</v>
      </c>
      <c r="T591" s="442">
        <f t="shared" ref="T591:T593" si="698">IFERROR(AVERAGE(K591:L591),"")</f>
        <v>2.1899999999999999E-2</v>
      </c>
      <c r="V591" s="442">
        <f>AVERAGE(Q591:T591)</f>
        <v>1.4075000000000001E-2</v>
      </c>
      <c r="W591" s="445"/>
      <c r="X591" s="257"/>
      <c r="Y591" s="266">
        <v>84</v>
      </c>
    </row>
    <row r="592" spans="1:30" ht="17.45" customHeight="1" x14ac:dyDescent="0.25">
      <c r="A592" s="257">
        <f t="shared" si="636"/>
        <v>8</v>
      </c>
      <c r="B592" s="257">
        <f t="shared" si="637"/>
        <v>2019</v>
      </c>
      <c r="C592" s="435">
        <f t="shared" si="665"/>
        <v>43688</v>
      </c>
      <c r="D592" s="434">
        <v>1.2500000000000001E-2</v>
      </c>
      <c r="E592" s="436"/>
      <c r="F592" s="434">
        <v>9.4999999999999998E-3</v>
      </c>
      <c r="G592" s="438"/>
      <c r="H592" s="436"/>
      <c r="I592" s="437">
        <v>5.7000000000000002E-3</v>
      </c>
      <c r="J592" s="439"/>
      <c r="K592" s="434">
        <v>1.21E-2</v>
      </c>
      <c r="L592" s="436"/>
      <c r="M592" s="15">
        <f t="shared" si="666"/>
        <v>2.3083333333333331E-2</v>
      </c>
      <c r="N592" s="15">
        <f t="shared" si="667"/>
        <v>2.4145714285714281E-2</v>
      </c>
      <c r="O592" s="15">
        <f t="shared" si="668"/>
        <v>1.970266666666667E-2</v>
      </c>
      <c r="P592" s="15">
        <f t="shared" si="669"/>
        <v>2.2093333333333336E-2</v>
      </c>
      <c r="Q592" s="442">
        <f t="shared" si="695"/>
        <v>1.2500000000000001E-2</v>
      </c>
      <c r="R592" s="442">
        <f t="shared" si="696"/>
        <v>9.4999999999999998E-3</v>
      </c>
      <c r="S592" s="442">
        <f t="shared" si="697"/>
        <v>5.7000000000000002E-3</v>
      </c>
      <c r="T592" s="442">
        <f t="shared" si="698"/>
        <v>1.21E-2</v>
      </c>
      <c r="V592" s="442">
        <f>AVERAGE(Q592:T592)</f>
        <v>9.9500000000000005E-3</v>
      </c>
      <c r="W592" s="445"/>
      <c r="X592" s="265">
        <f>AVERAGE(Q591:T592)</f>
        <v>1.2012499999999999E-2</v>
      </c>
      <c r="Y592" s="266">
        <v>84</v>
      </c>
    </row>
    <row r="593" spans="1:25" ht="17.45" customHeight="1" x14ac:dyDescent="0.25">
      <c r="A593" s="257">
        <f t="shared" si="636"/>
        <v>8</v>
      </c>
      <c r="B593" s="257">
        <f t="shared" si="637"/>
        <v>2019</v>
      </c>
      <c r="C593" s="8">
        <f t="shared" si="665"/>
        <v>43689</v>
      </c>
      <c r="D593" s="260"/>
      <c r="E593" s="261">
        <v>5.1700000000000003E-2</v>
      </c>
      <c r="F593" s="260"/>
      <c r="G593" s="262">
        <v>2.1399999999999999E-2</v>
      </c>
      <c r="H593" s="261"/>
      <c r="I593" s="263"/>
      <c r="J593" s="285">
        <v>2.0500000000000001E-2</v>
      </c>
      <c r="K593" s="260"/>
      <c r="L593" s="261">
        <v>2.3900000000000001E-2</v>
      </c>
      <c r="M593" s="264">
        <f t="shared" si="666"/>
        <v>2.4363333333333334E-2</v>
      </c>
      <c r="N593" s="264">
        <f t="shared" si="667"/>
        <v>2.4359999999999993E-2</v>
      </c>
      <c r="O593" s="264">
        <f t="shared" si="668"/>
        <v>1.9919333333333337E-2</v>
      </c>
      <c r="P593" s="264">
        <f t="shared" si="669"/>
        <v>2.2380000000000004E-2</v>
      </c>
      <c r="Q593" s="265">
        <f t="shared" si="695"/>
        <v>5.1700000000000003E-2</v>
      </c>
      <c r="R593" s="265">
        <f t="shared" si="696"/>
        <v>2.1399999999999999E-2</v>
      </c>
      <c r="S593" s="265">
        <f t="shared" si="697"/>
        <v>2.0500000000000001E-2</v>
      </c>
      <c r="T593" s="265">
        <f t="shared" si="698"/>
        <v>2.3900000000000001E-2</v>
      </c>
      <c r="V593" s="257"/>
      <c r="W593" s="265">
        <f t="shared" ref="W593" si="699">AVERAGE(Q593:T593)</f>
        <v>2.9375000000000002E-2</v>
      </c>
      <c r="X593" s="257"/>
    </row>
    <row r="594" spans="1:25" ht="17.45" customHeight="1" x14ac:dyDescent="0.25">
      <c r="A594" s="257">
        <f t="shared" si="636"/>
        <v>8</v>
      </c>
      <c r="B594" s="257">
        <f t="shared" si="637"/>
        <v>2019</v>
      </c>
      <c r="C594" s="8">
        <f t="shared" si="665"/>
        <v>43690</v>
      </c>
      <c r="D594" s="260">
        <v>2.4899999999999999E-2</v>
      </c>
      <c r="E594" s="261"/>
      <c r="F594" s="260"/>
      <c r="G594" s="262"/>
      <c r="H594" s="261">
        <v>3.6900000000000002E-2</v>
      </c>
      <c r="I594" s="263">
        <v>2.8199999999999999E-2</v>
      </c>
      <c r="J594" s="285"/>
      <c r="K594" s="260">
        <v>1.9900000000000001E-2</v>
      </c>
      <c r="L594" s="261"/>
      <c r="M594" s="264">
        <f t="shared" si="666"/>
        <v>2.4890000000000002E-2</v>
      </c>
      <c r="N594" s="264">
        <f t="shared" si="667"/>
        <v>2.5079999999999995E-2</v>
      </c>
      <c r="O594" s="264">
        <f t="shared" si="668"/>
        <v>2.0581666666666672E-2</v>
      </c>
      <c r="P594" s="264">
        <f t="shared" si="669"/>
        <v>2.2693333333333336E-2</v>
      </c>
      <c r="Q594" s="265">
        <f t="shared" ref="Q594" si="700">IFERROR(AVERAGE(D594:E594),"")</f>
        <v>2.4899999999999999E-2</v>
      </c>
      <c r="R594" s="265">
        <f t="shared" ref="R594" si="701">IFERROR(AVERAGE(F594:H594),"")</f>
        <v>3.6900000000000002E-2</v>
      </c>
      <c r="S594" s="265">
        <f t="shared" ref="S594" si="702">IFERROR(AVERAGE(I594:J594),"")</f>
        <v>2.8199999999999999E-2</v>
      </c>
      <c r="T594" s="265">
        <f t="shared" ref="T594" si="703">IFERROR(AVERAGE(K594:L594),"")</f>
        <v>1.9900000000000001E-2</v>
      </c>
      <c r="V594" s="257"/>
      <c r="W594" s="265">
        <f t="shared" ref="W594" si="704">AVERAGE(Q594:T594)</f>
        <v>2.7474999999999999E-2</v>
      </c>
      <c r="X594" s="257"/>
    </row>
    <row r="595" spans="1:25" ht="17.45" customHeight="1" x14ac:dyDescent="0.25">
      <c r="A595" s="257">
        <f t="shared" si="636"/>
        <v>8</v>
      </c>
      <c r="B595" s="257">
        <f t="shared" si="637"/>
        <v>2019</v>
      </c>
      <c r="C595" s="8">
        <f t="shared" si="665"/>
        <v>43691</v>
      </c>
      <c r="D595" s="252"/>
      <c r="E595" s="253">
        <v>3.7999999999999999E-2</v>
      </c>
      <c r="F595" s="252"/>
      <c r="G595" s="254">
        <v>4.3099999999999999E-2</v>
      </c>
      <c r="H595" s="253"/>
      <c r="I595" s="255"/>
      <c r="J595" s="114">
        <v>4.3499999999999997E-2</v>
      </c>
      <c r="K595" s="252"/>
      <c r="L595" s="253">
        <v>2.7099999999999999E-2</v>
      </c>
      <c r="M595" s="264">
        <f t="shared" si="666"/>
        <v>2.5166666666666671E-2</v>
      </c>
      <c r="N595" s="264">
        <f t="shared" si="667"/>
        <v>2.5411428571428567E-2</v>
      </c>
      <c r="O595" s="264">
        <f t="shared" si="668"/>
        <v>2.1295000000000005E-2</v>
      </c>
      <c r="P595" s="264">
        <f t="shared" si="669"/>
        <v>2.2700000000000001E-2</v>
      </c>
      <c r="Q595" s="265">
        <f t="shared" ref="Q595" si="705">IFERROR(AVERAGE(D595:E595),"")</f>
        <v>3.7999999999999999E-2</v>
      </c>
      <c r="R595" s="265">
        <f t="shared" ref="R595" si="706">IFERROR(AVERAGE(F595:H595),"")</f>
        <v>4.3099999999999999E-2</v>
      </c>
      <c r="S595" s="265">
        <f t="shared" ref="S595" si="707">IFERROR(AVERAGE(I595:J595),"")</f>
        <v>4.3499999999999997E-2</v>
      </c>
      <c r="T595" s="265">
        <f t="shared" ref="T595" si="708">IFERROR(AVERAGE(K595:L595),"")</f>
        <v>2.7099999999999999E-2</v>
      </c>
      <c r="V595" s="257"/>
      <c r="W595" s="265">
        <f t="shared" ref="W595" si="709">AVERAGE(Q595:T595)</f>
        <v>3.7925E-2</v>
      </c>
      <c r="X595" s="257"/>
    </row>
    <row r="596" spans="1:25" ht="17.45" customHeight="1" x14ac:dyDescent="0.25">
      <c r="A596" s="257">
        <f t="shared" si="636"/>
        <v>8</v>
      </c>
      <c r="B596" s="257">
        <f t="shared" si="637"/>
        <v>2019</v>
      </c>
      <c r="C596" s="9">
        <f t="shared" si="665"/>
        <v>43692</v>
      </c>
      <c r="D596" s="275">
        <v>2.1100000000000001E-2</v>
      </c>
      <c r="E596" s="276"/>
      <c r="F596" s="275">
        <v>3.85E-2</v>
      </c>
      <c r="G596" s="277"/>
      <c r="H596" s="276">
        <v>3.6799999999999999E-2</v>
      </c>
      <c r="I596" s="275">
        <v>2.7799999999999998E-2</v>
      </c>
      <c r="J596" s="276"/>
      <c r="K596" s="278">
        <v>1.84E-2</v>
      </c>
      <c r="L596" s="276"/>
      <c r="M596" s="264">
        <f t="shared" si="666"/>
        <v>2.4996666666666667E-2</v>
      </c>
      <c r="N596" s="264">
        <f t="shared" si="667"/>
        <v>2.5928571428571429E-2</v>
      </c>
      <c r="O596" s="264">
        <f t="shared" si="668"/>
        <v>2.1351666666666672E-2</v>
      </c>
      <c r="P596" s="264">
        <f t="shared" si="669"/>
        <v>2.2513333333333337E-2</v>
      </c>
      <c r="Q596" s="265">
        <f t="shared" ref="Q596:Q599" si="710">IFERROR(AVERAGE(D596:E596),"")</f>
        <v>2.1100000000000001E-2</v>
      </c>
      <c r="R596" s="265">
        <f t="shared" ref="R596:R599" si="711">IFERROR(AVERAGE(F596:H596),"")</f>
        <v>3.7650000000000003E-2</v>
      </c>
      <c r="S596" s="265">
        <f t="shared" ref="S596:S599" si="712">IFERROR(AVERAGE(I596:J596),"")</f>
        <v>2.7799999999999998E-2</v>
      </c>
      <c r="T596" s="265">
        <f t="shared" ref="T596:T599" si="713">IFERROR(AVERAGE(K596:L596),"")</f>
        <v>1.84E-2</v>
      </c>
      <c r="V596" s="257"/>
      <c r="W596" s="265">
        <f t="shared" ref="W596:W597" si="714">AVERAGE(Q596:T596)</f>
        <v>2.62375E-2</v>
      </c>
      <c r="X596" s="257"/>
    </row>
    <row r="597" spans="1:25" ht="17.45" customHeight="1" x14ac:dyDescent="0.25">
      <c r="A597" s="257">
        <f t="shared" si="636"/>
        <v>8</v>
      </c>
      <c r="B597" s="257">
        <f t="shared" si="637"/>
        <v>2019</v>
      </c>
      <c r="C597" s="8">
        <f t="shared" si="665"/>
        <v>43693</v>
      </c>
      <c r="D597" s="260"/>
      <c r="E597" s="261">
        <v>2.69E-2</v>
      </c>
      <c r="F597" s="260"/>
      <c r="G597" s="262">
        <v>2.2700000000000001E-2</v>
      </c>
      <c r="H597" s="261"/>
      <c r="I597" s="263"/>
      <c r="J597" s="285">
        <v>2.1000000000000001E-2</v>
      </c>
      <c r="K597" s="260"/>
      <c r="L597" s="261">
        <v>2.52E-2</v>
      </c>
      <c r="M597" s="264">
        <f t="shared" si="666"/>
        <v>2.4873333333333334E-2</v>
      </c>
      <c r="N597" s="264">
        <f t="shared" si="667"/>
        <v>2.5971428571428576E-2</v>
      </c>
      <c r="O597" s="264">
        <f t="shared" si="668"/>
        <v>2.148166666666667E-2</v>
      </c>
      <c r="P597" s="264">
        <f t="shared" si="669"/>
        <v>2.2450000000000005E-2</v>
      </c>
      <c r="Q597" s="265">
        <f t="shared" si="710"/>
        <v>2.69E-2</v>
      </c>
      <c r="R597" s="265">
        <f t="shared" si="711"/>
        <v>2.2700000000000001E-2</v>
      </c>
      <c r="S597" s="265">
        <f t="shared" si="712"/>
        <v>2.1000000000000001E-2</v>
      </c>
      <c r="T597" s="265">
        <f t="shared" si="713"/>
        <v>2.52E-2</v>
      </c>
      <c r="V597" s="257"/>
      <c r="W597" s="265">
        <f t="shared" si="714"/>
        <v>2.3950000000000003E-2</v>
      </c>
      <c r="X597" s="265">
        <f>AVERAGE(Q593:T597)</f>
        <v>2.8992500000000004E-2</v>
      </c>
      <c r="Y597" s="266">
        <v>85</v>
      </c>
    </row>
    <row r="598" spans="1:25" ht="17.45" customHeight="1" x14ac:dyDescent="0.25">
      <c r="A598" s="257">
        <f t="shared" si="636"/>
        <v>8</v>
      </c>
      <c r="B598" s="257">
        <f t="shared" si="637"/>
        <v>2019</v>
      </c>
      <c r="C598" s="435">
        <f t="shared" si="665"/>
        <v>43694</v>
      </c>
      <c r="D598" s="434">
        <v>1.18E-2</v>
      </c>
      <c r="E598" s="436"/>
      <c r="F598" s="434">
        <v>9.7000000000000003E-3</v>
      </c>
      <c r="G598" s="438"/>
      <c r="H598" s="436"/>
      <c r="I598" s="437">
        <v>7.5199999999999998E-3</v>
      </c>
      <c r="J598" s="439"/>
      <c r="K598" s="434">
        <v>1.49E-2</v>
      </c>
      <c r="L598" s="436"/>
      <c r="M598" s="15">
        <f t="shared" si="666"/>
        <v>2.432666666666667E-2</v>
      </c>
      <c r="N598" s="15">
        <f t="shared" si="667"/>
        <v>2.5385714285714289E-2</v>
      </c>
      <c r="O598" s="15">
        <f t="shared" si="668"/>
        <v>2.1062333333333336E-2</v>
      </c>
      <c r="P598" s="15">
        <f t="shared" si="669"/>
        <v>2.228666666666667E-2</v>
      </c>
      <c r="Q598" s="442">
        <f t="shared" si="710"/>
        <v>1.18E-2</v>
      </c>
      <c r="R598" s="442">
        <f t="shared" si="711"/>
        <v>9.7000000000000003E-3</v>
      </c>
      <c r="S598" s="442">
        <f t="shared" si="712"/>
        <v>7.5199999999999998E-3</v>
      </c>
      <c r="T598" s="442">
        <f t="shared" si="713"/>
        <v>1.49E-2</v>
      </c>
      <c r="V598" s="442">
        <f>AVERAGE(Q598:T598)</f>
        <v>1.098E-2</v>
      </c>
      <c r="W598" s="445"/>
      <c r="X598" s="257"/>
      <c r="Y598" s="266">
        <v>85</v>
      </c>
    </row>
    <row r="599" spans="1:25" ht="17.45" customHeight="1" x14ac:dyDescent="0.25">
      <c r="A599" s="257">
        <f t="shared" si="636"/>
        <v>8</v>
      </c>
      <c r="B599" s="257">
        <f t="shared" si="637"/>
        <v>2019</v>
      </c>
      <c r="C599" s="435">
        <f t="shared" si="665"/>
        <v>43695</v>
      </c>
      <c r="D599" s="434"/>
      <c r="E599" s="436">
        <v>1.15E-2</v>
      </c>
      <c r="F599" s="434"/>
      <c r="G599" s="438">
        <v>1.04E-2</v>
      </c>
      <c r="H599" s="436"/>
      <c r="I599" s="437"/>
      <c r="J599" s="439">
        <v>6.3400000000000001E-3</v>
      </c>
      <c r="K599" s="434"/>
      <c r="L599" s="436">
        <v>1.7999999999999999E-2</v>
      </c>
      <c r="M599" s="15">
        <f t="shared" si="666"/>
        <v>2.3709999999999998E-2</v>
      </c>
      <c r="N599" s="15">
        <f t="shared" si="667"/>
        <v>2.5245714285714288E-2</v>
      </c>
      <c r="O599" s="15">
        <f t="shared" si="668"/>
        <v>2.0690333333333331E-2</v>
      </c>
      <c r="P599" s="15">
        <f t="shared" si="669"/>
        <v>2.2033333333333335E-2</v>
      </c>
      <c r="Q599" s="442">
        <f t="shared" si="710"/>
        <v>1.15E-2</v>
      </c>
      <c r="R599" s="442">
        <f t="shared" si="711"/>
        <v>1.04E-2</v>
      </c>
      <c r="S599" s="442">
        <f t="shared" si="712"/>
        <v>6.3400000000000001E-3</v>
      </c>
      <c r="T599" s="442">
        <f t="shared" si="713"/>
        <v>1.7999999999999999E-2</v>
      </c>
      <c r="V599" s="442">
        <f>AVERAGE(Q599:T599)</f>
        <v>1.1560000000000001E-2</v>
      </c>
      <c r="W599" s="445"/>
      <c r="X599" s="265">
        <f>AVERAGE(Q598:T599)</f>
        <v>1.1269999999999999E-2</v>
      </c>
      <c r="Y599" s="266">
        <v>85</v>
      </c>
    </row>
    <row r="600" spans="1:25" ht="17.45" customHeight="1" x14ac:dyDescent="0.25">
      <c r="A600" s="257">
        <f t="shared" si="636"/>
        <v>8</v>
      </c>
      <c r="B600" s="257">
        <f t="shared" si="637"/>
        <v>2019</v>
      </c>
      <c r="C600" s="8">
        <f t="shared" si="665"/>
        <v>43696</v>
      </c>
      <c r="D600" s="260">
        <v>1.49E-2</v>
      </c>
      <c r="E600" s="261"/>
      <c r="F600" s="260"/>
      <c r="G600" s="262"/>
      <c r="H600" s="261">
        <v>2.06E-2</v>
      </c>
      <c r="I600" s="263">
        <v>1.8800000000000001E-2</v>
      </c>
      <c r="J600" s="285"/>
      <c r="K600" s="260">
        <v>1.29E-2</v>
      </c>
      <c r="L600" s="261"/>
      <c r="M600" s="264">
        <f t="shared" si="666"/>
        <v>2.356666666666667E-2</v>
      </c>
      <c r="N600" s="264">
        <f t="shared" si="667"/>
        <v>2.5211428571428576E-2</v>
      </c>
      <c r="O600" s="264">
        <f t="shared" si="668"/>
        <v>2.1043666666666669E-2</v>
      </c>
      <c r="P600" s="264">
        <f t="shared" si="669"/>
        <v>2.2090000000000002E-2</v>
      </c>
      <c r="Q600" s="265">
        <f t="shared" ref="Q600:Q601" si="715">IFERROR(AVERAGE(D600:E600),"")</f>
        <v>1.49E-2</v>
      </c>
      <c r="R600" s="265">
        <f t="shared" ref="R600:R601" si="716">IFERROR(AVERAGE(F600:H600),"")</f>
        <v>2.06E-2</v>
      </c>
      <c r="S600" s="265">
        <f t="shared" ref="S600:S601" si="717">IFERROR(AVERAGE(I600:J600),"")</f>
        <v>1.8800000000000001E-2</v>
      </c>
      <c r="T600" s="265">
        <f t="shared" ref="T600:T601" si="718">IFERROR(AVERAGE(K600:L600),"")</f>
        <v>1.29E-2</v>
      </c>
      <c r="V600" s="257"/>
      <c r="W600" s="265">
        <f t="shared" ref="W600:W601" si="719">AVERAGE(Q600:T600)</f>
        <v>1.6799999999999999E-2</v>
      </c>
      <c r="X600" s="257"/>
    </row>
    <row r="601" spans="1:25" ht="17.45" customHeight="1" x14ac:dyDescent="0.25">
      <c r="A601" s="257">
        <f t="shared" si="636"/>
        <v>8</v>
      </c>
      <c r="B601" s="257">
        <f t="shared" si="637"/>
        <v>2019</v>
      </c>
      <c r="C601" s="8">
        <f t="shared" si="665"/>
        <v>43697</v>
      </c>
      <c r="D601" s="260"/>
      <c r="E601" s="261">
        <v>2.75E-2</v>
      </c>
      <c r="F601" s="260"/>
      <c r="G601" s="262">
        <v>2.6800000000000001E-2</v>
      </c>
      <c r="H601" s="261"/>
      <c r="I601" s="263"/>
      <c r="J601" s="285">
        <v>2.2599999999999999E-2</v>
      </c>
      <c r="K601" s="260"/>
      <c r="L601" s="261">
        <v>2.4899999999999999E-2</v>
      </c>
      <c r="M601" s="264">
        <f t="shared" si="666"/>
        <v>2.4020000000000003E-2</v>
      </c>
      <c r="N601" s="264">
        <f t="shared" si="667"/>
        <v>2.5294285714285721E-2</v>
      </c>
      <c r="O601" s="264">
        <f t="shared" si="668"/>
        <v>2.1508666666666672E-2</v>
      </c>
      <c r="P601" s="264">
        <f t="shared" si="669"/>
        <v>2.2473333333333335E-2</v>
      </c>
      <c r="Q601" s="265">
        <f t="shared" si="715"/>
        <v>2.75E-2</v>
      </c>
      <c r="R601" s="265">
        <f t="shared" si="716"/>
        <v>2.6800000000000001E-2</v>
      </c>
      <c r="S601" s="265">
        <f t="shared" si="717"/>
        <v>2.2599999999999999E-2</v>
      </c>
      <c r="T601" s="265">
        <f t="shared" si="718"/>
        <v>2.4899999999999999E-2</v>
      </c>
      <c r="V601" s="257"/>
      <c r="W601" s="265">
        <f t="shared" si="719"/>
        <v>2.545E-2</v>
      </c>
      <c r="X601" s="257"/>
    </row>
    <row r="602" spans="1:25" ht="17.45" customHeight="1" x14ac:dyDescent="0.25">
      <c r="A602" s="257">
        <f t="shared" si="636"/>
        <v>8</v>
      </c>
      <c r="B602" s="257">
        <f t="shared" si="637"/>
        <v>2019</v>
      </c>
      <c r="C602" s="9">
        <f t="shared" si="665"/>
        <v>43698</v>
      </c>
      <c r="D602" s="275">
        <v>2.8500000000000001E-2</v>
      </c>
      <c r="E602" s="276"/>
      <c r="F602" s="275">
        <v>2.76E-2</v>
      </c>
      <c r="G602" s="277"/>
      <c r="H602" s="276">
        <v>2.9399999999999999E-2</v>
      </c>
      <c r="I602" s="275">
        <v>2.35E-2</v>
      </c>
      <c r="J602" s="276"/>
      <c r="K602" s="278">
        <v>2.8000000000000001E-2</v>
      </c>
      <c r="L602" s="276"/>
      <c r="M602" s="264">
        <f t="shared" si="666"/>
        <v>2.4240000000000001E-2</v>
      </c>
      <c r="N602" s="264">
        <f t="shared" si="667"/>
        <v>2.5320000000000002E-2</v>
      </c>
      <c r="O602" s="264">
        <f t="shared" si="668"/>
        <v>2.1482000000000001E-2</v>
      </c>
      <c r="P602" s="264">
        <f t="shared" si="669"/>
        <v>2.2856666666666667E-2</v>
      </c>
      <c r="Q602" s="265">
        <f t="shared" ref="Q602:Q606" si="720">IFERROR(AVERAGE(D602:E602),"")</f>
        <v>2.8500000000000001E-2</v>
      </c>
      <c r="R602" s="265">
        <f t="shared" ref="R602:R606" si="721">IFERROR(AVERAGE(F602:H602),"")</f>
        <v>2.8499999999999998E-2</v>
      </c>
      <c r="S602" s="265">
        <f t="shared" ref="S602:S606" si="722">IFERROR(AVERAGE(I602:J602),"")</f>
        <v>2.35E-2</v>
      </c>
      <c r="T602" s="265">
        <f t="shared" ref="T602:T606" si="723">IFERROR(AVERAGE(K602:L602),"")</f>
        <v>2.8000000000000001E-2</v>
      </c>
      <c r="V602" s="257"/>
      <c r="W602" s="265">
        <f t="shared" ref="W602:W604" si="724">AVERAGE(Q602:T602)</f>
        <v>2.7124999999999996E-2</v>
      </c>
      <c r="X602" s="257"/>
    </row>
    <row r="603" spans="1:25" ht="17.45" customHeight="1" x14ac:dyDescent="0.25">
      <c r="A603" s="257">
        <f t="shared" si="636"/>
        <v>8</v>
      </c>
      <c r="B603" s="257">
        <f t="shared" si="637"/>
        <v>2019</v>
      </c>
      <c r="C603" s="8">
        <f t="shared" si="665"/>
        <v>43699</v>
      </c>
      <c r="D603" s="260"/>
      <c r="E603" s="261">
        <v>2.0899999999999998E-2</v>
      </c>
      <c r="F603" s="260"/>
      <c r="G603" s="262">
        <v>2.07E-2</v>
      </c>
      <c r="H603" s="261"/>
      <c r="I603" s="263"/>
      <c r="J603" s="285">
        <v>2.07E-2</v>
      </c>
      <c r="K603" s="260"/>
      <c r="L603" s="261">
        <v>3.0099999999999998E-2</v>
      </c>
      <c r="M603" s="264">
        <f t="shared" si="666"/>
        <v>2.3933333333333338E-2</v>
      </c>
      <c r="N603" s="264">
        <f t="shared" si="667"/>
        <v>2.5031428571428576E-2</v>
      </c>
      <c r="O603" s="264">
        <f t="shared" si="668"/>
        <v>2.1358666666666668E-2</v>
      </c>
      <c r="P603" s="264">
        <f t="shared" si="669"/>
        <v>2.2826666666666669E-2</v>
      </c>
      <c r="Q603" s="265">
        <f t="shared" si="720"/>
        <v>2.0899999999999998E-2</v>
      </c>
      <c r="R603" s="265">
        <f t="shared" si="721"/>
        <v>2.07E-2</v>
      </c>
      <c r="S603" s="265">
        <f t="shared" si="722"/>
        <v>2.07E-2</v>
      </c>
      <c r="T603" s="265">
        <f t="shared" si="723"/>
        <v>3.0099999999999998E-2</v>
      </c>
      <c r="V603" s="257"/>
      <c r="W603" s="265">
        <f t="shared" si="724"/>
        <v>2.3099999999999999E-2</v>
      </c>
      <c r="X603" s="257"/>
    </row>
    <row r="604" spans="1:25" ht="17.45" customHeight="1" x14ac:dyDescent="0.25">
      <c r="A604" s="257">
        <f t="shared" si="636"/>
        <v>8</v>
      </c>
      <c r="B604" s="257">
        <f t="shared" si="637"/>
        <v>2019</v>
      </c>
      <c r="C604" s="8">
        <f t="shared" si="665"/>
        <v>43700</v>
      </c>
      <c r="D604" s="260">
        <v>2.46E-2</v>
      </c>
      <c r="E604" s="261"/>
      <c r="F604" s="260">
        <v>1.3599999999999999E-2</v>
      </c>
      <c r="G604" s="262"/>
      <c r="H604" s="261"/>
      <c r="I604" s="263">
        <v>1.43E-2</v>
      </c>
      <c r="J604" s="285"/>
      <c r="K604" s="260">
        <v>1.8200000000000001E-2</v>
      </c>
      <c r="L604" s="261"/>
      <c r="M604" s="264">
        <f t="shared" si="666"/>
        <v>2.3573333333333332E-2</v>
      </c>
      <c r="N604" s="264">
        <f t="shared" si="667"/>
        <v>2.4454285714285717E-2</v>
      </c>
      <c r="O604" s="264">
        <f t="shared" si="668"/>
        <v>2.0965333333333332E-2</v>
      </c>
      <c r="P604" s="264">
        <f t="shared" si="669"/>
        <v>2.23E-2</v>
      </c>
      <c r="Q604" s="265">
        <f t="shared" si="720"/>
        <v>2.46E-2</v>
      </c>
      <c r="R604" s="265">
        <f t="shared" si="721"/>
        <v>1.3599999999999999E-2</v>
      </c>
      <c r="S604" s="265">
        <f t="shared" si="722"/>
        <v>1.43E-2</v>
      </c>
      <c r="T604" s="265">
        <f t="shared" si="723"/>
        <v>1.8200000000000001E-2</v>
      </c>
      <c r="V604" s="257"/>
      <c r="W604" s="265">
        <f t="shared" si="724"/>
        <v>1.7675E-2</v>
      </c>
      <c r="X604" s="265">
        <f>AVERAGE(Q600:T604)</f>
        <v>2.2030000000000001E-2</v>
      </c>
      <c r="Y604" s="266">
        <v>86</v>
      </c>
    </row>
    <row r="605" spans="1:25" ht="17.45" customHeight="1" x14ac:dyDescent="0.25">
      <c r="A605" s="257">
        <f t="shared" si="636"/>
        <v>8</v>
      </c>
      <c r="B605" s="257">
        <f t="shared" si="637"/>
        <v>2019</v>
      </c>
      <c r="C605" s="435">
        <f t="shared" si="665"/>
        <v>43701</v>
      </c>
      <c r="D605" s="434"/>
      <c r="E605" s="436">
        <v>1.5100000000000001E-2</v>
      </c>
      <c r="F605" s="434"/>
      <c r="G605" s="438">
        <v>1.47E-2</v>
      </c>
      <c r="H605" s="436"/>
      <c r="I605" s="437"/>
      <c r="J605" s="439">
        <v>9.8099999999999993E-3</v>
      </c>
      <c r="K605" s="434"/>
      <c r="L605" s="436">
        <v>1.66E-2</v>
      </c>
      <c r="M605" s="15">
        <f t="shared" si="666"/>
        <v>2.3036666666666664E-2</v>
      </c>
      <c r="N605" s="15">
        <f t="shared" si="667"/>
        <v>2.415714285714286E-2</v>
      </c>
      <c r="O605" s="15">
        <f t="shared" si="668"/>
        <v>2.0455666666666664E-2</v>
      </c>
      <c r="P605" s="15">
        <f t="shared" si="669"/>
        <v>2.1793333333333331E-2</v>
      </c>
      <c r="Q605" s="442">
        <f t="shared" si="720"/>
        <v>1.5100000000000001E-2</v>
      </c>
      <c r="R605" s="442">
        <f t="shared" si="721"/>
        <v>1.47E-2</v>
      </c>
      <c r="S605" s="442">
        <f t="shared" si="722"/>
        <v>9.8099999999999993E-3</v>
      </c>
      <c r="T605" s="442">
        <f t="shared" si="723"/>
        <v>1.66E-2</v>
      </c>
      <c r="V605" s="442">
        <f>AVERAGE(Q605:T605)</f>
        <v>1.4052499999999999E-2</v>
      </c>
      <c r="W605" s="445"/>
      <c r="X605" s="257"/>
      <c r="Y605" s="266">
        <v>86</v>
      </c>
    </row>
    <row r="606" spans="1:25" ht="17.45" customHeight="1" x14ac:dyDescent="0.25">
      <c r="A606" s="257">
        <f t="shared" si="636"/>
        <v>8</v>
      </c>
      <c r="B606" s="257">
        <f t="shared" si="637"/>
        <v>2019</v>
      </c>
      <c r="C606" s="435">
        <f t="shared" si="665"/>
        <v>43702</v>
      </c>
      <c r="D606" s="434">
        <v>1.21E-2</v>
      </c>
      <c r="E606" s="436"/>
      <c r="F606" s="434"/>
      <c r="G606" s="438"/>
      <c r="H606" s="436">
        <v>9.9000000000000008E-3</v>
      </c>
      <c r="I606" s="437">
        <v>9.3500000000000007E-3</v>
      </c>
      <c r="J606" s="439"/>
      <c r="K606" s="434">
        <v>1.15E-2</v>
      </c>
      <c r="L606" s="436"/>
      <c r="M606" s="15">
        <f t="shared" si="666"/>
        <v>2.2623333333333332E-2</v>
      </c>
      <c r="N606" s="15">
        <f t="shared" si="667"/>
        <v>2.3800000000000002E-2</v>
      </c>
      <c r="O606" s="15">
        <f t="shared" si="668"/>
        <v>2.008066666666666E-2</v>
      </c>
      <c r="P606" s="15">
        <f t="shared" si="669"/>
        <v>2.1253333333333332E-2</v>
      </c>
      <c r="Q606" s="442">
        <f t="shared" si="720"/>
        <v>1.21E-2</v>
      </c>
      <c r="R606" s="442">
        <f t="shared" si="721"/>
        <v>9.9000000000000008E-3</v>
      </c>
      <c r="S606" s="442">
        <f t="shared" si="722"/>
        <v>9.3500000000000007E-3</v>
      </c>
      <c r="T606" s="442">
        <f t="shared" si="723"/>
        <v>1.15E-2</v>
      </c>
      <c r="V606" s="442">
        <f>AVERAGE(Q606:T606)</f>
        <v>1.07125E-2</v>
      </c>
      <c r="W606" s="445"/>
      <c r="X606" s="265">
        <f>AVERAGE(Q605:T606)</f>
        <v>1.2382499999999999E-2</v>
      </c>
      <c r="Y606" s="266">
        <v>86</v>
      </c>
    </row>
    <row r="607" spans="1:25" ht="17.45" customHeight="1" x14ac:dyDescent="0.25">
      <c r="A607" s="257">
        <f t="shared" si="636"/>
        <v>8</v>
      </c>
      <c r="B607" s="257">
        <f t="shared" si="637"/>
        <v>2019</v>
      </c>
      <c r="C607" s="8">
        <f t="shared" si="665"/>
        <v>43703</v>
      </c>
      <c r="D607" s="260"/>
      <c r="E607" s="261">
        <v>3.0099999999999998E-2</v>
      </c>
      <c r="F607" s="260"/>
      <c r="G607" s="262">
        <v>2.01E-2</v>
      </c>
      <c r="H607" s="261"/>
      <c r="I607" s="263"/>
      <c r="J607" s="285">
        <v>1.83E-2</v>
      </c>
      <c r="K607" s="260"/>
      <c r="L607" s="261">
        <v>2.8400000000000002E-2</v>
      </c>
      <c r="M607" s="264">
        <f t="shared" si="666"/>
        <v>2.3116666666666664E-2</v>
      </c>
      <c r="N607" s="264">
        <f t="shared" si="667"/>
        <v>2.3491428571428576E-2</v>
      </c>
      <c r="O607" s="264">
        <f t="shared" si="668"/>
        <v>2.0233999999999995E-2</v>
      </c>
      <c r="P607" s="264">
        <f t="shared" si="669"/>
        <v>2.1489999999999999E-2</v>
      </c>
      <c r="Q607" s="265">
        <f t="shared" ref="Q607:Q613" si="725">IFERROR(AVERAGE(D607:E607),"")</f>
        <v>3.0099999999999998E-2</v>
      </c>
      <c r="R607" s="265">
        <f t="shared" ref="R607:R613" si="726">IFERROR(AVERAGE(F607:H607),"")</f>
        <v>2.01E-2</v>
      </c>
      <c r="S607" s="265">
        <f t="shared" ref="S607:S613" si="727">IFERROR(AVERAGE(I607:J607),"")</f>
        <v>1.83E-2</v>
      </c>
      <c r="T607" s="265">
        <f t="shared" ref="T607:T613" si="728">IFERROR(AVERAGE(K607:L607),"")</f>
        <v>2.8400000000000002E-2</v>
      </c>
      <c r="V607" s="257"/>
      <c r="W607" s="265">
        <f t="shared" ref="W607:W611" si="729">AVERAGE(Q607:T607)</f>
        <v>2.4224999999999997E-2</v>
      </c>
      <c r="X607" s="257"/>
    </row>
    <row r="608" spans="1:25" ht="17.45" customHeight="1" x14ac:dyDescent="0.25">
      <c r="A608" s="257">
        <f t="shared" si="636"/>
        <v>8</v>
      </c>
      <c r="B608" s="257">
        <f t="shared" si="637"/>
        <v>2019</v>
      </c>
      <c r="C608" s="9">
        <f t="shared" si="665"/>
        <v>43704</v>
      </c>
      <c r="D608" s="275">
        <v>2.69E-2</v>
      </c>
      <c r="E608" s="276"/>
      <c r="F608" s="275">
        <v>2.5700000000000001E-2</v>
      </c>
      <c r="G608" s="277"/>
      <c r="H608" s="276">
        <v>2.6700000000000002E-2</v>
      </c>
      <c r="I608" s="275">
        <v>2.52E-2</v>
      </c>
      <c r="J608" s="276"/>
      <c r="K608" s="278">
        <v>2.3599999999999999E-2</v>
      </c>
      <c r="L608" s="276"/>
      <c r="M608" s="264">
        <f t="shared" si="666"/>
        <v>2.3529999999999999E-2</v>
      </c>
      <c r="N608" s="264">
        <f t="shared" si="667"/>
        <v>2.4214285714285712E-2</v>
      </c>
      <c r="O608" s="264">
        <f t="shared" si="668"/>
        <v>2.0840666666666664E-2</v>
      </c>
      <c r="P608" s="264">
        <f t="shared" si="669"/>
        <v>2.1769999999999994E-2</v>
      </c>
      <c r="Q608" s="265">
        <f t="shared" si="725"/>
        <v>2.69E-2</v>
      </c>
      <c r="R608" s="265">
        <f t="shared" si="726"/>
        <v>2.6200000000000001E-2</v>
      </c>
      <c r="S608" s="265">
        <f t="shared" si="727"/>
        <v>2.52E-2</v>
      </c>
      <c r="T608" s="265">
        <f t="shared" si="728"/>
        <v>2.3599999999999999E-2</v>
      </c>
      <c r="V608" s="257"/>
      <c r="W608" s="265">
        <f t="shared" si="729"/>
        <v>2.5475000000000001E-2</v>
      </c>
      <c r="X608" s="257"/>
    </row>
    <row r="609" spans="1:30" ht="17.45" customHeight="1" x14ac:dyDescent="0.25">
      <c r="A609" s="257">
        <f t="shared" si="636"/>
        <v>8</v>
      </c>
      <c r="B609" s="257">
        <f t="shared" si="637"/>
        <v>2019</v>
      </c>
      <c r="C609" s="8">
        <f t="shared" si="665"/>
        <v>43705</v>
      </c>
      <c r="D609" s="260"/>
      <c r="E609" s="261">
        <v>5.1799999999999999E-2</v>
      </c>
      <c r="F609" s="260"/>
      <c r="G609" s="262">
        <v>2.2499999999999999E-2</v>
      </c>
      <c r="H609" s="261"/>
      <c r="I609" s="263"/>
      <c r="J609" s="285">
        <v>2.3E-2</v>
      </c>
      <c r="K609" s="260"/>
      <c r="L609" s="261">
        <v>3.2099999999999997E-2</v>
      </c>
      <c r="M609" s="264">
        <f t="shared" si="666"/>
        <v>2.4576666666666667E-2</v>
      </c>
      <c r="N609" s="264">
        <f t="shared" si="667"/>
        <v>2.4397142857142853E-2</v>
      </c>
      <c r="O609" s="264">
        <f t="shared" si="668"/>
        <v>2.0947333333333332E-2</v>
      </c>
      <c r="P609" s="264">
        <f t="shared" si="669"/>
        <v>2.2099999999999995E-2</v>
      </c>
      <c r="Q609" s="265">
        <f t="shared" si="725"/>
        <v>5.1799999999999999E-2</v>
      </c>
      <c r="R609" s="265">
        <f t="shared" si="726"/>
        <v>2.2499999999999999E-2</v>
      </c>
      <c r="S609" s="265">
        <f t="shared" si="727"/>
        <v>2.3E-2</v>
      </c>
      <c r="T609" s="265">
        <f t="shared" si="728"/>
        <v>3.2099999999999997E-2</v>
      </c>
      <c r="V609" s="257"/>
      <c r="W609" s="265">
        <f t="shared" si="729"/>
        <v>3.2349999999999997E-2</v>
      </c>
      <c r="X609" s="257"/>
    </row>
    <row r="610" spans="1:30" ht="17.45" customHeight="1" x14ac:dyDescent="0.25">
      <c r="A610" s="257">
        <f t="shared" si="636"/>
        <v>8</v>
      </c>
      <c r="B610" s="257">
        <f t="shared" si="637"/>
        <v>2019</v>
      </c>
      <c r="C610" s="8">
        <f t="shared" si="665"/>
        <v>43706</v>
      </c>
      <c r="D610" s="260">
        <v>3.5700000000000003E-2</v>
      </c>
      <c r="E610" s="261"/>
      <c r="F610" s="260">
        <v>3.0300000000000001E-2</v>
      </c>
      <c r="G610" s="262"/>
      <c r="H610" s="261"/>
      <c r="I610" s="263">
        <v>2.7900000000000001E-2</v>
      </c>
      <c r="J610" s="285"/>
      <c r="K610" s="260">
        <v>2.8199999999999999E-2</v>
      </c>
      <c r="L610" s="261"/>
      <c r="M610" s="264">
        <f t="shared" si="666"/>
        <v>2.4849999999999997E-2</v>
      </c>
      <c r="N610" s="264">
        <f t="shared" si="667"/>
        <v>2.465714285714285E-2</v>
      </c>
      <c r="O610" s="264">
        <f t="shared" si="668"/>
        <v>2.1264000000000002E-2</v>
      </c>
      <c r="P610" s="264">
        <f t="shared" si="669"/>
        <v>2.2163333333333327E-2</v>
      </c>
      <c r="Q610" s="265">
        <f t="shared" si="725"/>
        <v>3.5700000000000003E-2</v>
      </c>
      <c r="R610" s="265">
        <f t="shared" si="726"/>
        <v>3.0300000000000001E-2</v>
      </c>
      <c r="S610" s="265">
        <f t="shared" si="727"/>
        <v>2.7900000000000001E-2</v>
      </c>
      <c r="T610" s="265">
        <f t="shared" si="728"/>
        <v>2.8199999999999999E-2</v>
      </c>
      <c r="V610" s="257"/>
      <c r="W610" s="265">
        <f t="shared" si="729"/>
        <v>3.0525000000000004E-2</v>
      </c>
      <c r="X610" s="257"/>
      <c r="Z610" s="329" t="s">
        <v>87</v>
      </c>
      <c r="AA610" s="299">
        <v>2019</v>
      </c>
      <c r="AB610" s="300"/>
      <c r="AC610" s="300"/>
      <c r="AD610" s="300"/>
    </row>
    <row r="611" spans="1:30" ht="17.45" customHeight="1" x14ac:dyDescent="0.25">
      <c r="A611" s="257">
        <f t="shared" si="636"/>
        <v>8</v>
      </c>
      <c r="B611" s="257">
        <f t="shared" si="637"/>
        <v>2019</v>
      </c>
      <c r="C611" s="8">
        <f t="shared" si="665"/>
        <v>43707</v>
      </c>
      <c r="D611" s="260"/>
      <c r="E611" s="261">
        <v>2.8400000000000002E-2</v>
      </c>
      <c r="F611" s="260"/>
      <c r="G611" s="262">
        <v>2.6499999999999999E-2</v>
      </c>
      <c r="H611" s="261"/>
      <c r="I611" s="263"/>
      <c r="J611" s="285">
        <v>1.89E-2</v>
      </c>
      <c r="K611" s="260"/>
      <c r="L611" s="261">
        <v>2.7900000000000001E-2</v>
      </c>
      <c r="M611" s="264">
        <f t="shared" si="666"/>
        <v>2.4916666666666663E-2</v>
      </c>
      <c r="N611" s="264">
        <f t="shared" si="667"/>
        <v>2.4628571428571427E-2</v>
      </c>
      <c r="O611" s="264">
        <f t="shared" si="668"/>
        <v>2.1044000000000004E-2</v>
      </c>
      <c r="P611" s="264">
        <f t="shared" si="669"/>
        <v>2.2186666666666667E-2</v>
      </c>
      <c r="Q611" s="265">
        <f t="shared" si="725"/>
        <v>2.8400000000000002E-2</v>
      </c>
      <c r="R611" s="265">
        <f t="shared" si="726"/>
        <v>2.6499999999999999E-2</v>
      </c>
      <c r="S611" s="265">
        <f t="shared" si="727"/>
        <v>1.89E-2</v>
      </c>
      <c r="T611" s="265">
        <f t="shared" si="728"/>
        <v>2.7900000000000001E-2</v>
      </c>
      <c r="V611" s="257"/>
      <c r="W611" s="265">
        <f t="shared" si="729"/>
        <v>2.5425000000000003E-2</v>
      </c>
      <c r="X611" s="265">
        <f>AVERAGE(Q607:T611)</f>
        <v>2.7600000000000003E-2</v>
      </c>
      <c r="Y611" s="266">
        <v>87</v>
      </c>
      <c r="Z611" s="301" t="s">
        <v>35</v>
      </c>
      <c r="AA611" s="301" t="s">
        <v>1</v>
      </c>
      <c r="AB611" s="301" t="s">
        <v>2</v>
      </c>
      <c r="AC611" s="301" t="s">
        <v>9</v>
      </c>
      <c r="AD611" s="301" t="s">
        <v>12</v>
      </c>
    </row>
    <row r="612" spans="1:30" ht="17.45" customHeight="1" x14ac:dyDescent="0.25">
      <c r="A612" s="257">
        <f t="shared" si="636"/>
        <v>8</v>
      </c>
      <c r="B612" s="257">
        <f t="shared" si="637"/>
        <v>2019</v>
      </c>
      <c r="C612" s="435">
        <f t="shared" si="665"/>
        <v>43708</v>
      </c>
      <c r="D612" s="434">
        <v>1.7100000000000001E-2</v>
      </c>
      <c r="E612" s="436"/>
      <c r="F612" s="434"/>
      <c r="G612" s="438"/>
      <c r="H612" s="436">
        <v>2.3699999999999999E-2</v>
      </c>
      <c r="I612" s="437">
        <v>1.3299999999999999E-2</v>
      </c>
      <c r="J612" s="439"/>
      <c r="K612" s="434">
        <v>1.4800000000000001E-2</v>
      </c>
      <c r="L612" s="436"/>
      <c r="M612" s="264">
        <f t="shared" si="666"/>
        <v>2.4503333333333332E-2</v>
      </c>
      <c r="N612" s="264">
        <f t="shared" si="667"/>
        <v>2.4471428571428568E-2</v>
      </c>
      <c r="O612" s="264">
        <f t="shared" si="668"/>
        <v>2.0840666666666671E-2</v>
      </c>
      <c r="P612" s="264">
        <f t="shared" si="669"/>
        <v>2.2076666666666668E-2</v>
      </c>
      <c r="Q612" s="442">
        <f t="shared" si="725"/>
        <v>1.7100000000000001E-2</v>
      </c>
      <c r="R612" s="442">
        <f t="shared" si="726"/>
        <v>2.3699999999999999E-2</v>
      </c>
      <c r="S612" s="442">
        <f t="shared" si="727"/>
        <v>1.3299999999999999E-2</v>
      </c>
      <c r="T612" s="442">
        <f t="shared" si="728"/>
        <v>1.4800000000000001E-2</v>
      </c>
      <c r="V612" s="442">
        <f>AVERAGE(Q612:T612)</f>
        <v>1.7225000000000001E-2</v>
      </c>
      <c r="W612" s="445"/>
      <c r="X612" s="257"/>
      <c r="Y612" s="266">
        <v>87</v>
      </c>
      <c r="Z612" s="302" t="s">
        <v>58</v>
      </c>
      <c r="AA612" s="303">
        <f>AVERAGE(D582:E612)</f>
        <v>2.4664516129032258E-2</v>
      </c>
      <c r="AB612" s="303">
        <f>AVERAGE(F582:H612)</f>
        <v>2.4602777777777775E-2</v>
      </c>
      <c r="AC612" s="303">
        <f>AVERAGE(I582:J612)</f>
        <v>2.0794193548387099E-2</v>
      </c>
      <c r="AD612" s="303">
        <f>AVERAGE(K582:L612)</f>
        <v>2.1948387096774193E-2</v>
      </c>
    </row>
    <row r="613" spans="1:30" ht="17.45" customHeight="1" x14ac:dyDescent="0.25">
      <c r="A613" s="257">
        <f t="shared" si="636"/>
        <v>9</v>
      </c>
      <c r="B613" s="257">
        <f t="shared" si="637"/>
        <v>2019</v>
      </c>
      <c r="C613" s="435">
        <f t="shared" si="665"/>
        <v>43709</v>
      </c>
      <c r="D613" s="434"/>
      <c r="E613" s="436">
        <v>2.64E-2</v>
      </c>
      <c r="F613" s="434"/>
      <c r="G613" s="438">
        <v>2.23E-2</v>
      </c>
      <c r="H613" s="436"/>
      <c r="I613" s="437"/>
      <c r="J613" s="439">
        <v>1.5900000000000001E-2</v>
      </c>
      <c r="K613" s="434"/>
      <c r="L613" s="436">
        <v>3.1399999999999997E-2</v>
      </c>
      <c r="M613" s="264">
        <f t="shared" si="666"/>
        <v>2.4526666666666662E-2</v>
      </c>
      <c r="N613" s="264">
        <f t="shared" si="667"/>
        <v>2.4319999999999991E-2</v>
      </c>
      <c r="O613" s="264">
        <f t="shared" si="668"/>
        <v>1.9884000000000002E-2</v>
      </c>
      <c r="P613" s="264">
        <f t="shared" si="669"/>
        <v>2.2190000000000005E-2</v>
      </c>
      <c r="Q613" s="442">
        <f t="shared" si="725"/>
        <v>2.64E-2</v>
      </c>
      <c r="R613" s="442">
        <f t="shared" si="726"/>
        <v>2.23E-2</v>
      </c>
      <c r="S613" s="442">
        <f t="shared" si="727"/>
        <v>1.5900000000000001E-2</v>
      </c>
      <c r="T613" s="442">
        <f t="shared" si="728"/>
        <v>3.1399999999999997E-2</v>
      </c>
      <c r="V613" s="442">
        <f>AVERAGE(Q613:T613)</f>
        <v>2.4E-2</v>
      </c>
      <c r="W613" s="445"/>
      <c r="X613" s="265">
        <f>AVERAGE(Q612:T613)</f>
        <v>2.0612499999999999E-2</v>
      </c>
      <c r="Y613" s="266">
        <v>87</v>
      </c>
      <c r="Z613" s="302" t="s">
        <v>59</v>
      </c>
      <c r="AA613" s="303">
        <f>MAX(D582:E612)</f>
        <v>5.1799999999999999E-2</v>
      </c>
      <c r="AB613" s="303">
        <f>MAX(F582:H612)</f>
        <v>4.3099999999999999E-2</v>
      </c>
      <c r="AC613" s="303">
        <f>MAX(I582:J612)</f>
        <v>4.4600000000000001E-2</v>
      </c>
      <c r="AD613" s="303">
        <f>MAX(K582:L612)</f>
        <v>3.2099999999999997E-2</v>
      </c>
    </row>
    <row r="614" spans="1:30" ht="17.45" customHeight="1" thickBot="1" x14ac:dyDescent="0.3">
      <c r="A614" s="257">
        <f t="shared" si="636"/>
        <v>9</v>
      </c>
      <c r="B614" s="257">
        <f t="shared" si="637"/>
        <v>2019</v>
      </c>
      <c r="C614" s="9">
        <f t="shared" si="665"/>
        <v>43710</v>
      </c>
      <c r="D614" s="275"/>
      <c r="E614" s="276"/>
      <c r="F614" s="275">
        <v>1.1599999999999999E-2</v>
      </c>
      <c r="G614" s="277"/>
      <c r="H614" s="276">
        <v>1.3599999999999999E-2</v>
      </c>
      <c r="I614" s="275">
        <v>8.8000000000000005E-3</v>
      </c>
      <c r="J614" s="276"/>
      <c r="K614" s="278">
        <v>1.7500000000000002E-2</v>
      </c>
      <c r="L614" s="276"/>
      <c r="M614" s="264" t="str">
        <f t="shared" si="666"/>
        <v/>
      </c>
      <c r="N614" s="264">
        <f t="shared" si="667"/>
        <v>2.3382857142857139E-2</v>
      </c>
      <c r="O614" s="264">
        <f t="shared" si="668"/>
        <v>1.9610666666666669E-2</v>
      </c>
      <c r="P614" s="264">
        <f t="shared" si="669"/>
        <v>2.2080000000000002E-2</v>
      </c>
      <c r="Q614" s="290"/>
      <c r="R614" s="265">
        <f t="shared" ref="R614:R620" si="730">IFERROR(AVERAGE(F614:H614),"")</f>
        <v>1.26E-2</v>
      </c>
      <c r="S614" s="265">
        <f t="shared" ref="S614:S620" si="731">IFERROR(AVERAGE(I614:J614),"")</f>
        <v>8.8000000000000005E-3</v>
      </c>
      <c r="T614" s="265">
        <f t="shared" ref="T614:T620" si="732">IFERROR(AVERAGE(K614:L614),"")</f>
        <v>1.7500000000000002E-2</v>
      </c>
      <c r="V614" s="257"/>
      <c r="W614" s="265">
        <f t="shared" ref="W614:W618" si="733">AVERAGE(Q614:T614)</f>
        <v>1.2966666666666668E-2</v>
      </c>
      <c r="X614" s="257"/>
      <c r="Z614" s="304" t="s">
        <v>127</v>
      </c>
      <c r="AA614" s="305">
        <f>COUNTIF(D582:E612,"&gt;=0.1")</f>
        <v>0</v>
      </c>
      <c r="AB614" s="305">
        <f>COUNTIF(F582:H612,"&gt;=0.1")</f>
        <v>0</v>
      </c>
      <c r="AC614" s="305">
        <f>COUNTIF(I582:J612,"&gt;=0.1")</f>
        <v>0</v>
      </c>
      <c r="AD614" s="305">
        <f>COUNTIF(K582:L612,"&gt;=0.1")</f>
        <v>0</v>
      </c>
    </row>
    <row r="615" spans="1:30" ht="17.45" customHeight="1" thickBot="1" x14ac:dyDescent="0.3">
      <c r="A615" s="257">
        <f t="shared" si="636"/>
        <v>9</v>
      </c>
      <c r="B615" s="257">
        <f t="shared" si="637"/>
        <v>2019</v>
      </c>
      <c r="C615" s="8">
        <f t="shared" si="665"/>
        <v>43711</v>
      </c>
      <c r="D615" s="260"/>
      <c r="E615" s="261">
        <v>0.03</v>
      </c>
      <c r="F615" s="260"/>
      <c r="G615" s="262">
        <v>5.1799999999999999E-2</v>
      </c>
      <c r="H615" s="261"/>
      <c r="I615" s="263"/>
      <c r="J615" s="47">
        <v>0.127</v>
      </c>
      <c r="K615" s="260"/>
      <c r="L615" s="261">
        <v>3.9100000000000003E-2</v>
      </c>
      <c r="M615" s="264">
        <f t="shared" si="666"/>
        <v>2.5355172413793103E-2</v>
      </c>
      <c r="N615" s="264">
        <f t="shared" si="667"/>
        <v>2.4219999999999998E-2</v>
      </c>
      <c r="O615" s="264">
        <f t="shared" si="668"/>
        <v>2.3437333333333334E-2</v>
      </c>
      <c r="P615" s="264">
        <f t="shared" si="669"/>
        <v>2.2673333333333337E-2</v>
      </c>
      <c r="Q615" s="265">
        <f t="shared" ref="Q615:Q620" si="734">IFERROR(AVERAGE(D615:E615),"")</f>
        <v>0.03</v>
      </c>
      <c r="R615" s="265">
        <f t="shared" si="730"/>
        <v>5.1799999999999999E-2</v>
      </c>
      <c r="S615" s="290"/>
      <c r="T615" s="265">
        <f t="shared" si="732"/>
        <v>3.9100000000000003E-2</v>
      </c>
      <c r="V615" s="257"/>
      <c r="W615" s="265">
        <f t="shared" si="733"/>
        <v>4.0300000000000002E-2</v>
      </c>
      <c r="X615" s="257"/>
      <c r="AD615" s="136">
        <f>AVERAGE(AA612:AD612)</f>
        <v>2.300246863799283E-2</v>
      </c>
    </row>
    <row r="616" spans="1:30" ht="17.45" customHeight="1" x14ac:dyDescent="0.25">
      <c r="A616" s="257">
        <f t="shared" si="636"/>
        <v>9</v>
      </c>
      <c r="B616" s="257">
        <f t="shared" si="637"/>
        <v>2019</v>
      </c>
      <c r="C616" s="8">
        <f t="shared" si="665"/>
        <v>43712</v>
      </c>
      <c r="D616" s="260">
        <v>2.7400000000000001E-2</v>
      </c>
      <c r="E616" s="261"/>
      <c r="F616" s="260">
        <v>3.27E-2</v>
      </c>
      <c r="G616" s="262"/>
      <c r="H616" s="261"/>
      <c r="I616" s="263">
        <v>3.8699999999999998E-2</v>
      </c>
      <c r="J616" s="285"/>
      <c r="K616" s="260">
        <v>3.4200000000000001E-2</v>
      </c>
      <c r="L616" s="261"/>
      <c r="M616" s="264">
        <f t="shared" si="666"/>
        <v>2.5544827586206895E-2</v>
      </c>
      <c r="N616" s="264">
        <f t="shared" si="667"/>
        <v>2.420857142857142E-2</v>
      </c>
      <c r="O616" s="264">
        <f t="shared" si="668"/>
        <v>2.3727333333333333E-2</v>
      </c>
      <c r="P616" s="264">
        <f t="shared" si="669"/>
        <v>2.3106666666666671E-2</v>
      </c>
      <c r="Q616" s="265">
        <f t="shared" si="734"/>
        <v>2.7400000000000001E-2</v>
      </c>
      <c r="R616" s="265">
        <f t="shared" si="730"/>
        <v>3.27E-2</v>
      </c>
      <c r="S616" s="265">
        <f t="shared" si="731"/>
        <v>3.8699999999999998E-2</v>
      </c>
      <c r="T616" s="265">
        <f t="shared" si="732"/>
        <v>3.4200000000000001E-2</v>
      </c>
      <c r="V616" s="257"/>
      <c r="W616" s="265">
        <f t="shared" si="733"/>
        <v>3.3250000000000002E-2</v>
      </c>
      <c r="X616" s="257"/>
    </row>
    <row r="617" spans="1:30" ht="17.45" customHeight="1" x14ac:dyDescent="0.25">
      <c r="A617" s="257">
        <f t="shared" si="636"/>
        <v>9</v>
      </c>
      <c r="B617" s="257">
        <f t="shared" si="637"/>
        <v>2019</v>
      </c>
      <c r="C617" s="8">
        <f t="shared" si="665"/>
        <v>43713</v>
      </c>
      <c r="D617" s="260"/>
      <c r="E617" s="261">
        <v>2.92E-2</v>
      </c>
      <c r="F617" s="260"/>
      <c r="G617" s="262">
        <v>3.4599999999999999E-2</v>
      </c>
      <c r="H617" s="261"/>
      <c r="I617" s="263"/>
      <c r="J617" s="285">
        <v>3.0200000000000001E-2</v>
      </c>
      <c r="K617" s="260"/>
      <c r="L617" s="261">
        <v>3.2399999999999998E-2</v>
      </c>
      <c r="M617" s="264">
        <f t="shared" si="666"/>
        <v>2.5420689655172413E-2</v>
      </c>
      <c r="N617" s="264">
        <f t="shared" si="667"/>
        <v>2.4291428571428568E-2</v>
      </c>
      <c r="O617" s="264">
        <f t="shared" si="668"/>
        <v>2.3463999999999999E-2</v>
      </c>
      <c r="P617" s="264">
        <f t="shared" si="669"/>
        <v>2.3160000000000004E-2</v>
      </c>
      <c r="Q617" s="265">
        <f t="shared" si="734"/>
        <v>2.92E-2</v>
      </c>
      <c r="R617" s="265">
        <f t="shared" si="730"/>
        <v>3.4599999999999999E-2</v>
      </c>
      <c r="S617" s="265">
        <f t="shared" si="731"/>
        <v>3.0200000000000001E-2</v>
      </c>
      <c r="T617" s="265">
        <f t="shared" si="732"/>
        <v>3.2399999999999998E-2</v>
      </c>
      <c r="V617" s="257"/>
      <c r="W617" s="265">
        <f t="shared" si="733"/>
        <v>3.1600000000000003E-2</v>
      </c>
      <c r="X617" s="257"/>
    </row>
    <row r="618" spans="1:30" ht="17.45" customHeight="1" x14ac:dyDescent="0.25">
      <c r="A618" s="257">
        <f t="shared" si="636"/>
        <v>9</v>
      </c>
      <c r="B618" s="257">
        <f t="shared" si="637"/>
        <v>2019</v>
      </c>
      <c r="C618" s="8">
        <f t="shared" si="665"/>
        <v>43714</v>
      </c>
      <c r="D618" s="260">
        <v>2.29E-2</v>
      </c>
      <c r="E618" s="261"/>
      <c r="F618" s="260"/>
      <c r="G618" s="262"/>
      <c r="H618" s="261">
        <v>2.5399999999999999E-2</v>
      </c>
      <c r="I618" s="263">
        <v>2.58E-2</v>
      </c>
      <c r="J618" s="285"/>
      <c r="K618" s="260">
        <v>2.3900000000000001E-2</v>
      </c>
      <c r="L618" s="261"/>
      <c r="M618" s="264">
        <f t="shared" si="666"/>
        <v>2.5327586206896555E-2</v>
      </c>
      <c r="N618" s="264">
        <f t="shared" si="667"/>
        <v>2.4245714285714277E-2</v>
      </c>
      <c r="O618" s="264">
        <f t="shared" si="668"/>
        <v>2.3617333333333334E-2</v>
      </c>
      <c r="P618" s="264">
        <f t="shared" si="669"/>
        <v>2.3273333333333333E-2</v>
      </c>
      <c r="Q618" s="265">
        <f t="shared" si="734"/>
        <v>2.29E-2</v>
      </c>
      <c r="R618" s="265">
        <f t="shared" si="730"/>
        <v>2.5399999999999999E-2</v>
      </c>
      <c r="S618" s="265">
        <f t="shared" si="731"/>
        <v>2.58E-2</v>
      </c>
      <c r="T618" s="265">
        <f t="shared" si="732"/>
        <v>2.3900000000000001E-2</v>
      </c>
      <c r="V618" s="257"/>
      <c r="W618" s="265">
        <f t="shared" si="733"/>
        <v>2.4500000000000001E-2</v>
      </c>
      <c r="X618" s="265">
        <f>AVERAGE(Q614:T618)</f>
        <v>2.8733333333333333E-2</v>
      </c>
      <c r="Y618" s="266">
        <v>88</v>
      </c>
    </row>
    <row r="619" spans="1:30" ht="17.45" customHeight="1" x14ac:dyDescent="0.25">
      <c r="A619" s="257">
        <f t="shared" si="636"/>
        <v>9</v>
      </c>
      <c r="B619" s="257">
        <f t="shared" si="637"/>
        <v>2019</v>
      </c>
      <c r="C619" s="435">
        <f t="shared" si="665"/>
        <v>43715</v>
      </c>
      <c r="D619" s="434"/>
      <c r="E619" s="436">
        <v>2.12E-2</v>
      </c>
      <c r="F619" s="434"/>
      <c r="G619" s="438">
        <v>2.2700000000000001E-2</v>
      </c>
      <c r="H619" s="436"/>
      <c r="I619" s="437"/>
      <c r="J619" s="439">
        <v>1.26E-2</v>
      </c>
      <c r="K619" s="434"/>
      <c r="L619" s="436">
        <v>2.2599999999999999E-2</v>
      </c>
      <c r="M619" s="264">
        <f t="shared" si="666"/>
        <v>2.5175862068965521E-2</v>
      </c>
      <c r="N619" s="264">
        <f t="shared" si="667"/>
        <v>2.413714285714285E-2</v>
      </c>
      <c r="O619" s="264">
        <f t="shared" si="668"/>
        <v>2.3177333333333331E-2</v>
      </c>
      <c r="P619" s="264">
        <f t="shared" si="669"/>
        <v>2.3199999999999998E-2</v>
      </c>
      <c r="Q619" s="442">
        <f t="shared" si="734"/>
        <v>2.12E-2</v>
      </c>
      <c r="R619" s="442">
        <f t="shared" si="730"/>
        <v>2.2700000000000001E-2</v>
      </c>
      <c r="S619" s="442">
        <f t="shared" si="731"/>
        <v>1.26E-2</v>
      </c>
      <c r="T619" s="442">
        <f t="shared" si="732"/>
        <v>2.2599999999999999E-2</v>
      </c>
      <c r="V619" s="442">
        <f>AVERAGE(Q619:T619)</f>
        <v>1.9775000000000001E-2</v>
      </c>
      <c r="W619" s="445"/>
      <c r="X619" s="257"/>
      <c r="Y619" s="266">
        <v>88</v>
      </c>
    </row>
    <row r="620" spans="1:30" ht="17.45" customHeight="1" x14ac:dyDescent="0.25">
      <c r="A620" s="257">
        <f t="shared" si="636"/>
        <v>9</v>
      </c>
      <c r="B620" s="257">
        <f t="shared" si="637"/>
        <v>2019</v>
      </c>
      <c r="C620" s="435">
        <f t="shared" si="665"/>
        <v>43716</v>
      </c>
      <c r="D620" s="434">
        <v>1.2699999999999999E-2</v>
      </c>
      <c r="E620" s="436"/>
      <c r="F620" s="434">
        <v>8.8999999999999999E-3</v>
      </c>
      <c r="G620" s="438"/>
      <c r="H620" s="436">
        <v>8.6999999999999994E-3</v>
      </c>
      <c r="I620" s="434">
        <v>6.7000000000000002E-3</v>
      </c>
      <c r="J620" s="436"/>
      <c r="K620" s="437">
        <v>1.41E-2</v>
      </c>
      <c r="L620" s="436"/>
      <c r="M620" s="264">
        <f t="shared" si="666"/>
        <v>2.4686206896551727E-2</v>
      </c>
      <c r="N620" s="264">
        <f t="shared" si="667"/>
        <v>2.3162857142857141E-2</v>
      </c>
      <c r="O620" s="264">
        <f t="shared" si="668"/>
        <v>2.2720666666666667E-2</v>
      </c>
      <c r="P620" s="264">
        <f t="shared" si="669"/>
        <v>2.3126666666666667E-2</v>
      </c>
      <c r="Q620" s="442">
        <f t="shared" si="734"/>
        <v>1.2699999999999999E-2</v>
      </c>
      <c r="R620" s="442">
        <f t="shared" si="730"/>
        <v>8.7999999999999988E-3</v>
      </c>
      <c r="S620" s="442">
        <f t="shared" si="731"/>
        <v>6.7000000000000002E-3</v>
      </c>
      <c r="T620" s="442">
        <f t="shared" si="732"/>
        <v>1.41E-2</v>
      </c>
      <c r="V620" s="442">
        <f>AVERAGE(Q620:T620)</f>
        <v>1.0574999999999999E-2</v>
      </c>
      <c r="W620" s="445"/>
      <c r="X620" s="265">
        <f>AVERAGE(Q619:T620)</f>
        <v>1.5175000000000001E-2</v>
      </c>
      <c r="Y620" s="266">
        <v>88</v>
      </c>
    </row>
    <row r="621" spans="1:30" ht="17.45" customHeight="1" x14ac:dyDescent="0.25">
      <c r="A621" s="257">
        <f t="shared" si="636"/>
        <v>9</v>
      </c>
      <c r="B621" s="257">
        <f t="shared" si="637"/>
        <v>2019</v>
      </c>
      <c r="C621" s="8">
        <f t="shared" si="665"/>
        <v>43717</v>
      </c>
      <c r="D621" s="260"/>
      <c r="E621" s="261">
        <v>2.7300000000000001E-2</v>
      </c>
      <c r="F621" s="260"/>
      <c r="G621" s="262">
        <v>1.6199999999999999E-2</v>
      </c>
      <c r="H621" s="261"/>
      <c r="I621" s="263"/>
      <c r="J621" s="285">
        <v>1.3899999999999999E-2</v>
      </c>
      <c r="K621" s="260"/>
      <c r="L621" s="261">
        <v>3.1399999999999997E-2</v>
      </c>
      <c r="M621" s="264">
        <f t="shared" si="666"/>
        <v>2.5141379310344832E-2</v>
      </c>
      <c r="N621" s="264">
        <f t="shared" si="667"/>
        <v>2.3322857142857145E-2</v>
      </c>
      <c r="O621" s="264">
        <f t="shared" si="668"/>
        <v>2.2860666666666665E-2</v>
      </c>
      <c r="P621" s="264">
        <f t="shared" si="669"/>
        <v>2.344333333333333E-2</v>
      </c>
      <c r="Q621" s="265">
        <f t="shared" ref="Q621:Q627" si="735">IFERROR(AVERAGE(D621:E621),"")</f>
        <v>2.7300000000000001E-2</v>
      </c>
      <c r="R621" s="265">
        <f t="shared" ref="R621:R627" si="736">IFERROR(AVERAGE(F621:H621),"")</f>
        <v>1.6199999999999999E-2</v>
      </c>
      <c r="S621" s="265">
        <f t="shared" ref="S621:S627" si="737">IFERROR(AVERAGE(I621:J621),"")</f>
        <v>1.3899999999999999E-2</v>
      </c>
      <c r="T621" s="265">
        <f t="shared" ref="T621:T627" si="738">IFERROR(AVERAGE(K621:L621),"")</f>
        <v>3.1399999999999997E-2</v>
      </c>
      <c r="V621" s="257"/>
      <c r="W621" s="265">
        <f t="shared" ref="W621:W625" si="739">AVERAGE(Q621:T621)</f>
        <v>2.2199999999999998E-2</v>
      </c>
      <c r="X621" s="257"/>
    </row>
    <row r="622" spans="1:30" ht="17.45" customHeight="1" x14ac:dyDescent="0.25">
      <c r="A622" s="257">
        <f t="shared" si="636"/>
        <v>9</v>
      </c>
      <c r="B622" s="257">
        <f t="shared" si="637"/>
        <v>2019</v>
      </c>
      <c r="C622" s="8">
        <f t="shared" si="665"/>
        <v>43718</v>
      </c>
      <c r="D622" s="260">
        <v>3.4599999999999999E-2</v>
      </c>
      <c r="E622" s="261"/>
      <c r="F622" s="260">
        <v>1.7899999999999999E-2</v>
      </c>
      <c r="G622" s="262"/>
      <c r="H622" s="261"/>
      <c r="I622" s="263">
        <v>5.4100000000000002E-2</v>
      </c>
      <c r="J622" s="285"/>
      <c r="K622" s="260">
        <v>2.9700000000000001E-2</v>
      </c>
      <c r="L622" s="261"/>
      <c r="M622" s="264">
        <f t="shared" si="666"/>
        <v>2.5903448275862072E-2</v>
      </c>
      <c r="N622" s="264">
        <f t="shared" si="667"/>
        <v>2.3562857142857142E-2</v>
      </c>
      <c r="O622" s="264">
        <f t="shared" si="668"/>
        <v>2.4473999999999999E-2</v>
      </c>
      <c r="P622" s="264">
        <f t="shared" si="669"/>
        <v>2.4029999999999996E-2</v>
      </c>
      <c r="Q622" s="265">
        <f t="shared" si="735"/>
        <v>3.4599999999999999E-2</v>
      </c>
      <c r="R622" s="265">
        <f t="shared" si="736"/>
        <v>1.7899999999999999E-2</v>
      </c>
      <c r="S622" s="265">
        <f t="shared" si="737"/>
        <v>5.4100000000000002E-2</v>
      </c>
      <c r="T622" s="265">
        <f t="shared" si="738"/>
        <v>2.9700000000000001E-2</v>
      </c>
      <c r="V622" s="257"/>
      <c r="W622" s="265">
        <f t="shared" si="739"/>
        <v>3.4075000000000001E-2</v>
      </c>
      <c r="X622" s="257"/>
    </row>
    <row r="623" spans="1:30" ht="17.45" customHeight="1" x14ac:dyDescent="0.25">
      <c r="A623" s="257">
        <f t="shared" si="636"/>
        <v>9</v>
      </c>
      <c r="B623" s="257">
        <f t="shared" si="637"/>
        <v>2019</v>
      </c>
      <c r="C623" s="8">
        <f t="shared" si="665"/>
        <v>43719</v>
      </c>
      <c r="D623" s="260"/>
      <c r="E623" s="261">
        <v>2.3599999999999999E-2</v>
      </c>
      <c r="F623" s="260"/>
      <c r="G623" s="262">
        <v>3.4200000000000001E-2</v>
      </c>
      <c r="H623" s="261"/>
      <c r="I623" s="263"/>
      <c r="J623" s="285">
        <v>2.63E-2</v>
      </c>
      <c r="K623" s="260"/>
      <c r="L623" s="261">
        <v>2.7799999999999998E-2</v>
      </c>
      <c r="M623" s="264">
        <f t="shared" si="666"/>
        <v>2.4934482758620688E-2</v>
      </c>
      <c r="N623" s="264">
        <f t="shared" si="667"/>
        <v>2.3928571428571428E-2</v>
      </c>
      <c r="O623" s="264">
        <f t="shared" si="668"/>
        <v>2.4667333333333333E-2</v>
      </c>
      <c r="P623" s="264">
        <f t="shared" si="669"/>
        <v>2.4159999999999997E-2</v>
      </c>
      <c r="Q623" s="265">
        <f t="shared" si="735"/>
        <v>2.3599999999999999E-2</v>
      </c>
      <c r="R623" s="265">
        <f t="shared" si="736"/>
        <v>3.4200000000000001E-2</v>
      </c>
      <c r="S623" s="265">
        <f t="shared" si="737"/>
        <v>2.63E-2</v>
      </c>
      <c r="T623" s="265">
        <f t="shared" si="738"/>
        <v>2.7799999999999998E-2</v>
      </c>
      <c r="V623" s="257"/>
      <c r="W623" s="265">
        <f t="shared" si="739"/>
        <v>2.7975E-2</v>
      </c>
      <c r="X623" s="257"/>
    </row>
    <row r="624" spans="1:30" ht="17.45" customHeight="1" x14ac:dyDescent="0.25">
      <c r="A624" s="257">
        <f t="shared" ref="A624:A687" si="740">IF(ISNUMBER(C624),MONTH(C624),"")</f>
        <v>9</v>
      </c>
      <c r="B624" s="257">
        <f t="shared" ref="B624:B687" si="741">IF(ISNUMBER(C624),YEAR(C624),"")</f>
        <v>2019</v>
      </c>
      <c r="C624" s="8">
        <f t="shared" si="665"/>
        <v>43720</v>
      </c>
      <c r="D624" s="260">
        <v>2.1100000000000001E-2</v>
      </c>
      <c r="E624" s="261"/>
      <c r="F624" s="260"/>
      <c r="G624" s="262"/>
      <c r="H624" s="261">
        <v>2.7799999999999998E-2</v>
      </c>
      <c r="I624" s="263">
        <v>3.4500000000000003E-2</v>
      </c>
      <c r="J624" s="285"/>
      <c r="K624" s="260">
        <v>3.0300000000000001E-2</v>
      </c>
      <c r="L624" s="261"/>
      <c r="M624" s="264">
        <f t="shared" si="666"/>
        <v>2.4803448275862068E-2</v>
      </c>
      <c r="N624" s="264">
        <f t="shared" si="667"/>
        <v>2.3668571428571428E-2</v>
      </c>
      <c r="O624" s="264">
        <f t="shared" si="668"/>
        <v>2.4877333333333331E-2</v>
      </c>
      <c r="P624" s="264">
        <f t="shared" si="669"/>
        <v>2.4506666666666666E-2</v>
      </c>
      <c r="Q624" s="265">
        <f t="shared" si="735"/>
        <v>2.1100000000000001E-2</v>
      </c>
      <c r="R624" s="265">
        <f t="shared" si="736"/>
        <v>2.7799999999999998E-2</v>
      </c>
      <c r="S624" s="265">
        <f t="shared" si="737"/>
        <v>3.4500000000000003E-2</v>
      </c>
      <c r="T624" s="265">
        <f t="shared" si="738"/>
        <v>3.0300000000000001E-2</v>
      </c>
      <c r="V624" s="257"/>
      <c r="W624" s="265">
        <f t="shared" si="739"/>
        <v>2.8424999999999999E-2</v>
      </c>
      <c r="X624" s="257"/>
    </row>
    <row r="625" spans="1:30" ht="17.45" customHeight="1" x14ac:dyDescent="0.25">
      <c r="A625" s="257">
        <f t="shared" si="740"/>
        <v>9</v>
      </c>
      <c r="B625" s="257">
        <f t="shared" si="741"/>
        <v>2019</v>
      </c>
      <c r="C625" s="8">
        <f t="shared" si="665"/>
        <v>43721</v>
      </c>
      <c r="D625" s="260"/>
      <c r="E625" s="261">
        <v>2.3300000000000001E-2</v>
      </c>
      <c r="F625" s="260"/>
      <c r="G625" s="262">
        <v>3.3300000000000003E-2</v>
      </c>
      <c r="H625" s="261"/>
      <c r="I625" s="263"/>
      <c r="J625" s="285">
        <v>2.75E-2</v>
      </c>
      <c r="K625" s="260"/>
      <c r="L625" s="261">
        <v>3.4200000000000001E-2</v>
      </c>
      <c r="M625" s="264">
        <f t="shared" si="666"/>
        <v>2.4296551724137926E-2</v>
      </c>
      <c r="N625" s="264">
        <f t="shared" si="667"/>
        <v>2.3388571428571429E-2</v>
      </c>
      <c r="O625" s="264">
        <f t="shared" si="668"/>
        <v>2.4344000000000001E-2</v>
      </c>
      <c r="P625" s="264">
        <f t="shared" si="669"/>
        <v>2.4743333333333332E-2</v>
      </c>
      <c r="Q625" s="265">
        <f t="shared" si="735"/>
        <v>2.3300000000000001E-2</v>
      </c>
      <c r="R625" s="265">
        <f t="shared" si="736"/>
        <v>3.3300000000000003E-2</v>
      </c>
      <c r="S625" s="265">
        <f t="shared" si="737"/>
        <v>2.75E-2</v>
      </c>
      <c r="T625" s="265">
        <f t="shared" si="738"/>
        <v>3.4200000000000001E-2</v>
      </c>
      <c r="V625" s="257"/>
      <c r="W625" s="265">
        <f t="shared" si="739"/>
        <v>2.9575000000000004E-2</v>
      </c>
      <c r="X625" s="265">
        <f>AVERAGE(Q621:T625)</f>
        <v>2.8449999999999996E-2</v>
      </c>
      <c r="Y625" s="266">
        <v>89</v>
      </c>
    </row>
    <row r="626" spans="1:30" ht="17.45" customHeight="1" x14ac:dyDescent="0.25">
      <c r="A626" s="257">
        <f t="shared" si="740"/>
        <v>9</v>
      </c>
      <c r="B626" s="257">
        <f t="shared" si="741"/>
        <v>2019</v>
      </c>
      <c r="C626" s="435">
        <f t="shared" si="665"/>
        <v>43722</v>
      </c>
      <c r="D626" s="434">
        <v>2.0799999999999999E-2</v>
      </c>
      <c r="E626" s="436"/>
      <c r="F626" s="434">
        <v>1.4500000000000001E-2</v>
      </c>
      <c r="G626" s="438"/>
      <c r="H626" s="436">
        <v>1.26E-2</v>
      </c>
      <c r="I626" s="434">
        <v>1.1900000000000001E-2</v>
      </c>
      <c r="J626" s="436"/>
      <c r="K626" s="437">
        <v>1.7000000000000001E-2</v>
      </c>
      <c r="L626" s="436"/>
      <c r="M626" s="264">
        <f t="shared" si="666"/>
        <v>2.4286206896551723E-2</v>
      </c>
      <c r="N626" s="264">
        <f t="shared" si="667"/>
        <v>2.2011428571428578E-2</v>
      </c>
      <c r="O626" s="264">
        <f t="shared" si="668"/>
        <v>2.3814000000000002E-2</v>
      </c>
      <c r="P626" s="264">
        <f t="shared" si="669"/>
        <v>2.4696666666666665E-2</v>
      </c>
      <c r="Q626" s="442">
        <f t="shared" si="735"/>
        <v>2.0799999999999999E-2</v>
      </c>
      <c r="R626" s="442">
        <f t="shared" si="736"/>
        <v>1.355E-2</v>
      </c>
      <c r="S626" s="442">
        <f t="shared" si="737"/>
        <v>1.1900000000000001E-2</v>
      </c>
      <c r="T626" s="442">
        <f t="shared" si="738"/>
        <v>1.7000000000000001E-2</v>
      </c>
      <c r="V626" s="442">
        <f>AVERAGE(Q626:T626)</f>
        <v>1.58125E-2</v>
      </c>
      <c r="W626" s="445"/>
      <c r="X626" s="257"/>
      <c r="Y626" s="266">
        <v>89</v>
      </c>
    </row>
    <row r="627" spans="1:30" ht="17.45" customHeight="1" x14ac:dyDescent="0.25">
      <c r="A627" s="257">
        <f t="shared" si="740"/>
        <v>9</v>
      </c>
      <c r="B627" s="257">
        <f t="shared" si="741"/>
        <v>2019</v>
      </c>
      <c r="C627" s="435">
        <f t="shared" si="665"/>
        <v>43723</v>
      </c>
      <c r="D627" s="434"/>
      <c r="E627" s="436">
        <v>1.37E-2</v>
      </c>
      <c r="F627" s="434"/>
      <c r="G627" s="438">
        <v>1.32E-2</v>
      </c>
      <c r="H627" s="436"/>
      <c r="I627" s="437"/>
      <c r="J627" s="439">
        <v>8.5400000000000007E-3</v>
      </c>
      <c r="K627" s="434"/>
      <c r="L627" s="436">
        <v>2.5899999999999999E-2</v>
      </c>
      <c r="M627" s="264">
        <f t="shared" si="666"/>
        <v>2.3831034482758622E-2</v>
      </c>
      <c r="N627" s="264">
        <f t="shared" si="667"/>
        <v>2.1740000000000006E-2</v>
      </c>
      <c r="O627" s="264">
        <f t="shared" si="668"/>
        <v>2.3398666666666672E-2</v>
      </c>
      <c r="P627" s="264">
        <f t="shared" si="669"/>
        <v>2.4720000000000002E-2</v>
      </c>
      <c r="Q627" s="442">
        <f t="shared" si="735"/>
        <v>1.37E-2</v>
      </c>
      <c r="R627" s="442">
        <f t="shared" si="736"/>
        <v>1.32E-2</v>
      </c>
      <c r="S627" s="442">
        <f t="shared" si="737"/>
        <v>8.5400000000000007E-3</v>
      </c>
      <c r="T627" s="442">
        <f t="shared" si="738"/>
        <v>2.5899999999999999E-2</v>
      </c>
      <c r="V627" s="442">
        <f>AVERAGE(Q627:T627)</f>
        <v>1.5335E-2</v>
      </c>
      <c r="W627" s="445"/>
      <c r="X627" s="265">
        <f>AVERAGE(Q626:T627)</f>
        <v>1.5573750000000001E-2</v>
      </c>
      <c r="Y627" s="266">
        <v>89</v>
      </c>
    </row>
    <row r="628" spans="1:30" ht="17.45" customHeight="1" x14ac:dyDescent="0.25">
      <c r="A628" s="257">
        <f t="shared" si="740"/>
        <v>9</v>
      </c>
      <c r="B628" s="257">
        <f t="shared" si="741"/>
        <v>2019</v>
      </c>
      <c r="C628" s="8">
        <f t="shared" si="665"/>
        <v>43724</v>
      </c>
      <c r="D628" s="260">
        <v>3.1199999999999999E-2</v>
      </c>
      <c r="E628" s="261"/>
      <c r="F628" s="260">
        <v>1.9099999999999999E-2</v>
      </c>
      <c r="G628" s="262"/>
      <c r="H628" s="261"/>
      <c r="I628" s="263">
        <v>1.77E-2</v>
      </c>
      <c r="J628" s="285"/>
      <c r="K628" s="260">
        <v>2.3E-2</v>
      </c>
      <c r="L628" s="261"/>
      <c r="M628" s="264">
        <f t="shared" si="666"/>
        <v>2.4500000000000001E-2</v>
      </c>
      <c r="N628" s="264">
        <f t="shared" si="667"/>
        <v>2.2008571428571433E-2</v>
      </c>
      <c r="O628" s="264">
        <f t="shared" si="668"/>
        <v>2.3738000000000002E-2</v>
      </c>
      <c r="P628" s="264">
        <f t="shared" si="669"/>
        <v>2.4990000000000002E-2</v>
      </c>
      <c r="Q628" s="265">
        <f t="shared" ref="Q628:Q634" si="742">IFERROR(AVERAGE(D628:E628),"")</f>
        <v>3.1199999999999999E-2</v>
      </c>
      <c r="R628" s="265">
        <f t="shared" ref="R628:R634" si="743">IFERROR(AVERAGE(F628:H628),"")</f>
        <v>1.9099999999999999E-2</v>
      </c>
      <c r="S628" s="265">
        <f t="shared" ref="S628:S634" si="744">IFERROR(AVERAGE(I628:J628),"")</f>
        <v>1.77E-2</v>
      </c>
      <c r="T628" s="265">
        <f t="shared" ref="T628:T634" si="745">IFERROR(AVERAGE(K628:L628),"")</f>
        <v>2.3E-2</v>
      </c>
      <c r="V628" s="257"/>
      <c r="W628" s="265">
        <f t="shared" ref="W628:W632" si="746">AVERAGE(Q628:T628)</f>
        <v>2.2749999999999999E-2</v>
      </c>
      <c r="X628" s="257"/>
    </row>
    <row r="629" spans="1:30" ht="17.45" customHeight="1" x14ac:dyDescent="0.25">
      <c r="A629" s="257">
        <f t="shared" si="740"/>
        <v>9</v>
      </c>
      <c r="B629" s="257">
        <f t="shared" si="741"/>
        <v>2019</v>
      </c>
      <c r="C629" s="8">
        <f t="shared" si="665"/>
        <v>43725</v>
      </c>
      <c r="D629" s="260"/>
      <c r="E629" s="261">
        <v>1.6500000000000001E-2</v>
      </c>
      <c r="F629" s="260"/>
      <c r="G629" s="262">
        <v>1.0699999999999999E-2</v>
      </c>
      <c r="H629" s="261"/>
      <c r="I629" s="263"/>
      <c r="J629" s="285">
        <v>8.9999999999999993E-3</v>
      </c>
      <c r="K629" s="260"/>
      <c r="L629" s="261">
        <v>4.4200000000000003E-2</v>
      </c>
      <c r="M629" s="264">
        <f t="shared" si="666"/>
        <v>2.4672413793103445E-2</v>
      </c>
      <c r="N629" s="264">
        <f t="shared" si="667"/>
        <v>2.201714285714286E-2</v>
      </c>
      <c r="O629" s="264">
        <f t="shared" si="668"/>
        <v>2.382666666666667E-2</v>
      </c>
      <c r="P629" s="264">
        <f t="shared" si="669"/>
        <v>2.5863333333333335E-2</v>
      </c>
      <c r="Q629" s="265">
        <f t="shared" si="742"/>
        <v>1.6500000000000001E-2</v>
      </c>
      <c r="R629" s="265">
        <f t="shared" si="743"/>
        <v>1.0699999999999999E-2</v>
      </c>
      <c r="S629" s="265">
        <f t="shared" si="744"/>
        <v>8.9999999999999993E-3</v>
      </c>
      <c r="T629" s="265">
        <f t="shared" si="745"/>
        <v>4.4200000000000003E-2</v>
      </c>
      <c r="V629" s="257"/>
      <c r="W629" s="265">
        <f t="shared" si="746"/>
        <v>2.01E-2</v>
      </c>
      <c r="X629" s="257"/>
    </row>
    <row r="630" spans="1:30" ht="17.45" customHeight="1" x14ac:dyDescent="0.25">
      <c r="A630" s="257">
        <f t="shared" si="740"/>
        <v>9</v>
      </c>
      <c r="B630" s="257">
        <f t="shared" si="741"/>
        <v>2019</v>
      </c>
      <c r="C630" s="8">
        <f t="shared" si="665"/>
        <v>43726</v>
      </c>
      <c r="D630" s="260">
        <v>3.2099999999999997E-2</v>
      </c>
      <c r="E630" s="261"/>
      <c r="F630" s="260"/>
      <c r="G630" s="262"/>
      <c r="H630" s="261">
        <v>1.7299999999999999E-2</v>
      </c>
      <c r="I630" s="263">
        <v>1.7600000000000001E-2</v>
      </c>
      <c r="J630" s="285"/>
      <c r="K630" s="260">
        <v>2.7699999999999999E-2</v>
      </c>
      <c r="L630" s="261"/>
      <c r="M630" s="264">
        <f t="shared" si="666"/>
        <v>2.5265517241379307E-2</v>
      </c>
      <c r="N630" s="264">
        <f t="shared" si="667"/>
        <v>2.192285714285715E-2</v>
      </c>
      <c r="O630" s="264">
        <f t="shared" si="668"/>
        <v>2.3786666666666668E-2</v>
      </c>
      <c r="P630" s="264">
        <f t="shared" si="669"/>
        <v>2.6356666666666671E-2</v>
      </c>
      <c r="Q630" s="265">
        <f t="shared" si="742"/>
        <v>3.2099999999999997E-2</v>
      </c>
      <c r="R630" s="265">
        <f t="shared" si="743"/>
        <v>1.7299999999999999E-2</v>
      </c>
      <c r="S630" s="265">
        <f t="shared" si="744"/>
        <v>1.7600000000000001E-2</v>
      </c>
      <c r="T630" s="265">
        <f t="shared" si="745"/>
        <v>2.7699999999999999E-2</v>
      </c>
      <c r="V630" s="257"/>
      <c r="W630" s="265">
        <f t="shared" si="746"/>
        <v>2.3675000000000002E-2</v>
      </c>
      <c r="X630" s="257"/>
    </row>
    <row r="631" spans="1:30" ht="17.45" customHeight="1" x14ac:dyDescent="0.25">
      <c r="A631" s="257">
        <f t="shared" si="740"/>
        <v>9</v>
      </c>
      <c r="B631" s="257">
        <f t="shared" si="741"/>
        <v>2019</v>
      </c>
      <c r="C631" s="8">
        <f t="shared" si="665"/>
        <v>43727</v>
      </c>
      <c r="D631" s="260"/>
      <c r="E631" s="261">
        <v>2.1299999999999999E-2</v>
      </c>
      <c r="F631" s="260"/>
      <c r="G631" s="262">
        <v>1.6400000000000001E-2</v>
      </c>
      <c r="H631" s="261"/>
      <c r="I631" s="263"/>
      <c r="J631" s="285">
        <v>1.7899999999999999E-2</v>
      </c>
      <c r="K631" s="260"/>
      <c r="L631" s="261">
        <v>2.7400000000000001E-2</v>
      </c>
      <c r="M631" s="264">
        <f t="shared" si="666"/>
        <v>2.5051724137931032E-2</v>
      </c>
      <c r="N631" s="264">
        <f t="shared" si="667"/>
        <v>2.162571428571429E-2</v>
      </c>
      <c r="O631" s="264">
        <f t="shared" si="668"/>
        <v>2.3630000000000002E-2</v>
      </c>
      <c r="P631" s="264">
        <f t="shared" si="669"/>
        <v>2.6440000000000002E-2</v>
      </c>
      <c r="Q631" s="265">
        <f t="shared" si="742"/>
        <v>2.1299999999999999E-2</v>
      </c>
      <c r="R631" s="265">
        <f t="shared" si="743"/>
        <v>1.6400000000000001E-2</v>
      </c>
      <c r="S631" s="265">
        <f t="shared" si="744"/>
        <v>1.7899999999999999E-2</v>
      </c>
      <c r="T631" s="265">
        <f t="shared" si="745"/>
        <v>2.7400000000000001E-2</v>
      </c>
      <c r="V631" s="257"/>
      <c r="W631" s="265">
        <f t="shared" si="746"/>
        <v>2.0749999999999998E-2</v>
      </c>
      <c r="X631" s="257"/>
    </row>
    <row r="632" spans="1:30" ht="17.45" customHeight="1" x14ac:dyDescent="0.25">
      <c r="A632" s="257">
        <f t="shared" si="740"/>
        <v>9</v>
      </c>
      <c r="B632" s="257">
        <f t="shared" si="741"/>
        <v>2019</v>
      </c>
      <c r="C632" s="9">
        <f t="shared" si="665"/>
        <v>43728</v>
      </c>
      <c r="D632" s="275">
        <v>2.52E-2</v>
      </c>
      <c r="E632" s="276"/>
      <c r="F632" s="275">
        <v>2.2599999999999999E-2</v>
      </c>
      <c r="G632" s="277"/>
      <c r="H632" s="276">
        <v>1.83E-2</v>
      </c>
      <c r="I632" s="275">
        <v>2.86E-2</v>
      </c>
      <c r="J632" s="276"/>
      <c r="K632" s="278">
        <v>1.95E-2</v>
      </c>
      <c r="L632" s="276"/>
      <c r="M632" s="264">
        <f t="shared" si="666"/>
        <v>2.4937931034482757E-2</v>
      </c>
      <c r="N632" s="264">
        <f t="shared" si="667"/>
        <v>2.1165714285714284E-2</v>
      </c>
      <c r="O632" s="264">
        <f t="shared" si="668"/>
        <v>2.3799999999999998E-2</v>
      </c>
      <c r="P632" s="264">
        <f t="shared" si="669"/>
        <v>2.6156666666666668E-2</v>
      </c>
      <c r="Q632" s="265">
        <f t="shared" si="742"/>
        <v>2.52E-2</v>
      </c>
      <c r="R632" s="265">
        <f t="shared" si="743"/>
        <v>2.0449999999999999E-2</v>
      </c>
      <c r="S632" s="265">
        <f t="shared" si="744"/>
        <v>2.86E-2</v>
      </c>
      <c r="T632" s="265">
        <f t="shared" si="745"/>
        <v>1.95E-2</v>
      </c>
      <c r="V632" s="257"/>
      <c r="W632" s="265">
        <f t="shared" si="746"/>
        <v>2.34375E-2</v>
      </c>
      <c r="X632" s="265">
        <f>AVERAGE(Q628:T632)</f>
        <v>2.2142500000000002E-2</v>
      </c>
      <c r="Y632" s="266">
        <v>90</v>
      </c>
    </row>
    <row r="633" spans="1:30" ht="17.45" customHeight="1" x14ac:dyDescent="0.25">
      <c r="A633" s="257">
        <f t="shared" si="740"/>
        <v>9</v>
      </c>
      <c r="B633" s="257">
        <f t="shared" si="741"/>
        <v>2019</v>
      </c>
      <c r="C633" s="435">
        <f t="shared" si="665"/>
        <v>43729</v>
      </c>
      <c r="D633" s="434"/>
      <c r="E633" s="436">
        <v>1.18E-2</v>
      </c>
      <c r="F633" s="434"/>
      <c r="G633" s="438">
        <v>1.1900000000000001E-2</v>
      </c>
      <c r="H633" s="436"/>
      <c r="I633" s="437"/>
      <c r="J633" s="439">
        <v>1.0699999999999999E-2</v>
      </c>
      <c r="K633" s="434"/>
      <c r="L633" s="436">
        <v>2.06E-2</v>
      </c>
      <c r="M633" s="264">
        <f t="shared" si="666"/>
        <v>2.4624137931034486E-2</v>
      </c>
      <c r="N633" s="264">
        <f t="shared" si="667"/>
        <v>2.0914285714285715E-2</v>
      </c>
      <c r="O633" s="264">
        <f t="shared" si="668"/>
        <v>2.346666666666667E-2</v>
      </c>
      <c r="P633" s="264">
        <f t="shared" si="669"/>
        <v>2.5839999999999998E-2</v>
      </c>
      <c r="Q633" s="442">
        <f t="shared" si="742"/>
        <v>1.18E-2</v>
      </c>
      <c r="R633" s="442">
        <f t="shared" si="743"/>
        <v>1.1900000000000001E-2</v>
      </c>
      <c r="S633" s="442">
        <f t="shared" si="744"/>
        <v>1.0699999999999999E-2</v>
      </c>
      <c r="T633" s="442">
        <f t="shared" si="745"/>
        <v>2.06E-2</v>
      </c>
      <c r="V633" s="442">
        <f>AVERAGE(Q633:T633)</f>
        <v>1.375E-2</v>
      </c>
      <c r="W633" s="445"/>
      <c r="X633" s="257"/>
      <c r="Y633" s="266">
        <v>90</v>
      </c>
    </row>
    <row r="634" spans="1:30" ht="17.45" customHeight="1" x14ac:dyDescent="0.25">
      <c r="A634" s="257">
        <f t="shared" si="740"/>
        <v>9</v>
      </c>
      <c r="B634" s="257">
        <f t="shared" si="741"/>
        <v>2019</v>
      </c>
      <c r="C634" s="435">
        <f t="shared" si="665"/>
        <v>43730</v>
      </c>
      <c r="D634" s="434">
        <v>1.1299999999999999E-2</v>
      </c>
      <c r="E634" s="436"/>
      <c r="F634" s="434">
        <v>1.1599999999999999E-2</v>
      </c>
      <c r="G634" s="438"/>
      <c r="H634" s="436"/>
      <c r="I634" s="437">
        <v>7.6E-3</v>
      </c>
      <c r="J634" s="439"/>
      <c r="K634" s="434">
        <v>1.34E-2</v>
      </c>
      <c r="L634" s="436"/>
      <c r="M634" s="264">
        <f t="shared" si="666"/>
        <v>2.4165517241379313E-2</v>
      </c>
      <c r="N634" s="264">
        <f t="shared" si="667"/>
        <v>2.0857142857142855E-2</v>
      </c>
      <c r="O634" s="264">
        <f t="shared" si="668"/>
        <v>2.3243333333333335E-2</v>
      </c>
      <c r="P634" s="264">
        <f t="shared" si="669"/>
        <v>2.5679999999999998E-2</v>
      </c>
      <c r="Q634" s="442">
        <f t="shared" si="742"/>
        <v>1.1299999999999999E-2</v>
      </c>
      <c r="R634" s="442">
        <f t="shared" si="743"/>
        <v>1.1599999999999999E-2</v>
      </c>
      <c r="S634" s="442">
        <f t="shared" si="744"/>
        <v>7.6E-3</v>
      </c>
      <c r="T634" s="442">
        <f t="shared" si="745"/>
        <v>1.34E-2</v>
      </c>
      <c r="V634" s="442">
        <f>AVERAGE(Q634:T634)</f>
        <v>1.0974999999999999E-2</v>
      </c>
      <c r="W634" s="445"/>
      <c r="X634" s="265">
        <f>AVERAGE(Q633:T634)</f>
        <v>1.2362499999999998E-2</v>
      </c>
      <c r="Y634" s="266">
        <v>90</v>
      </c>
    </row>
    <row r="635" spans="1:30" ht="17.45" customHeight="1" x14ac:dyDescent="0.25">
      <c r="A635" s="257">
        <f t="shared" si="740"/>
        <v>9</v>
      </c>
      <c r="B635" s="257">
        <f t="shared" si="741"/>
        <v>2019</v>
      </c>
      <c r="C635" s="8">
        <f t="shared" si="665"/>
        <v>43731</v>
      </c>
      <c r="D635" s="260"/>
      <c r="E635" s="261">
        <v>2.5000000000000001E-2</v>
      </c>
      <c r="F635" s="260"/>
      <c r="G635" s="262">
        <v>2.18E-2</v>
      </c>
      <c r="H635" s="261"/>
      <c r="I635" s="263"/>
      <c r="J635" s="285">
        <v>1.7899999999999999E-2</v>
      </c>
      <c r="K635" s="260"/>
      <c r="L635" s="261">
        <v>2.47E-2</v>
      </c>
      <c r="M635" s="264">
        <f t="shared" si="666"/>
        <v>2.4506896551724142E-2</v>
      </c>
      <c r="N635" s="264">
        <f t="shared" si="667"/>
        <v>2.1060000000000002E-2</v>
      </c>
      <c r="O635" s="264">
        <f t="shared" si="668"/>
        <v>2.3513000000000003E-2</v>
      </c>
      <c r="P635" s="264">
        <f t="shared" si="669"/>
        <v>2.5949999999999997E-2</v>
      </c>
      <c r="Q635" s="265">
        <f t="shared" ref="Q635:Q641" si="747">IFERROR(AVERAGE(D635:E635),"")</f>
        <v>2.5000000000000001E-2</v>
      </c>
      <c r="R635" s="265">
        <f t="shared" ref="R635:R641" si="748">IFERROR(AVERAGE(F635:H635),"")</f>
        <v>2.18E-2</v>
      </c>
      <c r="S635" s="265">
        <f t="shared" ref="S635:S641" si="749">IFERROR(AVERAGE(I635:J635),"")</f>
        <v>1.7899999999999999E-2</v>
      </c>
      <c r="T635" s="265">
        <f t="shared" ref="T635:T641" si="750">IFERROR(AVERAGE(K635:L635),"")</f>
        <v>2.47E-2</v>
      </c>
      <c r="V635" s="257"/>
      <c r="W635" s="265">
        <f t="shared" ref="W635:W639" si="751">AVERAGE(Q635:T635)</f>
        <v>2.2350000000000002E-2</v>
      </c>
      <c r="X635" s="257"/>
    </row>
    <row r="636" spans="1:30" ht="17.45" customHeight="1" x14ac:dyDescent="0.25">
      <c r="A636" s="257">
        <f t="shared" si="740"/>
        <v>9</v>
      </c>
      <c r="B636" s="257">
        <f t="shared" si="741"/>
        <v>2019</v>
      </c>
      <c r="C636" s="8">
        <f t="shared" si="665"/>
        <v>43732</v>
      </c>
      <c r="D636" s="260">
        <v>2.1399999999999999E-2</v>
      </c>
      <c r="E636" s="261"/>
      <c r="F636" s="260"/>
      <c r="G636" s="262"/>
      <c r="H636" s="261">
        <v>2.3699999999999999E-2</v>
      </c>
      <c r="I636" s="263">
        <v>3.5499999999999997E-2</v>
      </c>
      <c r="J636" s="285"/>
      <c r="K636" s="260">
        <v>3.1899999999999998E-2</v>
      </c>
      <c r="L636" s="261"/>
      <c r="M636" s="264">
        <f t="shared" si="666"/>
        <v>2.4827586206896551E-2</v>
      </c>
      <c r="N636" s="264">
        <f t="shared" si="667"/>
        <v>2.1454285714285717E-2</v>
      </c>
      <c r="O636" s="264">
        <f t="shared" si="668"/>
        <v>2.4384666666666669E-2</v>
      </c>
      <c r="P636" s="264">
        <f t="shared" si="669"/>
        <v>2.6629999999999997E-2</v>
      </c>
      <c r="Q636" s="265">
        <f t="shared" si="747"/>
        <v>2.1399999999999999E-2</v>
      </c>
      <c r="R636" s="265">
        <f t="shared" si="748"/>
        <v>2.3699999999999999E-2</v>
      </c>
      <c r="S636" s="265">
        <f t="shared" si="749"/>
        <v>3.5499999999999997E-2</v>
      </c>
      <c r="T636" s="265">
        <f t="shared" si="750"/>
        <v>3.1899999999999998E-2</v>
      </c>
      <c r="V636" s="257"/>
      <c r="W636" s="265">
        <f t="shared" si="751"/>
        <v>2.8125000000000001E-2</v>
      </c>
      <c r="X636" s="257"/>
    </row>
    <row r="637" spans="1:30" ht="17.45" customHeight="1" x14ac:dyDescent="0.25">
      <c r="A637" s="257">
        <f t="shared" si="740"/>
        <v>9</v>
      </c>
      <c r="B637" s="257">
        <f t="shared" si="741"/>
        <v>2019</v>
      </c>
      <c r="C637" s="8">
        <f t="shared" si="665"/>
        <v>43733</v>
      </c>
      <c r="D637" s="260"/>
      <c r="E637" s="261">
        <v>2.18E-2</v>
      </c>
      <c r="F637" s="260"/>
      <c r="G637" s="262">
        <v>2.6200000000000001E-2</v>
      </c>
      <c r="H637" s="261"/>
      <c r="I637" s="263"/>
      <c r="J637" s="285">
        <v>2.46E-2</v>
      </c>
      <c r="K637" s="260"/>
      <c r="L637" s="261">
        <v>3.0499999999999999E-2</v>
      </c>
      <c r="M637" s="264">
        <f t="shared" si="666"/>
        <v>2.4541379310344828E-2</v>
      </c>
      <c r="N637" s="264">
        <f t="shared" si="667"/>
        <v>2.1628571428571431E-2</v>
      </c>
      <c r="O637" s="264">
        <f t="shared" si="668"/>
        <v>2.4594666666666667E-2</v>
      </c>
      <c r="P637" s="264">
        <f t="shared" si="669"/>
        <v>2.6699999999999998E-2</v>
      </c>
      <c r="Q637" s="265">
        <f t="shared" si="747"/>
        <v>2.18E-2</v>
      </c>
      <c r="R637" s="265">
        <f t="shared" si="748"/>
        <v>2.6200000000000001E-2</v>
      </c>
      <c r="S637" s="265">
        <f t="shared" si="749"/>
        <v>2.46E-2</v>
      </c>
      <c r="T637" s="265">
        <f t="shared" si="750"/>
        <v>3.0499999999999999E-2</v>
      </c>
      <c r="V637" s="257"/>
      <c r="W637" s="265">
        <f t="shared" si="751"/>
        <v>2.5774999999999999E-2</v>
      </c>
      <c r="X637" s="257"/>
    </row>
    <row r="638" spans="1:30" ht="17.45" customHeight="1" x14ac:dyDescent="0.25">
      <c r="A638" s="257">
        <f t="shared" si="740"/>
        <v>9</v>
      </c>
      <c r="B638" s="257">
        <f t="shared" si="741"/>
        <v>2019</v>
      </c>
      <c r="C638" s="9">
        <f t="shared" si="665"/>
        <v>43734</v>
      </c>
      <c r="D638" s="275">
        <v>2.8299999999999999E-2</v>
      </c>
      <c r="E638" s="276"/>
      <c r="F638" s="275">
        <v>1.2E-2</v>
      </c>
      <c r="G638" s="277"/>
      <c r="H638" s="276">
        <v>1.23E-2</v>
      </c>
      <c r="I638" s="275">
        <v>1.14E-2</v>
      </c>
      <c r="J638" s="276"/>
      <c r="K638" s="278">
        <v>2.1100000000000001E-2</v>
      </c>
      <c r="L638" s="276"/>
      <c r="M638" s="264">
        <f t="shared" si="666"/>
        <v>2.4589655172413797E-2</v>
      </c>
      <c r="N638" s="264">
        <f t="shared" si="667"/>
        <v>2.0825714285714288E-2</v>
      </c>
      <c r="O638" s="264">
        <f t="shared" si="668"/>
        <v>2.4134666666666669E-2</v>
      </c>
      <c r="P638" s="264">
        <f t="shared" si="669"/>
        <v>2.6616666666666663E-2</v>
      </c>
      <c r="Q638" s="265">
        <f t="shared" si="747"/>
        <v>2.8299999999999999E-2</v>
      </c>
      <c r="R638" s="265">
        <f t="shared" si="748"/>
        <v>1.2150000000000001E-2</v>
      </c>
      <c r="S638" s="265">
        <f t="shared" si="749"/>
        <v>1.14E-2</v>
      </c>
      <c r="T638" s="265">
        <f t="shared" si="750"/>
        <v>2.1100000000000001E-2</v>
      </c>
      <c r="V638" s="257"/>
      <c r="W638" s="265">
        <f t="shared" si="751"/>
        <v>1.82375E-2</v>
      </c>
      <c r="X638" s="257"/>
    </row>
    <row r="639" spans="1:30" ht="17.45" customHeight="1" x14ac:dyDescent="0.25">
      <c r="A639" s="257">
        <f t="shared" si="740"/>
        <v>9</v>
      </c>
      <c r="B639" s="257">
        <f t="shared" si="741"/>
        <v>2019</v>
      </c>
      <c r="C639" s="8">
        <f t="shared" si="665"/>
        <v>43735</v>
      </c>
      <c r="D639" s="260"/>
      <c r="E639" s="261">
        <v>1.9400000000000001E-2</v>
      </c>
      <c r="F639" s="260"/>
      <c r="G639" s="262">
        <v>1.72E-2</v>
      </c>
      <c r="H639" s="261"/>
      <c r="I639" s="263"/>
      <c r="J639" s="285">
        <v>1.95E-2</v>
      </c>
      <c r="K639" s="260"/>
      <c r="L639" s="261">
        <v>2.3300000000000001E-2</v>
      </c>
      <c r="M639" s="264">
        <f t="shared" si="666"/>
        <v>2.3472413793103452E-2</v>
      </c>
      <c r="N639" s="264">
        <f t="shared" si="667"/>
        <v>2.0674285714285711E-2</v>
      </c>
      <c r="O639" s="264">
        <f t="shared" si="668"/>
        <v>2.4018000000000001E-2</v>
      </c>
      <c r="P639" s="264">
        <f t="shared" si="669"/>
        <v>2.6323333333333327E-2</v>
      </c>
      <c r="Q639" s="265">
        <f t="shared" si="747"/>
        <v>1.9400000000000001E-2</v>
      </c>
      <c r="R639" s="265">
        <f t="shared" si="748"/>
        <v>1.72E-2</v>
      </c>
      <c r="S639" s="265">
        <f t="shared" si="749"/>
        <v>1.95E-2</v>
      </c>
      <c r="T639" s="265">
        <f t="shared" si="750"/>
        <v>2.3300000000000001E-2</v>
      </c>
      <c r="V639" s="257"/>
      <c r="W639" s="265">
        <f t="shared" si="751"/>
        <v>1.985E-2</v>
      </c>
      <c r="X639" s="265">
        <f>AVERAGE(Q635:T639)</f>
        <v>2.2867500000000006E-2</v>
      </c>
      <c r="Y639" s="266">
        <v>91</v>
      </c>
    </row>
    <row r="640" spans="1:30" ht="17.45" customHeight="1" x14ac:dyDescent="0.25">
      <c r="A640" s="257">
        <f t="shared" si="740"/>
        <v>9</v>
      </c>
      <c r="B640" s="257">
        <f t="shared" si="741"/>
        <v>2019</v>
      </c>
      <c r="C640" s="435">
        <f t="shared" si="665"/>
        <v>43736</v>
      </c>
      <c r="D640" s="434">
        <v>1.11E-2</v>
      </c>
      <c r="E640" s="436"/>
      <c r="F640" s="434">
        <v>6.3E-3</v>
      </c>
      <c r="G640" s="438"/>
      <c r="H640" s="436"/>
      <c r="I640" s="437">
        <v>6.5799999999999999E-3</v>
      </c>
      <c r="J640" s="439"/>
      <c r="K640" s="434">
        <v>1.4999999999999999E-2</v>
      </c>
      <c r="L640" s="436"/>
      <c r="M640" s="264">
        <f t="shared" si="666"/>
        <v>2.2624137931034485E-2</v>
      </c>
      <c r="N640" s="264">
        <f t="shared" si="667"/>
        <v>1.9988571428571425E-2</v>
      </c>
      <c r="O640" s="264">
        <f t="shared" si="668"/>
        <v>2.3307333333333333E-2</v>
      </c>
      <c r="P640" s="264">
        <f t="shared" si="669"/>
        <v>2.5883333333333328E-2</v>
      </c>
      <c r="Q640" s="442">
        <f t="shared" si="747"/>
        <v>1.11E-2</v>
      </c>
      <c r="R640" s="442">
        <f t="shared" si="748"/>
        <v>6.3E-3</v>
      </c>
      <c r="S640" s="442">
        <f t="shared" si="749"/>
        <v>6.5799999999999999E-3</v>
      </c>
      <c r="T640" s="442">
        <f t="shared" si="750"/>
        <v>1.4999999999999999E-2</v>
      </c>
      <c r="V640" s="442">
        <f>AVERAGE(Q640:T640)</f>
        <v>9.7450000000000002E-3</v>
      </c>
      <c r="W640" s="445"/>
      <c r="X640" s="257"/>
      <c r="Y640" s="266">
        <v>91</v>
      </c>
      <c r="Z640" s="329" t="s">
        <v>86</v>
      </c>
      <c r="AA640" s="299">
        <v>2019</v>
      </c>
      <c r="AB640" s="300"/>
      <c r="AC640" s="300"/>
      <c r="AD640" s="300"/>
    </row>
    <row r="641" spans="1:30" ht="17.45" customHeight="1" x14ac:dyDescent="0.25">
      <c r="A641" s="257">
        <f t="shared" si="740"/>
        <v>9</v>
      </c>
      <c r="B641" s="257">
        <f t="shared" si="741"/>
        <v>2019</v>
      </c>
      <c r="C641" s="435">
        <f t="shared" si="665"/>
        <v>43737</v>
      </c>
      <c r="D641" s="434"/>
      <c r="E641" s="436">
        <v>7.4000000000000003E-3</v>
      </c>
      <c r="F641" s="434"/>
      <c r="G641" s="438">
        <v>6.4700000000000001E-3</v>
      </c>
      <c r="H641" s="436"/>
      <c r="I641" s="437"/>
      <c r="J641" s="439">
        <v>3.8700000000000002E-3</v>
      </c>
      <c r="K641" s="434"/>
      <c r="L641" s="436">
        <v>1.7899999999999999E-2</v>
      </c>
      <c r="M641" s="264">
        <f t="shared" si="666"/>
        <v>2.1899999999999996E-2</v>
      </c>
      <c r="N641" s="264">
        <f t="shared" si="667"/>
        <v>1.9416285714285719E-2</v>
      </c>
      <c r="O641" s="264">
        <f t="shared" si="668"/>
        <v>2.2806333333333331E-2</v>
      </c>
      <c r="P641" s="264">
        <f t="shared" si="669"/>
        <v>2.5549999999999996E-2</v>
      </c>
      <c r="Q641" s="442">
        <f t="shared" si="747"/>
        <v>7.4000000000000003E-3</v>
      </c>
      <c r="R641" s="442">
        <f t="shared" si="748"/>
        <v>6.4700000000000001E-3</v>
      </c>
      <c r="S641" s="442">
        <f t="shared" si="749"/>
        <v>3.8700000000000002E-3</v>
      </c>
      <c r="T641" s="442">
        <f t="shared" si="750"/>
        <v>1.7899999999999999E-2</v>
      </c>
      <c r="V641" s="442">
        <f>AVERAGE(Q641:T641)</f>
        <v>8.9099999999999995E-3</v>
      </c>
      <c r="W641" s="445"/>
      <c r="X641" s="265">
        <f>AVERAGE(Q640:T641)</f>
        <v>9.3275000000000007E-3</v>
      </c>
      <c r="Y641" s="266">
        <v>91</v>
      </c>
      <c r="Z641" s="301" t="s">
        <v>35</v>
      </c>
      <c r="AA641" s="301" t="s">
        <v>1</v>
      </c>
      <c r="AB641" s="301" t="s">
        <v>2</v>
      </c>
      <c r="AC641" s="301" t="s">
        <v>9</v>
      </c>
      <c r="AD641" s="301" t="s">
        <v>12</v>
      </c>
    </row>
    <row r="642" spans="1:30" ht="17.45" customHeight="1" x14ac:dyDescent="0.25">
      <c r="A642" s="257">
        <f t="shared" si="740"/>
        <v>9</v>
      </c>
      <c r="B642" s="257">
        <f t="shared" si="741"/>
        <v>2019</v>
      </c>
      <c r="C642" s="8">
        <f t="shared" si="665"/>
        <v>43738</v>
      </c>
      <c r="D642" s="260">
        <v>2.2200000000000001E-2</v>
      </c>
      <c r="E642" s="261"/>
      <c r="F642" s="260"/>
      <c r="G642" s="262"/>
      <c r="H642" s="261">
        <v>1.84E-2</v>
      </c>
      <c r="I642" s="263">
        <v>1.8599999999999998E-2</v>
      </c>
      <c r="J642" s="285"/>
      <c r="K642" s="260">
        <v>2.29E-2</v>
      </c>
      <c r="L642" s="261"/>
      <c r="M642" s="264">
        <f t="shared" si="666"/>
        <v>2.2075862068965512E-2</v>
      </c>
      <c r="N642" s="264">
        <f t="shared" si="667"/>
        <v>1.9264857142857143E-2</v>
      </c>
      <c r="O642" s="264">
        <f t="shared" si="668"/>
        <v>2.2982999999999996E-2</v>
      </c>
      <c r="P642" s="264">
        <f t="shared" si="669"/>
        <v>2.5819999999999999E-2</v>
      </c>
      <c r="Q642" s="265">
        <f t="shared" ref="Q642:Q644" si="752">IFERROR(AVERAGE(D642:E642),"")</f>
        <v>2.2200000000000001E-2</v>
      </c>
      <c r="R642" s="265">
        <f t="shared" ref="R642:R644" si="753">IFERROR(AVERAGE(F642:H642),"")</f>
        <v>1.84E-2</v>
      </c>
      <c r="S642" s="265">
        <f t="shared" ref="S642:S644" si="754">IFERROR(AVERAGE(I642:J642),"")</f>
        <v>1.8599999999999998E-2</v>
      </c>
      <c r="T642" s="265">
        <f t="shared" ref="T642:T644" si="755">IFERROR(AVERAGE(K642:L642),"")</f>
        <v>2.29E-2</v>
      </c>
      <c r="V642" s="257"/>
      <c r="W642" s="265">
        <f t="shared" ref="W642:W645" si="756">AVERAGE(Q642:T642)</f>
        <v>2.0524999999999998E-2</v>
      </c>
      <c r="X642" s="257"/>
      <c r="Z642" s="302" t="s">
        <v>58</v>
      </c>
      <c r="AA642" s="303">
        <f>AVERAGE(D613:E642)</f>
        <v>2.2075862068965512E-2</v>
      </c>
      <c r="AB642" s="303">
        <f>AVERAGE(F613:H642)</f>
        <v>1.9264857142857143E-2</v>
      </c>
      <c r="AC642" s="303">
        <f>AVERAGE(I613:J642)</f>
        <v>2.2982999999999996E-2</v>
      </c>
      <c r="AD642" s="303">
        <f>AVERAGE(K613:L642)</f>
        <v>2.5819999999999999E-2</v>
      </c>
    </row>
    <row r="643" spans="1:30" ht="17.45" customHeight="1" x14ac:dyDescent="0.25">
      <c r="A643" s="257">
        <f t="shared" si="740"/>
        <v>10</v>
      </c>
      <c r="B643" s="257">
        <f t="shared" si="741"/>
        <v>2019</v>
      </c>
      <c r="C643" s="8">
        <f t="shared" si="665"/>
        <v>43739</v>
      </c>
      <c r="D643" s="260"/>
      <c r="E643" s="261">
        <v>2.2599999999999999E-2</v>
      </c>
      <c r="F643" s="260"/>
      <c r="G643" s="262">
        <v>3.4299999999999997E-2</v>
      </c>
      <c r="H643" s="261"/>
      <c r="I643" s="263"/>
      <c r="J643" s="285">
        <v>3.8100000000000002E-2</v>
      </c>
      <c r="K643" s="260"/>
      <c r="L643" s="261">
        <v>3.0599999999999999E-2</v>
      </c>
      <c r="M643" s="264">
        <f t="shared" si="666"/>
        <v>2.1944827586206892E-2</v>
      </c>
      <c r="N643" s="264">
        <f t="shared" si="667"/>
        <v>1.960771428571428E-2</v>
      </c>
      <c r="O643" s="264">
        <f t="shared" si="668"/>
        <v>2.3722999999999998E-2</v>
      </c>
      <c r="P643" s="264">
        <f t="shared" si="669"/>
        <v>2.5793333333333335E-2</v>
      </c>
      <c r="Q643" s="265">
        <f t="shared" si="752"/>
        <v>2.2599999999999999E-2</v>
      </c>
      <c r="R643" s="265">
        <f t="shared" si="753"/>
        <v>3.4299999999999997E-2</v>
      </c>
      <c r="S643" s="265">
        <f t="shared" si="754"/>
        <v>3.8100000000000002E-2</v>
      </c>
      <c r="T643" s="265">
        <f t="shared" si="755"/>
        <v>3.0599999999999999E-2</v>
      </c>
      <c r="V643" s="257"/>
      <c r="W643" s="265">
        <f t="shared" si="756"/>
        <v>3.1399999999999997E-2</v>
      </c>
      <c r="X643" s="257"/>
      <c r="Z643" s="302" t="s">
        <v>59</v>
      </c>
      <c r="AA643" s="303">
        <f>MAX(D613:E642)</f>
        <v>3.4599999999999999E-2</v>
      </c>
      <c r="AB643" s="303">
        <f>MAX(F613:H642)</f>
        <v>5.1799999999999999E-2</v>
      </c>
      <c r="AC643" s="303">
        <f>MAX(I613:J642)</f>
        <v>0.127</v>
      </c>
      <c r="AD643" s="303">
        <f>MAX(K613:L642)</f>
        <v>4.4200000000000003E-2</v>
      </c>
    </row>
    <row r="644" spans="1:30" ht="17.45" customHeight="1" thickBot="1" x14ac:dyDescent="0.3">
      <c r="A644" s="257">
        <f t="shared" si="740"/>
        <v>10</v>
      </c>
      <c r="B644" s="257">
        <f t="shared" si="741"/>
        <v>2019</v>
      </c>
      <c r="C644" s="9">
        <f t="shared" si="665"/>
        <v>43740</v>
      </c>
      <c r="D644" s="275">
        <v>2.58E-2</v>
      </c>
      <c r="E644" s="276"/>
      <c r="F644" s="275">
        <v>2.75E-2</v>
      </c>
      <c r="G644" s="277"/>
      <c r="H644" s="276">
        <v>2.2499999999999999E-2</v>
      </c>
      <c r="I644" s="275">
        <v>2.29E-2</v>
      </c>
      <c r="J644" s="276"/>
      <c r="K644" s="278">
        <v>2.93E-2</v>
      </c>
      <c r="L644" s="276"/>
      <c r="M644" s="264">
        <f t="shared" si="666"/>
        <v>2.207333333333333E-2</v>
      </c>
      <c r="N644" s="264">
        <f t="shared" si="667"/>
        <v>2.031628571428571E-2</v>
      </c>
      <c r="O644" s="264">
        <f t="shared" si="668"/>
        <v>2.4193000000000003E-2</v>
      </c>
      <c r="P644" s="264">
        <f t="shared" si="669"/>
        <v>2.6186666666666667E-2</v>
      </c>
      <c r="Q644" s="265">
        <f t="shared" si="752"/>
        <v>2.58E-2</v>
      </c>
      <c r="R644" s="265">
        <f t="shared" si="753"/>
        <v>2.5000000000000001E-2</v>
      </c>
      <c r="S644" s="265">
        <f t="shared" si="754"/>
        <v>2.29E-2</v>
      </c>
      <c r="T644" s="265">
        <f t="shared" si="755"/>
        <v>2.93E-2</v>
      </c>
      <c r="V644" s="257"/>
      <c r="W644" s="265">
        <f t="shared" si="756"/>
        <v>2.5750000000000002E-2</v>
      </c>
      <c r="X644" s="257"/>
      <c r="Z644" s="304" t="s">
        <v>127</v>
      </c>
      <c r="AA644" s="305">
        <f>COUNTIF(D613:E642,"&gt;=0.1")</f>
        <v>0</v>
      </c>
      <c r="AB644" s="305">
        <f>COUNTIF(F613:H642,"&gt;=0.1")</f>
        <v>0</v>
      </c>
      <c r="AC644" s="305">
        <f>COUNTIF(I613:J642,"&gt;=0.1")</f>
        <v>1</v>
      </c>
      <c r="AD644" s="305">
        <f>COUNTIF(K613:L642,"&gt;=0.1")</f>
        <v>0</v>
      </c>
    </row>
    <row r="645" spans="1:30" ht="17.45" customHeight="1" thickBot="1" x14ac:dyDescent="0.3">
      <c r="A645" s="257">
        <f t="shared" si="740"/>
        <v>10</v>
      </c>
      <c r="B645" s="257">
        <f t="shared" si="741"/>
        <v>2019</v>
      </c>
      <c r="C645" s="8">
        <f t="shared" ref="C645:C708" si="757">C644+1</f>
        <v>43741</v>
      </c>
      <c r="D645" s="260"/>
      <c r="E645" s="261">
        <v>2.4400000000000002E-2</v>
      </c>
      <c r="F645" s="260"/>
      <c r="G645" s="262">
        <v>2.0199999999999999E-2</v>
      </c>
      <c r="H645" s="261"/>
      <c r="I645" s="263"/>
      <c r="J645" s="285">
        <v>2.12E-2</v>
      </c>
      <c r="K645" s="260"/>
      <c r="L645" s="261">
        <v>3.5200000000000002E-2</v>
      </c>
      <c r="M645" s="264">
        <f t="shared" si="666"/>
        <v>2.1886666666666662E-2</v>
      </c>
      <c r="N645" s="264">
        <f t="shared" si="667"/>
        <v>1.9413428571428564E-2</v>
      </c>
      <c r="O645" s="264">
        <f t="shared" si="668"/>
        <v>2.0666333333333335E-2</v>
      </c>
      <c r="P645" s="264">
        <f t="shared" si="669"/>
        <v>2.6056666666666669E-2</v>
      </c>
      <c r="Q645" s="265">
        <f t="shared" ref="Q645:Q651" si="758">IFERROR(AVERAGE(D645:E645),"")</f>
        <v>2.4400000000000002E-2</v>
      </c>
      <c r="R645" s="265">
        <f t="shared" ref="R645:R651" si="759">IFERROR(AVERAGE(F645:H645),"")</f>
        <v>2.0199999999999999E-2</v>
      </c>
      <c r="S645" s="265">
        <f t="shared" ref="S645:S651" si="760">IFERROR(AVERAGE(I645:J645),"")</f>
        <v>2.12E-2</v>
      </c>
      <c r="T645" s="265">
        <f t="shared" ref="T645:T651" si="761">IFERROR(AVERAGE(K645:L645),"")</f>
        <v>3.5200000000000002E-2</v>
      </c>
      <c r="V645" s="257"/>
      <c r="W645" s="265">
        <f t="shared" si="756"/>
        <v>2.5250000000000002E-2</v>
      </c>
      <c r="X645" s="257"/>
      <c r="AD645" s="136">
        <f>AVERAGE(AA642:AD642)</f>
        <v>2.253592980295566E-2</v>
      </c>
    </row>
    <row r="646" spans="1:30" ht="17.45" customHeight="1" x14ac:dyDescent="0.25">
      <c r="A646" s="257">
        <f t="shared" si="740"/>
        <v>10</v>
      </c>
      <c r="B646" s="257">
        <f t="shared" si="741"/>
        <v>2019</v>
      </c>
      <c r="C646" s="8">
        <f t="shared" si="757"/>
        <v>43742</v>
      </c>
      <c r="D646" s="260">
        <v>2.0299999999999999E-2</v>
      </c>
      <c r="E646" s="261"/>
      <c r="F646" s="260">
        <v>2.9100000000000001E-2</v>
      </c>
      <c r="G646" s="262"/>
      <c r="H646" s="261"/>
      <c r="I646" s="263">
        <v>2.12E-2</v>
      </c>
      <c r="J646" s="285"/>
      <c r="K646" s="260">
        <v>3.1899999999999998E-2</v>
      </c>
      <c r="L646" s="261"/>
      <c r="M646" s="264">
        <f t="shared" ref="M646:M709" si="762">IF(SUM(D646:E646)&gt;0,IFERROR(AVERAGE(D617:E646),""),"")</f>
        <v>2.1649999999999996E-2</v>
      </c>
      <c r="N646" s="264">
        <f t="shared" ref="N646:N709" si="763">IF(SUM(F646:H646)&gt;0,IFERROR(AVERAGE(F617:H646),""),"")</f>
        <v>1.9310571428571423E-2</v>
      </c>
      <c r="O646" s="264">
        <f t="shared" ref="O646:O709" si="764">IF(SUM(I646:J646)&gt;0,IFERROR(AVERAGE(I617:J646),""),"")</f>
        <v>2.0083E-2</v>
      </c>
      <c r="P646" s="264">
        <f t="shared" ref="P646:P709" si="765">IF(SUM(K646:L646)&gt;0,IFERROR(AVERAGE(K617:L646),""),"")</f>
        <v>2.5980000000000003E-2</v>
      </c>
      <c r="Q646" s="265">
        <f t="shared" si="758"/>
        <v>2.0299999999999999E-2</v>
      </c>
      <c r="R646" s="265">
        <f t="shared" si="759"/>
        <v>2.9100000000000001E-2</v>
      </c>
      <c r="S646" s="265">
        <f t="shared" si="760"/>
        <v>2.12E-2</v>
      </c>
      <c r="T646" s="265">
        <f t="shared" si="761"/>
        <v>3.1899999999999998E-2</v>
      </c>
      <c r="V646" s="257"/>
      <c r="W646" s="265">
        <f t="shared" ref="W646" si="766">AVERAGE(Q646:T646)</f>
        <v>2.5624999999999998E-2</v>
      </c>
      <c r="X646" s="265">
        <f>AVERAGE(Q642:T646)</f>
        <v>2.5709999999999993E-2</v>
      </c>
      <c r="Y646" s="266">
        <v>92</v>
      </c>
    </row>
    <row r="647" spans="1:30" ht="17.45" customHeight="1" x14ac:dyDescent="0.25">
      <c r="A647" s="257">
        <f t="shared" si="740"/>
        <v>10</v>
      </c>
      <c r="B647" s="257">
        <f t="shared" si="741"/>
        <v>2019</v>
      </c>
      <c r="C647" s="435">
        <f t="shared" si="757"/>
        <v>43743</v>
      </c>
      <c r="D647" s="434"/>
      <c r="E647" s="436">
        <v>1.04E-2</v>
      </c>
      <c r="F647" s="434"/>
      <c r="G647" s="438">
        <v>1.43E-2</v>
      </c>
      <c r="H647" s="436"/>
      <c r="I647" s="437"/>
      <c r="J647" s="439">
        <v>2.3400000000000001E-2</v>
      </c>
      <c r="K647" s="434"/>
      <c r="L647" s="436">
        <v>3.7199999999999997E-2</v>
      </c>
      <c r="M647" s="15">
        <f t="shared" si="762"/>
        <v>2.1023333333333328E-2</v>
      </c>
      <c r="N647" s="15">
        <f t="shared" si="763"/>
        <v>1.8730571428571426E-2</v>
      </c>
      <c r="O647" s="15">
        <f t="shared" si="764"/>
        <v>1.985633333333333E-2</v>
      </c>
      <c r="P647" s="15">
        <f t="shared" si="765"/>
        <v>2.6140000000000004E-2</v>
      </c>
      <c r="Q647" s="442">
        <f t="shared" si="758"/>
        <v>1.04E-2</v>
      </c>
      <c r="R647" s="442">
        <f t="shared" si="759"/>
        <v>1.43E-2</v>
      </c>
      <c r="S647" s="442">
        <f t="shared" si="760"/>
        <v>2.3400000000000001E-2</v>
      </c>
      <c r="T647" s="442">
        <f t="shared" si="761"/>
        <v>3.7199999999999997E-2</v>
      </c>
      <c r="V647" s="442">
        <f>AVERAGE(Q647:T647)</f>
        <v>2.1325E-2</v>
      </c>
      <c r="W647" s="445"/>
      <c r="X647" s="257"/>
      <c r="Y647" s="266">
        <v>92</v>
      </c>
    </row>
    <row r="648" spans="1:30" ht="17.45" customHeight="1" x14ac:dyDescent="0.25">
      <c r="A648" s="257">
        <f t="shared" si="740"/>
        <v>10</v>
      </c>
      <c r="B648" s="257">
        <f t="shared" si="741"/>
        <v>2019</v>
      </c>
      <c r="C648" s="435">
        <f t="shared" si="757"/>
        <v>43744</v>
      </c>
      <c r="D648" s="434">
        <v>1.4800000000000001E-2</v>
      </c>
      <c r="E648" s="436"/>
      <c r="F648" s="434"/>
      <c r="G648" s="438"/>
      <c r="H648" s="436">
        <v>1.24E-2</v>
      </c>
      <c r="I648" s="437">
        <v>1.23E-2</v>
      </c>
      <c r="J648" s="439"/>
      <c r="K648" s="434">
        <v>1.6800000000000001E-3</v>
      </c>
      <c r="L648" s="436"/>
      <c r="M648" s="15">
        <f t="shared" si="762"/>
        <v>2.0753333333333332E-2</v>
      </c>
      <c r="N648" s="15">
        <f t="shared" si="763"/>
        <v>1.8359142857142852E-2</v>
      </c>
      <c r="O648" s="15">
        <f t="shared" si="764"/>
        <v>1.9406333333333334E-2</v>
      </c>
      <c r="P648" s="15">
        <f t="shared" si="765"/>
        <v>2.5399333333333336E-2</v>
      </c>
      <c r="Q648" s="442">
        <f t="shared" si="758"/>
        <v>1.4800000000000001E-2</v>
      </c>
      <c r="R648" s="442">
        <f t="shared" si="759"/>
        <v>1.24E-2</v>
      </c>
      <c r="S648" s="442">
        <f t="shared" si="760"/>
        <v>1.23E-2</v>
      </c>
      <c r="T648" s="442">
        <f t="shared" si="761"/>
        <v>1.6800000000000001E-3</v>
      </c>
      <c r="V648" s="442">
        <f>AVERAGE(Q648:T648)</f>
        <v>1.0295E-2</v>
      </c>
      <c r="W648" s="445"/>
      <c r="X648" s="265">
        <f>AVERAGE(Q647:T648)</f>
        <v>1.5809999999999998E-2</v>
      </c>
      <c r="Y648" s="266">
        <v>92</v>
      </c>
    </row>
    <row r="649" spans="1:30" ht="17.45" customHeight="1" x14ac:dyDescent="0.25">
      <c r="A649" s="257">
        <f t="shared" si="740"/>
        <v>10</v>
      </c>
      <c r="B649" s="257">
        <f t="shared" si="741"/>
        <v>2019</v>
      </c>
      <c r="C649" s="8">
        <f t="shared" si="757"/>
        <v>43745</v>
      </c>
      <c r="D649" s="260"/>
      <c r="E649" s="261">
        <v>3.2899999999999999E-2</v>
      </c>
      <c r="F649" s="260"/>
      <c r="G649" s="262">
        <v>2.93E-2</v>
      </c>
      <c r="H649" s="261"/>
      <c r="I649" s="263"/>
      <c r="J649" s="285">
        <v>3.2000000000000001E-2</v>
      </c>
      <c r="K649" s="260"/>
      <c r="L649" s="261">
        <v>3.0099999999999998E-2</v>
      </c>
      <c r="M649" s="264">
        <f t="shared" si="762"/>
        <v>2.1143333333333333E-2</v>
      </c>
      <c r="N649" s="264">
        <f t="shared" si="763"/>
        <v>1.8547714285714278E-2</v>
      </c>
      <c r="O649" s="264">
        <f t="shared" si="764"/>
        <v>2.0052999999999998E-2</v>
      </c>
      <c r="P649" s="264">
        <f t="shared" si="765"/>
        <v>2.564933333333334E-2</v>
      </c>
      <c r="Q649" s="265">
        <f t="shared" si="758"/>
        <v>3.2899999999999999E-2</v>
      </c>
      <c r="R649" s="265">
        <f t="shared" si="759"/>
        <v>2.93E-2</v>
      </c>
      <c r="S649" s="265">
        <f t="shared" si="760"/>
        <v>3.2000000000000001E-2</v>
      </c>
      <c r="T649" s="265">
        <f t="shared" si="761"/>
        <v>3.0099999999999998E-2</v>
      </c>
      <c r="V649" s="257"/>
      <c r="W649" s="265">
        <f t="shared" ref="W649:W652" si="767">AVERAGE(Q649:T649)</f>
        <v>3.1075000000000002E-2</v>
      </c>
      <c r="X649" s="257"/>
    </row>
    <row r="650" spans="1:30" ht="17.45" customHeight="1" x14ac:dyDescent="0.25">
      <c r="A650" s="257">
        <f t="shared" si="740"/>
        <v>10</v>
      </c>
      <c r="B650" s="257">
        <f t="shared" si="741"/>
        <v>2019</v>
      </c>
      <c r="C650" s="9">
        <f t="shared" si="757"/>
        <v>43746</v>
      </c>
      <c r="D650" s="275">
        <v>3.3500000000000002E-2</v>
      </c>
      <c r="E650" s="276"/>
      <c r="F650" s="275">
        <v>3.2599999999999997E-2</v>
      </c>
      <c r="G650" s="277"/>
      <c r="H650" s="276">
        <v>2.8199999999999999E-2</v>
      </c>
      <c r="I650" s="275">
        <v>4.1700000000000001E-2</v>
      </c>
      <c r="J650" s="276"/>
      <c r="K650" s="278">
        <v>2.9399999999999999E-2</v>
      </c>
      <c r="L650" s="276"/>
      <c r="M650" s="264">
        <f t="shared" si="762"/>
        <v>2.1836666666666667E-2</v>
      </c>
      <c r="N650" s="264">
        <f t="shared" si="763"/>
        <v>1.9781999999999991E-2</v>
      </c>
      <c r="O650" s="264">
        <f t="shared" si="764"/>
        <v>2.1219666666666668E-2</v>
      </c>
      <c r="P650" s="264">
        <f t="shared" si="765"/>
        <v>2.6159333333333337E-2</v>
      </c>
      <c r="Q650" s="265">
        <f t="shared" si="758"/>
        <v>3.3500000000000002E-2</v>
      </c>
      <c r="R650" s="265">
        <f t="shared" si="759"/>
        <v>3.0399999999999996E-2</v>
      </c>
      <c r="S650" s="265">
        <f t="shared" si="760"/>
        <v>4.1700000000000001E-2</v>
      </c>
      <c r="T650" s="265">
        <f t="shared" si="761"/>
        <v>2.9399999999999999E-2</v>
      </c>
      <c r="V650" s="257"/>
      <c r="W650" s="265">
        <f t="shared" si="767"/>
        <v>3.3750000000000002E-2</v>
      </c>
      <c r="X650" s="257"/>
    </row>
    <row r="651" spans="1:30" ht="17.45" customHeight="1" x14ac:dyDescent="0.25">
      <c r="A651" s="257">
        <f t="shared" si="740"/>
        <v>10</v>
      </c>
      <c r="B651" s="257">
        <f t="shared" si="741"/>
        <v>2019</v>
      </c>
      <c r="C651" s="8">
        <f t="shared" si="757"/>
        <v>43747</v>
      </c>
      <c r="D651" s="260"/>
      <c r="E651" s="261">
        <v>2.5499999999999998E-2</v>
      </c>
      <c r="F651" s="260"/>
      <c r="G651" s="262">
        <v>2.0199999999999999E-2</v>
      </c>
      <c r="H651" s="261"/>
      <c r="I651" s="263"/>
      <c r="J651" s="285">
        <v>1.66E-2</v>
      </c>
      <c r="K651" s="260"/>
      <c r="L651" s="261">
        <v>2.9100000000000001E-2</v>
      </c>
      <c r="M651" s="264">
        <f t="shared" si="762"/>
        <v>2.1776666666666666E-2</v>
      </c>
      <c r="N651" s="264">
        <f t="shared" si="763"/>
        <v>1.9896285714285714E-2</v>
      </c>
      <c r="O651" s="264">
        <f t="shared" si="764"/>
        <v>2.1309666666666664E-2</v>
      </c>
      <c r="P651" s="264">
        <f t="shared" si="765"/>
        <v>2.6082666666666674E-2</v>
      </c>
      <c r="Q651" s="265">
        <f t="shared" si="758"/>
        <v>2.5499999999999998E-2</v>
      </c>
      <c r="R651" s="265">
        <f t="shared" si="759"/>
        <v>2.0199999999999999E-2</v>
      </c>
      <c r="S651" s="265">
        <f t="shared" si="760"/>
        <v>1.66E-2</v>
      </c>
      <c r="T651" s="265">
        <f t="shared" si="761"/>
        <v>2.9100000000000001E-2</v>
      </c>
      <c r="V651" s="257"/>
      <c r="W651" s="265">
        <f t="shared" si="767"/>
        <v>2.2849999999999999E-2</v>
      </c>
      <c r="X651" s="257"/>
    </row>
    <row r="652" spans="1:30" ht="17.45" customHeight="1" x14ac:dyDescent="0.25">
      <c r="A652" s="257">
        <f t="shared" si="740"/>
        <v>10</v>
      </c>
      <c r="B652" s="257">
        <f t="shared" si="741"/>
        <v>2019</v>
      </c>
      <c r="C652" s="8">
        <f t="shared" si="757"/>
        <v>43748</v>
      </c>
      <c r="D652" s="260">
        <v>2.1100000000000001E-2</v>
      </c>
      <c r="E652" s="261"/>
      <c r="F652" s="260">
        <v>2.3599999999999999E-2</v>
      </c>
      <c r="G652" s="262"/>
      <c r="H652" s="261"/>
      <c r="I652" s="263">
        <v>2.3099999999999999E-2</v>
      </c>
      <c r="J652" s="285"/>
      <c r="K652" s="117">
        <v>0.22900000000000001</v>
      </c>
      <c r="L652" s="261"/>
      <c r="M652" s="264">
        <f t="shared" si="762"/>
        <v>2.1326666666666667E-2</v>
      </c>
      <c r="N652" s="264">
        <f t="shared" si="763"/>
        <v>2.0059142857142852E-2</v>
      </c>
      <c r="O652" s="264">
        <f t="shared" si="764"/>
        <v>2.027633333333333E-2</v>
      </c>
      <c r="P652" s="264">
        <f t="shared" si="765"/>
        <v>3.2726000000000005E-2</v>
      </c>
      <c r="Q652" s="265">
        <f t="shared" ref="Q652:Q655" si="768">IFERROR(AVERAGE(D652:E652),"")</f>
        <v>2.1100000000000001E-2</v>
      </c>
      <c r="R652" s="265">
        <f t="shared" ref="R652:R655" si="769">IFERROR(AVERAGE(F652:H652),"")</f>
        <v>2.3599999999999999E-2</v>
      </c>
      <c r="S652" s="265">
        <f t="shared" ref="S652:S655" si="770">IFERROR(AVERAGE(I652:J652),"")</f>
        <v>2.3099999999999999E-2</v>
      </c>
      <c r="T652" s="290"/>
      <c r="V652" s="257"/>
      <c r="W652" s="265">
        <f t="shared" si="767"/>
        <v>2.2599999999999999E-2</v>
      </c>
      <c r="X652" s="257"/>
    </row>
    <row r="653" spans="1:30" ht="17.45" customHeight="1" x14ac:dyDescent="0.25">
      <c r="A653" s="257">
        <f t="shared" si="740"/>
        <v>10</v>
      </c>
      <c r="B653" s="257">
        <f t="shared" si="741"/>
        <v>2019</v>
      </c>
      <c r="C653" s="8">
        <f t="shared" si="757"/>
        <v>43749</v>
      </c>
      <c r="D653" s="260"/>
      <c r="E653" s="261">
        <v>3.0099999999999998E-2</v>
      </c>
      <c r="F653" s="260"/>
      <c r="G653" s="262">
        <v>4.7100000000000003E-2</v>
      </c>
      <c r="H653" s="261"/>
      <c r="I653" s="263"/>
      <c r="J653" s="285">
        <v>2.4500000000000001E-2</v>
      </c>
      <c r="K653" s="260"/>
      <c r="L653" s="261">
        <v>4.7699999999999999E-2</v>
      </c>
      <c r="M653" s="264">
        <f t="shared" si="762"/>
        <v>2.1543333333333334E-2</v>
      </c>
      <c r="N653" s="264">
        <f t="shared" si="763"/>
        <v>2.0427714285714282E-2</v>
      </c>
      <c r="O653" s="264">
        <f t="shared" si="764"/>
        <v>2.0216333333333329E-2</v>
      </c>
      <c r="P653" s="264">
        <f t="shared" si="765"/>
        <v>3.338933333333334E-2</v>
      </c>
      <c r="Q653" s="265">
        <f t="shared" si="768"/>
        <v>3.0099999999999998E-2</v>
      </c>
      <c r="R653" s="265">
        <f t="shared" si="769"/>
        <v>4.7100000000000003E-2</v>
      </c>
      <c r="S653" s="265">
        <f t="shared" si="770"/>
        <v>2.4500000000000001E-2</v>
      </c>
      <c r="T653" s="265">
        <f t="shared" ref="T653:T655" si="771">IFERROR(AVERAGE(K653:L653),"")</f>
        <v>4.7699999999999999E-2</v>
      </c>
      <c r="V653" s="257"/>
      <c r="W653" s="265">
        <f t="shared" ref="W653" si="772">AVERAGE(Q653:T653)</f>
        <v>3.7350000000000001E-2</v>
      </c>
      <c r="X653" s="265">
        <f>AVERAGE(Q649:T653)</f>
        <v>2.9889473684210525E-2</v>
      </c>
      <c r="Y653" s="266">
        <v>93</v>
      </c>
    </row>
    <row r="654" spans="1:30" ht="17.45" customHeight="1" x14ac:dyDescent="0.25">
      <c r="A654" s="257">
        <f t="shared" si="740"/>
        <v>10</v>
      </c>
      <c r="B654" s="257">
        <f t="shared" si="741"/>
        <v>2019</v>
      </c>
      <c r="C654" s="435">
        <f t="shared" si="757"/>
        <v>43750</v>
      </c>
      <c r="D654" s="434">
        <v>2.2800000000000001E-2</v>
      </c>
      <c r="E654" s="436"/>
      <c r="F654" s="434"/>
      <c r="G654" s="438"/>
      <c r="H654" s="436">
        <v>1.5800000000000002E-2</v>
      </c>
      <c r="I654" s="437">
        <v>1.5699999999999999E-2</v>
      </c>
      <c r="J654" s="439"/>
      <c r="K654" s="434">
        <v>2.69E-2</v>
      </c>
      <c r="L654" s="436"/>
      <c r="M654" s="264">
        <f t="shared" si="762"/>
        <v>2.1599999999999998E-2</v>
      </c>
      <c r="N654" s="264">
        <f t="shared" si="763"/>
        <v>2.008485714285714E-2</v>
      </c>
      <c r="O654" s="264">
        <f t="shared" si="764"/>
        <v>1.9589666666666661E-2</v>
      </c>
      <c r="P654" s="264">
        <f t="shared" si="765"/>
        <v>3.3276E-2</v>
      </c>
      <c r="Q654" s="442">
        <f t="shared" si="768"/>
        <v>2.2800000000000001E-2</v>
      </c>
      <c r="R654" s="442">
        <f t="shared" si="769"/>
        <v>1.5800000000000002E-2</v>
      </c>
      <c r="S654" s="442">
        <f t="shared" si="770"/>
        <v>1.5699999999999999E-2</v>
      </c>
      <c r="T654" s="442">
        <f t="shared" si="771"/>
        <v>2.69E-2</v>
      </c>
      <c r="V654" s="442">
        <f>AVERAGE(Q654:T654)</f>
        <v>2.0299999999999999E-2</v>
      </c>
      <c r="W654" s="445"/>
      <c r="X654" s="257"/>
      <c r="Y654" s="266">
        <v>93</v>
      </c>
    </row>
    <row r="655" spans="1:30" ht="17.45" customHeight="1" x14ac:dyDescent="0.25">
      <c r="A655" s="257">
        <f t="shared" si="740"/>
        <v>10</v>
      </c>
      <c r="B655" s="257">
        <f t="shared" si="741"/>
        <v>2019</v>
      </c>
      <c r="C655" s="435">
        <f t="shared" si="757"/>
        <v>43751</v>
      </c>
      <c r="D655" s="434"/>
      <c r="E655" s="436">
        <v>1.49E-2</v>
      </c>
      <c r="F655" s="434"/>
      <c r="G655" s="438">
        <v>1.4200000000000001E-2</v>
      </c>
      <c r="H655" s="436"/>
      <c r="I655" s="437"/>
      <c r="J655" s="439">
        <v>1.8100000000000002E-2</v>
      </c>
      <c r="K655" s="434"/>
      <c r="L655" s="436">
        <v>3.1699999999999999E-2</v>
      </c>
      <c r="M655" s="264">
        <f t="shared" si="762"/>
        <v>2.1319999999999999E-2</v>
      </c>
      <c r="N655" s="264">
        <f t="shared" si="763"/>
        <v>1.9539142857142856E-2</v>
      </c>
      <c r="O655" s="264">
        <f t="shared" si="764"/>
        <v>1.9276333333333333E-2</v>
      </c>
      <c r="P655" s="264">
        <f t="shared" si="765"/>
        <v>3.3192666666666669E-2</v>
      </c>
      <c r="Q655" s="442">
        <f t="shared" si="768"/>
        <v>1.49E-2</v>
      </c>
      <c r="R655" s="442">
        <f t="shared" si="769"/>
        <v>1.4200000000000001E-2</v>
      </c>
      <c r="S655" s="442">
        <f t="shared" si="770"/>
        <v>1.8100000000000002E-2</v>
      </c>
      <c r="T655" s="442">
        <f t="shared" si="771"/>
        <v>3.1699999999999999E-2</v>
      </c>
      <c r="V655" s="442">
        <f>AVERAGE(Q655:T655)</f>
        <v>1.9724999999999999E-2</v>
      </c>
      <c r="W655" s="445"/>
      <c r="X655" s="265">
        <f>AVERAGE(Q654:T655)</f>
        <v>2.0012499999999999E-2</v>
      </c>
      <c r="Y655" s="266">
        <v>93</v>
      </c>
    </row>
    <row r="656" spans="1:30" ht="17.45" customHeight="1" x14ac:dyDescent="0.25">
      <c r="A656" s="257">
        <f t="shared" si="740"/>
        <v>10</v>
      </c>
      <c r="B656" s="257">
        <f t="shared" si="741"/>
        <v>2019</v>
      </c>
      <c r="C656" s="9">
        <f t="shared" si="757"/>
        <v>43752</v>
      </c>
      <c r="D656" s="275">
        <v>1.34E-2</v>
      </c>
      <c r="E656" s="276"/>
      <c r="F656" s="275">
        <v>1.83E-2</v>
      </c>
      <c r="G656" s="277"/>
      <c r="H656" s="276">
        <v>1.9E-2</v>
      </c>
      <c r="I656" s="275">
        <v>2.06E-2</v>
      </c>
      <c r="J656" s="276"/>
      <c r="K656" s="278">
        <v>1.67E-2</v>
      </c>
      <c r="L656" s="276"/>
      <c r="M656" s="264">
        <f t="shared" si="762"/>
        <v>2.1073333333333333E-2</v>
      </c>
      <c r="N656" s="264">
        <f t="shared" si="763"/>
        <v>1.983057142857143E-2</v>
      </c>
      <c r="O656" s="264">
        <f t="shared" si="764"/>
        <v>1.9566333333333331E-2</v>
      </c>
      <c r="P656" s="264">
        <f t="shared" si="765"/>
        <v>3.3182666666666666E-2</v>
      </c>
      <c r="Q656" s="265">
        <f t="shared" ref="Q656:Q661" si="773">IFERROR(AVERAGE(D656:E656),"")</f>
        <v>1.34E-2</v>
      </c>
      <c r="R656" s="265">
        <f t="shared" ref="R656:R661" si="774">IFERROR(AVERAGE(F656:H656),"")</f>
        <v>1.865E-2</v>
      </c>
      <c r="S656" s="265">
        <f t="shared" ref="S656:S661" si="775">IFERROR(AVERAGE(I656:J656),"")</f>
        <v>2.06E-2</v>
      </c>
      <c r="T656" s="265">
        <f t="shared" ref="T656:T661" si="776">IFERROR(AVERAGE(K656:L656),"")</f>
        <v>1.67E-2</v>
      </c>
      <c r="V656" s="257"/>
      <c r="W656" s="265">
        <f t="shared" ref="W656:W660" si="777">AVERAGE(Q656:T656)</f>
        <v>1.7337499999999999E-2</v>
      </c>
      <c r="X656" s="257"/>
    </row>
    <row r="657" spans="1:30" ht="17.45" customHeight="1" x14ac:dyDescent="0.25">
      <c r="A657" s="257">
        <f t="shared" si="740"/>
        <v>10</v>
      </c>
      <c r="B657" s="257">
        <f t="shared" si="741"/>
        <v>2019</v>
      </c>
      <c r="C657" s="8">
        <f t="shared" si="757"/>
        <v>43753</v>
      </c>
      <c r="D657" s="260"/>
      <c r="E657" s="261">
        <v>1.7500000000000002E-2</v>
      </c>
      <c r="F657" s="260"/>
      <c r="G657" s="262">
        <v>7.3200000000000001E-2</v>
      </c>
      <c r="H657" s="261"/>
      <c r="I657" s="263"/>
      <c r="J657" s="285">
        <v>3.32E-2</v>
      </c>
      <c r="K657" s="260"/>
      <c r="L657" s="261">
        <v>4.2200000000000001E-2</v>
      </c>
      <c r="M657" s="264">
        <f t="shared" si="762"/>
        <v>2.1199999999999997E-2</v>
      </c>
      <c r="N657" s="264">
        <f t="shared" si="763"/>
        <v>2.1544857142857147E-2</v>
      </c>
      <c r="O657" s="264">
        <f t="shared" si="764"/>
        <v>2.0388333333333331E-2</v>
      </c>
      <c r="P657" s="264">
        <f t="shared" si="765"/>
        <v>3.3725999999999999E-2</v>
      </c>
      <c r="Q657" s="265">
        <f t="shared" si="773"/>
        <v>1.7500000000000002E-2</v>
      </c>
      <c r="R657" s="265">
        <f t="shared" si="774"/>
        <v>7.3200000000000001E-2</v>
      </c>
      <c r="S657" s="265">
        <f t="shared" si="775"/>
        <v>3.32E-2</v>
      </c>
      <c r="T657" s="265">
        <f t="shared" si="776"/>
        <v>4.2200000000000001E-2</v>
      </c>
      <c r="V657" s="257"/>
      <c r="W657" s="265">
        <f t="shared" si="777"/>
        <v>4.1525000000000006E-2</v>
      </c>
      <c r="X657" s="257"/>
    </row>
    <row r="658" spans="1:30" ht="17.45" customHeight="1" x14ac:dyDescent="0.25">
      <c r="A658" s="257">
        <f t="shared" si="740"/>
        <v>10</v>
      </c>
      <c r="B658" s="257">
        <f t="shared" si="741"/>
        <v>2019</v>
      </c>
      <c r="C658" s="8">
        <f t="shared" si="757"/>
        <v>43754</v>
      </c>
      <c r="D658" s="260">
        <v>4.3900000000000002E-2</v>
      </c>
      <c r="E658" s="261"/>
      <c r="F658" s="260">
        <v>3.7199999999999997E-2</v>
      </c>
      <c r="G658" s="262"/>
      <c r="H658" s="261"/>
      <c r="I658" s="263">
        <v>2.8299999999999999E-2</v>
      </c>
      <c r="J658" s="285"/>
      <c r="K658" s="260">
        <v>3.7100000000000001E-2</v>
      </c>
      <c r="L658" s="261"/>
      <c r="M658" s="264">
        <f t="shared" si="762"/>
        <v>2.1623333333333331E-2</v>
      </c>
      <c r="N658" s="264">
        <f t="shared" si="763"/>
        <v>2.2062000000000005E-2</v>
      </c>
      <c r="O658" s="264">
        <f t="shared" si="764"/>
        <v>2.0741666666666665E-2</v>
      </c>
      <c r="P658" s="264">
        <f t="shared" si="765"/>
        <v>3.4195999999999997E-2</v>
      </c>
      <c r="Q658" s="265">
        <f t="shared" si="773"/>
        <v>4.3900000000000002E-2</v>
      </c>
      <c r="R658" s="265">
        <f t="shared" si="774"/>
        <v>3.7199999999999997E-2</v>
      </c>
      <c r="S658" s="265">
        <f t="shared" si="775"/>
        <v>2.8299999999999999E-2</v>
      </c>
      <c r="T658" s="265">
        <f t="shared" si="776"/>
        <v>3.7100000000000001E-2</v>
      </c>
      <c r="V658" s="257"/>
      <c r="W658" s="265">
        <f t="shared" si="777"/>
        <v>3.6624999999999998E-2</v>
      </c>
      <c r="X658" s="257"/>
    </row>
    <row r="659" spans="1:30" ht="17.45" customHeight="1" x14ac:dyDescent="0.25">
      <c r="A659" s="257">
        <f t="shared" si="740"/>
        <v>10</v>
      </c>
      <c r="B659" s="257">
        <f t="shared" si="741"/>
        <v>2019</v>
      </c>
      <c r="C659" s="8">
        <f t="shared" si="757"/>
        <v>43755</v>
      </c>
      <c r="D659" s="260"/>
      <c r="E659" s="261">
        <v>2.29E-2</v>
      </c>
      <c r="F659" s="260"/>
      <c r="G659" s="262">
        <v>2.4500000000000001E-2</v>
      </c>
      <c r="H659" s="261"/>
      <c r="I659" s="263"/>
      <c r="J659" s="285">
        <v>2.1899999999999999E-2</v>
      </c>
      <c r="K659" s="260"/>
      <c r="L659" s="261">
        <v>3.4000000000000002E-2</v>
      </c>
      <c r="M659" s="264">
        <f t="shared" si="762"/>
        <v>2.1836666666666667E-2</v>
      </c>
      <c r="N659" s="264">
        <f t="shared" si="763"/>
        <v>2.245628571428572E-2</v>
      </c>
      <c r="O659" s="264">
        <f t="shared" si="764"/>
        <v>2.1171666666666665E-2</v>
      </c>
      <c r="P659" s="264">
        <f t="shared" si="765"/>
        <v>3.3856000000000004E-2</v>
      </c>
      <c r="Q659" s="265">
        <f t="shared" si="773"/>
        <v>2.29E-2</v>
      </c>
      <c r="R659" s="265">
        <f t="shared" si="774"/>
        <v>2.4500000000000001E-2</v>
      </c>
      <c r="S659" s="265">
        <f t="shared" si="775"/>
        <v>2.1899999999999999E-2</v>
      </c>
      <c r="T659" s="265">
        <f t="shared" si="776"/>
        <v>3.4000000000000002E-2</v>
      </c>
      <c r="V659" s="257"/>
      <c r="W659" s="265">
        <f t="shared" si="777"/>
        <v>2.5825000000000001E-2</v>
      </c>
      <c r="X659" s="257"/>
    </row>
    <row r="660" spans="1:30" ht="17.45" customHeight="1" x14ac:dyDescent="0.25">
      <c r="A660" s="257">
        <f t="shared" si="740"/>
        <v>10</v>
      </c>
      <c r="B660" s="257">
        <f t="shared" si="741"/>
        <v>2019</v>
      </c>
      <c r="C660" s="8">
        <f t="shared" si="757"/>
        <v>43756</v>
      </c>
      <c r="D660" s="260">
        <v>2.58E-2</v>
      </c>
      <c r="E660" s="261"/>
      <c r="F660" s="260"/>
      <c r="G660" s="262"/>
      <c r="H660" s="261">
        <v>2.3599999999999999E-2</v>
      </c>
      <c r="I660" s="263">
        <v>2.9499999999999998E-2</v>
      </c>
      <c r="J660" s="285"/>
      <c r="K660" s="260">
        <v>2.7099999999999999E-2</v>
      </c>
      <c r="L660" s="261"/>
      <c r="M660" s="264">
        <f t="shared" si="762"/>
        <v>2.1626666666666669E-2</v>
      </c>
      <c r="N660" s="264">
        <f t="shared" si="763"/>
        <v>2.263628571428572E-2</v>
      </c>
      <c r="O660" s="264">
        <f t="shared" si="764"/>
        <v>2.1568333333333332E-2</v>
      </c>
      <c r="P660" s="264">
        <f t="shared" si="765"/>
        <v>3.3835999999999998E-2</v>
      </c>
      <c r="Q660" s="265">
        <f t="shared" si="773"/>
        <v>2.58E-2</v>
      </c>
      <c r="R660" s="265">
        <f t="shared" si="774"/>
        <v>2.3599999999999999E-2</v>
      </c>
      <c r="S660" s="265">
        <f t="shared" si="775"/>
        <v>2.9499999999999998E-2</v>
      </c>
      <c r="T660" s="265">
        <f t="shared" si="776"/>
        <v>2.7099999999999999E-2</v>
      </c>
      <c r="V660" s="257"/>
      <c r="W660" s="265">
        <f t="shared" si="777"/>
        <v>2.6499999999999999E-2</v>
      </c>
      <c r="X660" s="265">
        <f>AVERAGE(Q656:T660)</f>
        <v>2.9562499999999999E-2</v>
      </c>
      <c r="Y660" s="266">
        <v>94</v>
      </c>
    </row>
    <row r="661" spans="1:30" ht="17.45" customHeight="1" x14ac:dyDescent="0.25">
      <c r="A661" s="257">
        <f t="shared" si="740"/>
        <v>10</v>
      </c>
      <c r="B661" s="257">
        <f t="shared" si="741"/>
        <v>2019</v>
      </c>
      <c r="C661" s="435">
        <f t="shared" si="757"/>
        <v>43757</v>
      </c>
      <c r="D661" s="434"/>
      <c r="E661" s="436">
        <v>1.5699999999999999E-2</v>
      </c>
      <c r="F661" s="434"/>
      <c r="G661" s="438">
        <v>2.07E-2</v>
      </c>
      <c r="H661" s="436"/>
      <c r="I661" s="437"/>
      <c r="J661" s="439">
        <v>1.2800000000000001E-2</v>
      </c>
      <c r="K661" s="434"/>
      <c r="L661" s="436">
        <v>2.4E-2</v>
      </c>
      <c r="M661" s="264">
        <f t="shared" si="762"/>
        <v>2.1440000000000004E-2</v>
      </c>
      <c r="N661" s="264">
        <f t="shared" si="763"/>
        <v>2.275914285714286E-2</v>
      </c>
      <c r="O661" s="264">
        <f t="shared" si="764"/>
        <v>2.1398333333333335E-2</v>
      </c>
      <c r="P661" s="264">
        <f t="shared" si="765"/>
        <v>3.3722666666666672E-2</v>
      </c>
      <c r="Q661" s="442">
        <f t="shared" si="773"/>
        <v>1.5699999999999999E-2</v>
      </c>
      <c r="R661" s="442">
        <f t="shared" si="774"/>
        <v>2.07E-2</v>
      </c>
      <c r="S661" s="442">
        <f t="shared" si="775"/>
        <v>1.2800000000000001E-2</v>
      </c>
      <c r="T661" s="442">
        <f t="shared" si="776"/>
        <v>2.4E-2</v>
      </c>
      <c r="V661" s="442">
        <f>AVERAGE(Q661:T661)</f>
        <v>1.83E-2</v>
      </c>
      <c r="W661" s="445"/>
      <c r="X661" s="257"/>
      <c r="Y661" s="266">
        <v>94</v>
      </c>
    </row>
    <row r="662" spans="1:30" ht="17.45" customHeight="1" x14ac:dyDescent="0.25">
      <c r="A662" s="257">
        <f t="shared" si="740"/>
        <v>10</v>
      </c>
      <c r="B662" s="257">
        <f t="shared" si="741"/>
        <v>2019</v>
      </c>
      <c r="C662" s="435">
        <f t="shared" si="757"/>
        <v>43758</v>
      </c>
      <c r="D662" s="434">
        <v>1.4E-2</v>
      </c>
      <c r="E662" s="436"/>
      <c r="F662" s="434">
        <v>1.01E-2</v>
      </c>
      <c r="G662" s="438"/>
      <c r="H662" s="436">
        <v>9.4999999999999998E-3</v>
      </c>
      <c r="I662" s="434">
        <v>9.5999999999999992E-3</v>
      </c>
      <c r="J662" s="436"/>
      <c r="K662" s="437">
        <v>1.8200000000000001E-2</v>
      </c>
      <c r="L662" s="436"/>
      <c r="M662" s="264">
        <f t="shared" si="762"/>
        <v>2.1066666666666675E-2</v>
      </c>
      <c r="N662" s="264">
        <f t="shared" si="763"/>
        <v>2.2150571428571429E-2</v>
      </c>
      <c r="O662" s="264">
        <f t="shared" si="764"/>
        <v>2.0764999999999999E-2</v>
      </c>
      <c r="P662" s="264">
        <f t="shared" si="765"/>
        <v>3.3679333333333346E-2</v>
      </c>
      <c r="Q662" s="442">
        <f t="shared" ref="Q662:Q665" si="778">IFERROR(AVERAGE(D662:E662),"")</f>
        <v>1.4E-2</v>
      </c>
      <c r="R662" s="442">
        <f t="shared" ref="R662:R665" si="779">IFERROR(AVERAGE(F662:H662),"")</f>
        <v>9.7999999999999997E-3</v>
      </c>
      <c r="S662" s="442">
        <f t="shared" ref="S662:S665" si="780">IFERROR(AVERAGE(I662:J662),"")</f>
        <v>9.5999999999999992E-3</v>
      </c>
      <c r="T662" s="442">
        <f t="shared" ref="T662:T665" si="781">IFERROR(AVERAGE(K662:L662),"")</f>
        <v>1.8200000000000001E-2</v>
      </c>
      <c r="V662" s="442">
        <f>AVERAGE(Q662:T662)</f>
        <v>1.29E-2</v>
      </c>
      <c r="W662" s="445"/>
      <c r="X662" s="265">
        <f>AVERAGE(Q661:T662)</f>
        <v>1.5599999999999999E-2</v>
      </c>
      <c r="Y662" s="266">
        <v>94</v>
      </c>
    </row>
    <row r="663" spans="1:30" ht="17.45" customHeight="1" x14ac:dyDescent="0.25">
      <c r="A663" s="257">
        <f t="shared" si="740"/>
        <v>10</v>
      </c>
      <c r="B663" s="257">
        <f t="shared" si="741"/>
        <v>2019</v>
      </c>
      <c r="C663" s="8">
        <f t="shared" si="757"/>
        <v>43759</v>
      </c>
      <c r="D663" s="260"/>
      <c r="E663" s="261">
        <v>1.8499999999999999E-2</v>
      </c>
      <c r="F663" s="260"/>
      <c r="G663" s="262">
        <v>2.64E-2</v>
      </c>
      <c r="H663" s="261"/>
      <c r="I663" s="263"/>
      <c r="J663" s="285">
        <v>2.5700000000000001E-2</v>
      </c>
      <c r="K663" s="260"/>
      <c r="L663" s="261">
        <v>3.5099999999999999E-2</v>
      </c>
      <c r="M663" s="264">
        <f t="shared" si="762"/>
        <v>2.129000000000001E-2</v>
      </c>
      <c r="N663" s="264">
        <f t="shared" si="763"/>
        <v>2.2564857142857143E-2</v>
      </c>
      <c r="O663" s="264">
        <f t="shared" si="764"/>
        <v>2.1264999999999999E-2</v>
      </c>
      <c r="P663" s="264">
        <f t="shared" si="765"/>
        <v>3.4162666666666675E-2</v>
      </c>
      <c r="Q663" s="265">
        <f t="shared" si="778"/>
        <v>1.8499999999999999E-2</v>
      </c>
      <c r="R663" s="265">
        <f t="shared" si="779"/>
        <v>2.64E-2</v>
      </c>
      <c r="S663" s="265">
        <f t="shared" si="780"/>
        <v>2.5700000000000001E-2</v>
      </c>
      <c r="T663" s="265">
        <f t="shared" si="781"/>
        <v>3.5099999999999999E-2</v>
      </c>
      <c r="V663" s="257"/>
      <c r="W663" s="265">
        <f t="shared" ref="W663:W665" si="782">AVERAGE(Q663:T663)</f>
        <v>2.6424999999999997E-2</v>
      </c>
      <c r="X663" s="257"/>
    </row>
    <row r="664" spans="1:30" ht="17.45" customHeight="1" x14ac:dyDescent="0.25">
      <c r="A664" s="257">
        <f t="shared" si="740"/>
        <v>10</v>
      </c>
      <c r="B664" s="257">
        <f t="shared" si="741"/>
        <v>2019</v>
      </c>
      <c r="C664" s="8">
        <f t="shared" si="757"/>
        <v>43760</v>
      </c>
      <c r="D664" s="260">
        <v>2.0400000000000001E-2</v>
      </c>
      <c r="E664" s="261"/>
      <c r="F664" s="260">
        <v>2.6499999999999999E-2</v>
      </c>
      <c r="G664" s="262"/>
      <c r="H664" s="261"/>
      <c r="I664" s="263">
        <v>2.6700000000000002E-2</v>
      </c>
      <c r="J664" s="285"/>
      <c r="K664" s="260">
        <v>3.4700000000000002E-2</v>
      </c>
      <c r="L664" s="261"/>
      <c r="M664" s="264">
        <f t="shared" si="762"/>
        <v>2.1593333333333339E-2</v>
      </c>
      <c r="N664" s="264">
        <f t="shared" si="763"/>
        <v>2.299057142857143E-2</v>
      </c>
      <c r="O664" s="264">
        <f t="shared" si="764"/>
        <v>2.1901666666666663E-2</v>
      </c>
      <c r="P664" s="264">
        <f t="shared" si="765"/>
        <v>3.487266666666667E-2</v>
      </c>
      <c r="Q664" s="265">
        <f t="shared" si="778"/>
        <v>2.0400000000000001E-2</v>
      </c>
      <c r="R664" s="265">
        <f t="shared" si="779"/>
        <v>2.6499999999999999E-2</v>
      </c>
      <c r="S664" s="265">
        <f t="shared" si="780"/>
        <v>2.6700000000000002E-2</v>
      </c>
      <c r="T664" s="265">
        <f t="shared" si="781"/>
        <v>3.4700000000000002E-2</v>
      </c>
      <c r="V664" s="257"/>
      <c r="W664" s="265">
        <f t="shared" si="782"/>
        <v>2.7075000000000002E-2</v>
      </c>
      <c r="X664" s="257"/>
    </row>
    <row r="665" spans="1:30" ht="17.45" customHeight="1" x14ac:dyDescent="0.25">
      <c r="A665" s="257">
        <f t="shared" si="740"/>
        <v>10</v>
      </c>
      <c r="B665" s="257">
        <f t="shared" si="741"/>
        <v>2019</v>
      </c>
      <c r="C665" s="8">
        <f t="shared" si="757"/>
        <v>43761</v>
      </c>
      <c r="D665" s="260"/>
      <c r="E665" s="261">
        <v>2.2700000000000001E-2</v>
      </c>
      <c r="F665" s="260"/>
      <c r="G665" s="262">
        <v>2.9600000000000001E-2</v>
      </c>
      <c r="H665" s="261"/>
      <c r="I665" s="263"/>
      <c r="J665" s="285">
        <v>2.76E-2</v>
      </c>
      <c r="K665" s="260"/>
      <c r="L665" s="261">
        <v>5.0599999999999999E-2</v>
      </c>
      <c r="M665" s="264">
        <f t="shared" si="762"/>
        <v>2.1516666666666677E-2</v>
      </c>
      <c r="N665" s="264">
        <f t="shared" si="763"/>
        <v>2.3213428571428569E-2</v>
      </c>
      <c r="O665" s="264">
        <f t="shared" si="764"/>
        <v>2.2225000000000002E-2</v>
      </c>
      <c r="P665" s="264">
        <f t="shared" si="765"/>
        <v>3.5736000000000004E-2</v>
      </c>
      <c r="Q665" s="265">
        <f t="shared" si="778"/>
        <v>2.2700000000000001E-2</v>
      </c>
      <c r="R665" s="265">
        <f t="shared" si="779"/>
        <v>2.9600000000000001E-2</v>
      </c>
      <c r="S665" s="265">
        <f t="shared" si="780"/>
        <v>2.76E-2</v>
      </c>
      <c r="T665" s="265">
        <f t="shared" si="781"/>
        <v>5.0599999999999999E-2</v>
      </c>
      <c r="V665" s="257"/>
      <c r="W665" s="265">
        <f t="shared" si="782"/>
        <v>3.2625000000000001E-2</v>
      </c>
      <c r="X665" s="257"/>
    </row>
    <row r="666" spans="1:30" ht="17.45" customHeight="1" x14ac:dyDescent="0.25">
      <c r="A666" s="257">
        <f t="shared" si="740"/>
        <v>10</v>
      </c>
      <c r="B666" s="257">
        <f t="shared" si="741"/>
        <v>2019</v>
      </c>
      <c r="C666" s="8">
        <f t="shared" si="757"/>
        <v>43762</v>
      </c>
      <c r="D666" s="260">
        <v>4.9299999999999997E-2</v>
      </c>
      <c r="E666" s="261"/>
      <c r="F666" s="260"/>
      <c r="G666" s="262"/>
      <c r="H666" s="261">
        <v>4.7100000000000003E-2</v>
      </c>
      <c r="I666" s="263">
        <v>4.2799999999999998E-2</v>
      </c>
      <c r="J666" s="285"/>
      <c r="K666" s="99">
        <v>8.8300000000000003E-2</v>
      </c>
      <c r="L666" s="261"/>
      <c r="M666" s="264">
        <f t="shared" si="762"/>
        <v>2.244666666666667E-2</v>
      </c>
      <c r="N666" s="264">
        <f t="shared" si="763"/>
        <v>2.3881999999999997E-2</v>
      </c>
      <c r="O666" s="264">
        <f t="shared" si="764"/>
        <v>2.246833333333333E-2</v>
      </c>
      <c r="P666" s="264">
        <f t="shared" si="765"/>
        <v>3.7616000000000004E-2</v>
      </c>
      <c r="Q666" s="265">
        <f t="shared" ref="Q666" si="783">IFERROR(AVERAGE(D666:E666),"")</f>
        <v>4.9299999999999997E-2</v>
      </c>
      <c r="R666" s="265">
        <f t="shared" ref="R666" si="784">IFERROR(AVERAGE(F666:H666),"")</f>
        <v>4.7100000000000003E-2</v>
      </c>
      <c r="S666" s="265">
        <f t="shared" ref="S666" si="785">IFERROR(AVERAGE(I666:J666),"")</f>
        <v>4.2799999999999998E-2</v>
      </c>
      <c r="T666" s="265">
        <f t="shared" ref="T666" si="786">IFERROR(AVERAGE(K666:L666),"")</f>
        <v>8.8300000000000003E-2</v>
      </c>
      <c r="V666" s="257"/>
      <c r="W666" s="265">
        <f t="shared" ref="W666" si="787">AVERAGE(Q666:T666)</f>
        <v>5.6874999999999995E-2</v>
      </c>
      <c r="X666" s="257"/>
    </row>
    <row r="667" spans="1:30" ht="17.45" customHeight="1" x14ac:dyDescent="0.25">
      <c r="A667" s="257">
        <f t="shared" si="740"/>
        <v>10</v>
      </c>
      <c r="B667" s="257">
        <f t="shared" si="741"/>
        <v>2019</v>
      </c>
      <c r="C667" s="8">
        <f t="shared" si="757"/>
        <v>43763</v>
      </c>
      <c r="D667" s="260"/>
      <c r="E667" s="100">
        <v>8.5199999999999998E-2</v>
      </c>
      <c r="F667" s="260"/>
      <c r="G667" s="262">
        <v>6.3200000000000006E-2</v>
      </c>
      <c r="H667" s="261"/>
      <c r="I667" s="263"/>
      <c r="J667" s="285">
        <v>3.7699999999999997E-2</v>
      </c>
      <c r="K667" s="260"/>
      <c r="L667" s="261">
        <v>5.6099999999999997E-2</v>
      </c>
      <c r="M667" s="264">
        <f t="shared" si="762"/>
        <v>2.4560000000000005E-2</v>
      </c>
      <c r="N667" s="264">
        <f t="shared" si="763"/>
        <v>2.4939142857142854E-2</v>
      </c>
      <c r="O667" s="264">
        <f t="shared" si="764"/>
        <v>2.2904999999999998E-2</v>
      </c>
      <c r="P667" s="264">
        <f t="shared" si="765"/>
        <v>3.8469333333333341E-2</v>
      </c>
      <c r="Q667" s="265">
        <f t="shared" ref="Q667:Q668" si="788">IFERROR(AVERAGE(D667:E667),"")</f>
        <v>8.5199999999999998E-2</v>
      </c>
      <c r="R667" s="265">
        <f t="shared" ref="R667:R668" si="789">IFERROR(AVERAGE(F667:H667),"")</f>
        <v>6.3200000000000006E-2</v>
      </c>
      <c r="S667" s="265">
        <f t="shared" ref="S667:S668" si="790">IFERROR(AVERAGE(I667:J667),"")</f>
        <v>3.7699999999999997E-2</v>
      </c>
      <c r="T667" s="265">
        <f t="shared" ref="T667:T668" si="791">IFERROR(AVERAGE(K667:L667),"")</f>
        <v>5.6099999999999997E-2</v>
      </c>
      <c r="V667" s="257"/>
      <c r="W667" s="265">
        <f t="shared" ref="W667" si="792">AVERAGE(Q667:T667)</f>
        <v>6.0549999999999993E-2</v>
      </c>
      <c r="X667" s="265">
        <f>AVERAGE(Q663:T667)</f>
        <v>4.0710000000000003E-2</v>
      </c>
      <c r="Y667" s="266">
        <v>95</v>
      </c>
    </row>
    <row r="668" spans="1:30" ht="17.45" customHeight="1" x14ac:dyDescent="0.25">
      <c r="A668" s="257">
        <f t="shared" si="740"/>
        <v>10</v>
      </c>
      <c r="B668" s="257">
        <f t="shared" si="741"/>
        <v>2019</v>
      </c>
      <c r="C668" s="435">
        <f t="shared" si="757"/>
        <v>43764</v>
      </c>
      <c r="D668" s="434">
        <v>1.66E-2</v>
      </c>
      <c r="E668" s="436"/>
      <c r="F668" s="434">
        <v>1.12E-2</v>
      </c>
      <c r="G668" s="438"/>
      <c r="H668" s="436">
        <v>0.01</v>
      </c>
      <c r="I668" s="434">
        <v>9.1000000000000004E-3</v>
      </c>
      <c r="J668" s="436"/>
      <c r="K668" s="437">
        <v>2.4799999999999999E-2</v>
      </c>
      <c r="L668" s="436"/>
      <c r="M668" s="264">
        <f t="shared" si="762"/>
        <v>2.4169999999999994E-2</v>
      </c>
      <c r="N668" s="264">
        <f t="shared" si="763"/>
        <v>2.4850571428571423E-2</v>
      </c>
      <c r="O668" s="264">
        <f t="shared" si="764"/>
        <v>2.2828333333333329E-2</v>
      </c>
      <c r="P668" s="264">
        <f t="shared" si="765"/>
        <v>3.8592666666666671E-2</v>
      </c>
      <c r="Q668" s="442">
        <f t="shared" si="788"/>
        <v>1.66E-2</v>
      </c>
      <c r="R668" s="442">
        <f t="shared" si="789"/>
        <v>1.06E-2</v>
      </c>
      <c r="S668" s="442">
        <f t="shared" si="790"/>
        <v>9.1000000000000004E-3</v>
      </c>
      <c r="T668" s="442">
        <f t="shared" si="791"/>
        <v>2.4799999999999999E-2</v>
      </c>
      <c r="V668" s="442">
        <f>AVERAGE(Q668:T668)</f>
        <v>1.5275E-2</v>
      </c>
      <c r="W668" s="445"/>
      <c r="X668" s="257"/>
      <c r="Y668" s="266">
        <v>95</v>
      </c>
    </row>
    <row r="669" spans="1:30" ht="17.45" customHeight="1" x14ac:dyDescent="0.25">
      <c r="A669" s="257">
        <f t="shared" si="740"/>
        <v>10</v>
      </c>
      <c r="B669" s="257">
        <f t="shared" si="741"/>
        <v>2019</v>
      </c>
      <c r="C669" s="435">
        <f t="shared" si="757"/>
        <v>43765</v>
      </c>
      <c r="D669" s="434"/>
      <c r="E669" s="436">
        <v>1.3100000000000001E-2</v>
      </c>
      <c r="F669" s="434"/>
      <c r="G669" s="438">
        <v>1.8100000000000002E-2</v>
      </c>
      <c r="H669" s="436"/>
      <c r="I669" s="437"/>
      <c r="J669" s="453">
        <v>7.5600000000000001E-2</v>
      </c>
      <c r="K669" s="434"/>
      <c r="L669" s="436">
        <v>2.1299999999999999E-2</v>
      </c>
      <c r="M669" s="264">
        <f t="shared" si="762"/>
        <v>2.3959999999999999E-2</v>
      </c>
      <c r="N669" s="264">
        <f t="shared" si="763"/>
        <v>2.4876285714285708E-2</v>
      </c>
      <c r="O669" s="264">
        <f t="shared" si="764"/>
        <v>2.4698333333333326E-2</v>
      </c>
      <c r="P669" s="264">
        <f t="shared" si="765"/>
        <v>3.8525999999999998E-2</v>
      </c>
      <c r="Q669" s="442">
        <f t="shared" ref="Q669:Q672" si="793">IFERROR(AVERAGE(D669:E669),"")</f>
        <v>1.3100000000000001E-2</v>
      </c>
      <c r="R669" s="442">
        <f t="shared" ref="R669:R672" si="794">IFERROR(AVERAGE(F669:H669),"")</f>
        <v>1.8100000000000002E-2</v>
      </c>
      <c r="S669" s="442">
        <f t="shared" ref="S669:S672" si="795">IFERROR(AVERAGE(I669:J669),"")</f>
        <v>7.5600000000000001E-2</v>
      </c>
      <c r="T669" s="442">
        <f t="shared" ref="T669:T672" si="796">IFERROR(AVERAGE(K669:L669),"")</f>
        <v>2.1299999999999999E-2</v>
      </c>
      <c r="V669" s="442">
        <f>AVERAGE(Q669:T669)</f>
        <v>3.2024999999999998E-2</v>
      </c>
      <c r="W669" s="445"/>
      <c r="X669" s="265">
        <f>AVERAGE(Q668:T669)</f>
        <v>2.3649999999999997E-2</v>
      </c>
      <c r="Y669" s="266">
        <v>95</v>
      </c>
    </row>
    <row r="670" spans="1:30" ht="17.45" customHeight="1" x14ac:dyDescent="0.25">
      <c r="A670" s="257">
        <f t="shared" si="740"/>
        <v>10</v>
      </c>
      <c r="B670" s="257">
        <f t="shared" si="741"/>
        <v>2019</v>
      </c>
      <c r="C670" s="8">
        <f t="shared" si="757"/>
        <v>43766</v>
      </c>
      <c r="D670" s="260">
        <v>1.6500000000000001E-2</v>
      </c>
      <c r="E670" s="261"/>
      <c r="F670" s="260">
        <v>3.4799999999999998E-2</v>
      </c>
      <c r="G670" s="262"/>
      <c r="H670" s="261"/>
      <c r="I670" s="263">
        <v>2.1399999999999999E-2</v>
      </c>
      <c r="J670" s="285"/>
      <c r="K670" s="260">
        <v>2.3800000000000002E-2</v>
      </c>
      <c r="L670" s="261"/>
      <c r="M670" s="264">
        <f t="shared" si="762"/>
        <v>2.4140000000000002E-2</v>
      </c>
      <c r="N670" s="264">
        <f t="shared" si="763"/>
        <v>2.5690571428571424E-2</v>
      </c>
      <c r="O670" s="264">
        <f t="shared" si="764"/>
        <v>2.5192333333333324E-2</v>
      </c>
      <c r="P670" s="264">
        <f t="shared" si="765"/>
        <v>3.8819333333333338E-2</v>
      </c>
      <c r="Q670" s="265">
        <f t="shared" si="793"/>
        <v>1.6500000000000001E-2</v>
      </c>
      <c r="R670" s="265">
        <f t="shared" si="794"/>
        <v>3.4799999999999998E-2</v>
      </c>
      <c r="S670" s="265">
        <f t="shared" si="795"/>
        <v>2.1399999999999999E-2</v>
      </c>
      <c r="T670" s="265">
        <f t="shared" si="796"/>
        <v>2.3800000000000002E-2</v>
      </c>
      <c r="V670" s="257"/>
      <c r="W670" s="265">
        <f t="shared" ref="W670:W672" si="797">AVERAGE(Q670:T670)</f>
        <v>2.4125000000000001E-2</v>
      </c>
      <c r="X670" s="257"/>
    </row>
    <row r="671" spans="1:30" ht="17.45" customHeight="1" x14ac:dyDescent="0.25">
      <c r="A671" s="257">
        <f t="shared" si="740"/>
        <v>10</v>
      </c>
      <c r="B671" s="257">
        <f t="shared" si="741"/>
        <v>2019</v>
      </c>
      <c r="C671" s="8">
        <f t="shared" si="757"/>
        <v>43767</v>
      </c>
      <c r="D671" s="260"/>
      <c r="E671" s="261">
        <v>3.0499999999999999E-2</v>
      </c>
      <c r="F671" s="260"/>
      <c r="G671" s="262">
        <v>2.86E-2</v>
      </c>
      <c r="H671" s="261"/>
      <c r="I671" s="263"/>
      <c r="J671" s="285">
        <v>1.9900000000000001E-2</v>
      </c>
      <c r="K671" s="260"/>
      <c r="L671" s="261">
        <v>4.4299999999999999E-2</v>
      </c>
      <c r="M671" s="264">
        <f t="shared" si="762"/>
        <v>2.4909999999999998E-2</v>
      </c>
      <c r="N671" s="264">
        <f t="shared" si="763"/>
        <v>2.6322857142857137E-2</v>
      </c>
      <c r="O671" s="264">
        <f t="shared" si="764"/>
        <v>2.5726666666666658E-2</v>
      </c>
      <c r="P671" s="264">
        <f t="shared" si="765"/>
        <v>3.9699333333333336E-2</v>
      </c>
      <c r="Q671" s="265">
        <f t="shared" si="793"/>
        <v>3.0499999999999999E-2</v>
      </c>
      <c r="R671" s="265">
        <f t="shared" si="794"/>
        <v>2.86E-2</v>
      </c>
      <c r="S671" s="265">
        <f t="shared" si="795"/>
        <v>1.9900000000000001E-2</v>
      </c>
      <c r="T671" s="265">
        <f t="shared" si="796"/>
        <v>4.4299999999999999E-2</v>
      </c>
      <c r="V671" s="257"/>
      <c r="W671" s="265">
        <f t="shared" si="797"/>
        <v>3.0824999999999998E-2</v>
      </c>
      <c r="X671" s="257"/>
      <c r="Z671" s="329" t="s">
        <v>85</v>
      </c>
      <c r="AA671" s="299">
        <v>2019</v>
      </c>
      <c r="AB671" s="300"/>
      <c r="AC671" s="300"/>
      <c r="AD671" s="300"/>
    </row>
    <row r="672" spans="1:30" ht="17.45" customHeight="1" x14ac:dyDescent="0.25">
      <c r="A672" s="257">
        <f t="shared" si="740"/>
        <v>10</v>
      </c>
      <c r="B672" s="257">
        <f t="shared" si="741"/>
        <v>2019</v>
      </c>
      <c r="C672" s="8">
        <f t="shared" si="757"/>
        <v>43768</v>
      </c>
      <c r="D672" s="260">
        <v>2.29E-2</v>
      </c>
      <c r="E672" s="261"/>
      <c r="F672" s="260"/>
      <c r="G672" s="262"/>
      <c r="H672" s="261">
        <v>4.9700000000000001E-2</v>
      </c>
      <c r="I672" s="263">
        <v>3.1099999999999999E-2</v>
      </c>
      <c r="J672" s="285"/>
      <c r="K672" s="260">
        <v>3.6799999999999999E-2</v>
      </c>
      <c r="L672" s="261"/>
      <c r="M672" s="264">
        <f t="shared" si="762"/>
        <v>2.4933333333333332E-2</v>
      </c>
      <c r="N672" s="264">
        <f t="shared" si="763"/>
        <v>2.7217142857142849E-2</v>
      </c>
      <c r="O672" s="264">
        <f t="shared" si="764"/>
        <v>2.6143333333333331E-2</v>
      </c>
      <c r="P672" s="264">
        <f t="shared" si="765"/>
        <v>4.0162666666666673E-2</v>
      </c>
      <c r="Q672" s="265">
        <f t="shared" si="793"/>
        <v>2.29E-2</v>
      </c>
      <c r="R672" s="265">
        <f t="shared" si="794"/>
        <v>4.9700000000000001E-2</v>
      </c>
      <c r="S672" s="265">
        <f t="shared" si="795"/>
        <v>3.1099999999999999E-2</v>
      </c>
      <c r="T672" s="265">
        <f t="shared" si="796"/>
        <v>3.6799999999999999E-2</v>
      </c>
      <c r="V672" s="257"/>
      <c r="W672" s="265">
        <f t="shared" si="797"/>
        <v>3.5125000000000003E-2</v>
      </c>
      <c r="X672" s="257"/>
      <c r="Z672" s="301" t="s">
        <v>35</v>
      </c>
      <c r="AA672" s="301" t="s">
        <v>1</v>
      </c>
      <c r="AB672" s="301" t="s">
        <v>2</v>
      </c>
      <c r="AC672" s="301" t="s">
        <v>9</v>
      </c>
      <c r="AD672" s="301" t="s">
        <v>12</v>
      </c>
    </row>
    <row r="673" spans="1:30" ht="17.45" customHeight="1" x14ac:dyDescent="0.25">
      <c r="A673" s="257">
        <f t="shared" si="740"/>
        <v>10</v>
      </c>
      <c r="B673" s="257">
        <f t="shared" si="741"/>
        <v>2019</v>
      </c>
      <c r="C673" s="8">
        <f t="shared" si="757"/>
        <v>43769</v>
      </c>
      <c r="D673" s="252"/>
      <c r="E673" s="253">
        <v>2.4299999999999999E-2</v>
      </c>
      <c r="F673" s="252"/>
      <c r="G673" s="254">
        <v>5.4699999999999999E-2</v>
      </c>
      <c r="H673" s="253"/>
      <c r="I673" s="255"/>
      <c r="J673" s="114">
        <v>4.6199999999999998E-2</v>
      </c>
      <c r="K673" s="252"/>
      <c r="L673" s="253">
        <v>3.49E-2</v>
      </c>
      <c r="M673" s="264">
        <f t="shared" si="762"/>
        <v>2.4989999999999995E-2</v>
      </c>
      <c r="N673" s="264">
        <f t="shared" si="763"/>
        <v>2.7799999999999991E-2</v>
      </c>
      <c r="O673" s="264">
        <f t="shared" si="764"/>
        <v>2.641333333333333E-2</v>
      </c>
      <c r="P673" s="264">
        <f t="shared" si="765"/>
        <v>4.0305999999999995E-2</v>
      </c>
      <c r="Q673" s="265">
        <f t="shared" ref="Q673:Q676" si="798">IFERROR(AVERAGE(D673:E673),"")</f>
        <v>2.4299999999999999E-2</v>
      </c>
      <c r="R673" s="265">
        <f t="shared" ref="R673:R676" si="799">IFERROR(AVERAGE(F673:H673),"")</f>
        <v>5.4699999999999999E-2</v>
      </c>
      <c r="S673" s="265">
        <f t="shared" ref="S673:S676" si="800">IFERROR(AVERAGE(I673:J673),"")</f>
        <v>4.6199999999999998E-2</v>
      </c>
      <c r="T673" s="265">
        <f t="shared" ref="T673:T676" si="801">IFERROR(AVERAGE(K673:L673),"")</f>
        <v>3.49E-2</v>
      </c>
      <c r="V673" s="257"/>
      <c r="W673" s="265">
        <f t="shared" ref="W673:W674" si="802">AVERAGE(Q673:T673)</f>
        <v>4.0025000000000005E-2</v>
      </c>
      <c r="X673" s="257"/>
      <c r="Z673" s="302" t="s">
        <v>58</v>
      </c>
      <c r="AA673" s="303">
        <f>AVERAGE(D643:E673)</f>
        <v>2.491290322580645E-2</v>
      </c>
      <c r="AB673" s="303">
        <f>AVERAGE(F643:H673)</f>
        <v>2.798055555555555E-2</v>
      </c>
      <c r="AC673" s="303">
        <f>AVERAGE(I643:J673)</f>
        <v>2.6790322580645159E-2</v>
      </c>
      <c r="AD673" s="303">
        <f>AVERAGE(K643:L673)</f>
        <v>3.9992903225806453E-2</v>
      </c>
    </row>
    <row r="674" spans="1:30" ht="17.45" customHeight="1" x14ac:dyDescent="0.25">
      <c r="A674" s="257">
        <f t="shared" si="740"/>
        <v>11</v>
      </c>
      <c r="B674" s="257">
        <f t="shared" si="741"/>
        <v>2019</v>
      </c>
      <c r="C674" s="9">
        <f t="shared" si="757"/>
        <v>43770</v>
      </c>
      <c r="D674" s="275">
        <v>1.6E-2</v>
      </c>
      <c r="E674" s="276"/>
      <c r="F674" s="275">
        <v>2.3099999999999999E-2</v>
      </c>
      <c r="G674" s="277"/>
      <c r="H674" s="276">
        <v>2.29E-2</v>
      </c>
      <c r="I674" s="275">
        <v>3.1600000000000003E-2</v>
      </c>
      <c r="J674" s="276"/>
      <c r="K674" s="278">
        <v>3.1099999999999999E-2</v>
      </c>
      <c r="L674" s="276"/>
      <c r="M674" s="264">
        <f t="shared" si="762"/>
        <v>2.4663333333333332E-2</v>
      </c>
      <c r="N674" s="264">
        <f t="shared" si="763"/>
        <v>2.7685714285714286E-2</v>
      </c>
      <c r="O674" s="264">
        <f t="shared" si="764"/>
        <v>2.6703333333333332E-2</v>
      </c>
      <c r="P674" s="264">
        <f t="shared" si="765"/>
        <v>4.0365999999999999E-2</v>
      </c>
      <c r="Q674" s="265">
        <f t="shared" si="798"/>
        <v>1.6E-2</v>
      </c>
      <c r="R674" s="265">
        <f t="shared" si="799"/>
        <v>2.3E-2</v>
      </c>
      <c r="S674" s="265">
        <f t="shared" si="800"/>
        <v>3.1600000000000003E-2</v>
      </c>
      <c r="T674" s="265">
        <f t="shared" si="801"/>
        <v>3.1099999999999999E-2</v>
      </c>
      <c r="V674" s="257"/>
      <c r="W674" s="265">
        <f t="shared" si="802"/>
        <v>2.5425E-2</v>
      </c>
      <c r="X674" s="265">
        <f>AVERAGE(Q670:T674)</f>
        <v>3.1105000000000004E-2</v>
      </c>
      <c r="Y674" s="266">
        <v>96</v>
      </c>
      <c r="Z674" s="302" t="s">
        <v>59</v>
      </c>
      <c r="AA674" s="303">
        <f>MAX(D643:E673)</f>
        <v>8.5199999999999998E-2</v>
      </c>
      <c r="AB674" s="303">
        <f>MAX(F643:H673)</f>
        <v>7.3200000000000001E-2</v>
      </c>
      <c r="AC674" s="303">
        <f>MAX(I643:J673)</f>
        <v>7.5600000000000001E-2</v>
      </c>
      <c r="AD674" s="303">
        <f>MAX(K643:L673)</f>
        <v>0.22900000000000001</v>
      </c>
    </row>
    <row r="675" spans="1:30" ht="17.45" customHeight="1" thickBot="1" x14ac:dyDescent="0.3">
      <c r="A675" s="257">
        <f t="shared" si="740"/>
        <v>11</v>
      </c>
      <c r="B675" s="257">
        <f t="shared" si="741"/>
        <v>2019</v>
      </c>
      <c r="C675" s="435">
        <f t="shared" si="757"/>
        <v>43771</v>
      </c>
      <c r="D675" s="434"/>
      <c r="E675" s="436">
        <v>1.4500000000000001E-2</v>
      </c>
      <c r="F675" s="434"/>
      <c r="G675" s="438">
        <v>1.29E-2</v>
      </c>
      <c r="H675" s="436"/>
      <c r="I675" s="437"/>
      <c r="J675" s="439">
        <v>1.1900000000000001E-2</v>
      </c>
      <c r="K675" s="434"/>
      <c r="L675" s="436">
        <v>2.18E-2</v>
      </c>
      <c r="M675" s="264">
        <f t="shared" si="762"/>
        <v>2.4333333333333328E-2</v>
      </c>
      <c r="N675" s="264">
        <f t="shared" si="763"/>
        <v>2.7477142857142856E-2</v>
      </c>
      <c r="O675" s="264">
        <f t="shared" si="764"/>
        <v>2.6393333333333331E-2</v>
      </c>
      <c r="P675" s="264">
        <f t="shared" si="765"/>
        <v>3.9919333333333334E-2</v>
      </c>
      <c r="Q675" s="442">
        <f t="shared" si="798"/>
        <v>1.4500000000000001E-2</v>
      </c>
      <c r="R675" s="442">
        <f t="shared" si="799"/>
        <v>1.29E-2</v>
      </c>
      <c r="S675" s="442">
        <f t="shared" si="800"/>
        <v>1.1900000000000001E-2</v>
      </c>
      <c r="T675" s="442">
        <f t="shared" si="801"/>
        <v>2.18E-2</v>
      </c>
      <c r="V675" s="442">
        <f>AVERAGE(Q675:T675)</f>
        <v>1.5275E-2</v>
      </c>
      <c r="W675" s="445"/>
      <c r="X675" s="257"/>
      <c r="Y675" s="266">
        <v>96</v>
      </c>
      <c r="Z675" s="304" t="s">
        <v>127</v>
      </c>
      <c r="AA675" s="305">
        <f>COUNTIF(D643:E673,"&gt;=0.1")</f>
        <v>0</v>
      </c>
      <c r="AB675" s="305">
        <f>COUNTIF(F643:H673,"&gt;=0.1")</f>
        <v>0</v>
      </c>
      <c r="AC675" s="305">
        <f>COUNTIF(I643:J673,"&gt;=0.1")</f>
        <v>0</v>
      </c>
      <c r="AD675" s="305">
        <f>COUNTIF(K643:L673,"&gt;=0.1")</f>
        <v>1</v>
      </c>
    </row>
    <row r="676" spans="1:30" ht="17.45" customHeight="1" thickBot="1" x14ac:dyDescent="0.3">
      <c r="A676" s="257">
        <f t="shared" si="740"/>
        <v>11</v>
      </c>
      <c r="B676" s="257">
        <f t="shared" si="741"/>
        <v>2019</v>
      </c>
      <c r="C676" s="435">
        <f t="shared" si="757"/>
        <v>43772</v>
      </c>
      <c r="D676" s="434">
        <v>1.15E-2</v>
      </c>
      <c r="E676" s="436"/>
      <c r="F676" s="434">
        <v>1.0800000000000001E-2</v>
      </c>
      <c r="G676" s="438"/>
      <c r="H676" s="436"/>
      <c r="I676" s="437">
        <v>1.0500000000000001E-2</v>
      </c>
      <c r="J676" s="439"/>
      <c r="K676" s="434">
        <v>2.24E-2</v>
      </c>
      <c r="L676" s="436"/>
      <c r="M676" s="264">
        <f t="shared" si="762"/>
        <v>2.4039999999999995E-2</v>
      </c>
      <c r="N676" s="264">
        <f t="shared" si="763"/>
        <v>2.6954285714285719E-2</v>
      </c>
      <c r="O676" s="264">
        <f t="shared" si="764"/>
        <v>2.6036666666666663E-2</v>
      </c>
      <c r="P676" s="264">
        <f t="shared" si="765"/>
        <v>3.9602666666666668E-2</v>
      </c>
      <c r="Q676" s="442">
        <f t="shared" si="798"/>
        <v>1.15E-2</v>
      </c>
      <c r="R676" s="442">
        <f t="shared" si="799"/>
        <v>1.0800000000000001E-2</v>
      </c>
      <c r="S676" s="442">
        <f t="shared" si="800"/>
        <v>1.0500000000000001E-2</v>
      </c>
      <c r="T676" s="442">
        <f t="shared" si="801"/>
        <v>2.24E-2</v>
      </c>
      <c r="V676" s="442">
        <f>AVERAGE(Q676:T676)</f>
        <v>1.38E-2</v>
      </c>
      <c r="W676" s="445"/>
      <c r="X676" s="265">
        <f>AVERAGE(Q675:T676)</f>
        <v>1.45375E-2</v>
      </c>
      <c r="Y676" s="266">
        <v>96</v>
      </c>
      <c r="AD676" s="136">
        <f>AVERAGE(AA673:AD673)</f>
        <v>2.9919171146953402E-2</v>
      </c>
    </row>
    <row r="677" spans="1:30" ht="17.45" customHeight="1" x14ac:dyDescent="0.25">
      <c r="A677" s="257">
        <f t="shared" si="740"/>
        <v>11</v>
      </c>
      <c r="B677" s="257">
        <f t="shared" si="741"/>
        <v>2019</v>
      </c>
      <c r="C677" s="8">
        <f t="shared" si="757"/>
        <v>43773</v>
      </c>
      <c r="D677" s="260"/>
      <c r="E677" s="261">
        <v>2.4299999999999999E-2</v>
      </c>
      <c r="F677" s="260"/>
      <c r="G677" s="262">
        <v>2.8799999999999999E-2</v>
      </c>
      <c r="H677" s="261"/>
      <c r="I677" s="263"/>
      <c r="J677" s="285">
        <v>2.58E-2</v>
      </c>
      <c r="K677" s="260"/>
      <c r="L677" s="261">
        <v>3.6299999999999999E-2</v>
      </c>
      <c r="M677" s="264">
        <f t="shared" si="762"/>
        <v>2.4503333333333325E-2</v>
      </c>
      <c r="N677" s="264">
        <f t="shared" si="763"/>
        <v>2.7368571428571433E-2</v>
      </c>
      <c r="O677" s="264">
        <f t="shared" si="764"/>
        <v>2.6116666666666667E-2</v>
      </c>
      <c r="P677" s="264">
        <f t="shared" si="765"/>
        <v>3.9572666666666666E-2</v>
      </c>
      <c r="Q677" s="265">
        <f t="shared" ref="Q677:Q678" si="803">IFERROR(AVERAGE(D677:E677),"")</f>
        <v>2.4299999999999999E-2</v>
      </c>
      <c r="R677" s="265">
        <f t="shared" ref="R677:R678" si="804">IFERROR(AVERAGE(F677:H677),"")</f>
        <v>2.8799999999999999E-2</v>
      </c>
      <c r="S677" s="265">
        <f t="shared" ref="S677:S678" si="805">IFERROR(AVERAGE(I677:J677),"")</f>
        <v>2.58E-2</v>
      </c>
      <c r="T677" s="265">
        <f t="shared" ref="T677:T678" si="806">IFERROR(AVERAGE(K677:L677),"")</f>
        <v>3.6299999999999999E-2</v>
      </c>
      <c r="V677" s="257"/>
      <c r="W677" s="265">
        <f t="shared" ref="W677:W678" si="807">AVERAGE(Q677:T677)</f>
        <v>2.8799999999999999E-2</v>
      </c>
      <c r="X677" s="257"/>
    </row>
    <row r="678" spans="1:30" ht="17.45" customHeight="1" x14ac:dyDescent="0.25">
      <c r="A678" s="257">
        <f t="shared" si="740"/>
        <v>11</v>
      </c>
      <c r="B678" s="257">
        <f t="shared" si="741"/>
        <v>2019</v>
      </c>
      <c r="C678" s="8">
        <f t="shared" si="757"/>
        <v>43774</v>
      </c>
      <c r="D678" s="260">
        <v>2.7799999999999998E-2</v>
      </c>
      <c r="E678" s="261"/>
      <c r="F678" s="260"/>
      <c r="G678" s="262"/>
      <c r="H678" s="261">
        <v>3.32E-2</v>
      </c>
      <c r="I678" s="263">
        <v>3.5499999999999997E-2</v>
      </c>
      <c r="J678" s="285"/>
      <c r="K678" s="260">
        <v>3.8800000000000001E-2</v>
      </c>
      <c r="L678" s="261"/>
      <c r="M678" s="264">
        <f t="shared" si="762"/>
        <v>2.4936666666666663E-2</v>
      </c>
      <c r="N678" s="264">
        <f t="shared" si="763"/>
        <v>2.7962857142857143E-2</v>
      </c>
      <c r="O678" s="264">
        <f t="shared" si="764"/>
        <v>2.6890000000000001E-2</v>
      </c>
      <c r="P678" s="264">
        <f t="shared" si="765"/>
        <v>4.0809999999999999E-2</v>
      </c>
      <c r="Q678" s="265">
        <f t="shared" si="803"/>
        <v>2.7799999999999998E-2</v>
      </c>
      <c r="R678" s="265">
        <f t="shared" si="804"/>
        <v>3.32E-2</v>
      </c>
      <c r="S678" s="265">
        <f t="shared" si="805"/>
        <v>3.5499999999999997E-2</v>
      </c>
      <c r="T678" s="265">
        <f t="shared" si="806"/>
        <v>3.8800000000000001E-2</v>
      </c>
      <c r="V678" s="257"/>
      <c r="W678" s="265">
        <f t="shared" si="807"/>
        <v>3.3825000000000001E-2</v>
      </c>
      <c r="X678" s="257"/>
    </row>
    <row r="679" spans="1:30" ht="17.45" customHeight="1" x14ac:dyDescent="0.25">
      <c r="A679" s="257">
        <f t="shared" si="740"/>
        <v>11</v>
      </c>
      <c r="B679" s="257">
        <f t="shared" si="741"/>
        <v>2019</v>
      </c>
      <c r="C679" s="8">
        <f t="shared" si="757"/>
        <v>43775</v>
      </c>
      <c r="D679" s="260"/>
      <c r="E679" s="261">
        <v>2.5499999999999998E-2</v>
      </c>
      <c r="F679" s="260"/>
      <c r="G679" s="262">
        <v>2.8000000000000001E-2</v>
      </c>
      <c r="H679" s="261"/>
      <c r="I679" s="263"/>
      <c r="J679" s="285">
        <v>2.4899999999999999E-2</v>
      </c>
      <c r="K679" s="260"/>
      <c r="L679" s="261">
        <v>2.8000000000000001E-2</v>
      </c>
      <c r="M679" s="264">
        <f t="shared" si="762"/>
        <v>2.4689999999999997E-2</v>
      </c>
      <c r="N679" s="264">
        <f t="shared" si="763"/>
        <v>2.792571428571429E-2</v>
      </c>
      <c r="O679" s="264">
        <f t="shared" si="764"/>
        <v>2.6653333333333331E-2</v>
      </c>
      <c r="P679" s="264">
        <f t="shared" si="765"/>
        <v>4.0739999999999998E-2</v>
      </c>
      <c r="Q679" s="265">
        <f t="shared" ref="Q679" si="808">IFERROR(AVERAGE(D679:E679),"")</f>
        <v>2.5499999999999998E-2</v>
      </c>
      <c r="R679" s="265">
        <f t="shared" ref="R679" si="809">IFERROR(AVERAGE(F679:H679),"")</f>
        <v>2.8000000000000001E-2</v>
      </c>
      <c r="S679" s="265">
        <f t="shared" ref="S679" si="810">IFERROR(AVERAGE(I679:J679),"")</f>
        <v>2.4899999999999999E-2</v>
      </c>
      <c r="T679" s="265">
        <f t="shared" ref="T679" si="811">IFERROR(AVERAGE(K679:L679),"")</f>
        <v>2.8000000000000001E-2</v>
      </c>
      <c r="V679" s="257"/>
      <c r="W679" s="265">
        <f t="shared" ref="W679" si="812">AVERAGE(Q679:T679)</f>
        <v>2.6599999999999999E-2</v>
      </c>
      <c r="X679" s="257"/>
    </row>
    <row r="680" spans="1:30" ht="17.45" customHeight="1" x14ac:dyDescent="0.25">
      <c r="A680" s="257">
        <f t="shared" si="740"/>
        <v>11</v>
      </c>
      <c r="B680" s="257">
        <f t="shared" si="741"/>
        <v>2019</v>
      </c>
      <c r="C680" s="9">
        <f t="shared" si="757"/>
        <v>43776</v>
      </c>
      <c r="D680" s="279">
        <v>2.8299999999999999E-2</v>
      </c>
      <c r="E680" s="280"/>
      <c r="F680" s="279">
        <v>6.8900000000000003E-2</v>
      </c>
      <c r="G680" s="281"/>
      <c r="H680" s="280">
        <v>6.0400000000000002E-2</v>
      </c>
      <c r="I680" s="279">
        <v>3.6200000000000003E-2</v>
      </c>
      <c r="J680" s="280"/>
      <c r="K680" s="282">
        <v>2.5399999999999999E-2</v>
      </c>
      <c r="L680" s="280"/>
      <c r="M680" s="264">
        <f t="shared" si="762"/>
        <v>2.4516666666666666E-2</v>
      </c>
      <c r="N680" s="264">
        <f t="shared" si="763"/>
        <v>2.9882857142857145E-2</v>
      </c>
      <c r="O680" s="264">
        <f t="shared" si="764"/>
        <v>2.6470000000000004E-2</v>
      </c>
      <c r="P680" s="264">
        <f t="shared" si="765"/>
        <v>4.0606666666666673E-2</v>
      </c>
      <c r="Q680" s="265">
        <f t="shared" ref="Q680:Q683" si="813">IFERROR(AVERAGE(D680:E680),"")</f>
        <v>2.8299999999999999E-2</v>
      </c>
      <c r="R680" s="265">
        <f t="shared" ref="R680:R683" si="814">IFERROR(AVERAGE(F680:H680),"")</f>
        <v>6.4649999999999999E-2</v>
      </c>
      <c r="S680" s="265">
        <f t="shared" ref="S680:S683" si="815">IFERROR(AVERAGE(I680:J680),"")</f>
        <v>3.6200000000000003E-2</v>
      </c>
      <c r="T680" s="265">
        <f t="shared" ref="T680:T683" si="816">IFERROR(AVERAGE(K680:L680),"")</f>
        <v>2.5399999999999999E-2</v>
      </c>
      <c r="V680" s="257"/>
      <c r="W680" s="265">
        <f t="shared" ref="W680:W681" si="817">AVERAGE(Q680:T680)</f>
        <v>3.8637500000000005E-2</v>
      </c>
      <c r="X680" s="257"/>
    </row>
    <row r="681" spans="1:30" ht="17.45" customHeight="1" x14ac:dyDescent="0.25">
      <c r="A681" s="257">
        <f t="shared" si="740"/>
        <v>11</v>
      </c>
      <c r="B681" s="257">
        <f t="shared" si="741"/>
        <v>2019</v>
      </c>
      <c r="C681" s="8">
        <f t="shared" si="757"/>
        <v>43777</v>
      </c>
      <c r="D681" s="252"/>
      <c r="E681" s="253">
        <v>4.8000000000000001E-2</v>
      </c>
      <c r="F681" s="252"/>
      <c r="G681" s="254">
        <v>3.0300000000000001E-2</v>
      </c>
      <c r="H681" s="253"/>
      <c r="I681" s="255"/>
      <c r="J681" s="114">
        <v>2.4500000000000001E-2</v>
      </c>
      <c r="K681" s="252"/>
      <c r="L681" s="253">
        <v>3.2599999999999997E-2</v>
      </c>
      <c r="M681" s="264">
        <f t="shared" si="762"/>
        <v>2.5266666666666666E-2</v>
      </c>
      <c r="N681" s="264">
        <f t="shared" si="763"/>
        <v>3.0171428571428571E-2</v>
      </c>
      <c r="O681" s="264">
        <f t="shared" si="764"/>
        <v>2.6733333333333335E-2</v>
      </c>
      <c r="P681" s="264">
        <f t="shared" si="765"/>
        <v>4.0723333333333341E-2</v>
      </c>
      <c r="Q681" s="265">
        <f t="shared" si="813"/>
        <v>4.8000000000000001E-2</v>
      </c>
      <c r="R681" s="265">
        <f t="shared" si="814"/>
        <v>3.0300000000000001E-2</v>
      </c>
      <c r="S681" s="265">
        <f t="shared" si="815"/>
        <v>2.4500000000000001E-2</v>
      </c>
      <c r="T681" s="265">
        <f t="shared" si="816"/>
        <v>3.2599999999999997E-2</v>
      </c>
      <c r="V681" s="257"/>
      <c r="W681" s="265">
        <f t="shared" si="817"/>
        <v>3.3849999999999998E-2</v>
      </c>
      <c r="X681" s="265">
        <f>AVERAGE(Q677:T681)</f>
        <v>3.2342500000000003E-2</v>
      </c>
      <c r="Y681" s="266">
        <v>97</v>
      </c>
    </row>
    <row r="682" spans="1:30" ht="17.45" customHeight="1" x14ac:dyDescent="0.25">
      <c r="A682" s="257">
        <f t="shared" si="740"/>
        <v>11</v>
      </c>
      <c r="B682" s="257">
        <f t="shared" si="741"/>
        <v>2019</v>
      </c>
      <c r="C682" s="435">
        <f t="shared" si="757"/>
        <v>43778</v>
      </c>
      <c r="D682" s="448">
        <v>2.7199999999999998E-2</v>
      </c>
      <c r="E682" s="449"/>
      <c r="F682" s="448">
        <v>1.5900000000000001E-2</v>
      </c>
      <c r="G682" s="450"/>
      <c r="H682" s="449"/>
      <c r="I682" s="451">
        <v>1.29E-2</v>
      </c>
      <c r="J682" s="452"/>
      <c r="K682" s="448">
        <v>3.61E-2</v>
      </c>
      <c r="L682" s="449"/>
      <c r="M682" s="264">
        <f t="shared" si="762"/>
        <v>2.547E-2</v>
      </c>
      <c r="N682" s="264">
        <f t="shared" si="763"/>
        <v>2.9951428571428573E-2</v>
      </c>
      <c r="O682" s="264">
        <f t="shared" si="764"/>
        <v>2.6393333333333335E-2</v>
      </c>
      <c r="P682" s="264">
        <f t="shared" si="765"/>
        <v>3.4293333333333335E-2</v>
      </c>
      <c r="Q682" s="442">
        <f t="shared" si="813"/>
        <v>2.7199999999999998E-2</v>
      </c>
      <c r="R682" s="442">
        <f t="shared" si="814"/>
        <v>1.5900000000000001E-2</v>
      </c>
      <c r="S682" s="442">
        <f t="shared" si="815"/>
        <v>1.29E-2</v>
      </c>
      <c r="T682" s="442">
        <f t="shared" si="816"/>
        <v>3.61E-2</v>
      </c>
      <c r="V682" s="442">
        <f>AVERAGE(Q682:T682)</f>
        <v>2.3025E-2</v>
      </c>
      <c r="W682" s="445"/>
      <c r="X682" s="257"/>
      <c r="Y682" s="266">
        <v>97</v>
      </c>
    </row>
    <row r="683" spans="1:30" ht="17.45" customHeight="1" x14ac:dyDescent="0.25">
      <c r="A683" s="257">
        <f t="shared" si="740"/>
        <v>11</v>
      </c>
      <c r="B683" s="257">
        <f t="shared" si="741"/>
        <v>2019</v>
      </c>
      <c r="C683" s="435">
        <f t="shared" si="757"/>
        <v>43779</v>
      </c>
      <c r="D683" s="448"/>
      <c r="E683" s="449">
        <v>1.52E-2</v>
      </c>
      <c r="F683" s="448"/>
      <c r="G683" s="450">
        <v>2.53E-2</v>
      </c>
      <c r="H683" s="449"/>
      <c r="I683" s="451"/>
      <c r="J683" s="452">
        <v>0.01</v>
      </c>
      <c r="K683" s="448"/>
      <c r="L683" s="449">
        <v>2.52E-2</v>
      </c>
      <c r="M683" s="264">
        <f t="shared" si="762"/>
        <v>2.4973333333333333E-2</v>
      </c>
      <c r="N683" s="264">
        <f t="shared" si="763"/>
        <v>2.9328571428571433E-2</v>
      </c>
      <c r="O683" s="264">
        <f t="shared" si="764"/>
        <v>2.5909999999999999E-2</v>
      </c>
      <c r="P683" s="264">
        <f t="shared" si="765"/>
        <v>3.3543333333333342E-2</v>
      </c>
      <c r="Q683" s="442">
        <f t="shared" si="813"/>
        <v>1.52E-2</v>
      </c>
      <c r="R683" s="442">
        <f t="shared" si="814"/>
        <v>2.53E-2</v>
      </c>
      <c r="S683" s="442">
        <f t="shared" si="815"/>
        <v>0.01</v>
      </c>
      <c r="T683" s="442">
        <f t="shared" si="816"/>
        <v>2.52E-2</v>
      </c>
      <c r="V683" s="442">
        <f>AVERAGE(Q683:T683)</f>
        <v>1.8925000000000001E-2</v>
      </c>
      <c r="W683" s="445"/>
      <c r="X683" s="265">
        <f>AVERAGE(Q682:T683)</f>
        <v>2.0975000000000001E-2</v>
      </c>
      <c r="Y683" s="266">
        <v>97</v>
      </c>
    </row>
    <row r="684" spans="1:30" ht="17.45" customHeight="1" x14ac:dyDescent="0.25">
      <c r="A684" s="257">
        <f t="shared" si="740"/>
        <v>11</v>
      </c>
      <c r="B684" s="257">
        <f t="shared" si="741"/>
        <v>2019</v>
      </c>
      <c r="C684" s="8">
        <f t="shared" si="757"/>
        <v>43780</v>
      </c>
      <c r="D684" s="260">
        <v>2.01E-2</v>
      </c>
      <c r="E684" s="261"/>
      <c r="F684" s="260"/>
      <c r="G684" s="262"/>
      <c r="H684" s="261">
        <v>2.63E-2</v>
      </c>
      <c r="I684" s="263">
        <v>2.64E-2</v>
      </c>
      <c r="J684" s="285"/>
      <c r="K684" s="260">
        <v>2.6499999999999999E-2</v>
      </c>
      <c r="L684" s="261"/>
      <c r="M684" s="264">
        <f t="shared" si="762"/>
        <v>2.4883333333333327E-2</v>
      </c>
      <c r="N684" s="264">
        <f t="shared" si="763"/>
        <v>2.9628571428571431E-2</v>
      </c>
      <c r="O684" s="264">
        <f t="shared" si="764"/>
        <v>2.6266666666666667E-2</v>
      </c>
      <c r="P684" s="264">
        <f t="shared" si="765"/>
        <v>3.3529999999999997E-2</v>
      </c>
      <c r="Q684" s="265">
        <f t="shared" ref="Q684" si="818">IFERROR(AVERAGE(D684:E684),"")</f>
        <v>2.01E-2</v>
      </c>
      <c r="R684" s="265">
        <f t="shared" ref="R684" si="819">IFERROR(AVERAGE(F684:H684),"")</f>
        <v>2.63E-2</v>
      </c>
      <c r="S684" s="265">
        <f t="shared" ref="S684" si="820">IFERROR(AVERAGE(I684:J684),"")</f>
        <v>2.64E-2</v>
      </c>
      <c r="T684" s="265">
        <f t="shared" ref="T684" si="821">IFERROR(AVERAGE(K684:L684),"")</f>
        <v>2.6499999999999999E-2</v>
      </c>
      <c r="V684" s="257"/>
      <c r="W684" s="265">
        <f t="shared" ref="W684" si="822">AVERAGE(Q684:T684)</f>
        <v>2.4825E-2</v>
      </c>
      <c r="X684" s="257"/>
    </row>
    <row r="685" spans="1:30" ht="17.45" customHeight="1" x14ac:dyDescent="0.25">
      <c r="A685" s="257">
        <f t="shared" si="740"/>
        <v>11</v>
      </c>
      <c r="B685" s="257">
        <f t="shared" si="741"/>
        <v>2019</v>
      </c>
      <c r="C685" s="8">
        <f t="shared" si="757"/>
        <v>43781</v>
      </c>
      <c r="D685" s="260"/>
      <c r="E685" s="261">
        <v>2.1999999999999999E-2</v>
      </c>
      <c r="F685" s="260"/>
      <c r="G685" s="262">
        <v>3.61E-2</v>
      </c>
      <c r="H685" s="261"/>
      <c r="I685" s="263"/>
      <c r="J685" s="285">
        <v>3.0099999999999998E-2</v>
      </c>
      <c r="K685" s="260"/>
      <c r="L685" s="261">
        <v>3.1699999999999999E-2</v>
      </c>
      <c r="M685" s="264">
        <f t="shared" si="762"/>
        <v>2.512E-2</v>
      </c>
      <c r="N685" s="264">
        <f t="shared" si="763"/>
        <v>3.025428571428572E-2</v>
      </c>
      <c r="O685" s="264">
        <f t="shared" si="764"/>
        <v>2.6666666666666668E-2</v>
      </c>
      <c r="P685" s="264">
        <f t="shared" si="765"/>
        <v>3.3529999999999997E-2</v>
      </c>
      <c r="Q685" s="265">
        <f t="shared" ref="Q685" si="823">IFERROR(AVERAGE(D685:E685),"")</f>
        <v>2.1999999999999999E-2</v>
      </c>
      <c r="R685" s="265">
        <f t="shared" ref="R685" si="824">IFERROR(AVERAGE(F685:H685),"")</f>
        <v>3.61E-2</v>
      </c>
      <c r="S685" s="265">
        <f t="shared" ref="S685" si="825">IFERROR(AVERAGE(I685:J685),"")</f>
        <v>3.0099999999999998E-2</v>
      </c>
      <c r="T685" s="265">
        <f t="shared" ref="T685" si="826">IFERROR(AVERAGE(K685:L685),"")</f>
        <v>3.1699999999999999E-2</v>
      </c>
      <c r="V685" s="257"/>
      <c r="W685" s="265">
        <f t="shared" ref="W685" si="827">AVERAGE(Q685:T685)</f>
        <v>2.9975000000000002E-2</v>
      </c>
      <c r="X685" s="257"/>
    </row>
    <row r="686" spans="1:30" ht="17.45" customHeight="1" x14ac:dyDescent="0.25">
      <c r="A686" s="257">
        <f t="shared" si="740"/>
        <v>11</v>
      </c>
      <c r="B686" s="257">
        <f t="shared" si="741"/>
        <v>2019</v>
      </c>
      <c r="C686" s="9">
        <f t="shared" si="757"/>
        <v>43782</v>
      </c>
      <c r="D686" s="275">
        <v>2.92E-2</v>
      </c>
      <c r="E686" s="276"/>
      <c r="F686" s="275">
        <v>3.1399999999999997E-2</v>
      </c>
      <c r="G686" s="277"/>
      <c r="H686" s="276">
        <v>2.81E-2</v>
      </c>
      <c r="I686" s="275">
        <v>2.3E-2</v>
      </c>
      <c r="J686" s="276"/>
      <c r="K686" s="278">
        <v>2.9499999999999998E-2</v>
      </c>
      <c r="L686" s="276"/>
      <c r="M686" s="264">
        <f t="shared" si="762"/>
        <v>2.5646666666666665E-2</v>
      </c>
      <c r="N686" s="264">
        <f t="shared" si="763"/>
        <v>3.0888571428571432E-2</v>
      </c>
      <c r="O686" s="264">
        <f t="shared" si="764"/>
        <v>2.6746666666666665E-2</v>
      </c>
      <c r="P686" s="264">
        <f t="shared" si="765"/>
        <v>3.3956666666666663E-2</v>
      </c>
      <c r="Q686" s="265">
        <f t="shared" ref="Q686:Q690" si="828">IFERROR(AVERAGE(D686:E686),"")</f>
        <v>2.92E-2</v>
      </c>
      <c r="R686" s="265">
        <f t="shared" ref="R686:R690" si="829">IFERROR(AVERAGE(F686:H686),"")</f>
        <v>2.9749999999999999E-2</v>
      </c>
      <c r="S686" s="265">
        <f t="shared" ref="S686:S690" si="830">IFERROR(AVERAGE(I686:J686),"")</f>
        <v>2.3E-2</v>
      </c>
      <c r="T686" s="265">
        <f t="shared" ref="T686:T690" si="831">IFERROR(AVERAGE(K686:L686),"")</f>
        <v>2.9499999999999998E-2</v>
      </c>
      <c r="V686" s="257"/>
      <c r="W686" s="265">
        <f t="shared" ref="W686:W688" si="832">AVERAGE(Q686:T686)</f>
        <v>2.7862499999999998E-2</v>
      </c>
      <c r="X686" s="257"/>
    </row>
    <row r="687" spans="1:30" ht="17.45" customHeight="1" x14ac:dyDescent="0.25">
      <c r="A687" s="257">
        <f t="shared" si="740"/>
        <v>11</v>
      </c>
      <c r="B687" s="257">
        <f t="shared" si="741"/>
        <v>2019</v>
      </c>
      <c r="C687" s="8">
        <f t="shared" si="757"/>
        <v>43783</v>
      </c>
      <c r="D687" s="260"/>
      <c r="E687" s="261">
        <v>2.4799999999999999E-2</v>
      </c>
      <c r="F687" s="260"/>
      <c r="G687" s="262">
        <v>3.39E-2</v>
      </c>
      <c r="H687" s="261"/>
      <c r="I687" s="263"/>
      <c r="J687" s="285">
        <v>2.1399999999999999E-2</v>
      </c>
      <c r="K687" s="260"/>
      <c r="L687" s="261">
        <v>3.1300000000000001E-2</v>
      </c>
      <c r="M687" s="264">
        <f t="shared" si="762"/>
        <v>2.5890000000000007E-2</v>
      </c>
      <c r="N687" s="264">
        <f t="shared" si="763"/>
        <v>2.9765714285714295E-2</v>
      </c>
      <c r="O687" s="264">
        <f t="shared" si="764"/>
        <v>2.6353333333333333E-2</v>
      </c>
      <c r="P687" s="264">
        <f t="shared" si="765"/>
        <v>3.3593333333333329E-2</v>
      </c>
      <c r="Q687" s="265">
        <f t="shared" si="828"/>
        <v>2.4799999999999999E-2</v>
      </c>
      <c r="R687" s="265">
        <f t="shared" si="829"/>
        <v>3.39E-2</v>
      </c>
      <c r="S687" s="265">
        <f t="shared" si="830"/>
        <v>2.1399999999999999E-2</v>
      </c>
      <c r="T687" s="265">
        <f t="shared" si="831"/>
        <v>3.1300000000000001E-2</v>
      </c>
      <c r="V687" s="257"/>
      <c r="W687" s="265">
        <f t="shared" si="832"/>
        <v>2.785E-2</v>
      </c>
      <c r="X687" s="257"/>
    </row>
    <row r="688" spans="1:30" ht="17.45" customHeight="1" x14ac:dyDescent="0.25">
      <c r="A688" s="257">
        <f t="shared" ref="A688:A751" si="833">IF(ISNUMBER(C688),MONTH(C688),"")</f>
        <v>11</v>
      </c>
      <c r="B688" s="257">
        <f t="shared" ref="B688:B751" si="834">IF(ISNUMBER(C688),YEAR(C688),"")</f>
        <v>2019</v>
      </c>
      <c r="C688" s="8">
        <f t="shared" si="757"/>
        <v>43784</v>
      </c>
      <c r="D688" s="260">
        <v>1.9400000000000001E-2</v>
      </c>
      <c r="E688" s="261"/>
      <c r="F688" s="260">
        <v>3.04E-2</v>
      </c>
      <c r="G688" s="262"/>
      <c r="H688" s="261"/>
      <c r="I688" s="263">
        <v>2.6800000000000001E-2</v>
      </c>
      <c r="J688" s="285"/>
      <c r="K688" s="260">
        <v>2.8199999999999999E-2</v>
      </c>
      <c r="L688" s="261"/>
      <c r="M688" s="264">
        <f t="shared" si="762"/>
        <v>2.5073333333333336E-2</v>
      </c>
      <c r="N688" s="264">
        <f t="shared" si="763"/>
        <v>2.9571428571428575E-2</v>
      </c>
      <c r="O688" s="264">
        <f t="shared" si="764"/>
        <v>2.6303333333333338E-2</v>
      </c>
      <c r="P688" s="264">
        <f t="shared" si="765"/>
        <v>3.3296666666666662E-2</v>
      </c>
      <c r="Q688" s="265">
        <f t="shared" si="828"/>
        <v>1.9400000000000001E-2</v>
      </c>
      <c r="R688" s="265">
        <f t="shared" si="829"/>
        <v>3.04E-2</v>
      </c>
      <c r="S688" s="265">
        <f t="shared" si="830"/>
        <v>2.6800000000000001E-2</v>
      </c>
      <c r="T688" s="265">
        <f t="shared" si="831"/>
        <v>2.8199999999999999E-2</v>
      </c>
      <c r="V688" s="257"/>
      <c r="W688" s="265">
        <f t="shared" si="832"/>
        <v>2.6200000000000001E-2</v>
      </c>
      <c r="X688" s="265">
        <f>AVERAGE(Q684:T688)</f>
        <v>2.7342499999999999E-2</v>
      </c>
      <c r="Y688" s="266">
        <v>98</v>
      </c>
    </row>
    <row r="689" spans="1:30" ht="17.45" customHeight="1" x14ac:dyDescent="0.25">
      <c r="A689" s="257">
        <f t="shared" si="833"/>
        <v>11</v>
      </c>
      <c r="B689" s="257">
        <f t="shared" si="834"/>
        <v>2019</v>
      </c>
      <c r="C689" s="435">
        <f t="shared" si="757"/>
        <v>43785</v>
      </c>
      <c r="D689" s="434"/>
      <c r="E689" s="436">
        <v>2.24E-2</v>
      </c>
      <c r="F689" s="434"/>
      <c r="G689" s="438">
        <v>2.1499999999999998E-2</v>
      </c>
      <c r="H689" s="436"/>
      <c r="I689" s="437"/>
      <c r="J689" s="439">
        <v>1.47E-2</v>
      </c>
      <c r="K689" s="434"/>
      <c r="L689" s="436">
        <v>2.1000000000000001E-2</v>
      </c>
      <c r="M689" s="264">
        <f t="shared" si="762"/>
        <v>2.5056666666666672E-2</v>
      </c>
      <c r="N689" s="264">
        <f t="shared" si="763"/>
        <v>2.9485714285714292E-2</v>
      </c>
      <c r="O689" s="264">
        <f t="shared" si="764"/>
        <v>2.6063333333333341E-2</v>
      </c>
      <c r="P689" s="264">
        <f t="shared" si="765"/>
        <v>3.2863333333333335E-2</v>
      </c>
      <c r="Q689" s="442">
        <f t="shared" si="828"/>
        <v>2.24E-2</v>
      </c>
      <c r="R689" s="442">
        <f t="shared" si="829"/>
        <v>2.1499999999999998E-2</v>
      </c>
      <c r="S689" s="442">
        <f t="shared" si="830"/>
        <v>1.47E-2</v>
      </c>
      <c r="T689" s="442">
        <f t="shared" si="831"/>
        <v>2.1000000000000001E-2</v>
      </c>
      <c r="V689" s="442">
        <f>AVERAGE(Q689:T689)</f>
        <v>1.9899999999999998E-2</v>
      </c>
      <c r="W689" s="445"/>
      <c r="X689" s="257"/>
      <c r="Y689" s="266">
        <v>98</v>
      </c>
    </row>
    <row r="690" spans="1:30" ht="17.45" customHeight="1" x14ac:dyDescent="0.25">
      <c r="A690" s="257">
        <f t="shared" si="833"/>
        <v>11</v>
      </c>
      <c r="B690" s="257">
        <f t="shared" si="834"/>
        <v>2019</v>
      </c>
      <c r="C690" s="435">
        <f t="shared" si="757"/>
        <v>43786</v>
      </c>
      <c r="D690" s="434">
        <v>1.5699999999999999E-2</v>
      </c>
      <c r="E690" s="436"/>
      <c r="F690" s="434"/>
      <c r="G690" s="438"/>
      <c r="H690" s="436">
        <v>1.9099999999999999E-2</v>
      </c>
      <c r="I690" s="437">
        <v>1.2699999999999999E-2</v>
      </c>
      <c r="J690" s="439"/>
      <c r="K690" s="434">
        <v>1.8499999999999999E-2</v>
      </c>
      <c r="L690" s="436"/>
      <c r="M690" s="264">
        <f t="shared" si="762"/>
        <v>2.4720000000000002E-2</v>
      </c>
      <c r="N690" s="264">
        <f t="shared" si="763"/>
        <v>2.9357142857142859E-2</v>
      </c>
      <c r="O690" s="264">
        <f t="shared" si="764"/>
        <v>2.550333333333334E-2</v>
      </c>
      <c r="P690" s="264">
        <f t="shared" si="765"/>
        <v>3.2576666666666663E-2</v>
      </c>
      <c r="Q690" s="442">
        <f t="shared" si="828"/>
        <v>1.5699999999999999E-2</v>
      </c>
      <c r="R690" s="442">
        <f t="shared" si="829"/>
        <v>1.9099999999999999E-2</v>
      </c>
      <c r="S690" s="442">
        <f t="shared" si="830"/>
        <v>1.2699999999999999E-2</v>
      </c>
      <c r="T690" s="442">
        <f t="shared" si="831"/>
        <v>1.8499999999999999E-2</v>
      </c>
      <c r="V690" s="442">
        <f>AVERAGE(Q690:T690)</f>
        <v>1.6500000000000001E-2</v>
      </c>
      <c r="W690" s="445"/>
      <c r="X690" s="265">
        <f>AVERAGE(Q689:T690)</f>
        <v>1.8199999999999997E-2</v>
      </c>
      <c r="Y690" s="266">
        <v>98</v>
      </c>
    </row>
    <row r="691" spans="1:30" ht="17.45" customHeight="1" x14ac:dyDescent="0.25">
      <c r="A691" s="257">
        <f t="shared" si="833"/>
        <v>11</v>
      </c>
      <c r="B691" s="257">
        <f t="shared" si="834"/>
        <v>2019</v>
      </c>
      <c r="C691" s="8">
        <f t="shared" si="757"/>
        <v>43787</v>
      </c>
      <c r="D691" s="260"/>
      <c r="E691" s="261">
        <v>2.2100000000000002E-2</v>
      </c>
      <c r="F691" s="260"/>
      <c r="G691" s="262">
        <v>3.1899999999999998E-2</v>
      </c>
      <c r="H691" s="261"/>
      <c r="I691" s="263"/>
      <c r="J691" s="285">
        <v>2.4899999999999999E-2</v>
      </c>
      <c r="K691" s="260"/>
      <c r="L691" s="261">
        <v>2.9000000000000001E-2</v>
      </c>
      <c r="M691" s="264">
        <f t="shared" si="762"/>
        <v>2.4933333333333339E-2</v>
      </c>
      <c r="N691" s="264">
        <f t="shared" si="763"/>
        <v>2.9677142857142857E-2</v>
      </c>
      <c r="O691" s="264">
        <f t="shared" si="764"/>
        <v>2.5906666666666672E-2</v>
      </c>
      <c r="P691" s="264">
        <f t="shared" si="765"/>
        <v>3.2743333333333326E-2</v>
      </c>
      <c r="Q691" s="265">
        <f t="shared" ref="Q691:Q693" si="835">IFERROR(AVERAGE(D691:E691),"")</f>
        <v>2.2100000000000002E-2</v>
      </c>
      <c r="R691" s="265">
        <f t="shared" ref="R691:R693" si="836">IFERROR(AVERAGE(F691:H691),"")</f>
        <v>3.1899999999999998E-2</v>
      </c>
      <c r="S691" s="265">
        <f t="shared" ref="S691:S693" si="837">IFERROR(AVERAGE(I691:J691),"")</f>
        <v>2.4899999999999999E-2</v>
      </c>
      <c r="T691" s="265">
        <f t="shared" ref="T691:T693" si="838">IFERROR(AVERAGE(K691:L691),"")</f>
        <v>2.9000000000000001E-2</v>
      </c>
      <c r="V691" s="257"/>
      <c r="W691" s="265">
        <f t="shared" ref="W691:W693" si="839">AVERAGE(Q691:T691)</f>
        <v>2.6974999999999999E-2</v>
      </c>
      <c r="X691" s="257"/>
    </row>
    <row r="692" spans="1:30" ht="17.45" customHeight="1" x14ac:dyDescent="0.25">
      <c r="A692" s="257">
        <f t="shared" si="833"/>
        <v>11</v>
      </c>
      <c r="B692" s="257">
        <f t="shared" si="834"/>
        <v>2019</v>
      </c>
      <c r="C692" s="9">
        <f t="shared" si="757"/>
        <v>43788</v>
      </c>
      <c r="D692" s="275">
        <v>3.8199999999999998E-2</v>
      </c>
      <c r="E692" s="276"/>
      <c r="F692" s="275">
        <v>2.9899999999999999E-2</v>
      </c>
      <c r="G692" s="277"/>
      <c r="H692" s="276">
        <v>3.0499999999999999E-2</v>
      </c>
      <c r="I692" s="275">
        <v>2.4400000000000002E-2</v>
      </c>
      <c r="J692" s="276"/>
      <c r="K692" s="278">
        <v>3.3099999999999997E-2</v>
      </c>
      <c r="L692" s="276"/>
      <c r="M692" s="264">
        <f t="shared" si="762"/>
        <v>2.5740000000000002E-2</v>
      </c>
      <c r="N692" s="264">
        <f t="shared" si="763"/>
        <v>3.0842857142857141E-2</v>
      </c>
      <c r="O692" s="264">
        <f t="shared" si="764"/>
        <v>2.6400000000000003E-2</v>
      </c>
      <c r="P692" s="264">
        <f t="shared" si="765"/>
        <v>3.3239999999999999E-2</v>
      </c>
      <c r="Q692" s="265">
        <f t="shared" si="835"/>
        <v>3.8199999999999998E-2</v>
      </c>
      <c r="R692" s="265">
        <f t="shared" si="836"/>
        <v>3.0199999999999998E-2</v>
      </c>
      <c r="S692" s="265">
        <f t="shared" si="837"/>
        <v>2.4400000000000002E-2</v>
      </c>
      <c r="T692" s="265">
        <f t="shared" si="838"/>
        <v>3.3099999999999997E-2</v>
      </c>
      <c r="V692" s="257"/>
      <c r="W692" s="265">
        <f t="shared" si="839"/>
        <v>3.1474999999999996E-2</v>
      </c>
      <c r="X692" s="257"/>
    </row>
    <row r="693" spans="1:30" ht="17.45" customHeight="1" x14ac:dyDescent="0.25">
      <c r="A693" s="257">
        <f t="shared" si="833"/>
        <v>11</v>
      </c>
      <c r="B693" s="257">
        <f t="shared" si="834"/>
        <v>2019</v>
      </c>
      <c r="C693" s="8">
        <f t="shared" si="757"/>
        <v>43789</v>
      </c>
      <c r="D693" s="260"/>
      <c r="E693" s="261">
        <v>1.2699999999999999E-2</v>
      </c>
      <c r="F693" s="260"/>
      <c r="G693" s="262">
        <v>1.4200000000000001E-2</v>
      </c>
      <c r="H693" s="261"/>
      <c r="I693" s="263"/>
      <c r="J693" s="285">
        <v>1.43E-2</v>
      </c>
      <c r="K693" s="260"/>
      <c r="L693" s="261">
        <v>4.8500000000000001E-2</v>
      </c>
      <c r="M693" s="264">
        <f t="shared" si="762"/>
        <v>2.5546666666666669E-2</v>
      </c>
      <c r="N693" s="264">
        <f t="shared" si="763"/>
        <v>3.0494285714285713E-2</v>
      </c>
      <c r="O693" s="264">
        <f t="shared" si="764"/>
        <v>2.6020000000000001E-2</v>
      </c>
      <c r="P693" s="264">
        <f t="shared" si="765"/>
        <v>3.3686666666666656E-2</v>
      </c>
      <c r="Q693" s="265">
        <f t="shared" si="835"/>
        <v>1.2699999999999999E-2</v>
      </c>
      <c r="R693" s="265">
        <f t="shared" si="836"/>
        <v>1.4200000000000001E-2</v>
      </c>
      <c r="S693" s="265">
        <f t="shared" si="837"/>
        <v>1.43E-2</v>
      </c>
      <c r="T693" s="265">
        <f t="shared" si="838"/>
        <v>4.8500000000000001E-2</v>
      </c>
      <c r="V693" s="257"/>
      <c r="W693" s="265">
        <f t="shared" si="839"/>
        <v>2.2425E-2</v>
      </c>
      <c r="X693" s="257"/>
    </row>
    <row r="694" spans="1:30" ht="17.45" customHeight="1" x14ac:dyDescent="0.25">
      <c r="A694" s="257">
        <f t="shared" si="833"/>
        <v>11</v>
      </c>
      <c r="B694" s="257">
        <f t="shared" si="834"/>
        <v>2019</v>
      </c>
      <c r="C694" s="8">
        <f t="shared" si="757"/>
        <v>43790</v>
      </c>
      <c r="D694" s="260">
        <v>1.66E-2</v>
      </c>
      <c r="E694" s="261"/>
      <c r="F694" s="260">
        <v>2.3300000000000001E-2</v>
      </c>
      <c r="G694" s="262"/>
      <c r="H694" s="261"/>
      <c r="I694" s="263">
        <v>4.2700000000000002E-2</v>
      </c>
      <c r="J694" s="285"/>
      <c r="K694" s="260">
        <v>2.9100000000000001E-2</v>
      </c>
      <c r="L694" s="261"/>
      <c r="M694" s="264">
        <f t="shared" si="762"/>
        <v>2.5420000000000002E-2</v>
      </c>
      <c r="N694" s="264">
        <f t="shared" si="763"/>
        <v>3.0402857142857152E-2</v>
      </c>
      <c r="O694" s="264">
        <f t="shared" si="764"/>
        <v>2.6553333333333335E-2</v>
      </c>
      <c r="P694" s="264">
        <f t="shared" si="765"/>
        <v>3.3499999999999988E-2</v>
      </c>
      <c r="Q694" s="265">
        <f t="shared" ref="Q694:Q697" si="840">IFERROR(AVERAGE(D694:E694),"")</f>
        <v>1.66E-2</v>
      </c>
      <c r="R694" s="265">
        <f t="shared" ref="R694:R697" si="841">IFERROR(AVERAGE(F694:H694),"")</f>
        <v>2.3300000000000001E-2</v>
      </c>
      <c r="S694" s="265">
        <f t="shared" ref="S694:S697" si="842">IFERROR(AVERAGE(I694:J694),"")</f>
        <v>4.2700000000000002E-2</v>
      </c>
      <c r="T694" s="265">
        <f t="shared" ref="T694:T697" si="843">IFERROR(AVERAGE(K694:L694),"")</f>
        <v>2.9100000000000001E-2</v>
      </c>
      <c r="V694" s="257"/>
      <c r="W694" s="265">
        <f t="shared" ref="W694:W695" si="844">AVERAGE(Q694:T694)</f>
        <v>2.7925000000000002E-2</v>
      </c>
      <c r="X694" s="257"/>
    </row>
    <row r="695" spans="1:30" ht="17.45" customHeight="1" x14ac:dyDescent="0.25">
      <c r="A695" s="257">
        <f t="shared" si="833"/>
        <v>11</v>
      </c>
      <c r="B695" s="257">
        <f t="shared" si="834"/>
        <v>2019</v>
      </c>
      <c r="C695" s="8">
        <f t="shared" si="757"/>
        <v>43791</v>
      </c>
      <c r="D695" s="260"/>
      <c r="E695" s="261">
        <v>2.0400000000000001E-2</v>
      </c>
      <c r="F695" s="260"/>
      <c r="G695" s="262">
        <v>1.6E-2</v>
      </c>
      <c r="H695" s="261"/>
      <c r="I695" s="263"/>
      <c r="J695" s="285">
        <v>3.8199999999999998E-2</v>
      </c>
      <c r="K695" s="260"/>
      <c r="L695" s="261">
        <v>3.7600000000000001E-2</v>
      </c>
      <c r="M695" s="264">
        <f t="shared" si="762"/>
        <v>2.5343333333333336E-2</v>
      </c>
      <c r="N695" s="264">
        <f t="shared" si="763"/>
        <v>3.0014285714285719E-2</v>
      </c>
      <c r="O695" s="264">
        <f t="shared" si="764"/>
        <v>2.6906666666666672E-2</v>
      </c>
      <c r="P695" s="264">
        <f t="shared" si="765"/>
        <v>3.3066666666666661E-2</v>
      </c>
      <c r="Q695" s="265">
        <f t="shared" si="840"/>
        <v>2.0400000000000001E-2</v>
      </c>
      <c r="R695" s="265">
        <f t="shared" si="841"/>
        <v>1.6E-2</v>
      </c>
      <c r="S695" s="265">
        <f t="shared" si="842"/>
        <v>3.8199999999999998E-2</v>
      </c>
      <c r="T695" s="265">
        <f t="shared" si="843"/>
        <v>3.7600000000000001E-2</v>
      </c>
      <c r="V695" s="257"/>
      <c r="W695" s="265">
        <f t="shared" si="844"/>
        <v>2.8049999999999999E-2</v>
      </c>
      <c r="X695" s="265">
        <f>AVERAGE(Q691:T695)</f>
        <v>2.7369999999999998E-2</v>
      </c>
      <c r="Y695" s="266">
        <v>99</v>
      </c>
    </row>
    <row r="696" spans="1:30" ht="17.45" customHeight="1" x14ac:dyDescent="0.25">
      <c r="A696" s="257">
        <f t="shared" si="833"/>
        <v>11</v>
      </c>
      <c r="B696" s="257">
        <f t="shared" si="834"/>
        <v>2019</v>
      </c>
      <c r="C696" s="435">
        <f t="shared" si="757"/>
        <v>43792</v>
      </c>
      <c r="D696" s="434">
        <v>1.2800000000000001E-2</v>
      </c>
      <c r="E696" s="436"/>
      <c r="F696" s="434"/>
      <c r="G696" s="438"/>
      <c r="H696" s="436">
        <v>8.0999999999999996E-3</v>
      </c>
      <c r="I696" s="437">
        <v>1.46E-2</v>
      </c>
      <c r="J696" s="439"/>
      <c r="K696" s="434">
        <v>2.0299999999999999E-2</v>
      </c>
      <c r="L696" s="436"/>
      <c r="M696" s="264">
        <f t="shared" si="762"/>
        <v>2.4126666666666671E-2</v>
      </c>
      <c r="N696" s="264">
        <f t="shared" si="763"/>
        <v>2.8900000000000002E-2</v>
      </c>
      <c r="O696" s="264">
        <f t="shared" si="764"/>
        <v>2.5966666666666669E-2</v>
      </c>
      <c r="P696" s="264">
        <f t="shared" si="765"/>
        <v>3.0799999999999994E-2</v>
      </c>
      <c r="Q696" s="442">
        <f t="shared" si="840"/>
        <v>1.2800000000000001E-2</v>
      </c>
      <c r="R696" s="442">
        <f t="shared" si="841"/>
        <v>8.0999999999999996E-3</v>
      </c>
      <c r="S696" s="442">
        <f t="shared" si="842"/>
        <v>1.46E-2</v>
      </c>
      <c r="T696" s="442">
        <f t="shared" si="843"/>
        <v>2.0299999999999999E-2</v>
      </c>
      <c r="V696" s="442">
        <f>AVERAGE(Q696:T696)</f>
        <v>1.3950000000000001E-2</v>
      </c>
      <c r="W696" s="445"/>
      <c r="X696" s="257"/>
      <c r="Y696" s="266">
        <v>99</v>
      </c>
    </row>
    <row r="697" spans="1:30" ht="17.45" customHeight="1" x14ac:dyDescent="0.25">
      <c r="A697" s="257">
        <f t="shared" si="833"/>
        <v>11</v>
      </c>
      <c r="B697" s="257">
        <f t="shared" si="834"/>
        <v>2019</v>
      </c>
      <c r="C697" s="435">
        <f t="shared" si="757"/>
        <v>43793</v>
      </c>
      <c r="D697" s="434"/>
      <c r="E697" s="436">
        <v>9.7000000000000003E-3</v>
      </c>
      <c r="F697" s="434"/>
      <c r="G697" s="438">
        <v>1.78E-2</v>
      </c>
      <c r="H697" s="436"/>
      <c r="I697" s="437"/>
      <c r="J697" s="439">
        <v>1.0200000000000001E-2</v>
      </c>
      <c r="K697" s="434"/>
      <c r="L697" s="436">
        <v>1.9E-2</v>
      </c>
      <c r="M697" s="264">
        <f t="shared" si="762"/>
        <v>2.1610000000000004E-2</v>
      </c>
      <c r="N697" s="264">
        <f t="shared" si="763"/>
        <v>2.7602857142857148E-2</v>
      </c>
      <c r="O697" s="264">
        <f t="shared" si="764"/>
        <v>2.5049999999999999E-2</v>
      </c>
      <c r="P697" s="264">
        <f t="shared" si="765"/>
        <v>2.956333333333333E-2</v>
      </c>
      <c r="Q697" s="442">
        <f t="shared" si="840"/>
        <v>9.7000000000000003E-3</v>
      </c>
      <c r="R697" s="442">
        <f t="shared" si="841"/>
        <v>1.78E-2</v>
      </c>
      <c r="S697" s="442">
        <f t="shared" si="842"/>
        <v>1.0200000000000001E-2</v>
      </c>
      <c r="T697" s="442">
        <f t="shared" si="843"/>
        <v>1.9E-2</v>
      </c>
      <c r="V697" s="442">
        <f>AVERAGE(Q697:T697)</f>
        <v>1.4175E-2</v>
      </c>
      <c r="W697" s="445"/>
      <c r="X697" s="265">
        <f>AVERAGE(Q696:T697)</f>
        <v>1.40625E-2</v>
      </c>
      <c r="Y697" s="266">
        <v>99</v>
      </c>
    </row>
    <row r="698" spans="1:30" ht="17.45" customHeight="1" x14ac:dyDescent="0.25">
      <c r="A698" s="257">
        <f t="shared" si="833"/>
        <v>11</v>
      </c>
      <c r="B698" s="257">
        <f t="shared" si="834"/>
        <v>2019</v>
      </c>
      <c r="C698" s="9">
        <f t="shared" si="757"/>
        <v>43794</v>
      </c>
      <c r="D698" s="275">
        <v>2.8400000000000002E-2</v>
      </c>
      <c r="E698" s="276"/>
      <c r="F698" s="275">
        <v>1.6799999999999999E-2</v>
      </c>
      <c r="G698" s="277"/>
      <c r="H698" s="276">
        <v>1.8100000000000002E-2</v>
      </c>
      <c r="I698" s="275">
        <v>2.6700000000000002E-2</v>
      </c>
      <c r="J698" s="276"/>
      <c r="K698" s="278">
        <v>2.9000000000000001E-2</v>
      </c>
      <c r="L698" s="276"/>
      <c r="M698" s="264">
        <f t="shared" si="762"/>
        <v>2.200333333333333E-2</v>
      </c>
      <c r="N698" s="264">
        <f t="shared" si="763"/>
        <v>2.7994285714285722E-2</v>
      </c>
      <c r="O698" s="264">
        <f t="shared" si="764"/>
        <v>2.5636666666666672E-2</v>
      </c>
      <c r="P698" s="264">
        <f t="shared" si="765"/>
        <v>2.9703333333333339E-2</v>
      </c>
      <c r="Q698" s="265">
        <f t="shared" ref="Q698:Q699" si="845">IFERROR(AVERAGE(D698:E698),"")</f>
        <v>2.8400000000000002E-2</v>
      </c>
      <c r="R698" s="265">
        <f t="shared" ref="R698:R699" si="846">IFERROR(AVERAGE(F698:H698),"")</f>
        <v>1.745E-2</v>
      </c>
      <c r="S698" s="265">
        <f t="shared" ref="S698:S699" si="847">IFERROR(AVERAGE(I698:J698),"")</f>
        <v>2.6700000000000002E-2</v>
      </c>
      <c r="T698" s="265">
        <f t="shared" ref="T698:T699" si="848">IFERROR(AVERAGE(K698:L698),"")</f>
        <v>2.9000000000000001E-2</v>
      </c>
      <c r="V698" s="257"/>
      <c r="W698" s="265">
        <f t="shared" ref="W698:W699" si="849">AVERAGE(Q698:T698)</f>
        <v>2.53875E-2</v>
      </c>
      <c r="X698" s="257"/>
    </row>
    <row r="699" spans="1:30" ht="17.45" customHeight="1" x14ac:dyDescent="0.25">
      <c r="A699" s="257">
        <f t="shared" si="833"/>
        <v>11</v>
      </c>
      <c r="B699" s="257">
        <f t="shared" si="834"/>
        <v>2019</v>
      </c>
      <c r="C699" s="8">
        <f t="shared" si="757"/>
        <v>43795</v>
      </c>
      <c r="D699" s="260"/>
      <c r="E699" s="261">
        <v>1.8800000000000001E-2</v>
      </c>
      <c r="F699" s="260"/>
      <c r="G699" s="262">
        <v>2.2700000000000001E-2</v>
      </c>
      <c r="H699" s="261"/>
      <c r="I699" s="263"/>
      <c r="J699" s="104">
        <v>7.7299999999999994E-2</v>
      </c>
      <c r="K699" s="260"/>
      <c r="L699" s="261">
        <v>3.5499999999999997E-2</v>
      </c>
      <c r="M699" s="264">
        <f t="shared" si="762"/>
        <v>2.2193333333333332E-2</v>
      </c>
      <c r="N699" s="264">
        <f t="shared" si="763"/>
        <v>2.8125714285714292E-2</v>
      </c>
      <c r="O699" s="264">
        <f t="shared" si="764"/>
        <v>2.5693333333333328E-2</v>
      </c>
      <c r="P699" s="264">
        <f t="shared" si="765"/>
        <v>3.0176666666666668E-2</v>
      </c>
      <c r="Q699" s="265">
        <f t="shared" si="845"/>
        <v>1.8800000000000001E-2</v>
      </c>
      <c r="R699" s="265">
        <f t="shared" si="846"/>
        <v>2.2700000000000001E-2</v>
      </c>
      <c r="S699" s="265">
        <f t="shared" si="847"/>
        <v>7.7299999999999994E-2</v>
      </c>
      <c r="T699" s="265">
        <f t="shared" si="848"/>
        <v>3.5499999999999997E-2</v>
      </c>
      <c r="V699" s="257"/>
      <c r="W699" s="265">
        <f t="shared" si="849"/>
        <v>3.8574999999999998E-2</v>
      </c>
      <c r="X699" s="257"/>
    </row>
    <row r="700" spans="1:30" ht="17.45" customHeight="1" x14ac:dyDescent="0.25">
      <c r="A700" s="257">
        <f t="shared" si="833"/>
        <v>11</v>
      </c>
      <c r="B700" s="257">
        <f t="shared" si="834"/>
        <v>2019</v>
      </c>
      <c r="C700" s="8">
        <f t="shared" si="757"/>
        <v>43796</v>
      </c>
      <c r="D700" s="252">
        <v>7.7999999999999996E-3</v>
      </c>
      <c r="E700" s="253"/>
      <c r="F700" s="252">
        <v>9.7999999999999997E-3</v>
      </c>
      <c r="G700" s="254"/>
      <c r="H700" s="253"/>
      <c r="I700" s="255">
        <v>1.7399999999999999E-2</v>
      </c>
      <c r="J700" s="114"/>
      <c r="K700" s="252">
        <v>1.4200000000000001E-2</v>
      </c>
      <c r="L700" s="253"/>
      <c r="M700" s="264">
        <f t="shared" si="762"/>
        <v>2.1903333333333334E-2</v>
      </c>
      <c r="N700" s="264">
        <f t="shared" si="763"/>
        <v>2.741142857142858E-2</v>
      </c>
      <c r="O700" s="264">
        <f t="shared" si="764"/>
        <v>2.5559999999999996E-2</v>
      </c>
      <c r="P700" s="264">
        <f t="shared" si="765"/>
        <v>2.9856666666666667E-2</v>
      </c>
      <c r="Q700" s="265">
        <f t="shared" ref="Q700:Q704" si="850">IFERROR(AVERAGE(D700:E700),"")</f>
        <v>7.7999999999999996E-3</v>
      </c>
      <c r="R700" s="265">
        <f t="shared" ref="R700:R704" si="851">IFERROR(AVERAGE(F700:H700),"")</f>
        <v>9.7999999999999997E-3</v>
      </c>
      <c r="S700" s="265">
        <f t="shared" ref="S700:S704" si="852">IFERROR(AVERAGE(I700:J700),"")</f>
        <v>1.7399999999999999E-2</v>
      </c>
      <c r="T700" s="265">
        <f t="shared" ref="T700:T704" si="853">IFERROR(AVERAGE(K700:L700),"")</f>
        <v>1.4200000000000001E-2</v>
      </c>
      <c r="V700" s="257"/>
      <c r="W700" s="265">
        <f t="shared" ref="W700:W702" si="854">AVERAGE(Q700:T700)</f>
        <v>1.2299999999999998E-2</v>
      </c>
      <c r="X700" s="257"/>
    </row>
    <row r="701" spans="1:30" ht="17.45" customHeight="1" x14ac:dyDescent="0.25">
      <c r="A701" s="257">
        <f t="shared" si="833"/>
        <v>11</v>
      </c>
      <c r="B701" s="257">
        <f t="shared" si="834"/>
        <v>2019</v>
      </c>
      <c r="C701" s="8">
        <f t="shared" si="757"/>
        <v>43797</v>
      </c>
      <c r="D701" s="252"/>
      <c r="E701" s="253">
        <v>3.3E-3</v>
      </c>
      <c r="F701" s="252"/>
      <c r="G701" s="254">
        <v>2.8999999999999998E-3</v>
      </c>
      <c r="H701" s="253"/>
      <c r="I701" s="255"/>
      <c r="J701" s="114">
        <v>4.7999999999999996E-3</v>
      </c>
      <c r="K701" s="252"/>
      <c r="L701" s="253">
        <v>5.1000000000000004E-3</v>
      </c>
      <c r="M701" s="264">
        <f t="shared" si="762"/>
        <v>2.0996666666666667E-2</v>
      </c>
      <c r="N701" s="264">
        <f t="shared" si="763"/>
        <v>2.6677142857142861E-2</v>
      </c>
      <c r="O701" s="264">
        <f t="shared" si="764"/>
        <v>2.5056666666666665E-2</v>
      </c>
      <c r="P701" s="264">
        <f t="shared" si="765"/>
        <v>2.8550000000000002E-2</v>
      </c>
      <c r="Q701" s="265">
        <f t="shared" si="850"/>
        <v>3.3E-3</v>
      </c>
      <c r="R701" s="265">
        <f t="shared" si="851"/>
        <v>2.8999999999999998E-3</v>
      </c>
      <c r="S701" s="265">
        <f t="shared" si="852"/>
        <v>4.7999999999999996E-3</v>
      </c>
      <c r="T701" s="265">
        <f t="shared" si="853"/>
        <v>5.1000000000000004E-3</v>
      </c>
      <c r="V701" s="257"/>
      <c r="W701" s="265">
        <f t="shared" si="854"/>
        <v>4.0249999999999999E-3</v>
      </c>
      <c r="X701" s="257"/>
      <c r="Z701" s="299" t="s">
        <v>79</v>
      </c>
      <c r="AA701" s="299">
        <v>2019</v>
      </c>
      <c r="AB701" s="300"/>
      <c r="AC701" s="300"/>
      <c r="AD701" s="300"/>
    </row>
    <row r="702" spans="1:30" ht="17.45" customHeight="1" x14ac:dyDescent="0.25">
      <c r="A702" s="257">
        <f t="shared" si="833"/>
        <v>11</v>
      </c>
      <c r="B702" s="257">
        <f t="shared" si="834"/>
        <v>2019</v>
      </c>
      <c r="C702" s="8">
        <f t="shared" si="757"/>
        <v>43798</v>
      </c>
      <c r="D702" s="252">
        <v>2.2800000000000001E-2</v>
      </c>
      <c r="E702" s="253"/>
      <c r="F702" s="252"/>
      <c r="G702" s="254"/>
      <c r="H702" s="253">
        <v>5.1000000000000004E-3</v>
      </c>
      <c r="I702" s="255">
        <v>4.8999999999999998E-3</v>
      </c>
      <c r="J702" s="114"/>
      <c r="K702" s="252">
        <v>7.0000000000000001E-3</v>
      </c>
      <c r="L702" s="253"/>
      <c r="M702" s="264">
        <f t="shared" si="762"/>
        <v>2.0993333333333333E-2</v>
      </c>
      <c r="N702" s="264">
        <f t="shared" si="763"/>
        <v>2.5402857142857151E-2</v>
      </c>
      <c r="O702" s="264">
        <f t="shared" si="764"/>
        <v>2.4183333333333328E-2</v>
      </c>
      <c r="P702" s="264">
        <f t="shared" si="765"/>
        <v>2.755666666666667E-2</v>
      </c>
      <c r="Q702" s="265">
        <f t="shared" si="850"/>
        <v>2.2800000000000001E-2</v>
      </c>
      <c r="R702" s="265">
        <f t="shared" si="851"/>
        <v>5.1000000000000004E-3</v>
      </c>
      <c r="S702" s="265">
        <f t="shared" si="852"/>
        <v>4.8999999999999998E-3</v>
      </c>
      <c r="T702" s="265">
        <f t="shared" si="853"/>
        <v>7.0000000000000001E-3</v>
      </c>
      <c r="V702" s="257"/>
      <c r="W702" s="265">
        <f t="shared" si="854"/>
        <v>9.9500000000000005E-3</v>
      </c>
      <c r="X702" s="265">
        <f>AVERAGE(Q698:T702)</f>
        <v>1.8047500000000001E-2</v>
      </c>
      <c r="Y702" s="266">
        <v>100</v>
      </c>
      <c r="Z702" s="301" t="s">
        <v>35</v>
      </c>
      <c r="AA702" s="301" t="s">
        <v>1</v>
      </c>
      <c r="AB702" s="301" t="s">
        <v>2</v>
      </c>
      <c r="AC702" s="301" t="s">
        <v>9</v>
      </c>
      <c r="AD702" s="301" t="s">
        <v>12</v>
      </c>
    </row>
    <row r="703" spans="1:30" ht="17.45" customHeight="1" x14ac:dyDescent="0.25">
      <c r="A703" s="298">
        <f t="shared" si="833"/>
        <v>11</v>
      </c>
      <c r="B703" s="298">
        <f t="shared" si="834"/>
        <v>2019</v>
      </c>
      <c r="C703" s="435">
        <f t="shared" si="757"/>
        <v>43799</v>
      </c>
      <c r="D703" s="448"/>
      <c r="E703" s="449">
        <v>3.8E-3</v>
      </c>
      <c r="F703" s="448"/>
      <c r="G703" s="450">
        <v>3.3E-3</v>
      </c>
      <c r="H703" s="449"/>
      <c r="I703" s="451"/>
      <c r="J703" s="452">
        <v>3.5999999999999999E-3</v>
      </c>
      <c r="K703" s="448"/>
      <c r="L703" s="449">
        <v>7.0000000000000001E-3</v>
      </c>
      <c r="M703" s="264">
        <f t="shared" si="762"/>
        <v>2.0310000000000005E-2</v>
      </c>
      <c r="N703" s="264">
        <f t="shared" si="763"/>
        <v>2.393428571428572E-2</v>
      </c>
      <c r="O703" s="264">
        <f t="shared" si="764"/>
        <v>2.2763333333333337E-2</v>
      </c>
      <c r="P703" s="264">
        <f t="shared" si="765"/>
        <v>2.662666666666667E-2</v>
      </c>
      <c r="Q703" s="442">
        <f t="shared" si="850"/>
        <v>3.8E-3</v>
      </c>
      <c r="R703" s="442">
        <f t="shared" si="851"/>
        <v>3.3E-3</v>
      </c>
      <c r="S703" s="442">
        <f t="shared" si="852"/>
        <v>3.5999999999999999E-3</v>
      </c>
      <c r="T703" s="442">
        <f t="shared" si="853"/>
        <v>7.0000000000000001E-3</v>
      </c>
      <c r="V703" s="442">
        <f>AVERAGE(Q703:T703)</f>
        <v>4.4250000000000001E-3</v>
      </c>
      <c r="W703" s="445"/>
      <c r="X703" s="257"/>
      <c r="Y703" s="266">
        <v>100</v>
      </c>
      <c r="Z703" s="302" t="s">
        <v>58</v>
      </c>
      <c r="AA703" s="303">
        <f>AVERAGE(D674:E703)</f>
        <v>2.0310000000000005E-2</v>
      </c>
      <c r="AB703" s="303">
        <f>AVERAGE(F674:H703)</f>
        <v>2.393428571428572E-2</v>
      </c>
      <c r="AC703" s="303">
        <f>AVERAGE(I674:J703)</f>
        <v>2.2763333333333337E-2</v>
      </c>
      <c r="AD703" s="303">
        <f>AVERAGE(K674:L703)</f>
        <v>2.662666666666667E-2</v>
      </c>
    </row>
    <row r="704" spans="1:30" ht="17.45" customHeight="1" x14ac:dyDescent="0.25">
      <c r="A704" s="298">
        <f t="shared" si="833"/>
        <v>12</v>
      </c>
      <c r="B704" s="298">
        <f t="shared" si="834"/>
        <v>2019</v>
      </c>
      <c r="C704" s="435">
        <f t="shared" si="757"/>
        <v>43800</v>
      </c>
      <c r="D704" s="448">
        <v>7.7000000000000002E-3</v>
      </c>
      <c r="E704" s="449"/>
      <c r="F704" s="448">
        <v>7.6E-3</v>
      </c>
      <c r="G704" s="450"/>
      <c r="H704" s="449">
        <v>7.0000000000000001E-3</v>
      </c>
      <c r="I704" s="448">
        <v>6.8999999999999999E-3</v>
      </c>
      <c r="J704" s="449"/>
      <c r="K704" s="451">
        <v>1.3899999999999999E-2</v>
      </c>
      <c r="L704" s="449"/>
      <c r="M704" s="264">
        <f t="shared" si="762"/>
        <v>2.0033333333333337E-2</v>
      </c>
      <c r="N704" s="264">
        <f t="shared" si="763"/>
        <v>2.3037142857142864E-2</v>
      </c>
      <c r="O704" s="264">
        <f t="shared" si="764"/>
        <v>2.1940000000000001E-2</v>
      </c>
      <c r="P704" s="264">
        <f t="shared" si="765"/>
        <v>2.6053333333333335E-2</v>
      </c>
      <c r="Q704" s="442">
        <f t="shared" si="850"/>
        <v>7.7000000000000002E-3</v>
      </c>
      <c r="R704" s="442">
        <f t="shared" si="851"/>
        <v>7.3000000000000001E-3</v>
      </c>
      <c r="S704" s="442">
        <f t="shared" si="852"/>
        <v>6.8999999999999999E-3</v>
      </c>
      <c r="T704" s="442">
        <f t="shared" si="853"/>
        <v>1.3899999999999999E-2</v>
      </c>
      <c r="V704" s="442">
        <f>AVERAGE(Q704:T704)</f>
        <v>8.9499999999999996E-3</v>
      </c>
      <c r="W704" s="445"/>
      <c r="X704" s="265">
        <f>AVERAGE(Q703:T704)</f>
        <v>6.687499999999999E-3</v>
      </c>
      <c r="Y704" s="266">
        <v>100</v>
      </c>
      <c r="Z704" s="302" t="s">
        <v>59</v>
      </c>
      <c r="AA704" s="303">
        <f>MAX(D674:E703)</f>
        <v>4.8000000000000001E-2</v>
      </c>
      <c r="AB704" s="303">
        <f>MAX(F674:H703)</f>
        <v>6.8900000000000003E-2</v>
      </c>
      <c r="AC704" s="303">
        <f>MAX(I674:J703)</f>
        <v>7.7299999999999994E-2</v>
      </c>
      <c r="AD704" s="303">
        <f>MAX(K674:L703)</f>
        <v>4.8500000000000001E-2</v>
      </c>
    </row>
    <row r="705" spans="1:30" ht="17.45" customHeight="1" thickBot="1" x14ac:dyDescent="0.3">
      <c r="A705" s="257">
        <f t="shared" si="833"/>
        <v>12</v>
      </c>
      <c r="B705" s="257">
        <f t="shared" si="834"/>
        <v>2019</v>
      </c>
      <c r="C705" s="8">
        <f t="shared" si="757"/>
        <v>43801</v>
      </c>
      <c r="D705" s="252"/>
      <c r="E705" s="253">
        <v>1.95E-2</v>
      </c>
      <c r="F705" s="252"/>
      <c r="G705" s="254">
        <v>1.83E-2</v>
      </c>
      <c r="H705" s="253"/>
      <c r="I705" s="255"/>
      <c r="J705" s="114">
        <v>4.5699999999999998E-2</v>
      </c>
      <c r="K705" s="252"/>
      <c r="L705" s="253">
        <v>3.56E-2</v>
      </c>
      <c r="M705" s="264">
        <f t="shared" si="762"/>
        <v>2.0199999999999999E-2</v>
      </c>
      <c r="N705" s="264">
        <f t="shared" si="763"/>
        <v>2.3191428571428578E-2</v>
      </c>
      <c r="O705" s="264">
        <f t="shared" si="764"/>
        <v>2.3066666666666666E-2</v>
      </c>
      <c r="P705" s="264">
        <f t="shared" si="765"/>
        <v>2.6513333333333337E-2</v>
      </c>
      <c r="Q705" s="265">
        <f t="shared" ref="Q705:Q712" si="855">IFERROR(AVERAGE(D705:E705),"")</f>
        <v>1.95E-2</v>
      </c>
      <c r="R705" s="265">
        <f t="shared" ref="R705:R712" si="856">IFERROR(AVERAGE(F705:H705),"")</f>
        <v>1.83E-2</v>
      </c>
      <c r="S705" s="265">
        <f t="shared" ref="S705:S712" si="857">IFERROR(AVERAGE(I705:J705),"")</f>
        <v>4.5699999999999998E-2</v>
      </c>
      <c r="T705" s="265">
        <f t="shared" ref="T705:T712" si="858">IFERROR(AVERAGE(K705:L705),"")</f>
        <v>3.56E-2</v>
      </c>
      <c r="V705" s="257"/>
      <c r="W705" s="265">
        <f t="shared" ref="W705:W709" si="859">AVERAGE(Q705:T705)</f>
        <v>2.9774999999999996E-2</v>
      </c>
      <c r="X705" s="257"/>
      <c r="Z705" s="304" t="s">
        <v>127</v>
      </c>
      <c r="AA705" s="305">
        <f>COUNTIF(D674:E703,"&gt;=0.1")</f>
        <v>0</v>
      </c>
      <c r="AB705" s="305">
        <f>COUNTIF(F674:H703,"&gt;=0.1")</f>
        <v>0</v>
      </c>
      <c r="AC705" s="305">
        <f>COUNTIF(I674:J703,"&gt;=0.1")</f>
        <v>0</v>
      </c>
      <c r="AD705" s="305">
        <f>COUNTIF(K674:L703,"&gt;=0.1")</f>
        <v>0</v>
      </c>
    </row>
    <row r="706" spans="1:30" ht="17.45" customHeight="1" thickBot="1" x14ac:dyDescent="0.3">
      <c r="A706" s="257">
        <f t="shared" si="833"/>
        <v>12</v>
      </c>
      <c r="B706" s="257">
        <f t="shared" si="834"/>
        <v>2019</v>
      </c>
      <c r="C706" s="8">
        <f t="shared" si="757"/>
        <v>43802</v>
      </c>
      <c r="D706" s="260">
        <v>1.9E-2</v>
      </c>
      <c r="E706" s="261"/>
      <c r="F706" s="260">
        <v>1.7100000000000001E-2</v>
      </c>
      <c r="G706" s="262"/>
      <c r="H706" s="261"/>
      <c r="I706" s="263">
        <v>5.2900000000000003E-2</v>
      </c>
      <c r="J706" s="285"/>
      <c r="K706" s="260">
        <v>2.7400000000000001E-2</v>
      </c>
      <c r="L706" s="261"/>
      <c r="M706" s="264">
        <f t="shared" si="762"/>
        <v>2.0450000000000003E-2</v>
      </c>
      <c r="N706" s="264">
        <f t="shared" si="763"/>
        <v>2.3371428571428578E-2</v>
      </c>
      <c r="O706" s="264">
        <f t="shared" si="764"/>
        <v>2.4479999999999998E-2</v>
      </c>
      <c r="P706" s="264">
        <f t="shared" si="765"/>
        <v>2.6679999999999999E-2</v>
      </c>
      <c r="Q706" s="265">
        <f t="shared" si="855"/>
        <v>1.9E-2</v>
      </c>
      <c r="R706" s="265">
        <f t="shared" si="856"/>
        <v>1.7100000000000001E-2</v>
      </c>
      <c r="S706" s="265">
        <f t="shared" si="857"/>
        <v>5.2900000000000003E-2</v>
      </c>
      <c r="T706" s="265">
        <f t="shared" si="858"/>
        <v>2.7400000000000001E-2</v>
      </c>
      <c r="V706" s="257"/>
      <c r="W706" s="265">
        <f t="shared" si="859"/>
        <v>2.9100000000000001E-2</v>
      </c>
      <c r="X706" s="257"/>
      <c r="AD706" s="136">
        <f>AVERAGE(AA703:AD703)</f>
        <v>2.3408571428571435E-2</v>
      </c>
    </row>
    <row r="707" spans="1:30" ht="17.45" customHeight="1" x14ac:dyDescent="0.25">
      <c r="A707" s="257">
        <f t="shared" si="833"/>
        <v>12</v>
      </c>
      <c r="B707" s="257">
        <f t="shared" si="834"/>
        <v>2019</v>
      </c>
      <c r="C707" s="8">
        <f t="shared" si="757"/>
        <v>43803</v>
      </c>
      <c r="D707" s="260"/>
      <c r="E707" s="261">
        <v>8.0000000000000002E-3</v>
      </c>
      <c r="F707" s="260"/>
      <c r="G707" s="262">
        <v>6.0000000000000001E-3</v>
      </c>
      <c r="H707" s="261"/>
      <c r="I707" s="263"/>
      <c r="J707" s="285">
        <v>8.8000000000000005E-3</v>
      </c>
      <c r="K707" s="260"/>
      <c r="L707" s="261">
        <v>8.6999999999999994E-3</v>
      </c>
      <c r="M707" s="264">
        <f t="shared" si="762"/>
        <v>1.990666666666667E-2</v>
      </c>
      <c r="N707" s="264">
        <f t="shared" si="763"/>
        <v>2.2720000000000008E-2</v>
      </c>
      <c r="O707" s="264">
        <f t="shared" si="764"/>
        <v>2.3913333333333332E-2</v>
      </c>
      <c r="P707" s="264">
        <f t="shared" si="765"/>
        <v>2.5760000000000002E-2</v>
      </c>
      <c r="Q707" s="265">
        <f t="shared" si="855"/>
        <v>8.0000000000000002E-3</v>
      </c>
      <c r="R707" s="265">
        <f t="shared" si="856"/>
        <v>6.0000000000000001E-3</v>
      </c>
      <c r="S707" s="265">
        <f t="shared" si="857"/>
        <v>8.8000000000000005E-3</v>
      </c>
      <c r="T707" s="265">
        <f t="shared" si="858"/>
        <v>8.6999999999999994E-3</v>
      </c>
      <c r="V707" s="257"/>
      <c r="W707" s="265">
        <f t="shared" si="859"/>
        <v>7.8750000000000001E-3</v>
      </c>
      <c r="X707" s="257"/>
    </row>
    <row r="708" spans="1:30" ht="17.45" customHeight="1" x14ac:dyDescent="0.25">
      <c r="A708" s="257">
        <f t="shared" si="833"/>
        <v>12</v>
      </c>
      <c r="B708" s="257">
        <f t="shared" si="834"/>
        <v>2019</v>
      </c>
      <c r="C708" s="8">
        <f t="shared" si="757"/>
        <v>43804</v>
      </c>
      <c r="D708" s="260">
        <v>1.43E-2</v>
      </c>
      <c r="E708" s="261"/>
      <c r="F708" s="260"/>
      <c r="G708" s="262"/>
      <c r="H708" s="261">
        <v>1.11E-2</v>
      </c>
      <c r="I708" s="263">
        <v>3.3000000000000002E-2</v>
      </c>
      <c r="J708" s="285"/>
      <c r="K708" s="260">
        <v>1.7600000000000001E-2</v>
      </c>
      <c r="L708" s="261"/>
      <c r="M708" s="264">
        <f t="shared" si="762"/>
        <v>1.9456666666666664E-2</v>
      </c>
      <c r="N708" s="264">
        <f t="shared" si="763"/>
        <v>2.2088571428571433E-2</v>
      </c>
      <c r="O708" s="264">
        <f t="shared" si="764"/>
        <v>2.3830000000000004E-2</v>
      </c>
      <c r="P708" s="264">
        <f t="shared" si="765"/>
        <v>2.5053333333333334E-2</v>
      </c>
      <c r="Q708" s="265">
        <f t="shared" si="855"/>
        <v>1.43E-2</v>
      </c>
      <c r="R708" s="265">
        <f t="shared" si="856"/>
        <v>1.11E-2</v>
      </c>
      <c r="S708" s="265">
        <f t="shared" si="857"/>
        <v>3.3000000000000002E-2</v>
      </c>
      <c r="T708" s="265">
        <f t="shared" si="858"/>
        <v>1.7600000000000001E-2</v>
      </c>
      <c r="V708" s="257"/>
      <c r="W708" s="265">
        <f t="shared" si="859"/>
        <v>1.9E-2</v>
      </c>
      <c r="X708" s="257"/>
    </row>
    <row r="709" spans="1:30" ht="17.45" customHeight="1" x14ac:dyDescent="0.25">
      <c r="A709" s="257">
        <f t="shared" si="833"/>
        <v>12</v>
      </c>
      <c r="B709" s="257">
        <f t="shared" si="834"/>
        <v>2019</v>
      </c>
      <c r="C709" s="8">
        <f t="shared" ref="C709:C772" si="860">C708+1</f>
        <v>43805</v>
      </c>
      <c r="D709" s="260"/>
      <c r="E709" s="261">
        <v>1.04E-2</v>
      </c>
      <c r="F709" s="260"/>
      <c r="G709" s="262">
        <v>1.66E-2</v>
      </c>
      <c r="H709" s="261"/>
      <c r="I709" s="263"/>
      <c r="J709" s="285">
        <v>2.53E-2</v>
      </c>
      <c r="K709" s="260"/>
      <c r="L709" s="261">
        <v>1.89E-2</v>
      </c>
      <c r="M709" s="264">
        <f t="shared" si="762"/>
        <v>1.8953333333333329E-2</v>
      </c>
      <c r="N709" s="264">
        <f t="shared" si="763"/>
        <v>2.1762857142857143E-2</v>
      </c>
      <c r="O709" s="264">
        <f t="shared" si="764"/>
        <v>2.3843333333333331E-2</v>
      </c>
      <c r="P709" s="264">
        <f t="shared" si="765"/>
        <v>2.4750000000000001E-2</v>
      </c>
      <c r="Q709" s="265">
        <f t="shared" si="855"/>
        <v>1.04E-2</v>
      </c>
      <c r="R709" s="265">
        <f t="shared" si="856"/>
        <v>1.66E-2</v>
      </c>
      <c r="S709" s="265">
        <f t="shared" si="857"/>
        <v>2.53E-2</v>
      </c>
      <c r="T709" s="265">
        <f t="shared" si="858"/>
        <v>1.89E-2</v>
      </c>
      <c r="V709" s="257"/>
      <c r="W709" s="265">
        <f t="shared" si="859"/>
        <v>1.78E-2</v>
      </c>
      <c r="X709" s="265">
        <f>AVERAGE(Q705:T709)</f>
        <v>2.0709999999999996E-2</v>
      </c>
      <c r="Y709" s="266">
        <v>101</v>
      </c>
    </row>
    <row r="710" spans="1:30" ht="17.45" customHeight="1" x14ac:dyDescent="0.25">
      <c r="A710" s="257">
        <f t="shared" si="833"/>
        <v>12</v>
      </c>
      <c r="B710" s="257">
        <f t="shared" si="834"/>
        <v>2019</v>
      </c>
      <c r="C710" s="435">
        <f t="shared" si="860"/>
        <v>43806</v>
      </c>
      <c r="D710" s="434">
        <v>5.3E-3</v>
      </c>
      <c r="E710" s="436"/>
      <c r="F710" s="434">
        <v>4.3E-3</v>
      </c>
      <c r="G710" s="438"/>
      <c r="H710" s="436">
        <v>4.1999999999999997E-3</v>
      </c>
      <c r="I710" s="434">
        <v>5.1999999999999998E-3</v>
      </c>
      <c r="J710" s="436"/>
      <c r="K710" s="437">
        <v>1.06E-2</v>
      </c>
      <c r="L710" s="436"/>
      <c r="M710" s="264">
        <f t="shared" ref="M710:M773" si="861">IF(SUM(D710:E710)&gt;0,IFERROR(AVERAGE(D681:E710),""),"")</f>
        <v>1.8186666666666663E-2</v>
      </c>
      <c r="N710" s="264">
        <f t="shared" ref="N710:N773" si="862">IF(SUM(F710:H710)&gt;0,IFERROR(AVERAGE(F681:H710),""),"")</f>
        <v>1.8311428571428569E-2</v>
      </c>
      <c r="O710" s="264">
        <f t="shared" ref="O710:O773" si="863">IF(SUM(I710:J710)&gt;0,IFERROR(AVERAGE(I681:J710),""),"")</f>
        <v>2.2810000000000004E-2</v>
      </c>
      <c r="P710" s="264">
        <f t="shared" ref="P710:P773" si="864">IF(SUM(K710:L710)&gt;0,IFERROR(AVERAGE(K681:L710),""),"")</f>
        <v>2.4256666666666669E-2</v>
      </c>
      <c r="Q710" s="442">
        <f t="shared" si="855"/>
        <v>5.3E-3</v>
      </c>
      <c r="R710" s="442">
        <f t="shared" si="856"/>
        <v>4.2500000000000003E-3</v>
      </c>
      <c r="S710" s="442">
        <f t="shared" si="857"/>
        <v>5.1999999999999998E-3</v>
      </c>
      <c r="T710" s="442">
        <f t="shared" si="858"/>
        <v>1.06E-2</v>
      </c>
      <c r="V710" s="442">
        <f>AVERAGE(Q710:T710)</f>
        <v>6.3374999999999994E-3</v>
      </c>
      <c r="W710" s="445"/>
      <c r="X710" s="257"/>
      <c r="Y710" s="266">
        <v>101</v>
      </c>
    </row>
    <row r="711" spans="1:30" ht="17.45" customHeight="1" x14ac:dyDescent="0.25">
      <c r="A711" s="257">
        <f t="shared" si="833"/>
        <v>12</v>
      </c>
      <c r="B711" s="257">
        <f t="shared" si="834"/>
        <v>2019</v>
      </c>
      <c r="C711" s="435">
        <f t="shared" si="860"/>
        <v>43807</v>
      </c>
      <c r="D711" s="434"/>
      <c r="E711" s="436">
        <v>5.7999999999999996E-3</v>
      </c>
      <c r="F711" s="434"/>
      <c r="G711" s="438">
        <v>6.7999999999999996E-3</v>
      </c>
      <c r="H711" s="436"/>
      <c r="I711" s="437"/>
      <c r="J711" s="439">
        <v>7.0200000000000002E-3</v>
      </c>
      <c r="K711" s="434"/>
      <c r="L711" s="436">
        <v>9.7999999999999997E-3</v>
      </c>
      <c r="M711" s="264">
        <f t="shared" si="861"/>
        <v>1.678E-2</v>
      </c>
      <c r="N711" s="264">
        <f t="shared" si="862"/>
        <v>1.7639999999999996E-2</v>
      </c>
      <c r="O711" s="264">
        <f t="shared" si="863"/>
        <v>2.2227333333333339E-2</v>
      </c>
      <c r="P711" s="264">
        <f t="shared" si="864"/>
        <v>2.3496666666666669E-2</v>
      </c>
      <c r="Q711" s="442">
        <f t="shared" si="855"/>
        <v>5.7999999999999996E-3</v>
      </c>
      <c r="R711" s="442">
        <f t="shared" si="856"/>
        <v>6.7999999999999996E-3</v>
      </c>
      <c r="S711" s="442">
        <f t="shared" si="857"/>
        <v>7.0200000000000002E-3</v>
      </c>
      <c r="T711" s="442">
        <f t="shared" si="858"/>
        <v>9.7999999999999997E-3</v>
      </c>
      <c r="V711" s="442">
        <f>AVERAGE(Q711:T711)</f>
        <v>7.3549999999999996E-3</v>
      </c>
      <c r="W711" s="445"/>
      <c r="X711" s="265">
        <f>AVERAGE(Q710:T711)</f>
        <v>6.8462499999999999E-3</v>
      </c>
      <c r="Y711" s="266">
        <v>101</v>
      </c>
    </row>
    <row r="712" spans="1:30" ht="17.45" customHeight="1" x14ac:dyDescent="0.25">
      <c r="A712" s="257">
        <f t="shared" si="833"/>
        <v>12</v>
      </c>
      <c r="B712" s="257">
        <f t="shared" si="834"/>
        <v>2019</v>
      </c>
      <c r="C712" s="8">
        <f t="shared" si="860"/>
        <v>43808</v>
      </c>
      <c r="D712" s="260">
        <v>9.5999999999999992E-3</v>
      </c>
      <c r="E712" s="261"/>
      <c r="F712" s="260">
        <v>1.09E-2</v>
      </c>
      <c r="G712" s="262"/>
      <c r="H712" s="261"/>
      <c r="I712" s="263">
        <v>3.04E-2</v>
      </c>
      <c r="J712" s="285"/>
      <c r="K712" s="260">
        <v>2.0899999999999998E-2</v>
      </c>
      <c r="L712" s="261"/>
      <c r="M712" s="264">
        <f t="shared" si="861"/>
        <v>1.619333333333333E-2</v>
      </c>
      <c r="N712" s="264">
        <f t="shared" si="862"/>
        <v>1.7497142857142853E-2</v>
      </c>
      <c r="O712" s="264">
        <f t="shared" si="863"/>
        <v>2.2810666666666667E-2</v>
      </c>
      <c r="P712" s="264">
        <f t="shared" si="864"/>
        <v>2.2990000000000003E-2</v>
      </c>
      <c r="Q712" s="265">
        <f t="shared" si="855"/>
        <v>9.5999999999999992E-3</v>
      </c>
      <c r="R712" s="265">
        <f t="shared" si="856"/>
        <v>1.09E-2</v>
      </c>
      <c r="S712" s="265">
        <f t="shared" si="857"/>
        <v>3.04E-2</v>
      </c>
      <c r="T712" s="265">
        <f t="shared" si="858"/>
        <v>2.0899999999999998E-2</v>
      </c>
      <c r="V712" s="257"/>
      <c r="W712" s="265">
        <f t="shared" ref="W712" si="865">AVERAGE(Q712:T712)</f>
        <v>1.7950000000000001E-2</v>
      </c>
      <c r="X712" s="257"/>
    </row>
    <row r="713" spans="1:30" ht="17.45" customHeight="1" x14ac:dyDescent="0.25">
      <c r="A713" s="257">
        <f t="shared" si="833"/>
        <v>12</v>
      </c>
      <c r="B713" s="257">
        <f t="shared" si="834"/>
        <v>2019</v>
      </c>
      <c r="C713" s="8">
        <f t="shared" si="860"/>
        <v>43809</v>
      </c>
      <c r="D713" s="260"/>
      <c r="E713" s="261">
        <v>1.6799999999999999E-2</v>
      </c>
      <c r="F713" s="260"/>
      <c r="G713" s="262">
        <v>2.06E-2</v>
      </c>
      <c r="H713" s="261"/>
      <c r="I713" s="263"/>
      <c r="J713" s="285">
        <v>5.3100000000000001E-2</v>
      </c>
      <c r="K713" s="260"/>
      <c r="L713" s="261">
        <v>2.1100000000000001E-2</v>
      </c>
      <c r="M713" s="264">
        <f t="shared" si="861"/>
        <v>1.6246666666666666E-2</v>
      </c>
      <c r="N713" s="264">
        <f t="shared" si="862"/>
        <v>1.7362857142857138E-2</v>
      </c>
      <c r="O713" s="264">
        <f t="shared" si="863"/>
        <v>2.4247333333333336E-2</v>
      </c>
      <c r="P713" s="264">
        <f t="shared" si="864"/>
        <v>2.2853333333333337E-2</v>
      </c>
      <c r="Q713" s="265">
        <f t="shared" ref="Q713" si="866">IFERROR(AVERAGE(D713:E713),"")</f>
        <v>1.6799999999999999E-2</v>
      </c>
      <c r="R713" s="265">
        <f t="shared" ref="R713" si="867">IFERROR(AVERAGE(F713:H713),"")</f>
        <v>2.06E-2</v>
      </c>
      <c r="S713" s="265">
        <f t="shared" ref="S713" si="868">IFERROR(AVERAGE(I713:J713),"")</f>
        <v>5.3100000000000001E-2</v>
      </c>
      <c r="T713" s="265">
        <f t="shared" ref="T713" si="869">IFERROR(AVERAGE(K713:L713),"")</f>
        <v>2.1100000000000001E-2</v>
      </c>
      <c r="V713" s="257"/>
      <c r="W713" s="265">
        <f t="shared" ref="W713" si="870">AVERAGE(Q713:T713)</f>
        <v>2.7900000000000001E-2</v>
      </c>
      <c r="X713" s="257"/>
    </row>
    <row r="714" spans="1:30" ht="17.45" customHeight="1" x14ac:dyDescent="0.25">
      <c r="A714" s="257">
        <f t="shared" si="833"/>
        <v>12</v>
      </c>
      <c r="B714" s="257">
        <f t="shared" si="834"/>
        <v>2019</v>
      </c>
      <c r="C714" s="8">
        <f t="shared" si="860"/>
        <v>43810</v>
      </c>
      <c r="D714" s="260">
        <v>1.9E-2</v>
      </c>
      <c r="E714" s="261"/>
      <c r="F714" s="260"/>
      <c r="G714" s="262"/>
      <c r="H714" s="261">
        <v>4.3700000000000003E-2</v>
      </c>
      <c r="I714" s="263">
        <v>6.5500000000000003E-2</v>
      </c>
      <c r="J714" s="285"/>
      <c r="K714" s="260">
        <v>2.3699999999999999E-2</v>
      </c>
      <c r="L714" s="261"/>
      <c r="M714" s="264">
        <f t="shared" si="861"/>
        <v>1.6210000000000002E-2</v>
      </c>
      <c r="N714" s="264">
        <f t="shared" si="862"/>
        <v>1.7859999999999994E-2</v>
      </c>
      <c r="O714" s="264">
        <f t="shared" si="863"/>
        <v>2.5550666666666669E-2</v>
      </c>
      <c r="P714" s="264">
        <f t="shared" si="864"/>
        <v>2.2760000000000002E-2</v>
      </c>
      <c r="Q714" s="265">
        <f t="shared" ref="Q714" si="871">IFERROR(AVERAGE(D714:E714),"")</f>
        <v>1.9E-2</v>
      </c>
      <c r="R714" s="265">
        <f t="shared" ref="R714" si="872">IFERROR(AVERAGE(F714:H714),"")</f>
        <v>4.3700000000000003E-2</v>
      </c>
      <c r="S714" s="265">
        <f t="shared" ref="S714" si="873">IFERROR(AVERAGE(I714:J714),"")</f>
        <v>6.5500000000000003E-2</v>
      </c>
      <c r="T714" s="265">
        <f t="shared" ref="T714" si="874">IFERROR(AVERAGE(K714:L714),"")</f>
        <v>2.3699999999999999E-2</v>
      </c>
      <c r="V714" s="257"/>
      <c r="W714" s="265">
        <f t="shared" ref="W714" si="875">AVERAGE(Q714:T714)</f>
        <v>3.7975000000000002E-2</v>
      </c>
      <c r="X714" s="257"/>
    </row>
    <row r="715" spans="1:30" ht="17.45" customHeight="1" x14ac:dyDescent="0.25">
      <c r="A715" s="257">
        <f t="shared" si="833"/>
        <v>12</v>
      </c>
      <c r="B715" s="257">
        <f t="shared" si="834"/>
        <v>2019</v>
      </c>
      <c r="C715" s="8">
        <f t="shared" si="860"/>
        <v>43811</v>
      </c>
      <c r="D715" s="260"/>
      <c r="E715" s="261">
        <v>2.1700000000000001E-2</v>
      </c>
      <c r="F715" s="260"/>
      <c r="G715" s="262">
        <v>5.1799999999999999E-2</v>
      </c>
      <c r="H715" s="261"/>
      <c r="I715" s="263"/>
      <c r="J715" s="285">
        <v>4.0500000000000001E-2</v>
      </c>
      <c r="K715" s="260"/>
      <c r="L715" s="261">
        <v>4.0800000000000003E-2</v>
      </c>
      <c r="M715" s="264">
        <f t="shared" si="861"/>
        <v>1.6200000000000003E-2</v>
      </c>
      <c r="N715" s="264">
        <f t="shared" si="862"/>
        <v>1.8308571428571424E-2</v>
      </c>
      <c r="O715" s="264">
        <f t="shared" si="863"/>
        <v>2.5897333333333335E-2</v>
      </c>
      <c r="P715" s="264">
        <f t="shared" si="864"/>
        <v>2.3063333333333338E-2</v>
      </c>
      <c r="Q715" s="265">
        <f t="shared" ref="Q715:Q721" si="876">IFERROR(AVERAGE(D715:E715),"")</f>
        <v>2.1700000000000001E-2</v>
      </c>
      <c r="R715" s="265">
        <f t="shared" ref="R715:R721" si="877">IFERROR(AVERAGE(F715:H715),"")</f>
        <v>5.1799999999999999E-2</v>
      </c>
      <c r="S715" s="265">
        <f t="shared" ref="S715:S721" si="878">IFERROR(AVERAGE(I715:J715),"")</f>
        <v>4.0500000000000001E-2</v>
      </c>
      <c r="T715" s="265">
        <f t="shared" ref="T715:T721" si="879">IFERROR(AVERAGE(K715:L715),"")</f>
        <v>4.0800000000000003E-2</v>
      </c>
      <c r="V715" s="257"/>
      <c r="W715" s="265">
        <f t="shared" ref="W715:W716" si="880">AVERAGE(Q715:T715)</f>
        <v>3.8699999999999998E-2</v>
      </c>
      <c r="X715" s="257"/>
    </row>
    <row r="716" spans="1:30" ht="17.45" customHeight="1" x14ac:dyDescent="0.25">
      <c r="A716" s="257">
        <f t="shared" si="833"/>
        <v>12</v>
      </c>
      <c r="B716" s="257">
        <f t="shared" si="834"/>
        <v>2019</v>
      </c>
      <c r="C716" s="9">
        <f t="shared" si="860"/>
        <v>43812</v>
      </c>
      <c r="D716" s="275">
        <v>1.9099999999999999E-2</v>
      </c>
      <c r="E716" s="276"/>
      <c r="F716" s="275">
        <v>2.6800000000000001E-2</v>
      </c>
      <c r="G716" s="277"/>
      <c r="H716" s="276">
        <v>2.4799999999999999E-2</v>
      </c>
      <c r="I716" s="275">
        <v>3.32E-2</v>
      </c>
      <c r="J716" s="276"/>
      <c r="K716" s="278">
        <v>2.1299999999999999E-2</v>
      </c>
      <c r="L716" s="276"/>
      <c r="M716" s="264">
        <f t="shared" si="861"/>
        <v>1.5863333333333333E-2</v>
      </c>
      <c r="N716" s="264">
        <f t="shared" si="862"/>
        <v>1.8082857142857144E-2</v>
      </c>
      <c r="O716" s="264">
        <f t="shared" si="863"/>
        <v>2.6237333333333335E-2</v>
      </c>
      <c r="P716" s="264">
        <f t="shared" si="864"/>
        <v>2.2790000000000001E-2</v>
      </c>
      <c r="Q716" s="265">
        <f t="shared" si="876"/>
        <v>1.9099999999999999E-2</v>
      </c>
      <c r="R716" s="265">
        <f t="shared" si="877"/>
        <v>2.58E-2</v>
      </c>
      <c r="S716" s="265">
        <f t="shared" si="878"/>
        <v>3.32E-2</v>
      </c>
      <c r="T716" s="265">
        <f t="shared" si="879"/>
        <v>2.1299999999999999E-2</v>
      </c>
      <c r="V716" s="257"/>
      <c r="W716" s="265">
        <f t="shared" si="880"/>
        <v>2.4850000000000001E-2</v>
      </c>
      <c r="X716" s="265">
        <f>AVERAGE(Q712:T716)</f>
        <v>2.9475000000000001E-2</v>
      </c>
      <c r="Y716" s="266">
        <v>102</v>
      </c>
    </row>
    <row r="717" spans="1:30" ht="17.45" customHeight="1" x14ac:dyDescent="0.25">
      <c r="A717" s="257">
        <f t="shared" si="833"/>
        <v>12</v>
      </c>
      <c r="B717" s="257">
        <f t="shared" si="834"/>
        <v>2019</v>
      </c>
      <c r="C717" s="435">
        <f t="shared" si="860"/>
        <v>43813</v>
      </c>
      <c r="D717" s="434"/>
      <c r="E717" s="436">
        <v>6.1000000000000004E-3</v>
      </c>
      <c r="F717" s="434"/>
      <c r="G717" s="438">
        <v>6.7000000000000002E-3</v>
      </c>
      <c r="H717" s="436"/>
      <c r="I717" s="437"/>
      <c r="J717" s="439">
        <v>7.1599999999999997E-3</v>
      </c>
      <c r="K717" s="434"/>
      <c r="L717" s="436">
        <v>1.1299999999999999E-2</v>
      </c>
      <c r="M717" s="264">
        <f t="shared" si="861"/>
        <v>1.5240000000000004E-2</v>
      </c>
      <c r="N717" s="264">
        <f t="shared" si="862"/>
        <v>1.7305714285714289E-2</v>
      </c>
      <c r="O717" s="264">
        <f t="shared" si="863"/>
        <v>2.5762666666666666E-2</v>
      </c>
      <c r="P717" s="264">
        <f t="shared" si="864"/>
        <v>2.2123333333333339E-2</v>
      </c>
      <c r="Q717" s="442">
        <f t="shared" si="876"/>
        <v>6.1000000000000004E-3</v>
      </c>
      <c r="R717" s="442">
        <f t="shared" si="877"/>
        <v>6.7000000000000002E-3</v>
      </c>
      <c r="S717" s="442">
        <f t="shared" si="878"/>
        <v>7.1599999999999997E-3</v>
      </c>
      <c r="T717" s="442">
        <f t="shared" si="879"/>
        <v>1.1299999999999999E-2</v>
      </c>
      <c r="V717" s="442">
        <f>AVERAGE(Q717:T717)</f>
        <v>7.814999999999999E-3</v>
      </c>
      <c r="W717" s="445"/>
      <c r="X717" s="257"/>
      <c r="Y717" s="266">
        <v>102</v>
      </c>
    </row>
    <row r="718" spans="1:30" ht="17.45" customHeight="1" x14ac:dyDescent="0.25">
      <c r="A718" s="257">
        <f t="shared" si="833"/>
        <v>12</v>
      </c>
      <c r="B718" s="257">
        <f t="shared" si="834"/>
        <v>2019</v>
      </c>
      <c r="C718" s="435">
        <f t="shared" si="860"/>
        <v>43814</v>
      </c>
      <c r="D718" s="434">
        <v>1.24E-2</v>
      </c>
      <c r="E718" s="436"/>
      <c r="F718" s="434">
        <v>9.1999999999999998E-3</v>
      </c>
      <c r="G718" s="438"/>
      <c r="H718" s="436"/>
      <c r="I718" s="437">
        <v>2.0400000000000001E-2</v>
      </c>
      <c r="J718" s="439"/>
      <c r="K718" s="434">
        <v>1.21E-2</v>
      </c>
      <c r="L718" s="436"/>
      <c r="M718" s="264">
        <f t="shared" si="861"/>
        <v>1.5006666666666668E-2</v>
      </c>
      <c r="N718" s="264">
        <f t="shared" si="862"/>
        <v>1.6700000000000003E-2</v>
      </c>
      <c r="O718" s="264">
        <f t="shared" si="863"/>
        <v>2.5549333333333334E-2</v>
      </c>
      <c r="P718" s="264">
        <f t="shared" si="864"/>
        <v>2.1586666666666664E-2</v>
      </c>
      <c r="Q718" s="442">
        <f t="shared" si="876"/>
        <v>1.24E-2</v>
      </c>
      <c r="R718" s="442">
        <f t="shared" si="877"/>
        <v>9.1999999999999998E-3</v>
      </c>
      <c r="S718" s="442">
        <f t="shared" si="878"/>
        <v>2.0400000000000001E-2</v>
      </c>
      <c r="T718" s="442">
        <f t="shared" si="879"/>
        <v>1.21E-2</v>
      </c>
      <c r="V718" s="442">
        <f>AVERAGE(Q718:T718)</f>
        <v>1.3525000000000001E-2</v>
      </c>
      <c r="W718" s="445"/>
      <c r="X718" s="265">
        <f>AVERAGE(Q717:T718)</f>
        <v>1.0669999999999999E-2</v>
      </c>
      <c r="Y718" s="266">
        <v>102</v>
      </c>
    </row>
    <row r="719" spans="1:30" ht="17.45" customHeight="1" x14ac:dyDescent="0.25">
      <c r="A719" s="257">
        <f t="shared" si="833"/>
        <v>12</v>
      </c>
      <c r="B719" s="257">
        <f t="shared" si="834"/>
        <v>2019</v>
      </c>
      <c r="C719" s="8">
        <f t="shared" si="860"/>
        <v>43815</v>
      </c>
      <c r="D719" s="260"/>
      <c r="E719" s="261">
        <v>2.7300000000000001E-2</v>
      </c>
      <c r="F719" s="260"/>
      <c r="G719" s="262">
        <v>3.2199999999999999E-2</v>
      </c>
      <c r="H719" s="261"/>
      <c r="I719" s="263"/>
      <c r="J719" s="285">
        <v>3.1199999999999999E-2</v>
      </c>
      <c r="K719" s="260"/>
      <c r="L719" s="261">
        <v>3.7400000000000003E-2</v>
      </c>
      <c r="M719" s="264">
        <f t="shared" si="861"/>
        <v>1.5170000000000001E-2</v>
      </c>
      <c r="N719" s="264">
        <f t="shared" si="862"/>
        <v>1.7005714285714291E-2</v>
      </c>
      <c r="O719" s="264">
        <f t="shared" si="863"/>
        <v>2.6099333333333339E-2</v>
      </c>
      <c r="P719" s="264">
        <f t="shared" si="864"/>
        <v>2.2133333333333328E-2</v>
      </c>
      <c r="Q719" s="265">
        <f t="shared" si="876"/>
        <v>2.7300000000000001E-2</v>
      </c>
      <c r="R719" s="265">
        <f t="shared" si="877"/>
        <v>3.2199999999999999E-2</v>
      </c>
      <c r="S719" s="265">
        <f t="shared" si="878"/>
        <v>3.1199999999999999E-2</v>
      </c>
      <c r="T719" s="265">
        <f t="shared" si="879"/>
        <v>3.7400000000000003E-2</v>
      </c>
      <c r="V719" s="257"/>
      <c r="W719" s="265">
        <f t="shared" ref="W719:W723" si="881">AVERAGE(Q719:T719)</f>
        <v>3.2024999999999998E-2</v>
      </c>
      <c r="X719" s="257"/>
    </row>
    <row r="720" spans="1:30" ht="17.45" customHeight="1" x14ac:dyDescent="0.25">
      <c r="A720" s="257">
        <f t="shared" si="833"/>
        <v>12</v>
      </c>
      <c r="B720" s="257">
        <f t="shared" si="834"/>
        <v>2019</v>
      </c>
      <c r="C720" s="8">
        <f t="shared" si="860"/>
        <v>43816</v>
      </c>
      <c r="D720" s="260">
        <v>4.3999999999999997E-2</v>
      </c>
      <c r="E720" s="261"/>
      <c r="F720" s="260"/>
      <c r="G720" s="262"/>
      <c r="H720" s="261">
        <v>2.9100000000000001E-2</v>
      </c>
      <c r="I720" s="263">
        <v>3.3599999999999998E-2</v>
      </c>
      <c r="J720" s="285"/>
      <c r="K720" s="260">
        <v>2.4899999999999999E-2</v>
      </c>
      <c r="L720" s="261"/>
      <c r="M720" s="264">
        <f t="shared" si="861"/>
        <v>1.6113333333333334E-2</v>
      </c>
      <c r="N720" s="264">
        <f t="shared" si="862"/>
        <v>1.7291428571428576E-2</v>
      </c>
      <c r="O720" s="264">
        <f t="shared" si="863"/>
        <v>2.6795999999999997E-2</v>
      </c>
      <c r="P720" s="264">
        <f t="shared" si="864"/>
        <v>2.2346666666666664E-2</v>
      </c>
      <c r="Q720" s="265">
        <f t="shared" si="876"/>
        <v>4.3999999999999997E-2</v>
      </c>
      <c r="R720" s="265">
        <f t="shared" si="877"/>
        <v>2.9100000000000001E-2</v>
      </c>
      <c r="S720" s="265">
        <f t="shared" si="878"/>
        <v>3.3599999999999998E-2</v>
      </c>
      <c r="T720" s="265">
        <f t="shared" si="879"/>
        <v>2.4899999999999999E-2</v>
      </c>
      <c r="V720" s="257"/>
      <c r="W720" s="265">
        <f t="shared" si="881"/>
        <v>3.2899999999999999E-2</v>
      </c>
      <c r="X720" s="257"/>
    </row>
    <row r="721" spans="1:68" ht="17.45" customHeight="1" x14ac:dyDescent="0.25">
      <c r="A721" s="257">
        <f t="shared" si="833"/>
        <v>12</v>
      </c>
      <c r="B721" s="257">
        <f t="shared" si="834"/>
        <v>2019</v>
      </c>
      <c r="C721" s="8">
        <f t="shared" si="860"/>
        <v>43817</v>
      </c>
      <c r="D721" s="260"/>
      <c r="E721" s="261">
        <v>2.9499999999999998E-2</v>
      </c>
      <c r="F721" s="260"/>
      <c r="G721" s="262">
        <v>2.76E-2</v>
      </c>
      <c r="H721" s="261"/>
      <c r="I721" s="263"/>
      <c r="J721" s="285">
        <v>3.2099999999999997E-2</v>
      </c>
      <c r="K721" s="260"/>
      <c r="L721" s="261">
        <v>4.19E-2</v>
      </c>
      <c r="M721" s="264">
        <f t="shared" si="861"/>
        <v>1.636E-2</v>
      </c>
      <c r="N721" s="264">
        <f t="shared" si="862"/>
        <v>1.7168571428571429E-2</v>
      </c>
      <c r="O721" s="264">
        <f t="shared" si="863"/>
        <v>2.7036000000000001E-2</v>
      </c>
      <c r="P721" s="264">
        <f t="shared" si="864"/>
        <v>2.2776666666666667E-2</v>
      </c>
      <c r="Q721" s="265">
        <f t="shared" si="876"/>
        <v>2.9499999999999998E-2</v>
      </c>
      <c r="R721" s="265">
        <f t="shared" si="877"/>
        <v>2.76E-2</v>
      </c>
      <c r="S721" s="265">
        <f t="shared" si="878"/>
        <v>3.2099999999999997E-2</v>
      </c>
      <c r="T721" s="265">
        <f t="shared" si="879"/>
        <v>4.19E-2</v>
      </c>
      <c r="V721" s="257"/>
      <c r="W721" s="265">
        <f t="shared" si="881"/>
        <v>3.2774999999999999E-2</v>
      </c>
      <c r="X721" s="257"/>
    </row>
    <row r="722" spans="1:68" ht="17.45" customHeight="1" x14ac:dyDescent="0.25">
      <c r="A722" s="257">
        <f t="shared" si="833"/>
        <v>12</v>
      </c>
      <c r="B722" s="257">
        <f t="shared" si="834"/>
        <v>2019</v>
      </c>
      <c r="C722" s="9">
        <f t="shared" si="860"/>
        <v>43818</v>
      </c>
      <c r="D722" s="275">
        <v>1.7999999999999999E-2</v>
      </c>
      <c r="E722" s="276"/>
      <c r="F722" s="275">
        <v>3.2300000000000002E-2</v>
      </c>
      <c r="G722" s="277"/>
      <c r="H722" s="276">
        <v>3.2399999999999998E-2</v>
      </c>
      <c r="I722" s="275">
        <v>2.93E-2</v>
      </c>
      <c r="J722" s="276"/>
      <c r="K722" s="278">
        <v>3.5799999999999998E-2</v>
      </c>
      <c r="L722" s="276"/>
      <c r="M722" s="264">
        <f t="shared" si="861"/>
        <v>1.5686666666666668E-2</v>
      </c>
      <c r="N722" s="264">
        <f t="shared" si="862"/>
        <v>1.7291428571428569E-2</v>
      </c>
      <c r="O722" s="264">
        <f t="shared" si="863"/>
        <v>2.7199333333333336E-2</v>
      </c>
      <c r="P722" s="264">
        <f t="shared" si="864"/>
        <v>2.2866666666666664E-2</v>
      </c>
      <c r="Q722" s="265">
        <f t="shared" ref="Q722:Q739" si="882">IFERROR(AVERAGE(D722:E722),"")</f>
        <v>1.7999999999999999E-2</v>
      </c>
      <c r="R722" s="265">
        <f t="shared" ref="R722:R739" si="883">IFERROR(AVERAGE(F722:H722),"")</f>
        <v>3.2350000000000004E-2</v>
      </c>
      <c r="S722" s="265">
        <f t="shared" ref="S722:S739" si="884">IFERROR(AVERAGE(I722:J722),"")</f>
        <v>2.93E-2</v>
      </c>
      <c r="T722" s="265">
        <f t="shared" ref="T722:T739" si="885">IFERROR(AVERAGE(K722:L722),"")</f>
        <v>3.5799999999999998E-2</v>
      </c>
      <c r="V722" s="257"/>
      <c r="W722" s="265">
        <f t="shared" si="881"/>
        <v>2.8862499999999999E-2</v>
      </c>
      <c r="X722" s="257"/>
    </row>
    <row r="723" spans="1:68" ht="17.45" customHeight="1" x14ac:dyDescent="0.25">
      <c r="A723" s="257">
        <f t="shared" si="833"/>
        <v>12</v>
      </c>
      <c r="B723" s="257">
        <f t="shared" si="834"/>
        <v>2019</v>
      </c>
      <c r="C723" s="8">
        <f t="shared" si="860"/>
        <v>43819</v>
      </c>
      <c r="D723" s="260"/>
      <c r="E723" s="261">
        <v>1.61E-2</v>
      </c>
      <c r="F723" s="260"/>
      <c r="G723" s="262">
        <v>3.3799999999999997E-2</v>
      </c>
      <c r="H723" s="261"/>
      <c r="I723" s="263"/>
      <c r="J723" s="285">
        <v>2.7699999999999999E-2</v>
      </c>
      <c r="K723" s="260"/>
      <c r="L723" s="261">
        <v>3.1800000000000002E-2</v>
      </c>
      <c r="M723" s="264">
        <f t="shared" si="861"/>
        <v>1.5799999999999998E-2</v>
      </c>
      <c r="N723" s="264">
        <f t="shared" si="862"/>
        <v>1.7851428571428574E-2</v>
      </c>
      <c r="O723" s="264">
        <f t="shared" si="863"/>
        <v>2.7645999999999993E-2</v>
      </c>
      <c r="P723" s="264">
        <f t="shared" si="864"/>
        <v>2.231E-2</v>
      </c>
      <c r="Q723" s="265">
        <f t="shared" si="882"/>
        <v>1.61E-2</v>
      </c>
      <c r="R723" s="265">
        <f t="shared" si="883"/>
        <v>3.3799999999999997E-2</v>
      </c>
      <c r="S723" s="265">
        <f t="shared" si="884"/>
        <v>2.7699999999999999E-2</v>
      </c>
      <c r="T723" s="265">
        <f t="shared" si="885"/>
        <v>3.1800000000000002E-2</v>
      </c>
      <c r="V723" s="257"/>
      <c r="W723" s="265">
        <f t="shared" si="881"/>
        <v>2.7349999999999999E-2</v>
      </c>
      <c r="X723" s="265">
        <f>AVERAGE(Q719:T723)</f>
        <v>3.0782500000000008E-2</v>
      </c>
      <c r="Y723" s="266">
        <v>103</v>
      </c>
    </row>
    <row r="724" spans="1:68" ht="17.45" customHeight="1" x14ac:dyDescent="0.25">
      <c r="A724" s="257">
        <f t="shared" si="833"/>
        <v>12</v>
      </c>
      <c r="B724" s="257">
        <f t="shared" si="834"/>
        <v>2019</v>
      </c>
      <c r="C724" s="435">
        <f t="shared" si="860"/>
        <v>43820</v>
      </c>
      <c r="D724" s="434">
        <v>2.0799999999999999E-2</v>
      </c>
      <c r="E724" s="436"/>
      <c r="F724" s="434">
        <v>9.5999999999999992E-3</v>
      </c>
      <c r="G724" s="438"/>
      <c r="H724" s="436"/>
      <c r="I724" s="437">
        <v>7.4000000000000003E-3</v>
      </c>
      <c r="J724" s="439"/>
      <c r="K724" s="434">
        <v>2.9499999999999998E-2</v>
      </c>
      <c r="L724" s="436"/>
      <c r="M724" s="264">
        <f t="shared" si="861"/>
        <v>1.5939999999999999E-2</v>
      </c>
      <c r="N724" s="264">
        <f t="shared" si="862"/>
        <v>1.746E-2</v>
      </c>
      <c r="O724" s="264">
        <f t="shared" si="863"/>
        <v>2.6469333333333327E-2</v>
      </c>
      <c r="P724" s="264">
        <f t="shared" si="864"/>
        <v>2.2323333333333337E-2</v>
      </c>
      <c r="Q724" s="442">
        <f t="shared" si="882"/>
        <v>2.0799999999999999E-2</v>
      </c>
      <c r="R724" s="442">
        <f t="shared" si="883"/>
        <v>9.5999999999999992E-3</v>
      </c>
      <c r="S724" s="442">
        <f t="shared" si="884"/>
        <v>7.4000000000000003E-3</v>
      </c>
      <c r="T724" s="442">
        <f t="shared" si="885"/>
        <v>2.9499999999999998E-2</v>
      </c>
      <c r="V724" s="442">
        <f>AVERAGE(Q724:T724)</f>
        <v>1.6825E-2</v>
      </c>
      <c r="W724" s="445"/>
      <c r="X724" s="257"/>
      <c r="Y724" s="266">
        <v>103</v>
      </c>
    </row>
    <row r="725" spans="1:68" ht="17.45" customHeight="1" x14ac:dyDescent="0.25">
      <c r="A725" s="257">
        <f t="shared" si="833"/>
        <v>12</v>
      </c>
      <c r="B725" s="257">
        <f t="shared" si="834"/>
        <v>2019</v>
      </c>
      <c r="C725" s="435">
        <f t="shared" si="860"/>
        <v>43821</v>
      </c>
      <c r="D725" s="434"/>
      <c r="E725" s="436">
        <v>1.8100000000000002E-2</v>
      </c>
      <c r="F725" s="434"/>
      <c r="G725" s="438">
        <v>9.9100000000000004E-3</v>
      </c>
      <c r="H725" s="436"/>
      <c r="I725" s="437"/>
      <c r="J725" s="439">
        <v>5.7299999999999999E-3</v>
      </c>
      <c r="K725" s="434"/>
      <c r="L725" s="436">
        <v>2.2100000000000002E-2</v>
      </c>
      <c r="M725" s="264">
        <f t="shared" si="861"/>
        <v>1.5863333333333333E-2</v>
      </c>
      <c r="N725" s="264">
        <f t="shared" si="862"/>
        <v>1.7286000000000006E-2</v>
      </c>
      <c r="O725" s="264">
        <f t="shared" si="863"/>
        <v>2.5386999999999993E-2</v>
      </c>
      <c r="P725" s="264">
        <f t="shared" si="864"/>
        <v>2.1806666666666665E-2</v>
      </c>
      <c r="Q725" s="442">
        <f t="shared" si="882"/>
        <v>1.8100000000000002E-2</v>
      </c>
      <c r="R725" s="442">
        <f t="shared" si="883"/>
        <v>9.9100000000000004E-3</v>
      </c>
      <c r="S725" s="442">
        <f t="shared" si="884"/>
        <v>5.7299999999999999E-3</v>
      </c>
      <c r="T725" s="442">
        <f t="shared" si="885"/>
        <v>2.2100000000000002E-2</v>
      </c>
      <c r="V725" s="442">
        <f>AVERAGE(Q725:T725)</f>
        <v>1.396E-2</v>
      </c>
      <c r="W725" s="445"/>
      <c r="X725" s="265">
        <f>AVERAGE(Q724:T725)</f>
        <v>1.53925E-2</v>
      </c>
      <c r="Y725" s="266">
        <v>103</v>
      </c>
    </row>
    <row r="726" spans="1:68" ht="17.45" customHeight="1" x14ac:dyDescent="0.25">
      <c r="A726" s="257">
        <f t="shared" si="833"/>
        <v>12</v>
      </c>
      <c r="B726" s="257">
        <f t="shared" si="834"/>
        <v>2019</v>
      </c>
      <c r="C726" s="8">
        <f t="shared" si="860"/>
        <v>43822</v>
      </c>
      <c r="D726" s="260">
        <v>6.4000000000000003E-3</v>
      </c>
      <c r="E726" s="261"/>
      <c r="F726" s="260"/>
      <c r="G726" s="262"/>
      <c r="H726" s="261">
        <v>4.4000000000000003E-3</v>
      </c>
      <c r="I726" s="263">
        <v>5.7000000000000002E-3</v>
      </c>
      <c r="J726" s="285"/>
      <c r="K726" s="260">
        <v>7.6E-3</v>
      </c>
      <c r="L726" s="261"/>
      <c r="M726" s="264">
        <f t="shared" si="861"/>
        <v>1.5650000000000001E-2</v>
      </c>
      <c r="N726" s="264">
        <f t="shared" si="862"/>
        <v>1.7180285714285717E-2</v>
      </c>
      <c r="O726" s="264">
        <f t="shared" si="863"/>
        <v>2.5090333333333329E-2</v>
      </c>
      <c r="P726" s="264">
        <f t="shared" si="864"/>
        <v>2.1383333333333334E-2</v>
      </c>
      <c r="Q726" s="265">
        <f t="shared" si="882"/>
        <v>6.4000000000000003E-3</v>
      </c>
      <c r="R726" s="265">
        <f t="shared" si="883"/>
        <v>4.4000000000000003E-3</v>
      </c>
      <c r="S726" s="265">
        <f t="shared" si="884"/>
        <v>5.7000000000000002E-3</v>
      </c>
      <c r="T726" s="265">
        <f t="shared" si="885"/>
        <v>7.6E-3</v>
      </c>
      <c r="V726" s="257"/>
      <c r="W726" s="265">
        <f t="shared" ref="W726:W730" si="886">AVERAGE(Q726:T726)</f>
        <v>6.025E-3</v>
      </c>
      <c r="X726" s="257"/>
    </row>
    <row r="727" spans="1:68" ht="17.45" customHeight="1" x14ac:dyDescent="0.25">
      <c r="A727" s="257">
        <f t="shared" si="833"/>
        <v>12</v>
      </c>
      <c r="B727" s="257">
        <f t="shared" si="834"/>
        <v>2019</v>
      </c>
      <c r="C727" s="8">
        <f t="shared" si="860"/>
        <v>43823</v>
      </c>
      <c r="D727" s="260"/>
      <c r="E727" s="261">
        <v>4.5999999999999999E-3</v>
      </c>
      <c r="F727" s="260"/>
      <c r="G727" s="262">
        <v>3.5000000000000001E-3</v>
      </c>
      <c r="H727" s="261"/>
      <c r="I727" s="263"/>
      <c r="J727" s="285">
        <v>5.0000000000000001E-3</v>
      </c>
      <c r="K727" s="260"/>
      <c r="L727" s="261">
        <v>9.7000000000000003E-3</v>
      </c>
      <c r="M727" s="264">
        <f t="shared" si="861"/>
        <v>1.5479999999999999E-2</v>
      </c>
      <c r="N727" s="264">
        <f t="shared" si="862"/>
        <v>1.6771714285714286E-2</v>
      </c>
      <c r="O727" s="264">
        <f t="shared" si="863"/>
        <v>2.4916999999999998E-2</v>
      </c>
      <c r="P727" s="264">
        <f t="shared" si="864"/>
        <v>2.1073333333333333E-2</v>
      </c>
      <c r="Q727" s="265">
        <f t="shared" si="882"/>
        <v>4.5999999999999999E-3</v>
      </c>
      <c r="R727" s="265">
        <f t="shared" si="883"/>
        <v>3.5000000000000001E-3</v>
      </c>
      <c r="S727" s="265">
        <f t="shared" si="884"/>
        <v>5.0000000000000001E-3</v>
      </c>
      <c r="T727" s="265">
        <f t="shared" si="885"/>
        <v>9.7000000000000003E-3</v>
      </c>
      <c r="V727" s="257"/>
      <c r="W727" s="265">
        <f t="shared" si="886"/>
        <v>5.7000000000000002E-3</v>
      </c>
      <c r="X727" s="257"/>
    </row>
    <row r="728" spans="1:68" ht="17.45" customHeight="1" x14ac:dyDescent="0.25">
      <c r="A728" s="257">
        <f t="shared" si="833"/>
        <v>12</v>
      </c>
      <c r="B728" s="257">
        <f t="shared" si="834"/>
        <v>2019</v>
      </c>
      <c r="C728" s="9">
        <f t="shared" si="860"/>
        <v>43824</v>
      </c>
      <c r="D728" s="275">
        <v>3.8999999999999998E-3</v>
      </c>
      <c r="E728" s="276"/>
      <c r="F728" s="275">
        <v>1.8E-3</v>
      </c>
      <c r="G728" s="277"/>
      <c r="H728" s="276">
        <v>1.6000000000000001E-3</v>
      </c>
      <c r="I728" s="275">
        <v>1.8E-3</v>
      </c>
      <c r="J728" s="276"/>
      <c r="K728" s="278">
        <v>6.3E-3</v>
      </c>
      <c r="L728" s="276"/>
      <c r="M728" s="264">
        <f t="shared" si="861"/>
        <v>1.4663333333333334E-2</v>
      </c>
      <c r="N728" s="264">
        <f t="shared" si="862"/>
        <v>1.5871714285714284E-2</v>
      </c>
      <c r="O728" s="264">
        <f t="shared" si="863"/>
        <v>2.408699999999999E-2</v>
      </c>
      <c r="P728" s="264">
        <f t="shared" si="864"/>
        <v>2.0316666666666667E-2</v>
      </c>
      <c r="Q728" s="265">
        <f t="shared" si="882"/>
        <v>3.8999999999999998E-3</v>
      </c>
      <c r="R728" s="265">
        <f t="shared" si="883"/>
        <v>1.7000000000000001E-3</v>
      </c>
      <c r="S728" s="265">
        <f t="shared" si="884"/>
        <v>1.8E-3</v>
      </c>
      <c r="T728" s="265">
        <f t="shared" si="885"/>
        <v>6.3E-3</v>
      </c>
      <c r="V728" s="257"/>
      <c r="W728" s="265">
        <f t="shared" si="886"/>
        <v>3.4250000000000001E-3</v>
      </c>
      <c r="X728" s="257"/>
    </row>
    <row r="729" spans="1:68" ht="17.45" customHeight="1" x14ac:dyDescent="0.25">
      <c r="A729" s="257">
        <f t="shared" si="833"/>
        <v>12</v>
      </c>
      <c r="B729" s="257">
        <f t="shared" si="834"/>
        <v>2019</v>
      </c>
      <c r="C729" s="8">
        <f t="shared" si="860"/>
        <v>43825</v>
      </c>
      <c r="D729" s="260"/>
      <c r="E729" s="261">
        <v>3.5999999999999999E-3</v>
      </c>
      <c r="F729" s="260"/>
      <c r="G729" s="262">
        <v>4.4999999999999997E-3</v>
      </c>
      <c r="H729" s="261"/>
      <c r="I729" s="263"/>
      <c r="J729" s="285">
        <v>5.45E-2</v>
      </c>
      <c r="K729" s="260"/>
      <c r="L729" s="261">
        <v>1.03E-2</v>
      </c>
      <c r="M729" s="264">
        <f t="shared" si="861"/>
        <v>1.4156666666666666E-2</v>
      </c>
      <c r="N729" s="264">
        <f t="shared" si="862"/>
        <v>1.5351714285714285E-2</v>
      </c>
      <c r="O729" s="264">
        <f t="shared" si="863"/>
        <v>2.3326999999999997E-2</v>
      </c>
      <c r="P729" s="264">
        <f t="shared" si="864"/>
        <v>1.9476666666666663E-2</v>
      </c>
      <c r="Q729" s="265">
        <f t="shared" si="882"/>
        <v>3.5999999999999999E-3</v>
      </c>
      <c r="R729" s="265">
        <f t="shared" si="883"/>
        <v>4.4999999999999997E-3</v>
      </c>
      <c r="S729" s="265">
        <f t="shared" si="884"/>
        <v>5.45E-2</v>
      </c>
      <c r="T729" s="265">
        <f t="shared" si="885"/>
        <v>1.03E-2</v>
      </c>
      <c r="V729" s="257"/>
      <c r="W729" s="265">
        <f t="shared" si="886"/>
        <v>1.8225000000000002E-2</v>
      </c>
      <c r="X729" s="257"/>
    </row>
    <row r="730" spans="1:68" ht="17.45" customHeight="1" x14ac:dyDescent="0.25">
      <c r="A730" s="257">
        <f t="shared" si="833"/>
        <v>12</v>
      </c>
      <c r="B730" s="257">
        <f t="shared" si="834"/>
        <v>2019</v>
      </c>
      <c r="C730" s="8">
        <f t="shared" si="860"/>
        <v>43826</v>
      </c>
      <c r="D730" s="260">
        <v>1.0699999999999999E-2</v>
      </c>
      <c r="E730" s="261"/>
      <c r="F730" s="260">
        <v>1.01E-2</v>
      </c>
      <c r="G730" s="262"/>
      <c r="H730" s="261"/>
      <c r="I730" s="263">
        <v>3.5799999999999998E-2</v>
      </c>
      <c r="J730" s="285"/>
      <c r="K730" s="260">
        <v>2.4E-2</v>
      </c>
      <c r="L730" s="261"/>
      <c r="M730" s="264">
        <f t="shared" si="861"/>
        <v>1.4253333333333335E-2</v>
      </c>
      <c r="N730" s="264">
        <f t="shared" si="862"/>
        <v>1.5360285714285712E-2</v>
      </c>
      <c r="O730" s="264">
        <f t="shared" si="863"/>
        <v>2.3940333333333334E-2</v>
      </c>
      <c r="P730" s="264">
        <f t="shared" si="864"/>
        <v>1.9803333333333333E-2</v>
      </c>
      <c r="Q730" s="265">
        <f t="shared" si="882"/>
        <v>1.0699999999999999E-2</v>
      </c>
      <c r="R730" s="265">
        <f t="shared" si="883"/>
        <v>1.01E-2</v>
      </c>
      <c r="S730" s="265">
        <f t="shared" si="884"/>
        <v>3.5799999999999998E-2</v>
      </c>
      <c r="T730" s="265">
        <f t="shared" si="885"/>
        <v>2.4E-2</v>
      </c>
      <c r="V730" s="257"/>
      <c r="W730" s="265">
        <f t="shared" si="886"/>
        <v>2.0150000000000001E-2</v>
      </c>
      <c r="X730" s="265">
        <f>AVERAGE(Q726:T730)</f>
        <v>1.0704999999999999E-2</v>
      </c>
      <c r="Y730" s="266">
        <v>104</v>
      </c>
      <c r="BK730" s="25" t="s">
        <v>102</v>
      </c>
      <c r="BL730" s="25" t="s">
        <v>1</v>
      </c>
      <c r="BM730" s="25" t="s">
        <v>2</v>
      </c>
      <c r="BN730" s="25" t="s">
        <v>9</v>
      </c>
      <c r="BO730" s="25" t="s">
        <v>12</v>
      </c>
      <c r="BP730" s="25" t="s">
        <v>83</v>
      </c>
    </row>
    <row r="731" spans="1:68" ht="17.45" customHeight="1" x14ac:dyDescent="0.25">
      <c r="A731" s="257">
        <f t="shared" si="833"/>
        <v>12</v>
      </c>
      <c r="B731" s="257">
        <f t="shared" si="834"/>
        <v>2019</v>
      </c>
      <c r="C731" s="435">
        <f t="shared" si="860"/>
        <v>43827</v>
      </c>
      <c r="D731" s="434"/>
      <c r="E731" s="436">
        <v>9.4000000000000004E-3</v>
      </c>
      <c r="F731" s="434"/>
      <c r="G731" s="438">
        <v>9.7000000000000003E-3</v>
      </c>
      <c r="H731" s="436"/>
      <c r="I731" s="437"/>
      <c r="J731" s="439">
        <v>1.3599999999999999E-2</v>
      </c>
      <c r="K731" s="434"/>
      <c r="L731" s="436">
        <v>1.1599999999999999E-2</v>
      </c>
      <c r="M731" s="264">
        <f t="shared" si="861"/>
        <v>1.4456666666666666E-2</v>
      </c>
      <c r="N731" s="264">
        <f t="shared" si="862"/>
        <v>1.5554571428571426E-2</v>
      </c>
      <c r="O731" s="264">
        <f t="shared" si="863"/>
        <v>2.423366666666666E-2</v>
      </c>
      <c r="P731" s="264">
        <f t="shared" si="864"/>
        <v>2.002E-2</v>
      </c>
      <c r="Q731" s="442">
        <f t="shared" si="882"/>
        <v>9.4000000000000004E-3</v>
      </c>
      <c r="R731" s="442">
        <f t="shared" si="883"/>
        <v>9.7000000000000003E-3</v>
      </c>
      <c r="S731" s="442">
        <f t="shared" si="884"/>
        <v>1.3599999999999999E-2</v>
      </c>
      <c r="T731" s="442">
        <f t="shared" si="885"/>
        <v>1.1599999999999999E-2</v>
      </c>
      <c r="V731" s="442">
        <f>AVERAGE(Q731:T731)</f>
        <v>1.1075E-2</v>
      </c>
      <c r="W731" s="445"/>
      <c r="X731" s="257"/>
      <c r="Y731" s="266">
        <v>104</v>
      </c>
      <c r="BK731" s="22" t="s">
        <v>20</v>
      </c>
      <c r="BL731" s="264">
        <f>MAX($D$370:$E$734)</f>
        <v>0.4</v>
      </c>
      <c r="BM731" s="264">
        <f>MAX($F$370:$H$734)</f>
        <v>0.115</v>
      </c>
      <c r="BN731" s="264">
        <f>MAX($I$370:$J$734)</f>
        <v>3.145</v>
      </c>
      <c r="BO731" s="264">
        <f>MAX($K$370:$L$734)</f>
        <v>0.22900000000000001</v>
      </c>
      <c r="BP731" s="264">
        <f>MAX($D$370:$L$734)</f>
        <v>3.145</v>
      </c>
    </row>
    <row r="732" spans="1:68" ht="17.45" customHeight="1" x14ac:dyDescent="0.25">
      <c r="A732" s="257">
        <f t="shared" si="833"/>
        <v>12</v>
      </c>
      <c r="B732" s="257">
        <f t="shared" si="834"/>
        <v>2019</v>
      </c>
      <c r="C732" s="435">
        <f t="shared" si="860"/>
        <v>43828</v>
      </c>
      <c r="D732" s="434">
        <v>1.17E-2</v>
      </c>
      <c r="E732" s="436"/>
      <c r="F732" s="434">
        <v>6.7999999999999996E-3</v>
      </c>
      <c r="G732" s="438"/>
      <c r="H732" s="436">
        <v>6.4999999999999997E-3</v>
      </c>
      <c r="I732" s="437">
        <v>6.4000000000000003E-3</v>
      </c>
      <c r="J732" s="439"/>
      <c r="K732" s="434">
        <v>1.3100000000000001E-2</v>
      </c>
      <c r="L732" s="436"/>
      <c r="M732" s="264">
        <f t="shared" si="861"/>
        <v>1.4086666666666667E-2</v>
      </c>
      <c r="N732" s="264">
        <f t="shared" si="862"/>
        <v>1.5350277777777775E-2</v>
      </c>
      <c r="O732" s="264">
        <f t="shared" si="863"/>
        <v>2.4283666666666662E-2</v>
      </c>
      <c r="P732" s="264">
        <f t="shared" si="864"/>
        <v>2.0223333333333329E-2</v>
      </c>
      <c r="Q732" s="442">
        <f t="shared" si="882"/>
        <v>1.17E-2</v>
      </c>
      <c r="R732" s="442">
        <f t="shared" si="883"/>
        <v>6.6499999999999997E-3</v>
      </c>
      <c r="S732" s="442">
        <f t="shared" si="884"/>
        <v>6.4000000000000003E-3</v>
      </c>
      <c r="T732" s="442">
        <f t="shared" si="885"/>
        <v>1.3100000000000001E-2</v>
      </c>
      <c r="V732" s="442">
        <f>AVERAGE(Q732:T732)</f>
        <v>9.4624999999999987E-3</v>
      </c>
      <c r="W732" s="445"/>
      <c r="X732" s="265">
        <f>AVERAGE(Q731:T732)</f>
        <v>1.026875E-2</v>
      </c>
      <c r="Y732" s="266">
        <v>104</v>
      </c>
      <c r="Z732" s="329" t="s">
        <v>89</v>
      </c>
      <c r="AA732" s="299">
        <v>2019</v>
      </c>
      <c r="AB732" s="300"/>
      <c r="AC732" s="300"/>
      <c r="AD732" s="300"/>
      <c r="BK732" s="105" t="s">
        <v>55</v>
      </c>
      <c r="BL732" s="294">
        <f>PERCENTILE($D$370:$E$734,0.98)</f>
        <v>5.7480000000000059E-2</v>
      </c>
      <c r="BM732" s="294">
        <f>PERCENTILE($F$370:$H$734,0.98)</f>
        <v>5.3349999999999995E-2</v>
      </c>
      <c r="BN732" s="294">
        <f>PERCENTILE($I$370:$J$734,0.98)</f>
        <v>6.4771999999999927E-2</v>
      </c>
      <c r="BO732" s="294">
        <f>PERCENTILE($K$370:$L$734,0.98)</f>
        <v>5.3407999999999886E-2</v>
      </c>
      <c r="BP732" s="294">
        <f>PERCENTILE($D$370:$L$734,0.98)</f>
        <v>5.5909999999999939E-2</v>
      </c>
    </row>
    <row r="733" spans="1:68" ht="17.45" customHeight="1" x14ac:dyDescent="0.25">
      <c r="A733" s="257">
        <f t="shared" si="833"/>
        <v>12</v>
      </c>
      <c r="B733" s="257">
        <f t="shared" si="834"/>
        <v>2019</v>
      </c>
      <c r="C733" s="8">
        <f t="shared" si="860"/>
        <v>43829</v>
      </c>
      <c r="D733" s="260"/>
      <c r="E733" s="261">
        <v>1.12E-2</v>
      </c>
      <c r="F733" s="260"/>
      <c r="G733" s="262">
        <v>1.4999999999999999E-2</v>
      </c>
      <c r="H733" s="261"/>
      <c r="I733" s="263"/>
      <c r="J733" s="285">
        <v>2.81E-2</v>
      </c>
      <c r="K733" s="260"/>
      <c r="L733" s="261">
        <v>1.83E-2</v>
      </c>
      <c r="M733" s="264">
        <f t="shared" si="861"/>
        <v>1.4333333333333333E-2</v>
      </c>
      <c r="N733" s="264">
        <f t="shared" si="862"/>
        <v>1.5675277777777778E-2</v>
      </c>
      <c r="O733" s="264">
        <f t="shared" si="863"/>
        <v>2.5100333333333329E-2</v>
      </c>
      <c r="P733" s="264">
        <f t="shared" si="864"/>
        <v>2.06E-2</v>
      </c>
      <c r="Q733" s="265">
        <f t="shared" si="882"/>
        <v>1.12E-2</v>
      </c>
      <c r="R733" s="265">
        <f t="shared" si="883"/>
        <v>1.4999999999999999E-2</v>
      </c>
      <c r="S733" s="265">
        <f t="shared" si="884"/>
        <v>2.81E-2</v>
      </c>
      <c r="T733" s="265">
        <f t="shared" si="885"/>
        <v>1.83E-2</v>
      </c>
      <c r="V733" s="257"/>
      <c r="W733" s="265">
        <f t="shared" ref="W733:W737" si="887">AVERAGE(Q733:T733)</f>
        <v>1.8149999999999999E-2</v>
      </c>
      <c r="X733" s="257"/>
      <c r="Z733" s="301" t="s">
        <v>35</v>
      </c>
      <c r="AA733" s="301" t="s">
        <v>1</v>
      </c>
      <c r="AB733" s="301" t="s">
        <v>2</v>
      </c>
      <c r="AC733" s="301" t="s">
        <v>9</v>
      </c>
      <c r="AD733" s="301" t="s">
        <v>12</v>
      </c>
      <c r="BK733" s="22" t="s">
        <v>75</v>
      </c>
      <c r="BL733" s="264">
        <f>PERCENTILE($D$370:$E$734,0.95)</f>
        <v>4.790999999999998E-2</v>
      </c>
      <c r="BM733" s="264">
        <f>PERCENTILE($F$370:$H$734,0.95)</f>
        <v>4.5249999999999999E-2</v>
      </c>
      <c r="BN733" s="264">
        <f>PERCENTILE($I$370:$J$734,0.95)</f>
        <v>4.6120000000000001E-2</v>
      </c>
      <c r="BO733" s="264">
        <f>PERCENTILE($K$370:$L$734,0.95)</f>
        <v>4.6040000000000011E-2</v>
      </c>
      <c r="BP733" s="264">
        <f>PERCENTILE($D$370:$L$734,0.95)</f>
        <v>4.6424999999999973E-2</v>
      </c>
    </row>
    <row r="734" spans="1:68" ht="17.45" customHeight="1" thickBot="1" x14ac:dyDescent="0.3">
      <c r="A734" s="257">
        <f t="shared" si="833"/>
        <v>12</v>
      </c>
      <c r="B734" s="257">
        <f t="shared" si="834"/>
        <v>2019</v>
      </c>
      <c r="C734" s="116">
        <f t="shared" si="860"/>
        <v>43830</v>
      </c>
      <c r="D734" s="126">
        <v>1.6500000000000001E-2</v>
      </c>
      <c r="E734" s="129"/>
      <c r="F734" s="126"/>
      <c r="G734" s="128"/>
      <c r="H734" s="129">
        <v>1.7100000000000001E-2</v>
      </c>
      <c r="I734" s="126">
        <v>2.0799999999999999E-2</v>
      </c>
      <c r="J734" s="129"/>
      <c r="K734" s="130">
        <v>2.1399999999999999E-2</v>
      </c>
      <c r="L734" s="129"/>
      <c r="M734" s="140">
        <f t="shared" si="861"/>
        <v>1.4626666666666666E-2</v>
      </c>
      <c r="N734" s="140">
        <f t="shared" si="862"/>
        <v>1.619457142857143E-2</v>
      </c>
      <c r="O734" s="140">
        <f t="shared" si="863"/>
        <v>2.5563666666666665E-2</v>
      </c>
      <c r="P734" s="140">
        <f t="shared" si="864"/>
        <v>2.0849999999999997E-2</v>
      </c>
      <c r="Q734" s="308">
        <f t="shared" si="882"/>
        <v>1.6500000000000001E-2</v>
      </c>
      <c r="R734" s="308">
        <f t="shared" si="883"/>
        <v>1.7100000000000001E-2</v>
      </c>
      <c r="S734" s="308">
        <f t="shared" si="884"/>
        <v>2.0799999999999999E-2</v>
      </c>
      <c r="T734" s="308">
        <f t="shared" si="885"/>
        <v>2.1399999999999999E-2</v>
      </c>
      <c r="U734" s="315"/>
      <c r="V734" s="307"/>
      <c r="W734" s="308">
        <f t="shared" si="887"/>
        <v>1.8950000000000002E-2</v>
      </c>
      <c r="X734" s="257"/>
      <c r="Z734" s="302" t="s">
        <v>58</v>
      </c>
      <c r="AA734" s="303">
        <f>AVERAGE(D704:E734)</f>
        <v>1.4403225806451612E-2</v>
      </c>
      <c r="AB734" s="303">
        <f>AVERAGE(F704:H734)</f>
        <v>1.5713783783783783E-2</v>
      </c>
      <c r="AC734" s="303">
        <f>AVERAGE(I704:J734)</f>
        <v>2.4961612903225804E-2</v>
      </c>
      <c r="AD734" s="303">
        <f>AVERAGE(K704:L734)</f>
        <v>2.0625806451612903E-2</v>
      </c>
      <c r="BK734" s="22" t="s">
        <v>21</v>
      </c>
      <c r="BL734" s="264">
        <f>PERCENTILE($D$370:$E$734,0.9)</f>
        <v>4.0399999999999998E-2</v>
      </c>
      <c r="BM734" s="264">
        <f>PERCENTILE($F$370:$H$734,0.9)</f>
        <v>3.5000000000000003E-2</v>
      </c>
      <c r="BN734" s="264">
        <f>PERCENTILE($I$370:$J$734,0.9)</f>
        <v>4.0380000000000006E-2</v>
      </c>
      <c r="BO734" s="264">
        <f>PERCENTILE($K$370:$L$734,0.9)</f>
        <v>3.9800000000000009E-2</v>
      </c>
      <c r="BP734" s="264">
        <f>PERCENTILE($D$370:$L$734,0.9)</f>
        <v>3.9010000000000017E-2</v>
      </c>
    </row>
    <row r="735" spans="1:68" ht="17.45" customHeight="1" x14ac:dyDescent="0.25">
      <c r="A735" s="257">
        <f t="shared" si="833"/>
        <v>1</v>
      </c>
      <c r="B735" s="257">
        <f t="shared" si="834"/>
        <v>2020</v>
      </c>
      <c r="C735" s="115">
        <f t="shared" si="860"/>
        <v>43831</v>
      </c>
      <c r="D735" s="122"/>
      <c r="E735" s="124">
        <v>8.8000000000000005E-3</v>
      </c>
      <c r="F735" s="122"/>
      <c r="G735" s="123">
        <v>6.7000000000000002E-3</v>
      </c>
      <c r="H735" s="124"/>
      <c r="I735" s="125"/>
      <c r="J735" s="121">
        <v>6.0000000000000001E-3</v>
      </c>
      <c r="K735" s="122"/>
      <c r="L735" s="124">
        <v>9.9000000000000008E-3</v>
      </c>
      <c r="M735" s="264">
        <f t="shared" si="861"/>
        <v>1.427E-2</v>
      </c>
      <c r="N735" s="264">
        <f t="shared" si="862"/>
        <v>1.5863142857142857E-2</v>
      </c>
      <c r="O735" s="264">
        <f t="shared" si="863"/>
        <v>2.4240333333333339E-2</v>
      </c>
      <c r="P735" s="264">
        <f t="shared" si="864"/>
        <v>1.9993333333333328E-2</v>
      </c>
      <c r="Q735" s="265">
        <f t="shared" si="882"/>
        <v>8.8000000000000005E-3</v>
      </c>
      <c r="R735" s="265">
        <f t="shared" si="883"/>
        <v>6.7000000000000002E-3</v>
      </c>
      <c r="S735" s="265">
        <f t="shared" si="884"/>
        <v>6.0000000000000001E-3</v>
      </c>
      <c r="T735" s="265">
        <f t="shared" si="885"/>
        <v>9.9000000000000008E-3</v>
      </c>
      <c r="V735" s="257"/>
      <c r="W735" s="265">
        <f t="shared" si="887"/>
        <v>7.8499999999999993E-3</v>
      </c>
      <c r="X735" s="257"/>
      <c r="Z735" s="302" t="s">
        <v>59</v>
      </c>
      <c r="AA735" s="303">
        <f>MAX(D704:E734)</f>
        <v>4.3999999999999997E-2</v>
      </c>
      <c r="AB735" s="303">
        <f>MAX(F704:H734)</f>
        <v>5.1799999999999999E-2</v>
      </c>
      <c r="AC735" s="303">
        <f>MAX(I704:J734)</f>
        <v>6.5500000000000003E-2</v>
      </c>
      <c r="AD735" s="303">
        <f>MAX(K704:L734)</f>
        <v>4.19E-2</v>
      </c>
    </row>
    <row r="736" spans="1:68" ht="17.45" customHeight="1" thickBot="1" x14ac:dyDescent="0.3">
      <c r="A736" s="257">
        <f t="shared" si="833"/>
        <v>1</v>
      </c>
      <c r="B736" s="257">
        <f t="shared" si="834"/>
        <v>2020</v>
      </c>
      <c r="C736" s="48">
        <f t="shared" si="860"/>
        <v>43832</v>
      </c>
      <c r="D736" s="271">
        <v>1.7100000000000001E-2</v>
      </c>
      <c r="E736" s="272"/>
      <c r="F736" s="274">
        <v>1.95E-2</v>
      </c>
      <c r="G736" s="273"/>
      <c r="H736" s="284">
        <v>2.2700000000000001E-2</v>
      </c>
      <c r="I736" s="271">
        <v>2.93E-2</v>
      </c>
      <c r="J736" s="272"/>
      <c r="K736" s="271">
        <v>2.41E-2</v>
      </c>
      <c r="L736" s="272"/>
      <c r="M736" s="264">
        <f t="shared" si="861"/>
        <v>1.4206666666666666E-2</v>
      </c>
      <c r="N736" s="264">
        <f t="shared" si="862"/>
        <v>1.6119722222222223E-2</v>
      </c>
      <c r="O736" s="264">
        <f t="shared" si="863"/>
        <v>2.3453666666666664E-2</v>
      </c>
      <c r="P736" s="264">
        <f t="shared" si="864"/>
        <v>1.9883333333333333E-2</v>
      </c>
      <c r="Q736" s="265">
        <f t="shared" si="882"/>
        <v>1.7100000000000001E-2</v>
      </c>
      <c r="R736" s="265">
        <f t="shared" si="883"/>
        <v>2.1100000000000001E-2</v>
      </c>
      <c r="S736" s="265">
        <f t="shared" si="884"/>
        <v>2.93E-2</v>
      </c>
      <c r="T736" s="265">
        <f t="shared" si="885"/>
        <v>2.41E-2</v>
      </c>
      <c r="V736" s="257"/>
      <c r="W736" s="265">
        <f t="shared" si="887"/>
        <v>2.29E-2</v>
      </c>
      <c r="X736" s="257"/>
      <c r="Z736" s="304" t="s">
        <v>127</v>
      </c>
      <c r="AA736" s="305">
        <f>COUNTIF(D704:E734,"&gt;=0.1")</f>
        <v>0</v>
      </c>
      <c r="AB736" s="305">
        <f>COUNTIF(F704:H734,"&gt;=0.1")</f>
        <v>0</v>
      </c>
      <c r="AC736" s="305">
        <f>COUNTIF(I704:J734,"&gt;=0.1")</f>
        <v>0</v>
      </c>
      <c r="AD736" s="305">
        <f>COUNTIF(K704:L734,"&gt;=0.1")</f>
        <v>0</v>
      </c>
    </row>
    <row r="737" spans="1:30" ht="17.45" customHeight="1" thickBot="1" x14ac:dyDescent="0.3">
      <c r="A737" s="257">
        <f t="shared" si="833"/>
        <v>1</v>
      </c>
      <c r="B737" s="257">
        <f t="shared" si="834"/>
        <v>2020</v>
      </c>
      <c r="C737" s="8">
        <f t="shared" si="860"/>
        <v>43833</v>
      </c>
      <c r="D737" s="267"/>
      <c r="E737" s="268">
        <v>1.9099999999999999E-2</v>
      </c>
      <c r="F737" s="270"/>
      <c r="G737" s="269">
        <v>4.9700000000000001E-2</v>
      </c>
      <c r="H737" s="283"/>
      <c r="I737" s="267"/>
      <c r="J737" s="268">
        <v>2.86E-2</v>
      </c>
      <c r="K737" s="267"/>
      <c r="L737" s="268">
        <v>3.5999999999999997E-2</v>
      </c>
      <c r="M737" s="264">
        <f t="shared" si="861"/>
        <v>1.4576666666666665E-2</v>
      </c>
      <c r="N737" s="264">
        <f t="shared" si="862"/>
        <v>1.7333611111111109E-2</v>
      </c>
      <c r="O737" s="264">
        <f t="shared" si="863"/>
        <v>2.4113666666666665E-2</v>
      </c>
      <c r="P737" s="264">
        <f t="shared" si="864"/>
        <v>2.079333333333333E-2</v>
      </c>
      <c r="Q737" s="265">
        <f t="shared" si="882"/>
        <v>1.9099999999999999E-2</v>
      </c>
      <c r="R737" s="265">
        <f t="shared" si="883"/>
        <v>4.9700000000000001E-2</v>
      </c>
      <c r="S737" s="265">
        <f t="shared" si="884"/>
        <v>2.86E-2</v>
      </c>
      <c r="T737" s="265">
        <f t="shared" si="885"/>
        <v>3.5999999999999997E-2</v>
      </c>
      <c r="V737" s="257"/>
      <c r="W737" s="265">
        <f t="shared" si="887"/>
        <v>3.3349999999999998E-2</v>
      </c>
      <c r="X737" s="265">
        <f>AVERAGE(Q733:T737)</f>
        <v>2.0240000000000001E-2</v>
      </c>
      <c r="Y737" s="266">
        <v>105</v>
      </c>
      <c r="AD737" s="136">
        <f>AVERAGE(AA734:AD734)</f>
        <v>1.8926107236268523E-2</v>
      </c>
    </row>
    <row r="738" spans="1:30" ht="17.45" customHeight="1" x14ac:dyDescent="0.25">
      <c r="A738" s="257">
        <f t="shared" si="833"/>
        <v>1</v>
      </c>
      <c r="B738" s="257">
        <f t="shared" si="834"/>
        <v>2020</v>
      </c>
      <c r="C738" s="435">
        <f t="shared" si="860"/>
        <v>43834</v>
      </c>
      <c r="D738" s="454">
        <v>1.46E-2</v>
      </c>
      <c r="E738" s="455"/>
      <c r="F738" s="456">
        <v>1.3100000000000001E-2</v>
      </c>
      <c r="G738" s="457"/>
      <c r="H738" s="458"/>
      <c r="I738" s="454">
        <v>1.3599999999999999E-2</v>
      </c>
      <c r="J738" s="455"/>
      <c r="K738" s="454">
        <v>2.2700000000000001E-2</v>
      </c>
      <c r="L738" s="455"/>
      <c r="M738" s="264">
        <f t="shared" si="861"/>
        <v>1.4586666666666664E-2</v>
      </c>
      <c r="N738" s="264">
        <f t="shared" si="862"/>
        <v>1.7389166666666664E-2</v>
      </c>
      <c r="O738" s="264">
        <f t="shared" si="863"/>
        <v>2.3467000000000002E-2</v>
      </c>
      <c r="P738" s="264">
        <f t="shared" si="864"/>
        <v>2.0963333333333337E-2</v>
      </c>
      <c r="Q738" s="442">
        <f t="shared" si="882"/>
        <v>1.46E-2</v>
      </c>
      <c r="R738" s="442">
        <f t="shared" si="883"/>
        <v>1.3100000000000001E-2</v>
      </c>
      <c r="S738" s="442">
        <f t="shared" si="884"/>
        <v>1.3599999999999999E-2</v>
      </c>
      <c r="T738" s="442">
        <f t="shared" si="885"/>
        <v>2.2700000000000001E-2</v>
      </c>
      <c r="V738" s="442">
        <f>AVERAGE(Q738:T738)</f>
        <v>1.6E-2</v>
      </c>
      <c r="W738" s="445"/>
      <c r="X738" s="257"/>
      <c r="Y738" s="266">
        <v>105</v>
      </c>
    </row>
    <row r="739" spans="1:30" ht="17.45" customHeight="1" x14ac:dyDescent="0.25">
      <c r="A739" s="257">
        <f t="shared" si="833"/>
        <v>1</v>
      </c>
      <c r="B739" s="257">
        <f t="shared" si="834"/>
        <v>2020</v>
      </c>
      <c r="C739" s="435">
        <f t="shared" si="860"/>
        <v>43835</v>
      </c>
      <c r="D739" s="454"/>
      <c r="E739" s="455">
        <v>1.09E-2</v>
      </c>
      <c r="F739" s="456"/>
      <c r="G739" s="457">
        <v>1.04E-2</v>
      </c>
      <c r="H739" s="458"/>
      <c r="I739" s="454"/>
      <c r="J739" s="455">
        <v>8.8999999999999999E-3</v>
      </c>
      <c r="K739" s="454"/>
      <c r="L739" s="455">
        <v>1.5599999999999999E-2</v>
      </c>
      <c r="M739" s="264">
        <f t="shared" si="861"/>
        <v>1.4603333333333333E-2</v>
      </c>
      <c r="N739" s="264">
        <f t="shared" si="862"/>
        <v>1.7216944444444444E-2</v>
      </c>
      <c r="O739" s="264">
        <f t="shared" si="863"/>
        <v>2.2920333333333331E-2</v>
      </c>
      <c r="P739" s="264">
        <f t="shared" si="864"/>
        <v>2.0853333333333335E-2</v>
      </c>
      <c r="Q739" s="442">
        <f t="shared" si="882"/>
        <v>1.09E-2</v>
      </c>
      <c r="R739" s="442">
        <f t="shared" si="883"/>
        <v>1.04E-2</v>
      </c>
      <c r="S739" s="442">
        <f t="shared" si="884"/>
        <v>8.8999999999999999E-3</v>
      </c>
      <c r="T739" s="442">
        <f t="shared" si="885"/>
        <v>1.5599999999999999E-2</v>
      </c>
      <c r="V739" s="442">
        <f>AVERAGE(Q739:T739)</f>
        <v>1.1449999999999998E-2</v>
      </c>
      <c r="W739" s="445"/>
      <c r="X739" s="265">
        <f>AVERAGE(Q738:T739)</f>
        <v>1.3724999999999999E-2</v>
      </c>
      <c r="Y739" s="266">
        <v>105</v>
      </c>
      <c r="Z739" s="299" t="s">
        <v>73</v>
      </c>
      <c r="AA739" s="299">
        <v>2019</v>
      </c>
      <c r="AB739" s="300"/>
      <c r="AC739" s="300"/>
      <c r="AD739" s="300"/>
    </row>
    <row r="740" spans="1:30" ht="17.45" customHeight="1" x14ac:dyDescent="0.25">
      <c r="A740" s="257">
        <f t="shared" si="833"/>
        <v>1</v>
      </c>
      <c r="B740" s="257">
        <f t="shared" si="834"/>
        <v>2020</v>
      </c>
      <c r="C740" s="48">
        <f t="shared" si="860"/>
        <v>43836</v>
      </c>
      <c r="D740" s="275">
        <v>2.2200000000000001E-2</v>
      </c>
      <c r="E740" s="276"/>
      <c r="F740" s="278">
        <v>2.64E-2</v>
      </c>
      <c r="G740" s="277"/>
      <c r="H740" s="286">
        <v>2.2599999999999999E-2</v>
      </c>
      <c r="I740" s="275">
        <v>2.8400000000000002E-2</v>
      </c>
      <c r="J740" s="276"/>
      <c r="K740" s="275">
        <v>3.5200000000000002E-2</v>
      </c>
      <c r="L740" s="276"/>
      <c r="M740" s="264">
        <f t="shared" si="861"/>
        <v>1.5166666666666665E-2</v>
      </c>
      <c r="N740" s="264">
        <f t="shared" si="862"/>
        <v>1.8341944444444439E-2</v>
      </c>
      <c r="O740" s="264">
        <f t="shared" si="863"/>
        <v>2.3693666666666665E-2</v>
      </c>
      <c r="P740" s="264">
        <f t="shared" si="864"/>
        <v>2.1673333333333336E-2</v>
      </c>
      <c r="Q740" s="265">
        <f t="shared" ref="Q740:Q746" si="888">IFERROR(AVERAGE(D740:E740),"")</f>
        <v>2.2200000000000001E-2</v>
      </c>
      <c r="R740" s="265">
        <f t="shared" ref="R740:R746" si="889">IFERROR(AVERAGE(F740:H740),"")</f>
        <v>2.4500000000000001E-2</v>
      </c>
      <c r="S740" s="265">
        <f t="shared" ref="S740:S746" si="890">IFERROR(AVERAGE(I740:J740),"")</f>
        <v>2.8400000000000002E-2</v>
      </c>
      <c r="T740" s="265">
        <f t="shared" ref="T740:T746" si="891">IFERROR(AVERAGE(K740:L740),"")</f>
        <v>3.5200000000000002E-2</v>
      </c>
      <c r="V740" s="257"/>
      <c r="W740" s="265">
        <f t="shared" ref="W740:W744" si="892">AVERAGE(Q740:T740)</f>
        <v>2.7575000000000002E-2</v>
      </c>
      <c r="X740" s="257"/>
      <c r="Z740" s="301" t="s">
        <v>35</v>
      </c>
      <c r="AA740" s="301" t="s">
        <v>1</v>
      </c>
      <c r="AB740" s="301" t="s">
        <v>2</v>
      </c>
      <c r="AC740" s="301" t="s">
        <v>9</v>
      </c>
      <c r="AD740" s="301" t="s">
        <v>12</v>
      </c>
    </row>
    <row r="741" spans="1:30" ht="17.45" customHeight="1" x14ac:dyDescent="0.25">
      <c r="A741" s="257">
        <f t="shared" si="833"/>
        <v>1</v>
      </c>
      <c r="B741" s="257">
        <f t="shared" si="834"/>
        <v>2020</v>
      </c>
      <c r="C741" s="8">
        <f t="shared" si="860"/>
        <v>43837</v>
      </c>
      <c r="D741" s="260"/>
      <c r="E741" s="261">
        <v>3.8399999999999997E-2</v>
      </c>
      <c r="F741" s="263"/>
      <c r="G741" s="262">
        <v>5.8799999999999998E-2</v>
      </c>
      <c r="H741" s="285"/>
      <c r="I741" s="260"/>
      <c r="J741" s="261">
        <v>8.6099999999999996E-2</v>
      </c>
      <c r="K741" s="260"/>
      <c r="L741" s="261">
        <v>6.5199999999999994E-2</v>
      </c>
      <c r="M741" s="264">
        <f t="shared" si="861"/>
        <v>1.6253333333333331E-2</v>
      </c>
      <c r="N741" s="264">
        <f t="shared" si="862"/>
        <v>1.9786388888888885E-2</v>
      </c>
      <c r="O741" s="264">
        <f t="shared" si="863"/>
        <v>2.6329666666666664E-2</v>
      </c>
      <c r="P741" s="264">
        <f t="shared" si="864"/>
        <v>2.3519999999999999E-2</v>
      </c>
      <c r="Q741" s="265">
        <f t="shared" si="888"/>
        <v>3.8399999999999997E-2</v>
      </c>
      <c r="R741" s="265">
        <f t="shared" si="889"/>
        <v>5.8799999999999998E-2</v>
      </c>
      <c r="S741" s="265">
        <f t="shared" si="890"/>
        <v>8.6099999999999996E-2</v>
      </c>
      <c r="T741" s="265">
        <f t="shared" si="891"/>
        <v>6.5199999999999994E-2</v>
      </c>
      <c r="V741" s="257"/>
      <c r="W741" s="265">
        <f t="shared" si="892"/>
        <v>6.2125E-2</v>
      </c>
      <c r="X741" s="257"/>
      <c r="Z741" s="302" t="s">
        <v>58</v>
      </c>
      <c r="AA741" s="303">
        <f>AVERAGE(D370:E734)</f>
        <v>2.5143406593406605E-2</v>
      </c>
      <c r="AB741" s="303">
        <f>AVERAGE(F370:H734)</f>
        <v>2.2647887323943679E-2</v>
      </c>
      <c r="AC741" s="303">
        <f>AVERAGE(I370:J734)</f>
        <v>3.1269178082191783E-2</v>
      </c>
      <c r="AD741" s="303">
        <f>AVERAGE(K370:L734)</f>
        <v>2.6334465753424675E-2</v>
      </c>
    </row>
    <row r="742" spans="1:30" ht="17.45" customHeight="1" x14ac:dyDescent="0.25">
      <c r="A742" s="257">
        <f t="shared" si="833"/>
        <v>1</v>
      </c>
      <c r="B742" s="257">
        <f t="shared" si="834"/>
        <v>2020</v>
      </c>
      <c r="C742" s="8">
        <f t="shared" si="860"/>
        <v>43838</v>
      </c>
      <c r="D742" s="260">
        <v>4.1300000000000003E-2</v>
      </c>
      <c r="E742" s="261"/>
      <c r="F742" s="263">
        <v>5.4600000000000003E-2</v>
      </c>
      <c r="G742" s="262"/>
      <c r="H742" s="285"/>
      <c r="I742" s="260">
        <v>6.4199999999999993E-2</v>
      </c>
      <c r="J742" s="261"/>
      <c r="K742" s="260">
        <v>4.7300000000000002E-2</v>
      </c>
      <c r="L742" s="261"/>
      <c r="M742" s="264">
        <f t="shared" si="861"/>
        <v>1.7309999999999999E-2</v>
      </c>
      <c r="N742" s="264">
        <f t="shared" si="862"/>
        <v>2.1000277777777774E-2</v>
      </c>
      <c r="O742" s="264">
        <f t="shared" si="863"/>
        <v>2.7456333333333329E-2</v>
      </c>
      <c r="P742" s="264">
        <f t="shared" si="864"/>
        <v>2.4399999999999998E-2</v>
      </c>
      <c r="Q742" s="265">
        <f t="shared" si="888"/>
        <v>4.1300000000000003E-2</v>
      </c>
      <c r="R742" s="265">
        <f t="shared" si="889"/>
        <v>5.4600000000000003E-2</v>
      </c>
      <c r="S742" s="265">
        <f t="shared" si="890"/>
        <v>6.4199999999999993E-2</v>
      </c>
      <c r="T742" s="265">
        <f t="shared" si="891"/>
        <v>4.7300000000000002E-2</v>
      </c>
      <c r="V742" s="257"/>
      <c r="W742" s="265">
        <f t="shared" si="892"/>
        <v>5.1850000000000007E-2</v>
      </c>
      <c r="X742" s="257"/>
      <c r="Z742" s="302" t="s">
        <v>59</v>
      </c>
      <c r="AA742" s="303">
        <f>MAX(D370:E734)</f>
        <v>0.4</v>
      </c>
      <c r="AB742" s="303">
        <f>MAX(F370:H734)</f>
        <v>0.115</v>
      </c>
      <c r="AC742" s="303">
        <f>MAX(I370:J734)</f>
        <v>3.145</v>
      </c>
      <c r="AD742" s="303">
        <f>MAX(K370:L734)</f>
        <v>0.22900000000000001</v>
      </c>
    </row>
    <row r="743" spans="1:30" ht="17.45" customHeight="1" thickBot="1" x14ac:dyDescent="0.3">
      <c r="A743" s="257">
        <f t="shared" si="833"/>
        <v>1</v>
      </c>
      <c r="B743" s="257">
        <f t="shared" si="834"/>
        <v>2020</v>
      </c>
      <c r="C743" s="8">
        <f t="shared" si="860"/>
        <v>43839</v>
      </c>
      <c r="D743" s="260"/>
      <c r="E743" s="261">
        <v>3.0099999999999998E-2</v>
      </c>
      <c r="F743" s="263"/>
      <c r="G743" s="262">
        <v>3.3500000000000002E-2</v>
      </c>
      <c r="H743" s="285"/>
      <c r="I743" s="260"/>
      <c r="J743" s="261">
        <v>3.4000000000000002E-2</v>
      </c>
      <c r="K743" s="260"/>
      <c r="L743" s="261">
        <v>2.2700000000000001E-2</v>
      </c>
      <c r="M743" s="264">
        <f t="shared" si="861"/>
        <v>1.7753333333333333E-2</v>
      </c>
      <c r="N743" s="264">
        <f t="shared" si="862"/>
        <v>2.1358611111111106E-2</v>
      </c>
      <c r="O743" s="264">
        <f t="shared" si="863"/>
        <v>2.6819666666666669E-2</v>
      </c>
      <c r="P743" s="264">
        <f t="shared" si="864"/>
        <v>2.4453333333333334E-2</v>
      </c>
      <c r="Q743" s="265">
        <f t="shared" si="888"/>
        <v>3.0099999999999998E-2</v>
      </c>
      <c r="R743" s="265">
        <f t="shared" si="889"/>
        <v>3.3500000000000002E-2</v>
      </c>
      <c r="S743" s="265">
        <f t="shared" si="890"/>
        <v>3.4000000000000002E-2</v>
      </c>
      <c r="T743" s="265">
        <f t="shared" si="891"/>
        <v>2.2700000000000001E-2</v>
      </c>
      <c r="V743" s="257"/>
      <c r="W743" s="265">
        <f t="shared" si="892"/>
        <v>3.0075000000000001E-2</v>
      </c>
      <c r="X743" s="257"/>
      <c r="Z743" s="304" t="s">
        <v>127</v>
      </c>
      <c r="AA743" s="305">
        <f>COUNTIF(D370:E734,"&gt;=0.1")</f>
        <v>2</v>
      </c>
      <c r="AB743" s="305">
        <f>COUNTIF(F370:H734,"&gt;=0.1")</f>
        <v>1</v>
      </c>
      <c r="AC743" s="305">
        <f>COUNTIF(I370:J734,"&gt;=0.1")</f>
        <v>4</v>
      </c>
      <c r="AD743" s="305">
        <f>COUNTIF(K370:L734,"&gt;=0.1")</f>
        <v>2</v>
      </c>
    </row>
    <row r="744" spans="1:30" ht="17.45" customHeight="1" thickBot="1" x14ac:dyDescent="0.3">
      <c r="A744" s="257">
        <f t="shared" si="833"/>
        <v>1</v>
      </c>
      <c r="B744" s="257">
        <f t="shared" si="834"/>
        <v>2020</v>
      </c>
      <c r="C744" s="8">
        <f t="shared" si="860"/>
        <v>43840</v>
      </c>
      <c r="D744" s="260">
        <v>1.7100000000000001E-2</v>
      </c>
      <c r="E744" s="261"/>
      <c r="F744" s="263"/>
      <c r="G744" s="262"/>
      <c r="H744" s="285">
        <v>2.24E-2</v>
      </c>
      <c r="I744" s="260">
        <v>3.6400000000000002E-2</v>
      </c>
      <c r="J744" s="261"/>
      <c r="K744" s="260">
        <v>1.9E-2</v>
      </c>
      <c r="L744" s="261"/>
      <c r="M744" s="264">
        <f t="shared" si="861"/>
        <v>1.7689999999999997E-2</v>
      </c>
      <c r="N744" s="264">
        <f t="shared" si="862"/>
        <v>2.0766944444444439E-2</v>
      </c>
      <c r="O744" s="264">
        <f t="shared" si="863"/>
        <v>2.5849666666666663E-2</v>
      </c>
      <c r="P744" s="264">
        <f t="shared" si="864"/>
        <v>2.4296666666666671E-2</v>
      </c>
      <c r="Q744" s="265">
        <f t="shared" si="888"/>
        <v>1.7100000000000001E-2</v>
      </c>
      <c r="R744" s="265">
        <f t="shared" si="889"/>
        <v>2.24E-2</v>
      </c>
      <c r="S744" s="265">
        <f t="shared" si="890"/>
        <v>3.6400000000000002E-2</v>
      </c>
      <c r="T744" s="265">
        <f t="shared" si="891"/>
        <v>1.9E-2</v>
      </c>
      <c r="V744" s="257"/>
      <c r="W744" s="265">
        <f t="shared" si="892"/>
        <v>2.3725E-2</v>
      </c>
      <c r="X744" s="265">
        <f>AVERAGE(Q740:T744)</f>
        <v>3.9070000000000001E-2</v>
      </c>
      <c r="Y744" s="266">
        <v>106</v>
      </c>
      <c r="AA744" s="136">
        <f>AVERAGE(I370:Q734)</f>
        <v>2.6778885432309427E-2</v>
      </c>
      <c r="AD744" s="136">
        <f>AVERAGE(AA741:AD741)</f>
        <v>2.6348734438241685E-2</v>
      </c>
    </row>
    <row r="745" spans="1:30" ht="17.45" customHeight="1" x14ac:dyDescent="0.25">
      <c r="A745" s="257">
        <f t="shared" si="833"/>
        <v>1</v>
      </c>
      <c r="B745" s="257">
        <f t="shared" si="834"/>
        <v>2020</v>
      </c>
      <c r="C745" s="435">
        <f t="shared" si="860"/>
        <v>43841</v>
      </c>
      <c r="D745" s="434"/>
      <c r="E745" s="436">
        <v>7.7999999999999996E-3</v>
      </c>
      <c r="F745" s="437"/>
      <c r="G745" s="438">
        <v>8.0000000000000002E-3</v>
      </c>
      <c r="H745" s="439"/>
      <c r="I745" s="434"/>
      <c r="J745" s="436">
        <v>1.0800000000000001E-2</v>
      </c>
      <c r="K745" s="434"/>
      <c r="L745" s="436">
        <v>1.37E-2</v>
      </c>
      <c r="M745" s="264">
        <f t="shared" si="861"/>
        <v>1.7226666666666664E-2</v>
      </c>
      <c r="N745" s="264">
        <f t="shared" si="862"/>
        <v>1.9550277777777778E-2</v>
      </c>
      <c r="O745" s="264">
        <f t="shared" si="863"/>
        <v>2.4859666666666669E-2</v>
      </c>
      <c r="P745" s="264">
        <f t="shared" si="864"/>
        <v>2.3393333333333335E-2</v>
      </c>
      <c r="Q745" s="442">
        <f t="shared" si="888"/>
        <v>7.7999999999999996E-3</v>
      </c>
      <c r="R745" s="442">
        <f t="shared" si="889"/>
        <v>8.0000000000000002E-3</v>
      </c>
      <c r="S745" s="442">
        <f t="shared" si="890"/>
        <v>1.0800000000000001E-2</v>
      </c>
      <c r="T745" s="442">
        <f t="shared" si="891"/>
        <v>1.37E-2</v>
      </c>
      <c r="V745" s="442">
        <f>AVERAGE(Q745:T745)</f>
        <v>1.0075000000000001E-2</v>
      </c>
      <c r="W745" s="445"/>
      <c r="X745" s="257"/>
      <c r="Y745" s="266">
        <v>106</v>
      </c>
    </row>
    <row r="746" spans="1:30" ht="17.45" customHeight="1" x14ac:dyDescent="0.25">
      <c r="A746" s="257">
        <f t="shared" si="833"/>
        <v>1</v>
      </c>
      <c r="B746" s="257">
        <f t="shared" si="834"/>
        <v>2020</v>
      </c>
      <c r="C746" s="435">
        <f t="shared" si="860"/>
        <v>43842</v>
      </c>
      <c r="D746" s="434">
        <v>0.01</v>
      </c>
      <c r="E746" s="436"/>
      <c r="F746" s="437">
        <v>6.6E-3</v>
      </c>
      <c r="G746" s="438"/>
      <c r="H746" s="439">
        <v>7.4000000000000003E-3</v>
      </c>
      <c r="I746" s="434">
        <v>1.4999999999999999E-2</v>
      </c>
      <c r="J746" s="436"/>
      <c r="K746" s="434">
        <v>1.38E-2</v>
      </c>
      <c r="L746" s="436"/>
      <c r="M746" s="264">
        <f t="shared" si="861"/>
        <v>1.6923333333333332E-2</v>
      </c>
      <c r="N746" s="264">
        <f t="shared" si="862"/>
        <v>1.8505833333333332E-2</v>
      </c>
      <c r="O746" s="264">
        <f t="shared" si="863"/>
        <v>2.4253000000000004E-2</v>
      </c>
      <c r="P746" s="264">
        <f t="shared" si="864"/>
        <v>2.3143333333333339E-2</v>
      </c>
      <c r="Q746" s="442">
        <f t="shared" si="888"/>
        <v>0.01</v>
      </c>
      <c r="R746" s="442">
        <f t="shared" si="889"/>
        <v>7.0000000000000001E-3</v>
      </c>
      <c r="S746" s="442">
        <f t="shared" si="890"/>
        <v>1.4999999999999999E-2</v>
      </c>
      <c r="T746" s="442">
        <f t="shared" si="891"/>
        <v>1.38E-2</v>
      </c>
      <c r="V746" s="442">
        <f>AVERAGE(Q746:T746)</f>
        <v>1.145E-2</v>
      </c>
      <c r="W746" s="445"/>
      <c r="X746" s="265">
        <f>AVERAGE(Q745:T746)</f>
        <v>1.0762500000000001E-2</v>
      </c>
      <c r="Y746" s="266">
        <v>106</v>
      </c>
    </row>
    <row r="747" spans="1:30" ht="17.45" customHeight="1" x14ac:dyDescent="0.25">
      <c r="A747" s="257">
        <f t="shared" si="833"/>
        <v>1</v>
      </c>
      <c r="B747" s="257">
        <f t="shared" si="834"/>
        <v>2020</v>
      </c>
      <c r="C747" s="8">
        <f t="shared" si="860"/>
        <v>43843</v>
      </c>
      <c r="D747" s="260"/>
      <c r="E747" s="261">
        <v>1.2500000000000001E-2</v>
      </c>
      <c r="F747" s="263"/>
      <c r="G747" s="262">
        <v>2.3599999999999999E-2</v>
      </c>
      <c r="H747" s="285"/>
      <c r="I747" s="260"/>
      <c r="J747" s="261">
        <v>3.0099999999999998E-2</v>
      </c>
      <c r="K747" s="260"/>
      <c r="L747" s="261">
        <v>2.4899999999999999E-2</v>
      </c>
      <c r="M747" s="264">
        <f t="shared" si="861"/>
        <v>1.7136666666666658E-2</v>
      </c>
      <c r="N747" s="264">
        <f t="shared" si="862"/>
        <v>1.8975277777777775E-2</v>
      </c>
      <c r="O747" s="264">
        <f t="shared" si="863"/>
        <v>2.5017666666666671E-2</v>
      </c>
      <c r="P747" s="264">
        <f t="shared" si="864"/>
        <v>2.3596666666666672E-2</v>
      </c>
      <c r="Q747" s="265">
        <f t="shared" ref="Q747:Q753" si="893">IFERROR(AVERAGE(D747:E747),"")</f>
        <v>1.2500000000000001E-2</v>
      </c>
      <c r="R747" s="265">
        <f t="shared" ref="R747:R753" si="894">IFERROR(AVERAGE(F747:H747),"")</f>
        <v>2.3599999999999999E-2</v>
      </c>
      <c r="S747" s="265">
        <f t="shared" ref="S747:S753" si="895">IFERROR(AVERAGE(I747:J747),"")</f>
        <v>3.0099999999999998E-2</v>
      </c>
      <c r="T747" s="265">
        <f t="shared" ref="T747:T753" si="896">IFERROR(AVERAGE(K747:L747),"")</f>
        <v>2.4899999999999999E-2</v>
      </c>
      <c r="V747" s="257"/>
      <c r="W747" s="265">
        <f t="shared" ref="W747:W751" si="897">AVERAGE(Q747:T747)</f>
        <v>2.2774999999999997E-2</v>
      </c>
      <c r="X747" s="257"/>
    </row>
    <row r="748" spans="1:30" ht="17.45" customHeight="1" x14ac:dyDescent="0.25">
      <c r="A748" s="257">
        <f t="shared" si="833"/>
        <v>1</v>
      </c>
      <c r="B748" s="257">
        <f t="shared" si="834"/>
        <v>2020</v>
      </c>
      <c r="C748" s="8">
        <f t="shared" si="860"/>
        <v>43844</v>
      </c>
      <c r="D748" s="260">
        <v>1.46E-2</v>
      </c>
      <c r="E748" s="261"/>
      <c r="F748" s="263">
        <v>2.5100000000000001E-2</v>
      </c>
      <c r="G748" s="262"/>
      <c r="H748" s="285"/>
      <c r="I748" s="260">
        <v>2.8000000000000001E-2</v>
      </c>
      <c r="J748" s="261"/>
      <c r="K748" s="260">
        <v>2.52E-2</v>
      </c>
      <c r="L748" s="261"/>
      <c r="M748" s="264">
        <f t="shared" si="861"/>
        <v>1.7209999999999996E-2</v>
      </c>
      <c r="N748" s="264">
        <f t="shared" si="862"/>
        <v>1.9416944444444442E-2</v>
      </c>
      <c r="O748" s="264">
        <f t="shared" si="863"/>
        <v>2.5271000000000005E-2</v>
      </c>
      <c r="P748" s="264">
        <f t="shared" si="864"/>
        <v>2.4033333333333341E-2</v>
      </c>
      <c r="Q748" s="265">
        <f t="shared" si="893"/>
        <v>1.46E-2</v>
      </c>
      <c r="R748" s="265">
        <f t="shared" si="894"/>
        <v>2.5100000000000001E-2</v>
      </c>
      <c r="S748" s="265">
        <f t="shared" si="895"/>
        <v>2.8000000000000001E-2</v>
      </c>
      <c r="T748" s="265">
        <f t="shared" si="896"/>
        <v>2.52E-2</v>
      </c>
      <c r="V748" s="257"/>
      <c r="W748" s="265">
        <f t="shared" si="897"/>
        <v>2.3224999999999999E-2</v>
      </c>
      <c r="X748" s="257"/>
    </row>
    <row r="749" spans="1:30" ht="17.45" customHeight="1" x14ac:dyDescent="0.25">
      <c r="A749" s="257">
        <f t="shared" si="833"/>
        <v>1</v>
      </c>
      <c r="B749" s="257">
        <f t="shared" si="834"/>
        <v>2020</v>
      </c>
      <c r="C749" s="8">
        <f t="shared" si="860"/>
        <v>43845</v>
      </c>
      <c r="D749" s="260"/>
      <c r="E749" s="261">
        <v>3.6600000000000001E-2</v>
      </c>
      <c r="F749" s="263"/>
      <c r="G749" s="262">
        <v>2.6499999999999999E-2</v>
      </c>
      <c r="H749" s="285"/>
      <c r="I749" s="260"/>
      <c r="J749" s="261">
        <v>2.18E-2</v>
      </c>
      <c r="K749" s="260"/>
      <c r="L749" s="261">
        <v>3.1399999999999997E-2</v>
      </c>
      <c r="M749" s="264">
        <f t="shared" si="861"/>
        <v>1.7519999999999997E-2</v>
      </c>
      <c r="N749" s="264">
        <f t="shared" si="862"/>
        <v>1.9258611111111112E-2</v>
      </c>
      <c r="O749" s="264">
        <f t="shared" si="863"/>
        <v>2.4957666666666673E-2</v>
      </c>
      <c r="P749" s="264">
        <f t="shared" si="864"/>
        <v>2.3833333333333335E-2</v>
      </c>
      <c r="Q749" s="265">
        <f t="shared" si="893"/>
        <v>3.6600000000000001E-2</v>
      </c>
      <c r="R749" s="265">
        <f t="shared" si="894"/>
        <v>2.6499999999999999E-2</v>
      </c>
      <c r="S749" s="265">
        <f t="shared" si="895"/>
        <v>2.18E-2</v>
      </c>
      <c r="T749" s="265">
        <f t="shared" si="896"/>
        <v>3.1399999999999997E-2</v>
      </c>
      <c r="V749" s="257"/>
      <c r="W749" s="265">
        <f t="shared" si="897"/>
        <v>2.9075E-2</v>
      </c>
      <c r="X749" s="257"/>
    </row>
    <row r="750" spans="1:30" ht="17.45" customHeight="1" x14ac:dyDescent="0.25">
      <c r="A750" s="257">
        <f t="shared" si="833"/>
        <v>1</v>
      </c>
      <c r="B750" s="257">
        <f t="shared" si="834"/>
        <v>2020</v>
      </c>
      <c r="C750" s="8">
        <f t="shared" si="860"/>
        <v>43846</v>
      </c>
      <c r="D750" s="260">
        <v>1.37E-2</v>
      </c>
      <c r="E750" s="261"/>
      <c r="F750" s="263"/>
      <c r="G750" s="262"/>
      <c r="H750" s="285">
        <v>1.47E-2</v>
      </c>
      <c r="I750" s="260">
        <v>1.78E-2</v>
      </c>
      <c r="J750" s="261"/>
      <c r="K750" s="260">
        <v>1.6799999999999999E-2</v>
      </c>
      <c r="L750" s="261"/>
      <c r="M750" s="264">
        <f t="shared" si="861"/>
        <v>1.651E-2</v>
      </c>
      <c r="N750" s="264">
        <f t="shared" si="862"/>
        <v>1.8858611111111111E-2</v>
      </c>
      <c r="O750" s="264">
        <f t="shared" si="863"/>
        <v>2.4431000000000005E-2</v>
      </c>
      <c r="P750" s="264">
        <f t="shared" si="864"/>
        <v>2.3563333333333339E-2</v>
      </c>
      <c r="Q750" s="265">
        <f t="shared" si="893"/>
        <v>1.37E-2</v>
      </c>
      <c r="R750" s="265">
        <f t="shared" si="894"/>
        <v>1.47E-2</v>
      </c>
      <c r="S750" s="265">
        <f t="shared" si="895"/>
        <v>1.78E-2</v>
      </c>
      <c r="T750" s="265">
        <f t="shared" si="896"/>
        <v>1.6799999999999999E-2</v>
      </c>
      <c r="V750" s="257"/>
      <c r="W750" s="265">
        <f t="shared" si="897"/>
        <v>1.575E-2</v>
      </c>
      <c r="X750" s="257"/>
    </row>
    <row r="751" spans="1:30" ht="17.45" customHeight="1" x14ac:dyDescent="0.25">
      <c r="A751" s="257">
        <f t="shared" si="833"/>
        <v>1</v>
      </c>
      <c r="B751" s="257">
        <f t="shared" si="834"/>
        <v>2020</v>
      </c>
      <c r="C751" s="8">
        <f t="shared" si="860"/>
        <v>43847</v>
      </c>
      <c r="D751" s="260"/>
      <c r="E751" s="261">
        <v>9.5999999999999992E-3</v>
      </c>
      <c r="F751" s="263"/>
      <c r="G751" s="262">
        <v>1.7100000000000001E-2</v>
      </c>
      <c r="H751" s="285"/>
      <c r="I751" s="260"/>
      <c r="J751" s="261">
        <v>2.1399999999999999E-2</v>
      </c>
      <c r="K751" s="260"/>
      <c r="L751" s="261">
        <v>1.34E-2</v>
      </c>
      <c r="M751" s="264">
        <f t="shared" si="861"/>
        <v>1.5846666666666669E-2</v>
      </c>
      <c r="N751" s="264">
        <f t="shared" si="862"/>
        <v>1.8566944444444441E-2</v>
      </c>
      <c r="O751" s="264">
        <f t="shared" si="863"/>
        <v>2.407433333333334E-2</v>
      </c>
      <c r="P751" s="264">
        <f t="shared" si="864"/>
        <v>2.2613333333333336E-2</v>
      </c>
      <c r="Q751" s="265">
        <f t="shared" si="893"/>
        <v>9.5999999999999992E-3</v>
      </c>
      <c r="R751" s="265">
        <f t="shared" si="894"/>
        <v>1.7100000000000001E-2</v>
      </c>
      <c r="S751" s="265">
        <f t="shared" si="895"/>
        <v>2.1399999999999999E-2</v>
      </c>
      <c r="T751" s="265">
        <f t="shared" si="896"/>
        <v>1.34E-2</v>
      </c>
      <c r="V751" s="257"/>
      <c r="W751" s="265">
        <f t="shared" si="897"/>
        <v>1.5375000000000002E-2</v>
      </c>
      <c r="X751" s="265">
        <f>AVERAGE(Q747:T751)</f>
        <v>2.1239999999999995E-2</v>
      </c>
      <c r="Y751" s="266">
        <v>107</v>
      </c>
    </row>
    <row r="752" spans="1:30" ht="17.45" customHeight="1" x14ac:dyDescent="0.25">
      <c r="A752" s="257">
        <f t="shared" ref="A752:A815" si="898">IF(ISNUMBER(C752),MONTH(C752),"")</f>
        <v>1</v>
      </c>
      <c r="B752" s="257">
        <f t="shared" ref="B752:B815" si="899">IF(ISNUMBER(C752),YEAR(C752),"")</f>
        <v>2020</v>
      </c>
      <c r="C752" s="435">
        <f t="shared" si="860"/>
        <v>43848</v>
      </c>
      <c r="D752" s="434">
        <v>9.2999999999999992E-3</v>
      </c>
      <c r="E752" s="436"/>
      <c r="F752" s="437">
        <v>9.4000000000000004E-3</v>
      </c>
      <c r="G752" s="438"/>
      <c r="H752" s="439">
        <v>9.1999999999999998E-3</v>
      </c>
      <c r="I752" s="434">
        <v>1.1900000000000001E-2</v>
      </c>
      <c r="J752" s="436"/>
      <c r="K752" s="434">
        <v>1.4999999999999999E-2</v>
      </c>
      <c r="L752" s="436"/>
      <c r="M752" s="264">
        <f t="shared" si="861"/>
        <v>1.5556666666666667E-2</v>
      </c>
      <c r="N752" s="264">
        <f t="shared" si="862"/>
        <v>1.7286388888888886E-2</v>
      </c>
      <c r="O752" s="264">
        <f t="shared" si="863"/>
        <v>2.3494333333333339E-2</v>
      </c>
      <c r="P752" s="264">
        <f t="shared" si="864"/>
        <v>2.1920000000000002E-2</v>
      </c>
      <c r="Q752" s="442">
        <f t="shared" si="893"/>
        <v>9.2999999999999992E-3</v>
      </c>
      <c r="R752" s="442">
        <f t="shared" si="894"/>
        <v>9.2999999999999992E-3</v>
      </c>
      <c r="S752" s="442">
        <f t="shared" si="895"/>
        <v>1.1900000000000001E-2</v>
      </c>
      <c r="T752" s="442">
        <f t="shared" si="896"/>
        <v>1.4999999999999999E-2</v>
      </c>
      <c r="V752" s="442">
        <f>AVERAGE(Q752:T752)</f>
        <v>1.1375E-2</v>
      </c>
      <c r="W752" s="445"/>
      <c r="X752" s="257"/>
      <c r="Y752" s="266">
        <v>107</v>
      </c>
    </row>
    <row r="753" spans="1:30" ht="17.45" customHeight="1" x14ac:dyDescent="0.25">
      <c r="A753" s="257">
        <f t="shared" si="898"/>
        <v>1</v>
      </c>
      <c r="B753" s="257">
        <f t="shared" si="899"/>
        <v>2020</v>
      </c>
      <c r="C753" s="435">
        <f t="shared" si="860"/>
        <v>43849</v>
      </c>
      <c r="D753" s="434"/>
      <c r="E753" s="436">
        <v>1.5900000000000001E-2</v>
      </c>
      <c r="F753" s="437"/>
      <c r="G753" s="438">
        <v>6.8999999999999999E-3</v>
      </c>
      <c r="H753" s="439"/>
      <c r="I753" s="434"/>
      <c r="J753" s="436">
        <v>7.4200000000000004E-3</v>
      </c>
      <c r="K753" s="434"/>
      <c r="L753" s="436">
        <v>1.3599999999999999E-2</v>
      </c>
      <c r="M753" s="264">
        <f t="shared" si="861"/>
        <v>1.5550000000000001E-2</v>
      </c>
      <c r="N753" s="264">
        <f t="shared" si="862"/>
        <v>1.6539166666666664E-2</v>
      </c>
      <c r="O753" s="264">
        <f t="shared" si="863"/>
        <v>2.2818333333333336E-2</v>
      </c>
      <c r="P753" s="264">
        <f t="shared" si="864"/>
        <v>2.1313333333333333E-2</v>
      </c>
      <c r="Q753" s="442">
        <f t="shared" si="893"/>
        <v>1.5900000000000001E-2</v>
      </c>
      <c r="R753" s="442">
        <f t="shared" si="894"/>
        <v>6.8999999999999999E-3</v>
      </c>
      <c r="S753" s="442">
        <f t="shared" si="895"/>
        <v>7.4200000000000004E-3</v>
      </c>
      <c r="T753" s="442">
        <f t="shared" si="896"/>
        <v>1.3599999999999999E-2</v>
      </c>
      <c r="V753" s="442">
        <f>AVERAGE(Q753:T753)</f>
        <v>1.0954999999999999E-2</v>
      </c>
      <c r="W753" s="445"/>
      <c r="X753" s="265">
        <f>AVERAGE(Q752:T753)</f>
        <v>1.1165E-2</v>
      </c>
      <c r="Y753" s="266">
        <v>107</v>
      </c>
    </row>
    <row r="754" spans="1:30" ht="17.45" customHeight="1" x14ac:dyDescent="0.25">
      <c r="A754" s="257">
        <f t="shared" si="898"/>
        <v>1</v>
      </c>
      <c r="B754" s="257">
        <f t="shared" si="899"/>
        <v>2020</v>
      </c>
      <c r="C754" s="8">
        <f t="shared" si="860"/>
        <v>43850</v>
      </c>
      <c r="D754" s="260">
        <v>1.9199999999999998E-2</v>
      </c>
      <c r="E754" s="261"/>
      <c r="F754" s="263">
        <v>1.8499999999999999E-2</v>
      </c>
      <c r="G754" s="262"/>
      <c r="H754" s="285"/>
      <c r="I754" s="260">
        <v>3.6600000000000001E-2</v>
      </c>
      <c r="J754" s="261"/>
      <c r="K754" s="260">
        <v>1.9300000000000001E-2</v>
      </c>
      <c r="L754" s="261"/>
      <c r="M754" s="264">
        <f t="shared" si="861"/>
        <v>1.5496666666666666E-2</v>
      </c>
      <c r="N754" s="264">
        <f t="shared" si="862"/>
        <v>1.6786388888888885E-2</v>
      </c>
      <c r="O754" s="264">
        <f t="shared" si="863"/>
        <v>2.3791666666666669E-2</v>
      </c>
      <c r="P754" s="264">
        <f t="shared" si="864"/>
        <v>2.097333333333333E-2</v>
      </c>
      <c r="Q754" s="265">
        <f t="shared" ref="Q754:Q756" si="900">IFERROR(AVERAGE(D754:E754),"")</f>
        <v>1.9199999999999998E-2</v>
      </c>
      <c r="R754" s="265">
        <f t="shared" ref="R754:R756" si="901">IFERROR(AVERAGE(F754:H754),"")</f>
        <v>1.8499999999999999E-2</v>
      </c>
      <c r="S754" s="265">
        <f t="shared" ref="S754:S756" si="902">IFERROR(AVERAGE(I754:J754),"")</f>
        <v>3.6600000000000001E-2</v>
      </c>
      <c r="T754" s="265">
        <f t="shared" ref="T754:T756" si="903">IFERROR(AVERAGE(K754:L754),"")</f>
        <v>1.9300000000000001E-2</v>
      </c>
      <c r="V754" s="257"/>
      <c r="W754" s="265">
        <f t="shared" ref="W754:W756" si="904">AVERAGE(Q754:T754)</f>
        <v>2.3400000000000001E-2</v>
      </c>
      <c r="X754" s="257"/>
    </row>
    <row r="755" spans="1:30" ht="17.45" customHeight="1" x14ac:dyDescent="0.25">
      <c r="A755" s="257">
        <f t="shared" si="898"/>
        <v>1</v>
      </c>
      <c r="B755" s="257">
        <f t="shared" si="899"/>
        <v>2020</v>
      </c>
      <c r="C755" s="8">
        <f t="shared" si="860"/>
        <v>43851</v>
      </c>
      <c r="D755" s="260"/>
      <c r="E755" s="261">
        <v>2.87E-2</v>
      </c>
      <c r="F755" s="263"/>
      <c r="G755" s="262">
        <v>1.6400000000000001E-2</v>
      </c>
      <c r="H755" s="285"/>
      <c r="I755" s="260"/>
      <c r="J755" s="261">
        <v>3.0300000000000001E-2</v>
      </c>
      <c r="K755" s="260"/>
      <c r="L755" s="261">
        <v>1.7899999999999999E-2</v>
      </c>
      <c r="M755" s="264">
        <f t="shared" si="861"/>
        <v>1.585E-2</v>
      </c>
      <c r="N755" s="264">
        <f t="shared" si="862"/>
        <v>1.6966666666666668E-2</v>
      </c>
      <c r="O755" s="264">
        <f t="shared" si="863"/>
        <v>2.461066666666667E-2</v>
      </c>
      <c r="P755" s="264">
        <f t="shared" si="864"/>
        <v>2.0833333333333332E-2</v>
      </c>
      <c r="Q755" s="265">
        <f t="shared" si="900"/>
        <v>2.87E-2</v>
      </c>
      <c r="R755" s="265">
        <f t="shared" si="901"/>
        <v>1.6400000000000001E-2</v>
      </c>
      <c r="S755" s="265">
        <f t="shared" si="902"/>
        <v>3.0300000000000001E-2</v>
      </c>
      <c r="T755" s="265">
        <f t="shared" si="903"/>
        <v>1.7899999999999999E-2</v>
      </c>
      <c r="V755" s="257"/>
      <c r="W755" s="265">
        <f t="shared" si="904"/>
        <v>2.3324999999999999E-2</v>
      </c>
      <c r="X755" s="257"/>
    </row>
    <row r="756" spans="1:30" ht="17.45" customHeight="1" x14ac:dyDescent="0.25">
      <c r="A756" s="257">
        <f t="shared" si="898"/>
        <v>1</v>
      </c>
      <c r="B756" s="257">
        <f t="shared" si="899"/>
        <v>2020</v>
      </c>
      <c r="C756" s="8">
        <f t="shared" si="860"/>
        <v>43852</v>
      </c>
      <c r="D756" s="260">
        <v>2.5499999999999998E-2</v>
      </c>
      <c r="E756" s="261"/>
      <c r="F756" s="263"/>
      <c r="G756" s="262"/>
      <c r="H756" s="285">
        <v>1.4800000000000001E-2</v>
      </c>
      <c r="I756" s="260">
        <v>3.1199999999999999E-2</v>
      </c>
      <c r="J756" s="261"/>
      <c r="K756" s="260">
        <v>2.41E-2</v>
      </c>
      <c r="L756" s="261"/>
      <c r="M756" s="264">
        <f t="shared" si="861"/>
        <v>1.6486666666666667E-2</v>
      </c>
      <c r="N756" s="264">
        <f t="shared" si="862"/>
        <v>1.7255555555555555E-2</v>
      </c>
      <c r="O756" s="264">
        <f t="shared" si="863"/>
        <v>2.546066666666667E-2</v>
      </c>
      <c r="P756" s="264">
        <f t="shared" si="864"/>
        <v>2.1383333333333331E-2</v>
      </c>
      <c r="Q756" s="265">
        <f t="shared" si="900"/>
        <v>2.5499999999999998E-2</v>
      </c>
      <c r="R756" s="265">
        <f t="shared" si="901"/>
        <v>1.4800000000000001E-2</v>
      </c>
      <c r="S756" s="265">
        <f t="shared" si="902"/>
        <v>3.1199999999999999E-2</v>
      </c>
      <c r="T756" s="265">
        <f t="shared" si="903"/>
        <v>2.41E-2</v>
      </c>
      <c r="V756" s="257"/>
      <c r="W756" s="265">
        <f t="shared" si="904"/>
        <v>2.3900000000000001E-2</v>
      </c>
      <c r="X756" s="257"/>
    </row>
    <row r="757" spans="1:30" ht="17.45" customHeight="1" x14ac:dyDescent="0.25">
      <c r="A757" s="257">
        <f t="shared" si="898"/>
        <v>1</v>
      </c>
      <c r="B757" s="257">
        <f t="shared" si="899"/>
        <v>2020</v>
      </c>
      <c r="C757" s="8">
        <f t="shared" si="860"/>
        <v>43853</v>
      </c>
      <c r="D757" s="260"/>
      <c r="E757" s="261">
        <v>2.2499999999999999E-2</v>
      </c>
      <c r="F757" s="263"/>
      <c r="G757" s="262">
        <v>3.3799999999999997E-2</v>
      </c>
      <c r="H757" s="285"/>
      <c r="I757" s="260"/>
      <c r="J757" s="261">
        <v>2.9399999999999999E-2</v>
      </c>
      <c r="K757" s="260"/>
      <c r="L757" s="261">
        <v>3.3700000000000001E-2</v>
      </c>
      <c r="M757" s="264">
        <f t="shared" si="861"/>
        <v>1.7083333333333336E-2</v>
      </c>
      <c r="N757" s="264">
        <f t="shared" si="862"/>
        <v>1.8097222222222223E-2</v>
      </c>
      <c r="O757" s="264">
        <f t="shared" si="863"/>
        <v>2.6274000000000002E-2</v>
      </c>
      <c r="P757" s="264">
        <f t="shared" si="864"/>
        <v>2.2183333333333333E-2</v>
      </c>
      <c r="Q757" s="265">
        <f t="shared" ref="Q757:Q763" si="905">IFERROR(AVERAGE(D757:E757),"")</f>
        <v>2.2499999999999999E-2</v>
      </c>
      <c r="R757" s="265">
        <f t="shared" ref="R757:R763" si="906">IFERROR(AVERAGE(F757:H757),"")</f>
        <v>3.3799999999999997E-2</v>
      </c>
      <c r="S757" s="265">
        <f t="shared" ref="S757:S763" si="907">IFERROR(AVERAGE(I757:J757),"")</f>
        <v>2.9399999999999999E-2</v>
      </c>
      <c r="T757" s="265">
        <f t="shared" ref="T757:T763" si="908">IFERROR(AVERAGE(K757:L757),"")</f>
        <v>3.3700000000000001E-2</v>
      </c>
      <c r="V757" s="257"/>
      <c r="W757" s="265">
        <f t="shared" ref="W757:W758" si="909">AVERAGE(Q757:T757)</f>
        <v>2.9850000000000002E-2</v>
      </c>
      <c r="X757" s="257"/>
    </row>
    <row r="758" spans="1:30" ht="17.45" customHeight="1" x14ac:dyDescent="0.25">
      <c r="A758" s="257">
        <f t="shared" si="898"/>
        <v>1</v>
      </c>
      <c r="B758" s="257">
        <f t="shared" si="899"/>
        <v>2020</v>
      </c>
      <c r="C758" s="48">
        <f t="shared" si="860"/>
        <v>43854</v>
      </c>
      <c r="D758" s="275">
        <v>3.15E-2</v>
      </c>
      <c r="E758" s="276"/>
      <c r="F758" s="278">
        <v>2.8899999999999999E-2</v>
      </c>
      <c r="G758" s="277"/>
      <c r="H758" s="286">
        <v>2.8500000000000001E-2</v>
      </c>
      <c r="I758" s="275">
        <v>2.6700000000000002E-2</v>
      </c>
      <c r="J758" s="276"/>
      <c r="K758" s="275">
        <v>2.5499999999999998E-2</v>
      </c>
      <c r="L758" s="276"/>
      <c r="M758" s="264">
        <f t="shared" si="861"/>
        <v>1.8003333333333333E-2</v>
      </c>
      <c r="N758" s="264">
        <f t="shared" si="862"/>
        <v>1.9597222222222224E-2</v>
      </c>
      <c r="O758" s="264">
        <f t="shared" si="863"/>
        <v>2.7104000000000003E-2</v>
      </c>
      <c r="P758" s="264">
        <f t="shared" si="864"/>
        <v>2.2823333333333327E-2</v>
      </c>
      <c r="Q758" s="265">
        <f t="shared" si="905"/>
        <v>3.15E-2</v>
      </c>
      <c r="R758" s="265">
        <f t="shared" si="906"/>
        <v>2.87E-2</v>
      </c>
      <c r="S758" s="265">
        <f t="shared" si="907"/>
        <v>2.6700000000000002E-2</v>
      </c>
      <c r="T758" s="265">
        <f t="shared" si="908"/>
        <v>2.5499999999999998E-2</v>
      </c>
      <c r="V758" s="257"/>
      <c r="W758" s="265">
        <f t="shared" si="909"/>
        <v>2.81E-2</v>
      </c>
      <c r="X758" s="265">
        <f>AVERAGE(Q754:T758)</f>
        <v>2.5714999999999998E-2</v>
      </c>
      <c r="Y758" s="266">
        <v>108</v>
      </c>
    </row>
    <row r="759" spans="1:30" ht="17.45" customHeight="1" x14ac:dyDescent="0.25">
      <c r="A759" s="257">
        <f t="shared" si="898"/>
        <v>1</v>
      </c>
      <c r="B759" s="257">
        <f t="shared" si="899"/>
        <v>2020</v>
      </c>
      <c r="C759" s="435">
        <f t="shared" si="860"/>
        <v>43855</v>
      </c>
      <c r="D759" s="434"/>
      <c r="E759" s="436">
        <v>9.2999999999999992E-3</v>
      </c>
      <c r="F759" s="437"/>
      <c r="G759" s="438">
        <v>1.18E-2</v>
      </c>
      <c r="H759" s="439"/>
      <c r="I759" s="434"/>
      <c r="J759" s="436">
        <v>1.1900000000000001E-2</v>
      </c>
      <c r="K759" s="434"/>
      <c r="L759" s="436">
        <v>1.3299999999999999E-2</v>
      </c>
      <c r="M759" s="264">
        <f t="shared" si="861"/>
        <v>1.8193333333333332E-2</v>
      </c>
      <c r="N759" s="264">
        <f t="shared" si="862"/>
        <v>1.9799999999999998E-2</v>
      </c>
      <c r="O759" s="264">
        <f t="shared" si="863"/>
        <v>2.5684000000000002E-2</v>
      </c>
      <c r="P759" s="264">
        <f t="shared" si="864"/>
        <v>2.292333333333333E-2</v>
      </c>
      <c r="Q759" s="442">
        <f t="shared" si="905"/>
        <v>9.2999999999999992E-3</v>
      </c>
      <c r="R759" s="442">
        <f t="shared" si="906"/>
        <v>1.18E-2</v>
      </c>
      <c r="S759" s="442">
        <f t="shared" si="907"/>
        <v>1.1900000000000001E-2</v>
      </c>
      <c r="T759" s="442">
        <f t="shared" si="908"/>
        <v>1.3299999999999999E-2</v>
      </c>
      <c r="V759" s="442">
        <f>AVERAGE(Q759:T759)</f>
        <v>1.1575E-2</v>
      </c>
      <c r="W759" s="445"/>
      <c r="X759" s="257"/>
      <c r="Y759" s="266">
        <v>108</v>
      </c>
    </row>
    <row r="760" spans="1:30" ht="17.45" customHeight="1" x14ac:dyDescent="0.25">
      <c r="A760" s="257">
        <f t="shared" si="898"/>
        <v>1</v>
      </c>
      <c r="B760" s="257">
        <f t="shared" si="899"/>
        <v>2020</v>
      </c>
      <c r="C760" s="435">
        <f t="shared" si="860"/>
        <v>43856</v>
      </c>
      <c r="D760" s="434">
        <v>9.1000000000000004E-3</v>
      </c>
      <c r="E760" s="436"/>
      <c r="F760" s="437">
        <v>8.0000000000000002E-3</v>
      </c>
      <c r="G760" s="438"/>
      <c r="H760" s="439"/>
      <c r="I760" s="434">
        <v>5.4999999999999997E-3</v>
      </c>
      <c r="J760" s="436"/>
      <c r="K760" s="434">
        <v>0.01</v>
      </c>
      <c r="L760" s="436"/>
      <c r="M760" s="264">
        <f t="shared" si="861"/>
        <v>1.814E-2</v>
      </c>
      <c r="N760" s="264">
        <f t="shared" si="862"/>
        <v>1.9741666666666668E-2</v>
      </c>
      <c r="O760" s="264">
        <f t="shared" si="863"/>
        <v>2.4673999999999998E-2</v>
      </c>
      <c r="P760" s="264">
        <f t="shared" si="864"/>
        <v>2.2456666666666663E-2</v>
      </c>
      <c r="Q760" s="442">
        <f t="shared" si="905"/>
        <v>9.1000000000000004E-3</v>
      </c>
      <c r="R760" s="442">
        <f t="shared" si="906"/>
        <v>8.0000000000000002E-3</v>
      </c>
      <c r="S760" s="442">
        <f t="shared" si="907"/>
        <v>5.4999999999999997E-3</v>
      </c>
      <c r="T760" s="442">
        <f t="shared" si="908"/>
        <v>0.01</v>
      </c>
      <c r="V760" s="442">
        <f>AVERAGE(Q760:T760)</f>
        <v>8.150000000000001E-3</v>
      </c>
      <c r="W760" s="445"/>
      <c r="X760" s="265">
        <f>AVERAGE(Q759:T760)</f>
        <v>9.8625000000000015E-3</v>
      </c>
      <c r="Y760" s="266">
        <v>108</v>
      </c>
    </row>
    <row r="761" spans="1:30" ht="17.45" customHeight="1" x14ac:dyDescent="0.25">
      <c r="A761" s="257">
        <f t="shared" si="898"/>
        <v>1</v>
      </c>
      <c r="B761" s="257">
        <f t="shared" si="899"/>
        <v>2020</v>
      </c>
      <c r="C761" s="8">
        <f t="shared" si="860"/>
        <v>43857</v>
      </c>
      <c r="D761" s="260"/>
      <c r="E761" s="261">
        <v>1.6E-2</v>
      </c>
      <c r="F761" s="263"/>
      <c r="G761" s="262">
        <v>1.9300000000000001E-2</v>
      </c>
      <c r="H761" s="285"/>
      <c r="I761" s="260"/>
      <c r="J761" s="261">
        <v>4.4900000000000002E-2</v>
      </c>
      <c r="K761" s="260"/>
      <c r="L761" s="261">
        <v>2.6599999999999999E-2</v>
      </c>
      <c r="M761" s="264">
        <f t="shared" si="861"/>
        <v>1.8359999999999998E-2</v>
      </c>
      <c r="N761" s="264">
        <f t="shared" si="862"/>
        <v>2.0008333333333333E-2</v>
      </c>
      <c r="O761" s="264">
        <f t="shared" si="863"/>
        <v>2.5717333333333332E-2</v>
      </c>
      <c r="P761" s="264">
        <f t="shared" si="864"/>
        <v>2.295666666666666E-2</v>
      </c>
      <c r="Q761" s="265">
        <f t="shared" si="905"/>
        <v>1.6E-2</v>
      </c>
      <c r="R761" s="265">
        <f t="shared" si="906"/>
        <v>1.9300000000000001E-2</v>
      </c>
      <c r="S761" s="265">
        <f t="shared" si="907"/>
        <v>4.4900000000000002E-2</v>
      </c>
      <c r="T761" s="265">
        <f t="shared" si="908"/>
        <v>2.6599999999999999E-2</v>
      </c>
      <c r="V761" s="257"/>
      <c r="W761" s="265">
        <f t="shared" ref="W761:W765" si="910">AVERAGE(Q761:T761)</f>
        <v>2.6699999999999998E-2</v>
      </c>
      <c r="X761" s="257"/>
    </row>
    <row r="762" spans="1:30" ht="17.45" customHeight="1" thickBot="1" x14ac:dyDescent="0.3">
      <c r="A762" s="257">
        <f t="shared" si="898"/>
        <v>1</v>
      </c>
      <c r="B762" s="257">
        <f t="shared" si="899"/>
        <v>2020</v>
      </c>
      <c r="C762" s="8">
        <f t="shared" si="860"/>
        <v>43858</v>
      </c>
      <c r="D762" s="260">
        <v>4.9700000000000001E-2</v>
      </c>
      <c r="E762" s="261"/>
      <c r="F762" s="263"/>
      <c r="G762" s="262"/>
      <c r="H762" s="285">
        <v>3.9899999999999998E-2</v>
      </c>
      <c r="I762" s="260">
        <v>4.3999999999999997E-2</v>
      </c>
      <c r="J762" s="261"/>
      <c r="K762" s="260">
        <v>3.4200000000000001E-2</v>
      </c>
      <c r="L762" s="261"/>
      <c r="M762" s="264">
        <f t="shared" si="861"/>
        <v>1.9626666666666667E-2</v>
      </c>
      <c r="N762" s="264">
        <f t="shared" si="862"/>
        <v>2.1339999999999998E-2</v>
      </c>
      <c r="O762" s="264">
        <f t="shared" si="863"/>
        <v>2.6970666666666667E-2</v>
      </c>
      <c r="P762" s="264">
        <f t="shared" si="864"/>
        <v>2.3659999999999997E-2</v>
      </c>
      <c r="Q762" s="265">
        <f t="shared" si="905"/>
        <v>4.9700000000000001E-2</v>
      </c>
      <c r="R762" s="265">
        <f t="shared" si="906"/>
        <v>3.9899999999999998E-2</v>
      </c>
      <c r="S762" s="265">
        <f t="shared" si="907"/>
        <v>4.3999999999999997E-2</v>
      </c>
      <c r="T762" s="265">
        <f t="shared" si="908"/>
        <v>3.4200000000000001E-2</v>
      </c>
      <c r="V762" s="257"/>
      <c r="W762" s="265">
        <f t="shared" si="910"/>
        <v>4.1950000000000001E-2</v>
      </c>
      <c r="X762" s="257"/>
    </row>
    <row r="763" spans="1:30" ht="17.45" customHeight="1" thickBot="1" x14ac:dyDescent="0.3">
      <c r="A763" s="257">
        <f t="shared" si="898"/>
        <v>1</v>
      </c>
      <c r="B763" s="257">
        <f t="shared" si="899"/>
        <v>2020</v>
      </c>
      <c r="C763" s="8">
        <f t="shared" si="860"/>
        <v>43859</v>
      </c>
      <c r="D763" s="260"/>
      <c r="E763" s="261">
        <v>3.2099999999999997E-2</v>
      </c>
      <c r="F763" s="263"/>
      <c r="G763" s="262">
        <v>2.6200000000000001E-2</v>
      </c>
      <c r="H763" s="285"/>
      <c r="I763" s="260"/>
      <c r="J763" s="261">
        <v>3.3599999999999998E-2</v>
      </c>
      <c r="K763" s="260"/>
      <c r="L763" s="261">
        <v>4.6600000000000003E-2</v>
      </c>
      <c r="M763" s="264">
        <f t="shared" si="861"/>
        <v>2.0323333333333336E-2</v>
      </c>
      <c r="N763" s="264">
        <f t="shared" si="862"/>
        <v>2.1659999999999999E-2</v>
      </c>
      <c r="O763" s="264">
        <f t="shared" si="863"/>
        <v>2.7154000000000001E-2</v>
      </c>
      <c r="P763" s="264">
        <f t="shared" si="864"/>
        <v>2.4603333333333328E-2</v>
      </c>
      <c r="Q763" s="265">
        <f t="shared" si="905"/>
        <v>3.2099999999999997E-2</v>
      </c>
      <c r="R763" s="265">
        <f t="shared" si="906"/>
        <v>2.6200000000000001E-2</v>
      </c>
      <c r="S763" s="265">
        <f t="shared" si="907"/>
        <v>3.3599999999999998E-2</v>
      </c>
      <c r="T763" s="265">
        <f t="shared" si="908"/>
        <v>4.6600000000000003E-2</v>
      </c>
      <c r="V763" s="257"/>
      <c r="W763" s="265">
        <f t="shared" si="910"/>
        <v>3.4625000000000003E-2</v>
      </c>
      <c r="X763" s="257"/>
      <c r="Z763" s="313" t="s">
        <v>90</v>
      </c>
      <c r="AA763" s="299">
        <v>2020</v>
      </c>
      <c r="AB763" s="300"/>
      <c r="AC763" s="300"/>
      <c r="AD763" s="300"/>
    </row>
    <row r="764" spans="1:30" ht="17.45" customHeight="1" x14ac:dyDescent="0.25">
      <c r="A764" s="257">
        <f t="shared" si="898"/>
        <v>1</v>
      </c>
      <c r="B764" s="257">
        <f t="shared" si="899"/>
        <v>2020</v>
      </c>
      <c r="C764" s="48">
        <f t="shared" si="860"/>
        <v>43860</v>
      </c>
      <c r="D764" s="275">
        <v>2.5100000000000001E-2</v>
      </c>
      <c r="E764" s="276"/>
      <c r="F764" s="278">
        <v>6.54E-2</v>
      </c>
      <c r="G764" s="277"/>
      <c r="H764" s="286">
        <v>5.2699999999999997E-2</v>
      </c>
      <c r="I764" s="275">
        <v>4.2700000000000002E-2</v>
      </c>
      <c r="J764" s="276"/>
      <c r="K764" s="275">
        <v>4.3200000000000002E-2</v>
      </c>
      <c r="L764" s="276"/>
      <c r="M764" s="264">
        <f t="shared" si="861"/>
        <v>2.0610000000000003E-2</v>
      </c>
      <c r="N764" s="264">
        <f t="shared" si="862"/>
        <v>2.3863888888888893E-2</v>
      </c>
      <c r="O764" s="264">
        <f t="shared" si="863"/>
        <v>2.7884000000000003E-2</v>
      </c>
      <c r="P764" s="264">
        <f t="shared" si="864"/>
        <v>2.5329999999999995E-2</v>
      </c>
      <c r="Q764" s="265">
        <f t="shared" ref="Q764:Q768" si="911">IFERROR(AVERAGE(D764:E764),"")</f>
        <v>2.5100000000000001E-2</v>
      </c>
      <c r="R764" s="265">
        <f t="shared" ref="R764:R768" si="912">IFERROR(AVERAGE(F764:H764),"")</f>
        <v>5.9049999999999998E-2</v>
      </c>
      <c r="S764" s="265">
        <f t="shared" ref="S764:S768" si="913">IFERROR(AVERAGE(I764:J764),"")</f>
        <v>4.2700000000000002E-2</v>
      </c>
      <c r="T764" s="265">
        <f t="shared" ref="T764:T768" si="914">IFERROR(AVERAGE(K764:L764),"")</f>
        <v>4.3200000000000002E-2</v>
      </c>
      <c r="V764" s="257"/>
      <c r="W764" s="265">
        <f t="shared" si="910"/>
        <v>4.2512500000000009E-2</v>
      </c>
      <c r="X764" s="257"/>
      <c r="Z764" s="301" t="s">
        <v>35</v>
      </c>
      <c r="AA764" s="301" t="s">
        <v>1</v>
      </c>
      <c r="AB764" s="301" t="s">
        <v>2</v>
      </c>
      <c r="AC764" s="301" t="s">
        <v>9</v>
      </c>
      <c r="AD764" s="301" t="s">
        <v>12</v>
      </c>
    </row>
    <row r="765" spans="1:30" ht="17.45" customHeight="1" x14ac:dyDescent="0.25">
      <c r="A765" s="257">
        <f t="shared" si="898"/>
        <v>1</v>
      </c>
      <c r="B765" s="257">
        <f t="shared" si="899"/>
        <v>2020</v>
      </c>
      <c r="C765" s="8">
        <f t="shared" si="860"/>
        <v>43861</v>
      </c>
      <c r="D765" s="260"/>
      <c r="E765" s="261">
        <v>2.2100000000000002E-2</v>
      </c>
      <c r="F765" s="263"/>
      <c r="G765" s="262">
        <v>4.1200000000000001E-2</v>
      </c>
      <c r="H765" s="285"/>
      <c r="I765" s="260"/>
      <c r="J765" s="261">
        <v>2.1999999999999999E-2</v>
      </c>
      <c r="K765" s="260"/>
      <c r="L765" s="261">
        <v>3.4200000000000001E-2</v>
      </c>
      <c r="M765" s="264">
        <f t="shared" si="861"/>
        <v>2.1053333333333334E-2</v>
      </c>
      <c r="N765" s="264">
        <f t="shared" si="862"/>
        <v>2.4822222222222228E-2</v>
      </c>
      <c r="O765" s="264">
        <f t="shared" si="863"/>
        <v>2.8417333333333336E-2</v>
      </c>
      <c r="P765" s="264">
        <f t="shared" si="864"/>
        <v>2.6139999999999993E-2</v>
      </c>
      <c r="Q765" s="265">
        <f t="shared" si="911"/>
        <v>2.2100000000000002E-2</v>
      </c>
      <c r="R765" s="265">
        <f t="shared" si="912"/>
        <v>4.1200000000000001E-2</v>
      </c>
      <c r="S765" s="265">
        <f t="shared" si="913"/>
        <v>2.1999999999999999E-2</v>
      </c>
      <c r="T765" s="265">
        <f t="shared" si="914"/>
        <v>3.4200000000000001E-2</v>
      </c>
      <c r="V765" s="257"/>
      <c r="W765" s="265">
        <f t="shared" si="910"/>
        <v>2.9874999999999999E-2</v>
      </c>
      <c r="X765" s="265">
        <f>AVERAGE(Q761:T765)</f>
        <v>3.5132500000000004E-2</v>
      </c>
      <c r="Y765" s="266">
        <v>109</v>
      </c>
      <c r="Z765" s="302" t="s">
        <v>58</v>
      </c>
      <c r="AA765" s="303">
        <f>AVERAGE(D735:E765)</f>
        <v>2.0658064516129036E-2</v>
      </c>
      <c r="AB765" s="303">
        <f>AVERAGE(F735:H765)</f>
        <v>2.4332432432432435E-2</v>
      </c>
      <c r="AC765" s="303">
        <f>AVERAGE(I735:J765)</f>
        <v>2.7694193548387099E-2</v>
      </c>
      <c r="AD765" s="303">
        <f>AVERAGE(K735:L765)</f>
        <v>2.5616129032258059E-2</v>
      </c>
    </row>
    <row r="766" spans="1:30" ht="17.45" customHeight="1" x14ac:dyDescent="0.25">
      <c r="A766" s="257">
        <f t="shared" si="898"/>
        <v>2</v>
      </c>
      <c r="B766" s="257">
        <f t="shared" si="899"/>
        <v>2020</v>
      </c>
      <c r="C766" s="435">
        <f t="shared" si="860"/>
        <v>43862</v>
      </c>
      <c r="D766" s="434">
        <v>1.61E-2</v>
      </c>
      <c r="E766" s="436"/>
      <c r="F766" s="437">
        <v>5.7599999999999998E-2</v>
      </c>
      <c r="G766" s="438"/>
      <c r="H766" s="439"/>
      <c r="I766" s="434">
        <v>2.35E-2</v>
      </c>
      <c r="J766" s="436"/>
      <c r="K766" s="434">
        <v>3.6299999999999999E-2</v>
      </c>
      <c r="L766" s="436"/>
      <c r="M766" s="264">
        <f t="shared" si="861"/>
        <v>2.102E-2</v>
      </c>
      <c r="N766" s="264">
        <f t="shared" si="862"/>
        <v>2.5971428571428576E-2</v>
      </c>
      <c r="O766" s="264">
        <f t="shared" si="863"/>
        <v>2.8223999999999996E-2</v>
      </c>
      <c r="P766" s="264">
        <f t="shared" si="864"/>
        <v>2.6546666666666663E-2</v>
      </c>
      <c r="Q766" s="442">
        <f t="shared" si="911"/>
        <v>1.61E-2</v>
      </c>
      <c r="R766" s="442">
        <f t="shared" si="912"/>
        <v>5.7599999999999998E-2</v>
      </c>
      <c r="S766" s="442">
        <f t="shared" si="913"/>
        <v>2.35E-2</v>
      </c>
      <c r="T766" s="442">
        <f t="shared" si="914"/>
        <v>3.6299999999999999E-2</v>
      </c>
      <c r="V766" s="442">
        <f>AVERAGE(Q766:T766)</f>
        <v>3.3375000000000002E-2</v>
      </c>
      <c r="W766" s="445"/>
      <c r="X766" s="257"/>
      <c r="Y766" s="266">
        <v>109</v>
      </c>
      <c r="Z766" s="302" t="s">
        <v>59</v>
      </c>
      <c r="AA766" s="303">
        <f>MAX(D735:E765)</f>
        <v>4.9700000000000001E-2</v>
      </c>
      <c r="AB766" s="303">
        <f>MAX(F735:H765)</f>
        <v>6.54E-2</v>
      </c>
      <c r="AC766" s="303">
        <f>MAX(I735:J765)</f>
        <v>8.6099999999999996E-2</v>
      </c>
      <c r="AD766" s="303">
        <f>MAX(K735:L765)</f>
        <v>6.5199999999999994E-2</v>
      </c>
    </row>
    <row r="767" spans="1:30" ht="17.45" customHeight="1" thickBot="1" x14ac:dyDescent="0.3">
      <c r="A767" s="257">
        <f t="shared" si="898"/>
        <v>2</v>
      </c>
      <c r="B767" s="257">
        <f t="shared" si="899"/>
        <v>2020</v>
      </c>
      <c r="C767" s="435">
        <f t="shared" si="860"/>
        <v>43863</v>
      </c>
      <c r="D767" s="434"/>
      <c r="E767" s="436">
        <v>2.0299999999999999E-2</v>
      </c>
      <c r="F767" s="437"/>
      <c r="G767" s="438">
        <v>8.3800000000000003E-3</v>
      </c>
      <c r="H767" s="439"/>
      <c r="I767" s="434"/>
      <c r="J767" s="436">
        <v>8.2000000000000007E-3</v>
      </c>
      <c r="K767" s="434"/>
      <c r="L767" s="436">
        <v>1.72E-2</v>
      </c>
      <c r="M767" s="264">
        <f t="shared" si="861"/>
        <v>2.1060000000000002E-2</v>
      </c>
      <c r="N767" s="264">
        <f t="shared" si="862"/>
        <v>2.4790857142857149E-2</v>
      </c>
      <c r="O767" s="264">
        <f t="shared" si="863"/>
        <v>2.7543999999999999E-2</v>
      </c>
      <c r="P767" s="264">
        <f t="shared" si="864"/>
        <v>2.5919999999999999E-2</v>
      </c>
      <c r="Q767" s="442">
        <f t="shared" si="911"/>
        <v>2.0299999999999999E-2</v>
      </c>
      <c r="R767" s="442">
        <f t="shared" si="912"/>
        <v>8.3800000000000003E-3</v>
      </c>
      <c r="S767" s="442">
        <f t="shared" si="913"/>
        <v>8.2000000000000007E-3</v>
      </c>
      <c r="T767" s="442">
        <f t="shared" si="914"/>
        <v>1.72E-2</v>
      </c>
      <c r="V767" s="442">
        <f>AVERAGE(Q767:T767)</f>
        <v>1.3519999999999999E-2</v>
      </c>
      <c r="W767" s="445"/>
      <c r="X767" s="265">
        <f>AVERAGE(Q766:T767)</f>
        <v>2.34475E-2</v>
      </c>
      <c r="Y767" s="266">
        <v>109</v>
      </c>
      <c r="Z767" s="304" t="s">
        <v>128</v>
      </c>
      <c r="AA767" s="305">
        <f>COUNTIF(D735:E765,"&gt;=0.075")</f>
        <v>0</v>
      </c>
      <c r="AB767" s="305">
        <f>COUNTIF(F735:H765,"&gt;=0.075")</f>
        <v>0</v>
      </c>
      <c r="AC767" s="305">
        <f>COUNTIF(I735:J765,"&gt;=0.075")</f>
        <v>1</v>
      </c>
      <c r="AD767" s="305">
        <f>COUNTIF(K735:L765,"&gt;=0.075")</f>
        <v>0</v>
      </c>
    </row>
    <row r="768" spans="1:30" ht="17.45" customHeight="1" thickBot="1" x14ac:dyDescent="0.3">
      <c r="A768" s="257">
        <f t="shared" si="898"/>
        <v>2</v>
      </c>
      <c r="B768" s="257">
        <f t="shared" si="899"/>
        <v>2020</v>
      </c>
      <c r="C768" s="8">
        <f t="shared" si="860"/>
        <v>43864</v>
      </c>
      <c r="D768" s="260">
        <v>8.9999999999999993E-3</v>
      </c>
      <c r="E768" s="261"/>
      <c r="F768" s="263"/>
      <c r="G768" s="262"/>
      <c r="H768" s="285">
        <v>2.2700000000000001E-2</v>
      </c>
      <c r="I768" s="260">
        <v>2.87E-2</v>
      </c>
      <c r="J768" s="261"/>
      <c r="K768" s="260">
        <v>1.35E-2</v>
      </c>
      <c r="L768" s="261"/>
      <c r="M768" s="264">
        <f t="shared" si="861"/>
        <v>2.0873333333333337E-2</v>
      </c>
      <c r="N768" s="264">
        <f t="shared" si="862"/>
        <v>2.5065142857142866E-2</v>
      </c>
      <c r="O768" s="264">
        <f t="shared" si="863"/>
        <v>2.8047333333333327E-2</v>
      </c>
      <c r="P768" s="264">
        <f t="shared" si="864"/>
        <v>2.5613333333333328E-2</v>
      </c>
      <c r="Q768" s="265">
        <f t="shared" si="911"/>
        <v>8.9999999999999993E-3</v>
      </c>
      <c r="R768" s="265">
        <f t="shared" si="912"/>
        <v>2.2700000000000001E-2</v>
      </c>
      <c r="S768" s="265">
        <f t="shared" si="913"/>
        <v>2.87E-2</v>
      </c>
      <c r="T768" s="265">
        <f t="shared" si="914"/>
        <v>1.35E-2</v>
      </c>
      <c r="V768" s="257"/>
      <c r="W768" s="265">
        <f t="shared" ref="W768" si="915">AVERAGE(Q768:T768)</f>
        <v>1.8474999999999998E-2</v>
      </c>
      <c r="X768" s="257"/>
      <c r="AD768" s="136">
        <f>AVERAGE(AA765:AD765)</f>
        <v>2.4575204882301655E-2</v>
      </c>
    </row>
    <row r="769" spans="1:25" ht="17.45" customHeight="1" x14ac:dyDescent="0.25">
      <c r="A769" s="257">
        <f t="shared" si="898"/>
        <v>2</v>
      </c>
      <c r="B769" s="257">
        <f t="shared" si="899"/>
        <v>2020</v>
      </c>
      <c r="C769" s="8">
        <f t="shared" si="860"/>
        <v>43865</v>
      </c>
      <c r="D769" s="260"/>
      <c r="E769" s="261">
        <v>2.5600000000000001E-2</v>
      </c>
      <c r="F769" s="263"/>
      <c r="G769" s="262">
        <v>2.6499999999999999E-2</v>
      </c>
      <c r="H769" s="285"/>
      <c r="I769" s="260"/>
      <c r="J769" s="261">
        <v>3.1899999999999998E-2</v>
      </c>
      <c r="K769" s="260"/>
      <c r="L769" s="261">
        <v>3.1099999999999999E-2</v>
      </c>
      <c r="M769" s="264">
        <f t="shared" si="861"/>
        <v>2.1363333333333335E-2</v>
      </c>
      <c r="N769" s="264">
        <f t="shared" si="862"/>
        <v>2.5525142857142861E-2</v>
      </c>
      <c r="O769" s="264">
        <f t="shared" si="863"/>
        <v>2.8813999999999999E-2</v>
      </c>
      <c r="P769" s="264">
        <f t="shared" si="864"/>
        <v>2.6129999999999997E-2</v>
      </c>
      <c r="Q769" s="265">
        <f t="shared" ref="Q769:Q775" si="916">IFERROR(AVERAGE(D769:E769),"")</f>
        <v>2.5600000000000001E-2</v>
      </c>
      <c r="R769" s="265">
        <f t="shared" ref="R769:R775" si="917">IFERROR(AVERAGE(F769:H769),"")</f>
        <v>2.6499999999999999E-2</v>
      </c>
      <c r="S769" s="265">
        <f t="shared" ref="S769:S775" si="918">IFERROR(AVERAGE(I769:J769),"")</f>
        <v>3.1899999999999998E-2</v>
      </c>
      <c r="T769" s="265">
        <f t="shared" ref="T769:T775" si="919">IFERROR(AVERAGE(K769:L769),"")</f>
        <v>3.1099999999999999E-2</v>
      </c>
      <c r="V769" s="257"/>
      <c r="W769" s="265">
        <f t="shared" ref="W769:W772" si="920">AVERAGE(Q769:T769)</f>
        <v>2.8774999999999998E-2</v>
      </c>
      <c r="X769" s="257"/>
    </row>
    <row r="770" spans="1:25" ht="17.45" customHeight="1" x14ac:dyDescent="0.25">
      <c r="A770" s="257">
        <f t="shared" si="898"/>
        <v>2</v>
      </c>
      <c r="B770" s="257">
        <f t="shared" si="899"/>
        <v>2020</v>
      </c>
      <c r="C770" s="48">
        <f t="shared" si="860"/>
        <v>43866</v>
      </c>
      <c r="D770" s="275">
        <v>2.5899999999999999E-2</v>
      </c>
      <c r="E770" s="276"/>
      <c r="F770" s="278">
        <v>2.0299999999999999E-2</v>
      </c>
      <c r="G770" s="277"/>
      <c r="H770" s="286">
        <v>0.02</v>
      </c>
      <c r="I770" s="275">
        <v>3.2000000000000001E-2</v>
      </c>
      <c r="J770" s="276"/>
      <c r="K770" s="275">
        <v>3.5799999999999998E-2</v>
      </c>
      <c r="L770" s="276"/>
      <c r="M770" s="264">
        <f t="shared" si="861"/>
        <v>2.1486666666666668E-2</v>
      </c>
      <c r="N770" s="264">
        <f t="shared" si="862"/>
        <v>2.5276571428571433E-2</v>
      </c>
      <c r="O770" s="264">
        <f t="shared" si="863"/>
        <v>2.8934000000000001E-2</v>
      </c>
      <c r="P770" s="264">
        <f t="shared" si="864"/>
        <v>2.615E-2</v>
      </c>
      <c r="Q770" s="265">
        <f t="shared" si="916"/>
        <v>2.5899999999999999E-2</v>
      </c>
      <c r="R770" s="265">
        <f t="shared" si="917"/>
        <v>2.0150000000000001E-2</v>
      </c>
      <c r="S770" s="265">
        <f t="shared" si="918"/>
        <v>3.2000000000000001E-2</v>
      </c>
      <c r="T770" s="265">
        <f t="shared" si="919"/>
        <v>3.5799999999999998E-2</v>
      </c>
      <c r="V770" s="257"/>
      <c r="W770" s="265">
        <f t="shared" si="920"/>
        <v>2.8462500000000002E-2</v>
      </c>
      <c r="X770" s="257"/>
    </row>
    <row r="771" spans="1:25" ht="17.45" customHeight="1" x14ac:dyDescent="0.25">
      <c r="A771" s="257">
        <f t="shared" si="898"/>
        <v>2</v>
      </c>
      <c r="B771" s="257">
        <f t="shared" si="899"/>
        <v>2020</v>
      </c>
      <c r="C771" s="8">
        <f t="shared" si="860"/>
        <v>43867</v>
      </c>
      <c r="D771" s="260"/>
      <c r="E771" s="261">
        <v>1.9400000000000001E-2</v>
      </c>
      <c r="F771" s="263"/>
      <c r="G771" s="262">
        <v>1.8100000000000002E-2</v>
      </c>
      <c r="H771" s="285"/>
      <c r="I771" s="260"/>
      <c r="J771" s="261">
        <v>2.1899999999999999E-2</v>
      </c>
      <c r="K771" s="260"/>
      <c r="L771" s="261">
        <v>2.8899999999999999E-2</v>
      </c>
      <c r="M771" s="264">
        <f t="shared" si="861"/>
        <v>2.0853333333333331E-2</v>
      </c>
      <c r="N771" s="264">
        <f t="shared" si="862"/>
        <v>2.4113714285714287E-2</v>
      </c>
      <c r="O771" s="264">
        <f t="shared" si="863"/>
        <v>2.6793999999999998E-2</v>
      </c>
      <c r="P771" s="264">
        <f t="shared" si="864"/>
        <v>2.4940000000000004E-2</v>
      </c>
      <c r="Q771" s="265">
        <f t="shared" si="916"/>
        <v>1.9400000000000001E-2</v>
      </c>
      <c r="R771" s="265">
        <f t="shared" si="917"/>
        <v>1.8100000000000002E-2</v>
      </c>
      <c r="S771" s="265">
        <f t="shared" si="918"/>
        <v>2.1899999999999999E-2</v>
      </c>
      <c r="T771" s="265">
        <f t="shared" si="919"/>
        <v>2.8899999999999999E-2</v>
      </c>
      <c r="V771" s="257"/>
      <c r="W771" s="265">
        <f t="shared" si="920"/>
        <v>2.2075000000000001E-2</v>
      </c>
      <c r="X771" s="257"/>
    </row>
    <row r="772" spans="1:25" ht="17.45" customHeight="1" x14ac:dyDescent="0.25">
      <c r="A772" s="257">
        <f t="shared" si="898"/>
        <v>2</v>
      </c>
      <c r="B772" s="257">
        <f t="shared" si="899"/>
        <v>2020</v>
      </c>
      <c r="C772" s="8">
        <f t="shared" si="860"/>
        <v>43868</v>
      </c>
      <c r="D772" s="260">
        <v>1.78E-2</v>
      </c>
      <c r="E772" s="261"/>
      <c r="F772" s="263">
        <v>2.3300000000000001E-2</v>
      </c>
      <c r="G772" s="262"/>
      <c r="H772" s="285"/>
      <c r="I772" s="260">
        <v>2.8799999999999999E-2</v>
      </c>
      <c r="J772" s="261"/>
      <c r="K772" s="260">
        <v>2.1899999999999999E-2</v>
      </c>
      <c r="L772" s="261"/>
      <c r="M772" s="264">
        <f t="shared" si="861"/>
        <v>2.0070000000000001E-2</v>
      </c>
      <c r="N772" s="264">
        <f t="shared" si="862"/>
        <v>2.3219428571428571E-2</v>
      </c>
      <c r="O772" s="264">
        <f t="shared" si="863"/>
        <v>2.5614000000000001E-2</v>
      </c>
      <c r="P772" s="264">
        <f t="shared" si="864"/>
        <v>2.4093333333333342E-2</v>
      </c>
      <c r="Q772" s="265">
        <f t="shared" si="916"/>
        <v>1.78E-2</v>
      </c>
      <c r="R772" s="265">
        <f t="shared" si="917"/>
        <v>2.3300000000000001E-2</v>
      </c>
      <c r="S772" s="265">
        <f t="shared" si="918"/>
        <v>2.8799999999999999E-2</v>
      </c>
      <c r="T772" s="265">
        <f t="shared" si="919"/>
        <v>2.1899999999999999E-2</v>
      </c>
      <c r="V772" s="257"/>
      <c r="W772" s="265">
        <f t="shared" si="920"/>
        <v>2.2949999999999998E-2</v>
      </c>
      <c r="X772" s="265">
        <f>AVERAGE(Q768:T772)</f>
        <v>2.4147499999999995E-2</v>
      </c>
      <c r="Y772" s="266">
        <v>110</v>
      </c>
    </row>
    <row r="773" spans="1:25" ht="17.45" customHeight="1" x14ac:dyDescent="0.25">
      <c r="A773" s="257">
        <f t="shared" si="898"/>
        <v>2</v>
      </c>
      <c r="B773" s="257">
        <f t="shared" si="899"/>
        <v>2020</v>
      </c>
      <c r="C773" s="435">
        <f t="shared" ref="C773:C836" si="921">C772+1</f>
        <v>43869</v>
      </c>
      <c r="D773" s="434"/>
      <c r="E773" s="436">
        <v>1.29E-2</v>
      </c>
      <c r="F773" s="437"/>
      <c r="G773" s="438">
        <v>1.6E-2</v>
      </c>
      <c r="H773" s="439"/>
      <c r="I773" s="434"/>
      <c r="J773" s="436">
        <v>1.2699999999999999E-2</v>
      </c>
      <c r="K773" s="434"/>
      <c r="L773" s="436">
        <v>2.1399999999999999E-2</v>
      </c>
      <c r="M773" s="264">
        <f t="shared" si="861"/>
        <v>1.9496666666666669E-2</v>
      </c>
      <c r="N773" s="264">
        <f t="shared" si="862"/>
        <v>2.2719428571428571E-2</v>
      </c>
      <c r="O773" s="264">
        <f t="shared" si="863"/>
        <v>2.4904000000000003E-2</v>
      </c>
      <c r="P773" s="264">
        <f t="shared" si="864"/>
        <v>2.4050000000000002E-2</v>
      </c>
      <c r="Q773" s="442">
        <f t="shared" si="916"/>
        <v>1.29E-2</v>
      </c>
      <c r="R773" s="442">
        <f t="shared" si="917"/>
        <v>1.6E-2</v>
      </c>
      <c r="S773" s="442">
        <f t="shared" si="918"/>
        <v>1.2699999999999999E-2</v>
      </c>
      <c r="T773" s="442">
        <f t="shared" si="919"/>
        <v>2.1399999999999999E-2</v>
      </c>
      <c r="V773" s="442">
        <f>AVERAGE(Q773:T773)</f>
        <v>1.575E-2</v>
      </c>
      <c r="W773" s="445"/>
      <c r="X773" s="257"/>
      <c r="Y773" s="266">
        <v>110</v>
      </c>
    </row>
    <row r="774" spans="1:25" ht="17.45" customHeight="1" x14ac:dyDescent="0.25">
      <c r="A774" s="257">
        <f t="shared" si="898"/>
        <v>2</v>
      </c>
      <c r="B774" s="257">
        <f t="shared" si="899"/>
        <v>2020</v>
      </c>
      <c r="C774" s="435">
        <f t="shared" si="921"/>
        <v>43870</v>
      </c>
      <c r="D774" s="434">
        <v>1.0500000000000001E-2</v>
      </c>
      <c r="E774" s="436"/>
      <c r="F774" s="437"/>
      <c r="G774" s="438"/>
      <c r="H774" s="439">
        <v>2.4199999999999999E-2</v>
      </c>
      <c r="I774" s="434">
        <v>3.0200000000000001E-2</v>
      </c>
      <c r="J774" s="436"/>
      <c r="K774" s="434">
        <v>1.06E-2</v>
      </c>
      <c r="L774" s="436"/>
      <c r="M774" s="264">
        <f t="shared" ref="M774:M837" si="922">IF(SUM(D774:E774)&gt;0,IFERROR(AVERAGE(D745:E774),""),"")</f>
        <v>1.9276666666666668E-2</v>
      </c>
      <c r="N774" s="264">
        <f t="shared" ref="N774:N837" si="923">IF(SUM(F774:H774)&gt;0,IFERROR(AVERAGE(F745:H774),""),"")</f>
        <v>2.2770857142857145E-2</v>
      </c>
      <c r="O774" s="264">
        <f t="shared" ref="O774:O837" si="924">IF(SUM(I774:J774)&gt;0,IFERROR(AVERAGE(I745:J774),""),"")</f>
        <v>2.4697333333333338E-2</v>
      </c>
      <c r="P774" s="264">
        <f t="shared" ref="P774:P837" si="925">IF(SUM(K774:L774)&gt;0,IFERROR(AVERAGE(K745:L774),""),"")</f>
        <v>2.3770000000000006E-2</v>
      </c>
      <c r="Q774" s="442">
        <f t="shared" si="916"/>
        <v>1.0500000000000001E-2</v>
      </c>
      <c r="R774" s="442">
        <f t="shared" si="917"/>
        <v>2.4199999999999999E-2</v>
      </c>
      <c r="S774" s="442">
        <f t="shared" si="918"/>
        <v>3.0200000000000001E-2</v>
      </c>
      <c r="T774" s="442">
        <f t="shared" si="919"/>
        <v>1.06E-2</v>
      </c>
      <c r="V774" s="442">
        <f>AVERAGE(Q774:T774)</f>
        <v>1.8874999999999999E-2</v>
      </c>
      <c r="W774" s="445"/>
      <c r="X774" s="265">
        <f>AVERAGE(Q773:T774)</f>
        <v>1.7312499999999998E-2</v>
      </c>
      <c r="Y774" s="266">
        <v>110</v>
      </c>
    </row>
    <row r="775" spans="1:25" ht="17.45" customHeight="1" x14ac:dyDescent="0.25">
      <c r="A775" s="257">
        <f t="shared" si="898"/>
        <v>2</v>
      </c>
      <c r="B775" s="257">
        <f t="shared" si="899"/>
        <v>2020</v>
      </c>
      <c r="C775" s="8">
        <f t="shared" si="921"/>
        <v>43871</v>
      </c>
      <c r="D775" s="260"/>
      <c r="E775" s="261">
        <v>2.93E-2</v>
      </c>
      <c r="F775" s="263"/>
      <c r="G775" s="262">
        <v>3.1399999999999997E-2</v>
      </c>
      <c r="H775" s="285"/>
      <c r="I775" s="260"/>
      <c r="J775" s="261">
        <v>2.23E-2</v>
      </c>
      <c r="K775" s="260"/>
      <c r="L775" s="261">
        <v>0.03</v>
      </c>
      <c r="M775" s="264">
        <f t="shared" si="922"/>
        <v>1.9993333333333332E-2</v>
      </c>
      <c r="N775" s="264">
        <f t="shared" si="923"/>
        <v>2.3439428571428573E-2</v>
      </c>
      <c r="O775" s="264">
        <f t="shared" si="924"/>
        <v>2.5080666666666671E-2</v>
      </c>
      <c r="P775" s="264">
        <f t="shared" si="925"/>
        <v>2.431333333333334E-2</v>
      </c>
      <c r="Q775" s="265">
        <f t="shared" si="916"/>
        <v>2.93E-2</v>
      </c>
      <c r="R775" s="265">
        <f t="shared" si="917"/>
        <v>3.1399999999999997E-2</v>
      </c>
      <c r="S775" s="265">
        <f t="shared" si="918"/>
        <v>2.23E-2</v>
      </c>
      <c r="T775" s="265">
        <f t="shared" si="919"/>
        <v>0.03</v>
      </c>
      <c r="V775" s="257"/>
      <c r="W775" s="265">
        <f t="shared" ref="W775:W779" si="926">AVERAGE(Q775:T775)</f>
        <v>2.8249999999999997E-2</v>
      </c>
      <c r="X775" s="257"/>
    </row>
    <row r="776" spans="1:25" ht="17.45" customHeight="1" x14ac:dyDescent="0.25">
      <c r="A776" s="257">
        <f t="shared" si="898"/>
        <v>2</v>
      </c>
      <c r="B776" s="257">
        <f t="shared" si="899"/>
        <v>2020</v>
      </c>
      <c r="C776" s="48">
        <f t="shared" si="921"/>
        <v>43872</v>
      </c>
      <c r="D776" s="275">
        <v>2.98E-2</v>
      </c>
      <c r="E776" s="276"/>
      <c r="F776" s="278">
        <v>3.2800000000000003E-2</v>
      </c>
      <c r="G776" s="277"/>
      <c r="H776" s="286">
        <v>3.2099999999999997E-2</v>
      </c>
      <c r="I776" s="275">
        <v>3.5700000000000003E-2</v>
      </c>
      <c r="J776" s="276"/>
      <c r="K776" s="275">
        <v>4.4499999999999998E-2</v>
      </c>
      <c r="L776" s="276"/>
      <c r="M776" s="264">
        <f t="shared" si="922"/>
        <v>2.065333333333334E-2</v>
      </c>
      <c r="N776" s="264">
        <f t="shared" si="923"/>
        <v>2.489371428571429E-2</v>
      </c>
      <c r="O776" s="264">
        <f t="shared" si="924"/>
        <v>2.5770666666666671E-2</v>
      </c>
      <c r="P776" s="264">
        <f t="shared" si="925"/>
        <v>2.5336666666666671E-2</v>
      </c>
      <c r="Q776" s="265">
        <f t="shared" ref="Q776:Q782" si="927">IFERROR(AVERAGE(D776:E776),"")</f>
        <v>2.98E-2</v>
      </c>
      <c r="R776" s="265">
        <f t="shared" ref="R776:R782" si="928">IFERROR(AVERAGE(F776:H776),"")</f>
        <v>3.245E-2</v>
      </c>
      <c r="S776" s="265">
        <f t="shared" ref="S776:S782" si="929">IFERROR(AVERAGE(I776:J776),"")</f>
        <v>3.5700000000000003E-2</v>
      </c>
      <c r="T776" s="265">
        <f t="shared" ref="T776:T782" si="930">IFERROR(AVERAGE(K776:L776),"")</f>
        <v>4.4499999999999998E-2</v>
      </c>
      <c r="V776" s="257"/>
      <c r="W776" s="265">
        <f t="shared" si="926"/>
        <v>3.5612500000000005E-2</v>
      </c>
      <c r="X776" s="257"/>
    </row>
    <row r="777" spans="1:25" ht="17.45" customHeight="1" x14ac:dyDescent="0.25">
      <c r="A777" s="257">
        <f t="shared" si="898"/>
        <v>2</v>
      </c>
      <c r="B777" s="257">
        <f t="shared" si="899"/>
        <v>2020</v>
      </c>
      <c r="C777" s="8">
        <f t="shared" si="921"/>
        <v>43873</v>
      </c>
      <c r="D777" s="260"/>
      <c r="E777" s="261">
        <v>3.1699999999999999E-2</v>
      </c>
      <c r="F777" s="263"/>
      <c r="G777" s="262">
        <v>2.3099999999999999E-2</v>
      </c>
      <c r="H777" s="285"/>
      <c r="I777" s="260"/>
      <c r="J777" s="261">
        <v>2.98E-2</v>
      </c>
      <c r="K777" s="260"/>
      <c r="L777" s="261">
        <v>3.1600000000000003E-2</v>
      </c>
      <c r="M777" s="264">
        <f t="shared" si="922"/>
        <v>2.1293333333333334E-2</v>
      </c>
      <c r="N777" s="264">
        <f t="shared" si="923"/>
        <v>2.4879428571428573E-2</v>
      </c>
      <c r="O777" s="264">
        <f t="shared" si="924"/>
        <v>2.5760666666666671E-2</v>
      </c>
      <c r="P777" s="264">
        <f t="shared" si="925"/>
        <v>2.5560000000000006E-2</v>
      </c>
      <c r="Q777" s="265">
        <f t="shared" si="927"/>
        <v>3.1699999999999999E-2</v>
      </c>
      <c r="R777" s="265">
        <f t="shared" si="928"/>
        <v>2.3099999999999999E-2</v>
      </c>
      <c r="S777" s="265">
        <f t="shared" si="929"/>
        <v>2.98E-2</v>
      </c>
      <c r="T777" s="265">
        <f t="shared" si="930"/>
        <v>3.1600000000000003E-2</v>
      </c>
      <c r="V777" s="257"/>
      <c r="W777" s="265">
        <f t="shared" si="926"/>
        <v>2.9050000000000003E-2</v>
      </c>
      <c r="X777" s="257"/>
    </row>
    <row r="778" spans="1:25" ht="17.45" customHeight="1" x14ac:dyDescent="0.25">
      <c r="A778" s="257">
        <f t="shared" si="898"/>
        <v>2</v>
      </c>
      <c r="B778" s="257">
        <f t="shared" si="899"/>
        <v>2020</v>
      </c>
      <c r="C778" s="8">
        <f t="shared" si="921"/>
        <v>43874</v>
      </c>
      <c r="D778" s="260">
        <v>2.3300000000000001E-2</v>
      </c>
      <c r="E778" s="261"/>
      <c r="F778" s="263">
        <v>2.41E-2</v>
      </c>
      <c r="G778" s="262"/>
      <c r="H778" s="285"/>
      <c r="I778" s="260">
        <v>3.1E-2</v>
      </c>
      <c r="J778" s="261"/>
      <c r="K778" s="260">
        <v>2.2800000000000001E-2</v>
      </c>
      <c r="L778" s="261"/>
      <c r="M778" s="264">
        <f t="shared" si="922"/>
        <v>2.1583333333333333E-2</v>
      </c>
      <c r="N778" s="264">
        <f t="shared" si="923"/>
        <v>2.485085714285715E-2</v>
      </c>
      <c r="O778" s="264">
        <f t="shared" si="924"/>
        <v>2.5860666666666674E-2</v>
      </c>
      <c r="P778" s="264">
        <f t="shared" si="925"/>
        <v>2.5480000000000003E-2</v>
      </c>
      <c r="Q778" s="265">
        <f t="shared" si="927"/>
        <v>2.3300000000000001E-2</v>
      </c>
      <c r="R778" s="265">
        <f t="shared" si="928"/>
        <v>2.41E-2</v>
      </c>
      <c r="S778" s="265">
        <f t="shared" si="929"/>
        <v>3.1E-2</v>
      </c>
      <c r="T778" s="265">
        <f t="shared" si="930"/>
        <v>2.2800000000000001E-2</v>
      </c>
      <c r="V778" s="257"/>
      <c r="W778" s="265">
        <f t="shared" si="926"/>
        <v>2.53E-2</v>
      </c>
      <c r="X778" s="257"/>
    </row>
    <row r="779" spans="1:25" ht="17.45" customHeight="1" x14ac:dyDescent="0.25">
      <c r="A779" s="257">
        <f t="shared" si="898"/>
        <v>2</v>
      </c>
      <c r="B779" s="257">
        <f t="shared" si="899"/>
        <v>2020</v>
      </c>
      <c r="C779" s="8">
        <f t="shared" si="921"/>
        <v>43875</v>
      </c>
      <c r="D779" s="260"/>
      <c r="E779" s="261">
        <v>1.8499999999999999E-2</v>
      </c>
      <c r="F779" s="263"/>
      <c r="G779" s="262">
        <v>2.3E-2</v>
      </c>
      <c r="H779" s="285"/>
      <c r="I779" s="260"/>
      <c r="J779" s="261">
        <v>2.6800000000000001E-2</v>
      </c>
      <c r="K779" s="260"/>
      <c r="L779" s="261">
        <v>2.8199999999999999E-2</v>
      </c>
      <c r="M779" s="264">
        <f t="shared" si="922"/>
        <v>2.0979999999999999E-2</v>
      </c>
      <c r="N779" s="264">
        <f t="shared" si="923"/>
        <v>2.4750857142857151E-2</v>
      </c>
      <c r="O779" s="264">
        <f t="shared" si="924"/>
        <v>2.6027333333333343E-2</v>
      </c>
      <c r="P779" s="264">
        <f t="shared" si="925"/>
        <v>2.5373333333333341E-2</v>
      </c>
      <c r="Q779" s="265">
        <f t="shared" si="927"/>
        <v>1.8499999999999999E-2</v>
      </c>
      <c r="R779" s="265">
        <f t="shared" si="928"/>
        <v>2.3E-2</v>
      </c>
      <c r="S779" s="265">
        <f t="shared" si="929"/>
        <v>2.6800000000000001E-2</v>
      </c>
      <c r="T779" s="265">
        <f t="shared" si="930"/>
        <v>2.8199999999999999E-2</v>
      </c>
      <c r="V779" s="257"/>
      <c r="W779" s="265">
        <f t="shared" si="926"/>
        <v>2.4125000000000001E-2</v>
      </c>
      <c r="X779" s="265">
        <f>AVERAGE(Q775:T779)</f>
        <v>2.8467500000000007E-2</v>
      </c>
      <c r="Y779" s="266">
        <v>111</v>
      </c>
    </row>
    <row r="780" spans="1:25" ht="17.45" customHeight="1" x14ac:dyDescent="0.25">
      <c r="A780" s="257">
        <f t="shared" si="898"/>
        <v>2</v>
      </c>
      <c r="B780" s="257">
        <f t="shared" si="899"/>
        <v>2020</v>
      </c>
      <c r="C780" s="435">
        <f t="shared" si="921"/>
        <v>43876</v>
      </c>
      <c r="D780" s="434">
        <v>9.7999999999999997E-3</v>
      </c>
      <c r="E780" s="436"/>
      <c r="F780" s="437"/>
      <c r="G780" s="438"/>
      <c r="H780" s="439">
        <v>1.0999999999999999E-2</v>
      </c>
      <c r="I780" s="434">
        <v>1.0500000000000001E-2</v>
      </c>
      <c r="J780" s="436"/>
      <c r="K780" s="434">
        <v>1.34E-2</v>
      </c>
      <c r="L780" s="436"/>
      <c r="M780" s="264">
        <f t="shared" si="922"/>
        <v>2.0849999999999997E-2</v>
      </c>
      <c r="N780" s="264">
        <f t="shared" si="923"/>
        <v>2.4645142857142865E-2</v>
      </c>
      <c r="O780" s="264">
        <f t="shared" si="924"/>
        <v>2.5784000000000008E-2</v>
      </c>
      <c r="P780" s="264">
        <f t="shared" si="925"/>
        <v>2.5260000000000005E-2</v>
      </c>
      <c r="Q780" s="442">
        <f t="shared" si="927"/>
        <v>9.7999999999999997E-3</v>
      </c>
      <c r="R780" s="442">
        <f t="shared" si="928"/>
        <v>1.0999999999999999E-2</v>
      </c>
      <c r="S780" s="442">
        <f t="shared" si="929"/>
        <v>1.0500000000000001E-2</v>
      </c>
      <c r="T780" s="442">
        <f t="shared" si="930"/>
        <v>1.34E-2</v>
      </c>
      <c r="V780" s="442">
        <f>AVERAGE(Q780:T780)</f>
        <v>1.1175000000000001E-2</v>
      </c>
      <c r="W780" s="445"/>
      <c r="X780" s="257"/>
      <c r="Y780" s="266">
        <v>111</v>
      </c>
    </row>
    <row r="781" spans="1:25" ht="17.45" customHeight="1" x14ac:dyDescent="0.25">
      <c r="A781" s="257">
        <f t="shared" si="898"/>
        <v>2</v>
      </c>
      <c r="B781" s="257">
        <f t="shared" si="899"/>
        <v>2020</v>
      </c>
      <c r="C781" s="435">
        <f t="shared" si="921"/>
        <v>43877</v>
      </c>
      <c r="D781" s="434"/>
      <c r="E781" s="436">
        <v>1.17E-2</v>
      </c>
      <c r="F781" s="437"/>
      <c r="G781" s="438">
        <v>1.0800000000000001E-2</v>
      </c>
      <c r="H781" s="439"/>
      <c r="I781" s="434"/>
      <c r="J781" s="436">
        <v>1.8200000000000001E-2</v>
      </c>
      <c r="K781" s="434"/>
      <c r="L781" s="436">
        <v>1.66E-2</v>
      </c>
      <c r="M781" s="264">
        <f t="shared" si="922"/>
        <v>2.0920000000000001E-2</v>
      </c>
      <c r="N781" s="264">
        <f t="shared" si="923"/>
        <v>2.4465142857142862E-2</v>
      </c>
      <c r="O781" s="264">
        <f t="shared" si="924"/>
        <v>2.567733333333334E-2</v>
      </c>
      <c r="P781" s="264">
        <f t="shared" si="925"/>
        <v>2.5366666666666669E-2</v>
      </c>
      <c r="Q781" s="442">
        <f t="shared" si="927"/>
        <v>1.17E-2</v>
      </c>
      <c r="R781" s="442">
        <f t="shared" si="928"/>
        <v>1.0800000000000001E-2</v>
      </c>
      <c r="S781" s="442">
        <f t="shared" si="929"/>
        <v>1.8200000000000001E-2</v>
      </c>
      <c r="T781" s="442">
        <f t="shared" si="930"/>
        <v>1.66E-2</v>
      </c>
      <c r="V781" s="442">
        <f>AVERAGE(Q781:T781)</f>
        <v>1.4325000000000001E-2</v>
      </c>
      <c r="W781" s="445"/>
      <c r="X781" s="265">
        <f>AVERAGE(Q780:T781)</f>
        <v>1.2750000000000001E-2</v>
      </c>
      <c r="Y781" s="266">
        <v>111</v>
      </c>
    </row>
    <row r="782" spans="1:25" ht="17.45" customHeight="1" x14ac:dyDescent="0.25">
      <c r="A782" s="257">
        <f t="shared" si="898"/>
        <v>2</v>
      </c>
      <c r="B782" s="257">
        <f t="shared" si="899"/>
        <v>2020</v>
      </c>
      <c r="C782" s="48">
        <f t="shared" si="921"/>
        <v>43878</v>
      </c>
      <c r="D782" s="275">
        <v>1.9800000000000002E-2</v>
      </c>
      <c r="E782" s="276"/>
      <c r="F782" s="278">
        <v>2.3199999999999998E-2</v>
      </c>
      <c r="G782" s="277"/>
      <c r="H782" s="286">
        <v>2.4E-2</v>
      </c>
      <c r="I782" s="275">
        <v>2.7199999999999998E-2</v>
      </c>
      <c r="J782" s="276"/>
      <c r="K782" s="275">
        <v>2.2599999999999999E-2</v>
      </c>
      <c r="L782" s="276"/>
      <c r="M782" s="264">
        <f t="shared" si="922"/>
        <v>2.1270000000000001E-2</v>
      </c>
      <c r="N782" s="264">
        <f t="shared" si="923"/>
        <v>2.5282285714285719E-2</v>
      </c>
      <c r="O782" s="264">
        <f t="shared" si="924"/>
        <v>2.618733333333334E-2</v>
      </c>
      <c r="P782" s="264">
        <f t="shared" si="925"/>
        <v>2.562E-2</v>
      </c>
      <c r="Q782" s="265">
        <f t="shared" si="927"/>
        <v>1.9800000000000002E-2</v>
      </c>
      <c r="R782" s="265">
        <f t="shared" si="928"/>
        <v>2.3599999999999999E-2</v>
      </c>
      <c r="S782" s="265">
        <f t="shared" si="929"/>
        <v>2.7199999999999998E-2</v>
      </c>
      <c r="T782" s="265">
        <f t="shared" si="930"/>
        <v>2.2599999999999999E-2</v>
      </c>
      <c r="V782" s="257"/>
      <c r="W782" s="265">
        <f t="shared" ref="W782:W786" si="931">AVERAGE(Q782:T782)</f>
        <v>2.3299999999999998E-2</v>
      </c>
      <c r="X782" s="257"/>
    </row>
    <row r="783" spans="1:25" ht="17.45" customHeight="1" x14ac:dyDescent="0.25">
      <c r="A783" s="257">
        <f t="shared" si="898"/>
        <v>2</v>
      </c>
      <c r="B783" s="257">
        <f t="shared" si="899"/>
        <v>2020</v>
      </c>
      <c r="C783" s="8">
        <f t="shared" si="921"/>
        <v>43879</v>
      </c>
      <c r="D783" s="260"/>
      <c r="E783" s="261">
        <v>1.61E-2</v>
      </c>
      <c r="F783" s="263"/>
      <c r="G783" s="262">
        <v>2.2499999999999999E-2</v>
      </c>
      <c r="H783" s="285"/>
      <c r="I783" s="260"/>
      <c r="J783" s="261">
        <v>3.1899999999999998E-2</v>
      </c>
      <c r="K783" s="260"/>
      <c r="L783" s="261">
        <v>0.03</v>
      </c>
      <c r="M783" s="264">
        <f t="shared" si="922"/>
        <v>2.1276666666666669E-2</v>
      </c>
      <c r="N783" s="264">
        <f t="shared" si="923"/>
        <v>2.5728000000000001E-2</v>
      </c>
      <c r="O783" s="264">
        <f t="shared" si="924"/>
        <v>2.7003333333333341E-2</v>
      </c>
      <c r="P783" s="264">
        <f t="shared" si="925"/>
        <v>2.6166666666666664E-2</v>
      </c>
      <c r="Q783" s="265">
        <f t="shared" ref="Q783:Q792" si="932">IFERROR(AVERAGE(D783:E783),"")</f>
        <v>1.61E-2</v>
      </c>
      <c r="R783" s="265">
        <f t="shared" ref="R783:R792" si="933">IFERROR(AVERAGE(F783:H783),"")</f>
        <v>2.2499999999999999E-2</v>
      </c>
      <c r="S783" s="265">
        <f t="shared" ref="S783:S792" si="934">IFERROR(AVERAGE(I783:J783),"")</f>
        <v>3.1899999999999998E-2</v>
      </c>
      <c r="T783" s="265">
        <f t="shared" ref="T783:T792" si="935">IFERROR(AVERAGE(K783:L783),"")</f>
        <v>0.03</v>
      </c>
      <c r="V783" s="257"/>
      <c r="W783" s="265">
        <f t="shared" si="931"/>
        <v>2.5124999999999998E-2</v>
      </c>
      <c r="X783" s="257"/>
    </row>
    <row r="784" spans="1:25" ht="17.45" customHeight="1" x14ac:dyDescent="0.25">
      <c r="A784" s="257">
        <f t="shared" si="898"/>
        <v>2</v>
      </c>
      <c r="B784" s="257">
        <f t="shared" si="899"/>
        <v>2020</v>
      </c>
      <c r="C784" s="8">
        <f t="shared" si="921"/>
        <v>43880</v>
      </c>
      <c r="D784" s="260">
        <v>2.2499999999999999E-2</v>
      </c>
      <c r="E784" s="261"/>
      <c r="F784" s="263">
        <v>1.7999999999999999E-2</v>
      </c>
      <c r="G784" s="262"/>
      <c r="H784" s="285"/>
      <c r="I784" s="260">
        <v>2.76E-2</v>
      </c>
      <c r="J784" s="261"/>
      <c r="K784" s="260">
        <v>1.9699999999999999E-2</v>
      </c>
      <c r="L784" s="261"/>
      <c r="M784" s="264">
        <f t="shared" si="922"/>
        <v>2.1386666666666668E-2</v>
      </c>
      <c r="N784" s="264">
        <f t="shared" si="923"/>
        <v>2.5713714285714288E-2</v>
      </c>
      <c r="O784" s="264">
        <f t="shared" si="924"/>
        <v>2.6703333333333336E-2</v>
      </c>
      <c r="P784" s="264">
        <f t="shared" si="925"/>
        <v>2.6179999999999998E-2</v>
      </c>
      <c r="Q784" s="265">
        <f t="shared" si="932"/>
        <v>2.2499999999999999E-2</v>
      </c>
      <c r="R784" s="265">
        <f t="shared" si="933"/>
        <v>1.7999999999999999E-2</v>
      </c>
      <c r="S784" s="265">
        <f t="shared" si="934"/>
        <v>2.76E-2</v>
      </c>
      <c r="T784" s="265">
        <f t="shared" si="935"/>
        <v>1.9699999999999999E-2</v>
      </c>
      <c r="V784" s="257"/>
      <c r="W784" s="265">
        <f t="shared" si="931"/>
        <v>2.1949999999999997E-2</v>
      </c>
      <c r="X784" s="257"/>
    </row>
    <row r="785" spans="1:30" ht="17.45" customHeight="1" x14ac:dyDescent="0.25">
      <c r="A785" s="257">
        <f t="shared" si="898"/>
        <v>2</v>
      </c>
      <c r="B785" s="257">
        <f t="shared" si="899"/>
        <v>2020</v>
      </c>
      <c r="C785" s="8">
        <f t="shared" si="921"/>
        <v>43881</v>
      </c>
      <c r="D785" s="260"/>
      <c r="E785" s="261">
        <v>2.52E-2</v>
      </c>
      <c r="F785" s="263"/>
      <c r="G785" s="262">
        <v>1.8800000000000001E-2</v>
      </c>
      <c r="H785" s="285"/>
      <c r="I785" s="260"/>
      <c r="J785" s="261">
        <v>2.5100000000000001E-2</v>
      </c>
      <c r="K785" s="260"/>
      <c r="L785" s="261">
        <v>2.8299999999999999E-2</v>
      </c>
      <c r="M785" s="264">
        <f t="shared" si="922"/>
        <v>2.1270000000000001E-2</v>
      </c>
      <c r="N785" s="264">
        <f t="shared" si="923"/>
        <v>2.5782285714285723E-2</v>
      </c>
      <c r="O785" s="264">
        <f t="shared" si="924"/>
        <v>2.6529999999999998E-2</v>
      </c>
      <c r="P785" s="264">
        <f t="shared" si="925"/>
        <v>2.6526666666666664E-2</v>
      </c>
      <c r="Q785" s="265">
        <f t="shared" si="932"/>
        <v>2.52E-2</v>
      </c>
      <c r="R785" s="265">
        <f t="shared" si="933"/>
        <v>1.8800000000000001E-2</v>
      </c>
      <c r="S785" s="265">
        <f t="shared" si="934"/>
        <v>2.5100000000000001E-2</v>
      </c>
      <c r="T785" s="265">
        <f t="shared" si="935"/>
        <v>2.8299999999999999E-2</v>
      </c>
      <c r="V785" s="257"/>
      <c r="W785" s="265">
        <f t="shared" si="931"/>
        <v>2.4349999999999997E-2</v>
      </c>
      <c r="X785" s="257"/>
    </row>
    <row r="786" spans="1:30" ht="17.45" customHeight="1" x14ac:dyDescent="0.25">
      <c r="A786" s="257">
        <f t="shared" si="898"/>
        <v>2</v>
      </c>
      <c r="B786" s="257">
        <f t="shared" si="899"/>
        <v>2020</v>
      </c>
      <c r="C786" s="8">
        <f t="shared" si="921"/>
        <v>43882</v>
      </c>
      <c r="D786" s="260">
        <v>2.9899999999999999E-2</v>
      </c>
      <c r="E786" s="261"/>
      <c r="F786" s="263"/>
      <c r="G786" s="262"/>
      <c r="H786" s="285">
        <v>1.9800000000000002E-2</v>
      </c>
      <c r="I786" s="260">
        <v>1.7399999999999999E-2</v>
      </c>
      <c r="J786" s="261"/>
      <c r="K786" s="260">
        <v>4.0300000000000002E-2</v>
      </c>
      <c r="L786" s="261"/>
      <c r="M786" s="264">
        <f t="shared" si="922"/>
        <v>2.1416666666666671E-2</v>
      </c>
      <c r="N786" s="264">
        <f t="shared" si="923"/>
        <v>2.5925142857142862E-2</v>
      </c>
      <c r="O786" s="264">
        <f t="shared" si="924"/>
        <v>2.6069999999999999E-2</v>
      </c>
      <c r="P786" s="264">
        <f t="shared" si="925"/>
        <v>2.7066666666666666E-2</v>
      </c>
      <c r="Q786" s="265">
        <f t="shared" si="932"/>
        <v>2.9899999999999999E-2</v>
      </c>
      <c r="R786" s="265">
        <f t="shared" si="933"/>
        <v>1.9800000000000002E-2</v>
      </c>
      <c r="S786" s="265">
        <f t="shared" si="934"/>
        <v>1.7399999999999999E-2</v>
      </c>
      <c r="T786" s="265">
        <f t="shared" si="935"/>
        <v>4.0300000000000002E-2</v>
      </c>
      <c r="V786" s="257"/>
      <c r="W786" s="265">
        <f t="shared" si="931"/>
        <v>2.6849999999999999E-2</v>
      </c>
      <c r="X786" s="265">
        <f>AVERAGE(Q782:T786)</f>
        <v>2.4314999999999996E-2</v>
      </c>
      <c r="Y786" s="266">
        <v>112</v>
      </c>
    </row>
    <row r="787" spans="1:30" ht="17.45" customHeight="1" x14ac:dyDescent="0.25">
      <c r="A787" s="257">
        <f t="shared" si="898"/>
        <v>2</v>
      </c>
      <c r="B787" s="257">
        <f t="shared" si="899"/>
        <v>2020</v>
      </c>
      <c r="C787" s="435">
        <f t="shared" si="921"/>
        <v>43883</v>
      </c>
      <c r="D787" s="434"/>
      <c r="E787" s="436">
        <v>1.01E-2</v>
      </c>
      <c r="F787" s="437"/>
      <c r="G787" s="438">
        <v>5.3E-3</v>
      </c>
      <c r="H787" s="439"/>
      <c r="I787" s="434"/>
      <c r="J787" s="436">
        <v>4.4999999999999997E-3</v>
      </c>
      <c r="K787" s="434"/>
      <c r="L787" s="436">
        <v>1.4800000000000001E-2</v>
      </c>
      <c r="M787" s="264">
        <f t="shared" si="922"/>
        <v>2.1003333333333336E-2</v>
      </c>
      <c r="N787" s="264">
        <f t="shared" si="923"/>
        <v>2.511085714285715E-2</v>
      </c>
      <c r="O787" s="264">
        <f t="shared" si="924"/>
        <v>2.5239999999999995E-2</v>
      </c>
      <c r="P787" s="264">
        <f t="shared" si="925"/>
        <v>2.6436666666666664E-2</v>
      </c>
      <c r="Q787" s="442">
        <f t="shared" si="932"/>
        <v>1.01E-2</v>
      </c>
      <c r="R787" s="442">
        <f t="shared" si="933"/>
        <v>5.3E-3</v>
      </c>
      <c r="S787" s="442">
        <f t="shared" si="934"/>
        <v>4.4999999999999997E-3</v>
      </c>
      <c r="T787" s="442">
        <f t="shared" si="935"/>
        <v>1.4800000000000001E-2</v>
      </c>
      <c r="V787" s="442">
        <f>AVERAGE(Q787:T787)</f>
        <v>8.6750000000000004E-3</v>
      </c>
      <c r="W787" s="445"/>
      <c r="X787" s="257"/>
      <c r="Y787" s="266">
        <v>112</v>
      </c>
    </row>
    <row r="788" spans="1:30" ht="17.45" customHeight="1" x14ac:dyDescent="0.25">
      <c r="A788" s="257">
        <f t="shared" si="898"/>
        <v>2</v>
      </c>
      <c r="B788" s="257">
        <f t="shared" si="899"/>
        <v>2020</v>
      </c>
      <c r="C788" s="435">
        <f t="shared" si="921"/>
        <v>43884</v>
      </c>
      <c r="D788" s="434">
        <v>6.7999999999999996E-3</v>
      </c>
      <c r="E788" s="436"/>
      <c r="F788" s="437">
        <v>4.1999999999999997E-3</v>
      </c>
      <c r="G788" s="438"/>
      <c r="H788" s="439">
        <v>4.1999999999999997E-3</v>
      </c>
      <c r="I788" s="434">
        <v>4.4999999999999997E-3</v>
      </c>
      <c r="J788" s="436"/>
      <c r="K788" s="434">
        <v>1.04E-2</v>
      </c>
      <c r="L788" s="436"/>
      <c r="M788" s="264">
        <f t="shared" si="922"/>
        <v>2.018E-2</v>
      </c>
      <c r="N788" s="264">
        <f t="shared" si="923"/>
        <v>2.3710857142857145E-2</v>
      </c>
      <c r="O788" s="264">
        <f t="shared" si="924"/>
        <v>2.4499999999999997E-2</v>
      </c>
      <c r="P788" s="264">
        <f t="shared" si="925"/>
        <v>2.5933333333333329E-2</v>
      </c>
      <c r="Q788" s="442">
        <f t="shared" si="932"/>
        <v>6.7999999999999996E-3</v>
      </c>
      <c r="R788" s="442">
        <f t="shared" si="933"/>
        <v>4.1999999999999997E-3</v>
      </c>
      <c r="S788" s="442">
        <f t="shared" si="934"/>
        <v>4.4999999999999997E-3</v>
      </c>
      <c r="T788" s="442">
        <f t="shared" si="935"/>
        <v>1.04E-2</v>
      </c>
      <c r="V788" s="442">
        <f>AVERAGE(Q788:T788)</f>
        <v>6.4749999999999999E-3</v>
      </c>
      <c r="W788" s="445"/>
      <c r="X788" s="265">
        <f>AVERAGE(Q787:T788)</f>
        <v>7.5750000000000001E-3</v>
      </c>
      <c r="Y788" s="266">
        <v>112</v>
      </c>
    </row>
    <row r="789" spans="1:30" ht="17.45" customHeight="1" x14ac:dyDescent="0.25">
      <c r="A789" s="257">
        <f t="shared" si="898"/>
        <v>2</v>
      </c>
      <c r="B789" s="257">
        <f t="shared" si="899"/>
        <v>2020</v>
      </c>
      <c r="C789" s="8">
        <f t="shared" si="921"/>
        <v>43885</v>
      </c>
      <c r="D789" s="260"/>
      <c r="E789" s="261">
        <v>1.2800000000000001E-2</v>
      </c>
      <c r="F789" s="263"/>
      <c r="G789" s="262">
        <v>2.3800000000000002E-2</v>
      </c>
      <c r="H789" s="285"/>
      <c r="I789" s="260"/>
      <c r="J789" s="261">
        <v>2.81E-2</v>
      </c>
      <c r="K789" s="260"/>
      <c r="L789" s="261">
        <v>2.63E-2</v>
      </c>
      <c r="M789" s="264">
        <f t="shared" si="922"/>
        <v>2.0296666666666668E-2</v>
      </c>
      <c r="N789" s="264">
        <f t="shared" si="923"/>
        <v>2.4053714285714289E-2</v>
      </c>
      <c r="O789" s="264">
        <f t="shared" si="924"/>
        <v>2.5039999999999993E-2</v>
      </c>
      <c r="P789" s="264">
        <f t="shared" si="925"/>
        <v>2.6366666666666663E-2</v>
      </c>
      <c r="Q789" s="265">
        <f t="shared" si="932"/>
        <v>1.2800000000000001E-2</v>
      </c>
      <c r="R789" s="265">
        <f t="shared" si="933"/>
        <v>2.3800000000000002E-2</v>
      </c>
      <c r="S789" s="265">
        <f t="shared" si="934"/>
        <v>2.81E-2</v>
      </c>
      <c r="T789" s="265">
        <f t="shared" si="935"/>
        <v>2.63E-2</v>
      </c>
      <c r="V789" s="257"/>
      <c r="W789" s="265">
        <f t="shared" ref="W789:W793" si="936">AVERAGE(Q789:T789)</f>
        <v>2.2750000000000003E-2</v>
      </c>
      <c r="X789" s="257"/>
    </row>
    <row r="790" spans="1:30" ht="17.45" customHeight="1" x14ac:dyDescent="0.25">
      <c r="A790" s="257">
        <f t="shared" si="898"/>
        <v>2</v>
      </c>
      <c r="B790" s="257">
        <f t="shared" si="899"/>
        <v>2020</v>
      </c>
      <c r="C790" s="8">
        <f t="shared" si="921"/>
        <v>43886</v>
      </c>
      <c r="D790" s="260">
        <v>3.3099999999999997E-2</v>
      </c>
      <c r="E790" s="261"/>
      <c r="F790" s="263">
        <v>2.1499999999999998E-2</v>
      </c>
      <c r="G790" s="262"/>
      <c r="H790" s="285"/>
      <c r="I790" s="260">
        <v>2.07E-2</v>
      </c>
      <c r="J790" s="261"/>
      <c r="K790" s="260">
        <v>4.7300000000000002E-2</v>
      </c>
      <c r="L790" s="261"/>
      <c r="M790" s="264">
        <f t="shared" si="922"/>
        <v>2.109666666666667E-2</v>
      </c>
      <c r="N790" s="264">
        <f t="shared" si="923"/>
        <v>2.4439428571428574E-2</v>
      </c>
      <c r="O790" s="264">
        <f t="shared" si="924"/>
        <v>2.5546666666666662E-2</v>
      </c>
      <c r="P790" s="264">
        <f t="shared" si="925"/>
        <v>2.7609999999999999E-2</v>
      </c>
      <c r="Q790" s="265">
        <f t="shared" si="932"/>
        <v>3.3099999999999997E-2</v>
      </c>
      <c r="R790" s="265">
        <f t="shared" si="933"/>
        <v>2.1499999999999998E-2</v>
      </c>
      <c r="S790" s="265">
        <f t="shared" si="934"/>
        <v>2.07E-2</v>
      </c>
      <c r="T790" s="265">
        <f t="shared" si="935"/>
        <v>4.7300000000000002E-2</v>
      </c>
      <c r="V790" s="257"/>
      <c r="W790" s="265">
        <f t="shared" si="936"/>
        <v>3.0649999999999997E-2</v>
      </c>
      <c r="X790" s="257"/>
    </row>
    <row r="791" spans="1:30" ht="17.45" customHeight="1" x14ac:dyDescent="0.25">
      <c r="A791" s="257">
        <f t="shared" si="898"/>
        <v>2</v>
      </c>
      <c r="B791" s="257">
        <f t="shared" si="899"/>
        <v>2020</v>
      </c>
      <c r="C791" s="8">
        <f t="shared" si="921"/>
        <v>43887</v>
      </c>
      <c r="D791" s="260"/>
      <c r="E791" s="261">
        <v>2.12E-2</v>
      </c>
      <c r="F791" s="263"/>
      <c r="G791" s="262">
        <v>2.9600000000000001E-2</v>
      </c>
      <c r="H791" s="285"/>
      <c r="I791" s="260"/>
      <c r="J791" s="261">
        <v>3.7199999999999997E-2</v>
      </c>
      <c r="K791" s="260"/>
      <c r="L791" s="261">
        <v>3.4299999999999997E-2</v>
      </c>
      <c r="M791" s="264">
        <f t="shared" si="922"/>
        <v>2.1270000000000004E-2</v>
      </c>
      <c r="N791" s="264">
        <f t="shared" si="923"/>
        <v>2.4733714285714289E-2</v>
      </c>
      <c r="O791" s="264">
        <f t="shared" si="924"/>
        <v>2.5289999999999997E-2</v>
      </c>
      <c r="P791" s="264">
        <f t="shared" si="925"/>
        <v>2.7866666666666661E-2</v>
      </c>
      <c r="Q791" s="265">
        <f t="shared" si="932"/>
        <v>2.12E-2</v>
      </c>
      <c r="R791" s="265">
        <f t="shared" si="933"/>
        <v>2.9600000000000001E-2</v>
      </c>
      <c r="S791" s="265">
        <f t="shared" si="934"/>
        <v>3.7199999999999997E-2</v>
      </c>
      <c r="T791" s="265">
        <f t="shared" si="935"/>
        <v>3.4299999999999997E-2</v>
      </c>
      <c r="V791" s="257"/>
      <c r="W791" s="265">
        <f t="shared" si="936"/>
        <v>3.0574999999999998E-2</v>
      </c>
      <c r="X791" s="257"/>
    </row>
    <row r="792" spans="1:30" ht="17.45" customHeight="1" thickBot="1" x14ac:dyDescent="0.3">
      <c r="A792" s="257">
        <f t="shared" si="898"/>
        <v>2</v>
      </c>
      <c r="B792" s="257">
        <f t="shared" si="899"/>
        <v>2020</v>
      </c>
      <c r="C792" s="8">
        <f t="shared" si="921"/>
        <v>43888</v>
      </c>
      <c r="D792" s="260">
        <v>2.3300000000000001E-2</v>
      </c>
      <c r="E792" s="261"/>
      <c r="F792" s="263"/>
      <c r="G792" s="262"/>
      <c r="H792" s="285">
        <v>3.0499999999999999E-2</v>
      </c>
      <c r="I792" s="260">
        <v>2.8199999999999999E-2</v>
      </c>
      <c r="J792" s="261"/>
      <c r="K792" s="260">
        <v>5.0700000000000002E-2</v>
      </c>
      <c r="L792" s="261"/>
      <c r="M792" s="264">
        <f t="shared" si="922"/>
        <v>2.0390000000000005E-2</v>
      </c>
      <c r="N792" s="264">
        <f t="shared" si="923"/>
        <v>2.4465142857142859E-2</v>
      </c>
      <c r="O792" s="264">
        <f t="shared" si="924"/>
        <v>2.4763333333333328E-2</v>
      </c>
      <c r="P792" s="264">
        <f t="shared" si="925"/>
        <v>2.841666666666666E-2</v>
      </c>
      <c r="Q792" s="265">
        <f t="shared" si="932"/>
        <v>2.3300000000000001E-2</v>
      </c>
      <c r="R792" s="265">
        <f t="shared" si="933"/>
        <v>3.0499999999999999E-2</v>
      </c>
      <c r="S792" s="265">
        <f t="shared" si="934"/>
        <v>2.8199999999999999E-2</v>
      </c>
      <c r="T792" s="265">
        <f t="shared" si="935"/>
        <v>5.0700000000000002E-2</v>
      </c>
      <c r="V792" s="257"/>
      <c r="W792" s="265">
        <f t="shared" si="936"/>
        <v>3.3175000000000003E-2</v>
      </c>
      <c r="X792" s="257"/>
    </row>
    <row r="793" spans="1:30" ht="17.45" customHeight="1" thickBot="1" x14ac:dyDescent="0.3">
      <c r="A793" s="257">
        <f t="shared" si="898"/>
        <v>2</v>
      </c>
      <c r="B793" s="257">
        <f t="shared" si="899"/>
        <v>2020</v>
      </c>
      <c r="C793" s="8">
        <f t="shared" si="921"/>
        <v>43889</v>
      </c>
      <c r="D793" s="260"/>
      <c r="E793" s="261">
        <v>0.03</v>
      </c>
      <c r="F793" s="263"/>
      <c r="G793" s="262">
        <v>2.4E-2</v>
      </c>
      <c r="H793" s="285"/>
      <c r="I793" s="260"/>
      <c r="J793" s="261">
        <v>2.3E-2</v>
      </c>
      <c r="K793" s="260"/>
      <c r="L793" s="261">
        <v>4.8800000000000003E-2</v>
      </c>
      <c r="M793" s="264">
        <f t="shared" si="922"/>
        <v>2.0320000000000001E-2</v>
      </c>
      <c r="N793" s="264">
        <f t="shared" si="923"/>
        <v>2.4402285714285717E-2</v>
      </c>
      <c r="O793" s="264">
        <f t="shared" si="924"/>
        <v>2.4409999999999998E-2</v>
      </c>
      <c r="P793" s="264">
        <f t="shared" si="925"/>
        <v>2.8489999999999998E-2</v>
      </c>
      <c r="Q793" s="265">
        <f t="shared" ref="Q793:Q798" si="937">IFERROR(AVERAGE(D793:E793),"")</f>
        <v>0.03</v>
      </c>
      <c r="R793" s="265">
        <f t="shared" ref="R793:R798" si="938">IFERROR(AVERAGE(F793:H793),"")</f>
        <v>2.4E-2</v>
      </c>
      <c r="S793" s="265">
        <f t="shared" ref="S793:S798" si="939">IFERROR(AVERAGE(I793:J793),"")</f>
        <v>2.3E-2</v>
      </c>
      <c r="T793" s="265">
        <f t="shared" ref="T793:T798" si="940">IFERROR(AVERAGE(K793:L793),"")</f>
        <v>4.8800000000000003E-2</v>
      </c>
      <c r="V793" s="257"/>
      <c r="W793" s="265">
        <f t="shared" si="936"/>
        <v>3.1449999999999999E-2</v>
      </c>
      <c r="X793" s="265">
        <f>AVERAGE(Q789:T793)</f>
        <v>2.9720000000000003E-2</v>
      </c>
      <c r="Y793" s="266">
        <v>113</v>
      </c>
      <c r="Z793" s="313" t="s">
        <v>92</v>
      </c>
      <c r="AA793" s="299">
        <v>2020</v>
      </c>
      <c r="AB793" s="300"/>
      <c r="AC793" s="300"/>
      <c r="AD793" s="300"/>
    </row>
    <row r="794" spans="1:30" ht="17.45" customHeight="1" x14ac:dyDescent="0.25">
      <c r="A794" s="257">
        <f t="shared" si="898"/>
        <v>2</v>
      </c>
      <c r="B794" s="257">
        <f t="shared" si="899"/>
        <v>2020</v>
      </c>
      <c r="C794" s="435">
        <f t="shared" si="921"/>
        <v>43890</v>
      </c>
      <c r="D794" s="434">
        <v>1.61E-2</v>
      </c>
      <c r="E794" s="436"/>
      <c r="F794" s="437">
        <v>1.78E-2</v>
      </c>
      <c r="G794" s="438"/>
      <c r="H794" s="439">
        <v>1.8599999999999998E-2</v>
      </c>
      <c r="I794" s="434">
        <v>1.0699999999999999E-2</v>
      </c>
      <c r="J794" s="436"/>
      <c r="K794" s="434">
        <v>3.5400000000000001E-2</v>
      </c>
      <c r="L794" s="436"/>
      <c r="M794" s="264">
        <f t="shared" si="922"/>
        <v>2.0019999999999996E-2</v>
      </c>
      <c r="N794" s="264">
        <f t="shared" si="923"/>
        <v>2.2067999999999997E-2</v>
      </c>
      <c r="O794" s="264">
        <f t="shared" si="924"/>
        <v>2.3343333333333334E-2</v>
      </c>
      <c r="P794" s="264">
        <f t="shared" si="925"/>
        <v>2.8229999999999998E-2</v>
      </c>
      <c r="Q794" s="442">
        <f t="shared" si="937"/>
        <v>1.61E-2</v>
      </c>
      <c r="R794" s="442">
        <f t="shared" si="938"/>
        <v>1.8200000000000001E-2</v>
      </c>
      <c r="S794" s="442">
        <f t="shared" si="939"/>
        <v>1.0699999999999999E-2</v>
      </c>
      <c r="T794" s="442">
        <f t="shared" si="940"/>
        <v>3.5400000000000001E-2</v>
      </c>
      <c r="V794" s="442">
        <f>AVERAGE(Q794:T794)</f>
        <v>2.01E-2</v>
      </c>
      <c r="W794" s="445"/>
      <c r="X794" s="257"/>
      <c r="Y794" s="266">
        <v>113</v>
      </c>
      <c r="Z794" s="301" t="s">
        <v>35</v>
      </c>
      <c r="AA794" s="301" t="s">
        <v>1</v>
      </c>
      <c r="AB794" s="301" t="s">
        <v>2</v>
      </c>
      <c r="AC794" s="301" t="s">
        <v>9</v>
      </c>
      <c r="AD794" s="301" t="s">
        <v>12</v>
      </c>
    </row>
    <row r="795" spans="1:30" ht="17.45" customHeight="1" x14ac:dyDescent="0.25">
      <c r="A795" s="257">
        <f t="shared" si="898"/>
        <v>3</v>
      </c>
      <c r="B795" s="257">
        <f t="shared" si="899"/>
        <v>2020</v>
      </c>
      <c r="C795" s="435">
        <f t="shared" si="921"/>
        <v>43891</v>
      </c>
      <c r="D795" s="434"/>
      <c r="E795" s="436">
        <v>1.9800000000000002E-2</v>
      </c>
      <c r="F795" s="437"/>
      <c r="G795" s="438">
        <v>9.4000000000000004E-3</v>
      </c>
      <c r="H795" s="439"/>
      <c r="I795" s="434"/>
      <c r="J795" s="436">
        <v>8.3000000000000001E-3</v>
      </c>
      <c r="K795" s="434"/>
      <c r="L795" s="436">
        <v>1.55E-2</v>
      </c>
      <c r="M795" s="264">
        <f t="shared" si="922"/>
        <v>1.9943333333333334E-2</v>
      </c>
      <c r="N795" s="264">
        <f t="shared" si="923"/>
        <v>2.1159428571428572E-2</v>
      </c>
      <c r="O795" s="264">
        <f t="shared" si="924"/>
        <v>2.2886666666666666E-2</v>
      </c>
      <c r="P795" s="264">
        <f t="shared" si="925"/>
        <v>2.7606666666666665E-2</v>
      </c>
      <c r="Q795" s="442">
        <f t="shared" si="937"/>
        <v>1.9800000000000002E-2</v>
      </c>
      <c r="R795" s="442">
        <f t="shared" si="938"/>
        <v>9.4000000000000004E-3</v>
      </c>
      <c r="S795" s="442">
        <f t="shared" si="939"/>
        <v>8.3000000000000001E-3</v>
      </c>
      <c r="T795" s="442">
        <f t="shared" si="940"/>
        <v>1.55E-2</v>
      </c>
      <c r="V795" s="442">
        <f>AVERAGE(Q795:T795)</f>
        <v>1.3250000000000001E-2</v>
      </c>
      <c r="W795" s="445"/>
      <c r="X795" s="265">
        <f>AVERAGE(Q794:T795)</f>
        <v>1.6675000000000002E-2</v>
      </c>
      <c r="Y795" s="266">
        <v>113</v>
      </c>
      <c r="Z795" s="302" t="s">
        <v>58</v>
      </c>
      <c r="AA795" s="303">
        <f>AVERAGE(D766:E794)</f>
        <v>1.9948275862068966E-2</v>
      </c>
      <c r="AB795" s="303">
        <f>AVERAGE(F766:H794)</f>
        <v>2.150529411764706E-2</v>
      </c>
      <c r="AC795" s="303">
        <f>AVERAGE(I766:J794)</f>
        <v>2.3389655172413794E-2</v>
      </c>
      <c r="AD795" s="303">
        <f>AVERAGE(K766:L794)</f>
        <v>2.8024137931034483E-2</v>
      </c>
    </row>
    <row r="796" spans="1:30" ht="17.45" customHeight="1" x14ac:dyDescent="0.25">
      <c r="A796" s="257">
        <f t="shared" si="898"/>
        <v>3</v>
      </c>
      <c r="B796" s="257">
        <f t="shared" si="899"/>
        <v>2020</v>
      </c>
      <c r="C796" s="8">
        <f t="shared" si="921"/>
        <v>43892</v>
      </c>
      <c r="D796" s="260">
        <v>4.24E-2</v>
      </c>
      <c r="E796" s="261"/>
      <c r="F796" s="263">
        <v>2.06E-2</v>
      </c>
      <c r="G796" s="262"/>
      <c r="H796" s="285"/>
      <c r="I796" s="260">
        <v>3.1600000000000003E-2</v>
      </c>
      <c r="J796" s="261"/>
      <c r="K796" s="260">
        <v>3.15E-2</v>
      </c>
      <c r="L796" s="261"/>
      <c r="M796" s="264">
        <f t="shared" si="922"/>
        <v>2.0820000000000002E-2</v>
      </c>
      <c r="N796" s="264">
        <f t="shared" si="923"/>
        <v>2.0102285714285715E-2</v>
      </c>
      <c r="O796" s="264">
        <f t="shared" si="924"/>
        <v>2.3156666666666666E-2</v>
      </c>
      <c r="P796" s="264">
        <f t="shared" si="925"/>
        <v>2.7446666666666661E-2</v>
      </c>
      <c r="Q796" s="265">
        <f t="shared" si="937"/>
        <v>4.24E-2</v>
      </c>
      <c r="R796" s="265">
        <f t="shared" si="938"/>
        <v>2.06E-2</v>
      </c>
      <c r="S796" s="265">
        <f t="shared" si="939"/>
        <v>3.1600000000000003E-2</v>
      </c>
      <c r="T796" s="265">
        <f t="shared" si="940"/>
        <v>3.15E-2</v>
      </c>
      <c r="V796" s="257"/>
      <c r="W796" s="265">
        <f t="shared" ref="W796:W800" si="941">AVERAGE(Q796:T796)</f>
        <v>3.1524999999999997E-2</v>
      </c>
      <c r="X796" s="257"/>
      <c r="Z796" s="302" t="s">
        <v>59</v>
      </c>
      <c r="AA796" s="303">
        <f>MAX(D766:E794)</f>
        <v>3.3099999999999997E-2</v>
      </c>
      <c r="AB796" s="303">
        <f>MAX(F766:H794)</f>
        <v>5.7599999999999998E-2</v>
      </c>
      <c r="AC796" s="303">
        <f>MAX(I766:J794)</f>
        <v>3.7199999999999997E-2</v>
      </c>
      <c r="AD796" s="303">
        <f>MAX(K766:L794)</f>
        <v>5.0700000000000002E-2</v>
      </c>
    </row>
    <row r="797" spans="1:30" ht="17.45" customHeight="1" thickBot="1" x14ac:dyDescent="0.3">
      <c r="A797" s="257">
        <f t="shared" si="898"/>
        <v>3</v>
      </c>
      <c r="B797" s="257">
        <f t="shared" si="899"/>
        <v>2020</v>
      </c>
      <c r="C797" s="8">
        <f t="shared" si="921"/>
        <v>43893</v>
      </c>
      <c r="D797" s="260"/>
      <c r="E797" s="261">
        <v>5.04E-2</v>
      </c>
      <c r="F797" s="263"/>
      <c r="G797" s="262">
        <v>3.5999999999999997E-2</v>
      </c>
      <c r="H797" s="285"/>
      <c r="I797" s="260"/>
      <c r="J797" s="261">
        <v>6.2E-2</v>
      </c>
      <c r="K797" s="260"/>
      <c r="L797" s="261">
        <v>4.7899999999999998E-2</v>
      </c>
      <c r="M797" s="264">
        <f t="shared" si="922"/>
        <v>2.182333333333333E-2</v>
      </c>
      <c r="N797" s="264">
        <f t="shared" si="923"/>
        <v>2.0891428571428571E-2</v>
      </c>
      <c r="O797" s="264">
        <f t="shared" si="924"/>
        <v>2.4950000000000007E-2</v>
      </c>
      <c r="P797" s="264">
        <f t="shared" si="925"/>
        <v>2.8469999999999995E-2</v>
      </c>
      <c r="Q797" s="265">
        <f t="shared" si="937"/>
        <v>5.04E-2</v>
      </c>
      <c r="R797" s="265">
        <f t="shared" si="938"/>
        <v>3.5999999999999997E-2</v>
      </c>
      <c r="S797" s="265">
        <f t="shared" si="939"/>
        <v>6.2E-2</v>
      </c>
      <c r="T797" s="265">
        <f t="shared" si="940"/>
        <v>4.7899999999999998E-2</v>
      </c>
      <c r="V797" s="257"/>
      <c r="W797" s="265">
        <f t="shared" si="941"/>
        <v>4.9075000000000001E-2</v>
      </c>
      <c r="X797" s="257"/>
      <c r="Z797" s="304" t="s">
        <v>128</v>
      </c>
      <c r="AA797" s="305">
        <f>COUNTIF(D766:E794,"&gt;=0.075")</f>
        <v>0</v>
      </c>
      <c r="AB797" s="305">
        <f>COUNTIF(F766:H794,"&gt;=0.075")</f>
        <v>0</v>
      </c>
      <c r="AC797" s="305">
        <f>COUNTIF(I766:J794,"&gt;=0.075")</f>
        <v>0</v>
      </c>
      <c r="AD797" s="305">
        <f>COUNTIF(K766:L794,"&gt;=0.075")</f>
        <v>0</v>
      </c>
    </row>
    <row r="798" spans="1:30" ht="17.45" customHeight="1" thickBot="1" x14ac:dyDescent="0.3">
      <c r="A798" s="257">
        <f t="shared" si="898"/>
        <v>3</v>
      </c>
      <c r="B798" s="257">
        <f t="shared" si="899"/>
        <v>2020</v>
      </c>
      <c r="C798" s="8">
        <f t="shared" si="921"/>
        <v>43894</v>
      </c>
      <c r="D798" s="260">
        <v>2.7E-2</v>
      </c>
      <c r="E798" s="261"/>
      <c r="F798" s="263"/>
      <c r="G798" s="262"/>
      <c r="H798" s="285">
        <v>2.4199999999999999E-2</v>
      </c>
      <c r="I798" s="260">
        <v>4.2799999999999998E-2</v>
      </c>
      <c r="J798" s="261"/>
      <c r="K798" s="260">
        <v>4.1200000000000001E-2</v>
      </c>
      <c r="L798" s="261"/>
      <c r="M798" s="264">
        <f t="shared" si="922"/>
        <v>2.2423333333333333E-2</v>
      </c>
      <c r="N798" s="264">
        <f t="shared" si="923"/>
        <v>2.0934285714285711E-2</v>
      </c>
      <c r="O798" s="264">
        <f t="shared" si="924"/>
        <v>2.5419999999999998E-2</v>
      </c>
      <c r="P798" s="264">
        <f t="shared" si="925"/>
        <v>2.9393333333333327E-2</v>
      </c>
      <c r="Q798" s="265">
        <f t="shared" si="937"/>
        <v>2.7E-2</v>
      </c>
      <c r="R798" s="265">
        <f t="shared" si="938"/>
        <v>2.4199999999999999E-2</v>
      </c>
      <c r="S798" s="265">
        <f t="shared" si="939"/>
        <v>4.2799999999999998E-2</v>
      </c>
      <c r="T798" s="265">
        <f t="shared" si="940"/>
        <v>4.1200000000000001E-2</v>
      </c>
      <c r="V798" s="257"/>
      <c r="W798" s="265">
        <f t="shared" si="941"/>
        <v>3.3799999999999997E-2</v>
      </c>
      <c r="X798" s="257"/>
      <c r="AD798" s="136">
        <f>AVERAGE(AA795:AD795)</f>
        <v>2.3216840770791072E-2</v>
      </c>
    </row>
    <row r="799" spans="1:30" ht="17.45" customHeight="1" x14ac:dyDescent="0.25">
      <c r="A799" s="257">
        <f t="shared" si="898"/>
        <v>3</v>
      </c>
      <c r="B799" s="257">
        <f t="shared" si="899"/>
        <v>2020</v>
      </c>
      <c r="C799" s="8">
        <f t="shared" si="921"/>
        <v>43895</v>
      </c>
      <c r="D799" s="260"/>
      <c r="E799" s="261">
        <v>2.2200000000000001E-2</v>
      </c>
      <c r="F799" s="263"/>
      <c r="G799" s="262">
        <v>3.0099999999999998E-2</v>
      </c>
      <c r="H799" s="285"/>
      <c r="I799" s="260"/>
      <c r="J799" s="261">
        <v>4.0800000000000003E-2</v>
      </c>
      <c r="K799" s="260"/>
      <c r="L799" s="261">
        <v>3.4500000000000003E-2</v>
      </c>
      <c r="M799" s="264">
        <f t="shared" si="922"/>
        <v>2.231E-2</v>
      </c>
      <c r="N799" s="264">
        <f t="shared" si="923"/>
        <v>2.1037142857142855E-2</v>
      </c>
      <c r="O799" s="264">
        <f t="shared" si="924"/>
        <v>2.5716666666666662E-2</v>
      </c>
      <c r="P799" s="264">
        <f t="shared" si="925"/>
        <v>2.9506666666666664E-2</v>
      </c>
      <c r="Q799" s="265">
        <f t="shared" ref="Q799:Q805" si="942">IFERROR(AVERAGE(D799:E799),"")</f>
        <v>2.2200000000000001E-2</v>
      </c>
      <c r="R799" s="265">
        <f t="shared" ref="R799:R805" si="943">IFERROR(AVERAGE(F799:H799),"")</f>
        <v>3.0099999999999998E-2</v>
      </c>
      <c r="S799" s="265">
        <f t="shared" ref="S799:S805" si="944">IFERROR(AVERAGE(I799:J799),"")</f>
        <v>4.0800000000000003E-2</v>
      </c>
      <c r="T799" s="265">
        <f t="shared" ref="T799:T805" si="945">IFERROR(AVERAGE(K799:L799),"")</f>
        <v>3.4500000000000003E-2</v>
      </c>
      <c r="V799" s="257"/>
      <c r="W799" s="265">
        <f t="shared" si="941"/>
        <v>3.1899999999999998E-2</v>
      </c>
      <c r="X799" s="257"/>
    </row>
    <row r="800" spans="1:30" ht="17.45" customHeight="1" x14ac:dyDescent="0.25">
      <c r="A800" s="257">
        <f t="shared" si="898"/>
        <v>3</v>
      </c>
      <c r="B800" s="257">
        <f t="shared" si="899"/>
        <v>2020</v>
      </c>
      <c r="C800" s="48">
        <f t="shared" si="921"/>
        <v>43896</v>
      </c>
      <c r="D800" s="275">
        <v>2.8199999999999999E-2</v>
      </c>
      <c r="E800" s="276"/>
      <c r="F800" s="278">
        <v>2.2499999999999999E-2</v>
      </c>
      <c r="G800" s="277"/>
      <c r="H800" s="286">
        <v>2.3E-2</v>
      </c>
      <c r="I800" s="275">
        <v>2.1899999999999999E-2</v>
      </c>
      <c r="J800" s="276"/>
      <c r="K800" s="275">
        <v>3.04E-2</v>
      </c>
      <c r="L800" s="276"/>
      <c r="M800" s="264">
        <f t="shared" si="922"/>
        <v>2.2386666666666666E-2</v>
      </c>
      <c r="N800" s="264">
        <f t="shared" si="923"/>
        <v>2.1185714285714283E-2</v>
      </c>
      <c r="O800" s="264">
        <f t="shared" si="924"/>
        <v>2.5379999999999996E-2</v>
      </c>
      <c r="P800" s="264">
        <f t="shared" si="925"/>
        <v>2.9326666666666661E-2</v>
      </c>
      <c r="Q800" s="265">
        <f t="shared" si="942"/>
        <v>2.8199999999999999E-2</v>
      </c>
      <c r="R800" s="265">
        <f t="shared" si="943"/>
        <v>2.2749999999999999E-2</v>
      </c>
      <c r="S800" s="265">
        <f t="shared" si="944"/>
        <v>2.1899999999999999E-2</v>
      </c>
      <c r="T800" s="265">
        <f t="shared" si="945"/>
        <v>3.04E-2</v>
      </c>
      <c r="V800" s="257"/>
      <c r="W800" s="265">
        <f t="shared" si="941"/>
        <v>2.5812499999999999E-2</v>
      </c>
      <c r="X800" s="265">
        <f>AVERAGE(Q796:T800)</f>
        <v>3.4422500000000002E-2</v>
      </c>
      <c r="Y800" s="266">
        <v>114</v>
      </c>
    </row>
    <row r="801" spans="1:25" ht="17.45" customHeight="1" x14ac:dyDescent="0.25">
      <c r="A801" s="257">
        <f t="shared" si="898"/>
        <v>3</v>
      </c>
      <c r="B801" s="257">
        <f t="shared" si="899"/>
        <v>2020</v>
      </c>
      <c r="C801" s="435">
        <f t="shared" si="921"/>
        <v>43897</v>
      </c>
      <c r="D801" s="434"/>
      <c r="E801" s="436">
        <v>1.5100000000000001E-2</v>
      </c>
      <c r="F801" s="437"/>
      <c r="G801" s="438">
        <v>7.0899999999999999E-3</v>
      </c>
      <c r="H801" s="439"/>
      <c r="I801" s="434"/>
      <c r="J801" s="436">
        <v>9.2200000000000008E-3</v>
      </c>
      <c r="K801" s="434"/>
      <c r="L801" s="436">
        <v>1.61E-2</v>
      </c>
      <c r="M801" s="264">
        <f t="shared" si="922"/>
        <v>2.2243333333333334E-2</v>
      </c>
      <c r="N801" s="264">
        <f t="shared" si="923"/>
        <v>2.0871142857142859E-2</v>
      </c>
      <c r="O801" s="264">
        <f t="shared" si="924"/>
        <v>2.4957333333333328E-2</v>
      </c>
      <c r="P801" s="264">
        <f t="shared" si="925"/>
        <v>2.8899999999999988E-2</v>
      </c>
      <c r="Q801" s="442">
        <f t="shared" si="942"/>
        <v>1.5100000000000001E-2</v>
      </c>
      <c r="R801" s="442">
        <f t="shared" si="943"/>
        <v>7.0899999999999999E-3</v>
      </c>
      <c r="S801" s="442">
        <f t="shared" si="944"/>
        <v>9.2200000000000008E-3</v>
      </c>
      <c r="T801" s="442">
        <f t="shared" si="945"/>
        <v>1.61E-2</v>
      </c>
      <c r="V801" s="442">
        <f>AVERAGE(Q801:T801)</f>
        <v>1.1877499999999999E-2</v>
      </c>
      <c r="W801" s="445"/>
      <c r="X801" s="257"/>
      <c r="Y801" s="266">
        <v>114</v>
      </c>
    </row>
    <row r="802" spans="1:25" ht="17.45" customHeight="1" x14ac:dyDescent="0.25">
      <c r="A802" s="257">
        <f t="shared" si="898"/>
        <v>3</v>
      </c>
      <c r="B802" s="257">
        <f t="shared" si="899"/>
        <v>2020</v>
      </c>
      <c r="C802" s="435">
        <f t="shared" si="921"/>
        <v>43898</v>
      </c>
      <c r="D802" s="434">
        <v>9.1199999999999996E-3</v>
      </c>
      <c r="E802" s="436"/>
      <c r="F802" s="437">
        <v>4.8700000000000002E-3</v>
      </c>
      <c r="G802" s="438"/>
      <c r="H802" s="439"/>
      <c r="I802" s="434">
        <v>4.9500000000000004E-3</v>
      </c>
      <c r="J802" s="436"/>
      <c r="K802" s="434">
        <v>1.2500000000000001E-2</v>
      </c>
      <c r="L802" s="436"/>
      <c r="M802" s="264">
        <f t="shared" si="922"/>
        <v>2.1953999999999998E-2</v>
      </c>
      <c r="N802" s="264">
        <f t="shared" si="923"/>
        <v>2.0344571428571434E-2</v>
      </c>
      <c r="O802" s="264">
        <f t="shared" si="924"/>
        <v>2.4162333333333331E-2</v>
      </c>
      <c r="P802" s="264">
        <f t="shared" si="925"/>
        <v>2.858666666666666E-2</v>
      </c>
      <c r="Q802" s="442">
        <f t="shared" si="942"/>
        <v>9.1199999999999996E-3</v>
      </c>
      <c r="R802" s="442">
        <f t="shared" si="943"/>
        <v>4.8700000000000002E-3</v>
      </c>
      <c r="S802" s="442">
        <f t="shared" si="944"/>
        <v>4.9500000000000004E-3</v>
      </c>
      <c r="T802" s="442">
        <f t="shared" si="945"/>
        <v>1.2500000000000001E-2</v>
      </c>
      <c r="V802" s="442">
        <f>AVERAGE(Q802:T802)</f>
        <v>7.8599999999999989E-3</v>
      </c>
      <c r="W802" s="445"/>
      <c r="X802" s="265">
        <f>AVERAGE(Q801:T802)</f>
        <v>9.8687499999999991E-3</v>
      </c>
      <c r="Y802" s="266">
        <v>114</v>
      </c>
    </row>
    <row r="803" spans="1:25" ht="17.45" customHeight="1" x14ac:dyDescent="0.25">
      <c r="A803" s="257">
        <f t="shared" si="898"/>
        <v>3</v>
      </c>
      <c r="B803" s="257">
        <f t="shared" si="899"/>
        <v>2020</v>
      </c>
      <c r="C803" s="8">
        <f t="shared" si="921"/>
        <v>43899</v>
      </c>
      <c r="D803" s="260"/>
      <c r="E803" s="261">
        <v>3.04E-2</v>
      </c>
      <c r="F803" s="263"/>
      <c r="G803" s="262">
        <v>2.64E-2</v>
      </c>
      <c r="H803" s="285"/>
      <c r="I803" s="260"/>
      <c r="J803" s="261">
        <v>1.5900000000000001E-2</v>
      </c>
      <c r="K803" s="260"/>
      <c r="L803" s="261">
        <v>3.9399999999999998E-2</v>
      </c>
      <c r="M803" s="264">
        <f t="shared" si="922"/>
        <v>2.2537333333333336E-2</v>
      </c>
      <c r="N803" s="264">
        <f t="shared" si="923"/>
        <v>2.0641714285714288E-2</v>
      </c>
      <c r="O803" s="264">
        <f t="shared" si="924"/>
        <v>2.4268999999999999E-2</v>
      </c>
      <c r="P803" s="264">
        <f t="shared" si="925"/>
        <v>2.9186666666666656E-2</v>
      </c>
      <c r="Q803" s="265">
        <f t="shared" si="942"/>
        <v>3.04E-2</v>
      </c>
      <c r="R803" s="265">
        <f t="shared" si="943"/>
        <v>2.64E-2</v>
      </c>
      <c r="S803" s="265">
        <f t="shared" si="944"/>
        <v>1.5900000000000001E-2</v>
      </c>
      <c r="T803" s="265">
        <f t="shared" si="945"/>
        <v>3.9399999999999998E-2</v>
      </c>
      <c r="V803" s="257"/>
      <c r="W803" s="265">
        <f t="shared" ref="W803:W807" si="946">AVERAGE(Q803:T803)</f>
        <v>2.8025000000000001E-2</v>
      </c>
      <c r="X803" s="257"/>
    </row>
    <row r="804" spans="1:25" ht="17.45" customHeight="1" x14ac:dyDescent="0.25">
      <c r="A804" s="257">
        <f t="shared" si="898"/>
        <v>3</v>
      </c>
      <c r="B804" s="257">
        <f t="shared" si="899"/>
        <v>2020</v>
      </c>
      <c r="C804" s="8">
        <f t="shared" si="921"/>
        <v>43900</v>
      </c>
      <c r="D804" s="260">
        <v>7.1000000000000004E-3</v>
      </c>
      <c r="E804" s="261"/>
      <c r="F804" s="263"/>
      <c r="G804" s="262"/>
      <c r="H804" s="285">
        <v>5.0099999999999997E-3</v>
      </c>
      <c r="I804" s="260">
        <v>1.21E-2</v>
      </c>
      <c r="J804" s="261"/>
      <c r="K804" s="260">
        <v>1.89E-2</v>
      </c>
      <c r="L804" s="261"/>
      <c r="M804" s="264">
        <f t="shared" si="922"/>
        <v>2.2423999999999996E-2</v>
      </c>
      <c r="N804" s="264">
        <f t="shared" si="923"/>
        <v>2.0093428571428571E-2</v>
      </c>
      <c r="O804" s="264">
        <f t="shared" si="924"/>
        <v>2.3665666666666665E-2</v>
      </c>
      <c r="P804" s="264">
        <f t="shared" si="925"/>
        <v>2.9463333333333327E-2</v>
      </c>
      <c r="Q804" s="265">
        <f t="shared" si="942"/>
        <v>7.1000000000000004E-3</v>
      </c>
      <c r="R804" s="265">
        <f t="shared" si="943"/>
        <v>5.0099999999999997E-3</v>
      </c>
      <c r="S804" s="265">
        <f t="shared" si="944"/>
        <v>1.21E-2</v>
      </c>
      <c r="T804" s="265">
        <f t="shared" si="945"/>
        <v>1.89E-2</v>
      </c>
      <c r="V804" s="257"/>
      <c r="W804" s="265">
        <f t="shared" si="946"/>
        <v>1.0777499999999999E-2</v>
      </c>
      <c r="X804" s="257"/>
    </row>
    <row r="805" spans="1:25" ht="17.45" customHeight="1" x14ac:dyDescent="0.25">
      <c r="A805" s="257">
        <f t="shared" si="898"/>
        <v>3</v>
      </c>
      <c r="B805" s="257">
        <f t="shared" si="899"/>
        <v>2020</v>
      </c>
      <c r="C805" s="8">
        <f t="shared" si="921"/>
        <v>43901</v>
      </c>
      <c r="D805" s="260"/>
      <c r="E805" s="261">
        <v>1.9E-2</v>
      </c>
      <c r="F805" s="263"/>
      <c r="G805" s="262">
        <v>1.3899999999999999E-2</v>
      </c>
      <c r="H805" s="285"/>
      <c r="I805" s="260"/>
      <c r="J805" s="261">
        <v>2.4E-2</v>
      </c>
      <c r="K805" s="260"/>
      <c r="L805" s="261">
        <v>2.1100000000000001E-2</v>
      </c>
      <c r="M805" s="264">
        <f t="shared" si="922"/>
        <v>2.2080666666666669E-2</v>
      </c>
      <c r="N805" s="264">
        <f t="shared" si="923"/>
        <v>1.9593428571428574E-2</v>
      </c>
      <c r="O805" s="264">
        <f t="shared" si="924"/>
        <v>2.3722333333333335E-2</v>
      </c>
      <c r="P805" s="264">
        <f t="shared" si="925"/>
        <v>2.916666666666666E-2</v>
      </c>
      <c r="Q805" s="265">
        <f t="shared" si="942"/>
        <v>1.9E-2</v>
      </c>
      <c r="R805" s="265">
        <f t="shared" si="943"/>
        <v>1.3899999999999999E-2</v>
      </c>
      <c r="S805" s="265">
        <f t="shared" si="944"/>
        <v>2.4E-2</v>
      </c>
      <c r="T805" s="265">
        <f t="shared" si="945"/>
        <v>2.1100000000000001E-2</v>
      </c>
      <c r="V805" s="257"/>
      <c r="W805" s="265">
        <f t="shared" si="946"/>
        <v>1.95E-2</v>
      </c>
      <c r="X805" s="257"/>
    </row>
    <row r="806" spans="1:25" ht="17.45" customHeight="1" x14ac:dyDescent="0.25">
      <c r="A806" s="257">
        <f t="shared" si="898"/>
        <v>3</v>
      </c>
      <c r="B806" s="257">
        <f t="shared" si="899"/>
        <v>2020</v>
      </c>
      <c r="C806" s="48">
        <f t="shared" si="921"/>
        <v>43902</v>
      </c>
      <c r="D806" s="275">
        <v>1.17E-2</v>
      </c>
      <c r="E806" s="276"/>
      <c r="F806" s="278">
        <v>1.4500000000000001E-2</v>
      </c>
      <c r="G806" s="277"/>
      <c r="H806" s="286">
        <v>1.4800000000000001E-2</v>
      </c>
      <c r="I806" s="275">
        <v>0.02</v>
      </c>
      <c r="J806" s="276"/>
      <c r="K806" s="275">
        <v>2.4899999999999999E-2</v>
      </c>
      <c r="L806" s="276"/>
      <c r="M806" s="264">
        <f t="shared" si="922"/>
        <v>2.1477333333333334E-2</v>
      </c>
      <c r="N806" s="264">
        <f t="shared" si="923"/>
        <v>1.8576285714285715E-2</v>
      </c>
      <c r="O806" s="264">
        <f t="shared" si="924"/>
        <v>2.3199000000000001E-2</v>
      </c>
      <c r="P806" s="264">
        <f t="shared" si="925"/>
        <v>2.8513333333333335E-2</v>
      </c>
      <c r="Q806" s="265">
        <f t="shared" ref="Q806:Q810" si="947">IFERROR(AVERAGE(D806:E806),"")</f>
        <v>1.17E-2</v>
      </c>
      <c r="R806" s="265">
        <f t="shared" ref="R806:R811" si="948">IFERROR(AVERAGE(F806:H806),"")</f>
        <v>1.465E-2</v>
      </c>
      <c r="S806" s="265">
        <f t="shared" ref="S806:S811" si="949">IFERROR(AVERAGE(I806:J806),"")</f>
        <v>0.02</v>
      </c>
      <c r="T806" s="265">
        <f t="shared" ref="T806:T811" si="950">IFERROR(AVERAGE(K806:L806),"")</f>
        <v>2.4899999999999999E-2</v>
      </c>
      <c r="V806" s="257"/>
      <c r="W806" s="265">
        <f t="shared" si="946"/>
        <v>1.7812500000000002E-2</v>
      </c>
      <c r="X806" s="257"/>
    </row>
    <row r="807" spans="1:25" ht="17.45" customHeight="1" x14ac:dyDescent="0.25">
      <c r="A807" s="257">
        <f t="shared" si="898"/>
        <v>3</v>
      </c>
      <c r="B807" s="257">
        <f t="shared" si="899"/>
        <v>2020</v>
      </c>
      <c r="C807" s="8">
        <f t="shared" si="921"/>
        <v>43903</v>
      </c>
      <c r="D807" s="260"/>
      <c r="E807" s="261">
        <v>1.75E-3</v>
      </c>
      <c r="F807" s="263"/>
      <c r="G807" s="262">
        <v>2.6099999999999999E-3</v>
      </c>
      <c r="H807" s="285"/>
      <c r="I807" s="260"/>
      <c r="J807" s="261">
        <v>4.3E-3</v>
      </c>
      <c r="K807" s="260"/>
      <c r="L807" s="261">
        <v>5.6800000000000002E-3</v>
      </c>
      <c r="M807" s="264">
        <f t="shared" si="922"/>
        <v>2.0479000000000004E-2</v>
      </c>
      <c r="N807" s="264">
        <f t="shared" si="923"/>
        <v>1.7990857142857145E-2</v>
      </c>
      <c r="O807" s="264">
        <f t="shared" si="924"/>
        <v>2.2349000000000004E-2</v>
      </c>
      <c r="P807" s="264">
        <f t="shared" si="925"/>
        <v>2.7649333333333335E-2</v>
      </c>
      <c r="Q807" s="265">
        <f t="shared" si="947"/>
        <v>1.75E-3</v>
      </c>
      <c r="R807" s="265">
        <f t="shared" si="948"/>
        <v>2.6099999999999999E-3</v>
      </c>
      <c r="S807" s="265">
        <f t="shared" si="949"/>
        <v>4.3E-3</v>
      </c>
      <c r="T807" s="265">
        <f t="shared" si="950"/>
        <v>5.6800000000000002E-3</v>
      </c>
      <c r="V807" s="257"/>
      <c r="W807" s="265">
        <f t="shared" si="946"/>
        <v>3.5850000000000005E-3</v>
      </c>
      <c r="X807" s="265">
        <f>AVERAGE(Q803:T807)</f>
        <v>1.5939999999999999E-2</v>
      </c>
      <c r="Y807" s="266">
        <v>115</v>
      </c>
    </row>
    <row r="808" spans="1:25" ht="17.45" customHeight="1" x14ac:dyDescent="0.25">
      <c r="A808" s="257">
        <f t="shared" si="898"/>
        <v>3</v>
      </c>
      <c r="B808" s="257">
        <f t="shared" si="899"/>
        <v>2020</v>
      </c>
      <c r="C808" s="435">
        <f t="shared" si="921"/>
        <v>43904</v>
      </c>
      <c r="D808" s="434">
        <v>5.1999999999999998E-3</v>
      </c>
      <c r="E808" s="436"/>
      <c r="F808" s="437">
        <v>9.9600000000000001E-3</v>
      </c>
      <c r="G808" s="438"/>
      <c r="H808" s="439"/>
      <c r="I808" s="434">
        <v>7.1199999999999996E-3</v>
      </c>
      <c r="J808" s="436"/>
      <c r="K808" s="434">
        <v>7.6899999999999998E-3</v>
      </c>
      <c r="L808" s="436"/>
      <c r="M808" s="264">
        <f t="shared" si="922"/>
        <v>1.987566666666667E-2</v>
      </c>
      <c r="N808" s="264">
        <f t="shared" si="923"/>
        <v>1.7586857142857144E-2</v>
      </c>
      <c r="O808" s="264">
        <f t="shared" si="924"/>
        <v>2.1553000000000003E-2</v>
      </c>
      <c r="P808" s="264">
        <f t="shared" si="925"/>
        <v>2.7145666666666669E-2</v>
      </c>
      <c r="Q808" s="442">
        <f t="shared" si="947"/>
        <v>5.1999999999999998E-3</v>
      </c>
      <c r="R808" s="442">
        <f t="shared" si="948"/>
        <v>9.9600000000000001E-3</v>
      </c>
      <c r="S808" s="442">
        <f t="shared" si="949"/>
        <v>7.1199999999999996E-3</v>
      </c>
      <c r="T808" s="442">
        <f t="shared" si="950"/>
        <v>7.6899999999999998E-3</v>
      </c>
      <c r="V808" s="442">
        <f>AVERAGE(Q808:T808)</f>
        <v>7.4925E-3</v>
      </c>
      <c r="W808" s="445"/>
      <c r="X808" s="257"/>
      <c r="Y808" s="266">
        <v>115</v>
      </c>
    </row>
    <row r="809" spans="1:25" ht="17.45" customHeight="1" x14ac:dyDescent="0.25">
      <c r="A809" s="257">
        <f t="shared" si="898"/>
        <v>3</v>
      </c>
      <c r="B809" s="257">
        <f t="shared" si="899"/>
        <v>2020</v>
      </c>
      <c r="C809" s="435">
        <f t="shared" si="921"/>
        <v>43905</v>
      </c>
      <c r="D809" s="434"/>
      <c r="E809" s="436">
        <v>5.2300000000000003E-3</v>
      </c>
      <c r="F809" s="437"/>
      <c r="G809" s="438">
        <v>8.0000000000000002E-3</v>
      </c>
      <c r="H809" s="439"/>
      <c r="I809" s="434"/>
      <c r="J809" s="436">
        <v>3.3300000000000001E-3</v>
      </c>
      <c r="K809" s="434"/>
      <c r="L809" s="436">
        <v>6.0699999999999999E-3</v>
      </c>
      <c r="M809" s="264">
        <f t="shared" si="922"/>
        <v>1.9433333333333334E-2</v>
      </c>
      <c r="N809" s="264">
        <f t="shared" si="923"/>
        <v>1.7158285714285716E-2</v>
      </c>
      <c r="O809" s="264">
        <f t="shared" si="924"/>
        <v>2.077066666666667E-2</v>
      </c>
      <c r="P809" s="264">
        <f t="shared" si="925"/>
        <v>2.6408000000000001E-2</v>
      </c>
      <c r="Q809" s="442">
        <f t="shared" si="947"/>
        <v>5.2300000000000003E-3</v>
      </c>
      <c r="R809" s="442">
        <f t="shared" si="948"/>
        <v>8.0000000000000002E-3</v>
      </c>
      <c r="S809" s="442">
        <f t="shared" si="949"/>
        <v>3.3300000000000001E-3</v>
      </c>
      <c r="T809" s="442">
        <f t="shared" si="950"/>
        <v>6.0699999999999999E-3</v>
      </c>
      <c r="V809" s="442">
        <f>AVERAGE(Q809:T809)</f>
        <v>5.6575000000000002E-3</v>
      </c>
      <c r="W809" s="445"/>
      <c r="X809" s="265">
        <f>AVERAGE(Q808:T809)</f>
        <v>6.5750000000000001E-3</v>
      </c>
      <c r="Y809" s="266">
        <v>115</v>
      </c>
    </row>
    <row r="810" spans="1:25" ht="17.45" customHeight="1" x14ac:dyDescent="0.25">
      <c r="A810" s="257">
        <f t="shared" si="898"/>
        <v>3</v>
      </c>
      <c r="B810" s="257">
        <f t="shared" si="899"/>
        <v>2020</v>
      </c>
      <c r="C810" s="8">
        <f t="shared" si="921"/>
        <v>43906</v>
      </c>
      <c r="D810" s="260">
        <v>2.0500000000000001E-2</v>
      </c>
      <c r="E810" s="261"/>
      <c r="F810" s="263"/>
      <c r="G810" s="262"/>
      <c r="H810" s="285">
        <v>1.0699999999999999E-2</v>
      </c>
      <c r="I810" s="260">
        <v>1.1900000000000001E-2</v>
      </c>
      <c r="J810" s="261"/>
      <c r="K810" s="260">
        <v>4.4400000000000002E-2</v>
      </c>
      <c r="L810" s="261"/>
      <c r="M810" s="264">
        <f t="shared" si="922"/>
        <v>1.9789999999999999E-2</v>
      </c>
      <c r="N810" s="264">
        <f t="shared" si="923"/>
        <v>1.7149714285714285E-2</v>
      </c>
      <c r="O810" s="264">
        <f t="shared" si="924"/>
        <v>2.081733333333334E-2</v>
      </c>
      <c r="P810" s="264">
        <f t="shared" si="925"/>
        <v>2.7441333333333331E-2</v>
      </c>
      <c r="Q810" s="265">
        <f t="shared" si="947"/>
        <v>2.0500000000000001E-2</v>
      </c>
      <c r="R810" s="265">
        <f t="shared" si="948"/>
        <v>1.0699999999999999E-2</v>
      </c>
      <c r="S810" s="265">
        <f t="shared" si="949"/>
        <v>1.1900000000000001E-2</v>
      </c>
      <c r="T810" s="265">
        <f t="shared" si="950"/>
        <v>4.4400000000000002E-2</v>
      </c>
      <c r="V810" s="257"/>
      <c r="W810" s="265">
        <f t="shared" ref="W810:W814" si="951">AVERAGE(Q810:T810)</f>
        <v>2.1874999999999999E-2</v>
      </c>
      <c r="X810" s="257"/>
    </row>
    <row r="811" spans="1:25" ht="17.45" customHeight="1" x14ac:dyDescent="0.25">
      <c r="A811" s="257">
        <f t="shared" si="898"/>
        <v>3</v>
      </c>
      <c r="B811" s="257">
        <f t="shared" si="899"/>
        <v>2020</v>
      </c>
      <c r="C811" s="8">
        <f t="shared" si="921"/>
        <v>43907</v>
      </c>
      <c r="D811" s="260"/>
      <c r="E811" s="131">
        <v>0.245</v>
      </c>
      <c r="F811" s="263"/>
      <c r="G811" s="262">
        <v>1.49E-2</v>
      </c>
      <c r="H811" s="285"/>
      <c r="I811" s="260"/>
      <c r="J811" s="261">
        <v>2.4400000000000002E-2</v>
      </c>
      <c r="K811" s="260"/>
      <c r="L811" s="261">
        <v>1.7000000000000001E-2</v>
      </c>
      <c r="M811" s="264">
        <f t="shared" si="922"/>
        <v>2.756666666666667E-2</v>
      </c>
      <c r="N811" s="264">
        <f t="shared" si="923"/>
        <v>1.7266857142857143E-2</v>
      </c>
      <c r="O811" s="264">
        <f t="shared" si="924"/>
        <v>2.1024000000000001E-2</v>
      </c>
      <c r="P811" s="264">
        <f t="shared" si="925"/>
        <v>2.7454666666666669E-2</v>
      </c>
      <c r="Q811" s="290"/>
      <c r="R811" s="265">
        <f t="shared" si="948"/>
        <v>1.49E-2</v>
      </c>
      <c r="S811" s="265">
        <f t="shared" si="949"/>
        <v>2.4400000000000002E-2</v>
      </c>
      <c r="T811" s="265">
        <f t="shared" si="950"/>
        <v>1.7000000000000001E-2</v>
      </c>
      <c r="V811" s="257"/>
      <c r="W811" s="265">
        <f t="shared" si="951"/>
        <v>1.8766666666666668E-2</v>
      </c>
      <c r="X811" s="257"/>
    </row>
    <row r="812" spans="1:25" ht="17.45" customHeight="1" x14ac:dyDescent="0.25">
      <c r="A812" s="257">
        <f t="shared" si="898"/>
        <v>3</v>
      </c>
      <c r="B812" s="257">
        <f t="shared" si="899"/>
        <v>2020</v>
      </c>
      <c r="C812" s="48">
        <f t="shared" si="921"/>
        <v>43908</v>
      </c>
      <c r="D812" s="279">
        <v>2.81E-2</v>
      </c>
      <c r="E812" s="280"/>
      <c r="F812" s="282">
        <v>1.2800000000000001E-2</v>
      </c>
      <c r="G812" s="281"/>
      <c r="H812" s="142">
        <v>1.21E-2</v>
      </c>
      <c r="I812" s="279">
        <v>2.9600000000000001E-2</v>
      </c>
      <c r="J812" s="280"/>
      <c r="K812" s="279">
        <v>2.35E-2</v>
      </c>
      <c r="L812" s="280"/>
      <c r="M812" s="264">
        <f t="shared" si="922"/>
        <v>2.7843333333333335E-2</v>
      </c>
      <c r="N812" s="264">
        <f t="shared" si="923"/>
        <v>1.6629714285714289E-2</v>
      </c>
      <c r="O812" s="264">
        <f t="shared" si="924"/>
        <v>2.1104000000000001E-2</v>
      </c>
      <c r="P812" s="264">
        <f t="shared" si="925"/>
        <v>2.7484666666666664E-2</v>
      </c>
      <c r="Q812" s="265">
        <f t="shared" ref="Q812:Q816" si="952">IFERROR(AVERAGE(D812:E812),"")</f>
        <v>2.81E-2</v>
      </c>
      <c r="R812" s="265">
        <f t="shared" ref="R812:R816" si="953">IFERROR(AVERAGE(F812:H812),"")</f>
        <v>1.2449999999999999E-2</v>
      </c>
      <c r="S812" s="265">
        <f t="shared" ref="S812:S816" si="954">IFERROR(AVERAGE(I812:J812),"")</f>
        <v>2.9600000000000001E-2</v>
      </c>
      <c r="T812" s="265">
        <f t="shared" ref="T812:T816" si="955">IFERROR(AVERAGE(K812:L812),"")</f>
        <v>2.35E-2</v>
      </c>
      <c r="V812" s="257"/>
      <c r="W812" s="265">
        <f t="shared" si="951"/>
        <v>2.3412500000000003E-2</v>
      </c>
      <c r="X812" s="257"/>
    </row>
    <row r="813" spans="1:25" ht="17.45" customHeight="1" x14ac:dyDescent="0.25">
      <c r="A813" s="257">
        <f t="shared" si="898"/>
        <v>3</v>
      </c>
      <c r="B813" s="257">
        <f t="shared" si="899"/>
        <v>2020</v>
      </c>
      <c r="C813" s="8">
        <f t="shared" si="921"/>
        <v>43909</v>
      </c>
      <c r="D813" s="252"/>
      <c r="E813" s="253">
        <v>6.28E-3</v>
      </c>
      <c r="F813" s="255"/>
      <c r="G813" s="254">
        <v>1.0500000000000001E-2</v>
      </c>
      <c r="H813" s="114"/>
      <c r="I813" s="252"/>
      <c r="J813" s="253">
        <v>1.9199999999999998E-2</v>
      </c>
      <c r="K813" s="252"/>
      <c r="L813" s="253">
        <v>1.2999999999999999E-2</v>
      </c>
      <c r="M813" s="264">
        <f t="shared" si="922"/>
        <v>2.7515999999999999E-2</v>
      </c>
      <c r="N813" s="264">
        <f t="shared" si="923"/>
        <v>1.6286857142857145E-2</v>
      </c>
      <c r="O813" s="264">
        <f t="shared" si="924"/>
        <v>2.068066666666667E-2</v>
      </c>
      <c r="P813" s="264">
        <f t="shared" si="925"/>
        <v>2.6918000000000001E-2</v>
      </c>
      <c r="Q813" s="265">
        <f t="shared" si="952"/>
        <v>6.28E-3</v>
      </c>
      <c r="R813" s="265">
        <f t="shared" si="953"/>
        <v>1.0500000000000001E-2</v>
      </c>
      <c r="S813" s="265">
        <f t="shared" si="954"/>
        <v>1.9199999999999998E-2</v>
      </c>
      <c r="T813" s="265">
        <f t="shared" si="955"/>
        <v>1.2999999999999999E-2</v>
      </c>
      <c r="V813" s="257"/>
      <c r="W813" s="265">
        <f t="shared" si="951"/>
        <v>1.2244999999999999E-2</v>
      </c>
      <c r="X813" s="257"/>
    </row>
    <row r="814" spans="1:25" ht="17.45" customHeight="1" x14ac:dyDescent="0.25">
      <c r="A814" s="257">
        <f t="shared" si="898"/>
        <v>3</v>
      </c>
      <c r="B814" s="257">
        <f t="shared" si="899"/>
        <v>2020</v>
      </c>
      <c r="C814" s="8">
        <f t="shared" si="921"/>
        <v>43910</v>
      </c>
      <c r="D814" s="252">
        <v>1.34E-2</v>
      </c>
      <c r="E814" s="253"/>
      <c r="F814" s="255">
        <v>5.6800000000000002E-3</v>
      </c>
      <c r="G814" s="254"/>
      <c r="H814" s="114"/>
      <c r="I814" s="252">
        <v>1.4500000000000001E-2</v>
      </c>
      <c r="J814" s="253"/>
      <c r="K814" s="252">
        <v>1.3899999999999999E-2</v>
      </c>
      <c r="L814" s="253"/>
      <c r="M814" s="264">
        <f t="shared" si="922"/>
        <v>2.7212666666666663E-2</v>
      </c>
      <c r="N814" s="264">
        <f t="shared" si="923"/>
        <v>1.5934857142857146E-2</v>
      </c>
      <c r="O814" s="264">
        <f t="shared" si="924"/>
        <v>2.0243999999999998E-2</v>
      </c>
      <c r="P814" s="264">
        <f t="shared" si="925"/>
        <v>2.6724666666666671E-2</v>
      </c>
      <c r="Q814" s="265">
        <f t="shared" si="952"/>
        <v>1.34E-2</v>
      </c>
      <c r="R814" s="265">
        <f t="shared" si="953"/>
        <v>5.6800000000000002E-3</v>
      </c>
      <c r="S814" s="265">
        <f t="shared" si="954"/>
        <v>1.4500000000000001E-2</v>
      </c>
      <c r="T814" s="265">
        <f t="shared" si="955"/>
        <v>1.3899999999999999E-2</v>
      </c>
      <c r="V814" s="257"/>
      <c r="W814" s="265">
        <f t="shared" si="951"/>
        <v>1.1869999999999999E-2</v>
      </c>
      <c r="X814" s="265">
        <f>AVERAGE(Q810:T814)</f>
        <v>1.7574210526315793E-2</v>
      </c>
      <c r="Y814" s="266">
        <v>116</v>
      </c>
    </row>
    <row r="815" spans="1:25" ht="17.45" customHeight="1" x14ac:dyDescent="0.25">
      <c r="A815" s="257">
        <f t="shared" si="898"/>
        <v>3</v>
      </c>
      <c r="B815" s="257">
        <f t="shared" si="899"/>
        <v>2020</v>
      </c>
      <c r="C815" s="435">
        <f t="shared" si="921"/>
        <v>43911</v>
      </c>
      <c r="D815" s="448"/>
      <c r="E815" s="449">
        <v>7.3499999999999998E-3</v>
      </c>
      <c r="F815" s="451"/>
      <c r="G815" s="450">
        <v>1.5299999999999999E-2</v>
      </c>
      <c r="H815" s="452"/>
      <c r="I815" s="448"/>
      <c r="J815" s="449">
        <v>7.26E-3</v>
      </c>
      <c r="K815" s="448"/>
      <c r="L815" s="449">
        <v>2.1399999999999999E-2</v>
      </c>
      <c r="M815" s="264">
        <f t="shared" si="922"/>
        <v>2.6617666666666664E-2</v>
      </c>
      <c r="N815" s="264">
        <f t="shared" si="923"/>
        <v>1.5834857142857144E-2</v>
      </c>
      <c r="O815" s="264">
        <f t="shared" si="924"/>
        <v>1.9649333333333338E-2</v>
      </c>
      <c r="P815" s="264">
        <f t="shared" si="925"/>
        <v>2.6494666666666666E-2</v>
      </c>
      <c r="Q815" s="442">
        <f t="shared" si="952"/>
        <v>7.3499999999999998E-3</v>
      </c>
      <c r="R815" s="442">
        <f t="shared" si="953"/>
        <v>1.5299999999999999E-2</v>
      </c>
      <c r="S815" s="442">
        <f t="shared" si="954"/>
        <v>7.26E-3</v>
      </c>
      <c r="T815" s="442">
        <f t="shared" si="955"/>
        <v>2.1399999999999999E-2</v>
      </c>
      <c r="V815" s="442">
        <f>AVERAGE(Q815:T815)</f>
        <v>1.2827499999999999E-2</v>
      </c>
      <c r="W815" s="445"/>
      <c r="X815" s="257"/>
      <c r="Y815" s="266">
        <v>116</v>
      </c>
    </row>
    <row r="816" spans="1:25" ht="17.45" customHeight="1" x14ac:dyDescent="0.25">
      <c r="A816" s="257">
        <f t="shared" ref="A816:A879" si="956">IF(ISNUMBER(C816),MONTH(C816),"")</f>
        <v>3</v>
      </c>
      <c r="B816" s="257">
        <f t="shared" ref="B816:B879" si="957">IF(ISNUMBER(C816),YEAR(C816),"")</f>
        <v>2020</v>
      </c>
      <c r="C816" s="435">
        <f t="shared" si="921"/>
        <v>43912</v>
      </c>
      <c r="D816" s="448">
        <v>6.1599999999999997E-3</v>
      </c>
      <c r="E816" s="449"/>
      <c r="F816" s="451"/>
      <c r="G816" s="450"/>
      <c r="H816" s="452">
        <v>3.5799999999999998E-3</v>
      </c>
      <c r="I816" s="448">
        <v>2.7499999999999998E-3</v>
      </c>
      <c r="J816" s="449"/>
      <c r="K816" s="448">
        <v>1.6400000000000001E-2</v>
      </c>
      <c r="L816" s="449"/>
      <c r="M816" s="264">
        <f t="shared" si="922"/>
        <v>2.5826333333333333E-2</v>
      </c>
      <c r="N816" s="264">
        <f t="shared" si="923"/>
        <v>1.5371428571428576E-2</v>
      </c>
      <c r="O816" s="264">
        <f t="shared" si="924"/>
        <v>1.9161000000000001E-2</v>
      </c>
      <c r="P816" s="264">
        <f t="shared" si="925"/>
        <v>2.5698000000000006E-2</v>
      </c>
      <c r="Q816" s="442">
        <f t="shared" si="952"/>
        <v>6.1599999999999997E-3</v>
      </c>
      <c r="R816" s="442">
        <f t="shared" si="953"/>
        <v>3.5799999999999998E-3</v>
      </c>
      <c r="S816" s="442">
        <f t="shared" si="954"/>
        <v>2.7499999999999998E-3</v>
      </c>
      <c r="T816" s="442">
        <f t="shared" si="955"/>
        <v>1.6400000000000001E-2</v>
      </c>
      <c r="V816" s="442">
        <f>AVERAGE(Q816:T816)</f>
        <v>7.2224999999999998E-3</v>
      </c>
      <c r="W816" s="445"/>
      <c r="X816" s="265">
        <f>AVERAGE(Q815:T816)</f>
        <v>1.0024999999999999E-2</v>
      </c>
      <c r="Y816" s="266">
        <v>116</v>
      </c>
    </row>
    <row r="817" spans="1:30" ht="17.45" customHeight="1" x14ac:dyDescent="0.25">
      <c r="A817" s="257">
        <f t="shared" si="956"/>
        <v>3</v>
      </c>
      <c r="B817" s="257">
        <f t="shared" si="957"/>
        <v>2020</v>
      </c>
      <c r="C817" s="8">
        <f t="shared" si="921"/>
        <v>43913</v>
      </c>
      <c r="D817" s="252"/>
      <c r="E817" s="253">
        <v>3.4099999999999998E-2</v>
      </c>
      <c r="F817" s="255"/>
      <c r="G817" s="254">
        <v>2.3199999999999998E-2</v>
      </c>
      <c r="H817" s="114"/>
      <c r="I817" s="252"/>
      <c r="J817" s="253">
        <v>1.7000000000000001E-2</v>
      </c>
      <c r="K817" s="252"/>
      <c r="L817" s="253">
        <v>1.49E-2</v>
      </c>
      <c r="M817" s="264">
        <f t="shared" si="922"/>
        <v>2.6626333333333332E-2</v>
      </c>
      <c r="N817" s="264">
        <f t="shared" si="923"/>
        <v>1.5882857142857143E-2</v>
      </c>
      <c r="O817" s="264">
        <f t="shared" si="924"/>
        <v>1.957766666666667E-2</v>
      </c>
      <c r="P817" s="264">
        <f t="shared" si="925"/>
        <v>2.570133333333334E-2</v>
      </c>
      <c r="Q817" s="265">
        <f t="shared" ref="Q817:Q823" si="958">IFERROR(AVERAGE(D817:E817),"")</f>
        <v>3.4099999999999998E-2</v>
      </c>
      <c r="R817" s="265">
        <f t="shared" ref="R817:R823" si="959">IFERROR(AVERAGE(F817:H817),"")</f>
        <v>2.3199999999999998E-2</v>
      </c>
      <c r="S817" s="265">
        <f t="shared" ref="S817:S823" si="960">IFERROR(AVERAGE(I817:J817),"")</f>
        <v>1.7000000000000001E-2</v>
      </c>
      <c r="T817" s="265">
        <f t="shared" ref="T817:T823" si="961">IFERROR(AVERAGE(K817:L817),"")</f>
        <v>1.49E-2</v>
      </c>
      <c r="V817" s="257"/>
      <c r="W817" s="265">
        <f t="shared" ref="W817:W821" si="962">AVERAGE(Q817:T817)</f>
        <v>2.23E-2</v>
      </c>
      <c r="X817" s="257"/>
    </row>
    <row r="818" spans="1:30" ht="17.45" customHeight="1" x14ac:dyDescent="0.25">
      <c r="A818" s="257">
        <f t="shared" si="956"/>
        <v>3</v>
      </c>
      <c r="B818" s="257">
        <f t="shared" si="957"/>
        <v>2020</v>
      </c>
      <c r="C818" s="48">
        <f t="shared" si="921"/>
        <v>43914</v>
      </c>
      <c r="D818" s="279">
        <v>2.4799999999999999E-2</v>
      </c>
      <c r="E818" s="280"/>
      <c r="F818" s="282">
        <v>1.32E-2</v>
      </c>
      <c r="G818" s="281"/>
      <c r="H818" s="142">
        <v>1.2500000000000001E-2</v>
      </c>
      <c r="I818" s="279">
        <v>3.0700000000000002E-2</v>
      </c>
      <c r="J818" s="280"/>
      <c r="K818" s="279">
        <v>2.0500000000000001E-2</v>
      </c>
      <c r="L818" s="280"/>
      <c r="M818" s="264">
        <f t="shared" si="922"/>
        <v>2.7226333333333335E-2</v>
      </c>
      <c r="N818" s="264">
        <f t="shared" si="923"/>
        <v>1.6377142857142857E-2</v>
      </c>
      <c r="O818" s="264">
        <f t="shared" si="924"/>
        <v>2.0451E-2</v>
      </c>
      <c r="P818" s="264">
        <f t="shared" si="925"/>
        <v>2.6038000000000006E-2</v>
      </c>
      <c r="Q818" s="265">
        <f t="shared" si="958"/>
        <v>2.4799999999999999E-2</v>
      </c>
      <c r="R818" s="265">
        <f t="shared" si="959"/>
        <v>1.285E-2</v>
      </c>
      <c r="S818" s="265">
        <f t="shared" si="960"/>
        <v>3.0700000000000002E-2</v>
      </c>
      <c r="T818" s="265">
        <f t="shared" si="961"/>
        <v>2.0500000000000001E-2</v>
      </c>
      <c r="V818" s="257"/>
      <c r="W818" s="265">
        <f t="shared" si="962"/>
        <v>2.2212500000000003E-2</v>
      </c>
      <c r="X818" s="257"/>
    </row>
    <row r="819" spans="1:30" ht="17.45" customHeight="1" x14ac:dyDescent="0.25">
      <c r="A819" s="257">
        <f t="shared" si="956"/>
        <v>3</v>
      </c>
      <c r="B819" s="257">
        <f t="shared" si="957"/>
        <v>2020</v>
      </c>
      <c r="C819" s="8">
        <f t="shared" si="921"/>
        <v>43915</v>
      </c>
      <c r="D819" s="252"/>
      <c r="E819" s="253">
        <v>3.6200000000000003E-2</v>
      </c>
      <c r="F819" s="255"/>
      <c r="G819" s="254">
        <v>1.7600000000000001E-2</v>
      </c>
      <c r="H819" s="114"/>
      <c r="I819" s="252"/>
      <c r="J819" s="253">
        <v>3.5299999999999998E-2</v>
      </c>
      <c r="K819" s="252"/>
      <c r="L819" s="253">
        <v>3.44E-2</v>
      </c>
      <c r="M819" s="264">
        <f t="shared" si="922"/>
        <v>2.8006333333333334E-2</v>
      </c>
      <c r="N819" s="264">
        <f t="shared" si="923"/>
        <v>1.6199999999999999E-2</v>
      </c>
      <c r="O819" s="264">
        <f t="shared" si="924"/>
        <v>2.0691000000000005E-2</v>
      </c>
      <c r="P819" s="264">
        <f t="shared" si="925"/>
        <v>2.6308000000000002E-2</v>
      </c>
      <c r="Q819" s="265">
        <f t="shared" si="958"/>
        <v>3.6200000000000003E-2</v>
      </c>
      <c r="R819" s="265">
        <f t="shared" si="959"/>
        <v>1.7600000000000001E-2</v>
      </c>
      <c r="S819" s="265">
        <f t="shared" si="960"/>
        <v>3.5299999999999998E-2</v>
      </c>
      <c r="T819" s="265">
        <f t="shared" si="961"/>
        <v>3.44E-2</v>
      </c>
      <c r="V819" s="257"/>
      <c r="W819" s="265">
        <f t="shared" si="962"/>
        <v>3.0875E-2</v>
      </c>
      <c r="X819" s="257"/>
    </row>
    <row r="820" spans="1:30" ht="17.45" customHeight="1" x14ac:dyDescent="0.25">
      <c r="A820" s="257">
        <f t="shared" si="956"/>
        <v>3</v>
      </c>
      <c r="B820" s="257">
        <f t="shared" si="957"/>
        <v>2020</v>
      </c>
      <c r="C820" s="8">
        <f t="shared" si="921"/>
        <v>43916</v>
      </c>
      <c r="D820" s="252">
        <v>2.2599999999999999E-2</v>
      </c>
      <c r="E820" s="253"/>
      <c r="F820" s="255">
        <v>2.3400000000000001E-2</v>
      </c>
      <c r="G820" s="254"/>
      <c r="H820" s="114"/>
      <c r="I820" s="252">
        <v>2.6800000000000001E-2</v>
      </c>
      <c r="J820" s="253"/>
      <c r="K820" s="252">
        <v>2.6599999999999999E-2</v>
      </c>
      <c r="L820" s="253"/>
      <c r="M820" s="264">
        <f t="shared" si="922"/>
        <v>2.7656333333333335E-2</v>
      </c>
      <c r="N820" s="264">
        <f t="shared" si="923"/>
        <v>1.6254285714285711E-2</v>
      </c>
      <c r="O820" s="264">
        <f t="shared" si="924"/>
        <v>2.0894333333333341E-2</v>
      </c>
      <c r="P820" s="264">
        <f t="shared" si="925"/>
        <v>2.5617999999999995E-2</v>
      </c>
      <c r="Q820" s="265">
        <f t="shared" si="958"/>
        <v>2.2599999999999999E-2</v>
      </c>
      <c r="R820" s="265">
        <f t="shared" si="959"/>
        <v>2.3400000000000001E-2</v>
      </c>
      <c r="S820" s="265">
        <f t="shared" si="960"/>
        <v>2.6800000000000001E-2</v>
      </c>
      <c r="T820" s="265">
        <f t="shared" si="961"/>
        <v>2.6599999999999999E-2</v>
      </c>
      <c r="V820" s="257"/>
      <c r="W820" s="265">
        <f t="shared" si="962"/>
        <v>2.4850000000000001E-2</v>
      </c>
      <c r="X820" s="257"/>
    </row>
    <row r="821" spans="1:30" ht="17.45" customHeight="1" x14ac:dyDescent="0.25">
      <c r="A821" s="257">
        <f t="shared" si="956"/>
        <v>3</v>
      </c>
      <c r="B821" s="257">
        <f t="shared" si="957"/>
        <v>2020</v>
      </c>
      <c r="C821" s="8">
        <f t="shared" si="921"/>
        <v>43917</v>
      </c>
      <c r="D821" s="252"/>
      <c r="E821" s="253">
        <v>1.4E-2</v>
      </c>
      <c r="F821" s="255"/>
      <c r="G821" s="254">
        <v>1.3599999999999999E-2</v>
      </c>
      <c r="H821" s="114"/>
      <c r="I821" s="252"/>
      <c r="J821" s="253">
        <v>2.2499999999999999E-2</v>
      </c>
      <c r="K821" s="252"/>
      <c r="L821" s="253">
        <v>2.7699999999999999E-2</v>
      </c>
      <c r="M821" s="264">
        <f t="shared" si="922"/>
        <v>2.7416333333333331E-2</v>
      </c>
      <c r="N821" s="264">
        <f t="shared" si="923"/>
        <v>1.5797142857142857E-2</v>
      </c>
      <c r="O821" s="264">
        <f t="shared" si="924"/>
        <v>2.0404333333333337E-2</v>
      </c>
      <c r="P821" s="264">
        <f t="shared" si="925"/>
        <v>2.5397999999999993E-2</v>
      </c>
      <c r="Q821" s="265">
        <f t="shared" si="958"/>
        <v>1.4E-2</v>
      </c>
      <c r="R821" s="265">
        <f t="shared" si="959"/>
        <v>1.3599999999999999E-2</v>
      </c>
      <c r="S821" s="265">
        <f t="shared" si="960"/>
        <v>2.2499999999999999E-2</v>
      </c>
      <c r="T821" s="265">
        <f t="shared" si="961"/>
        <v>2.7699999999999999E-2</v>
      </c>
      <c r="V821" s="257"/>
      <c r="W821" s="265">
        <f t="shared" si="962"/>
        <v>1.9449999999999999E-2</v>
      </c>
      <c r="X821" s="265">
        <f>AVERAGE(Q817:T821)</f>
        <v>2.39375E-2</v>
      </c>
      <c r="Y821" s="266">
        <v>117</v>
      </c>
    </row>
    <row r="822" spans="1:30" ht="17.45" customHeight="1" thickBot="1" x14ac:dyDescent="0.3">
      <c r="A822" s="257">
        <f t="shared" si="956"/>
        <v>3</v>
      </c>
      <c r="B822" s="257">
        <f t="shared" si="957"/>
        <v>2020</v>
      </c>
      <c r="C822" s="435">
        <f t="shared" si="921"/>
        <v>43918</v>
      </c>
      <c r="D822" s="448">
        <v>6.3200000000000001E-3</v>
      </c>
      <c r="E822" s="449"/>
      <c r="F822" s="451"/>
      <c r="G822" s="450"/>
      <c r="H822" s="452">
        <v>6.5199999999999998E-3</v>
      </c>
      <c r="I822" s="448">
        <v>6.8799999999999998E-3</v>
      </c>
      <c r="J822" s="449"/>
      <c r="K822" s="448">
        <v>1.3100000000000001E-2</v>
      </c>
      <c r="L822" s="449"/>
      <c r="M822" s="264">
        <f t="shared" si="922"/>
        <v>2.685033333333333E-2</v>
      </c>
      <c r="N822" s="264">
        <f t="shared" si="923"/>
        <v>1.5111999999999999E-2</v>
      </c>
      <c r="O822" s="264">
        <f t="shared" si="924"/>
        <v>1.9693666666666672E-2</v>
      </c>
      <c r="P822" s="264">
        <f t="shared" si="925"/>
        <v>2.4144666666666662E-2</v>
      </c>
      <c r="Q822" s="442">
        <f t="shared" si="958"/>
        <v>6.3200000000000001E-3</v>
      </c>
      <c r="R822" s="442">
        <f t="shared" si="959"/>
        <v>6.5199999999999998E-3</v>
      </c>
      <c r="S822" s="442">
        <f t="shared" si="960"/>
        <v>6.8799999999999998E-3</v>
      </c>
      <c r="T822" s="442">
        <f t="shared" si="961"/>
        <v>1.3100000000000001E-2</v>
      </c>
      <c r="V822" s="442">
        <f>AVERAGE(Q822:T822)</f>
        <v>8.2050000000000005E-3</v>
      </c>
      <c r="W822" s="445"/>
      <c r="X822" s="257"/>
      <c r="Y822" s="266">
        <v>117</v>
      </c>
    </row>
    <row r="823" spans="1:30" ht="17.45" customHeight="1" thickBot="1" x14ac:dyDescent="0.3">
      <c r="A823" s="257">
        <f t="shared" si="956"/>
        <v>3</v>
      </c>
      <c r="B823" s="257">
        <f t="shared" si="957"/>
        <v>2020</v>
      </c>
      <c r="C823" s="435">
        <f t="shared" si="921"/>
        <v>43919</v>
      </c>
      <c r="D823" s="448"/>
      <c r="E823" s="449">
        <v>1.09E-2</v>
      </c>
      <c r="F823" s="451"/>
      <c r="G823" s="450">
        <v>0.01</v>
      </c>
      <c r="H823" s="452"/>
      <c r="I823" s="448"/>
      <c r="J823" s="449">
        <v>7.0499999999999998E-3</v>
      </c>
      <c r="K823" s="448"/>
      <c r="L823" s="449">
        <v>1.78E-2</v>
      </c>
      <c r="M823" s="264">
        <f t="shared" si="922"/>
        <v>2.621366666666667E-2</v>
      </c>
      <c r="N823" s="264">
        <f t="shared" si="923"/>
        <v>1.4712000000000001E-2</v>
      </c>
      <c r="O823" s="264">
        <f t="shared" si="924"/>
        <v>1.9162000000000002E-2</v>
      </c>
      <c r="P823" s="264">
        <f t="shared" si="925"/>
        <v>2.3111333333333331E-2</v>
      </c>
      <c r="Q823" s="442">
        <f t="shared" si="958"/>
        <v>1.09E-2</v>
      </c>
      <c r="R823" s="442">
        <f t="shared" si="959"/>
        <v>0.01</v>
      </c>
      <c r="S823" s="442">
        <f t="shared" si="960"/>
        <v>7.0499999999999998E-3</v>
      </c>
      <c r="T823" s="442">
        <f t="shared" si="961"/>
        <v>1.78E-2</v>
      </c>
      <c r="V823" s="442">
        <f>AVERAGE(Q823:T823)</f>
        <v>1.14375E-2</v>
      </c>
      <c r="W823" s="445"/>
      <c r="X823" s="265">
        <f>AVERAGE(Q822:T823)</f>
        <v>9.8212500000000001E-3</v>
      </c>
      <c r="Y823" s="266">
        <v>117</v>
      </c>
      <c r="Z823" s="313" t="s">
        <v>91</v>
      </c>
      <c r="AA823" s="299">
        <v>2020</v>
      </c>
      <c r="AB823" s="300"/>
      <c r="AC823" s="300"/>
      <c r="AD823" s="300"/>
    </row>
    <row r="824" spans="1:30" ht="17.45" customHeight="1" x14ac:dyDescent="0.25">
      <c r="A824" s="257">
        <f t="shared" si="956"/>
        <v>3</v>
      </c>
      <c r="B824" s="257">
        <f t="shared" si="957"/>
        <v>2020</v>
      </c>
      <c r="C824" s="48">
        <f t="shared" si="921"/>
        <v>43920</v>
      </c>
      <c r="D824" s="279">
        <v>1.5699999999999999E-2</v>
      </c>
      <c r="E824" s="280"/>
      <c r="F824" s="282">
        <v>1.29E-2</v>
      </c>
      <c r="G824" s="281"/>
      <c r="H824" s="142">
        <v>1.37E-2</v>
      </c>
      <c r="I824" s="279">
        <v>2.2499999999999999E-2</v>
      </c>
      <c r="J824" s="280"/>
      <c r="K824" s="279">
        <v>2.0799999999999999E-2</v>
      </c>
      <c r="L824" s="280"/>
      <c r="M824" s="264">
        <f t="shared" si="922"/>
        <v>2.6200333333333336E-2</v>
      </c>
      <c r="N824" s="264">
        <f t="shared" si="923"/>
        <v>1.4432000000000004E-2</v>
      </c>
      <c r="O824" s="264">
        <f t="shared" si="924"/>
        <v>1.9555333333333334E-2</v>
      </c>
      <c r="P824" s="264">
        <f t="shared" si="925"/>
        <v>2.2624666666666668E-2</v>
      </c>
      <c r="Q824" s="265">
        <f t="shared" ref="Q824:Q830" si="963">IFERROR(AVERAGE(D824:E824),"")</f>
        <v>1.5699999999999999E-2</v>
      </c>
      <c r="R824" s="265">
        <f t="shared" ref="R824:R830" si="964">IFERROR(AVERAGE(F824:H824),"")</f>
        <v>1.3299999999999999E-2</v>
      </c>
      <c r="S824" s="265">
        <f t="shared" ref="S824:S830" si="965">IFERROR(AVERAGE(I824:J824),"")</f>
        <v>2.2499999999999999E-2</v>
      </c>
      <c r="T824" s="265">
        <f t="shared" ref="T824:T830" si="966">IFERROR(AVERAGE(K824:L824),"")</f>
        <v>2.0799999999999999E-2</v>
      </c>
      <c r="V824" s="257"/>
      <c r="W824" s="265">
        <f t="shared" ref="W824:W828" si="967">AVERAGE(Q824:T824)</f>
        <v>1.8075000000000001E-2</v>
      </c>
      <c r="X824" s="257"/>
      <c r="Z824" s="301" t="s">
        <v>35</v>
      </c>
      <c r="AA824" s="301" t="s">
        <v>1</v>
      </c>
      <c r="AB824" s="301" t="s">
        <v>2</v>
      </c>
      <c r="AC824" s="301" t="s">
        <v>9</v>
      </c>
      <c r="AD824" s="301" t="s">
        <v>12</v>
      </c>
    </row>
    <row r="825" spans="1:30" ht="17.45" customHeight="1" x14ac:dyDescent="0.25">
      <c r="A825" s="257">
        <f t="shared" si="956"/>
        <v>3</v>
      </c>
      <c r="B825" s="257">
        <f t="shared" si="957"/>
        <v>2020</v>
      </c>
      <c r="C825" s="8">
        <f t="shared" si="921"/>
        <v>43921</v>
      </c>
      <c r="D825" s="252"/>
      <c r="E825" s="253">
        <v>2.2200000000000001E-2</v>
      </c>
      <c r="F825" s="255"/>
      <c r="G825" s="254">
        <v>1.29E-2</v>
      </c>
      <c r="H825" s="114"/>
      <c r="I825" s="252"/>
      <c r="J825" s="253">
        <v>3.3300000000000003E-2</v>
      </c>
      <c r="K825" s="252"/>
      <c r="L825" s="253">
        <v>2.7400000000000001E-2</v>
      </c>
      <c r="M825" s="264">
        <f t="shared" si="922"/>
        <v>2.6280333333333336E-2</v>
      </c>
      <c r="N825" s="264">
        <f t="shared" si="923"/>
        <v>1.4532000000000002E-2</v>
      </c>
      <c r="O825" s="264">
        <f t="shared" si="924"/>
        <v>2.0388666666666666E-2</v>
      </c>
      <c r="P825" s="264">
        <f t="shared" si="925"/>
        <v>2.3021333333333335E-2</v>
      </c>
      <c r="Q825" s="265">
        <f t="shared" si="963"/>
        <v>2.2200000000000001E-2</v>
      </c>
      <c r="R825" s="265">
        <f t="shared" si="964"/>
        <v>1.29E-2</v>
      </c>
      <c r="S825" s="265">
        <f t="shared" si="965"/>
        <v>3.3300000000000003E-2</v>
      </c>
      <c r="T825" s="265">
        <f t="shared" si="966"/>
        <v>2.7400000000000001E-2</v>
      </c>
      <c r="V825" s="257"/>
      <c r="W825" s="265">
        <f t="shared" si="967"/>
        <v>2.3949999999999999E-2</v>
      </c>
      <c r="X825" s="257"/>
      <c r="Z825" s="302" t="s">
        <v>58</v>
      </c>
      <c r="AA825" s="303">
        <f>AVERAGE(D795:E825)</f>
        <v>2.6071290322580647E-2</v>
      </c>
      <c r="AB825" s="303">
        <f>AVERAGE(F795:H825)</f>
        <v>1.4389444444444448E-2</v>
      </c>
      <c r="AC825" s="303">
        <f>AVERAGE(I795:J825)</f>
        <v>1.9998709677419357E-2</v>
      </c>
      <c r="AD825" s="303">
        <f>AVERAGE(K795:L825)</f>
        <v>2.2778709677419354E-2</v>
      </c>
    </row>
    <row r="826" spans="1:30" ht="17.45" customHeight="1" x14ac:dyDescent="0.25">
      <c r="A826" s="257">
        <f t="shared" si="956"/>
        <v>4</v>
      </c>
      <c r="B826" s="257">
        <f t="shared" si="957"/>
        <v>2020</v>
      </c>
      <c r="C826" s="8">
        <f t="shared" si="921"/>
        <v>43922</v>
      </c>
      <c r="D826" s="252">
        <v>3.2599999999999997E-2</v>
      </c>
      <c r="E826" s="253"/>
      <c r="F826" s="255">
        <v>1.4E-2</v>
      </c>
      <c r="G826" s="254"/>
      <c r="H826" s="114"/>
      <c r="I826" s="252">
        <v>2.4E-2</v>
      </c>
      <c r="J826" s="253"/>
      <c r="K826" s="252">
        <v>2.53E-2</v>
      </c>
      <c r="L826" s="253"/>
      <c r="M826" s="264">
        <f t="shared" si="922"/>
        <v>2.5953666666666667E-2</v>
      </c>
      <c r="N826" s="264">
        <f t="shared" si="923"/>
        <v>1.4343428571428571E-2</v>
      </c>
      <c r="O826" s="264">
        <f t="shared" si="924"/>
        <v>2.0135333333333335E-2</v>
      </c>
      <c r="P826" s="264">
        <f t="shared" si="925"/>
        <v>2.2814666666666667E-2</v>
      </c>
      <c r="Q826" s="265">
        <f t="shared" si="963"/>
        <v>3.2599999999999997E-2</v>
      </c>
      <c r="R826" s="265">
        <f t="shared" si="964"/>
        <v>1.4E-2</v>
      </c>
      <c r="S826" s="265">
        <f t="shared" si="965"/>
        <v>2.4E-2</v>
      </c>
      <c r="T826" s="265">
        <f t="shared" si="966"/>
        <v>2.53E-2</v>
      </c>
      <c r="V826" s="257"/>
      <c r="W826" s="265">
        <f t="shared" si="967"/>
        <v>2.3975E-2</v>
      </c>
      <c r="X826" s="257"/>
      <c r="Z826" s="302" t="s">
        <v>59</v>
      </c>
      <c r="AA826" s="303">
        <f>MAX(D795:E825)</f>
        <v>0.245</v>
      </c>
      <c r="AB826" s="303">
        <f>MAX(F795:H825)</f>
        <v>3.5999999999999997E-2</v>
      </c>
      <c r="AC826" s="303">
        <f>MAX(I795:J825)</f>
        <v>6.2E-2</v>
      </c>
      <c r="AD826" s="303">
        <f>MAX(K795:L825)</f>
        <v>4.7899999999999998E-2</v>
      </c>
    </row>
    <row r="827" spans="1:30" ht="17.45" customHeight="1" thickBot="1" x14ac:dyDescent="0.3">
      <c r="A827" s="257">
        <f t="shared" si="956"/>
        <v>4</v>
      </c>
      <c r="B827" s="257">
        <f t="shared" si="957"/>
        <v>2020</v>
      </c>
      <c r="C827" s="8">
        <f t="shared" si="921"/>
        <v>43923</v>
      </c>
      <c r="D827" s="252"/>
      <c r="E827" s="253">
        <v>2.3800000000000002E-2</v>
      </c>
      <c r="F827" s="255"/>
      <c r="G827" s="254">
        <v>1.6500000000000001E-2</v>
      </c>
      <c r="H827" s="114"/>
      <c r="I827" s="252"/>
      <c r="J827" s="253">
        <v>2.2200000000000001E-2</v>
      </c>
      <c r="K827" s="252"/>
      <c r="L827" s="253">
        <v>2.9700000000000001E-2</v>
      </c>
      <c r="M827" s="264">
        <f t="shared" si="922"/>
        <v>2.5067000000000006E-2</v>
      </c>
      <c r="N827" s="264">
        <f t="shared" si="923"/>
        <v>1.3786285714285716E-2</v>
      </c>
      <c r="O827" s="264">
        <f t="shared" si="924"/>
        <v>1.8808666666666671E-2</v>
      </c>
      <c r="P827" s="264">
        <f t="shared" si="925"/>
        <v>2.2208000000000002E-2</v>
      </c>
      <c r="Q827" s="265">
        <f t="shared" si="963"/>
        <v>2.3800000000000002E-2</v>
      </c>
      <c r="R827" s="265">
        <f t="shared" si="964"/>
        <v>1.6500000000000001E-2</v>
      </c>
      <c r="S827" s="265">
        <f t="shared" si="965"/>
        <v>2.2200000000000001E-2</v>
      </c>
      <c r="T827" s="265">
        <f t="shared" si="966"/>
        <v>2.9700000000000001E-2</v>
      </c>
      <c r="V827" s="257"/>
      <c r="W827" s="265">
        <f t="shared" si="967"/>
        <v>2.3050000000000001E-2</v>
      </c>
      <c r="X827" s="257"/>
      <c r="Z827" s="304" t="s">
        <v>128</v>
      </c>
      <c r="AA827" s="305">
        <f>COUNTIF(D795:E825,"&gt;=0.075")</f>
        <v>1</v>
      </c>
      <c r="AB827" s="305">
        <f>COUNTIF(F795:H825,"&gt;=0.075")</f>
        <v>0</v>
      </c>
      <c r="AC827" s="305">
        <f>COUNTIF(I795:J825,"&gt;=0.075")</f>
        <v>0</v>
      </c>
      <c r="AD827" s="305">
        <f>COUNTIF(K795:L825,"&gt;=0.075")</f>
        <v>0</v>
      </c>
    </row>
    <row r="828" spans="1:30" ht="17.45" customHeight="1" thickBot="1" x14ac:dyDescent="0.3">
      <c r="A828" s="257">
        <f t="shared" si="956"/>
        <v>4</v>
      </c>
      <c r="B828" s="257">
        <f t="shared" si="957"/>
        <v>2020</v>
      </c>
      <c r="C828" s="8">
        <f t="shared" si="921"/>
        <v>43924</v>
      </c>
      <c r="D828" s="252">
        <v>2.3400000000000001E-2</v>
      </c>
      <c r="E828" s="253"/>
      <c r="F828" s="255"/>
      <c r="G828" s="254"/>
      <c r="H828" s="114">
        <v>1.9099999999999999E-2</v>
      </c>
      <c r="I828" s="252">
        <v>1.9900000000000001E-2</v>
      </c>
      <c r="J828" s="253"/>
      <c r="K828" s="252">
        <v>2.1000000000000001E-2</v>
      </c>
      <c r="L828" s="253"/>
      <c r="M828" s="264">
        <f t="shared" si="922"/>
        <v>2.4947000000000004E-2</v>
      </c>
      <c r="N828" s="264">
        <f t="shared" si="923"/>
        <v>1.3640571428571431E-2</v>
      </c>
      <c r="O828" s="264">
        <f t="shared" si="924"/>
        <v>1.8045333333333337E-2</v>
      </c>
      <c r="P828" s="264">
        <f t="shared" si="925"/>
        <v>2.1534666666666667E-2</v>
      </c>
      <c r="Q828" s="265">
        <f t="shared" si="963"/>
        <v>2.3400000000000001E-2</v>
      </c>
      <c r="R828" s="265">
        <f t="shared" si="964"/>
        <v>1.9099999999999999E-2</v>
      </c>
      <c r="S828" s="265">
        <f t="shared" si="965"/>
        <v>1.9900000000000001E-2</v>
      </c>
      <c r="T828" s="265">
        <f t="shared" si="966"/>
        <v>2.1000000000000001E-2</v>
      </c>
      <c r="V828" s="257"/>
      <c r="W828" s="265">
        <f t="shared" si="967"/>
        <v>2.085E-2</v>
      </c>
      <c r="X828" s="265">
        <f>AVERAGE(Q824:T828)</f>
        <v>2.198E-2</v>
      </c>
      <c r="Y828" s="266">
        <v>118</v>
      </c>
      <c r="AD828" s="136">
        <f>AVERAGE(AA825:AD825)</f>
        <v>2.0809538530465951E-2</v>
      </c>
    </row>
    <row r="829" spans="1:30" ht="17.45" customHeight="1" x14ac:dyDescent="0.25">
      <c r="A829" s="257">
        <f t="shared" si="956"/>
        <v>4</v>
      </c>
      <c r="B829" s="257">
        <f t="shared" si="957"/>
        <v>2020</v>
      </c>
      <c r="C829" s="435">
        <f t="shared" si="921"/>
        <v>43925</v>
      </c>
      <c r="D829" s="448"/>
      <c r="E829" s="449">
        <v>7.2700000000000004E-3</v>
      </c>
      <c r="F829" s="451"/>
      <c r="G829" s="450">
        <v>6.7299999999999999E-3</v>
      </c>
      <c r="H829" s="452"/>
      <c r="I829" s="448"/>
      <c r="J829" s="449">
        <v>5.2300000000000003E-3</v>
      </c>
      <c r="K829" s="448"/>
      <c r="L829" s="449">
        <v>1.3299999999999999E-2</v>
      </c>
      <c r="M829" s="264">
        <f t="shared" si="922"/>
        <v>2.4449333333333337E-2</v>
      </c>
      <c r="N829" s="264">
        <f t="shared" si="923"/>
        <v>1.2972857142857145E-2</v>
      </c>
      <c r="O829" s="264">
        <f t="shared" si="924"/>
        <v>1.6859666666666665E-2</v>
      </c>
      <c r="P829" s="264">
        <f t="shared" si="925"/>
        <v>2.0827999999999999E-2</v>
      </c>
      <c r="Q829" s="442">
        <f t="shared" si="963"/>
        <v>7.2700000000000004E-3</v>
      </c>
      <c r="R829" s="442">
        <f t="shared" si="964"/>
        <v>6.7299999999999999E-3</v>
      </c>
      <c r="S829" s="442">
        <f t="shared" si="965"/>
        <v>5.2300000000000003E-3</v>
      </c>
      <c r="T829" s="442">
        <f t="shared" si="966"/>
        <v>1.3299999999999999E-2</v>
      </c>
      <c r="V829" s="442">
        <f>AVERAGE(Q829:T829)</f>
        <v>8.1325000000000008E-3</v>
      </c>
      <c r="W829" s="445"/>
      <c r="X829" s="257"/>
      <c r="Y829" s="266">
        <v>118</v>
      </c>
    </row>
    <row r="830" spans="1:30" ht="17.45" customHeight="1" x14ac:dyDescent="0.25">
      <c r="A830" s="257">
        <f t="shared" si="956"/>
        <v>4</v>
      </c>
      <c r="B830" s="257">
        <f t="shared" si="957"/>
        <v>2020</v>
      </c>
      <c r="C830" s="435">
        <f t="shared" si="921"/>
        <v>43926</v>
      </c>
      <c r="D830" s="448">
        <v>4.5199999999999997E-3</v>
      </c>
      <c r="E830" s="449"/>
      <c r="F830" s="451">
        <v>1.2600000000000001E-3</v>
      </c>
      <c r="G830" s="450"/>
      <c r="H830" s="452">
        <v>1.4400000000000001E-3</v>
      </c>
      <c r="I830" s="448">
        <v>1.5299999999999999E-3</v>
      </c>
      <c r="J830" s="449"/>
      <c r="K830" s="448">
        <v>9.9600000000000001E-3</v>
      </c>
      <c r="L830" s="449"/>
      <c r="M830" s="264">
        <f t="shared" si="922"/>
        <v>2.366E-2</v>
      </c>
      <c r="N830" s="264">
        <f t="shared" si="923"/>
        <v>1.1750000000000003E-2</v>
      </c>
      <c r="O830" s="264">
        <f t="shared" si="924"/>
        <v>1.618066666666667E-2</v>
      </c>
      <c r="P830" s="264">
        <f t="shared" si="925"/>
        <v>2.0146666666666663E-2</v>
      </c>
      <c r="Q830" s="442">
        <f t="shared" si="963"/>
        <v>4.5199999999999997E-3</v>
      </c>
      <c r="R830" s="442">
        <f t="shared" si="964"/>
        <v>1.3500000000000001E-3</v>
      </c>
      <c r="S830" s="442">
        <f t="shared" si="965"/>
        <v>1.5299999999999999E-3</v>
      </c>
      <c r="T830" s="442">
        <f t="shared" si="966"/>
        <v>9.9600000000000001E-3</v>
      </c>
      <c r="V830" s="442">
        <f>AVERAGE(Q830:T830)</f>
        <v>4.3400000000000001E-3</v>
      </c>
      <c r="W830" s="445"/>
      <c r="X830" s="265">
        <f>AVERAGE(Q829:T830)</f>
        <v>6.2362499999999987E-3</v>
      </c>
      <c r="Y830" s="266">
        <v>118</v>
      </c>
    </row>
    <row r="831" spans="1:30" ht="17.45" customHeight="1" x14ac:dyDescent="0.25">
      <c r="A831" s="257">
        <f t="shared" si="956"/>
        <v>4</v>
      </c>
      <c r="B831" s="257">
        <f t="shared" si="957"/>
        <v>2020</v>
      </c>
      <c r="C831" s="8">
        <f t="shared" si="921"/>
        <v>43927</v>
      </c>
      <c r="D831" s="252"/>
      <c r="E831" s="253">
        <v>5.0200000000000002E-3</v>
      </c>
      <c r="F831" s="255"/>
      <c r="G831" s="254">
        <v>2.14E-3</v>
      </c>
      <c r="H831" s="114"/>
      <c r="I831" s="252"/>
      <c r="J831" s="253">
        <v>2.5500000000000002E-3</v>
      </c>
      <c r="K831" s="252"/>
      <c r="L831" s="253">
        <v>8.5199999999999998E-3</v>
      </c>
      <c r="M831" s="264">
        <f t="shared" si="922"/>
        <v>2.3324000000000001E-2</v>
      </c>
      <c r="N831" s="264">
        <f t="shared" si="923"/>
        <v>1.160857142857143E-2</v>
      </c>
      <c r="O831" s="264">
        <f t="shared" si="924"/>
        <v>1.5958333333333335E-2</v>
      </c>
      <c r="P831" s="264">
        <f t="shared" si="925"/>
        <v>1.9893999999999998E-2</v>
      </c>
      <c r="Q831" s="265">
        <f t="shared" ref="Q831:Q832" si="968">IFERROR(AVERAGE(D831:E831),"")</f>
        <v>5.0200000000000002E-3</v>
      </c>
      <c r="R831" s="265">
        <f t="shared" ref="R831:R832" si="969">IFERROR(AVERAGE(F831:H831),"")</f>
        <v>2.14E-3</v>
      </c>
      <c r="S831" s="265">
        <f t="shared" ref="S831:S832" si="970">IFERROR(AVERAGE(I831:J831),"")</f>
        <v>2.5500000000000002E-3</v>
      </c>
      <c r="T831" s="265">
        <f t="shared" ref="T831:T832" si="971">IFERROR(AVERAGE(K831:L831),"")</f>
        <v>8.5199999999999998E-3</v>
      </c>
      <c r="V831" s="257"/>
      <c r="W831" s="265">
        <f t="shared" ref="W831:W832" si="972">AVERAGE(Q831:T831)</f>
        <v>4.5574999999999999E-3</v>
      </c>
      <c r="X831" s="257"/>
    </row>
    <row r="832" spans="1:30" ht="17.45" customHeight="1" x14ac:dyDescent="0.25">
      <c r="A832" s="257">
        <f t="shared" si="956"/>
        <v>4</v>
      </c>
      <c r="B832" s="257">
        <f t="shared" si="957"/>
        <v>2020</v>
      </c>
      <c r="C832" s="8">
        <f t="shared" si="921"/>
        <v>43928</v>
      </c>
      <c r="D832" s="252">
        <v>2.9499999999999999E-3</v>
      </c>
      <c r="E832" s="253"/>
      <c r="F832" s="255">
        <v>5.4400000000000004E-3</v>
      </c>
      <c r="G832" s="254"/>
      <c r="H832" s="114"/>
      <c r="I832" s="252">
        <v>5.28E-3</v>
      </c>
      <c r="J832" s="253"/>
      <c r="K832" s="252">
        <v>7.1199999999999996E-3</v>
      </c>
      <c r="L832" s="253"/>
      <c r="M832" s="264">
        <f t="shared" si="922"/>
        <v>2.3118333333333334E-2</v>
      </c>
      <c r="N832" s="264">
        <f t="shared" si="923"/>
        <v>1.1624857142857145E-2</v>
      </c>
      <c r="O832" s="264">
        <f t="shared" si="924"/>
        <v>1.5969333333333335E-2</v>
      </c>
      <c r="P832" s="264">
        <f t="shared" si="925"/>
        <v>1.9714666666666665E-2</v>
      </c>
      <c r="Q832" s="265">
        <f t="shared" si="968"/>
        <v>2.9499999999999999E-3</v>
      </c>
      <c r="R832" s="265">
        <f t="shared" si="969"/>
        <v>5.4400000000000004E-3</v>
      </c>
      <c r="S832" s="265">
        <f t="shared" si="970"/>
        <v>5.28E-3</v>
      </c>
      <c r="T832" s="265">
        <f t="shared" si="971"/>
        <v>7.1199999999999996E-3</v>
      </c>
      <c r="V832" s="257"/>
      <c r="W832" s="265">
        <f t="shared" si="972"/>
        <v>5.1974999999999999E-3</v>
      </c>
      <c r="X832" s="257"/>
    </row>
    <row r="833" spans="1:25" ht="17.45" customHeight="1" x14ac:dyDescent="0.25">
      <c r="A833" s="257">
        <f t="shared" si="956"/>
        <v>4</v>
      </c>
      <c r="B833" s="257">
        <f t="shared" si="957"/>
        <v>2020</v>
      </c>
      <c r="C833" s="8">
        <f t="shared" si="921"/>
        <v>43929</v>
      </c>
      <c r="D833" s="260"/>
      <c r="E833" s="261">
        <v>1.14E-2</v>
      </c>
      <c r="F833" s="263"/>
      <c r="G833" s="262">
        <v>9.1400000000000006E-3</v>
      </c>
      <c r="H833" s="285"/>
      <c r="I833" s="260"/>
      <c r="J833" s="261">
        <v>1.77E-2</v>
      </c>
      <c r="K833" s="260"/>
      <c r="L833" s="261">
        <v>1.04E-2</v>
      </c>
      <c r="M833" s="264">
        <f t="shared" si="922"/>
        <v>2.2485000000000002E-2</v>
      </c>
      <c r="N833" s="264">
        <f t="shared" si="923"/>
        <v>1.1131714285714288E-2</v>
      </c>
      <c r="O833" s="264">
        <f t="shared" si="924"/>
        <v>1.6029333333333333E-2</v>
      </c>
      <c r="P833" s="264">
        <f t="shared" si="925"/>
        <v>1.8747999999999994E-2</v>
      </c>
      <c r="Q833" s="265">
        <f t="shared" ref="Q833:Q837" si="973">IFERROR(AVERAGE(D833:E833),"")</f>
        <v>1.14E-2</v>
      </c>
      <c r="R833" s="265">
        <f t="shared" ref="R833:R837" si="974">IFERROR(AVERAGE(F833:H833),"")</f>
        <v>9.1400000000000006E-3</v>
      </c>
      <c r="S833" s="265">
        <f t="shared" ref="S833:S837" si="975">IFERROR(AVERAGE(I833:J833),"")</f>
        <v>1.77E-2</v>
      </c>
      <c r="T833" s="265">
        <f t="shared" ref="T833:T837" si="976">IFERROR(AVERAGE(K833:L833),"")</f>
        <v>1.04E-2</v>
      </c>
      <c r="V833" s="257"/>
      <c r="W833" s="265">
        <f t="shared" ref="W833:W835" si="977">AVERAGE(Q833:T833)</f>
        <v>1.2160000000000001E-2</v>
      </c>
      <c r="X833" s="257"/>
    </row>
    <row r="834" spans="1:25" ht="17.45" customHeight="1" x14ac:dyDescent="0.25">
      <c r="A834" s="257">
        <f t="shared" si="956"/>
        <v>4</v>
      </c>
      <c r="B834" s="257">
        <f t="shared" si="957"/>
        <v>2020</v>
      </c>
      <c r="C834" s="8">
        <f t="shared" si="921"/>
        <v>43930</v>
      </c>
      <c r="D834" s="260">
        <v>2.2699999999999999E-3</v>
      </c>
      <c r="E834" s="261"/>
      <c r="F834" s="263"/>
      <c r="G834" s="262"/>
      <c r="H834" s="285">
        <v>1.42E-3</v>
      </c>
      <c r="I834" s="260">
        <v>2.1900000000000001E-3</v>
      </c>
      <c r="J834" s="261"/>
      <c r="K834" s="260">
        <v>3.31E-3</v>
      </c>
      <c r="L834" s="261"/>
      <c r="M834" s="264">
        <f t="shared" si="922"/>
        <v>2.2324000000000004E-2</v>
      </c>
      <c r="N834" s="264">
        <f t="shared" si="923"/>
        <v>1.1029142857142857E-2</v>
      </c>
      <c r="O834" s="264">
        <f t="shared" si="924"/>
        <v>1.5699000000000001E-2</v>
      </c>
      <c r="P834" s="264">
        <f t="shared" si="925"/>
        <v>1.8228333333333332E-2</v>
      </c>
      <c r="Q834" s="265">
        <f t="shared" si="973"/>
        <v>2.2699999999999999E-3</v>
      </c>
      <c r="R834" s="265">
        <f t="shared" si="974"/>
        <v>1.42E-3</v>
      </c>
      <c r="S834" s="265">
        <f t="shared" si="975"/>
        <v>2.1900000000000001E-3</v>
      </c>
      <c r="T834" s="265">
        <f t="shared" si="976"/>
        <v>3.31E-3</v>
      </c>
      <c r="V834" s="257"/>
      <c r="W834" s="265">
        <f t="shared" si="977"/>
        <v>2.2975000000000001E-3</v>
      </c>
      <c r="X834" s="257"/>
    </row>
    <row r="835" spans="1:25" ht="17.45" customHeight="1" x14ac:dyDescent="0.25">
      <c r="A835" s="257">
        <f t="shared" si="956"/>
        <v>4</v>
      </c>
      <c r="B835" s="257">
        <f t="shared" si="957"/>
        <v>2020</v>
      </c>
      <c r="C835" s="8">
        <f t="shared" si="921"/>
        <v>43931</v>
      </c>
      <c r="D835" s="260"/>
      <c r="E835" s="261">
        <v>2.3E-3</v>
      </c>
      <c r="F835" s="263"/>
      <c r="G835" s="262">
        <v>1.2800000000000001E-3</v>
      </c>
      <c r="H835" s="285"/>
      <c r="I835" s="260"/>
      <c r="J835" s="261">
        <v>2E-3</v>
      </c>
      <c r="K835" s="260"/>
      <c r="L835" s="261">
        <v>7.3499999999999998E-3</v>
      </c>
      <c r="M835" s="264">
        <f t="shared" si="922"/>
        <v>2.1767333333333336E-2</v>
      </c>
      <c r="N835" s="264">
        <f t="shared" si="923"/>
        <v>1.0668571428571428E-2</v>
      </c>
      <c r="O835" s="264">
        <f t="shared" si="924"/>
        <v>1.4965666666666667E-2</v>
      </c>
      <c r="P835" s="264">
        <f t="shared" si="925"/>
        <v>1.7769999999999998E-2</v>
      </c>
      <c r="Q835" s="265">
        <f t="shared" si="973"/>
        <v>2.3E-3</v>
      </c>
      <c r="R835" s="265">
        <f t="shared" si="974"/>
        <v>1.2800000000000001E-3</v>
      </c>
      <c r="S835" s="265">
        <f t="shared" si="975"/>
        <v>2E-3</v>
      </c>
      <c r="T835" s="265">
        <f t="shared" si="976"/>
        <v>7.3499999999999998E-3</v>
      </c>
      <c r="V835" s="257"/>
      <c r="W835" s="265">
        <f t="shared" si="977"/>
        <v>3.2325000000000001E-3</v>
      </c>
      <c r="X835" s="265">
        <f>AVERAGE(Q831:T835)</f>
        <v>5.4889999999999991E-3</v>
      </c>
      <c r="Y835" s="266">
        <v>119</v>
      </c>
    </row>
    <row r="836" spans="1:25" ht="17.45" customHeight="1" x14ac:dyDescent="0.25">
      <c r="A836" s="257">
        <f t="shared" si="956"/>
        <v>4</v>
      </c>
      <c r="B836" s="257">
        <f t="shared" si="957"/>
        <v>2020</v>
      </c>
      <c r="C836" s="435">
        <f t="shared" si="921"/>
        <v>43932</v>
      </c>
      <c r="D836" s="434">
        <v>4.7699999999999999E-3</v>
      </c>
      <c r="E836" s="436"/>
      <c r="F836" s="437">
        <v>3.0100000000000001E-3</v>
      </c>
      <c r="G836" s="438"/>
      <c r="H836" s="439">
        <v>3.3700000000000002E-3</v>
      </c>
      <c r="I836" s="434">
        <v>3.5100000000000001E-3</v>
      </c>
      <c r="J836" s="436"/>
      <c r="K836" s="434">
        <v>7.7099999999999998E-3</v>
      </c>
      <c r="L836" s="436"/>
      <c r="M836" s="264">
        <f t="shared" si="922"/>
        <v>2.1536333333333334E-2</v>
      </c>
      <c r="N836" s="264">
        <f t="shared" si="923"/>
        <v>1.0013714285714286E-2</v>
      </c>
      <c r="O836" s="264">
        <f t="shared" si="924"/>
        <v>1.4416000000000002E-2</v>
      </c>
      <c r="P836" s="264">
        <f t="shared" si="925"/>
        <v>1.7197E-2</v>
      </c>
      <c r="Q836" s="442">
        <f t="shared" si="973"/>
        <v>4.7699999999999999E-3</v>
      </c>
      <c r="R836" s="442">
        <f t="shared" si="974"/>
        <v>3.1900000000000001E-3</v>
      </c>
      <c r="S836" s="442">
        <f t="shared" si="975"/>
        <v>3.5100000000000001E-3</v>
      </c>
      <c r="T836" s="442">
        <f t="shared" si="976"/>
        <v>7.7099999999999998E-3</v>
      </c>
      <c r="V836" s="442">
        <f>AVERAGE(Q836:T836)</f>
        <v>4.7950000000000007E-3</v>
      </c>
      <c r="W836" s="445"/>
      <c r="X836" s="257"/>
      <c r="Y836" s="266">
        <v>119</v>
      </c>
    </row>
    <row r="837" spans="1:25" ht="17.45" customHeight="1" x14ac:dyDescent="0.25">
      <c r="A837" s="257">
        <f t="shared" si="956"/>
        <v>4</v>
      </c>
      <c r="B837" s="257">
        <f t="shared" si="957"/>
        <v>2020</v>
      </c>
      <c r="C837" s="435">
        <f t="shared" ref="C837:C900" si="978">C836+1</f>
        <v>43933</v>
      </c>
      <c r="D837" s="434"/>
      <c r="E837" s="436">
        <v>7.4999999999999997E-3</v>
      </c>
      <c r="F837" s="437"/>
      <c r="G837" s="438">
        <v>1.58E-3</v>
      </c>
      <c r="H837" s="439"/>
      <c r="I837" s="434"/>
      <c r="J837" s="436">
        <v>9.1500000000000001E-4</v>
      </c>
      <c r="K837" s="434"/>
      <c r="L837" s="436">
        <v>1.12E-2</v>
      </c>
      <c r="M837" s="264">
        <f t="shared" si="922"/>
        <v>2.1728000000000004E-2</v>
      </c>
      <c r="N837" s="264">
        <f t="shared" si="923"/>
        <v>9.9842857142857146E-3</v>
      </c>
      <c r="O837" s="264">
        <f t="shared" si="924"/>
        <v>1.4303166666666669E-2</v>
      </c>
      <c r="P837" s="264">
        <f t="shared" si="925"/>
        <v>1.7380999999999997E-2</v>
      </c>
      <c r="Q837" s="442">
        <f t="shared" si="973"/>
        <v>7.4999999999999997E-3</v>
      </c>
      <c r="R837" s="442">
        <f t="shared" si="974"/>
        <v>1.58E-3</v>
      </c>
      <c r="S837" s="442">
        <f t="shared" si="975"/>
        <v>9.1500000000000001E-4</v>
      </c>
      <c r="T837" s="442">
        <f t="shared" si="976"/>
        <v>1.12E-2</v>
      </c>
      <c r="V837" s="442">
        <f>AVERAGE(Q837:T837)</f>
        <v>5.2987499999999996E-3</v>
      </c>
      <c r="W837" s="445"/>
      <c r="X837" s="265">
        <f>AVERAGE(Q836:T837)</f>
        <v>5.0468750000000001E-3</v>
      </c>
      <c r="Y837" s="266">
        <v>119</v>
      </c>
    </row>
    <row r="838" spans="1:25" ht="17.45" customHeight="1" x14ac:dyDescent="0.25">
      <c r="A838" s="257">
        <f t="shared" si="956"/>
        <v>4</v>
      </c>
      <c r="B838" s="257">
        <f t="shared" si="957"/>
        <v>2020</v>
      </c>
      <c r="C838" s="8">
        <f t="shared" si="978"/>
        <v>43934</v>
      </c>
      <c r="D838" s="260">
        <v>1.0699999999999999E-2</v>
      </c>
      <c r="E838" s="261"/>
      <c r="F838" s="263">
        <v>7.26E-3</v>
      </c>
      <c r="G838" s="262"/>
      <c r="H838" s="285"/>
      <c r="I838" s="260">
        <v>1.7600000000000001E-2</v>
      </c>
      <c r="J838" s="261"/>
      <c r="K838" s="260">
        <v>2.23E-2</v>
      </c>
      <c r="L838" s="261"/>
      <c r="M838" s="264">
        <f t="shared" ref="M838:M901" si="979">IF(SUM(D838:E838)&gt;0,IFERROR(AVERAGE(D809:E838),""),"")</f>
        <v>2.1911333333333338E-2</v>
      </c>
      <c r="N838" s="264">
        <f t="shared" ref="N838:N901" si="980">IF(SUM(F838:H838)&gt;0,IFERROR(AVERAGE(F809:H838),""),"")</f>
        <v>9.9071428571428574E-3</v>
      </c>
      <c r="O838" s="264">
        <f t="shared" ref="O838:O901" si="981">IF(SUM(I838:J838)&gt;0,IFERROR(AVERAGE(I809:J838),""),"")</f>
        <v>1.4652500000000002E-2</v>
      </c>
      <c r="P838" s="264">
        <f t="shared" ref="P838:P901" si="982">IF(SUM(K838:L838)&gt;0,IFERROR(AVERAGE(K809:L838),""),"")</f>
        <v>1.7867999999999998E-2</v>
      </c>
      <c r="Q838" s="265">
        <f t="shared" ref="Q838:Q844" si="983">IFERROR(AVERAGE(D838:E838),"")</f>
        <v>1.0699999999999999E-2</v>
      </c>
      <c r="R838" s="265">
        <f t="shared" ref="R838:R844" si="984">IFERROR(AVERAGE(F838:H838),"")</f>
        <v>7.26E-3</v>
      </c>
      <c r="S838" s="265">
        <f t="shared" ref="S838:S844" si="985">IFERROR(AVERAGE(I838:J838),"")</f>
        <v>1.7600000000000001E-2</v>
      </c>
      <c r="T838" s="265">
        <f t="shared" ref="T838:T844" si="986">IFERROR(AVERAGE(K838:L838),"")</f>
        <v>2.23E-2</v>
      </c>
      <c r="V838" s="257"/>
      <c r="W838" s="265">
        <f t="shared" ref="W838:W842" si="987">AVERAGE(Q838:T838)</f>
        <v>1.4465E-2</v>
      </c>
      <c r="X838" s="257"/>
    </row>
    <row r="839" spans="1:25" ht="17.45" customHeight="1" x14ac:dyDescent="0.25">
      <c r="A839" s="257">
        <f t="shared" si="956"/>
        <v>4</v>
      </c>
      <c r="B839" s="257">
        <f t="shared" si="957"/>
        <v>2020</v>
      </c>
      <c r="C839" s="8">
        <f t="shared" si="978"/>
        <v>43935</v>
      </c>
      <c r="D839" s="260"/>
      <c r="E839" s="261">
        <v>1.17E-2</v>
      </c>
      <c r="F839" s="263"/>
      <c r="G839" s="262">
        <v>2.1899999999999999E-2</v>
      </c>
      <c r="H839" s="285"/>
      <c r="I839" s="260"/>
      <c r="J839" s="261">
        <v>2.3099999999999999E-2</v>
      </c>
      <c r="K839" s="260"/>
      <c r="L839" s="261">
        <v>2.53E-2</v>
      </c>
      <c r="M839" s="264">
        <f t="shared" si="979"/>
        <v>2.2127000000000004E-2</v>
      </c>
      <c r="N839" s="264">
        <f t="shared" si="980"/>
        <v>1.0304285714285712E-2</v>
      </c>
      <c r="O839" s="264">
        <f t="shared" si="981"/>
        <v>1.53115E-2</v>
      </c>
      <c r="P839" s="264">
        <f t="shared" si="982"/>
        <v>1.8509000000000001E-2</v>
      </c>
      <c r="Q839" s="265">
        <f t="shared" si="983"/>
        <v>1.17E-2</v>
      </c>
      <c r="R839" s="265">
        <f t="shared" si="984"/>
        <v>2.1899999999999999E-2</v>
      </c>
      <c r="S839" s="265">
        <f t="shared" si="985"/>
        <v>2.3099999999999999E-2</v>
      </c>
      <c r="T839" s="265">
        <f t="shared" si="986"/>
        <v>2.53E-2</v>
      </c>
      <c r="V839" s="257"/>
      <c r="W839" s="265">
        <f t="shared" si="987"/>
        <v>2.0500000000000001E-2</v>
      </c>
      <c r="X839" s="257"/>
    </row>
    <row r="840" spans="1:25" ht="17.45" customHeight="1" x14ac:dyDescent="0.25">
      <c r="A840" s="257">
        <f t="shared" si="956"/>
        <v>4</v>
      </c>
      <c r="B840" s="257">
        <f t="shared" si="957"/>
        <v>2020</v>
      </c>
      <c r="C840" s="8">
        <f t="shared" si="978"/>
        <v>43936</v>
      </c>
      <c r="D840" s="260">
        <v>2.3199999999999998E-2</v>
      </c>
      <c r="E840" s="261"/>
      <c r="F840" s="263"/>
      <c r="G840" s="262"/>
      <c r="H840" s="285">
        <v>1.7899999999999999E-2</v>
      </c>
      <c r="I840" s="260">
        <v>1.9699999999999999E-2</v>
      </c>
      <c r="J840" s="261"/>
      <c r="K840" s="260">
        <v>3.1099999999999999E-2</v>
      </c>
      <c r="L840" s="261"/>
      <c r="M840" s="264">
        <f t="shared" si="979"/>
        <v>2.2217000000000004E-2</v>
      </c>
      <c r="N840" s="264">
        <f t="shared" si="980"/>
        <v>1.0509999999999997E-2</v>
      </c>
      <c r="O840" s="264">
        <f t="shared" si="981"/>
        <v>1.5571500000000004E-2</v>
      </c>
      <c r="P840" s="264">
        <f t="shared" si="982"/>
        <v>1.8065666666666667E-2</v>
      </c>
      <c r="Q840" s="265">
        <f t="shared" si="983"/>
        <v>2.3199999999999998E-2</v>
      </c>
      <c r="R840" s="265">
        <f t="shared" si="984"/>
        <v>1.7899999999999999E-2</v>
      </c>
      <c r="S840" s="265">
        <f t="shared" si="985"/>
        <v>1.9699999999999999E-2</v>
      </c>
      <c r="T840" s="265">
        <f t="shared" si="986"/>
        <v>3.1099999999999999E-2</v>
      </c>
      <c r="V840" s="257"/>
      <c r="W840" s="265">
        <f t="shared" si="987"/>
        <v>2.2974999999999999E-2</v>
      </c>
      <c r="X840" s="257"/>
    </row>
    <row r="841" spans="1:25" ht="17.45" customHeight="1" x14ac:dyDescent="0.25">
      <c r="A841" s="257">
        <f t="shared" si="956"/>
        <v>4</v>
      </c>
      <c r="B841" s="257">
        <f t="shared" si="957"/>
        <v>2020</v>
      </c>
      <c r="C841" s="8">
        <f t="shared" si="978"/>
        <v>43937</v>
      </c>
      <c r="D841" s="260"/>
      <c r="E841" s="261">
        <v>1.6400000000000001E-2</v>
      </c>
      <c r="F841" s="263"/>
      <c r="G841" s="262">
        <v>1.18E-2</v>
      </c>
      <c r="H841" s="285"/>
      <c r="I841" s="260"/>
      <c r="J841" s="261">
        <v>1.7500000000000002E-2</v>
      </c>
      <c r="K841" s="260"/>
      <c r="L841" s="261">
        <v>3.0800000000000001E-2</v>
      </c>
      <c r="M841" s="264">
        <f t="shared" si="979"/>
        <v>1.4597000000000002E-2</v>
      </c>
      <c r="N841" s="264">
        <f t="shared" si="980"/>
        <v>1.0421428571428568E-2</v>
      </c>
      <c r="O841" s="264">
        <f t="shared" si="981"/>
        <v>1.5341500000000001E-2</v>
      </c>
      <c r="P841" s="264">
        <f t="shared" si="982"/>
        <v>1.8525666666666666E-2</v>
      </c>
      <c r="Q841" s="265">
        <f t="shared" si="983"/>
        <v>1.6400000000000001E-2</v>
      </c>
      <c r="R841" s="265">
        <f t="shared" si="984"/>
        <v>1.18E-2</v>
      </c>
      <c r="S841" s="265">
        <f t="shared" si="985"/>
        <v>1.7500000000000002E-2</v>
      </c>
      <c r="T841" s="265">
        <f t="shared" si="986"/>
        <v>3.0800000000000001E-2</v>
      </c>
      <c r="V841" s="257"/>
      <c r="W841" s="265">
        <f t="shared" si="987"/>
        <v>1.9125000000000003E-2</v>
      </c>
      <c r="X841" s="257"/>
    </row>
    <row r="842" spans="1:25" ht="17.45" customHeight="1" x14ac:dyDescent="0.25">
      <c r="A842" s="257">
        <f t="shared" si="956"/>
        <v>4</v>
      </c>
      <c r="B842" s="257">
        <f t="shared" si="957"/>
        <v>2020</v>
      </c>
      <c r="C842" s="48">
        <f t="shared" si="978"/>
        <v>43938</v>
      </c>
      <c r="D842" s="275">
        <v>2.47E-2</v>
      </c>
      <c r="E842" s="276"/>
      <c r="F842" s="278">
        <v>1.01E-2</v>
      </c>
      <c r="G842" s="277"/>
      <c r="H842" s="286">
        <v>1.06E-2</v>
      </c>
      <c r="I842" s="275">
        <v>1.3899999999999999E-2</v>
      </c>
      <c r="J842" s="276"/>
      <c r="K842" s="275">
        <v>2.9499999999999998E-2</v>
      </c>
      <c r="L842" s="276"/>
      <c r="M842" s="264">
        <f t="shared" si="979"/>
        <v>1.4483666666666669E-2</v>
      </c>
      <c r="N842" s="264">
        <f t="shared" si="980"/>
        <v>1.0301428571428569E-2</v>
      </c>
      <c r="O842" s="264">
        <f t="shared" si="981"/>
        <v>1.4818166666666669E-2</v>
      </c>
      <c r="P842" s="264">
        <f t="shared" si="982"/>
        <v>1.8725666666666665E-2</v>
      </c>
      <c r="Q842" s="265">
        <f t="shared" si="983"/>
        <v>2.47E-2</v>
      </c>
      <c r="R842" s="265">
        <f t="shared" si="984"/>
        <v>1.035E-2</v>
      </c>
      <c r="S842" s="265">
        <f t="shared" si="985"/>
        <v>1.3899999999999999E-2</v>
      </c>
      <c r="T842" s="265">
        <f t="shared" si="986"/>
        <v>2.9499999999999998E-2</v>
      </c>
      <c r="V842" s="257"/>
      <c r="W842" s="265">
        <f t="shared" si="987"/>
        <v>1.9612499999999998E-2</v>
      </c>
      <c r="X842" s="265">
        <f>AVERAGE(Q838:T842)</f>
        <v>1.9335499999999999E-2</v>
      </c>
      <c r="Y842" s="266">
        <v>120</v>
      </c>
    </row>
    <row r="843" spans="1:25" ht="17.45" customHeight="1" x14ac:dyDescent="0.25">
      <c r="A843" s="257">
        <f t="shared" si="956"/>
        <v>4</v>
      </c>
      <c r="B843" s="257">
        <f t="shared" si="957"/>
        <v>2020</v>
      </c>
      <c r="C843" s="435">
        <f t="shared" si="978"/>
        <v>43939</v>
      </c>
      <c r="D843" s="434"/>
      <c r="E843" s="436">
        <v>6.6899999999999998E-3</v>
      </c>
      <c r="F843" s="437"/>
      <c r="G843" s="438">
        <v>4.6299999999999996E-3</v>
      </c>
      <c r="H843" s="439"/>
      <c r="I843" s="434"/>
      <c r="J843" s="436">
        <v>4.4600000000000004E-3</v>
      </c>
      <c r="K843" s="434"/>
      <c r="L843" s="436">
        <v>1.67E-2</v>
      </c>
      <c r="M843" s="264">
        <f t="shared" si="979"/>
        <v>1.4497333333333334E-2</v>
      </c>
      <c r="N843" s="264">
        <f t="shared" si="980"/>
        <v>1.0133714285714286E-2</v>
      </c>
      <c r="O843" s="264">
        <f t="shared" si="981"/>
        <v>1.4326833333333337E-2</v>
      </c>
      <c r="P843" s="264">
        <f t="shared" si="982"/>
        <v>1.8849000000000001E-2</v>
      </c>
      <c r="Q843" s="442">
        <f t="shared" si="983"/>
        <v>6.6899999999999998E-3</v>
      </c>
      <c r="R843" s="442">
        <f t="shared" si="984"/>
        <v>4.6299999999999996E-3</v>
      </c>
      <c r="S843" s="442">
        <f t="shared" si="985"/>
        <v>4.4600000000000004E-3</v>
      </c>
      <c r="T843" s="442">
        <f t="shared" si="986"/>
        <v>1.67E-2</v>
      </c>
      <c r="V843" s="442">
        <f>AVERAGE(Q843:T843)</f>
        <v>8.1200000000000005E-3</v>
      </c>
      <c r="W843" s="445"/>
      <c r="X843" s="257"/>
      <c r="Y843" s="266">
        <v>120</v>
      </c>
    </row>
    <row r="844" spans="1:25" ht="17.45" customHeight="1" x14ac:dyDescent="0.25">
      <c r="A844" s="257">
        <f t="shared" si="956"/>
        <v>4</v>
      </c>
      <c r="B844" s="257">
        <f t="shared" si="957"/>
        <v>2020</v>
      </c>
      <c r="C844" s="435">
        <f t="shared" si="978"/>
        <v>43940</v>
      </c>
      <c r="D844" s="434">
        <v>1.26E-2</v>
      </c>
      <c r="E844" s="436"/>
      <c r="F844" s="437">
        <v>5.1900000000000002E-3</v>
      </c>
      <c r="G844" s="438"/>
      <c r="H844" s="439"/>
      <c r="I844" s="434">
        <v>3.64E-3</v>
      </c>
      <c r="J844" s="436"/>
      <c r="K844" s="434">
        <v>9.9799999999999993E-3</v>
      </c>
      <c r="L844" s="436"/>
      <c r="M844" s="264">
        <f t="shared" si="979"/>
        <v>1.4470666666666668E-2</v>
      </c>
      <c r="N844" s="264">
        <f t="shared" si="980"/>
        <v>1.0119714285714286E-2</v>
      </c>
      <c r="O844" s="264">
        <f t="shared" si="981"/>
        <v>1.3964833333333334E-2</v>
      </c>
      <c r="P844" s="264">
        <f t="shared" si="982"/>
        <v>1.8718333333333337E-2</v>
      </c>
      <c r="Q844" s="442">
        <f t="shared" si="983"/>
        <v>1.26E-2</v>
      </c>
      <c r="R844" s="442">
        <f t="shared" si="984"/>
        <v>5.1900000000000002E-3</v>
      </c>
      <c r="S844" s="442">
        <f t="shared" si="985"/>
        <v>3.64E-3</v>
      </c>
      <c r="T844" s="442">
        <f t="shared" si="986"/>
        <v>9.9799999999999993E-3</v>
      </c>
      <c r="V844" s="442">
        <f>AVERAGE(Q844:T844)</f>
        <v>7.8525000000000001E-3</v>
      </c>
      <c r="W844" s="445"/>
      <c r="X844" s="265">
        <f>AVERAGE(Q843:T844)</f>
        <v>7.9862500000000003E-3</v>
      </c>
      <c r="Y844" s="266">
        <v>120</v>
      </c>
    </row>
    <row r="845" spans="1:25" ht="17.45" customHeight="1" x14ac:dyDescent="0.25">
      <c r="A845" s="257">
        <f t="shared" si="956"/>
        <v>4</v>
      </c>
      <c r="B845" s="257">
        <f t="shared" si="957"/>
        <v>2020</v>
      </c>
      <c r="C845" s="8">
        <f t="shared" si="978"/>
        <v>43941</v>
      </c>
      <c r="D845" s="260"/>
      <c r="E845" s="261">
        <v>4.99E-2</v>
      </c>
      <c r="F845" s="263"/>
      <c r="G845" s="262">
        <v>1.9800000000000002E-2</v>
      </c>
      <c r="H845" s="285"/>
      <c r="I845" s="260"/>
      <c r="J845" s="261">
        <v>1.3599999999999999E-2</v>
      </c>
      <c r="K845" s="260"/>
      <c r="L845" s="261">
        <v>2.3599999999999999E-2</v>
      </c>
      <c r="M845" s="264">
        <f t="shared" si="979"/>
        <v>1.5889E-2</v>
      </c>
      <c r="N845" s="264">
        <f t="shared" si="980"/>
        <v>1.0248285714285715E-2</v>
      </c>
      <c r="O845" s="264">
        <f t="shared" si="981"/>
        <v>1.4176166666666669E-2</v>
      </c>
      <c r="P845" s="264">
        <f t="shared" si="982"/>
        <v>1.8791666666666665E-2</v>
      </c>
      <c r="Q845" s="265">
        <f t="shared" ref="Q845:Q847" si="988">IFERROR(AVERAGE(D845:E845),"")</f>
        <v>4.99E-2</v>
      </c>
      <c r="R845" s="265">
        <f t="shared" ref="R845:R847" si="989">IFERROR(AVERAGE(F845:H845),"")</f>
        <v>1.9800000000000002E-2</v>
      </c>
      <c r="S845" s="265">
        <f t="shared" ref="S845:S847" si="990">IFERROR(AVERAGE(I845:J845),"")</f>
        <v>1.3599999999999999E-2</v>
      </c>
      <c r="T845" s="265">
        <f t="shared" ref="T845:T847" si="991">IFERROR(AVERAGE(K845:L845),"")</f>
        <v>2.3599999999999999E-2</v>
      </c>
      <c r="V845" s="257"/>
      <c r="W845" s="265">
        <f t="shared" ref="W845:W847" si="992">AVERAGE(Q845:T845)</f>
        <v>2.6724999999999999E-2</v>
      </c>
      <c r="X845" s="257"/>
    </row>
    <row r="846" spans="1:25" ht="17.45" customHeight="1" x14ac:dyDescent="0.25">
      <c r="A846" s="257">
        <f t="shared" si="956"/>
        <v>4</v>
      </c>
      <c r="B846" s="257">
        <f t="shared" si="957"/>
        <v>2020</v>
      </c>
      <c r="C846" s="8">
        <f t="shared" si="978"/>
        <v>43942</v>
      </c>
      <c r="D846" s="260">
        <v>2.3199999999999998E-2</v>
      </c>
      <c r="E846" s="261"/>
      <c r="F846" s="263"/>
      <c r="G846" s="262"/>
      <c r="H846" s="285">
        <v>1.6299999999999999E-2</v>
      </c>
      <c r="I846" s="260">
        <v>2.9399999999999999E-2</v>
      </c>
      <c r="J846" s="261"/>
      <c r="K846" s="260">
        <v>2.4199999999999999E-2</v>
      </c>
      <c r="L846" s="261"/>
      <c r="M846" s="264">
        <f t="shared" si="979"/>
        <v>1.6456999999999999E-2</v>
      </c>
      <c r="N846" s="264">
        <f t="shared" si="980"/>
        <v>1.0611714285714289E-2</v>
      </c>
      <c r="O846" s="264">
        <f t="shared" si="981"/>
        <v>1.5064500000000002E-2</v>
      </c>
      <c r="P846" s="264">
        <f t="shared" si="982"/>
        <v>1.9051666666666668E-2</v>
      </c>
      <c r="Q846" s="265">
        <f t="shared" si="988"/>
        <v>2.3199999999999998E-2</v>
      </c>
      <c r="R846" s="265">
        <f t="shared" si="989"/>
        <v>1.6299999999999999E-2</v>
      </c>
      <c r="S846" s="265">
        <f t="shared" si="990"/>
        <v>2.9399999999999999E-2</v>
      </c>
      <c r="T846" s="265">
        <f t="shared" si="991"/>
        <v>2.4199999999999999E-2</v>
      </c>
      <c r="V846" s="257"/>
      <c r="W846" s="265">
        <f t="shared" si="992"/>
        <v>2.3274999999999997E-2</v>
      </c>
      <c r="X846" s="257"/>
    </row>
    <row r="847" spans="1:25" ht="17.45" customHeight="1" x14ac:dyDescent="0.25">
      <c r="A847" s="257">
        <f t="shared" si="956"/>
        <v>4</v>
      </c>
      <c r="B847" s="257">
        <f t="shared" si="957"/>
        <v>2020</v>
      </c>
      <c r="C847" s="8">
        <f t="shared" si="978"/>
        <v>43943</v>
      </c>
      <c r="D847" s="260"/>
      <c r="E847" s="261">
        <v>5.1700000000000003E-2</v>
      </c>
      <c r="F847" s="263"/>
      <c r="G847" s="262">
        <v>3.0800000000000001E-2</v>
      </c>
      <c r="H847" s="285"/>
      <c r="I847" s="260"/>
      <c r="J847" s="261">
        <v>3.2000000000000001E-2</v>
      </c>
      <c r="K847" s="260"/>
      <c r="L847" s="261">
        <v>4.2099999999999999E-2</v>
      </c>
      <c r="M847" s="264">
        <f t="shared" si="979"/>
        <v>1.7043666666666665E-2</v>
      </c>
      <c r="N847" s="264">
        <f t="shared" si="980"/>
        <v>1.0828857142857145E-2</v>
      </c>
      <c r="O847" s="264">
        <f t="shared" si="981"/>
        <v>1.55645E-2</v>
      </c>
      <c r="P847" s="264">
        <f t="shared" si="982"/>
        <v>1.9958333333333335E-2</v>
      </c>
      <c r="Q847" s="265">
        <f t="shared" si="988"/>
        <v>5.1700000000000003E-2</v>
      </c>
      <c r="R847" s="265">
        <f t="shared" si="989"/>
        <v>3.0800000000000001E-2</v>
      </c>
      <c r="S847" s="265">
        <f t="shared" si="990"/>
        <v>3.2000000000000001E-2</v>
      </c>
      <c r="T847" s="265">
        <f t="shared" si="991"/>
        <v>4.2099999999999999E-2</v>
      </c>
      <c r="V847" s="257"/>
      <c r="W847" s="265">
        <f t="shared" si="992"/>
        <v>3.9150000000000004E-2</v>
      </c>
      <c r="X847" s="257"/>
    </row>
    <row r="848" spans="1:25" ht="17.45" customHeight="1" x14ac:dyDescent="0.25">
      <c r="A848" s="257">
        <f t="shared" si="956"/>
        <v>4</v>
      </c>
      <c r="B848" s="257">
        <f t="shared" si="957"/>
        <v>2020</v>
      </c>
      <c r="C848" s="48">
        <f t="shared" si="978"/>
        <v>43944</v>
      </c>
      <c r="D848" s="275">
        <v>2.5600000000000001E-2</v>
      </c>
      <c r="E848" s="276"/>
      <c r="F848" s="278">
        <v>1.5699999999999999E-2</v>
      </c>
      <c r="G848" s="277"/>
      <c r="H848" s="286">
        <v>1.7299999999999999E-2</v>
      </c>
      <c r="I848" s="275">
        <v>2.1000000000000001E-2</v>
      </c>
      <c r="J848" s="276"/>
      <c r="K848" s="275">
        <v>3.0300000000000001E-2</v>
      </c>
      <c r="L848" s="276"/>
      <c r="M848" s="264">
        <f t="shared" si="979"/>
        <v>1.7070333333333333E-2</v>
      </c>
      <c r="N848" s="264">
        <f t="shared" si="980"/>
        <v>1.1037428571428571E-2</v>
      </c>
      <c r="O848" s="264">
        <f t="shared" si="981"/>
        <v>1.5241166666666668E-2</v>
      </c>
      <c r="P848" s="264">
        <f t="shared" si="982"/>
        <v>2.0285000000000001E-2</v>
      </c>
      <c r="Q848" s="265">
        <f t="shared" ref="Q848:Q851" si="993">IFERROR(AVERAGE(D848:E848),"")</f>
        <v>2.5600000000000001E-2</v>
      </c>
      <c r="R848" s="265">
        <f t="shared" ref="R848:R851" si="994">IFERROR(AVERAGE(F848:H848),"")</f>
        <v>1.6500000000000001E-2</v>
      </c>
      <c r="S848" s="265">
        <f t="shared" ref="S848:S851" si="995">IFERROR(AVERAGE(I848:J848),"")</f>
        <v>2.1000000000000001E-2</v>
      </c>
      <c r="T848" s="265">
        <f t="shared" ref="T848:T851" si="996">IFERROR(AVERAGE(K848:L848),"")</f>
        <v>3.0300000000000001E-2</v>
      </c>
      <c r="V848" s="257"/>
      <c r="W848" s="265">
        <f t="shared" ref="W848:W849" si="997">AVERAGE(Q848:T848)</f>
        <v>2.3350000000000003E-2</v>
      </c>
      <c r="X848" s="257"/>
    </row>
    <row r="849" spans="1:30" ht="17.45" customHeight="1" x14ac:dyDescent="0.25">
      <c r="A849" s="257">
        <f t="shared" si="956"/>
        <v>4</v>
      </c>
      <c r="B849" s="257">
        <f t="shared" si="957"/>
        <v>2020</v>
      </c>
      <c r="C849" s="8">
        <f t="shared" si="978"/>
        <v>43945</v>
      </c>
      <c r="D849" s="260"/>
      <c r="E849" s="261">
        <v>3.3300000000000003E-2</v>
      </c>
      <c r="F849" s="263"/>
      <c r="G849" s="262">
        <v>1.77E-2</v>
      </c>
      <c r="H849" s="285"/>
      <c r="I849" s="260"/>
      <c r="J849" s="261">
        <v>1.9400000000000001E-2</v>
      </c>
      <c r="K849" s="260"/>
      <c r="L849" s="261">
        <v>2.6200000000000001E-2</v>
      </c>
      <c r="M849" s="264">
        <f t="shared" si="979"/>
        <v>1.6973666666666665E-2</v>
      </c>
      <c r="N849" s="264">
        <f t="shared" si="980"/>
        <v>1.1040285714285716E-2</v>
      </c>
      <c r="O849" s="264">
        <f t="shared" si="981"/>
        <v>1.4711166666666668E-2</v>
      </c>
      <c r="P849" s="264">
        <f t="shared" si="982"/>
        <v>2.0011666666666664E-2</v>
      </c>
      <c r="Q849" s="265">
        <f t="shared" si="993"/>
        <v>3.3300000000000003E-2</v>
      </c>
      <c r="R849" s="265">
        <f t="shared" si="994"/>
        <v>1.77E-2</v>
      </c>
      <c r="S849" s="265">
        <f t="shared" si="995"/>
        <v>1.9400000000000001E-2</v>
      </c>
      <c r="T849" s="265">
        <f t="shared" si="996"/>
        <v>2.6200000000000001E-2</v>
      </c>
      <c r="V849" s="257"/>
      <c r="W849" s="265">
        <f t="shared" si="997"/>
        <v>2.4150000000000001E-2</v>
      </c>
      <c r="X849" s="265">
        <f>AVERAGE(Q845:T849)</f>
        <v>2.7330000000000004E-2</v>
      </c>
      <c r="Y849" s="266">
        <v>121</v>
      </c>
    </row>
    <row r="850" spans="1:30" ht="17.45" customHeight="1" x14ac:dyDescent="0.25">
      <c r="A850" s="257">
        <f t="shared" si="956"/>
        <v>4</v>
      </c>
      <c r="B850" s="257">
        <f t="shared" si="957"/>
        <v>2020</v>
      </c>
      <c r="C850" s="435">
        <f t="shared" si="978"/>
        <v>43946</v>
      </c>
      <c r="D850" s="434">
        <v>1.2699999999999999E-2</v>
      </c>
      <c r="E850" s="436"/>
      <c r="F850" s="437">
        <v>9.0799999999999995E-3</v>
      </c>
      <c r="G850" s="438"/>
      <c r="H850" s="439"/>
      <c r="I850" s="434">
        <v>7.7000000000000002E-3</v>
      </c>
      <c r="J850" s="436"/>
      <c r="K850" s="434">
        <v>1.09E-2</v>
      </c>
      <c r="L850" s="436"/>
      <c r="M850" s="264">
        <f t="shared" si="979"/>
        <v>1.6643666666666664E-2</v>
      </c>
      <c r="N850" s="264">
        <f t="shared" si="980"/>
        <v>1.0631142857142856E-2</v>
      </c>
      <c r="O850" s="264">
        <f t="shared" si="981"/>
        <v>1.4074500000000002E-2</v>
      </c>
      <c r="P850" s="264">
        <f t="shared" si="982"/>
        <v>1.9488333333333333E-2</v>
      </c>
      <c r="Q850" s="442">
        <f t="shared" si="993"/>
        <v>1.2699999999999999E-2</v>
      </c>
      <c r="R850" s="442">
        <f t="shared" si="994"/>
        <v>9.0799999999999995E-3</v>
      </c>
      <c r="S850" s="442">
        <f t="shared" si="995"/>
        <v>7.7000000000000002E-3</v>
      </c>
      <c r="T850" s="442">
        <f t="shared" si="996"/>
        <v>1.09E-2</v>
      </c>
      <c r="V850" s="442">
        <f>AVERAGE(Q850:T850)</f>
        <v>1.0095E-2</v>
      </c>
      <c r="W850" s="445"/>
      <c r="X850" s="257"/>
      <c r="Y850" s="266">
        <v>121</v>
      </c>
    </row>
    <row r="851" spans="1:30" ht="17.45" customHeight="1" x14ac:dyDescent="0.25">
      <c r="A851" s="257">
        <f t="shared" si="956"/>
        <v>4</v>
      </c>
      <c r="B851" s="257">
        <f t="shared" si="957"/>
        <v>2020</v>
      </c>
      <c r="C851" s="435">
        <f t="shared" si="978"/>
        <v>43947</v>
      </c>
      <c r="D851" s="434"/>
      <c r="E851" s="436">
        <v>7.6099999999999996E-3</v>
      </c>
      <c r="F851" s="437"/>
      <c r="G851" s="438">
        <v>8.2799999999999992E-3</v>
      </c>
      <c r="H851" s="439"/>
      <c r="I851" s="434"/>
      <c r="J851" s="436">
        <v>5.1500000000000001E-3</v>
      </c>
      <c r="K851" s="434"/>
      <c r="L851" s="436">
        <v>1.24E-2</v>
      </c>
      <c r="M851" s="264">
        <f t="shared" si="979"/>
        <v>1.6430666666666666E-2</v>
      </c>
      <c r="N851" s="264">
        <f t="shared" si="980"/>
        <v>1.0479142857142857E-2</v>
      </c>
      <c r="O851" s="264">
        <f t="shared" si="981"/>
        <v>1.3496166666666667E-2</v>
      </c>
      <c r="P851" s="264">
        <f t="shared" si="982"/>
        <v>1.897833333333333E-2</v>
      </c>
      <c r="Q851" s="442">
        <f t="shared" si="993"/>
        <v>7.6099999999999996E-3</v>
      </c>
      <c r="R851" s="442">
        <f t="shared" si="994"/>
        <v>8.2799999999999992E-3</v>
      </c>
      <c r="S851" s="442">
        <f t="shared" si="995"/>
        <v>5.1500000000000001E-3</v>
      </c>
      <c r="T851" s="442">
        <f t="shared" si="996"/>
        <v>1.24E-2</v>
      </c>
      <c r="V851" s="442">
        <f>AVERAGE(Q851:T851)</f>
        <v>8.3599999999999994E-3</v>
      </c>
      <c r="W851" s="445"/>
      <c r="X851" s="265">
        <f>AVERAGE(Q850:T851)</f>
        <v>9.2274999999999996E-3</v>
      </c>
      <c r="Y851" s="266">
        <v>121</v>
      </c>
    </row>
    <row r="852" spans="1:30" ht="17.45" customHeight="1" thickBot="1" x14ac:dyDescent="0.3">
      <c r="A852" s="257">
        <f t="shared" si="956"/>
        <v>4</v>
      </c>
      <c r="B852" s="257">
        <f t="shared" si="957"/>
        <v>2020</v>
      </c>
      <c r="C852" s="8">
        <f t="shared" si="978"/>
        <v>43948</v>
      </c>
      <c r="D852" s="260">
        <v>1.7399999999999999E-2</v>
      </c>
      <c r="E852" s="261"/>
      <c r="F852" s="263"/>
      <c r="G852" s="262"/>
      <c r="H852" s="285">
        <v>2.4199999999999999E-2</v>
      </c>
      <c r="I852" s="260">
        <v>1.38E-2</v>
      </c>
      <c r="J852" s="261"/>
      <c r="K852" s="260">
        <v>9.5099999999999994E-3</v>
      </c>
      <c r="L852" s="261"/>
      <c r="M852" s="264">
        <f t="shared" si="979"/>
        <v>1.6799999999999999E-2</v>
      </c>
      <c r="N852" s="264">
        <f t="shared" si="980"/>
        <v>1.0984285714285714E-2</v>
      </c>
      <c r="O852" s="264">
        <f t="shared" si="981"/>
        <v>1.3726833333333332E-2</v>
      </c>
      <c r="P852" s="264">
        <f t="shared" si="982"/>
        <v>1.8858666666666669E-2</v>
      </c>
      <c r="Q852" s="265">
        <f t="shared" ref="Q852:Q858" si="998">IFERROR(AVERAGE(D852:E852),"")</f>
        <v>1.7399999999999999E-2</v>
      </c>
      <c r="R852" s="265">
        <f t="shared" ref="R852:R858" si="999">IFERROR(AVERAGE(F852:H852),"")</f>
        <v>2.4199999999999999E-2</v>
      </c>
      <c r="S852" s="265">
        <f t="shared" ref="S852:S858" si="1000">IFERROR(AVERAGE(I852:J852),"")</f>
        <v>1.38E-2</v>
      </c>
      <c r="T852" s="265">
        <f t="shared" ref="T852:T858" si="1001">IFERROR(AVERAGE(K852:L852),"")</f>
        <v>9.5099999999999994E-3</v>
      </c>
      <c r="V852" s="257"/>
      <c r="W852" s="265">
        <f t="shared" ref="W852:W856" si="1002">AVERAGE(Q852:T852)</f>
        <v>1.6227499999999999E-2</v>
      </c>
      <c r="X852" s="257"/>
    </row>
    <row r="853" spans="1:30" ht="17.45" customHeight="1" thickBot="1" x14ac:dyDescent="0.3">
      <c r="A853" s="257">
        <f t="shared" si="956"/>
        <v>4</v>
      </c>
      <c r="B853" s="257">
        <f t="shared" si="957"/>
        <v>2020</v>
      </c>
      <c r="C853" s="8">
        <f t="shared" si="978"/>
        <v>43949</v>
      </c>
      <c r="D853" s="260"/>
      <c r="E853" s="261">
        <v>1.6199999999999999E-2</v>
      </c>
      <c r="F853" s="263"/>
      <c r="G853" s="262">
        <v>1.5299999999999999E-2</v>
      </c>
      <c r="H853" s="285"/>
      <c r="I853" s="260"/>
      <c r="J853" s="261">
        <v>1.49E-2</v>
      </c>
      <c r="K853" s="260"/>
      <c r="L853" s="261">
        <v>1.7299999999999999E-2</v>
      </c>
      <c r="M853" s="264">
        <f t="shared" si="979"/>
        <v>1.6976666666666664E-2</v>
      </c>
      <c r="N853" s="264">
        <f t="shared" si="980"/>
        <v>1.1135714285714284E-2</v>
      </c>
      <c r="O853" s="264">
        <f t="shared" si="981"/>
        <v>1.3988499999999999E-2</v>
      </c>
      <c r="P853" s="264">
        <f t="shared" si="982"/>
        <v>1.8842000000000001E-2</v>
      </c>
      <c r="Q853" s="265">
        <f t="shared" si="998"/>
        <v>1.6199999999999999E-2</v>
      </c>
      <c r="R853" s="265">
        <f t="shared" si="999"/>
        <v>1.5299999999999999E-2</v>
      </c>
      <c r="S853" s="265">
        <f t="shared" si="1000"/>
        <v>1.49E-2</v>
      </c>
      <c r="T853" s="265">
        <f t="shared" si="1001"/>
        <v>1.7299999999999999E-2</v>
      </c>
      <c r="V853" s="257"/>
      <c r="W853" s="265">
        <f t="shared" si="1002"/>
        <v>1.5924999999999998E-2</v>
      </c>
      <c r="X853" s="257"/>
      <c r="Z853" s="313" t="s">
        <v>93</v>
      </c>
      <c r="AA853" s="299">
        <v>2020</v>
      </c>
      <c r="AB853" s="300"/>
      <c r="AC853" s="300"/>
      <c r="AD853" s="300"/>
    </row>
    <row r="854" spans="1:30" ht="17.45" customHeight="1" x14ac:dyDescent="0.25">
      <c r="A854" s="257">
        <f t="shared" si="956"/>
        <v>4</v>
      </c>
      <c r="B854" s="257">
        <f t="shared" si="957"/>
        <v>2020</v>
      </c>
      <c r="C854" s="48">
        <f t="shared" si="978"/>
        <v>43950</v>
      </c>
      <c r="D854" s="275">
        <v>1.29E-2</v>
      </c>
      <c r="E854" s="276"/>
      <c r="F854" s="278">
        <v>7.43E-3</v>
      </c>
      <c r="G854" s="277"/>
      <c r="H854" s="286">
        <v>8.5199999999999998E-3</v>
      </c>
      <c r="I854" s="275">
        <v>1.2500000000000001E-2</v>
      </c>
      <c r="J854" s="276"/>
      <c r="K854" s="275">
        <v>1.15E-2</v>
      </c>
      <c r="L854" s="276"/>
      <c r="M854" s="264">
        <f t="shared" si="979"/>
        <v>1.688333333333333E-2</v>
      </c>
      <c r="N854" s="264">
        <f t="shared" si="980"/>
        <v>1.0831428571428572E-2</v>
      </c>
      <c r="O854" s="264">
        <f t="shared" si="981"/>
        <v>1.3655166666666664E-2</v>
      </c>
      <c r="P854" s="264">
        <f t="shared" si="982"/>
        <v>1.8531999999999996E-2</v>
      </c>
      <c r="Q854" s="265">
        <f t="shared" si="998"/>
        <v>1.29E-2</v>
      </c>
      <c r="R854" s="265">
        <f t="shared" si="999"/>
        <v>7.9749999999999995E-3</v>
      </c>
      <c r="S854" s="265">
        <f t="shared" si="1000"/>
        <v>1.2500000000000001E-2</v>
      </c>
      <c r="T854" s="265">
        <f t="shared" si="1001"/>
        <v>1.15E-2</v>
      </c>
      <c r="V854" s="257"/>
      <c r="W854" s="265">
        <f t="shared" si="1002"/>
        <v>1.121875E-2</v>
      </c>
      <c r="X854" s="257"/>
      <c r="Z854" s="301" t="s">
        <v>35</v>
      </c>
      <c r="AA854" s="301" t="s">
        <v>1</v>
      </c>
      <c r="AB854" s="301" t="s">
        <v>2</v>
      </c>
      <c r="AC854" s="301" t="s">
        <v>9</v>
      </c>
      <c r="AD854" s="301" t="s">
        <v>12</v>
      </c>
    </row>
    <row r="855" spans="1:30" ht="17.45" customHeight="1" x14ac:dyDescent="0.25">
      <c r="A855" s="257">
        <f t="shared" si="956"/>
        <v>4</v>
      </c>
      <c r="B855" s="257">
        <f t="shared" si="957"/>
        <v>2020</v>
      </c>
      <c r="C855" s="8">
        <f t="shared" si="978"/>
        <v>43951</v>
      </c>
      <c r="D855" s="260"/>
      <c r="E855" s="261">
        <v>1.2200000000000001E-2</v>
      </c>
      <c r="F855" s="263"/>
      <c r="G855" s="262">
        <v>1.23E-2</v>
      </c>
      <c r="H855" s="285"/>
      <c r="I855" s="260"/>
      <c r="J855" s="261">
        <v>1.18E-2</v>
      </c>
      <c r="K855" s="260"/>
      <c r="L855" s="261">
        <v>1.0200000000000001E-2</v>
      </c>
      <c r="M855" s="264">
        <f t="shared" si="979"/>
        <v>1.6549999999999999E-2</v>
      </c>
      <c r="N855" s="264">
        <f t="shared" si="980"/>
        <v>1.0814285714285712E-2</v>
      </c>
      <c r="O855" s="264">
        <f t="shared" si="981"/>
        <v>1.2938499999999997E-2</v>
      </c>
      <c r="P855" s="264">
        <f t="shared" si="982"/>
        <v>1.7958666666666668E-2</v>
      </c>
      <c r="Q855" s="265">
        <f t="shared" si="998"/>
        <v>1.2200000000000001E-2</v>
      </c>
      <c r="R855" s="265">
        <f t="shared" si="999"/>
        <v>1.23E-2</v>
      </c>
      <c r="S855" s="265">
        <f t="shared" si="1000"/>
        <v>1.18E-2</v>
      </c>
      <c r="T855" s="265">
        <f t="shared" si="1001"/>
        <v>1.0200000000000001E-2</v>
      </c>
      <c r="V855" s="257"/>
      <c r="W855" s="265">
        <f t="shared" si="1002"/>
        <v>1.1625E-2</v>
      </c>
      <c r="X855" s="257"/>
      <c r="Z855" s="302" t="s">
        <v>58</v>
      </c>
      <c r="AA855" s="303">
        <f>AVERAGE(D826:E855)</f>
        <v>1.6549999999999999E-2</v>
      </c>
      <c r="AB855" s="303">
        <f>AVERAGE(F826:H855)</f>
        <v>1.0814285714285712E-2</v>
      </c>
      <c r="AC855" s="303">
        <f>AVERAGE(I826:J855)</f>
        <v>1.2938499999999997E-2</v>
      </c>
      <c r="AD855" s="303">
        <f>AVERAGE(K826:L855)</f>
        <v>1.7958666666666668E-2</v>
      </c>
    </row>
    <row r="856" spans="1:30" ht="17.45" customHeight="1" x14ac:dyDescent="0.25">
      <c r="A856" s="257">
        <f t="shared" si="956"/>
        <v>5</v>
      </c>
      <c r="B856" s="257">
        <f t="shared" si="957"/>
        <v>2020</v>
      </c>
      <c r="C856" s="8">
        <f t="shared" si="978"/>
        <v>43952</v>
      </c>
      <c r="D856" s="260">
        <v>2.1399999999999999E-2</v>
      </c>
      <c r="E856" s="261"/>
      <c r="F856" s="263">
        <v>1.72E-2</v>
      </c>
      <c r="G856" s="262"/>
      <c r="H856" s="285"/>
      <c r="I856" s="260">
        <v>1.38E-2</v>
      </c>
      <c r="J856" s="261"/>
      <c r="K856" s="260">
        <v>3.1699999999999999E-2</v>
      </c>
      <c r="L856" s="261"/>
      <c r="M856" s="264">
        <f t="shared" si="979"/>
        <v>1.6176666666666666E-2</v>
      </c>
      <c r="N856" s="264">
        <f t="shared" si="980"/>
        <v>1.0905714285714284E-2</v>
      </c>
      <c r="O856" s="264">
        <f t="shared" si="981"/>
        <v>1.25985E-2</v>
      </c>
      <c r="P856" s="264">
        <f t="shared" si="982"/>
        <v>1.8172000000000001E-2</v>
      </c>
      <c r="Q856" s="265">
        <f t="shared" si="998"/>
        <v>2.1399999999999999E-2</v>
      </c>
      <c r="R856" s="265">
        <f t="shared" si="999"/>
        <v>1.72E-2</v>
      </c>
      <c r="S856" s="265">
        <f t="shared" si="1000"/>
        <v>1.38E-2</v>
      </c>
      <c r="T856" s="265">
        <f t="shared" si="1001"/>
        <v>3.1699999999999999E-2</v>
      </c>
      <c r="V856" s="257"/>
      <c r="W856" s="265">
        <f t="shared" si="1002"/>
        <v>2.1024999999999999E-2</v>
      </c>
      <c r="X856" s="265">
        <f>AVERAGE(Q852:T856)</f>
        <v>1.5204249999999999E-2</v>
      </c>
      <c r="Y856" s="266">
        <v>122</v>
      </c>
      <c r="Z856" s="302" t="s">
        <v>59</v>
      </c>
      <c r="AA856" s="303">
        <f>MAX(D826:E855)</f>
        <v>5.1700000000000003E-2</v>
      </c>
      <c r="AB856" s="303">
        <f>MAX(F826:H855)</f>
        <v>3.0800000000000001E-2</v>
      </c>
      <c r="AC856" s="303">
        <f>MAX(I826:J855)</f>
        <v>3.2000000000000001E-2</v>
      </c>
      <c r="AD856" s="303">
        <f>MAX(K826:L855)</f>
        <v>4.2099999999999999E-2</v>
      </c>
    </row>
    <row r="857" spans="1:30" ht="17.45" customHeight="1" thickBot="1" x14ac:dyDescent="0.3">
      <c r="A857" s="298">
        <f t="shared" si="956"/>
        <v>5</v>
      </c>
      <c r="B857" s="298">
        <f t="shared" si="957"/>
        <v>2020</v>
      </c>
      <c r="C857" s="435">
        <f t="shared" si="978"/>
        <v>43953</v>
      </c>
      <c r="D857" s="434"/>
      <c r="E857" s="436">
        <v>1.89E-2</v>
      </c>
      <c r="F857" s="437"/>
      <c r="G857" s="438">
        <v>2.2599999999999999E-2</v>
      </c>
      <c r="H857" s="439"/>
      <c r="I857" s="434"/>
      <c r="J857" s="436">
        <v>1.3899999999999999E-2</v>
      </c>
      <c r="K857" s="434"/>
      <c r="L857" s="436">
        <v>2.63E-2</v>
      </c>
      <c r="M857" s="264">
        <f t="shared" si="979"/>
        <v>1.6013333333333334E-2</v>
      </c>
      <c r="N857" s="264">
        <f t="shared" si="980"/>
        <v>1.108E-2</v>
      </c>
      <c r="O857" s="264">
        <f t="shared" si="981"/>
        <v>1.2321833333333334E-2</v>
      </c>
      <c r="P857" s="264">
        <f t="shared" si="982"/>
        <v>1.8058666666666664E-2</v>
      </c>
      <c r="Q857" s="442">
        <f t="shared" si="998"/>
        <v>1.89E-2</v>
      </c>
      <c r="R857" s="442">
        <f t="shared" si="999"/>
        <v>2.2599999999999999E-2</v>
      </c>
      <c r="S857" s="442">
        <f t="shared" si="1000"/>
        <v>1.3899999999999999E-2</v>
      </c>
      <c r="T857" s="442">
        <f t="shared" si="1001"/>
        <v>2.63E-2</v>
      </c>
      <c r="V857" s="442">
        <f>AVERAGE(Q857:T857)</f>
        <v>2.0424999999999999E-2</v>
      </c>
      <c r="W857" s="445"/>
      <c r="X857" s="257"/>
      <c r="Y857" s="266">
        <v>122</v>
      </c>
      <c r="Z857" s="304" t="s">
        <v>128</v>
      </c>
      <c r="AA857" s="305">
        <f>COUNTIF(D826:E855,"&gt;=0.075")</f>
        <v>0</v>
      </c>
      <c r="AB857" s="305">
        <f>COUNTIF(F826:H855,"&gt;=0.075")</f>
        <v>0</v>
      </c>
      <c r="AC857" s="305">
        <f>COUNTIF(I826:J855,"&gt;=0.075")</f>
        <v>0</v>
      </c>
      <c r="AD857" s="305">
        <f>COUNTIF(K826:L855,"&gt;=0.075")</f>
        <v>0</v>
      </c>
    </row>
    <row r="858" spans="1:30" ht="17.45" customHeight="1" thickBot="1" x14ac:dyDescent="0.3">
      <c r="A858" s="298">
        <f t="shared" si="956"/>
        <v>5</v>
      </c>
      <c r="B858" s="298">
        <f t="shared" si="957"/>
        <v>2020</v>
      </c>
      <c r="C858" s="435">
        <f t="shared" si="978"/>
        <v>43954</v>
      </c>
      <c r="D858" s="434">
        <v>1.4500000000000001E-2</v>
      </c>
      <c r="E858" s="436"/>
      <c r="F858" s="437"/>
      <c r="G858" s="438"/>
      <c r="H858" s="439">
        <v>1.67E-2</v>
      </c>
      <c r="I858" s="434">
        <v>7.8200000000000006E-3</v>
      </c>
      <c r="J858" s="436"/>
      <c r="K858" s="434">
        <v>1.4500000000000001E-2</v>
      </c>
      <c r="L858" s="436"/>
      <c r="M858" s="264">
        <f t="shared" si="979"/>
        <v>1.5716666666666667E-2</v>
      </c>
      <c r="N858" s="264">
        <f t="shared" si="980"/>
        <v>1.101142857142857E-2</v>
      </c>
      <c r="O858" s="264">
        <f t="shared" si="981"/>
        <v>1.1919166666666666E-2</v>
      </c>
      <c r="P858" s="264">
        <f t="shared" si="982"/>
        <v>1.7842E-2</v>
      </c>
      <c r="Q858" s="442">
        <f t="shared" si="998"/>
        <v>1.4500000000000001E-2</v>
      </c>
      <c r="R858" s="442">
        <f t="shared" si="999"/>
        <v>1.67E-2</v>
      </c>
      <c r="S858" s="442">
        <f t="shared" si="1000"/>
        <v>7.8200000000000006E-3</v>
      </c>
      <c r="T858" s="442">
        <f t="shared" si="1001"/>
        <v>1.4500000000000001E-2</v>
      </c>
      <c r="V858" s="442">
        <f>AVERAGE(Q858:T858)</f>
        <v>1.338E-2</v>
      </c>
      <c r="W858" s="445"/>
      <c r="X858" s="265">
        <f>AVERAGE(Q857:T858)</f>
        <v>1.6902500000000001E-2</v>
      </c>
      <c r="Y858" s="266">
        <v>122</v>
      </c>
      <c r="AD858" s="136">
        <f>AVERAGE(AA855:AD855)</f>
        <v>1.4565363095238093E-2</v>
      </c>
    </row>
    <row r="859" spans="1:30" ht="17.45" customHeight="1" x14ac:dyDescent="0.25">
      <c r="A859" s="257">
        <f t="shared" si="956"/>
        <v>5</v>
      </c>
      <c r="B859" s="257">
        <f t="shared" si="957"/>
        <v>2020</v>
      </c>
      <c r="C859" s="8">
        <f t="shared" si="978"/>
        <v>43955</v>
      </c>
      <c r="D859" s="260"/>
      <c r="E859" s="261">
        <v>2.8500000000000001E-2</v>
      </c>
      <c r="F859" s="263"/>
      <c r="G859" s="262">
        <v>3.2099999999999997E-2</v>
      </c>
      <c r="H859" s="285"/>
      <c r="I859" s="260"/>
      <c r="J859" s="261">
        <v>1.49E-2</v>
      </c>
      <c r="K859" s="260"/>
      <c r="L859" s="261">
        <v>3.1300000000000001E-2</v>
      </c>
      <c r="M859" s="264">
        <f t="shared" si="979"/>
        <v>1.6424333333333332E-2</v>
      </c>
      <c r="N859" s="264">
        <f t="shared" si="980"/>
        <v>1.1736285714285713E-2</v>
      </c>
      <c r="O859" s="264">
        <f t="shared" si="981"/>
        <v>1.2241499999999999E-2</v>
      </c>
      <c r="P859" s="264">
        <f t="shared" si="982"/>
        <v>1.8442E-2</v>
      </c>
      <c r="Q859" s="265">
        <f t="shared" ref="Q859" si="1003">IFERROR(AVERAGE(D859:E859),"")</f>
        <v>2.8500000000000001E-2</v>
      </c>
      <c r="R859" s="265">
        <f t="shared" ref="R859" si="1004">IFERROR(AVERAGE(F859:H859),"")</f>
        <v>3.2099999999999997E-2</v>
      </c>
      <c r="S859" s="265">
        <f t="shared" ref="S859" si="1005">IFERROR(AVERAGE(I859:J859),"")</f>
        <v>1.49E-2</v>
      </c>
      <c r="T859" s="265">
        <f t="shared" ref="T859" si="1006">IFERROR(AVERAGE(K859:L859),"")</f>
        <v>3.1300000000000001E-2</v>
      </c>
      <c r="V859" s="257"/>
      <c r="W859" s="265">
        <f t="shared" ref="W859" si="1007">AVERAGE(Q859:T859)</f>
        <v>2.6700000000000002E-2</v>
      </c>
      <c r="X859" s="257"/>
    </row>
    <row r="860" spans="1:30" ht="17.45" customHeight="1" x14ac:dyDescent="0.25">
      <c r="A860" s="257">
        <f t="shared" si="956"/>
        <v>5</v>
      </c>
      <c r="B860" s="257">
        <f t="shared" si="957"/>
        <v>2020</v>
      </c>
      <c r="C860" s="48">
        <f t="shared" si="978"/>
        <v>43956</v>
      </c>
      <c r="D860" s="275">
        <v>3.3599999999999998E-2</v>
      </c>
      <c r="E860" s="276"/>
      <c r="F860" s="278">
        <v>4.3200000000000002E-2</v>
      </c>
      <c r="G860" s="277"/>
      <c r="H860" s="286">
        <v>4.8399999999999999E-2</v>
      </c>
      <c r="I860" s="133">
        <v>0.14499999999999999</v>
      </c>
      <c r="J860" s="276"/>
      <c r="K860" s="275">
        <v>3.0800000000000001E-2</v>
      </c>
      <c r="L860" s="276"/>
      <c r="M860" s="264">
        <f t="shared" si="979"/>
        <v>1.7393666666666665E-2</v>
      </c>
      <c r="N860" s="264">
        <f t="shared" si="980"/>
        <v>1.4276285714285714E-2</v>
      </c>
      <c r="O860" s="264">
        <f t="shared" si="981"/>
        <v>1.7023833333333335E-2</v>
      </c>
      <c r="P860" s="264">
        <f t="shared" si="982"/>
        <v>1.913666666666667E-2</v>
      </c>
      <c r="Q860" s="265">
        <f t="shared" ref="Q860" si="1008">IFERROR(AVERAGE(D860:E860),"")</f>
        <v>3.3599999999999998E-2</v>
      </c>
      <c r="R860" s="265">
        <f t="shared" ref="R860" si="1009">IFERROR(AVERAGE(F860:H860),"")</f>
        <v>4.58E-2</v>
      </c>
      <c r="S860" s="290"/>
      <c r="T860" s="265">
        <f t="shared" ref="T860" si="1010">IFERROR(AVERAGE(K860:L860),"")</f>
        <v>3.0800000000000001E-2</v>
      </c>
      <c r="V860" s="257"/>
      <c r="W860" s="265">
        <f t="shared" ref="W860" si="1011">AVERAGE(Q860:T860)</f>
        <v>3.6733333333333333E-2</v>
      </c>
      <c r="X860" s="257"/>
    </row>
    <row r="861" spans="1:30" ht="17.45" customHeight="1" x14ac:dyDescent="0.25">
      <c r="A861" s="257">
        <f t="shared" si="956"/>
        <v>5</v>
      </c>
      <c r="B861" s="257">
        <f t="shared" si="957"/>
        <v>2020</v>
      </c>
      <c r="C861" s="8">
        <f t="shared" si="978"/>
        <v>43957</v>
      </c>
      <c r="D861" s="260"/>
      <c r="E861" s="261">
        <v>5.1799999999999999E-2</v>
      </c>
      <c r="F861" s="263"/>
      <c r="G861" s="262">
        <v>4.9299999999999997E-2</v>
      </c>
      <c r="H861" s="285"/>
      <c r="I861" s="260"/>
      <c r="J861" s="261">
        <v>5.1499999999999997E-2</v>
      </c>
      <c r="K861" s="260"/>
      <c r="L861" s="261">
        <v>3.8899999999999997E-2</v>
      </c>
      <c r="M861" s="264">
        <f t="shared" si="979"/>
        <v>1.8952999999999998E-2</v>
      </c>
      <c r="N861" s="264">
        <f t="shared" si="980"/>
        <v>1.5623714285714288E-2</v>
      </c>
      <c r="O861" s="264">
        <f t="shared" si="981"/>
        <v>1.8655499999999998E-2</v>
      </c>
      <c r="P861" s="264">
        <f t="shared" si="982"/>
        <v>2.0149333333333339E-2</v>
      </c>
      <c r="Q861" s="265">
        <f t="shared" ref="Q861" si="1012">IFERROR(AVERAGE(D861:E861),"")</f>
        <v>5.1799999999999999E-2</v>
      </c>
      <c r="R861" s="265">
        <f t="shared" ref="R861" si="1013">IFERROR(AVERAGE(F861:H861),"")</f>
        <v>4.9299999999999997E-2</v>
      </c>
      <c r="S861" s="265">
        <f t="shared" ref="S861" si="1014">IFERROR(AVERAGE(I861:J861),"")</f>
        <v>5.1499999999999997E-2</v>
      </c>
      <c r="T861" s="265">
        <f t="shared" ref="T861" si="1015">IFERROR(AVERAGE(K861:L861),"")</f>
        <v>3.8899999999999997E-2</v>
      </c>
      <c r="V861" s="257"/>
      <c r="W861" s="265">
        <f t="shared" ref="W861" si="1016">AVERAGE(Q861:T861)</f>
        <v>4.7874999999999994E-2</v>
      </c>
      <c r="X861" s="257"/>
    </row>
    <row r="862" spans="1:30" ht="17.45" customHeight="1" x14ac:dyDescent="0.25">
      <c r="A862" s="257">
        <f t="shared" si="956"/>
        <v>5</v>
      </c>
      <c r="B862" s="257">
        <f t="shared" si="957"/>
        <v>2020</v>
      </c>
      <c r="C862" s="8">
        <f t="shared" si="978"/>
        <v>43958</v>
      </c>
      <c r="D862" s="260">
        <v>3.85E-2</v>
      </c>
      <c r="E862" s="261"/>
      <c r="F862" s="263">
        <v>2.47E-2</v>
      </c>
      <c r="G862" s="262"/>
      <c r="H862" s="285"/>
      <c r="I862" s="260">
        <v>2.3800000000000002E-2</v>
      </c>
      <c r="J862" s="261"/>
      <c r="K862" s="260">
        <v>3.0599999999999999E-2</v>
      </c>
      <c r="L862" s="261"/>
      <c r="M862" s="264">
        <f t="shared" si="979"/>
        <v>2.0137999999999996E-2</v>
      </c>
      <c r="N862" s="264">
        <f t="shared" si="980"/>
        <v>1.6174000000000001E-2</v>
      </c>
      <c r="O862" s="264">
        <f t="shared" si="981"/>
        <v>1.9272833333333336E-2</v>
      </c>
      <c r="P862" s="264">
        <f t="shared" si="982"/>
        <v>2.0932000000000003E-2</v>
      </c>
      <c r="Q862" s="265">
        <f t="shared" ref="Q862:Q870" si="1017">IFERROR(AVERAGE(D862:E862),"")</f>
        <v>3.85E-2</v>
      </c>
      <c r="R862" s="265">
        <f t="shared" ref="R862:R870" si="1018">IFERROR(AVERAGE(F862:H862),"")</f>
        <v>2.47E-2</v>
      </c>
      <c r="S862" s="265">
        <f t="shared" ref="S862:S870" si="1019">IFERROR(AVERAGE(I862:J862),"")</f>
        <v>2.3800000000000002E-2</v>
      </c>
      <c r="T862" s="265">
        <f t="shared" ref="T862:T870" si="1020">IFERROR(AVERAGE(K862:L862),"")</f>
        <v>3.0599999999999999E-2</v>
      </c>
      <c r="V862" s="257"/>
      <c r="W862" s="265">
        <f t="shared" ref="W862:W863" si="1021">AVERAGE(Q862:T862)</f>
        <v>2.9400000000000003E-2</v>
      </c>
      <c r="X862" s="257"/>
    </row>
    <row r="863" spans="1:30" ht="17.45" customHeight="1" x14ac:dyDescent="0.25">
      <c r="A863" s="257">
        <f t="shared" si="956"/>
        <v>5</v>
      </c>
      <c r="B863" s="257">
        <f t="shared" si="957"/>
        <v>2020</v>
      </c>
      <c r="C863" s="8">
        <f t="shared" si="978"/>
        <v>43959</v>
      </c>
      <c r="D863" s="260"/>
      <c r="E863" s="261">
        <v>2.9700000000000001E-2</v>
      </c>
      <c r="F863" s="263"/>
      <c r="G863" s="262">
        <v>3.0800000000000001E-2</v>
      </c>
      <c r="H863" s="285"/>
      <c r="I863" s="260"/>
      <c r="J863" s="261">
        <v>2.0899999999999998E-2</v>
      </c>
      <c r="K863" s="260"/>
      <c r="L863" s="261">
        <v>2.92E-2</v>
      </c>
      <c r="M863" s="264">
        <f t="shared" si="979"/>
        <v>2.0747999999999996E-2</v>
      </c>
      <c r="N863" s="264">
        <f t="shared" si="980"/>
        <v>1.6792857142857148E-2</v>
      </c>
      <c r="O863" s="264">
        <f t="shared" si="981"/>
        <v>1.9379500000000001E-2</v>
      </c>
      <c r="P863" s="264">
        <f t="shared" si="982"/>
        <v>2.155866666666667E-2</v>
      </c>
      <c r="Q863" s="265">
        <f t="shared" si="1017"/>
        <v>2.9700000000000001E-2</v>
      </c>
      <c r="R863" s="265">
        <f t="shared" si="1018"/>
        <v>3.0800000000000001E-2</v>
      </c>
      <c r="S863" s="265">
        <f t="shared" si="1019"/>
        <v>2.0899999999999998E-2</v>
      </c>
      <c r="T863" s="265">
        <f t="shared" si="1020"/>
        <v>2.92E-2</v>
      </c>
      <c r="V863" s="257"/>
      <c r="W863" s="265">
        <f t="shared" si="1021"/>
        <v>2.7650000000000001E-2</v>
      </c>
      <c r="X863" s="265">
        <f>AVERAGE(Q859:T863)</f>
        <v>3.351052631578947E-2</v>
      </c>
      <c r="Y863" s="266">
        <v>123</v>
      </c>
    </row>
    <row r="864" spans="1:30" ht="17.45" customHeight="1" x14ac:dyDescent="0.25">
      <c r="A864" s="257">
        <f t="shared" si="956"/>
        <v>5</v>
      </c>
      <c r="B864" s="257">
        <f t="shared" si="957"/>
        <v>2020</v>
      </c>
      <c r="C864" s="435">
        <f t="shared" si="978"/>
        <v>43960</v>
      </c>
      <c r="D864" s="434">
        <v>1.55E-2</v>
      </c>
      <c r="E864" s="436"/>
      <c r="F864" s="437"/>
      <c r="G864" s="438"/>
      <c r="H864" s="439">
        <v>7.9699999999999997E-3</v>
      </c>
      <c r="I864" s="434">
        <v>9.9100000000000004E-3</v>
      </c>
      <c r="J864" s="436"/>
      <c r="K864" s="434">
        <v>2.3400000000000001E-2</v>
      </c>
      <c r="L864" s="436"/>
      <c r="M864" s="264">
        <f t="shared" si="979"/>
        <v>2.1188999999999996E-2</v>
      </c>
      <c r="N864" s="264">
        <f t="shared" si="980"/>
        <v>1.6980000000000006E-2</v>
      </c>
      <c r="O864" s="264">
        <f t="shared" si="981"/>
        <v>1.9636833333333336E-2</v>
      </c>
      <c r="P864" s="264">
        <f t="shared" si="982"/>
        <v>2.2228333333333336E-2</v>
      </c>
      <c r="Q864" s="442">
        <f t="shared" si="1017"/>
        <v>1.55E-2</v>
      </c>
      <c r="R864" s="442">
        <f t="shared" si="1018"/>
        <v>7.9699999999999997E-3</v>
      </c>
      <c r="S864" s="442">
        <f t="shared" si="1019"/>
        <v>9.9100000000000004E-3</v>
      </c>
      <c r="T864" s="442">
        <f t="shared" si="1020"/>
        <v>2.3400000000000001E-2</v>
      </c>
      <c r="V864" s="442">
        <f>AVERAGE(Q864:T864)</f>
        <v>1.4194999999999999E-2</v>
      </c>
      <c r="W864" s="445"/>
      <c r="X864" s="257"/>
      <c r="Y864" s="266">
        <v>123</v>
      </c>
    </row>
    <row r="865" spans="1:25" ht="17.45" customHeight="1" x14ac:dyDescent="0.25">
      <c r="A865" s="257">
        <f t="shared" si="956"/>
        <v>5</v>
      </c>
      <c r="B865" s="257">
        <f t="shared" si="957"/>
        <v>2020</v>
      </c>
      <c r="C865" s="435">
        <f t="shared" si="978"/>
        <v>43961</v>
      </c>
      <c r="D865" s="434"/>
      <c r="E865" s="436">
        <v>1.2999999999999999E-2</v>
      </c>
      <c r="F865" s="437"/>
      <c r="G865" s="438">
        <v>7.5300000000000002E-3</v>
      </c>
      <c r="H865" s="439"/>
      <c r="I865" s="434"/>
      <c r="J865" s="436">
        <v>9.11E-3</v>
      </c>
      <c r="K865" s="434"/>
      <c r="L865" s="436">
        <v>1.4200000000000001E-2</v>
      </c>
      <c r="M865" s="264">
        <f t="shared" si="979"/>
        <v>2.1545666666666668E-2</v>
      </c>
      <c r="N865" s="264">
        <f t="shared" si="980"/>
        <v>1.7158571428571429E-2</v>
      </c>
      <c r="O865" s="264">
        <f t="shared" si="981"/>
        <v>1.9873833333333334E-2</v>
      </c>
      <c r="P865" s="264">
        <f t="shared" si="982"/>
        <v>2.245666666666667E-2</v>
      </c>
      <c r="Q865" s="442">
        <f t="shared" si="1017"/>
        <v>1.2999999999999999E-2</v>
      </c>
      <c r="R865" s="442">
        <f t="shared" si="1018"/>
        <v>7.5300000000000002E-3</v>
      </c>
      <c r="S865" s="442">
        <f t="shared" si="1019"/>
        <v>9.11E-3</v>
      </c>
      <c r="T865" s="442">
        <f t="shared" si="1020"/>
        <v>1.4200000000000001E-2</v>
      </c>
      <c r="V865" s="442">
        <f>AVERAGE(Q865:T865)</f>
        <v>1.0960000000000001E-2</v>
      </c>
      <c r="W865" s="445"/>
      <c r="X865" s="265">
        <f>AVERAGE(Q864:T865)</f>
        <v>1.25775E-2</v>
      </c>
      <c r="Y865" s="266">
        <v>123</v>
      </c>
    </row>
    <row r="866" spans="1:25" ht="17.45" customHeight="1" x14ac:dyDescent="0.25">
      <c r="A866" s="257">
        <f t="shared" si="956"/>
        <v>5</v>
      </c>
      <c r="B866" s="257">
        <f t="shared" si="957"/>
        <v>2020</v>
      </c>
      <c r="C866" s="48">
        <f t="shared" si="978"/>
        <v>43962</v>
      </c>
      <c r="D866" s="275">
        <v>2.8199999999999999E-2</v>
      </c>
      <c r="E866" s="276"/>
      <c r="F866" s="278">
        <v>1.84E-2</v>
      </c>
      <c r="G866" s="277"/>
      <c r="H866" s="286">
        <v>2.0500000000000001E-2</v>
      </c>
      <c r="I866" s="275">
        <v>2.1999999999999999E-2</v>
      </c>
      <c r="J866" s="276"/>
      <c r="K866" s="275">
        <v>2.1499999999999998E-2</v>
      </c>
      <c r="L866" s="276"/>
      <c r="M866" s="264">
        <f t="shared" si="979"/>
        <v>2.2326666666666665E-2</v>
      </c>
      <c r="N866" s="264">
        <f t="shared" si="980"/>
        <v>1.808771428571429E-2</v>
      </c>
      <c r="O866" s="264">
        <f t="shared" si="981"/>
        <v>2.0490166666666667E-2</v>
      </c>
      <c r="P866" s="264">
        <f t="shared" si="982"/>
        <v>2.2916333333333334E-2</v>
      </c>
      <c r="Q866" s="265">
        <f t="shared" si="1017"/>
        <v>2.8199999999999999E-2</v>
      </c>
      <c r="R866" s="265">
        <f t="shared" si="1018"/>
        <v>1.9450000000000002E-2</v>
      </c>
      <c r="S866" s="265">
        <f t="shared" si="1019"/>
        <v>2.1999999999999999E-2</v>
      </c>
      <c r="T866" s="265">
        <f t="shared" si="1020"/>
        <v>2.1499999999999998E-2</v>
      </c>
      <c r="V866" s="257"/>
      <c r="W866" s="265">
        <f t="shared" ref="W866:W870" si="1022">AVERAGE(Q866:T866)</f>
        <v>2.2787499999999995E-2</v>
      </c>
      <c r="X866" s="257"/>
    </row>
    <row r="867" spans="1:25" ht="17.45" customHeight="1" x14ac:dyDescent="0.25">
      <c r="A867" s="257">
        <f t="shared" si="956"/>
        <v>5</v>
      </c>
      <c r="B867" s="257">
        <f t="shared" si="957"/>
        <v>2020</v>
      </c>
      <c r="C867" s="8">
        <f t="shared" si="978"/>
        <v>43963</v>
      </c>
      <c r="D867" s="260"/>
      <c r="E867" s="261">
        <v>4.7100000000000003E-2</v>
      </c>
      <c r="F867" s="263"/>
      <c r="G867" s="262">
        <v>3.2800000000000003E-2</v>
      </c>
      <c r="H867" s="285"/>
      <c r="I867" s="260"/>
      <c r="J867" s="134">
        <v>9.7199999999999995E-2</v>
      </c>
      <c r="K867" s="260"/>
      <c r="L867" s="261">
        <v>3.3799999999999997E-2</v>
      </c>
      <c r="M867" s="264">
        <f t="shared" si="979"/>
        <v>2.3646666666666667E-2</v>
      </c>
      <c r="N867" s="264">
        <f t="shared" si="980"/>
        <v>1.8979714285714287E-2</v>
      </c>
      <c r="O867" s="264">
        <f t="shared" si="981"/>
        <v>2.3699666666666667E-2</v>
      </c>
      <c r="P867" s="264">
        <f t="shared" si="982"/>
        <v>2.3669666666666669E-2</v>
      </c>
      <c r="Q867" s="265">
        <f t="shared" si="1017"/>
        <v>4.7100000000000003E-2</v>
      </c>
      <c r="R867" s="265">
        <f t="shared" si="1018"/>
        <v>3.2800000000000003E-2</v>
      </c>
      <c r="S867" s="290"/>
      <c r="T867" s="265">
        <f t="shared" si="1020"/>
        <v>3.3799999999999997E-2</v>
      </c>
      <c r="V867" s="257"/>
      <c r="W867" s="265">
        <f t="shared" si="1022"/>
        <v>3.7899999999999996E-2</v>
      </c>
      <c r="X867" s="257"/>
    </row>
    <row r="868" spans="1:25" ht="17.45" customHeight="1" x14ac:dyDescent="0.25">
      <c r="A868" s="257">
        <f t="shared" si="956"/>
        <v>5</v>
      </c>
      <c r="B868" s="257">
        <f t="shared" si="957"/>
        <v>2020</v>
      </c>
      <c r="C868" s="8">
        <f t="shared" si="978"/>
        <v>43964</v>
      </c>
      <c r="D868" s="260">
        <v>4.3200000000000002E-2</v>
      </c>
      <c r="E868" s="261"/>
      <c r="F868" s="263">
        <v>1.8599999999999998E-2</v>
      </c>
      <c r="G868" s="262"/>
      <c r="H868" s="285"/>
      <c r="I868" s="260">
        <v>4.48E-2</v>
      </c>
      <c r="J868" s="261"/>
      <c r="K868" s="260">
        <v>3.0599999999999999E-2</v>
      </c>
      <c r="L868" s="261"/>
      <c r="M868" s="264">
        <f t="shared" si="979"/>
        <v>2.4729999999999999E-2</v>
      </c>
      <c r="N868" s="264">
        <f t="shared" si="980"/>
        <v>1.9303714285714285E-2</v>
      </c>
      <c r="O868" s="264">
        <f t="shared" si="981"/>
        <v>2.4606333333333331E-2</v>
      </c>
      <c r="P868" s="264">
        <f t="shared" si="982"/>
        <v>2.394633333333333E-2</v>
      </c>
      <c r="Q868" s="265">
        <f t="shared" si="1017"/>
        <v>4.3200000000000002E-2</v>
      </c>
      <c r="R868" s="265">
        <f t="shared" si="1018"/>
        <v>1.8599999999999998E-2</v>
      </c>
      <c r="S868" s="265">
        <f t="shared" si="1019"/>
        <v>4.48E-2</v>
      </c>
      <c r="T868" s="265">
        <f t="shared" si="1020"/>
        <v>3.0599999999999999E-2</v>
      </c>
      <c r="V868" s="257"/>
      <c r="W868" s="265">
        <f t="shared" si="1022"/>
        <v>3.4299999999999997E-2</v>
      </c>
      <c r="X868" s="257"/>
    </row>
    <row r="869" spans="1:25" ht="17.45" customHeight="1" x14ac:dyDescent="0.25">
      <c r="A869" s="257">
        <f t="shared" si="956"/>
        <v>5</v>
      </c>
      <c r="B869" s="257">
        <f t="shared" si="957"/>
        <v>2020</v>
      </c>
      <c r="C869" s="8">
        <f t="shared" si="978"/>
        <v>43965</v>
      </c>
      <c r="D869" s="260"/>
      <c r="E869" s="261">
        <v>1.9E-2</v>
      </c>
      <c r="F869" s="263"/>
      <c r="G869" s="262">
        <v>1.46E-2</v>
      </c>
      <c r="H869" s="285"/>
      <c r="I869" s="260"/>
      <c r="J869" s="261">
        <v>1.7000000000000001E-2</v>
      </c>
      <c r="K869" s="260"/>
      <c r="L869" s="261">
        <v>3.0300000000000001E-2</v>
      </c>
      <c r="M869" s="264">
        <f t="shared" si="979"/>
        <v>2.4973333333333337E-2</v>
      </c>
      <c r="N869" s="264">
        <f t="shared" si="980"/>
        <v>1.9095142857142859E-2</v>
      </c>
      <c r="O869" s="264">
        <f t="shared" si="981"/>
        <v>2.4402999999999998E-2</v>
      </c>
      <c r="P869" s="264">
        <f t="shared" si="982"/>
        <v>2.4112999999999999E-2</v>
      </c>
      <c r="Q869" s="265">
        <f t="shared" si="1017"/>
        <v>1.9E-2</v>
      </c>
      <c r="R869" s="265">
        <f t="shared" si="1018"/>
        <v>1.46E-2</v>
      </c>
      <c r="S869" s="265">
        <f t="shared" si="1019"/>
        <v>1.7000000000000001E-2</v>
      </c>
      <c r="T869" s="265">
        <f t="shared" si="1020"/>
        <v>3.0300000000000001E-2</v>
      </c>
      <c r="V869" s="257"/>
      <c r="W869" s="265">
        <f t="shared" si="1022"/>
        <v>2.0225E-2</v>
      </c>
      <c r="X869" s="257"/>
    </row>
    <row r="870" spans="1:25" ht="17.45" customHeight="1" x14ac:dyDescent="0.25">
      <c r="A870" s="257">
        <f t="shared" si="956"/>
        <v>5</v>
      </c>
      <c r="B870" s="257">
        <f t="shared" si="957"/>
        <v>2020</v>
      </c>
      <c r="C870" s="8">
        <f t="shared" si="978"/>
        <v>43966</v>
      </c>
      <c r="D870" s="260">
        <v>3.0099999999999998E-2</v>
      </c>
      <c r="E870" s="261"/>
      <c r="F870" s="263"/>
      <c r="G870" s="262"/>
      <c r="H870" s="285">
        <v>1.35E-2</v>
      </c>
      <c r="I870" s="260">
        <v>2.3800000000000002E-2</v>
      </c>
      <c r="J870" s="261"/>
      <c r="K870" s="260">
        <v>2.41E-2</v>
      </c>
      <c r="L870" s="261"/>
      <c r="M870" s="264">
        <f t="shared" si="979"/>
        <v>2.5203333333333338E-2</v>
      </c>
      <c r="N870" s="264">
        <f t="shared" si="980"/>
        <v>1.8969428571428571E-2</v>
      </c>
      <c r="O870" s="264">
        <f t="shared" si="981"/>
        <v>2.4539666666666664E-2</v>
      </c>
      <c r="P870" s="264">
        <f t="shared" si="982"/>
        <v>2.3879666666666664E-2</v>
      </c>
      <c r="Q870" s="265">
        <f t="shared" si="1017"/>
        <v>3.0099999999999998E-2</v>
      </c>
      <c r="R870" s="265">
        <f t="shared" si="1018"/>
        <v>1.35E-2</v>
      </c>
      <c r="S870" s="265">
        <f t="shared" si="1019"/>
        <v>2.3800000000000002E-2</v>
      </c>
      <c r="T870" s="265">
        <f t="shared" si="1020"/>
        <v>2.41E-2</v>
      </c>
      <c r="V870" s="257"/>
      <c r="W870" s="265">
        <f t="shared" si="1022"/>
        <v>2.2875E-2</v>
      </c>
      <c r="X870" s="265">
        <f>AVERAGE(Q866:T870)</f>
        <v>2.7076315789473688E-2</v>
      </c>
      <c r="Y870" s="266">
        <v>124</v>
      </c>
    </row>
    <row r="871" spans="1:25" ht="17.45" customHeight="1" x14ac:dyDescent="0.25">
      <c r="A871" s="257">
        <f t="shared" si="956"/>
        <v>5</v>
      </c>
      <c r="B871" s="257">
        <f t="shared" si="957"/>
        <v>2020</v>
      </c>
      <c r="C871" s="435">
        <f t="shared" si="978"/>
        <v>43967</v>
      </c>
      <c r="D871" s="434"/>
      <c r="E871" s="436">
        <v>1.2200000000000001E-2</v>
      </c>
      <c r="F871" s="437"/>
      <c r="G871" s="438">
        <v>1.37E-2</v>
      </c>
      <c r="H871" s="439"/>
      <c r="I871" s="434"/>
      <c r="J871" s="436">
        <v>1.11E-2</v>
      </c>
      <c r="K871" s="434"/>
      <c r="L871" s="436">
        <v>1.66E-2</v>
      </c>
      <c r="M871" s="264">
        <f t="shared" si="979"/>
        <v>2.5063333333333333E-2</v>
      </c>
      <c r="N871" s="264">
        <f t="shared" si="980"/>
        <v>1.9023714285714286E-2</v>
      </c>
      <c r="O871" s="264">
        <f t="shared" si="981"/>
        <v>2.4326333333333332E-2</v>
      </c>
      <c r="P871" s="264">
        <f t="shared" si="982"/>
        <v>2.3406333333333328E-2</v>
      </c>
      <c r="Q871" s="442">
        <f t="shared" ref="Q871:Q874" si="1023">IFERROR(AVERAGE(D871:E871),"")</f>
        <v>1.2200000000000001E-2</v>
      </c>
      <c r="R871" s="442">
        <f t="shared" ref="R871:R874" si="1024">IFERROR(AVERAGE(F871:H871),"")</f>
        <v>1.37E-2</v>
      </c>
      <c r="S871" s="442">
        <f t="shared" ref="S871:S874" si="1025">IFERROR(AVERAGE(I871:J871),"")</f>
        <v>1.11E-2</v>
      </c>
      <c r="T871" s="442">
        <f t="shared" ref="T871:T874" si="1026">IFERROR(AVERAGE(K871:L871),"")</f>
        <v>1.66E-2</v>
      </c>
      <c r="V871" s="442">
        <f>AVERAGE(Q871:T871)</f>
        <v>1.3399999999999999E-2</v>
      </c>
      <c r="W871" s="445"/>
      <c r="X871" s="257"/>
      <c r="Y871" s="266">
        <v>124</v>
      </c>
    </row>
    <row r="872" spans="1:25" ht="17.45" customHeight="1" x14ac:dyDescent="0.25">
      <c r="A872" s="257">
        <f t="shared" si="956"/>
        <v>5</v>
      </c>
      <c r="B872" s="257">
        <f t="shared" si="957"/>
        <v>2020</v>
      </c>
      <c r="C872" s="435">
        <f t="shared" si="978"/>
        <v>43968</v>
      </c>
      <c r="D872" s="434">
        <v>9.3900000000000008E-3</v>
      </c>
      <c r="E872" s="436"/>
      <c r="F872" s="437">
        <v>7.4400000000000004E-3</v>
      </c>
      <c r="G872" s="438"/>
      <c r="H872" s="439">
        <v>9.6900000000000007E-3</v>
      </c>
      <c r="I872" s="434">
        <v>7.8300000000000002E-3</v>
      </c>
      <c r="J872" s="436"/>
      <c r="K872" s="434">
        <v>1.3899999999999999E-2</v>
      </c>
      <c r="L872" s="436"/>
      <c r="M872" s="264">
        <f t="shared" si="979"/>
        <v>2.4553000000000002E-2</v>
      </c>
      <c r="N872" s="264">
        <f t="shared" si="980"/>
        <v>1.8921714285714285E-2</v>
      </c>
      <c r="O872" s="264">
        <f t="shared" si="981"/>
        <v>2.4123999999999996E-2</v>
      </c>
      <c r="P872" s="264">
        <f t="shared" si="982"/>
        <v>2.2886333333333328E-2</v>
      </c>
      <c r="Q872" s="442">
        <f t="shared" si="1023"/>
        <v>9.3900000000000008E-3</v>
      </c>
      <c r="R872" s="442">
        <f t="shared" si="1024"/>
        <v>8.5649999999999997E-3</v>
      </c>
      <c r="S872" s="442">
        <f t="shared" si="1025"/>
        <v>7.8300000000000002E-3</v>
      </c>
      <c r="T872" s="442">
        <f t="shared" si="1026"/>
        <v>1.3899999999999999E-2</v>
      </c>
      <c r="V872" s="442">
        <f>AVERAGE(Q872:T872)</f>
        <v>9.9212499999999995E-3</v>
      </c>
      <c r="W872" s="445"/>
      <c r="X872" s="265">
        <f>AVERAGE(Q871:T872)</f>
        <v>1.1660624999999999E-2</v>
      </c>
      <c r="Y872" s="266">
        <v>124</v>
      </c>
    </row>
    <row r="873" spans="1:25" ht="17.45" customHeight="1" x14ac:dyDescent="0.25">
      <c r="A873" s="257">
        <f t="shared" si="956"/>
        <v>5</v>
      </c>
      <c r="B873" s="257">
        <f t="shared" si="957"/>
        <v>2020</v>
      </c>
      <c r="C873" s="8">
        <f t="shared" si="978"/>
        <v>43969</v>
      </c>
      <c r="D873" s="260"/>
      <c r="E873" s="261">
        <v>2.7099999999999999E-2</v>
      </c>
      <c r="F873" s="263"/>
      <c r="G873" s="262">
        <v>1.2E-2</v>
      </c>
      <c r="H873" s="285"/>
      <c r="I873" s="260"/>
      <c r="J873" s="261">
        <v>9.41E-3</v>
      </c>
      <c r="K873" s="260"/>
      <c r="L873" s="261">
        <v>1.4800000000000001E-2</v>
      </c>
      <c r="M873" s="264">
        <f t="shared" si="979"/>
        <v>2.5233333333333333E-2</v>
      </c>
      <c r="N873" s="264">
        <f t="shared" si="980"/>
        <v>1.9132285714285713E-2</v>
      </c>
      <c r="O873" s="264">
        <f t="shared" si="981"/>
        <v>2.4288999999999998E-2</v>
      </c>
      <c r="P873" s="264">
        <f t="shared" si="982"/>
        <v>2.2822999999999996E-2</v>
      </c>
      <c r="Q873" s="265">
        <f t="shared" si="1023"/>
        <v>2.7099999999999999E-2</v>
      </c>
      <c r="R873" s="265">
        <f t="shared" si="1024"/>
        <v>1.2E-2</v>
      </c>
      <c r="S873" s="265">
        <f t="shared" si="1025"/>
        <v>9.41E-3</v>
      </c>
      <c r="T873" s="265">
        <f t="shared" si="1026"/>
        <v>1.4800000000000001E-2</v>
      </c>
      <c r="V873" s="257"/>
      <c r="W873" s="265">
        <f t="shared" ref="W873:W874" si="1027">AVERAGE(Q873:T873)</f>
        <v>1.5827500000000001E-2</v>
      </c>
      <c r="X873" s="257"/>
    </row>
    <row r="874" spans="1:25" ht="17.45" customHeight="1" x14ac:dyDescent="0.25">
      <c r="A874" s="257">
        <f t="shared" si="956"/>
        <v>5</v>
      </c>
      <c r="B874" s="257">
        <f t="shared" si="957"/>
        <v>2020</v>
      </c>
      <c r="C874" s="8">
        <f t="shared" si="978"/>
        <v>43970</v>
      </c>
      <c r="D874" s="260">
        <v>5.5899999999999998E-2</v>
      </c>
      <c r="E874" s="261"/>
      <c r="F874" s="263">
        <v>2.69E-2</v>
      </c>
      <c r="G874" s="262"/>
      <c r="H874" s="285"/>
      <c r="I874" s="260">
        <v>3.3399999999999999E-2</v>
      </c>
      <c r="J874" s="261"/>
      <c r="K874" s="260">
        <v>1.9900000000000001E-2</v>
      </c>
      <c r="L874" s="261"/>
      <c r="M874" s="264">
        <f t="shared" si="979"/>
        <v>2.6676666666666671E-2</v>
      </c>
      <c r="N874" s="264">
        <f t="shared" si="980"/>
        <v>1.9752571428571428E-2</v>
      </c>
      <c r="O874" s="264">
        <f t="shared" si="981"/>
        <v>2.5280999999999998E-2</v>
      </c>
      <c r="P874" s="264">
        <f t="shared" si="982"/>
        <v>2.315366666666667E-2</v>
      </c>
      <c r="Q874" s="265">
        <f t="shared" si="1023"/>
        <v>5.5899999999999998E-2</v>
      </c>
      <c r="R874" s="265">
        <f t="shared" si="1024"/>
        <v>2.69E-2</v>
      </c>
      <c r="S874" s="265">
        <f t="shared" si="1025"/>
        <v>3.3399999999999999E-2</v>
      </c>
      <c r="T874" s="265">
        <f t="shared" si="1026"/>
        <v>1.9900000000000001E-2</v>
      </c>
      <c r="V874" s="257"/>
      <c r="W874" s="265">
        <f t="shared" si="1027"/>
        <v>3.4025E-2</v>
      </c>
      <c r="X874" s="257"/>
    </row>
    <row r="875" spans="1:25" ht="17.45" customHeight="1" x14ac:dyDescent="0.25">
      <c r="A875" s="257">
        <f t="shared" si="956"/>
        <v>5</v>
      </c>
      <c r="B875" s="257">
        <f t="shared" si="957"/>
        <v>2020</v>
      </c>
      <c r="C875" s="8">
        <f t="shared" si="978"/>
        <v>43971</v>
      </c>
      <c r="D875" s="260"/>
      <c r="E875" s="261">
        <v>2.69E-2</v>
      </c>
      <c r="F875" s="263"/>
      <c r="G875" s="262">
        <v>2.86E-2</v>
      </c>
      <c r="H875" s="285"/>
      <c r="I875" s="260"/>
      <c r="J875" s="261">
        <v>5.7799999999999997E-2</v>
      </c>
      <c r="K875" s="260"/>
      <c r="L875" s="261">
        <v>2.8400000000000002E-2</v>
      </c>
      <c r="M875" s="264">
        <f t="shared" si="979"/>
        <v>2.5910000000000002E-2</v>
      </c>
      <c r="N875" s="264">
        <f t="shared" si="980"/>
        <v>2.0003999999999997E-2</v>
      </c>
      <c r="O875" s="264">
        <f t="shared" si="981"/>
        <v>2.6754333333333328E-2</v>
      </c>
      <c r="P875" s="264">
        <f t="shared" si="982"/>
        <v>2.3313666666666667E-2</v>
      </c>
      <c r="Q875" s="265">
        <f t="shared" ref="Q875:Q881" si="1028">IFERROR(AVERAGE(D875:E875),"")</f>
        <v>2.69E-2</v>
      </c>
      <c r="R875" s="265">
        <f t="shared" ref="R875:R881" si="1029">IFERROR(AVERAGE(F875:H875),"")</f>
        <v>2.86E-2</v>
      </c>
      <c r="S875" s="265">
        <f t="shared" ref="S875:S881" si="1030">IFERROR(AVERAGE(I875:J875),"")</f>
        <v>5.7799999999999997E-2</v>
      </c>
      <c r="T875" s="265">
        <f t="shared" ref="T875:T881" si="1031">IFERROR(AVERAGE(K875:L875),"")</f>
        <v>2.8400000000000002E-2</v>
      </c>
      <c r="V875" s="257"/>
      <c r="W875" s="265">
        <f t="shared" ref="W875:W877" si="1032">AVERAGE(Q875:T875)</f>
        <v>3.5424999999999998E-2</v>
      </c>
      <c r="X875" s="257"/>
    </row>
    <row r="876" spans="1:25" ht="17.45" customHeight="1" x14ac:dyDescent="0.25">
      <c r="A876" s="257">
        <f t="shared" si="956"/>
        <v>5</v>
      </c>
      <c r="B876" s="257">
        <f t="shared" si="957"/>
        <v>2020</v>
      </c>
      <c r="C876" s="8">
        <f t="shared" si="978"/>
        <v>43972</v>
      </c>
      <c r="D876" s="260">
        <v>4.24E-2</v>
      </c>
      <c r="E876" s="261"/>
      <c r="F876" s="263"/>
      <c r="G876" s="262"/>
      <c r="H876" s="285">
        <v>2.3199999999999998E-2</v>
      </c>
      <c r="I876" s="260">
        <v>6.8099999999999994E-2</v>
      </c>
      <c r="J876" s="261"/>
      <c r="K876" s="260">
        <v>2.5999999999999999E-2</v>
      </c>
      <c r="L876" s="261"/>
      <c r="M876" s="264">
        <f t="shared" si="979"/>
        <v>2.6550000000000004E-2</v>
      </c>
      <c r="N876" s="264">
        <f t="shared" si="980"/>
        <v>2.0201142857142855E-2</v>
      </c>
      <c r="O876" s="264">
        <f t="shared" si="981"/>
        <v>2.8044333333333331E-2</v>
      </c>
      <c r="P876" s="264">
        <f t="shared" si="982"/>
        <v>2.3373666666666668E-2</v>
      </c>
      <c r="Q876" s="265">
        <f t="shared" si="1028"/>
        <v>4.24E-2</v>
      </c>
      <c r="R876" s="265">
        <f t="shared" si="1029"/>
        <v>2.3199999999999998E-2</v>
      </c>
      <c r="S876" s="265">
        <f t="shared" si="1030"/>
        <v>6.8099999999999994E-2</v>
      </c>
      <c r="T876" s="265">
        <f t="shared" si="1031"/>
        <v>2.5999999999999999E-2</v>
      </c>
      <c r="V876" s="257"/>
      <c r="W876" s="265">
        <f t="shared" si="1032"/>
        <v>3.9924999999999995E-2</v>
      </c>
      <c r="X876" s="257"/>
    </row>
    <row r="877" spans="1:25" ht="17.45" customHeight="1" x14ac:dyDescent="0.25">
      <c r="A877" s="257">
        <f t="shared" si="956"/>
        <v>5</v>
      </c>
      <c r="B877" s="257">
        <f t="shared" si="957"/>
        <v>2020</v>
      </c>
      <c r="C877" s="8">
        <f t="shared" si="978"/>
        <v>43973</v>
      </c>
      <c r="D877" s="260"/>
      <c r="E877" s="261">
        <v>2.0899999999999998E-2</v>
      </c>
      <c r="F877" s="263"/>
      <c r="G877" s="262">
        <v>1.7100000000000001E-2</v>
      </c>
      <c r="H877" s="285"/>
      <c r="I877" s="260"/>
      <c r="J877" s="261">
        <v>2.1100000000000001E-2</v>
      </c>
      <c r="K877" s="260"/>
      <c r="L877" s="261">
        <v>3.32E-2</v>
      </c>
      <c r="M877" s="264">
        <f t="shared" si="979"/>
        <v>2.5523333333333339E-2</v>
      </c>
      <c r="N877" s="264">
        <f t="shared" si="980"/>
        <v>1.9809714285714281E-2</v>
      </c>
      <c r="O877" s="264">
        <f t="shared" si="981"/>
        <v>2.7680999999999997E-2</v>
      </c>
      <c r="P877" s="264">
        <f t="shared" si="982"/>
        <v>2.3077000000000004E-2</v>
      </c>
      <c r="Q877" s="265">
        <f t="shared" si="1028"/>
        <v>2.0899999999999998E-2</v>
      </c>
      <c r="R877" s="265">
        <f t="shared" si="1029"/>
        <v>1.7100000000000001E-2</v>
      </c>
      <c r="S877" s="265">
        <f t="shared" si="1030"/>
        <v>2.1100000000000001E-2</v>
      </c>
      <c r="T877" s="265">
        <f t="shared" si="1031"/>
        <v>3.32E-2</v>
      </c>
      <c r="V877" s="257"/>
      <c r="W877" s="265">
        <f t="shared" si="1032"/>
        <v>2.3074999999999998E-2</v>
      </c>
      <c r="X877" s="265">
        <f>AVERAGE(Q873:T877)</f>
        <v>2.9655500000000001E-2</v>
      </c>
      <c r="Y877" s="266">
        <v>125</v>
      </c>
    </row>
    <row r="878" spans="1:25" ht="17.45" customHeight="1" x14ac:dyDescent="0.25">
      <c r="A878" s="257">
        <f t="shared" si="956"/>
        <v>5</v>
      </c>
      <c r="B878" s="257">
        <f t="shared" si="957"/>
        <v>2020</v>
      </c>
      <c r="C878" s="435">
        <f t="shared" si="978"/>
        <v>43974</v>
      </c>
      <c r="D878" s="434">
        <v>1.4E-2</v>
      </c>
      <c r="E878" s="436"/>
      <c r="F878" s="437">
        <v>9.9000000000000008E-3</v>
      </c>
      <c r="G878" s="438"/>
      <c r="H878" s="439">
        <v>8.4899999999999993E-3</v>
      </c>
      <c r="I878" s="434">
        <v>1.5100000000000001E-2</v>
      </c>
      <c r="J878" s="436"/>
      <c r="K878" s="434">
        <v>2.2499999999999999E-2</v>
      </c>
      <c r="L878" s="436"/>
      <c r="M878" s="264">
        <f t="shared" si="979"/>
        <v>2.5136666666666672E-2</v>
      </c>
      <c r="N878" s="264">
        <f t="shared" si="980"/>
        <v>1.9392285714285713E-2</v>
      </c>
      <c r="O878" s="264">
        <f t="shared" si="981"/>
        <v>2.7484333333333333E-2</v>
      </c>
      <c r="P878" s="264">
        <f t="shared" si="982"/>
        <v>2.2816999999999997E-2</v>
      </c>
      <c r="Q878" s="442">
        <f t="shared" si="1028"/>
        <v>1.4E-2</v>
      </c>
      <c r="R878" s="442">
        <f t="shared" si="1029"/>
        <v>9.195E-3</v>
      </c>
      <c r="S878" s="442">
        <f t="shared" si="1030"/>
        <v>1.5100000000000001E-2</v>
      </c>
      <c r="T878" s="442">
        <f t="shared" si="1031"/>
        <v>2.2499999999999999E-2</v>
      </c>
      <c r="V878" s="442">
        <f>AVERAGE(Q878:T878)</f>
        <v>1.519875E-2</v>
      </c>
      <c r="W878" s="445"/>
      <c r="X878" s="257"/>
      <c r="Y878" s="266">
        <v>125</v>
      </c>
    </row>
    <row r="879" spans="1:25" ht="17.45" customHeight="1" x14ac:dyDescent="0.25">
      <c r="A879" s="257">
        <f t="shared" si="956"/>
        <v>5</v>
      </c>
      <c r="B879" s="257">
        <f t="shared" si="957"/>
        <v>2020</v>
      </c>
      <c r="C879" s="435">
        <f t="shared" si="978"/>
        <v>43975</v>
      </c>
      <c r="D879" s="434"/>
      <c r="E879" s="436">
        <v>9.7199999999999995E-3</v>
      </c>
      <c r="F879" s="437"/>
      <c r="G879" s="438">
        <v>1.03E-2</v>
      </c>
      <c r="H879" s="439"/>
      <c r="I879" s="434"/>
      <c r="J879" s="436">
        <v>1.11E-2</v>
      </c>
      <c r="K879" s="434"/>
      <c r="L879" s="436">
        <v>1.8100000000000002E-2</v>
      </c>
      <c r="M879" s="264">
        <f t="shared" si="979"/>
        <v>2.435066666666667E-2</v>
      </c>
      <c r="N879" s="264">
        <f t="shared" si="980"/>
        <v>1.9180857142857142E-2</v>
      </c>
      <c r="O879" s="264">
        <f t="shared" si="981"/>
        <v>2.7207666666666665E-2</v>
      </c>
      <c r="P879" s="264">
        <f t="shared" si="982"/>
        <v>2.2547000000000001E-2</v>
      </c>
      <c r="Q879" s="442">
        <f t="shared" si="1028"/>
        <v>9.7199999999999995E-3</v>
      </c>
      <c r="R879" s="442">
        <f t="shared" si="1029"/>
        <v>1.03E-2</v>
      </c>
      <c r="S879" s="442">
        <f t="shared" si="1030"/>
        <v>1.11E-2</v>
      </c>
      <c r="T879" s="442">
        <f t="shared" si="1031"/>
        <v>1.8100000000000002E-2</v>
      </c>
      <c r="V879" s="442">
        <f>AVERAGE(Q879:T879)</f>
        <v>1.2305E-2</v>
      </c>
      <c r="W879" s="445"/>
      <c r="X879" s="265">
        <f>AVERAGE(Q878:T879)</f>
        <v>1.3751875E-2</v>
      </c>
      <c r="Y879" s="266">
        <v>125</v>
      </c>
    </row>
    <row r="880" spans="1:25" ht="17.45" customHeight="1" x14ac:dyDescent="0.25">
      <c r="A880" s="257">
        <f t="shared" ref="A880:A943" si="1033">IF(ISNUMBER(C880),MONTH(C880),"")</f>
        <v>5</v>
      </c>
      <c r="B880" s="257">
        <f t="shared" ref="B880:B943" si="1034">IF(ISNUMBER(C880),YEAR(C880),"")</f>
        <v>2020</v>
      </c>
      <c r="C880" s="8">
        <f t="shared" si="978"/>
        <v>43976</v>
      </c>
      <c r="D880" s="260">
        <v>1.09E-2</v>
      </c>
      <c r="E880" s="261"/>
      <c r="F880" s="263">
        <v>1.15E-2</v>
      </c>
      <c r="G880" s="262"/>
      <c r="H880" s="285"/>
      <c r="I880" s="260">
        <v>1.4200000000000001E-2</v>
      </c>
      <c r="J880" s="261"/>
      <c r="K880" s="260">
        <v>1.24E-2</v>
      </c>
      <c r="L880" s="261"/>
      <c r="M880" s="264">
        <f t="shared" si="979"/>
        <v>2.4290666666666669E-2</v>
      </c>
      <c r="N880" s="264">
        <f t="shared" si="980"/>
        <v>1.925E-2</v>
      </c>
      <c r="O880" s="264">
        <f t="shared" si="981"/>
        <v>2.7424333333333328E-2</v>
      </c>
      <c r="P880" s="264">
        <f t="shared" si="982"/>
        <v>2.2596999999999999E-2</v>
      </c>
      <c r="Q880" s="265">
        <f t="shared" si="1028"/>
        <v>1.09E-2</v>
      </c>
      <c r="R880" s="265">
        <f t="shared" si="1029"/>
        <v>1.15E-2</v>
      </c>
      <c r="S880" s="265">
        <f t="shared" si="1030"/>
        <v>1.4200000000000001E-2</v>
      </c>
      <c r="T880" s="265">
        <f t="shared" si="1031"/>
        <v>1.24E-2</v>
      </c>
      <c r="V880" s="257"/>
      <c r="W880" s="265">
        <f t="shared" ref="W880:W884" si="1035">AVERAGE(Q880:T880)</f>
        <v>1.225E-2</v>
      </c>
      <c r="X880" s="257"/>
    </row>
    <row r="881" spans="1:30" ht="17.45" customHeight="1" x14ac:dyDescent="0.25">
      <c r="A881" s="257">
        <f t="shared" si="1033"/>
        <v>5</v>
      </c>
      <c r="B881" s="257">
        <f t="shared" si="1034"/>
        <v>2020</v>
      </c>
      <c r="C881" s="8">
        <f t="shared" si="978"/>
        <v>43977</v>
      </c>
      <c r="D881" s="260"/>
      <c r="E881" s="261">
        <v>1.9599999999999999E-2</v>
      </c>
      <c r="F881" s="263"/>
      <c r="G881" s="262">
        <v>2.2499999999999999E-2</v>
      </c>
      <c r="H881" s="285"/>
      <c r="I881" s="260"/>
      <c r="J881" s="261">
        <v>4.9299999999999997E-2</v>
      </c>
      <c r="K881" s="260"/>
      <c r="L881" s="261">
        <v>1.66E-2</v>
      </c>
      <c r="M881" s="264">
        <f t="shared" si="979"/>
        <v>2.4690333333333331E-2</v>
      </c>
      <c r="N881" s="264">
        <f t="shared" si="980"/>
        <v>1.9656285714285709E-2</v>
      </c>
      <c r="O881" s="264">
        <f t="shared" si="981"/>
        <v>2.8895999999999995E-2</v>
      </c>
      <c r="P881" s="264">
        <f t="shared" si="982"/>
        <v>2.2737E-2</v>
      </c>
      <c r="Q881" s="265">
        <f t="shared" si="1028"/>
        <v>1.9599999999999999E-2</v>
      </c>
      <c r="R881" s="265">
        <f t="shared" si="1029"/>
        <v>2.2499999999999999E-2</v>
      </c>
      <c r="S881" s="265">
        <f t="shared" si="1030"/>
        <v>4.9299999999999997E-2</v>
      </c>
      <c r="T881" s="265">
        <f t="shared" si="1031"/>
        <v>1.66E-2</v>
      </c>
      <c r="V881" s="257"/>
      <c r="W881" s="265">
        <f t="shared" si="1035"/>
        <v>2.7E-2</v>
      </c>
      <c r="X881" s="257"/>
    </row>
    <row r="882" spans="1:30" ht="17.45" customHeight="1" x14ac:dyDescent="0.25">
      <c r="A882" s="257">
        <f t="shared" si="1033"/>
        <v>5</v>
      </c>
      <c r="B882" s="257">
        <f t="shared" si="1034"/>
        <v>2020</v>
      </c>
      <c r="C882" s="8">
        <f t="shared" si="978"/>
        <v>43978</v>
      </c>
      <c r="D882" s="260">
        <v>1.9900000000000001E-2</v>
      </c>
      <c r="E882" s="261"/>
      <c r="F882" s="263"/>
      <c r="G882" s="262"/>
      <c r="H882" s="285">
        <v>1.89E-2</v>
      </c>
      <c r="I882" s="260">
        <v>4.65E-2</v>
      </c>
      <c r="J882" s="261"/>
      <c r="K882" s="260">
        <v>1.9E-2</v>
      </c>
      <c r="L882" s="261"/>
      <c r="M882" s="264">
        <f t="shared" si="979"/>
        <v>2.477366666666667E-2</v>
      </c>
      <c r="N882" s="264">
        <f t="shared" si="980"/>
        <v>1.950485714285714E-2</v>
      </c>
      <c r="O882" s="264">
        <f t="shared" si="981"/>
        <v>2.9986000000000002E-2</v>
      </c>
      <c r="P882" s="264">
        <f t="shared" si="982"/>
        <v>2.3053333333333328E-2</v>
      </c>
      <c r="Q882" s="265">
        <f t="shared" ref="Q882:Q888" si="1036">IFERROR(AVERAGE(D882:E882),"")</f>
        <v>1.9900000000000001E-2</v>
      </c>
      <c r="R882" s="265">
        <f t="shared" ref="R882:R888" si="1037">IFERROR(AVERAGE(F882:H882),"")</f>
        <v>1.89E-2</v>
      </c>
      <c r="S882" s="265">
        <f t="shared" ref="S882:S888" si="1038">IFERROR(AVERAGE(I882:J882),"")</f>
        <v>4.65E-2</v>
      </c>
      <c r="T882" s="265">
        <f t="shared" ref="T882:T888" si="1039">IFERROR(AVERAGE(K882:L882),"")</f>
        <v>1.9E-2</v>
      </c>
      <c r="V882" s="257"/>
      <c r="W882" s="265">
        <f t="shared" si="1035"/>
        <v>2.6075000000000001E-2</v>
      </c>
      <c r="X882" s="257"/>
    </row>
    <row r="883" spans="1:30" ht="17.45" customHeight="1" thickBot="1" x14ac:dyDescent="0.3">
      <c r="A883" s="257">
        <f t="shared" si="1033"/>
        <v>5</v>
      </c>
      <c r="B883" s="257">
        <f t="shared" si="1034"/>
        <v>2020</v>
      </c>
      <c r="C883" s="8">
        <f t="shared" si="978"/>
        <v>43979</v>
      </c>
      <c r="D883" s="260"/>
      <c r="E883" s="261">
        <v>1.34E-2</v>
      </c>
      <c r="F883" s="263"/>
      <c r="G883" s="262">
        <v>2.76E-2</v>
      </c>
      <c r="H883" s="285"/>
      <c r="I883" s="260"/>
      <c r="J883" s="261">
        <v>1.8700000000000001E-2</v>
      </c>
      <c r="K883" s="260"/>
      <c r="L883" s="261">
        <v>1.6E-2</v>
      </c>
      <c r="M883" s="264">
        <f t="shared" si="979"/>
        <v>2.4680333333333335E-2</v>
      </c>
      <c r="N883" s="264">
        <f t="shared" si="980"/>
        <v>1.9856285714285712E-2</v>
      </c>
      <c r="O883" s="264">
        <f t="shared" si="981"/>
        <v>3.0112666666666666E-2</v>
      </c>
      <c r="P883" s="264">
        <f t="shared" si="982"/>
        <v>2.3009999999999996E-2</v>
      </c>
      <c r="Q883" s="265">
        <f t="shared" si="1036"/>
        <v>1.34E-2</v>
      </c>
      <c r="R883" s="265">
        <f t="shared" si="1037"/>
        <v>2.76E-2</v>
      </c>
      <c r="S883" s="265">
        <f t="shared" si="1038"/>
        <v>1.8700000000000001E-2</v>
      </c>
      <c r="T883" s="265">
        <f t="shared" si="1039"/>
        <v>1.6E-2</v>
      </c>
      <c r="V883" s="257"/>
      <c r="W883" s="265">
        <f t="shared" si="1035"/>
        <v>1.8925000000000001E-2</v>
      </c>
      <c r="X883" s="257"/>
    </row>
    <row r="884" spans="1:30" ht="17.45" customHeight="1" thickBot="1" x14ac:dyDescent="0.3">
      <c r="A884" s="257">
        <f t="shared" si="1033"/>
        <v>5</v>
      </c>
      <c r="B884" s="257">
        <f t="shared" si="1034"/>
        <v>2020</v>
      </c>
      <c r="C884" s="48">
        <f t="shared" si="978"/>
        <v>43980</v>
      </c>
      <c r="D884" s="275">
        <v>1.47E-2</v>
      </c>
      <c r="E884" s="276"/>
      <c r="F884" s="278">
        <v>1.17E-2</v>
      </c>
      <c r="G884" s="277"/>
      <c r="H884" s="286">
        <v>1.21E-2</v>
      </c>
      <c r="I884" s="275">
        <v>1.06E-2</v>
      </c>
      <c r="J884" s="276"/>
      <c r="K884" s="275">
        <v>1.04E-2</v>
      </c>
      <c r="L884" s="276"/>
      <c r="M884" s="264">
        <f t="shared" si="979"/>
        <v>2.4740333333333333E-2</v>
      </c>
      <c r="N884" s="264">
        <f t="shared" si="980"/>
        <v>2.0080571428571427E-2</v>
      </c>
      <c r="O884" s="264">
        <f t="shared" si="981"/>
        <v>3.0049333333333334E-2</v>
      </c>
      <c r="P884" s="264">
        <f t="shared" si="982"/>
        <v>2.2973333333333332E-2</v>
      </c>
      <c r="Q884" s="265">
        <f t="shared" si="1036"/>
        <v>1.47E-2</v>
      </c>
      <c r="R884" s="265">
        <f t="shared" si="1037"/>
        <v>1.1900000000000001E-2</v>
      </c>
      <c r="S884" s="265">
        <f t="shared" si="1038"/>
        <v>1.06E-2</v>
      </c>
      <c r="T884" s="265">
        <f t="shared" si="1039"/>
        <v>1.04E-2</v>
      </c>
      <c r="V884" s="257"/>
      <c r="W884" s="265">
        <f t="shared" si="1035"/>
        <v>1.1899999999999999E-2</v>
      </c>
      <c r="X884" s="265">
        <f>AVERAGE(Q880:T884)</f>
        <v>1.9230000000000004E-2</v>
      </c>
      <c r="Y884" s="266">
        <v>126</v>
      </c>
      <c r="Z884" s="313" t="s">
        <v>94</v>
      </c>
      <c r="AA884" s="299">
        <v>2020</v>
      </c>
      <c r="AB884" s="300"/>
      <c r="AC884" s="300"/>
      <c r="AD884" s="300"/>
    </row>
    <row r="885" spans="1:30" ht="17.45" customHeight="1" x14ac:dyDescent="0.25">
      <c r="A885" s="257">
        <f t="shared" si="1033"/>
        <v>5</v>
      </c>
      <c r="B885" s="257">
        <f t="shared" si="1034"/>
        <v>2020</v>
      </c>
      <c r="C885" s="435">
        <f t="shared" si="978"/>
        <v>43981</v>
      </c>
      <c r="D885" s="434"/>
      <c r="E885" s="436">
        <v>1.0500000000000001E-2</v>
      </c>
      <c r="F885" s="437"/>
      <c r="G885" s="438">
        <v>1.55E-2</v>
      </c>
      <c r="H885" s="439"/>
      <c r="I885" s="434"/>
      <c r="J885" s="436">
        <v>2.41E-2</v>
      </c>
      <c r="K885" s="434"/>
      <c r="L885" s="436">
        <v>1.9900000000000001E-2</v>
      </c>
      <c r="M885" s="264">
        <f t="shared" si="979"/>
        <v>2.4683666666666666E-2</v>
      </c>
      <c r="N885" s="264">
        <f t="shared" si="980"/>
        <v>2.0171999999999995E-2</v>
      </c>
      <c r="O885" s="264">
        <f t="shared" si="981"/>
        <v>3.0459333333333335E-2</v>
      </c>
      <c r="P885" s="264">
        <f t="shared" si="982"/>
        <v>2.3296666666666667E-2</v>
      </c>
      <c r="Q885" s="442">
        <f t="shared" si="1036"/>
        <v>1.0500000000000001E-2</v>
      </c>
      <c r="R885" s="442">
        <f t="shared" si="1037"/>
        <v>1.55E-2</v>
      </c>
      <c r="S885" s="442">
        <f t="shared" si="1038"/>
        <v>2.41E-2</v>
      </c>
      <c r="T885" s="442">
        <f t="shared" si="1039"/>
        <v>1.9900000000000001E-2</v>
      </c>
      <c r="V885" s="442">
        <f>AVERAGE(Q885:T885)</f>
        <v>1.7500000000000002E-2</v>
      </c>
      <c r="W885" s="445"/>
      <c r="X885" s="257"/>
      <c r="Y885" s="266">
        <v>126</v>
      </c>
      <c r="Z885" s="301" t="s">
        <v>35</v>
      </c>
      <c r="AA885" s="301" t="s">
        <v>1</v>
      </c>
      <c r="AB885" s="301" t="s">
        <v>2</v>
      </c>
      <c r="AC885" s="301" t="s">
        <v>9</v>
      </c>
      <c r="AD885" s="301" t="s">
        <v>12</v>
      </c>
    </row>
    <row r="886" spans="1:30" ht="17.45" customHeight="1" x14ac:dyDescent="0.25">
      <c r="A886" s="257">
        <f t="shared" si="1033"/>
        <v>5</v>
      </c>
      <c r="B886" s="257">
        <f t="shared" si="1034"/>
        <v>2020</v>
      </c>
      <c r="C886" s="435">
        <f t="shared" si="978"/>
        <v>43982</v>
      </c>
      <c r="D886" s="434">
        <v>8.5699999999999995E-3</v>
      </c>
      <c r="E886" s="436"/>
      <c r="F886" s="437">
        <v>7.4000000000000003E-3</v>
      </c>
      <c r="G886" s="438"/>
      <c r="H886" s="439"/>
      <c r="I886" s="434">
        <v>1.1900000000000001E-2</v>
      </c>
      <c r="J886" s="436"/>
      <c r="K886" s="434">
        <v>1.04E-2</v>
      </c>
      <c r="L886" s="436"/>
      <c r="M886" s="264">
        <f t="shared" si="979"/>
        <v>2.4256E-2</v>
      </c>
      <c r="N886" s="264">
        <f t="shared" si="980"/>
        <v>1.9891999999999996E-2</v>
      </c>
      <c r="O886" s="264">
        <f t="shared" si="981"/>
        <v>3.0395999999999999E-2</v>
      </c>
      <c r="P886" s="264">
        <f t="shared" si="982"/>
        <v>2.2586666666666661E-2</v>
      </c>
      <c r="Q886" s="442">
        <f t="shared" si="1036"/>
        <v>8.5699999999999995E-3</v>
      </c>
      <c r="R886" s="442">
        <f t="shared" si="1037"/>
        <v>7.4000000000000003E-3</v>
      </c>
      <c r="S886" s="442">
        <f t="shared" si="1038"/>
        <v>1.1900000000000001E-2</v>
      </c>
      <c r="T886" s="442">
        <f t="shared" si="1039"/>
        <v>1.04E-2</v>
      </c>
      <c r="V886" s="442">
        <f>AVERAGE(Q886:T886)</f>
        <v>9.5674999999999996E-3</v>
      </c>
      <c r="W886" s="445"/>
      <c r="X886" s="265">
        <f>AVERAGE(Q885:T886)</f>
        <v>1.3533750000000001E-2</v>
      </c>
      <c r="Y886" s="266">
        <v>126</v>
      </c>
      <c r="Z886" s="302" t="s">
        <v>58</v>
      </c>
      <c r="AA886" s="303">
        <f>AVERAGE(D856:E886)</f>
        <v>2.4163870967741936E-2</v>
      </c>
      <c r="AB886" s="303">
        <f>AVERAGE(F856:H886)</f>
        <v>1.9817222222222219E-2</v>
      </c>
      <c r="AC886" s="303">
        <f>AVERAGE(I856:J886)</f>
        <v>2.9860645161290323E-2</v>
      </c>
      <c r="AD886" s="303">
        <f>AVERAGE(K856:L886)</f>
        <v>2.2880645161290319E-2</v>
      </c>
    </row>
    <row r="887" spans="1:30" ht="17.45" customHeight="1" x14ac:dyDescent="0.25">
      <c r="A887" s="257">
        <f t="shared" si="1033"/>
        <v>6</v>
      </c>
      <c r="B887" s="257">
        <f t="shared" si="1034"/>
        <v>2020</v>
      </c>
      <c r="C887" s="8">
        <f t="shared" si="978"/>
        <v>43983</v>
      </c>
      <c r="D887" s="260"/>
      <c r="E887" s="261">
        <v>1.83E-2</v>
      </c>
      <c r="F887" s="263"/>
      <c r="G887" s="262">
        <v>1.7600000000000001E-2</v>
      </c>
      <c r="H887" s="285"/>
      <c r="I887" s="260"/>
      <c r="J887" s="261">
        <v>1.8100000000000002E-2</v>
      </c>
      <c r="K887" s="260"/>
      <c r="L887" s="261">
        <v>1.8499999999999999E-2</v>
      </c>
      <c r="M887" s="264">
        <f t="shared" si="979"/>
        <v>2.4235999999999997E-2</v>
      </c>
      <c r="N887" s="264">
        <f t="shared" si="980"/>
        <v>1.9749142857142851E-2</v>
      </c>
      <c r="O887" s="264">
        <f t="shared" si="981"/>
        <v>3.0536000000000001E-2</v>
      </c>
      <c r="P887" s="264">
        <f t="shared" si="982"/>
        <v>2.2326666666666661E-2</v>
      </c>
      <c r="Q887" s="265">
        <f t="shared" si="1036"/>
        <v>1.83E-2</v>
      </c>
      <c r="R887" s="265">
        <f t="shared" si="1037"/>
        <v>1.7600000000000001E-2</v>
      </c>
      <c r="S887" s="265">
        <f t="shared" si="1038"/>
        <v>1.8100000000000002E-2</v>
      </c>
      <c r="T887" s="265">
        <f t="shared" si="1039"/>
        <v>1.8499999999999999E-2</v>
      </c>
      <c r="V887" s="257"/>
      <c r="W887" s="265">
        <f t="shared" ref="W887:W889" si="1040">AVERAGE(Q887:T887)</f>
        <v>1.8125000000000002E-2</v>
      </c>
      <c r="X887" s="257"/>
      <c r="Z887" s="302" t="s">
        <v>59</v>
      </c>
      <c r="AA887" s="303">
        <f>MAX(D856:E886)</f>
        <v>5.5899999999999998E-2</v>
      </c>
      <c r="AB887" s="303">
        <f>MAX(F856:H886)</f>
        <v>4.9299999999999997E-2</v>
      </c>
      <c r="AC887" s="303">
        <f>MAX(I856:J886)</f>
        <v>0.14499999999999999</v>
      </c>
      <c r="AD887" s="303">
        <f>MAX(K856:L886)</f>
        <v>3.8899999999999997E-2</v>
      </c>
    </row>
    <row r="888" spans="1:30" ht="17.45" customHeight="1" thickBot="1" x14ac:dyDescent="0.3">
      <c r="A888" s="257">
        <f t="shared" si="1033"/>
        <v>6</v>
      </c>
      <c r="B888" s="257">
        <f t="shared" si="1034"/>
        <v>2020</v>
      </c>
      <c r="C888" s="8">
        <f t="shared" si="978"/>
        <v>43984</v>
      </c>
      <c r="D888" s="260">
        <v>2.1700000000000001E-2</v>
      </c>
      <c r="E888" s="261"/>
      <c r="F888" s="263"/>
      <c r="G888" s="262"/>
      <c r="H888" s="285">
        <v>3.5099999999999999E-2</v>
      </c>
      <c r="I888" s="260">
        <v>3.2500000000000001E-2</v>
      </c>
      <c r="J888" s="261"/>
      <c r="K888" s="260">
        <v>2.06E-2</v>
      </c>
      <c r="L888" s="261"/>
      <c r="M888" s="264">
        <f t="shared" si="979"/>
        <v>2.4476000000000001E-2</v>
      </c>
      <c r="N888" s="264">
        <f t="shared" si="980"/>
        <v>2.0274857142857136E-2</v>
      </c>
      <c r="O888" s="264">
        <f t="shared" si="981"/>
        <v>3.1358666666666667E-2</v>
      </c>
      <c r="P888" s="264">
        <f t="shared" si="982"/>
        <v>2.2529999999999994E-2</v>
      </c>
      <c r="Q888" s="265">
        <f t="shared" si="1036"/>
        <v>2.1700000000000001E-2</v>
      </c>
      <c r="R888" s="265">
        <f t="shared" si="1037"/>
        <v>3.5099999999999999E-2</v>
      </c>
      <c r="S888" s="265">
        <f t="shared" si="1038"/>
        <v>3.2500000000000001E-2</v>
      </c>
      <c r="T888" s="265">
        <f t="shared" si="1039"/>
        <v>2.06E-2</v>
      </c>
      <c r="V888" s="257"/>
      <c r="W888" s="265">
        <f t="shared" si="1040"/>
        <v>2.7474999999999999E-2</v>
      </c>
      <c r="X888" s="257"/>
      <c r="Z888" s="304" t="s">
        <v>128</v>
      </c>
      <c r="AA888" s="305">
        <f>COUNTIF(D856:E886,"&gt;=0.075")</f>
        <v>0</v>
      </c>
      <c r="AB888" s="305">
        <f>COUNTIF(F856:H886,"&gt;=0.075")</f>
        <v>0</v>
      </c>
      <c r="AC888" s="305">
        <f>COUNTIF(I856:J886,"&gt;=0.075")</f>
        <v>2</v>
      </c>
      <c r="AD888" s="305">
        <f>COUNTIF(K856:L886,"&gt;=0.075")</f>
        <v>0</v>
      </c>
    </row>
    <row r="889" spans="1:30" ht="17.45" customHeight="1" thickBot="1" x14ac:dyDescent="0.3">
      <c r="A889" s="257">
        <f t="shared" si="1033"/>
        <v>6</v>
      </c>
      <c r="B889" s="257">
        <f t="shared" si="1034"/>
        <v>2020</v>
      </c>
      <c r="C889" s="8">
        <f t="shared" si="978"/>
        <v>43985</v>
      </c>
      <c r="D889" s="260"/>
      <c r="E889" s="261">
        <v>2.5499999999999998E-2</v>
      </c>
      <c r="F889" s="263"/>
      <c r="G889" s="262">
        <v>2.3199999999999998E-2</v>
      </c>
      <c r="H889" s="285"/>
      <c r="I889" s="260"/>
      <c r="J889" s="261">
        <v>2.4899999999999999E-2</v>
      </c>
      <c r="K889" s="260"/>
      <c r="L889" s="261">
        <v>2.64E-2</v>
      </c>
      <c r="M889" s="264">
        <f t="shared" si="979"/>
        <v>2.4376000000000002E-2</v>
      </c>
      <c r="N889" s="264">
        <f t="shared" si="980"/>
        <v>2.0020571428571426E-2</v>
      </c>
      <c r="O889" s="264">
        <f t="shared" si="981"/>
        <v>3.1692000000000005E-2</v>
      </c>
      <c r="P889" s="264">
        <f t="shared" si="982"/>
        <v>2.236666666666666E-2</v>
      </c>
      <c r="Q889" s="265">
        <f t="shared" ref="Q889" si="1041">IFERROR(AVERAGE(D889:E889),"")</f>
        <v>2.5499999999999998E-2</v>
      </c>
      <c r="R889" s="265">
        <f t="shared" ref="R889" si="1042">IFERROR(AVERAGE(F889:H889),"")</f>
        <v>2.3199999999999998E-2</v>
      </c>
      <c r="S889" s="265">
        <f t="shared" ref="S889" si="1043">IFERROR(AVERAGE(I889:J889),"")</f>
        <v>2.4899999999999999E-2</v>
      </c>
      <c r="T889" s="265">
        <f t="shared" ref="T889" si="1044">IFERROR(AVERAGE(K889:L889),"")</f>
        <v>2.64E-2</v>
      </c>
      <c r="V889" s="257"/>
      <c r="W889" s="265">
        <f t="shared" si="1040"/>
        <v>2.5000000000000001E-2</v>
      </c>
      <c r="X889" s="257"/>
      <c r="AD889" s="136">
        <f>AVERAGE(AA886:AD886)</f>
        <v>2.4180595878136198E-2</v>
      </c>
    </row>
    <row r="890" spans="1:30" ht="17.45" customHeight="1" x14ac:dyDescent="0.25">
      <c r="A890" s="257">
        <f t="shared" si="1033"/>
        <v>6</v>
      </c>
      <c r="B890" s="257">
        <f t="shared" si="1034"/>
        <v>2020</v>
      </c>
      <c r="C890" s="48">
        <f t="shared" si="978"/>
        <v>43986</v>
      </c>
      <c r="D890" s="275">
        <v>2.1899999999999999E-2</v>
      </c>
      <c r="E890" s="276"/>
      <c r="F890" s="278">
        <v>1.78E-2</v>
      </c>
      <c r="G890" s="277"/>
      <c r="H890" s="286">
        <v>1.89E-2</v>
      </c>
      <c r="I890" s="275">
        <v>1.7399999999999999E-2</v>
      </c>
      <c r="J890" s="276"/>
      <c r="K890" s="275">
        <v>2.5600000000000001E-2</v>
      </c>
      <c r="L890" s="276"/>
      <c r="M890" s="264">
        <f t="shared" si="979"/>
        <v>2.3986E-2</v>
      </c>
      <c r="N890" s="264">
        <f t="shared" si="980"/>
        <v>1.8452E-2</v>
      </c>
      <c r="O890" s="264">
        <f t="shared" si="981"/>
        <v>2.743866666666667E-2</v>
      </c>
      <c r="P890" s="264">
        <f t="shared" si="982"/>
        <v>2.2193333333333329E-2</v>
      </c>
      <c r="Q890" s="265">
        <f t="shared" ref="Q890:Q893" si="1045">IFERROR(AVERAGE(D890:E890),"")</f>
        <v>2.1899999999999999E-2</v>
      </c>
      <c r="R890" s="265">
        <f t="shared" ref="R890:R893" si="1046">IFERROR(AVERAGE(F890:H890),"")</f>
        <v>1.8349999999999998E-2</v>
      </c>
      <c r="S890" s="265">
        <f t="shared" ref="S890:S893" si="1047">IFERROR(AVERAGE(I890:J890),"")</f>
        <v>1.7399999999999999E-2</v>
      </c>
      <c r="T890" s="265">
        <f t="shared" ref="T890:T893" si="1048">IFERROR(AVERAGE(K890:L890),"")</f>
        <v>2.5600000000000001E-2</v>
      </c>
      <c r="V890" s="257"/>
      <c r="W890" s="265">
        <f t="shared" ref="W890:W891" si="1049">AVERAGE(Q890:T890)</f>
        <v>2.0812499999999998E-2</v>
      </c>
      <c r="X890" s="257"/>
    </row>
    <row r="891" spans="1:30" ht="17.45" customHeight="1" x14ac:dyDescent="0.25">
      <c r="A891" s="257">
        <f t="shared" si="1033"/>
        <v>6</v>
      </c>
      <c r="B891" s="257">
        <f t="shared" si="1034"/>
        <v>2020</v>
      </c>
      <c r="C891" s="8">
        <f t="shared" si="978"/>
        <v>43987</v>
      </c>
      <c r="D891" s="260"/>
      <c r="E891" s="261">
        <v>2.1999999999999999E-2</v>
      </c>
      <c r="F891" s="263"/>
      <c r="G891" s="262">
        <v>1.4E-2</v>
      </c>
      <c r="H891" s="285"/>
      <c r="I891" s="260"/>
      <c r="J891" s="261">
        <v>1.4200000000000001E-2</v>
      </c>
      <c r="K891" s="260"/>
      <c r="L891" s="261">
        <v>2.3599999999999999E-2</v>
      </c>
      <c r="M891" s="264">
        <f t="shared" si="979"/>
        <v>2.2992666666666665E-2</v>
      </c>
      <c r="N891" s="264">
        <f t="shared" si="980"/>
        <v>1.7443428571428575E-2</v>
      </c>
      <c r="O891" s="264">
        <f t="shared" si="981"/>
        <v>2.6195333333333338E-2</v>
      </c>
      <c r="P891" s="264">
        <f t="shared" si="982"/>
        <v>2.1683333333333329E-2</v>
      </c>
      <c r="Q891" s="265">
        <f t="shared" si="1045"/>
        <v>2.1999999999999999E-2</v>
      </c>
      <c r="R891" s="265">
        <f t="shared" si="1046"/>
        <v>1.4E-2</v>
      </c>
      <c r="S891" s="265">
        <f t="shared" si="1047"/>
        <v>1.4200000000000001E-2</v>
      </c>
      <c r="T891" s="265">
        <f t="shared" si="1048"/>
        <v>2.3599999999999999E-2</v>
      </c>
      <c r="V891" s="257"/>
      <c r="W891" s="265">
        <f t="shared" si="1049"/>
        <v>1.8449999999999998E-2</v>
      </c>
      <c r="X891" s="265">
        <f>AVERAGE(Q887:T891)</f>
        <v>2.1972499999999999E-2</v>
      </c>
      <c r="Y891" s="266">
        <v>127</v>
      </c>
    </row>
    <row r="892" spans="1:30" ht="17.45" customHeight="1" x14ac:dyDescent="0.25">
      <c r="A892" s="257">
        <f t="shared" si="1033"/>
        <v>6</v>
      </c>
      <c r="B892" s="257">
        <f t="shared" si="1034"/>
        <v>2020</v>
      </c>
      <c r="C892" s="435">
        <f t="shared" si="978"/>
        <v>43988</v>
      </c>
      <c r="D892" s="434">
        <v>1.44E-2</v>
      </c>
      <c r="E892" s="436"/>
      <c r="F892" s="437">
        <v>6.8399999999999997E-3</v>
      </c>
      <c r="G892" s="438"/>
      <c r="H892" s="439"/>
      <c r="I892" s="434">
        <v>6.5399999999999998E-3</v>
      </c>
      <c r="J892" s="436"/>
      <c r="K892" s="434">
        <v>1.12E-2</v>
      </c>
      <c r="L892" s="436"/>
      <c r="M892" s="264">
        <f t="shared" si="979"/>
        <v>2.2189333333333332E-2</v>
      </c>
      <c r="N892" s="264">
        <f t="shared" si="980"/>
        <v>1.6933142857142858E-2</v>
      </c>
      <c r="O892" s="264">
        <f t="shared" si="981"/>
        <v>2.562E-2</v>
      </c>
      <c r="P892" s="264">
        <f t="shared" si="982"/>
        <v>2.1036666666666662E-2</v>
      </c>
      <c r="Q892" s="442">
        <f t="shared" si="1045"/>
        <v>1.44E-2</v>
      </c>
      <c r="R892" s="442">
        <f t="shared" si="1046"/>
        <v>6.8399999999999997E-3</v>
      </c>
      <c r="S892" s="442">
        <f t="shared" si="1047"/>
        <v>6.5399999999999998E-3</v>
      </c>
      <c r="T892" s="442">
        <f t="shared" si="1048"/>
        <v>1.12E-2</v>
      </c>
      <c r="V892" s="442">
        <f>AVERAGE(Q892:T892)</f>
        <v>9.7450000000000002E-3</v>
      </c>
      <c r="W892" s="445"/>
      <c r="X892" s="257"/>
      <c r="Y892" s="266">
        <v>127</v>
      </c>
    </row>
    <row r="893" spans="1:30" ht="17.45" customHeight="1" x14ac:dyDescent="0.25">
      <c r="A893" s="257">
        <f t="shared" si="1033"/>
        <v>6</v>
      </c>
      <c r="B893" s="257">
        <f t="shared" si="1034"/>
        <v>2020</v>
      </c>
      <c r="C893" s="435">
        <f t="shared" si="978"/>
        <v>43989</v>
      </c>
      <c r="D893" s="434"/>
      <c r="E893" s="436">
        <v>9.8600000000000007E-3</v>
      </c>
      <c r="F893" s="437"/>
      <c r="G893" s="438">
        <v>1.5800000000000002E-2</v>
      </c>
      <c r="H893" s="439"/>
      <c r="I893" s="434"/>
      <c r="J893" s="436">
        <v>1.9400000000000001E-2</v>
      </c>
      <c r="K893" s="434"/>
      <c r="L893" s="436">
        <v>2.0400000000000001E-2</v>
      </c>
      <c r="M893" s="264">
        <f t="shared" si="979"/>
        <v>2.1527999999999999E-2</v>
      </c>
      <c r="N893" s="264">
        <f t="shared" si="980"/>
        <v>1.6504571428571434E-2</v>
      </c>
      <c r="O893" s="264">
        <f t="shared" si="981"/>
        <v>2.5569999999999999E-2</v>
      </c>
      <c r="P893" s="264">
        <f t="shared" si="982"/>
        <v>2.0743333333333332E-2</v>
      </c>
      <c r="Q893" s="442">
        <f t="shared" si="1045"/>
        <v>9.8600000000000007E-3</v>
      </c>
      <c r="R893" s="442">
        <f t="shared" si="1046"/>
        <v>1.5800000000000002E-2</v>
      </c>
      <c r="S893" s="442">
        <f t="shared" si="1047"/>
        <v>1.9400000000000001E-2</v>
      </c>
      <c r="T893" s="442">
        <f t="shared" si="1048"/>
        <v>2.0400000000000001E-2</v>
      </c>
      <c r="V893" s="442">
        <f>AVERAGE(Q893:T893)</f>
        <v>1.6365000000000001E-2</v>
      </c>
      <c r="W893" s="445"/>
      <c r="X893" s="265">
        <f>AVERAGE(Q892:T893)</f>
        <v>1.3055000000000001E-2</v>
      </c>
      <c r="Y893" s="266">
        <v>127</v>
      </c>
    </row>
    <row r="894" spans="1:30" ht="17.45" customHeight="1" x14ac:dyDescent="0.25">
      <c r="A894" s="257">
        <f t="shared" si="1033"/>
        <v>6</v>
      </c>
      <c r="B894" s="257">
        <f t="shared" si="1034"/>
        <v>2020</v>
      </c>
      <c r="C894" s="8">
        <f t="shared" si="978"/>
        <v>43990</v>
      </c>
      <c r="D894" s="260">
        <v>1.44E-2</v>
      </c>
      <c r="E894" s="261"/>
      <c r="F894" s="263"/>
      <c r="G894" s="262"/>
      <c r="H894" s="285">
        <v>1.78E-2</v>
      </c>
      <c r="I894" s="260">
        <v>1.7000000000000001E-2</v>
      </c>
      <c r="J894" s="261"/>
      <c r="K894" s="260">
        <v>1.7600000000000001E-2</v>
      </c>
      <c r="L894" s="261"/>
      <c r="M894" s="264">
        <f t="shared" si="979"/>
        <v>2.1491333333333331E-2</v>
      </c>
      <c r="N894" s="264">
        <f t="shared" si="980"/>
        <v>1.6785428571428576E-2</v>
      </c>
      <c r="O894" s="264">
        <f t="shared" si="981"/>
        <v>2.5806333333333334E-2</v>
      </c>
      <c r="P894" s="264">
        <f t="shared" si="982"/>
        <v>2.0550000000000002E-2</v>
      </c>
      <c r="Q894" s="265">
        <f t="shared" ref="Q894:Q895" si="1050">IFERROR(AVERAGE(D894:E894),"")</f>
        <v>1.44E-2</v>
      </c>
      <c r="R894" s="265">
        <f t="shared" ref="R894:R895" si="1051">IFERROR(AVERAGE(F894:H894),"")</f>
        <v>1.78E-2</v>
      </c>
      <c r="S894" s="265">
        <f t="shared" ref="S894:S895" si="1052">IFERROR(AVERAGE(I894:J894),"")</f>
        <v>1.7000000000000001E-2</v>
      </c>
      <c r="T894" s="265">
        <f t="shared" ref="T894:T895" si="1053">IFERROR(AVERAGE(K894:L894),"")</f>
        <v>1.7600000000000001E-2</v>
      </c>
      <c r="V894" s="257"/>
      <c r="W894" s="265">
        <f t="shared" ref="W894:W895" si="1054">AVERAGE(Q894:T894)</f>
        <v>1.67E-2</v>
      </c>
    </row>
    <row r="895" spans="1:30" ht="17.45" customHeight="1" x14ac:dyDescent="0.25">
      <c r="A895" s="257">
        <f t="shared" si="1033"/>
        <v>6</v>
      </c>
      <c r="B895" s="257">
        <f t="shared" si="1034"/>
        <v>2020</v>
      </c>
      <c r="C895" s="8">
        <f t="shared" si="978"/>
        <v>43991</v>
      </c>
      <c r="D895" s="260"/>
      <c r="E895" s="261">
        <v>2.86E-2</v>
      </c>
      <c r="F895" s="263"/>
      <c r="G895" s="262">
        <v>3.3700000000000001E-2</v>
      </c>
      <c r="H895" s="285"/>
      <c r="I895" s="260"/>
      <c r="J895" s="261">
        <v>2.4E-2</v>
      </c>
      <c r="K895" s="260"/>
      <c r="L895" s="261">
        <v>4.4400000000000002E-2</v>
      </c>
      <c r="M895" s="264">
        <f t="shared" si="979"/>
        <v>2.2011333333333331E-2</v>
      </c>
      <c r="N895" s="264">
        <f t="shared" si="980"/>
        <v>1.7533142857142858E-2</v>
      </c>
      <c r="O895" s="264">
        <f t="shared" si="981"/>
        <v>2.6302666666666672E-2</v>
      </c>
      <c r="P895" s="264">
        <f t="shared" si="982"/>
        <v>2.1556666666666668E-2</v>
      </c>
      <c r="Q895" s="265">
        <f t="shared" si="1050"/>
        <v>2.86E-2</v>
      </c>
      <c r="R895" s="265">
        <f t="shared" si="1051"/>
        <v>3.3700000000000001E-2</v>
      </c>
      <c r="S895" s="265">
        <f t="shared" si="1052"/>
        <v>2.4E-2</v>
      </c>
      <c r="T895" s="265">
        <f t="shared" si="1053"/>
        <v>4.4400000000000002E-2</v>
      </c>
      <c r="V895" s="257"/>
      <c r="W895" s="265">
        <f t="shared" si="1054"/>
        <v>3.2675000000000003E-2</v>
      </c>
    </row>
    <row r="896" spans="1:30" ht="17.45" customHeight="1" x14ac:dyDescent="0.25">
      <c r="A896" s="257">
        <f t="shared" si="1033"/>
        <v>6</v>
      </c>
      <c r="B896" s="257">
        <f t="shared" si="1034"/>
        <v>2020</v>
      </c>
      <c r="C896" s="48">
        <f t="shared" si="978"/>
        <v>43992</v>
      </c>
      <c r="D896" s="275">
        <v>3.0599999999999999E-2</v>
      </c>
      <c r="E896" s="276"/>
      <c r="F896" s="278">
        <v>2.4199999999999999E-2</v>
      </c>
      <c r="G896" s="277"/>
      <c r="H896" s="286">
        <v>2.4500000000000001E-2</v>
      </c>
      <c r="I896" s="275">
        <v>2.6800000000000001E-2</v>
      </c>
      <c r="J896" s="276"/>
      <c r="K896" s="275">
        <v>3.15E-2</v>
      </c>
      <c r="L896" s="276"/>
      <c r="M896" s="264">
        <f t="shared" si="979"/>
        <v>2.2091333333333331E-2</v>
      </c>
      <c r="N896" s="264">
        <f t="shared" si="980"/>
        <v>1.7813142857142857E-2</v>
      </c>
      <c r="O896" s="264">
        <f t="shared" si="981"/>
        <v>2.6462666666666673E-2</v>
      </c>
      <c r="P896" s="264">
        <f t="shared" si="982"/>
        <v>2.189E-2</v>
      </c>
      <c r="Q896" s="265">
        <f t="shared" ref="Q896" si="1055">IFERROR(AVERAGE(D896:E896),"")</f>
        <v>3.0599999999999999E-2</v>
      </c>
      <c r="R896" s="265">
        <f t="shared" ref="R896:R902" si="1056">IFERROR(AVERAGE(F896:H896),"")</f>
        <v>2.435E-2</v>
      </c>
      <c r="S896" s="265">
        <f t="shared" ref="S896:S902" si="1057">IFERROR(AVERAGE(I896:J896),"")</f>
        <v>2.6800000000000001E-2</v>
      </c>
      <c r="T896" s="265">
        <f t="shared" ref="T896:T902" si="1058">IFERROR(AVERAGE(K896:L896),"")</f>
        <v>3.15E-2</v>
      </c>
      <c r="V896" s="257"/>
      <c r="W896" s="265">
        <f t="shared" ref="W896:W898" si="1059">AVERAGE(Q896:T896)</f>
        <v>2.8312500000000001E-2</v>
      </c>
    </row>
    <row r="897" spans="1:25" ht="17.45" customHeight="1" x14ac:dyDescent="0.25">
      <c r="A897" s="257">
        <f t="shared" si="1033"/>
        <v>6</v>
      </c>
      <c r="B897" s="257">
        <f t="shared" si="1034"/>
        <v>2020</v>
      </c>
      <c r="C897" s="8">
        <f t="shared" si="978"/>
        <v>43993</v>
      </c>
      <c r="D897" s="260"/>
      <c r="E897" s="131">
        <v>0.125</v>
      </c>
      <c r="F897" s="263"/>
      <c r="G897" s="262">
        <v>2.1000000000000001E-2</v>
      </c>
      <c r="H897" s="285"/>
      <c r="I897" s="260"/>
      <c r="J897" s="261">
        <v>1.8499999999999999E-2</v>
      </c>
      <c r="K897" s="260"/>
      <c r="L897" s="261">
        <v>3.3599999999999998E-2</v>
      </c>
      <c r="M897" s="264">
        <f t="shared" si="979"/>
        <v>2.4687999999999995E-2</v>
      </c>
      <c r="N897" s="264">
        <f t="shared" si="980"/>
        <v>1.7475999999999998E-2</v>
      </c>
      <c r="O897" s="264">
        <f t="shared" si="981"/>
        <v>2.3839333333333334E-2</v>
      </c>
      <c r="P897" s="264">
        <f t="shared" si="982"/>
        <v>2.1883333333333334E-2</v>
      </c>
      <c r="Q897" s="290"/>
      <c r="R897" s="265">
        <f t="shared" si="1056"/>
        <v>2.1000000000000001E-2</v>
      </c>
      <c r="S897" s="265">
        <f t="shared" si="1057"/>
        <v>1.8499999999999999E-2</v>
      </c>
      <c r="T897" s="265">
        <f t="shared" si="1058"/>
        <v>3.3599999999999998E-2</v>
      </c>
      <c r="V897" s="257"/>
      <c r="W897" s="265">
        <f t="shared" si="1059"/>
        <v>2.4366666666666665E-2</v>
      </c>
    </row>
    <row r="898" spans="1:25" ht="17.45" customHeight="1" x14ac:dyDescent="0.25">
      <c r="A898" s="257">
        <f t="shared" si="1033"/>
        <v>6</v>
      </c>
      <c r="B898" s="257">
        <f t="shared" si="1034"/>
        <v>2020</v>
      </c>
      <c r="C898" s="8">
        <f t="shared" si="978"/>
        <v>43994</v>
      </c>
      <c r="D898" s="260">
        <v>2.24E-2</v>
      </c>
      <c r="E898" s="261"/>
      <c r="F898" s="263">
        <v>1.61E-2</v>
      </c>
      <c r="G898" s="262"/>
      <c r="H898" s="285"/>
      <c r="I898" s="260">
        <v>0.02</v>
      </c>
      <c r="J898" s="261"/>
      <c r="K898" s="260">
        <v>1.95E-2</v>
      </c>
      <c r="L898" s="261"/>
      <c r="M898" s="264">
        <f t="shared" si="979"/>
        <v>2.3994666666666664E-2</v>
      </c>
      <c r="N898" s="264">
        <f t="shared" si="980"/>
        <v>1.7404571428571429E-2</v>
      </c>
      <c r="O898" s="264">
        <f t="shared" si="981"/>
        <v>2.3012666666666667E-2</v>
      </c>
      <c r="P898" s="264">
        <f t="shared" si="982"/>
        <v>2.1513333333333332E-2</v>
      </c>
      <c r="Q898" s="265">
        <f t="shared" ref="Q898:Q907" si="1060">IFERROR(AVERAGE(D898:E898),"")</f>
        <v>2.24E-2</v>
      </c>
      <c r="R898" s="265">
        <f t="shared" si="1056"/>
        <v>1.61E-2</v>
      </c>
      <c r="S898" s="265">
        <f t="shared" si="1057"/>
        <v>0.02</v>
      </c>
      <c r="T898" s="265">
        <f t="shared" si="1058"/>
        <v>1.95E-2</v>
      </c>
      <c r="V898" s="257"/>
      <c r="W898" s="265">
        <f t="shared" si="1059"/>
        <v>1.95E-2</v>
      </c>
      <c r="X898" s="265">
        <f>AVERAGE(Q894:T898)</f>
        <v>2.4307894736842108E-2</v>
      </c>
      <c r="Y898" s="266">
        <v>128</v>
      </c>
    </row>
    <row r="899" spans="1:25" ht="17.45" customHeight="1" x14ac:dyDescent="0.25">
      <c r="A899" s="257">
        <f t="shared" si="1033"/>
        <v>6</v>
      </c>
      <c r="B899" s="257">
        <f t="shared" si="1034"/>
        <v>2020</v>
      </c>
      <c r="C899" s="435">
        <f t="shared" si="978"/>
        <v>43995</v>
      </c>
      <c r="D899" s="434"/>
      <c r="E899" s="436">
        <v>1.5800000000000002E-2</v>
      </c>
      <c r="F899" s="437"/>
      <c r="G899" s="438">
        <v>1.2E-2</v>
      </c>
      <c r="H899" s="439"/>
      <c r="I899" s="434"/>
      <c r="J899" s="436">
        <v>1.04E-2</v>
      </c>
      <c r="K899" s="434"/>
      <c r="L899" s="436">
        <v>1.5900000000000001E-2</v>
      </c>
      <c r="M899" s="264">
        <f t="shared" si="979"/>
        <v>2.3888000000000003E-2</v>
      </c>
      <c r="N899" s="264">
        <f t="shared" si="980"/>
        <v>1.7330285714285715E-2</v>
      </c>
      <c r="O899" s="264">
        <f t="shared" si="981"/>
        <v>2.2792666666666669E-2</v>
      </c>
      <c r="P899" s="264">
        <f t="shared" si="982"/>
        <v>2.1033333333333338E-2</v>
      </c>
      <c r="Q899" s="442">
        <f t="shared" si="1060"/>
        <v>1.5800000000000002E-2</v>
      </c>
      <c r="R899" s="442">
        <f t="shared" si="1056"/>
        <v>1.2E-2</v>
      </c>
      <c r="S899" s="442">
        <f t="shared" si="1057"/>
        <v>1.04E-2</v>
      </c>
      <c r="T899" s="442">
        <f t="shared" si="1058"/>
        <v>1.5900000000000001E-2</v>
      </c>
      <c r="V899" s="442">
        <f>AVERAGE(Q899:T899)</f>
        <v>1.3524999999999999E-2</v>
      </c>
      <c r="W899" s="445"/>
      <c r="X899" s="257"/>
      <c r="Y899" s="266">
        <v>128</v>
      </c>
    </row>
    <row r="900" spans="1:25" ht="17.45" customHeight="1" x14ac:dyDescent="0.25">
      <c r="A900" s="257">
        <f t="shared" si="1033"/>
        <v>6</v>
      </c>
      <c r="B900" s="257">
        <f t="shared" si="1034"/>
        <v>2020</v>
      </c>
      <c r="C900" s="435">
        <f t="shared" si="978"/>
        <v>43996</v>
      </c>
      <c r="D900" s="434">
        <v>9.6299999999999997E-3</v>
      </c>
      <c r="E900" s="436"/>
      <c r="F900" s="437"/>
      <c r="G900" s="438"/>
      <c r="H900" s="439">
        <v>6.45E-3</v>
      </c>
      <c r="I900" s="434">
        <v>6.3200000000000001E-3</v>
      </c>
      <c r="J900" s="436"/>
      <c r="K900" s="434">
        <v>7.8300000000000002E-3</v>
      </c>
      <c r="L900" s="436"/>
      <c r="M900" s="264">
        <f t="shared" si="979"/>
        <v>2.320566666666667E-2</v>
      </c>
      <c r="N900" s="264">
        <f t="shared" si="980"/>
        <v>1.7128857142857144E-2</v>
      </c>
      <c r="O900" s="264">
        <f t="shared" si="981"/>
        <v>2.2210000000000001E-2</v>
      </c>
      <c r="P900" s="264">
        <f t="shared" si="982"/>
        <v>2.0491000000000002E-2</v>
      </c>
      <c r="Q900" s="442">
        <f t="shared" si="1060"/>
        <v>9.6299999999999997E-3</v>
      </c>
      <c r="R900" s="442">
        <f t="shared" si="1056"/>
        <v>6.45E-3</v>
      </c>
      <c r="S900" s="442">
        <f t="shared" si="1057"/>
        <v>6.3200000000000001E-3</v>
      </c>
      <c r="T900" s="442">
        <f t="shared" si="1058"/>
        <v>7.8300000000000002E-3</v>
      </c>
      <c r="V900" s="442">
        <f>AVERAGE(Q900:T900)</f>
        <v>7.5575E-3</v>
      </c>
      <c r="W900" s="445"/>
      <c r="X900" s="265">
        <f>AVERAGE(Q899:T900)</f>
        <v>1.054125E-2</v>
      </c>
      <c r="Y900" s="266">
        <v>128</v>
      </c>
    </row>
    <row r="901" spans="1:25" ht="17.45" customHeight="1" x14ac:dyDescent="0.25">
      <c r="A901" s="257">
        <f t="shared" si="1033"/>
        <v>6</v>
      </c>
      <c r="B901" s="257">
        <f t="shared" si="1034"/>
        <v>2020</v>
      </c>
      <c r="C901" s="8">
        <f t="shared" ref="C901:C964" si="1061">C900+1</f>
        <v>43997</v>
      </c>
      <c r="D901" s="260"/>
      <c r="E901" s="261">
        <v>2.0799999999999999E-2</v>
      </c>
      <c r="F901" s="263"/>
      <c r="G901" s="262">
        <v>1.1900000000000001E-2</v>
      </c>
      <c r="H901" s="285"/>
      <c r="I901" s="260"/>
      <c r="J901" s="261">
        <v>1.7500000000000002E-2</v>
      </c>
      <c r="K901" s="260"/>
      <c r="L901" s="261">
        <v>2.6599999999999999E-2</v>
      </c>
      <c r="M901" s="264">
        <f t="shared" si="979"/>
        <v>2.3492333333333337E-2</v>
      </c>
      <c r="N901" s="264">
        <f t="shared" si="980"/>
        <v>1.707742857142857E-2</v>
      </c>
      <c r="O901" s="264">
        <f t="shared" si="981"/>
        <v>2.2423333333333333E-2</v>
      </c>
      <c r="P901" s="264">
        <f t="shared" si="982"/>
        <v>2.0824333333333334E-2</v>
      </c>
      <c r="Q901" s="265">
        <f t="shared" si="1060"/>
        <v>2.0799999999999999E-2</v>
      </c>
      <c r="R901" s="265">
        <f t="shared" si="1056"/>
        <v>1.1900000000000001E-2</v>
      </c>
      <c r="S901" s="265">
        <f t="shared" si="1057"/>
        <v>1.7500000000000002E-2</v>
      </c>
      <c r="T901" s="265">
        <f t="shared" si="1058"/>
        <v>2.6599999999999999E-2</v>
      </c>
      <c r="V901" s="257"/>
      <c r="W901" s="265">
        <f t="shared" ref="W901:W905" si="1062">AVERAGE(Q901:T901)</f>
        <v>1.9200000000000002E-2</v>
      </c>
    </row>
    <row r="902" spans="1:25" ht="17.45" customHeight="1" x14ac:dyDescent="0.25">
      <c r="A902" s="257">
        <f t="shared" si="1033"/>
        <v>6</v>
      </c>
      <c r="B902" s="257">
        <f t="shared" si="1034"/>
        <v>2020</v>
      </c>
      <c r="C902" s="48">
        <f t="shared" si="1061"/>
        <v>43998</v>
      </c>
      <c r="D902" s="275">
        <v>3.3799999999999997E-2</v>
      </c>
      <c r="E902" s="276"/>
      <c r="F902" s="278">
        <v>2.0799999999999999E-2</v>
      </c>
      <c r="G902" s="277"/>
      <c r="H902" s="286">
        <v>2.5000000000000001E-2</v>
      </c>
      <c r="I902" s="275">
        <v>2.63E-2</v>
      </c>
      <c r="J902" s="276"/>
      <c r="K902" s="275">
        <v>1.9800000000000002E-2</v>
      </c>
      <c r="L902" s="276"/>
      <c r="M902" s="264">
        <f t="shared" ref="M902:M965" si="1063">IF(SUM(D902:E902)&gt;0,IFERROR(AVERAGE(D873:E902),""),"")</f>
        <v>2.4306000000000005E-2</v>
      </c>
      <c r="N902" s="264">
        <f t="shared" ref="N902:N965" si="1064">IF(SUM(F902:H902)&gt;0,IFERROR(AVERAGE(F873:H902),""),"")</f>
        <v>1.7896571428571428E-2</v>
      </c>
      <c r="O902" s="264">
        <f t="shared" ref="O902:O965" si="1065">IF(SUM(I902:J902)&gt;0,IFERROR(AVERAGE(I873:J902),""),"")</f>
        <v>2.3038999999999997E-2</v>
      </c>
      <c r="P902" s="264">
        <f t="shared" ref="P902:P965" si="1066">IF(SUM(K902:L902)&gt;0,IFERROR(AVERAGE(K873:L902),""),"")</f>
        <v>2.1021000000000001E-2</v>
      </c>
      <c r="Q902" s="265">
        <f t="shared" si="1060"/>
        <v>3.3799999999999997E-2</v>
      </c>
      <c r="R902" s="265">
        <f t="shared" si="1056"/>
        <v>2.29E-2</v>
      </c>
      <c r="S902" s="265">
        <f t="shared" si="1057"/>
        <v>2.63E-2</v>
      </c>
      <c r="T902" s="265">
        <f t="shared" si="1058"/>
        <v>1.9800000000000002E-2</v>
      </c>
      <c r="V902" s="257"/>
      <c r="W902" s="265">
        <f t="shared" si="1062"/>
        <v>2.5700000000000001E-2</v>
      </c>
    </row>
    <row r="903" spans="1:25" ht="17.45" customHeight="1" x14ac:dyDescent="0.25">
      <c r="A903" s="257">
        <f t="shared" si="1033"/>
        <v>6</v>
      </c>
      <c r="B903" s="257">
        <f t="shared" si="1034"/>
        <v>2020</v>
      </c>
      <c r="C903" s="8">
        <f t="shared" si="1061"/>
        <v>43999</v>
      </c>
      <c r="D903" s="260"/>
      <c r="E903" s="261">
        <v>2.41E-2</v>
      </c>
      <c r="F903" s="263"/>
      <c r="G903" s="262">
        <v>2.4500000000000001E-2</v>
      </c>
      <c r="H903" s="285"/>
      <c r="I903" s="260"/>
      <c r="J903" s="261">
        <v>1.37E-2</v>
      </c>
      <c r="K903" s="260"/>
      <c r="L903" s="261">
        <v>2.8299999999999999E-2</v>
      </c>
      <c r="M903" s="264">
        <f t="shared" si="1063"/>
        <v>2.4206000000000002E-2</v>
      </c>
      <c r="N903" s="264">
        <f t="shared" si="1064"/>
        <v>1.8253714285714286E-2</v>
      </c>
      <c r="O903" s="264">
        <f t="shared" si="1065"/>
        <v>2.3181999999999998E-2</v>
      </c>
      <c r="P903" s="264">
        <f t="shared" si="1066"/>
        <v>2.1471000000000001E-2</v>
      </c>
      <c r="Q903" s="265">
        <f t="shared" si="1060"/>
        <v>2.41E-2</v>
      </c>
      <c r="R903" s="265">
        <f t="shared" ref="R903:R909" si="1067">IFERROR(AVERAGE(F903:H903),"")</f>
        <v>2.4500000000000001E-2</v>
      </c>
      <c r="S903" s="265">
        <f t="shared" ref="S903:S909" si="1068">IFERROR(AVERAGE(I903:J903),"")</f>
        <v>1.37E-2</v>
      </c>
      <c r="T903" s="265">
        <f t="shared" ref="T903:T909" si="1069">IFERROR(AVERAGE(K903:L903),"")</f>
        <v>2.8299999999999999E-2</v>
      </c>
      <c r="V903" s="257"/>
      <c r="W903" s="265">
        <f t="shared" si="1062"/>
        <v>2.2650000000000003E-2</v>
      </c>
    </row>
    <row r="904" spans="1:25" ht="17.45" customHeight="1" x14ac:dyDescent="0.25">
      <c r="A904" s="257">
        <f t="shared" si="1033"/>
        <v>6</v>
      </c>
      <c r="B904" s="257">
        <f t="shared" si="1034"/>
        <v>2020</v>
      </c>
      <c r="C904" s="8">
        <f t="shared" si="1061"/>
        <v>44000</v>
      </c>
      <c r="D904" s="260">
        <v>2.4199999999999999E-2</v>
      </c>
      <c r="E904" s="261"/>
      <c r="F904" s="263">
        <v>1.7600000000000001E-2</v>
      </c>
      <c r="G904" s="262"/>
      <c r="H904" s="285"/>
      <c r="I904" s="260">
        <v>1.3100000000000001E-2</v>
      </c>
      <c r="J904" s="261"/>
      <c r="K904" s="260">
        <v>1.9400000000000001E-2</v>
      </c>
      <c r="L904" s="261"/>
      <c r="M904" s="264">
        <f t="shared" si="1063"/>
        <v>2.3149333333333341E-2</v>
      </c>
      <c r="N904" s="264">
        <f t="shared" si="1064"/>
        <v>1.7987999999999997E-2</v>
      </c>
      <c r="O904" s="264">
        <f t="shared" si="1065"/>
        <v>2.2505333333333332E-2</v>
      </c>
      <c r="P904" s="264">
        <f t="shared" si="1066"/>
        <v>2.1454333333333332E-2</v>
      </c>
      <c r="Q904" s="265">
        <f t="shared" si="1060"/>
        <v>2.4199999999999999E-2</v>
      </c>
      <c r="R904" s="265">
        <f t="shared" si="1067"/>
        <v>1.7600000000000001E-2</v>
      </c>
      <c r="S904" s="265">
        <f t="shared" si="1068"/>
        <v>1.3100000000000001E-2</v>
      </c>
      <c r="T904" s="265">
        <f t="shared" si="1069"/>
        <v>1.9400000000000001E-2</v>
      </c>
      <c r="V904" s="257"/>
      <c r="W904" s="265">
        <f t="shared" si="1062"/>
        <v>1.8575000000000001E-2</v>
      </c>
    </row>
    <row r="905" spans="1:25" ht="17.45" customHeight="1" x14ac:dyDescent="0.25">
      <c r="A905" s="257">
        <f t="shared" si="1033"/>
        <v>6</v>
      </c>
      <c r="B905" s="257">
        <f t="shared" si="1034"/>
        <v>2020</v>
      </c>
      <c r="C905" s="8">
        <f t="shared" si="1061"/>
        <v>44001</v>
      </c>
      <c r="D905" s="260"/>
      <c r="E905" s="261">
        <v>1.6500000000000001E-2</v>
      </c>
      <c r="F905" s="263"/>
      <c r="G905" s="262">
        <v>1.8800000000000001E-2</v>
      </c>
      <c r="H905" s="285"/>
      <c r="I905" s="260"/>
      <c r="J905" s="261">
        <v>1.9900000000000001E-2</v>
      </c>
      <c r="K905" s="260"/>
      <c r="L905" s="261">
        <v>2.24E-2</v>
      </c>
      <c r="M905" s="264">
        <f t="shared" si="1063"/>
        <v>2.2802666666666669E-2</v>
      </c>
      <c r="N905" s="264">
        <f t="shared" si="1064"/>
        <v>1.7708000000000002E-2</v>
      </c>
      <c r="O905" s="264">
        <f t="shared" si="1065"/>
        <v>2.1242E-2</v>
      </c>
      <c r="P905" s="264">
        <f t="shared" si="1066"/>
        <v>2.1254333333333333E-2</v>
      </c>
      <c r="Q905" s="265">
        <f t="shared" si="1060"/>
        <v>1.6500000000000001E-2</v>
      </c>
      <c r="R905" s="265">
        <f t="shared" si="1067"/>
        <v>1.8800000000000001E-2</v>
      </c>
      <c r="S905" s="265">
        <f t="shared" si="1068"/>
        <v>1.9900000000000001E-2</v>
      </c>
      <c r="T905" s="265">
        <f t="shared" si="1069"/>
        <v>2.24E-2</v>
      </c>
      <c r="V905" s="257"/>
      <c r="W905" s="265">
        <f t="shared" si="1062"/>
        <v>1.9400000000000001E-2</v>
      </c>
      <c r="X905" s="265">
        <f>AVERAGE(Q901:T905)</f>
        <v>2.1105000000000002E-2</v>
      </c>
      <c r="Y905" s="266">
        <v>129</v>
      </c>
    </row>
    <row r="906" spans="1:25" ht="17.45" customHeight="1" x14ac:dyDescent="0.25">
      <c r="A906" s="257">
        <f t="shared" si="1033"/>
        <v>6</v>
      </c>
      <c r="B906" s="257">
        <f t="shared" si="1034"/>
        <v>2020</v>
      </c>
      <c r="C906" s="435">
        <f t="shared" si="1061"/>
        <v>44002</v>
      </c>
      <c r="D906" s="434">
        <v>1.11E-2</v>
      </c>
      <c r="E906" s="436"/>
      <c r="F906" s="437"/>
      <c r="G906" s="438"/>
      <c r="H906" s="439">
        <v>1.03E-2</v>
      </c>
      <c r="I906" s="434">
        <v>8.0199999999999994E-3</v>
      </c>
      <c r="J906" s="436"/>
      <c r="K906" s="434">
        <v>9.58E-3</v>
      </c>
      <c r="L906" s="436"/>
      <c r="M906" s="264">
        <f t="shared" si="1063"/>
        <v>2.1759333333333335E-2</v>
      </c>
      <c r="N906" s="264">
        <f t="shared" si="1064"/>
        <v>1.7339428571428575E-2</v>
      </c>
      <c r="O906" s="264">
        <f t="shared" si="1065"/>
        <v>1.9239333333333337E-2</v>
      </c>
      <c r="P906" s="264">
        <f t="shared" si="1066"/>
        <v>2.0707E-2</v>
      </c>
      <c r="Q906" s="442">
        <f t="shared" si="1060"/>
        <v>1.11E-2</v>
      </c>
      <c r="R906" s="442">
        <f t="shared" si="1067"/>
        <v>1.03E-2</v>
      </c>
      <c r="S906" s="442">
        <f t="shared" si="1068"/>
        <v>8.0199999999999994E-3</v>
      </c>
      <c r="T906" s="442">
        <f t="shared" si="1069"/>
        <v>9.58E-3</v>
      </c>
      <c r="V906" s="442">
        <f>AVERAGE(Q906:T906)</f>
        <v>9.75E-3</v>
      </c>
      <c r="W906" s="445"/>
      <c r="X906" s="257"/>
      <c r="Y906" s="266">
        <v>129</v>
      </c>
    </row>
    <row r="907" spans="1:25" ht="17.45" customHeight="1" x14ac:dyDescent="0.25">
      <c r="A907" s="257">
        <f t="shared" si="1033"/>
        <v>6</v>
      </c>
      <c r="B907" s="257">
        <f t="shared" si="1034"/>
        <v>2020</v>
      </c>
      <c r="C907" s="435">
        <f t="shared" si="1061"/>
        <v>44003</v>
      </c>
      <c r="D907" s="434"/>
      <c r="E907" s="436">
        <v>7.7200000000000003E-3</v>
      </c>
      <c r="F907" s="437"/>
      <c r="G907" s="438">
        <v>7.7600000000000004E-3</v>
      </c>
      <c r="H907" s="439"/>
      <c r="I907" s="434"/>
      <c r="J907" s="436">
        <v>7.6600000000000001E-3</v>
      </c>
      <c r="K907" s="434"/>
      <c r="L907" s="436">
        <v>1.3100000000000001E-2</v>
      </c>
      <c r="M907" s="264">
        <f t="shared" si="1063"/>
        <v>2.1319999999999995E-2</v>
      </c>
      <c r="N907" s="264">
        <f t="shared" si="1064"/>
        <v>1.7072571428571427E-2</v>
      </c>
      <c r="O907" s="264">
        <f t="shared" si="1065"/>
        <v>1.8791333333333337E-2</v>
      </c>
      <c r="P907" s="264">
        <f t="shared" si="1066"/>
        <v>2.0037000000000003E-2</v>
      </c>
      <c r="Q907" s="442">
        <f t="shared" si="1060"/>
        <v>7.7200000000000003E-3</v>
      </c>
      <c r="R907" s="442">
        <f t="shared" si="1067"/>
        <v>7.7600000000000004E-3</v>
      </c>
      <c r="S907" s="442">
        <f t="shared" si="1068"/>
        <v>7.6600000000000001E-3</v>
      </c>
      <c r="T907" s="442">
        <f t="shared" si="1069"/>
        <v>1.3100000000000001E-2</v>
      </c>
      <c r="V907" s="442">
        <f>AVERAGE(Q907:T907)</f>
        <v>9.0600000000000003E-3</v>
      </c>
      <c r="W907" s="445"/>
      <c r="X907" s="265">
        <f>AVERAGE(Q906:T907)</f>
        <v>9.4050000000000002E-3</v>
      </c>
      <c r="Y907" s="266">
        <v>129</v>
      </c>
    </row>
    <row r="908" spans="1:25" ht="17.45" customHeight="1" x14ac:dyDescent="0.25">
      <c r="A908" s="257">
        <f t="shared" si="1033"/>
        <v>6</v>
      </c>
      <c r="B908" s="257">
        <f t="shared" si="1034"/>
        <v>2020</v>
      </c>
      <c r="C908" s="48">
        <f t="shared" si="1061"/>
        <v>44004</v>
      </c>
      <c r="D908" s="275">
        <v>2.0199999999999999E-2</v>
      </c>
      <c r="E908" s="276"/>
      <c r="F908" s="278">
        <v>1.7399999999999999E-2</v>
      </c>
      <c r="G908" s="277"/>
      <c r="H908" s="286">
        <v>1.7100000000000001E-2</v>
      </c>
      <c r="I908" s="275">
        <v>1.7600000000000001E-2</v>
      </c>
      <c r="J908" s="276"/>
      <c r="K908" s="275">
        <v>1.5599999999999999E-2</v>
      </c>
      <c r="L908" s="276"/>
      <c r="M908" s="264">
        <f t="shared" si="1063"/>
        <v>2.152666666666667E-2</v>
      </c>
      <c r="N908" s="264">
        <f t="shared" si="1064"/>
        <v>1.7532857142857142E-2</v>
      </c>
      <c r="O908" s="264">
        <f t="shared" si="1065"/>
        <v>1.8874666666666668E-2</v>
      </c>
      <c r="P908" s="264">
        <f t="shared" si="1066"/>
        <v>1.9807000000000002E-2</v>
      </c>
      <c r="Q908" s="265">
        <f t="shared" ref="Q908:Q914" si="1070">IFERROR(AVERAGE(D908:E908),"")</f>
        <v>2.0199999999999999E-2</v>
      </c>
      <c r="R908" s="265">
        <f t="shared" si="1067"/>
        <v>1.7250000000000001E-2</v>
      </c>
      <c r="S908" s="265">
        <f t="shared" si="1068"/>
        <v>1.7600000000000001E-2</v>
      </c>
      <c r="T908" s="265">
        <f t="shared" si="1069"/>
        <v>1.5599999999999999E-2</v>
      </c>
      <c r="V908" s="257"/>
      <c r="W908" s="265">
        <f t="shared" ref="W908:W912" si="1071">AVERAGE(Q908:T908)</f>
        <v>1.7662500000000001E-2</v>
      </c>
    </row>
    <row r="909" spans="1:25" ht="17.45" customHeight="1" x14ac:dyDescent="0.25">
      <c r="A909" s="257">
        <f t="shared" si="1033"/>
        <v>6</v>
      </c>
      <c r="B909" s="257">
        <f t="shared" si="1034"/>
        <v>2020</v>
      </c>
      <c r="C909" s="8">
        <f t="shared" si="1061"/>
        <v>44005</v>
      </c>
      <c r="D909" s="260"/>
      <c r="E909" s="261">
        <v>1.4999999999999999E-2</v>
      </c>
      <c r="F909" s="263"/>
      <c r="G909" s="262">
        <v>2.2200000000000001E-2</v>
      </c>
      <c r="H909" s="285"/>
      <c r="I909" s="260"/>
      <c r="J909" s="261">
        <v>2.7199999999999998E-2</v>
      </c>
      <c r="K909" s="260"/>
      <c r="L909" s="261">
        <v>2.1700000000000001E-2</v>
      </c>
      <c r="M909" s="264">
        <f t="shared" si="1063"/>
        <v>2.1702666666666662E-2</v>
      </c>
      <c r="N909" s="264">
        <f t="shared" si="1064"/>
        <v>1.7872857142857145E-2</v>
      </c>
      <c r="O909" s="264">
        <f t="shared" si="1065"/>
        <v>1.9411333333333333E-2</v>
      </c>
      <c r="P909" s="264">
        <f t="shared" si="1066"/>
        <v>1.9927000000000004E-2</v>
      </c>
      <c r="Q909" s="265">
        <f t="shared" si="1070"/>
        <v>1.4999999999999999E-2</v>
      </c>
      <c r="R909" s="265">
        <f t="shared" si="1067"/>
        <v>2.2200000000000001E-2</v>
      </c>
      <c r="S909" s="265">
        <f t="shared" si="1068"/>
        <v>2.7199999999999998E-2</v>
      </c>
      <c r="T909" s="265">
        <f t="shared" si="1069"/>
        <v>2.1700000000000001E-2</v>
      </c>
      <c r="V909" s="257"/>
      <c r="W909" s="265">
        <f t="shared" si="1071"/>
        <v>2.1524999999999999E-2</v>
      </c>
    </row>
    <row r="910" spans="1:25" ht="17.45" customHeight="1" x14ac:dyDescent="0.25">
      <c r="A910" s="257">
        <f t="shared" si="1033"/>
        <v>6</v>
      </c>
      <c r="B910" s="257">
        <f t="shared" si="1034"/>
        <v>2020</v>
      </c>
      <c r="C910" s="8">
        <f t="shared" si="1061"/>
        <v>44006</v>
      </c>
      <c r="D910" s="260">
        <v>2.4799999999999999E-2</v>
      </c>
      <c r="E910" s="261"/>
      <c r="F910" s="263">
        <v>2.07E-2</v>
      </c>
      <c r="G910" s="262"/>
      <c r="H910" s="285"/>
      <c r="I910" s="260">
        <v>2.1299999999999999E-2</v>
      </c>
      <c r="J910" s="261"/>
      <c r="K910" s="260">
        <v>1.8100000000000002E-2</v>
      </c>
      <c r="L910" s="261"/>
      <c r="M910" s="264">
        <f t="shared" si="1063"/>
        <v>2.2165999999999998E-2</v>
      </c>
      <c r="N910" s="264">
        <f t="shared" si="1064"/>
        <v>1.8135714285714286E-2</v>
      </c>
      <c r="O910" s="264">
        <f t="shared" si="1065"/>
        <v>1.9647999999999999E-2</v>
      </c>
      <c r="P910" s="264">
        <f t="shared" si="1066"/>
        <v>2.0116999999999999E-2</v>
      </c>
      <c r="Q910" s="265">
        <f t="shared" si="1070"/>
        <v>2.4799999999999999E-2</v>
      </c>
      <c r="R910" s="265">
        <f t="shared" ref="R910:R915" si="1072">IFERROR(AVERAGE(F910:H910),"")</f>
        <v>2.07E-2</v>
      </c>
      <c r="S910" s="265">
        <f t="shared" ref="S910:S915" si="1073">IFERROR(AVERAGE(I910:J910),"")</f>
        <v>2.1299999999999999E-2</v>
      </c>
      <c r="T910" s="265">
        <f t="shared" ref="T910:T915" si="1074">IFERROR(AVERAGE(K910:L910),"")</f>
        <v>1.8100000000000002E-2</v>
      </c>
      <c r="V910" s="257"/>
      <c r="W910" s="265">
        <f t="shared" si="1071"/>
        <v>2.1225000000000001E-2</v>
      </c>
    </row>
    <row r="911" spans="1:25" ht="17.45" customHeight="1" x14ac:dyDescent="0.25">
      <c r="A911" s="257">
        <f t="shared" si="1033"/>
        <v>6</v>
      </c>
      <c r="B911" s="257">
        <f t="shared" si="1034"/>
        <v>2020</v>
      </c>
      <c r="C911" s="8">
        <f t="shared" si="1061"/>
        <v>44007</v>
      </c>
      <c r="D911" s="260"/>
      <c r="E911" s="261">
        <v>2.1499999999999998E-2</v>
      </c>
      <c r="F911" s="263"/>
      <c r="G911" s="262">
        <v>1.5299999999999999E-2</v>
      </c>
      <c r="H911" s="285"/>
      <c r="I911" s="260"/>
      <c r="J911" s="261">
        <v>1.5599999999999999E-2</v>
      </c>
      <c r="K911" s="260"/>
      <c r="L911" s="261">
        <v>2.2200000000000001E-2</v>
      </c>
      <c r="M911" s="264">
        <f t="shared" si="1063"/>
        <v>2.222933333333333E-2</v>
      </c>
      <c r="N911" s="264">
        <f t="shared" si="1064"/>
        <v>1.7930000000000005E-2</v>
      </c>
      <c r="O911" s="264">
        <f t="shared" si="1065"/>
        <v>1.8524666666666668E-2</v>
      </c>
      <c r="P911" s="264">
        <f t="shared" si="1066"/>
        <v>2.0303666666666668E-2</v>
      </c>
      <c r="Q911" s="265">
        <f t="shared" si="1070"/>
        <v>2.1499999999999998E-2</v>
      </c>
      <c r="R911" s="265">
        <f t="shared" si="1072"/>
        <v>1.5299999999999999E-2</v>
      </c>
      <c r="S911" s="265">
        <f t="shared" si="1073"/>
        <v>1.5599999999999999E-2</v>
      </c>
      <c r="T911" s="265">
        <f t="shared" si="1074"/>
        <v>2.2200000000000001E-2</v>
      </c>
      <c r="V911" s="257"/>
      <c r="W911" s="265">
        <f t="shared" si="1071"/>
        <v>1.865E-2</v>
      </c>
    </row>
    <row r="912" spans="1:25" ht="17.45" customHeight="1" x14ac:dyDescent="0.25">
      <c r="A912" s="257">
        <f t="shared" si="1033"/>
        <v>6</v>
      </c>
      <c r="B912" s="257">
        <f t="shared" si="1034"/>
        <v>2020</v>
      </c>
      <c r="C912" s="8">
        <f t="shared" si="1061"/>
        <v>44008</v>
      </c>
      <c r="D912" s="260">
        <v>1.6299999999999999E-2</v>
      </c>
      <c r="E912" s="261"/>
      <c r="F912" s="263"/>
      <c r="G912" s="262"/>
      <c r="H912" s="285">
        <v>1.84E-2</v>
      </c>
      <c r="I912" s="260">
        <v>1.44E-2</v>
      </c>
      <c r="J912" s="261"/>
      <c r="K912" s="260">
        <v>1.4500000000000001E-2</v>
      </c>
      <c r="L912" s="261"/>
      <c r="M912" s="264">
        <f t="shared" si="1063"/>
        <v>2.2109333333333328E-2</v>
      </c>
      <c r="N912" s="264">
        <f t="shared" si="1064"/>
        <v>1.7915714285714288E-2</v>
      </c>
      <c r="O912" s="264">
        <f t="shared" si="1065"/>
        <v>1.7454666666666667E-2</v>
      </c>
      <c r="P912" s="264">
        <f t="shared" si="1066"/>
        <v>2.0153666666666667E-2</v>
      </c>
      <c r="Q912" s="265">
        <f t="shared" si="1070"/>
        <v>1.6299999999999999E-2</v>
      </c>
      <c r="R912" s="265">
        <f t="shared" si="1072"/>
        <v>1.84E-2</v>
      </c>
      <c r="S912" s="265">
        <f t="shared" si="1073"/>
        <v>1.44E-2</v>
      </c>
      <c r="T912" s="265">
        <f t="shared" si="1074"/>
        <v>1.4500000000000001E-2</v>
      </c>
      <c r="V912" s="257"/>
      <c r="W912" s="265">
        <f t="shared" si="1071"/>
        <v>1.5899999999999997E-2</v>
      </c>
      <c r="X912" s="265">
        <f>AVERAGE(Q908:T912)</f>
        <v>1.8992500000000002E-2</v>
      </c>
      <c r="Y912" s="266">
        <v>130</v>
      </c>
    </row>
    <row r="913" spans="1:30" ht="17.45" customHeight="1" thickBot="1" x14ac:dyDescent="0.3">
      <c r="A913" s="257">
        <f t="shared" si="1033"/>
        <v>6</v>
      </c>
      <c r="B913" s="257">
        <f t="shared" si="1034"/>
        <v>2020</v>
      </c>
      <c r="C913" s="435">
        <f t="shared" si="1061"/>
        <v>44009</v>
      </c>
      <c r="D913" s="434"/>
      <c r="E913" s="436">
        <v>1.01E-2</v>
      </c>
      <c r="F913" s="437"/>
      <c r="G913" s="438">
        <v>9.0799999999999995E-3</v>
      </c>
      <c r="H913" s="439"/>
      <c r="I913" s="434"/>
      <c r="J913" s="436">
        <v>1.06E-2</v>
      </c>
      <c r="K913" s="434"/>
      <c r="L913" s="436">
        <v>1.1599999999999999E-2</v>
      </c>
      <c r="M913" s="264">
        <f t="shared" si="1063"/>
        <v>2.1999333333333326E-2</v>
      </c>
      <c r="N913" s="264">
        <f t="shared" si="1064"/>
        <v>1.7386571428571432E-2</v>
      </c>
      <c r="O913" s="264">
        <f t="shared" si="1065"/>
        <v>1.7184666666666668E-2</v>
      </c>
      <c r="P913" s="264">
        <f t="shared" si="1066"/>
        <v>2.0007000000000004E-2</v>
      </c>
      <c r="Q913" s="442">
        <f t="shared" si="1070"/>
        <v>1.01E-2</v>
      </c>
      <c r="R913" s="442">
        <f t="shared" si="1072"/>
        <v>9.0799999999999995E-3</v>
      </c>
      <c r="S913" s="442">
        <f t="shared" si="1073"/>
        <v>1.06E-2</v>
      </c>
      <c r="T913" s="442">
        <f t="shared" si="1074"/>
        <v>1.1599999999999999E-2</v>
      </c>
      <c r="V913" s="442">
        <f>AVERAGE(Q913:T913)</f>
        <v>1.0345E-2</v>
      </c>
      <c r="W913" s="445"/>
      <c r="X913" s="257"/>
      <c r="Y913" s="266">
        <v>130</v>
      </c>
    </row>
    <row r="914" spans="1:30" ht="17.45" customHeight="1" thickBot="1" x14ac:dyDescent="0.3">
      <c r="A914" s="257">
        <f t="shared" si="1033"/>
        <v>6</v>
      </c>
      <c r="B914" s="257">
        <f t="shared" si="1034"/>
        <v>2020</v>
      </c>
      <c r="C914" s="435">
        <f t="shared" si="1061"/>
        <v>44010</v>
      </c>
      <c r="D914" s="434">
        <v>7.7299999999999999E-3</v>
      </c>
      <c r="E914" s="436"/>
      <c r="F914" s="437">
        <v>3.5400000000000002E-3</v>
      </c>
      <c r="G914" s="438"/>
      <c r="H914" s="439">
        <v>4.2199999999999998E-3</v>
      </c>
      <c r="I914" s="434">
        <v>4.13E-3</v>
      </c>
      <c r="J914" s="436"/>
      <c r="K914" s="434">
        <v>1.18E-2</v>
      </c>
      <c r="L914" s="436"/>
      <c r="M914" s="264">
        <f t="shared" si="1063"/>
        <v>2.1766999999999995E-2</v>
      </c>
      <c r="N914" s="264">
        <f t="shared" si="1064"/>
        <v>1.6928285714285715E-2</v>
      </c>
      <c r="O914" s="264">
        <f t="shared" si="1065"/>
        <v>1.6969000000000001E-2</v>
      </c>
      <c r="P914" s="264">
        <f t="shared" si="1066"/>
        <v>2.0053666666666668E-2</v>
      </c>
      <c r="Q914" s="442">
        <f t="shared" si="1070"/>
        <v>7.7299999999999999E-3</v>
      </c>
      <c r="R914" s="442">
        <f t="shared" si="1072"/>
        <v>3.8799999999999998E-3</v>
      </c>
      <c r="S914" s="442">
        <f t="shared" si="1073"/>
        <v>4.13E-3</v>
      </c>
      <c r="T914" s="442">
        <f t="shared" si="1074"/>
        <v>1.18E-2</v>
      </c>
      <c r="V914" s="442">
        <f>AVERAGE(Q914:T914)</f>
        <v>6.8849999999999988E-3</v>
      </c>
      <c r="W914" s="445"/>
      <c r="X914" s="265">
        <f>AVERAGE(Q913:T914)</f>
        <v>8.6150000000000011E-3</v>
      </c>
      <c r="Y914" s="266">
        <v>130</v>
      </c>
      <c r="Z914" s="313" t="s">
        <v>95</v>
      </c>
      <c r="AA914" s="299">
        <v>2020</v>
      </c>
      <c r="AB914" s="300"/>
      <c r="AC914" s="300"/>
      <c r="AD914" s="300"/>
    </row>
    <row r="915" spans="1:30" ht="17.45" customHeight="1" x14ac:dyDescent="0.25">
      <c r="A915" s="257">
        <f t="shared" si="1033"/>
        <v>6</v>
      </c>
      <c r="B915" s="257">
        <f t="shared" si="1034"/>
        <v>2020</v>
      </c>
      <c r="C915" s="8">
        <f t="shared" si="1061"/>
        <v>44011</v>
      </c>
      <c r="D915" s="260"/>
      <c r="E915" s="261">
        <v>1.6400000000000001E-2</v>
      </c>
      <c r="F915" s="263"/>
      <c r="G915" s="262">
        <v>1.7000000000000001E-2</v>
      </c>
      <c r="H915" s="285"/>
      <c r="I915" s="260"/>
      <c r="J915" s="261">
        <v>0.01</v>
      </c>
      <c r="K915" s="260"/>
      <c r="L915" s="261">
        <v>2.1000000000000001E-2</v>
      </c>
      <c r="M915" s="264">
        <f t="shared" si="1063"/>
        <v>2.1963666666666659E-2</v>
      </c>
      <c r="N915" s="264">
        <f t="shared" si="1064"/>
        <v>1.6971142857142862E-2</v>
      </c>
      <c r="O915" s="264">
        <f t="shared" si="1065"/>
        <v>1.6499000000000003E-2</v>
      </c>
      <c r="P915" s="264">
        <f t="shared" si="1066"/>
        <v>2.0090333333333332E-2</v>
      </c>
      <c r="Q915" s="265">
        <f t="shared" ref="Q915" si="1075">IFERROR(AVERAGE(D915:E915),"")</f>
        <v>1.6400000000000001E-2</v>
      </c>
      <c r="R915" s="265">
        <f t="shared" si="1072"/>
        <v>1.7000000000000001E-2</v>
      </c>
      <c r="S915" s="265">
        <f t="shared" si="1073"/>
        <v>0.01</v>
      </c>
      <c r="T915" s="265">
        <f t="shared" si="1074"/>
        <v>2.1000000000000001E-2</v>
      </c>
      <c r="V915" s="257"/>
      <c r="W915" s="265">
        <f t="shared" ref="W915:W917" si="1076">AVERAGE(Q915:T915)</f>
        <v>1.61E-2</v>
      </c>
      <c r="Z915" s="301" t="s">
        <v>35</v>
      </c>
      <c r="AA915" s="301" t="s">
        <v>1</v>
      </c>
      <c r="AB915" s="301" t="s">
        <v>2</v>
      </c>
      <c r="AC915" s="301" t="s">
        <v>9</v>
      </c>
      <c r="AD915" s="301" t="s">
        <v>12</v>
      </c>
    </row>
    <row r="916" spans="1:30" ht="17.45" customHeight="1" x14ac:dyDescent="0.25">
      <c r="A916" s="257">
        <f t="shared" si="1033"/>
        <v>6</v>
      </c>
      <c r="B916" s="257">
        <f t="shared" si="1034"/>
        <v>2020</v>
      </c>
      <c r="C916" s="8">
        <f t="shared" si="1061"/>
        <v>44012</v>
      </c>
      <c r="D916" s="260">
        <v>1.9300000000000001E-2</v>
      </c>
      <c r="E916" s="261"/>
      <c r="F916" s="263">
        <v>2.18E-2</v>
      </c>
      <c r="G916" s="262"/>
      <c r="H916" s="285"/>
      <c r="I916" s="260">
        <v>2.4799999999999999E-2</v>
      </c>
      <c r="J916" s="261"/>
      <c r="K916" s="260">
        <v>2.0799999999999999E-2</v>
      </c>
      <c r="L916" s="261"/>
      <c r="M916" s="264">
        <f t="shared" si="1063"/>
        <v>2.2321333333333328E-2</v>
      </c>
      <c r="N916" s="264">
        <f t="shared" si="1064"/>
        <v>1.7382571428571431E-2</v>
      </c>
      <c r="O916" s="264">
        <f t="shared" si="1065"/>
        <v>1.6929000000000003E-2</v>
      </c>
      <c r="P916" s="264">
        <f t="shared" si="1066"/>
        <v>2.0437E-2</v>
      </c>
      <c r="Q916" s="265">
        <f t="shared" ref="Q916:Q922" si="1077">IFERROR(AVERAGE(D916:E916),"")</f>
        <v>1.9300000000000001E-2</v>
      </c>
      <c r="R916" s="265">
        <f t="shared" ref="R916:R922" si="1078">IFERROR(AVERAGE(F916:H916),"")</f>
        <v>2.18E-2</v>
      </c>
      <c r="S916" s="265">
        <f t="shared" ref="S916:S922" si="1079">IFERROR(AVERAGE(I916:J916),"")</f>
        <v>2.4799999999999999E-2</v>
      </c>
      <c r="T916" s="265">
        <f t="shared" ref="T916:T922" si="1080">IFERROR(AVERAGE(K916:L916),"")</f>
        <v>2.0799999999999999E-2</v>
      </c>
      <c r="W916" s="265">
        <f t="shared" si="1076"/>
        <v>2.1675E-2</v>
      </c>
      <c r="Z916" s="302" t="s">
        <v>58</v>
      </c>
      <c r="AA916" s="303">
        <f>AVERAGE(D887:E916)</f>
        <v>2.2321333333333328E-2</v>
      </c>
      <c r="AB916" s="303">
        <f>AVERAGE(F887:H916)</f>
        <v>1.7382571428571431E-2</v>
      </c>
      <c r="AC916" s="303">
        <f>AVERAGE(I887:J916)</f>
        <v>1.6929000000000003E-2</v>
      </c>
      <c r="AD916" s="303">
        <f>AVERAGE(K887:L916)</f>
        <v>2.0437E-2</v>
      </c>
    </row>
    <row r="917" spans="1:30" ht="17.45" customHeight="1" x14ac:dyDescent="0.25">
      <c r="A917" s="257">
        <f t="shared" si="1033"/>
        <v>7</v>
      </c>
      <c r="B917" s="257">
        <f t="shared" si="1034"/>
        <v>2020</v>
      </c>
      <c r="C917" s="8">
        <f t="shared" si="1061"/>
        <v>44013</v>
      </c>
      <c r="D917" s="260"/>
      <c r="E917" s="261">
        <v>2.12E-2</v>
      </c>
      <c r="F917" s="263"/>
      <c r="G917" s="262">
        <v>1.26E-2</v>
      </c>
      <c r="H917" s="285"/>
      <c r="I917" s="260"/>
      <c r="J917" s="261">
        <v>1.5900000000000001E-2</v>
      </c>
      <c r="K917" s="260"/>
      <c r="L917" s="261">
        <v>2.81E-2</v>
      </c>
      <c r="M917" s="264">
        <f t="shared" si="1063"/>
        <v>2.2417999999999997E-2</v>
      </c>
      <c r="N917" s="264">
        <f t="shared" si="1064"/>
        <v>1.7239714285714289E-2</v>
      </c>
      <c r="O917" s="264">
        <f t="shared" si="1065"/>
        <v>1.6855666666666668E-2</v>
      </c>
      <c r="P917" s="264">
        <f t="shared" si="1066"/>
        <v>2.0757000000000005E-2</v>
      </c>
      <c r="Q917" s="265">
        <f t="shared" si="1077"/>
        <v>2.12E-2</v>
      </c>
      <c r="R917" s="265">
        <f t="shared" si="1078"/>
        <v>1.26E-2</v>
      </c>
      <c r="S917" s="265">
        <f t="shared" si="1079"/>
        <v>1.5900000000000001E-2</v>
      </c>
      <c r="T917" s="265">
        <f t="shared" si="1080"/>
        <v>2.81E-2</v>
      </c>
      <c r="W917" s="265">
        <f t="shared" si="1076"/>
        <v>1.9449999999999999E-2</v>
      </c>
      <c r="Z917" s="302" t="s">
        <v>59</v>
      </c>
      <c r="AA917" s="303">
        <f>MAX(D887:E916)</f>
        <v>0.125</v>
      </c>
      <c r="AB917" s="303">
        <f>MAX(F887:H916)</f>
        <v>3.5099999999999999E-2</v>
      </c>
      <c r="AC917" s="303">
        <f>MAX(I887:J916)</f>
        <v>3.2500000000000001E-2</v>
      </c>
      <c r="AD917" s="303">
        <f>MAX(K887:L916)</f>
        <v>4.4400000000000002E-2</v>
      </c>
    </row>
    <row r="918" spans="1:30" ht="17.45" customHeight="1" thickBot="1" x14ac:dyDescent="0.3">
      <c r="A918" s="257">
        <f t="shared" si="1033"/>
        <v>7</v>
      </c>
      <c r="B918" s="257">
        <f t="shared" si="1034"/>
        <v>2020</v>
      </c>
      <c r="C918" s="8">
        <f t="shared" si="1061"/>
        <v>44014</v>
      </c>
      <c r="D918" s="260">
        <v>2.2499999999999999E-2</v>
      </c>
      <c r="E918" s="261"/>
      <c r="F918" s="263"/>
      <c r="G918" s="262"/>
      <c r="H918" s="285">
        <v>1.4800000000000001E-2</v>
      </c>
      <c r="I918" s="260">
        <v>1.77E-2</v>
      </c>
      <c r="J918" s="261"/>
      <c r="K918" s="260">
        <v>1.7000000000000001E-2</v>
      </c>
      <c r="L918" s="261"/>
      <c r="M918" s="264">
        <f t="shared" si="1063"/>
        <v>2.2444666666666661E-2</v>
      </c>
      <c r="N918" s="264">
        <f t="shared" si="1064"/>
        <v>1.6659714285714285E-2</v>
      </c>
      <c r="O918" s="264">
        <f t="shared" si="1065"/>
        <v>1.6362333333333333E-2</v>
      </c>
      <c r="P918" s="264">
        <f t="shared" si="1066"/>
        <v>2.0637000000000006E-2</v>
      </c>
      <c r="Q918" s="265">
        <f t="shared" si="1077"/>
        <v>2.2499999999999999E-2</v>
      </c>
      <c r="R918" s="265">
        <f t="shared" si="1078"/>
        <v>1.4800000000000001E-2</v>
      </c>
      <c r="S918" s="265">
        <f t="shared" si="1079"/>
        <v>1.77E-2</v>
      </c>
      <c r="T918" s="265">
        <f t="shared" si="1080"/>
        <v>1.7000000000000001E-2</v>
      </c>
      <c r="V918" s="257"/>
      <c r="W918" s="265">
        <f t="shared" ref="W918:W924" si="1081">AVERAGE(Q918:T918)</f>
        <v>1.8000000000000002E-2</v>
      </c>
      <c r="Z918" s="304" t="s">
        <v>128</v>
      </c>
      <c r="AA918" s="305">
        <f>COUNTIF(D887:E916,"&gt;=0.075")</f>
        <v>1</v>
      </c>
      <c r="AB918" s="305">
        <f>COUNTIF(F887:H916,"&gt;=0.075")</f>
        <v>0</v>
      </c>
      <c r="AC918" s="305">
        <f>COUNTIF(I887:J916,"&gt;=0.075")</f>
        <v>0</v>
      </c>
      <c r="AD918" s="305">
        <f>COUNTIF(K887:L916,"&gt;=0.075")</f>
        <v>0</v>
      </c>
    </row>
    <row r="919" spans="1:30" ht="17.45" customHeight="1" thickBot="1" x14ac:dyDescent="0.3">
      <c r="A919" s="257">
        <f t="shared" si="1033"/>
        <v>7</v>
      </c>
      <c r="B919" s="257">
        <f t="shared" si="1034"/>
        <v>2020</v>
      </c>
      <c r="C919" s="8">
        <f t="shared" si="1061"/>
        <v>44015</v>
      </c>
      <c r="D919" s="260"/>
      <c r="E919" s="261">
        <v>2.69E-2</v>
      </c>
      <c r="F919" s="263"/>
      <c r="G919" s="262">
        <v>1.67E-2</v>
      </c>
      <c r="H919" s="285"/>
      <c r="I919" s="260"/>
      <c r="J919" s="261">
        <v>1.1299999999999999E-2</v>
      </c>
      <c r="K919" s="260"/>
      <c r="L919" s="261">
        <v>1.6400000000000001E-2</v>
      </c>
      <c r="M919" s="264">
        <f t="shared" si="1063"/>
        <v>2.2491333333333328E-2</v>
      </c>
      <c r="N919" s="264">
        <f t="shared" si="1064"/>
        <v>1.6474000000000006E-2</v>
      </c>
      <c r="O919" s="264">
        <f t="shared" si="1065"/>
        <v>1.5909E-2</v>
      </c>
      <c r="P919" s="264">
        <f t="shared" si="1066"/>
        <v>2.0303666666666664E-2</v>
      </c>
      <c r="Q919" s="265">
        <f t="shared" si="1077"/>
        <v>2.69E-2</v>
      </c>
      <c r="R919" s="265">
        <f t="shared" si="1078"/>
        <v>1.67E-2</v>
      </c>
      <c r="S919" s="265">
        <f t="shared" si="1079"/>
        <v>1.1299999999999999E-2</v>
      </c>
      <c r="T919" s="265">
        <f t="shared" si="1080"/>
        <v>1.6400000000000001E-2</v>
      </c>
      <c r="V919" s="257"/>
      <c r="W919" s="265">
        <f t="shared" si="1081"/>
        <v>1.7825000000000001E-2</v>
      </c>
      <c r="X919" s="265">
        <f>AVERAGE(Q915:T919)</f>
        <v>1.8609999999999998E-2</v>
      </c>
      <c r="Y919" s="266">
        <v>131</v>
      </c>
      <c r="AD919" s="136">
        <f>AVERAGE(AA916:AD916)</f>
        <v>1.9267476190476189E-2</v>
      </c>
    </row>
    <row r="920" spans="1:30" ht="17.45" customHeight="1" x14ac:dyDescent="0.25">
      <c r="A920" s="257">
        <f t="shared" si="1033"/>
        <v>7</v>
      </c>
      <c r="B920" s="257">
        <f t="shared" si="1034"/>
        <v>2020</v>
      </c>
      <c r="C920" s="435">
        <f t="shared" si="1061"/>
        <v>44016</v>
      </c>
      <c r="D920" s="434">
        <v>1.3100000000000001E-2</v>
      </c>
      <c r="E920" s="436"/>
      <c r="F920" s="437">
        <v>8.9999999999999993E-3</v>
      </c>
      <c r="G920" s="438"/>
      <c r="H920" s="439">
        <v>9.4000000000000004E-3</v>
      </c>
      <c r="I920" s="434">
        <v>8.43E-3</v>
      </c>
      <c r="J920" s="436"/>
      <c r="K920" s="434">
        <v>1.01E-2</v>
      </c>
      <c r="L920" s="436"/>
      <c r="M920" s="264">
        <f t="shared" si="1063"/>
        <v>2.2197999999999999E-2</v>
      </c>
      <c r="N920" s="264">
        <f t="shared" si="1064"/>
        <v>1.5951142857142858E-2</v>
      </c>
      <c r="O920" s="264">
        <f t="shared" si="1065"/>
        <v>1.5610000000000002E-2</v>
      </c>
      <c r="P920" s="264">
        <f t="shared" si="1066"/>
        <v>1.9786999999999999E-2</v>
      </c>
      <c r="Q920" s="442">
        <f t="shared" si="1077"/>
        <v>1.3100000000000001E-2</v>
      </c>
      <c r="R920" s="442">
        <f t="shared" si="1078"/>
        <v>9.1999999999999998E-3</v>
      </c>
      <c r="S920" s="442">
        <f t="shared" si="1079"/>
        <v>8.43E-3</v>
      </c>
      <c r="T920" s="442">
        <f t="shared" si="1080"/>
        <v>1.01E-2</v>
      </c>
      <c r="V920" s="442">
        <f>AVERAGE(Q920:T920)</f>
        <v>1.02075E-2</v>
      </c>
      <c r="W920" s="445"/>
      <c r="X920" s="257"/>
      <c r="Y920" s="266">
        <v>131</v>
      </c>
    </row>
    <row r="921" spans="1:30" ht="17.45" customHeight="1" x14ac:dyDescent="0.25">
      <c r="A921" s="257">
        <f t="shared" si="1033"/>
        <v>7</v>
      </c>
      <c r="B921" s="257">
        <f t="shared" si="1034"/>
        <v>2020</v>
      </c>
      <c r="C921" s="435">
        <f t="shared" si="1061"/>
        <v>44017</v>
      </c>
      <c r="D921" s="434"/>
      <c r="E921" s="436">
        <v>1.38E-2</v>
      </c>
      <c r="F921" s="437"/>
      <c r="G921" s="438">
        <v>1.43E-2</v>
      </c>
      <c r="H921" s="439"/>
      <c r="I921" s="434"/>
      <c r="J921" s="436">
        <v>1.34E-2</v>
      </c>
      <c r="K921" s="434"/>
      <c r="L921" s="436">
        <v>2.1600000000000001E-2</v>
      </c>
      <c r="M921" s="264">
        <f t="shared" si="1063"/>
        <v>2.1924666666666665E-2</v>
      </c>
      <c r="N921" s="264">
        <f t="shared" si="1064"/>
        <v>1.5959714285714282E-2</v>
      </c>
      <c r="O921" s="264">
        <f t="shared" si="1065"/>
        <v>1.5583333333333334E-2</v>
      </c>
      <c r="P921" s="264">
        <f t="shared" si="1066"/>
        <v>1.9720333333333329E-2</v>
      </c>
      <c r="Q921" s="442">
        <f t="shared" si="1077"/>
        <v>1.38E-2</v>
      </c>
      <c r="R921" s="442">
        <f t="shared" si="1078"/>
        <v>1.43E-2</v>
      </c>
      <c r="S921" s="442">
        <f t="shared" si="1079"/>
        <v>1.34E-2</v>
      </c>
      <c r="T921" s="442">
        <f t="shared" si="1080"/>
        <v>2.1600000000000001E-2</v>
      </c>
      <c r="V921" s="442">
        <f>AVERAGE(Q921:T921)</f>
        <v>1.5775000000000001E-2</v>
      </c>
      <c r="W921" s="445"/>
      <c r="X921" s="265">
        <f>AVERAGE(Q920:T921)</f>
        <v>1.2991249999999999E-2</v>
      </c>
      <c r="Y921" s="266">
        <v>131</v>
      </c>
    </row>
    <row r="922" spans="1:30" ht="17.45" customHeight="1" x14ac:dyDescent="0.25">
      <c r="A922" s="257">
        <f t="shared" si="1033"/>
        <v>7</v>
      </c>
      <c r="B922" s="257">
        <f t="shared" si="1034"/>
        <v>2020</v>
      </c>
      <c r="C922" s="8">
        <f t="shared" si="1061"/>
        <v>44018</v>
      </c>
      <c r="D922" s="260">
        <v>2.46E-2</v>
      </c>
      <c r="E922" s="261"/>
      <c r="F922" s="263">
        <v>1.52E-2</v>
      </c>
      <c r="G922" s="262"/>
      <c r="H922" s="285"/>
      <c r="I922" s="260">
        <v>1.4500000000000001E-2</v>
      </c>
      <c r="J922" s="261"/>
      <c r="K922" s="260">
        <v>2.01E-2</v>
      </c>
      <c r="L922" s="261"/>
      <c r="M922" s="264">
        <f t="shared" si="1063"/>
        <v>2.2264666666666665E-2</v>
      </c>
      <c r="N922" s="264">
        <f t="shared" si="1064"/>
        <v>1.6198571428571427E-2</v>
      </c>
      <c r="O922" s="264">
        <f t="shared" si="1065"/>
        <v>1.5848666666666667E-2</v>
      </c>
      <c r="P922" s="264">
        <f t="shared" si="1066"/>
        <v>2.0016999999999997E-2</v>
      </c>
      <c r="Q922" s="265">
        <f t="shared" si="1077"/>
        <v>2.46E-2</v>
      </c>
      <c r="R922" s="265">
        <f t="shared" si="1078"/>
        <v>1.52E-2</v>
      </c>
      <c r="S922" s="265">
        <f t="shared" si="1079"/>
        <v>1.4500000000000001E-2</v>
      </c>
      <c r="T922" s="265">
        <f t="shared" si="1080"/>
        <v>2.01E-2</v>
      </c>
      <c r="V922" s="257"/>
      <c r="W922" s="265">
        <f t="shared" ref="W922" si="1082">AVERAGE(Q922:T922)</f>
        <v>1.8599999999999998E-2</v>
      </c>
    </row>
    <row r="923" spans="1:30" ht="17.45" customHeight="1" x14ac:dyDescent="0.25">
      <c r="A923" s="257">
        <f t="shared" si="1033"/>
        <v>7</v>
      </c>
      <c r="B923" s="257">
        <f t="shared" si="1034"/>
        <v>2020</v>
      </c>
      <c r="C923" s="8">
        <f t="shared" si="1061"/>
        <v>44019</v>
      </c>
      <c r="D923" s="260"/>
      <c r="E923" s="261">
        <v>2.12E-2</v>
      </c>
      <c r="F923" s="263"/>
      <c r="G923" s="262">
        <v>1.72E-2</v>
      </c>
      <c r="H923" s="285"/>
      <c r="I923" s="260"/>
      <c r="J923" s="261">
        <v>1.7899999999999999E-2</v>
      </c>
      <c r="K923" s="260"/>
      <c r="L923" s="261">
        <v>2.6599999999999999E-2</v>
      </c>
      <c r="M923" s="264">
        <f t="shared" si="1063"/>
        <v>2.2642666666666665E-2</v>
      </c>
      <c r="N923" s="264">
        <f t="shared" si="1064"/>
        <v>1.6238571428571422E-2</v>
      </c>
      <c r="O923" s="264">
        <f t="shared" si="1065"/>
        <v>1.5798666666666669E-2</v>
      </c>
      <c r="P923" s="264">
        <f t="shared" si="1066"/>
        <v>2.0223666666666661E-2</v>
      </c>
      <c r="Q923" s="265">
        <f t="shared" ref="Q923:Q929" si="1083">IFERROR(AVERAGE(D923:E923),"")</f>
        <v>2.12E-2</v>
      </c>
      <c r="R923" s="265">
        <f t="shared" ref="R923:R929" si="1084">IFERROR(AVERAGE(F923:H923),"")</f>
        <v>1.72E-2</v>
      </c>
      <c r="S923" s="265">
        <f t="shared" ref="S923:S929" si="1085">IFERROR(AVERAGE(I923:J923),"")</f>
        <v>1.7899999999999999E-2</v>
      </c>
      <c r="T923" s="265">
        <f t="shared" ref="T923:T929" si="1086">IFERROR(AVERAGE(K923:L923),"")</f>
        <v>2.6599999999999999E-2</v>
      </c>
      <c r="W923" s="265">
        <f t="shared" si="1081"/>
        <v>2.0725E-2</v>
      </c>
    </row>
    <row r="924" spans="1:30" ht="17.45" customHeight="1" x14ac:dyDescent="0.25">
      <c r="A924" s="257">
        <f t="shared" si="1033"/>
        <v>7</v>
      </c>
      <c r="B924" s="257">
        <f t="shared" si="1034"/>
        <v>2020</v>
      </c>
      <c r="C924" s="8">
        <f t="shared" si="1061"/>
        <v>44020</v>
      </c>
      <c r="D924" s="260">
        <v>1.9599999999999999E-2</v>
      </c>
      <c r="E924" s="261"/>
      <c r="F924" s="263"/>
      <c r="G924" s="262"/>
      <c r="H924" s="285">
        <v>1.15E-2</v>
      </c>
      <c r="I924" s="260">
        <v>1.29E-2</v>
      </c>
      <c r="J924" s="261"/>
      <c r="K924" s="260">
        <v>1.8499999999999999E-2</v>
      </c>
      <c r="L924" s="261"/>
      <c r="M924" s="264">
        <f t="shared" si="1063"/>
        <v>2.2815999999999999E-2</v>
      </c>
      <c r="N924" s="264">
        <f t="shared" si="1064"/>
        <v>1.6058571428571422E-2</v>
      </c>
      <c r="O924" s="264">
        <f t="shared" si="1065"/>
        <v>1.5662000000000002E-2</v>
      </c>
      <c r="P924" s="264">
        <f t="shared" si="1066"/>
        <v>2.0253666666666663E-2</v>
      </c>
      <c r="Q924" s="265">
        <f t="shared" si="1083"/>
        <v>1.9599999999999999E-2</v>
      </c>
      <c r="R924" s="265">
        <f t="shared" si="1084"/>
        <v>1.15E-2</v>
      </c>
      <c r="S924" s="265">
        <f t="shared" si="1085"/>
        <v>1.29E-2</v>
      </c>
      <c r="T924" s="265">
        <f t="shared" si="1086"/>
        <v>1.8499999999999999E-2</v>
      </c>
      <c r="W924" s="265">
        <f t="shared" si="1081"/>
        <v>1.5625E-2</v>
      </c>
    </row>
    <row r="925" spans="1:30" ht="17.45" customHeight="1" x14ac:dyDescent="0.25">
      <c r="A925" s="257">
        <f t="shared" si="1033"/>
        <v>7</v>
      </c>
      <c r="B925" s="257">
        <f t="shared" si="1034"/>
        <v>2020</v>
      </c>
      <c r="C925" s="8">
        <f t="shared" si="1061"/>
        <v>44021</v>
      </c>
      <c r="D925" s="260"/>
      <c r="E925" s="261">
        <v>2.2200000000000001E-2</v>
      </c>
      <c r="F925" s="263"/>
      <c r="G925" s="262">
        <v>2.0400000000000001E-2</v>
      </c>
      <c r="H925" s="285"/>
      <c r="I925" s="260"/>
      <c r="J925" s="261">
        <v>2.12E-2</v>
      </c>
      <c r="K925" s="260"/>
      <c r="L925" s="261">
        <v>2.1999999999999999E-2</v>
      </c>
      <c r="M925" s="264">
        <f t="shared" si="1063"/>
        <v>2.2602666666666667E-2</v>
      </c>
      <c r="N925" s="264">
        <f t="shared" si="1064"/>
        <v>1.5678571428571427E-2</v>
      </c>
      <c r="O925" s="264">
        <f t="shared" si="1065"/>
        <v>1.5568666666666668E-2</v>
      </c>
      <c r="P925" s="264">
        <f t="shared" si="1066"/>
        <v>1.9507E-2</v>
      </c>
      <c r="Q925" s="265">
        <f t="shared" si="1083"/>
        <v>2.2200000000000001E-2</v>
      </c>
      <c r="R925" s="265">
        <f t="shared" si="1084"/>
        <v>2.0400000000000001E-2</v>
      </c>
      <c r="S925" s="265">
        <f t="shared" si="1085"/>
        <v>2.12E-2</v>
      </c>
      <c r="T925" s="265">
        <f t="shared" si="1086"/>
        <v>2.1999999999999999E-2</v>
      </c>
      <c r="V925" s="257"/>
      <c r="W925" s="265">
        <f t="shared" ref="W925:W926" si="1087">AVERAGE(Q925:T925)</f>
        <v>2.1449999999999997E-2</v>
      </c>
    </row>
    <row r="926" spans="1:30" ht="17.45" customHeight="1" x14ac:dyDescent="0.25">
      <c r="A926" s="257">
        <f t="shared" si="1033"/>
        <v>7</v>
      </c>
      <c r="B926" s="257">
        <f t="shared" si="1034"/>
        <v>2020</v>
      </c>
      <c r="C926" s="48">
        <f t="shared" si="1061"/>
        <v>44022</v>
      </c>
      <c r="D926" s="275">
        <v>0.02</v>
      </c>
      <c r="E926" s="276"/>
      <c r="F926" s="278">
        <v>2.06E-2</v>
      </c>
      <c r="G926" s="277"/>
      <c r="H926" s="286">
        <v>2.07E-2</v>
      </c>
      <c r="I926" s="275">
        <v>2.0299999999999999E-2</v>
      </c>
      <c r="J926" s="276"/>
      <c r="K926" s="275">
        <v>1.32E-2</v>
      </c>
      <c r="L926" s="276"/>
      <c r="M926" s="264">
        <f t="shared" si="1063"/>
        <v>2.2249333333333336E-2</v>
      </c>
      <c r="N926" s="264">
        <f t="shared" si="1064"/>
        <v>1.5467142857142855E-2</v>
      </c>
      <c r="O926" s="264">
        <f t="shared" si="1065"/>
        <v>1.5352000000000003E-2</v>
      </c>
      <c r="P926" s="264">
        <f t="shared" si="1066"/>
        <v>1.8897000000000001E-2</v>
      </c>
      <c r="Q926" s="265">
        <f t="shared" si="1083"/>
        <v>0.02</v>
      </c>
      <c r="R926" s="265">
        <f t="shared" si="1084"/>
        <v>2.0650000000000002E-2</v>
      </c>
      <c r="S926" s="265">
        <f t="shared" si="1085"/>
        <v>2.0299999999999999E-2</v>
      </c>
      <c r="T926" s="265">
        <f t="shared" si="1086"/>
        <v>1.32E-2</v>
      </c>
      <c r="V926" s="257"/>
      <c r="W926" s="265">
        <f t="shared" si="1087"/>
        <v>1.8537500000000002E-2</v>
      </c>
      <c r="X926" s="265">
        <f>AVERAGE(Q922:T926)</f>
        <v>1.8987499999999997E-2</v>
      </c>
      <c r="Y926" s="266">
        <v>132</v>
      </c>
    </row>
    <row r="927" spans="1:30" ht="17.45" customHeight="1" x14ac:dyDescent="0.25">
      <c r="A927" s="257">
        <f t="shared" si="1033"/>
        <v>7</v>
      </c>
      <c r="B927" s="257">
        <f t="shared" si="1034"/>
        <v>2020</v>
      </c>
      <c r="C927" s="435">
        <f t="shared" si="1061"/>
        <v>44023</v>
      </c>
      <c r="D927" s="434"/>
      <c r="E927" s="436">
        <v>1.2200000000000001E-2</v>
      </c>
      <c r="F927" s="437"/>
      <c r="G927" s="438">
        <v>1.7500000000000002E-2</v>
      </c>
      <c r="H927" s="439"/>
      <c r="I927" s="434"/>
      <c r="J927" s="436">
        <v>1.5299999999999999E-2</v>
      </c>
      <c r="K927" s="434"/>
      <c r="L927" s="436">
        <v>1.41E-2</v>
      </c>
      <c r="M927" s="264">
        <f t="shared" si="1063"/>
        <v>1.8489333333333333E-2</v>
      </c>
      <c r="N927" s="264">
        <f t="shared" si="1064"/>
        <v>1.5367142857142852E-2</v>
      </c>
      <c r="O927" s="264">
        <f t="shared" si="1065"/>
        <v>1.5245333333333333E-2</v>
      </c>
      <c r="P927" s="264">
        <f t="shared" si="1066"/>
        <v>1.8247000000000003E-2</v>
      </c>
      <c r="Q927" s="442">
        <f t="shared" si="1083"/>
        <v>1.2200000000000001E-2</v>
      </c>
      <c r="R927" s="442">
        <f t="shared" si="1084"/>
        <v>1.7500000000000002E-2</v>
      </c>
      <c r="S927" s="442">
        <f t="shared" si="1085"/>
        <v>1.5299999999999999E-2</v>
      </c>
      <c r="T927" s="442">
        <f t="shared" si="1086"/>
        <v>1.41E-2</v>
      </c>
      <c r="V927" s="442">
        <f>AVERAGE(Q927:T927)</f>
        <v>1.4775000000000002E-2</v>
      </c>
      <c r="W927" s="445"/>
      <c r="X927" s="257"/>
      <c r="Y927" s="266">
        <v>132</v>
      </c>
    </row>
    <row r="928" spans="1:30" ht="17.45" customHeight="1" x14ac:dyDescent="0.25">
      <c r="A928" s="257">
        <f t="shared" si="1033"/>
        <v>7</v>
      </c>
      <c r="B928" s="257">
        <f t="shared" si="1034"/>
        <v>2020</v>
      </c>
      <c r="C928" s="435">
        <f t="shared" si="1061"/>
        <v>44024</v>
      </c>
      <c r="D928" s="434">
        <v>9.2499999999999995E-3</v>
      </c>
      <c r="E928" s="436"/>
      <c r="F928" s="437">
        <v>1.2E-2</v>
      </c>
      <c r="G928" s="438"/>
      <c r="H928" s="439"/>
      <c r="I928" s="434">
        <v>7.9600000000000001E-3</v>
      </c>
      <c r="J928" s="436"/>
      <c r="K928" s="434">
        <v>8.2799999999999992E-3</v>
      </c>
      <c r="L928" s="436"/>
      <c r="M928" s="264">
        <f t="shared" si="1063"/>
        <v>1.8051000000000001E-2</v>
      </c>
      <c r="N928" s="264">
        <f t="shared" si="1064"/>
        <v>1.5249999999999998E-2</v>
      </c>
      <c r="O928" s="264">
        <f t="shared" si="1065"/>
        <v>1.4844E-2</v>
      </c>
      <c r="P928" s="264">
        <f t="shared" si="1066"/>
        <v>1.7873000000000003E-2</v>
      </c>
      <c r="Q928" s="442">
        <f t="shared" si="1083"/>
        <v>9.2499999999999995E-3</v>
      </c>
      <c r="R928" s="442">
        <f t="shared" si="1084"/>
        <v>1.2E-2</v>
      </c>
      <c r="S928" s="442">
        <f t="shared" si="1085"/>
        <v>7.9600000000000001E-3</v>
      </c>
      <c r="T928" s="442">
        <f t="shared" si="1086"/>
        <v>8.2799999999999992E-3</v>
      </c>
      <c r="V928" s="442">
        <f>AVERAGE(Q928:T928)</f>
        <v>9.3724999999999989E-3</v>
      </c>
      <c r="W928" s="445"/>
      <c r="X928" s="265">
        <f>AVERAGE(Q927:T928)</f>
        <v>1.2073749999999999E-2</v>
      </c>
      <c r="Y928" s="266">
        <v>132</v>
      </c>
    </row>
    <row r="929" spans="1:25" ht="17.45" customHeight="1" x14ac:dyDescent="0.25">
      <c r="A929" s="257">
        <f t="shared" si="1033"/>
        <v>7</v>
      </c>
      <c r="B929" s="257">
        <f t="shared" si="1034"/>
        <v>2020</v>
      </c>
      <c r="C929" s="8">
        <f t="shared" si="1061"/>
        <v>44025</v>
      </c>
      <c r="D929" s="260"/>
      <c r="E929" s="261">
        <v>1.5800000000000002E-2</v>
      </c>
      <c r="F929" s="263"/>
      <c r="G929" s="262">
        <v>1.3100000000000001E-2</v>
      </c>
      <c r="H929" s="285"/>
      <c r="I929" s="260"/>
      <c r="J929" s="261">
        <v>1.3299999999999999E-2</v>
      </c>
      <c r="K929" s="260"/>
      <c r="L929" s="261">
        <v>2.1000000000000001E-2</v>
      </c>
      <c r="M929" s="264">
        <f t="shared" si="1063"/>
        <v>1.8050999999999998E-2</v>
      </c>
      <c r="N929" s="264">
        <f t="shared" si="1064"/>
        <v>1.5281428571428569E-2</v>
      </c>
      <c r="O929" s="264">
        <f t="shared" si="1065"/>
        <v>1.4940666666666666E-2</v>
      </c>
      <c r="P929" s="264">
        <f t="shared" si="1066"/>
        <v>1.8043E-2</v>
      </c>
      <c r="Q929" s="265">
        <f t="shared" si="1083"/>
        <v>1.5800000000000002E-2</v>
      </c>
      <c r="R929" s="265">
        <f t="shared" si="1084"/>
        <v>1.3100000000000001E-2</v>
      </c>
      <c r="S929" s="265">
        <f t="shared" si="1085"/>
        <v>1.3299999999999999E-2</v>
      </c>
      <c r="T929" s="265">
        <f t="shared" si="1086"/>
        <v>2.1000000000000001E-2</v>
      </c>
      <c r="V929" s="257"/>
      <c r="W929" s="265">
        <f t="shared" ref="W929" si="1088">AVERAGE(Q929:T929)</f>
        <v>1.5800000000000002E-2</v>
      </c>
    </row>
    <row r="930" spans="1:25" ht="17.45" customHeight="1" x14ac:dyDescent="0.25">
      <c r="A930" s="257">
        <f t="shared" si="1033"/>
        <v>7</v>
      </c>
      <c r="B930" s="257">
        <f t="shared" si="1034"/>
        <v>2020</v>
      </c>
      <c r="C930" s="8">
        <f t="shared" si="1061"/>
        <v>44026</v>
      </c>
      <c r="D930" s="260">
        <v>2.06E-2</v>
      </c>
      <c r="E930" s="261"/>
      <c r="F930" s="263"/>
      <c r="G930" s="262"/>
      <c r="H930" s="285">
        <v>1.5100000000000001E-2</v>
      </c>
      <c r="I930" s="260">
        <v>1.7299999999999999E-2</v>
      </c>
      <c r="J930" s="261"/>
      <c r="K930" s="260">
        <v>1.6799999999999999E-2</v>
      </c>
      <c r="L930" s="261"/>
      <c r="M930" s="264">
        <f t="shared" si="1063"/>
        <v>1.8416666666666668E-2</v>
      </c>
      <c r="N930" s="264">
        <f t="shared" si="1064"/>
        <v>1.5528571428571425E-2</v>
      </c>
      <c r="O930" s="264">
        <f t="shared" si="1065"/>
        <v>1.5306666666666666E-2</v>
      </c>
      <c r="P930" s="264">
        <f t="shared" si="1066"/>
        <v>1.8342000000000004E-2</v>
      </c>
      <c r="Q930" s="265">
        <f t="shared" ref="Q930" si="1089">IFERROR(AVERAGE(D930:E930),"")</f>
        <v>2.06E-2</v>
      </c>
      <c r="R930" s="265">
        <f t="shared" ref="R930" si="1090">IFERROR(AVERAGE(F930:H930),"")</f>
        <v>1.5100000000000001E-2</v>
      </c>
      <c r="S930" s="265">
        <f t="shared" ref="S930" si="1091">IFERROR(AVERAGE(I930:J930),"")</f>
        <v>1.7299999999999999E-2</v>
      </c>
      <c r="T930" s="265">
        <f t="shared" ref="T930" si="1092">IFERROR(AVERAGE(K930:L930),"")</f>
        <v>1.6799999999999999E-2</v>
      </c>
      <c r="V930" s="257"/>
      <c r="W930" s="265">
        <f t="shared" ref="W930" si="1093">AVERAGE(Q930:T930)</f>
        <v>1.745E-2</v>
      </c>
    </row>
    <row r="931" spans="1:25" ht="17.45" customHeight="1" x14ac:dyDescent="0.25">
      <c r="A931" s="257">
        <f t="shared" si="1033"/>
        <v>7</v>
      </c>
      <c r="B931" s="257">
        <f t="shared" si="1034"/>
        <v>2020</v>
      </c>
      <c r="C931" s="8">
        <f t="shared" si="1061"/>
        <v>44027</v>
      </c>
      <c r="D931" s="260"/>
      <c r="E931" s="261">
        <v>1.46E-2</v>
      </c>
      <c r="F931" s="263"/>
      <c r="G931" s="262">
        <v>1.5699999999999999E-2</v>
      </c>
      <c r="H931" s="285"/>
      <c r="I931" s="260"/>
      <c r="J931" s="261">
        <v>2.6599999999999999E-2</v>
      </c>
      <c r="K931" s="260"/>
      <c r="L931" s="261">
        <v>2.0500000000000001E-2</v>
      </c>
      <c r="M931" s="264">
        <f t="shared" si="1063"/>
        <v>1.8209999999999994E-2</v>
      </c>
      <c r="N931" s="264">
        <f t="shared" si="1064"/>
        <v>1.5637142857142856E-2</v>
      </c>
      <c r="O931" s="264">
        <f t="shared" si="1065"/>
        <v>1.5610000000000002E-2</v>
      </c>
      <c r="P931" s="264">
        <f t="shared" si="1066"/>
        <v>1.8138666666666671E-2</v>
      </c>
      <c r="Q931" s="265">
        <f t="shared" ref="Q931:Q935" si="1094">IFERROR(AVERAGE(D931:E931),"")</f>
        <v>1.46E-2</v>
      </c>
      <c r="R931" s="265">
        <f t="shared" ref="R931:R935" si="1095">IFERROR(AVERAGE(F931:H931),"")</f>
        <v>1.5699999999999999E-2</v>
      </c>
      <c r="S931" s="265">
        <f t="shared" ref="S931:S935" si="1096">IFERROR(AVERAGE(I931:J931),"")</f>
        <v>2.6599999999999999E-2</v>
      </c>
      <c r="T931" s="265">
        <f t="shared" ref="T931:T935" si="1097">IFERROR(AVERAGE(K931:L931),"")</f>
        <v>2.0500000000000001E-2</v>
      </c>
      <c r="V931" s="257"/>
      <c r="W931" s="265">
        <f t="shared" ref="W931:W933" si="1098">AVERAGE(Q931:T931)</f>
        <v>1.9349999999999999E-2</v>
      </c>
    </row>
    <row r="932" spans="1:25" ht="17.45" customHeight="1" x14ac:dyDescent="0.25">
      <c r="A932" s="257">
        <f t="shared" si="1033"/>
        <v>7</v>
      </c>
      <c r="B932" s="257">
        <f t="shared" si="1034"/>
        <v>2020</v>
      </c>
      <c r="C932" s="48">
        <f t="shared" si="1061"/>
        <v>44028</v>
      </c>
      <c r="D932" s="275">
        <v>2.3099999999999999E-2</v>
      </c>
      <c r="E932" s="276"/>
      <c r="F932" s="278">
        <v>1.5800000000000002E-2</v>
      </c>
      <c r="G932" s="277"/>
      <c r="H932" s="286">
        <v>1.6299999999999999E-2</v>
      </c>
      <c r="I932" s="275">
        <v>2.2700000000000001E-2</v>
      </c>
      <c r="J932" s="276"/>
      <c r="K932" s="275">
        <v>1.2E-2</v>
      </c>
      <c r="L932" s="276"/>
      <c r="M932" s="264">
        <f t="shared" si="1063"/>
        <v>1.7853333333333332E-2</v>
      </c>
      <c r="N932" s="264">
        <f t="shared" si="1064"/>
        <v>1.5245714285714284E-2</v>
      </c>
      <c r="O932" s="264">
        <f t="shared" si="1065"/>
        <v>1.5489999999999999E-2</v>
      </c>
      <c r="P932" s="264">
        <f t="shared" si="1066"/>
        <v>1.7878666666666671E-2</v>
      </c>
      <c r="Q932" s="265">
        <f t="shared" si="1094"/>
        <v>2.3099999999999999E-2</v>
      </c>
      <c r="R932" s="265">
        <f t="shared" si="1095"/>
        <v>1.6050000000000002E-2</v>
      </c>
      <c r="S932" s="265">
        <f t="shared" si="1096"/>
        <v>2.2700000000000001E-2</v>
      </c>
      <c r="T932" s="265">
        <f t="shared" si="1097"/>
        <v>1.2E-2</v>
      </c>
      <c r="V932" s="257"/>
      <c r="W932" s="265">
        <f t="shared" si="1098"/>
        <v>1.84625E-2</v>
      </c>
    </row>
    <row r="933" spans="1:25" ht="17.45" customHeight="1" x14ac:dyDescent="0.25">
      <c r="A933" s="257">
        <f t="shared" si="1033"/>
        <v>7</v>
      </c>
      <c r="B933" s="257">
        <f t="shared" si="1034"/>
        <v>2020</v>
      </c>
      <c r="C933" s="8">
        <f t="shared" si="1061"/>
        <v>44029</v>
      </c>
      <c r="D933" s="260"/>
      <c r="E933" s="261">
        <v>1.34E-2</v>
      </c>
      <c r="F933" s="263"/>
      <c r="G933" s="262">
        <v>2.1399999999999999E-2</v>
      </c>
      <c r="H933" s="285"/>
      <c r="I933" s="260"/>
      <c r="J933" s="261">
        <v>2.29E-2</v>
      </c>
      <c r="K933" s="260"/>
      <c r="L933" s="261">
        <v>1.6799999999999999E-2</v>
      </c>
      <c r="M933" s="264">
        <f t="shared" si="1063"/>
        <v>1.7496666666666664E-2</v>
      </c>
      <c r="N933" s="264">
        <f t="shared" si="1064"/>
        <v>1.515714285714286E-2</v>
      </c>
      <c r="O933" s="264">
        <f t="shared" si="1065"/>
        <v>1.5796666666666667E-2</v>
      </c>
      <c r="P933" s="264">
        <f t="shared" si="1066"/>
        <v>1.7495333333333342E-2</v>
      </c>
      <c r="Q933" s="265">
        <f t="shared" si="1094"/>
        <v>1.34E-2</v>
      </c>
      <c r="R933" s="265">
        <f t="shared" si="1095"/>
        <v>2.1399999999999999E-2</v>
      </c>
      <c r="S933" s="265">
        <f t="shared" si="1096"/>
        <v>2.29E-2</v>
      </c>
      <c r="T933" s="265">
        <f t="shared" si="1097"/>
        <v>1.6799999999999999E-2</v>
      </c>
      <c r="V933" s="257"/>
      <c r="W933" s="265">
        <f t="shared" si="1098"/>
        <v>1.8624999999999999E-2</v>
      </c>
      <c r="X933" s="265">
        <f>AVERAGE(Q929:T933)</f>
        <v>1.7937500000000002E-2</v>
      </c>
      <c r="Y933" s="266">
        <v>133</v>
      </c>
    </row>
    <row r="934" spans="1:25" ht="17.45" customHeight="1" x14ac:dyDescent="0.25">
      <c r="A934" s="257">
        <f t="shared" si="1033"/>
        <v>7</v>
      </c>
      <c r="B934" s="257">
        <f t="shared" si="1034"/>
        <v>2020</v>
      </c>
      <c r="C934" s="435">
        <f t="shared" si="1061"/>
        <v>44030</v>
      </c>
      <c r="D934" s="434">
        <v>1.1599999999999999E-2</v>
      </c>
      <c r="E934" s="436"/>
      <c r="F934" s="437">
        <v>1.52E-2</v>
      </c>
      <c r="G934" s="438"/>
      <c r="H934" s="439"/>
      <c r="I934" s="434">
        <v>2.53E-2</v>
      </c>
      <c r="J934" s="436"/>
      <c r="K934" s="434">
        <v>1.0500000000000001E-2</v>
      </c>
      <c r="L934" s="436"/>
      <c r="M934" s="264">
        <f t="shared" si="1063"/>
        <v>1.7076666666666667E-2</v>
      </c>
      <c r="N934" s="264">
        <f t="shared" si="1064"/>
        <v>1.5088571428571429E-2</v>
      </c>
      <c r="O934" s="264">
        <f t="shared" si="1065"/>
        <v>1.6203333333333333E-2</v>
      </c>
      <c r="P934" s="264">
        <f t="shared" si="1066"/>
        <v>1.7198666666666671E-2</v>
      </c>
      <c r="Q934" s="442">
        <f t="shared" si="1094"/>
        <v>1.1599999999999999E-2</v>
      </c>
      <c r="R934" s="442">
        <f t="shared" si="1095"/>
        <v>1.52E-2</v>
      </c>
      <c r="S934" s="442">
        <f t="shared" si="1096"/>
        <v>2.53E-2</v>
      </c>
      <c r="T934" s="442">
        <f t="shared" si="1097"/>
        <v>1.0500000000000001E-2</v>
      </c>
      <c r="V934" s="442">
        <f>AVERAGE(Q934:T934)</f>
        <v>1.5649999999999997E-2</v>
      </c>
      <c r="W934" s="445"/>
      <c r="X934" s="257"/>
      <c r="Y934" s="266">
        <v>133</v>
      </c>
    </row>
    <row r="935" spans="1:25" ht="17.45" customHeight="1" x14ac:dyDescent="0.25">
      <c r="A935" s="257">
        <f t="shared" si="1033"/>
        <v>7</v>
      </c>
      <c r="B935" s="257">
        <f t="shared" si="1034"/>
        <v>2020</v>
      </c>
      <c r="C935" s="435">
        <f t="shared" si="1061"/>
        <v>44031</v>
      </c>
      <c r="D935" s="434"/>
      <c r="E935" s="436">
        <v>7.0800000000000004E-3</v>
      </c>
      <c r="F935" s="437"/>
      <c r="G935" s="438">
        <v>8.8599999999999998E-3</v>
      </c>
      <c r="H935" s="439"/>
      <c r="I935" s="434"/>
      <c r="J935" s="436">
        <v>1.2500000000000001E-2</v>
      </c>
      <c r="K935" s="434"/>
      <c r="L935" s="436">
        <v>1.35E-2</v>
      </c>
      <c r="M935" s="264">
        <f t="shared" si="1063"/>
        <v>1.6762666666666665E-2</v>
      </c>
      <c r="N935" s="264">
        <f t="shared" si="1064"/>
        <v>1.4804571428571427E-2</v>
      </c>
      <c r="O935" s="264">
        <f t="shared" si="1065"/>
        <v>1.5956666666666664E-2</v>
      </c>
      <c r="P935" s="264">
        <f t="shared" si="1066"/>
        <v>1.6902000000000004E-2</v>
      </c>
      <c r="Q935" s="442">
        <f t="shared" si="1094"/>
        <v>7.0800000000000004E-3</v>
      </c>
      <c r="R935" s="442">
        <f t="shared" si="1095"/>
        <v>8.8599999999999998E-3</v>
      </c>
      <c r="S935" s="442">
        <f t="shared" si="1096"/>
        <v>1.2500000000000001E-2</v>
      </c>
      <c r="T935" s="442">
        <f t="shared" si="1097"/>
        <v>1.35E-2</v>
      </c>
      <c r="V935" s="442">
        <f>AVERAGE(Q935:T935)</f>
        <v>1.0485E-2</v>
      </c>
      <c r="W935" s="445"/>
      <c r="X935" s="265">
        <f>AVERAGE(Q934:T935)</f>
        <v>1.3067499999999999E-2</v>
      </c>
      <c r="Y935" s="266">
        <v>133</v>
      </c>
    </row>
    <row r="936" spans="1:25" ht="17.45" customHeight="1" x14ac:dyDescent="0.25">
      <c r="A936" s="257">
        <f t="shared" si="1033"/>
        <v>7</v>
      </c>
      <c r="B936" s="257">
        <f t="shared" si="1034"/>
        <v>2020</v>
      </c>
      <c r="C936" s="8">
        <f t="shared" si="1061"/>
        <v>44032</v>
      </c>
      <c r="D936" s="260">
        <v>2.3E-2</v>
      </c>
      <c r="E936" s="261"/>
      <c r="F936" s="263"/>
      <c r="G936" s="262"/>
      <c r="H936" s="285">
        <v>1.29E-2</v>
      </c>
      <c r="I936" s="260">
        <v>1.47E-2</v>
      </c>
      <c r="J936" s="261"/>
      <c r="K936" s="260">
        <v>1.43E-2</v>
      </c>
      <c r="L936" s="261"/>
      <c r="M936" s="264">
        <f t="shared" si="1063"/>
        <v>1.7159333333333335E-2</v>
      </c>
      <c r="N936" s="264">
        <f t="shared" si="1064"/>
        <v>1.4878857142857143E-2</v>
      </c>
      <c r="O936" s="264">
        <f t="shared" si="1065"/>
        <v>1.617933333333333E-2</v>
      </c>
      <c r="P936" s="264">
        <f t="shared" si="1066"/>
        <v>1.7059333333333336E-2</v>
      </c>
      <c r="Q936" s="265">
        <f t="shared" ref="Q936" si="1099">IFERROR(AVERAGE(D936:E936),"")</f>
        <v>2.3E-2</v>
      </c>
      <c r="R936" s="265">
        <f t="shared" ref="R936" si="1100">IFERROR(AVERAGE(F936:H936),"")</f>
        <v>1.29E-2</v>
      </c>
      <c r="S936" s="265">
        <f t="shared" ref="S936" si="1101">IFERROR(AVERAGE(I936:J936),"")</f>
        <v>1.47E-2</v>
      </c>
      <c r="T936" s="265">
        <f t="shared" ref="T936" si="1102">IFERROR(AVERAGE(K936:L936),"")</f>
        <v>1.43E-2</v>
      </c>
      <c r="V936" s="257"/>
      <c r="W936" s="265">
        <f t="shared" ref="W936" si="1103">AVERAGE(Q936:T936)</f>
        <v>1.6225E-2</v>
      </c>
    </row>
    <row r="937" spans="1:25" ht="17.45" customHeight="1" x14ac:dyDescent="0.25">
      <c r="A937" s="257">
        <f t="shared" si="1033"/>
        <v>7</v>
      </c>
      <c r="B937" s="257">
        <f t="shared" si="1034"/>
        <v>2020</v>
      </c>
      <c r="C937" s="8">
        <f t="shared" si="1061"/>
        <v>44033</v>
      </c>
      <c r="D937" s="260"/>
      <c r="E937" s="261">
        <v>1.7000000000000001E-2</v>
      </c>
      <c r="F937" s="263"/>
      <c r="G937" s="262">
        <v>2.0500000000000001E-2</v>
      </c>
      <c r="H937" s="285"/>
      <c r="I937" s="260"/>
      <c r="J937" s="261">
        <v>2.29E-2</v>
      </c>
      <c r="K937" s="260"/>
      <c r="L937" s="261">
        <v>2.3900000000000001E-2</v>
      </c>
      <c r="M937" s="264">
        <f t="shared" si="1063"/>
        <v>1.7468666666666667E-2</v>
      </c>
      <c r="N937" s="264">
        <f t="shared" si="1064"/>
        <v>1.5242857142857141E-2</v>
      </c>
      <c r="O937" s="264">
        <f t="shared" si="1065"/>
        <v>1.6687333333333332E-2</v>
      </c>
      <c r="P937" s="264">
        <f t="shared" si="1066"/>
        <v>1.7419333333333335E-2</v>
      </c>
      <c r="Q937" s="265">
        <f t="shared" ref="Q937:Q943" si="1104">IFERROR(AVERAGE(D937:E937),"")</f>
        <v>1.7000000000000001E-2</v>
      </c>
      <c r="R937" s="265">
        <f t="shared" ref="R937:R943" si="1105">IFERROR(AVERAGE(F937:H937),"")</f>
        <v>2.0500000000000001E-2</v>
      </c>
      <c r="S937" s="265">
        <f t="shared" ref="S937:S943" si="1106">IFERROR(AVERAGE(I937:J937),"")</f>
        <v>2.29E-2</v>
      </c>
      <c r="T937" s="265">
        <f t="shared" ref="T937:T943" si="1107">IFERROR(AVERAGE(K937:L937),"")</f>
        <v>2.3900000000000001E-2</v>
      </c>
      <c r="V937" s="257"/>
      <c r="W937" s="265">
        <f t="shared" ref="W937:W940" si="1108">AVERAGE(Q937:T937)</f>
        <v>2.1075000000000003E-2</v>
      </c>
    </row>
    <row r="938" spans="1:25" ht="17.45" customHeight="1" x14ac:dyDescent="0.25">
      <c r="A938" s="257">
        <f t="shared" si="1033"/>
        <v>7</v>
      </c>
      <c r="B938" s="257">
        <f t="shared" si="1034"/>
        <v>2020</v>
      </c>
      <c r="C938" s="48">
        <f t="shared" si="1061"/>
        <v>44034</v>
      </c>
      <c r="D938" s="275">
        <v>2.2800000000000001E-2</v>
      </c>
      <c r="E938" s="276"/>
      <c r="F938" s="278">
        <v>1.7000000000000001E-2</v>
      </c>
      <c r="G938" s="277"/>
      <c r="H938" s="286">
        <v>1.6799999999999999E-2</v>
      </c>
      <c r="I938" s="275">
        <v>1.8100000000000002E-2</v>
      </c>
      <c r="J938" s="276"/>
      <c r="K938" s="275">
        <v>1.8200000000000001E-2</v>
      </c>
      <c r="L938" s="276"/>
      <c r="M938" s="264">
        <f t="shared" si="1063"/>
        <v>1.7555333333333333E-2</v>
      </c>
      <c r="N938" s="264">
        <f t="shared" si="1064"/>
        <v>1.5222857142857144E-2</v>
      </c>
      <c r="O938" s="264">
        <f t="shared" si="1065"/>
        <v>1.6703999999999997E-2</v>
      </c>
      <c r="P938" s="264">
        <f t="shared" si="1066"/>
        <v>1.7506000000000004E-2</v>
      </c>
      <c r="Q938" s="265">
        <f t="shared" si="1104"/>
        <v>2.2800000000000001E-2</v>
      </c>
      <c r="R938" s="265">
        <f t="shared" si="1105"/>
        <v>1.6899999999999998E-2</v>
      </c>
      <c r="S938" s="265">
        <f t="shared" si="1106"/>
        <v>1.8100000000000002E-2</v>
      </c>
      <c r="T938" s="265">
        <f t="shared" si="1107"/>
        <v>1.8200000000000001E-2</v>
      </c>
      <c r="V938" s="257"/>
      <c r="W938" s="265">
        <f t="shared" si="1108"/>
        <v>1.9000000000000003E-2</v>
      </c>
    </row>
    <row r="939" spans="1:25" ht="17.45" customHeight="1" x14ac:dyDescent="0.25">
      <c r="A939" s="257">
        <f t="shared" si="1033"/>
        <v>7</v>
      </c>
      <c r="B939" s="257">
        <f t="shared" si="1034"/>
        <v>2020</v>
      </c>
      <c r="C939" s="8">
        <f t="shared" si="1061"/>
        <v>44035</v>
      </c>
      <c r="D939" s="260"/>
      <c r="E939" s="261">
        <v>3.0599999999999999E-2</v>
      </c>
      <c r="F939" s="263"/>
      <c r="G939" s="262">
        <v>1.4800000000000001E-2</v>
      </c>
      <c r="H939" s="285"/>
      <c r="I939" s="260"/>
      <c r="J939" s="261">
        <v>1.3899999999999999E-2</v>
      </c>
      <c r="K939" s="260"/>
      <c r="L939" s="261">
        <v>1.9599999999999999E-2</v>
      </c>
      <c r="M939" s="264">
        <f t="shared" si="1063"/>
        <v>1.8075333333333332E-2</v>
      </c>
      <c r="N939" s="264">
        <f t="shared" si="1064"/>
        <v>1.5011428571428573E-2</v>
      </c>
      <c r="O939" s="264">
        <f t="shared" si="1065"/>
        <v>1.6260666666666663E-2</v>
      </c>
      <c r="P939" s="264">
        <f t="shared" si="1066"/>
        <v>1.7436E-2</v>
      </c>
      <c r="Q939" s="265">
        <f t="shared" si="1104"/>
        <v>3.0599999999999999E-2</v>
      </c>
      <c r="R939" s="265">
        <f t="shared" si="1105"/>
        <v>1.4800000000000001E-2</v>
      </c>
      <c r="S939" s="265">
        <f t="shared" si="1106"/>
        <v>1.3899999999999999E-2</v>
      </c>
      <c r="T939" s="265">
        <f t="shared" si="1107"/>
        <v>1.9599999999999999E-2</v>
      </c>
      <c r="V939" s="257"/>
      <c r="W939" s="265">
        <f t="shared" si="1108"/>
        <v>1.9724999999999999E-2</v>
      </c>
    </row>
    <row r="940" spans="1:25" ht="17.45" customHeight="1" x14ac:dyDescent="0.25">
      <c r="A940" s="257">
        <f t="shared" si="1033"/>
        <v>7</v>
      </c>
      <c r="B940" s="257">
        <f t="shared" si="1034"/>
        <v>2020</v>
      </c>
      <c r="C940" s="8">
        <f t="shared" si="1061"/>
        <v>44036</v>
      </c>
      <c r="D940" s="252">
        <v>1.9699999999999999E-2</v>
      </c>
      <c r="E940" s="253"/>
      <c r="F940" s="255">
        <v>1.72E-2</v>
      </c>
      <c r="G940" s="254"/>
      <c r="H940" s="114"/>
      <c r="I940" s="252">
        <v>2.2700000000000001E-2</v>
      </c>
      <c r="J940" s="253"/>
      <c r="K940" s="252">
        <v>1.6E-2</v>
      </c>
      <c r="L940" s="253"/>
      <c r="M940" s="264">
        <f t="shared" si="1063"/>
        <v>1.7905333333333336E-2</v>
      </c>
      <c r="N940" s="264">
        <f t="shared" si="1064"/>
        <v>1.4911428571428569E-2</v>
      </c>
      <c r="O940" s="264">
        <f t="shared" si="1065"/>
        <v>1.630733333333333E-2</v>
      </c>
      <c r="P940" s="264">
        <f t="shared" si="1066"/>
        <v>1.7365999999999999E-2</v>
      </c>
      <c r="Q940" s="265">
        <f t="shared" si="1104"/>
        <v>1.9699999999999999E-2</v>
      </c>
      <c r="R940" s="265">
        <f t="shared" si="1105"/>
        <v>1.72E-2</v>
      </c>
      <c r="S940" s="265">
        <f t="shared" si="1106"/>
        <v>2.2700000000000001E-2</v>
      </c>
      <c r="T940" s="265">
        <f t="shared" si="1107"/>
        <v>1.6E-2</v>
      </c>
      <c r="V940" s="257"/>
      <c r="W940" s="265">
        <f t="shared" si="1108"/>
        <v>1.89E-2</v>
      </c>
      <c r="X940" s="265">
        <f>AVERAGE(Q936:T940)</f>
        <v>1.8984999999999998E-2</v>
      </c>
      <c r="Y940" s="266">
        <v>134</v>
      </c>
    </row>
    <row r="941" spans="1:25" ht="17.45" customHeight="1" x14ac:dyDescent="0.25">
      <c r="A941" s="257">
        <f t="shared" si="1033"/>
        <v>7</v>
      </c>
      <c r="B941" s="257">
        <f t="shared" si="1034"/>
        <v>2020</v>
      </c>
      <c r="C941" s="435">
        <f t="shared" si="1061"/>
        <v>44037</v>
      </c>
      <c r="D941" s="448"/>
      <c r="E941" s="449">
        <v>9.5200000000000007E-3</v>
      </c>
      <c r="F941" s="451"/>
      <c r="G941" s="450">
        <v>1.2800000000000001E-2</v>
      </c>
      <c r="H941" s="452"/>
      <c r="I941" s="448"/>
      <c r="J941" s="449">
        <v>1.15E-2</v>
      </c>
      <c r="K941" s="448"/>
      <c r="L941" s="449">
        <v>1.4200000000000001E-2</v>
      </c>
      <c r="M941" s="264">
        <f t="shared" si="1063"/>
        <v>1.7506000000000004E-2</v>
      </c>
      <c r="N941" s="264">
        <f t="shared" si="1064"/>
        <v>1.4839999999999999E-2</v>
      </c>
      <c r="O941" s="264">
        <f t="shared" si="1065"/>
        <v>1.6170666666666663E-2</v>
      </c>
      <c r="P941" s="264">
        <f t="shared" si="1066"/>
        <v>1.7099333333333334E-2</v>
      </c>
      <c r="Q941" s="442">
        <f t="shared" si="1104"/>
        <v>9.5200000000000007E-3</v>
      </c>
      <c r="R941" s="442">
        <f t="shared" si="1105"/>
        <v>1.2800000000000001E-2</v>
      </c>
      <c r="S941" s="442">
        <f t="shared" si="1106"/>
        <v>1.15E-2</v>
      </c>
      <c r="T941" s="442">
        <f t="shared" si="1107"/>
        <v>1.4200000000000001E-2</v>
      </c>
      <c r="V941" s="442">
        <f>AVERAGE(Q941:T941)</f>
        <v>1.2005000000000002E-2</v>
      </c>
      <c r="W941" s="445"/>
      <c r="X941" s="257"/>
      <c r="Y941" s="266">
        <v>134</v>
      </c>
    </row>
    <row r="942" spans="1:25" ht="17.45" customHeight="1" x14ac:dyDescent="0.25">
      <c r="A942" s="257">
        <f t="shared" si="1033"/>
        <v>7</v>
      </c>
      <c r="B942" s="257">
        <f t="shared" si="1034"/>
        <v>2020</v>
      </c>
      <c r="C942" s="435">
        <f t="shared" si="1061"/>
        <v>44038</v>
      </c>
      <c r="D942" s="448">
        <v>1.0500000000000001E-2</v>
      </c>
      <c r="E942" s="449"/>
      <c r="F942" s="451"/>
      <c r="G942" s="450"/>
      <c r="H942" s="452">
        <v>1.3299999999999999E-2</v>
      </c>
      <c r="I942" s="448">
        <v>8.7399999999999995E-3</v>
      </c>
      <c r="J942" s="449"/>
      <c r="K942" s="448">
        <v>9.9900000000000006E-3</v>
      </c>
      <c r="L942" s="449"/>
      <c r="M942" s="264">
        <f t="shared" si="1063"/>
        <v>1.7312666666666664E-2</v>
      </c>
      <c r="N942" s="264">
        <f t="shared" si="1064"/>
        <v>1.469428571428571E-2</v>
      </c>
      <c r="O942" s="264">
        <f t="shared" si="1065"/>
        <v>1.5982000000000003E-2</v>
      </c>
      <c r="P942" s="264">
        <f t="shared" si="1066"/>
        <v>1.6948999999999999E-2</v>
      </c>
      <c r="Q942" s="442">
        <f t="shared" si="1104"/>
        <v>1.0500000000000001E-2</v>
      </c>
      <c r="R942" s="442">
        <f t="shared" si="1105"/>
        <v>1.3299999999999999E-2</v>
      </c>
      <c r="S942" s="442">
        <f t="shared" si="1106"/>
        <v>8.7399999999999995E-3</v>
      </c>
      <c r="T942" s="442">
        <f t="shared" si="1107"/>
        <v>9.9900000000000006E-3</v>
      </c>
      <c r="V942" s="442">
        <f>AVERAGE(Q942:T942)</f>
        <v>1.06325E-2</v>
      </c>
      <c r="W942" s="445"/>
      <c r="X942" s="265">
        <f>AVERAGE(Q941:T942)</f>
        <v>1.1318750000000001E-2</v>
      </c>
      <c r="Y942" s="266">
        <v>134</v>
      </c>
    </row>
    <row r="943" spans="1:25" ht="17.45" customHeight="1" x14ac:dyDescent="0.25">
      <c r="A943" s="257">
        <f t="shared" si="1033"/>
        <v>7</v>
      </c>
      <c r="B943" s="257">
        <f t="shared" si="1034"/>
        <v>2020</v>
      </c>
      <c r="C943" s="8">
        <f t="shared" si="1061"/>
        <v>44039</v>
      </c>
      <c r="D943" s="252"/>
      <c r="E943" s="253">
        <v>1.72E-2</v>
      </c>
      <c r="F943" s="255"/>
      <c r="G943" s="254">
        <v>1.83E-2</v>
      </c>
      <c r="H943" s="114"/>
      <c r="I943" s="252"/>
      <c r="J943" s="253">
        <v>1.6400000000000001E-2</v>
      </c>
      <c r="K943" s="252"/>
      <c r="L943" s="253">
        <v>2.12E-2</v>
      </c>
      <c r="M943" s="264">
        <f t="shared" si="1063"/>
        <v>1.754933333333333E-2</v>
      </c>
      <c r="N943" s="264">
        <f t="shared" si="1064"/>
        <v>1.4957714285714283E-2</v>
      </c>
      <c r="O943" s="264">
        <f t="shared" si="1065"/>
        <v>1.6175333333333337E-2</v>
      </c>
      <c r="P943" s="264">
        <f t="shared" si="1066"/>
        <v>1.7269E-2</v>
      </c>
      <c r="Q943" s="265">
        <f t="shared" si="1104"/>
        <v>1.72E-2</v>
      </c>
      <c r="R943" s="265">
        <f t="shared" si="1105"/>
        <v>1.83E-2</v>
      </c>
      <c r="S943" s="265">
        <f t="shared" si="1106"/>
        <v>1.6400000000000001E-2</v>
      </c>
      <c r="T943" s="265">
        <f t="shared" si="1107"/>
        <v>2.12E-2</v>
      </c>
      <c r="V943" s="257"/>
      <c r="W943" s="265">
        <f t="shared" ref="W943:W947" si="1109">AVERAGE(Q943:T943)</f>
        <v>1.8275E-2</v>
      </c>
    </row>
    <row r="944" spans="1:25" ht="17.45" customHeight="1" thickBot="1" x14ac:dyDescent="0.3">
      <c r="A944" s="257">
        <f t="shared" ref="A944:A1007" si="1110">IF(ISNUMBER(C944),MONTH(C944),"")</f>
        <v>7</v>
      </c>
      <c r="B944" s="257">
        <f t="shared" ref="B944:B1007" si="1111">IF(ISNUMBER(C944),YEAR(C944),"")</f>
        <v>2020</v>
      </c>
      <c r="C944" s="48">
        <f t="shared" si="1061"/>
        <v>44040</v>
      </c>
      <c r="D944" s="279">
        <v>1.66E-2</v>
      </c>
      <c r="E944" s="280"/>
      <c r="F944" s="282">
        <v>2.9000000000000001E-2</v>
      </c>
      <c r="G944" s="281"/>
      <c r="H944" s="142">
        <v>2.9899999999999999E-2</v>
      </c>
      <c r="I944" s="279">
        <v>1.9699999999999999E-2</v>
      </c>
      <c r="J944" s="280"/>
      <c r="K944" s="279">
        <v>1.4999999999999999E-2</v>
      </c>
      <c r="L944" s="280"/>
      <c r="M944" s="264">
        <f t="shared" si="1063"/>
        <v>1.7844999999999996E-2</v>
      </c>
      <c r="N944" s="264">
        <f t="shared" si="1064"/>
        <v>1.6418857142857141E-2</v>
      </c>
      <c r="O944" s="264">
        <f t="shared" si="1065"/>
        <v>1.6694333333333335E-2</v>
      </c>
      <c r="P944" s="264">
        <f t="shared" si="1066"/>
        <v>1.7375666666666668E-2</v>
      </c>
      <c r="Q944" s="265">
        <f t="shared" ref="Q944:Q949" si="1112">IFERROR(AVERAGE(D944:E944),"")</f>
        <v>1.66E-2</v>
      </c>
      <c r="R944" s="265">
        <f t="shared" ref="R944:R949" si="1113">IFERROR(AVERAGE(F944:H944),"")</f>
        <v>2.945E-2</v>
      </c>
      <c r="S944" s="265">
        <f t="shared" ref="S944:S949" si="1114">IFERROR(AVERAGE(I944:J944),"")</f>
        <v>1.9699999999999999E-2</v>
      </c>
      <c r="T944" s="265">
        <f t="shared" ref="T944:T949" si="1115">IFERROR(AVERAGE(K944:L944),"")</f>
        <v>1.4999999999999999E-2</v>
      </c>
      <c r="V944" s="257"/>
      <c r="W944" s="265">
        <f t="shared" si="1109"/>
        <v>2.0187500000000001E-2</v>
      </c>
    </row>
    <row r="945" spans="1:30" ht="17.45" customHeight="1" thickBot="1" x14ac:dyDescent="0.3">
      <c r="A945" s="257">
        <f t="shared" si="1110"/>
        <v>7</v>
      </c>
      <c r="B945" s="257">
        <f t="shared" si="1111"/>
        <v>2020</v>
      </c>
      <c r="C945" s="8">
        <f t="shared" si="1061"/>
        <v>44041</v>
      </c>
      <c r="D945" s="252"/>
      <c r="E945" s="253">
        <v>1.5699999999999999E-2</v>
      </c>
      <c r="F945" s="255"/>
      <c r="G945" s="254">
        <v>2.81E-2</v>
      </c>
      <c r="H945" s="114"/>
      <c r="I945" s="252"/>
      <c r="J945" s="253">
        <v>2.01E-2</v>
      </c>
      <c r="K945" s="252"/>
      <c r="L945" s="253">
        <v>2.46E-2</v>
      </c>
      <c r="M945" s="264">
        <f t="shared" si="1063"/>
        <v>1.782166666666667E-2</v>
      </c>
      <c r="N945" s="264">
        <f t="shared" si="1064"/>
        <v>1.6735999999999997E-2</v>
      </c>
      <c r="O945" s="264">
        <f t="shared" si="1065"/>
        <v>1.7031000000000001E-2</v>
      </c>
      <c r="P945" s="264">
        <f t="shared" si="1066"/>
        <v>1.7495666666666666E-2</v>
      </c>
      <c r="Q945" s="265">
        <f t="shared" si="1112"/>
        <v>1.5699999999999999E-2</v>
      </c>
      <c r="R945" s="265">
        <f t="shared" si="1113"/>
        <v>2.81E-2</v>
      </c>
      <c r="S945" s="265">
        <f t="shared" si="1114"/>
        <v>2.01E-2</v>
      </c>
      <c r="T945" s="265">
        <f t="shared" si="1115"/>
        <v>2.46E-2</v>
      </c>
      <c r="V945" s="257"/>
      <c r="W945" s="265">
        <f t="shared" si="1109"/>
        <v>2.2124999999999999E-2</v>
      </c>
      <c r="Z945" s="313" t="s">
        <v>88</v>
      </c>
      <c r="AA945" s="299">
        <v>2020</v>
      </c>
      <c r="AB945" s="300"/>
      <c r="AC945" s="300"/>
      <c r="AD945" s="300"/>
    </row>
    <row r="946" spans="1:30" ht="17.45" customHeight="1" x14ac:dyDescent="0.25">
      <c r="A946" s="257">
        <f t="shared" si="1110"/>
        <v>7</v>
      </c>
      <c r="B946" s="257">
        <f t="shared" si="1111"/>
        <v>2020</v>
      </c>
      <c r="C946" s="8">
        <f t="shared" si="1061"/>
        <v>44042</v>
      </c>
      <c r="D946" s="252">
        <v>1.52E-2</v>
      </c>
      <c r="E946" s="253"/>
      <c r="F946" s="255">
        <v>2.3900000000000001E-2</v>
      </c>
      <c r="G946" s="254"/>
      <c r="H946" s="114"/>
      <c r="I946" s="252">
        <v>1.6899999999999998E-2</v>
      </c>
      <c r="J946" s="253"/>
      <c r="K946" s="252">
        <v>1.2999999999999999E-2</v>
      </c>
      <c r="L946" s="253"/>
      <c r="M946" s="264">
        <f t="shared" si="1063"/>
        <v>1.7685000000000003E-2</v>
      </c>
      <c r="N946" s="264">
        <f t="shared" si="1064"/>
        <v>1.6795999999999998E-2</v>
      </c>
      <c r="O946" s="264">
        <f t="shared" si="1065"/>
        <v>1.676766666666667E-2</v>
      </c>
      <c r="P946" s="264">
        <f t="shared" si="1066"/>
        <v>1.7235666666666666E-2</v>
      </c>
      <c r="Q946" s="265">
        <f t="shared" si="1112"/>
        <v>1.52E-2</v>
      </c>
      <c r="R946" s="265">
        <f t="shared" si="1113"/>
        <v>2.3900000000000001E-2</v>
      </c>
      <c r="S946" s="265">
        <f t="shared" si="1114"/>
        <v>1.6899999999999998E-2</v>
      </c>
      <c r="T946" s="265">
        <f t="shared" si="1115"/>
        <v>1.2999999999999999E-2</v>
      </c>
      <c r="V946" s="257"/>
      <c r="W946" s="265">
        <f t="shared" si="1109"/>
        <v>1.7250000000000001E-2</v>
      </c>
      <c r="Z946" s="301" t="s">
        <v>35</v>
      </c>
      <c r="AA946" s="301" t="s">
        <v>1</v>
      </c>
      <c r="AB946" s="301" t="s">
        <v>2</v>
      </c>
      <c r="AC946" s="301" t="s">
        <v>9</v>
      </c>
      <c r="AD946" s="301" t="s">
        <v>12</v>
      </c>
    </row>
    <row r="947" spans="1:30" ht="17.45" customHeight="1" x14ac:dyDescent="0.25">
      <c r="A947" s="257">
        <f t="shared" si="1110"/>
        <v>7</v>
      </c>
      <c r="B947" s="257">
        <f t="shared" si="1111"/>
        <v>2020</v>
      </c>
      <c r="C947" s="8">
        <f t="shared" si="1061"/>
        <v>44043</v>
      </c>
      <c r="D947" s="260"/>
      <c r="E947" s="261">
        <v>1.5100000000000001E-2</v>
      </c>
      <c r="F947" s="263"/>
      <c r="G947" s="262">
        <v>2.9399999999999999E-2</v>
      </c>
      <c r="H947" s="285"/>
      <c r="I947" s="260"/>
      <c r="J947" s="261">
        <v>2.4E-2</v>
      </c>
      <c r="K947" s="260"/>
      <c r="L947" s="261">
        <v>2.18E-2</v>
      </c>
      <c r="M947" s="264">
        <f t="shared" si="1063"/>
        <v>1.748166666666667E-2</v>
      </c>
      <c r="N947" s="264">
        <f t="shared" si="1064"/>
        <v>1.7276E-2</v>
      </c>
      <c r="O947" s="264">
        <f t="shared" si="1065"/>
        <v>1.703766666666667E-2</v>
      </c>
      <c r="P947" s="264">
        <f t="shared" si="1066"/>
        <v>1.7025666666666665E-2</v>
      </c>
      <c r="Q947" s="265">
        <f t="shared" si="1112"/>
        <v>1.5100000000000001E-2</v>
      </c>
      <c r="R947" s="265">
        <f t="shared" si="1113"/>
        <v>2.9399999999999999E-2</v>
      </c>
      <c r="S947" s="265">
        <f t="shared" si="1114"/>
        <v>2.4E-2</v>
      </c>
      <c r="T947" s="265">
        <f t="shared" si="1115"/>
        <v>2.18E-2</v>
      </c>
      <c r="V947" s="257"/>
      <c r="W947" s="265">
        <f t="shared" si="1109"/>
        <v>2.2575000000000001E-2</v>
      </c>
      <c r="X947" s="265">
        <f>AVERAGE(Q943:T947)</f>
        <v>2.00825E-2</v>
      </c>
      <c r="Y947" s="266">
        <v>135</v>
      </c>
      <c r="Z947" s="302" t="s">
        <v>58</v>
      </c>
      <c r="AA947" s="303">
        <f>AVERAGE(D917:E947)</f>
        <v>1.7601612903225809E-2</v>
      </c>
      <c r="AB947" s="303">
        <f>AVERAGE(F917:H947)</f>
        <v>1.7146111111111108E-2</v>
      </c>
      <c r="AC947" s="303">
        <f>AVERAGE(I917:J947)</f>
        <v>1.7000967741935488E-2</v>
      </c>
      <c r="AD947" s="303">
        <f>AVERAGE(K917:L947)</f>
        <v>1.7382903225806455E-2</v>
      </c>
    </row>
    <row r="948" spans="1:30" ht="17.45" customHeight="1" x14ac:dyDescent="0.25">
      <c r="A948" s="257">
        <f t="shared" si="1110"/>
        <v>8</v>
      </c>
      <c r="B948" s="257">
        <f t="shared" si="1111"/>
        <v>2020</v>
      </c>
      <c r="C948" s="435">
        <f t="shared" si="1061"/>
        <v>44044</v>
      </c>
      <c r="D948" s="434">
        <v>1.4E-2</v>
      </c>
      <c r="E948" s="436"/>
      <c r="F948" s="437"/>
      <c r="G948" s="438"/>
      <c r="H948" s="439">
        <v>1.54E-2</v>
      </c>
      <c r="I948" s="434">
        <v>9.7800000000000005E-3</v>
      </c>
      <c r="J948" s="436"/>
      <c r="K948" s="434">
        <v>1.4999999999999999E-2</v>
      </c>
      <c r="L948" s="436"/>
      <c r="M948" s="264">
        <f t="shared" si="1063"/>
        <v>1.7198333333333333E-2</v>
      </c>
      <c r="N948" s="264">
        <f t="shared" si="1064"/>
        <v>1.7293142857142854E-2</v>
      </c>
      <c r="O948" s="264">
        <f t="shared" si="1065"/>
        <v>1.6773666666666673E-2</v>
      </c>
      <c r="P948" s="264">
        <f t="shared" si="1066"/>
        <v>1.6958999999999998E-2</v>
      </c>
      <c r="Q948" s="442">
        <f t="shared" si="1112"/>
        <v>1.4E-2</v>
      </c>
      <c r="R948" s="442">
        <f t="shared" si="1113"/>
        <v>1.54E-2</v>
      </c>
      <c r="S948" s="442">
        <f t="shared" si="1114"/>
        <v>9.7800000000000005E-3</v>
      </c>
      <c r="T948" s="442">
        <f t="shared" si="1115"/>
        <v>1.4999999999999999E-2</v>
      </c>
      <c r="V948" s="442">
        <f>AVERAGE(Q948:T948)</f>
        <v>1.3545000000000001E-2</v>
      </c>
      <c r="W948" s="445"/>
      <c r="X948" s="257"/>
      <c r="Y948" s="266">
        <v>135</v>
      </c>
      <c r="Z948" s="302" t="s">
        <v>59</v>
      </c>
      <c r="AA948" s="303">
        <f>MAX(D917:E947)</f>
        <v>3.0599999999999999E-2</v>
      </c>
      <c r="AB948" s="303">
        <f>MAX(F917:H947)</f>
        <v>2.9899999999999999E-2</v>
      </c>
      <c r="AC948" s="303">
        <f>MAX(I917:J947)</f>
        <v>2.6599999999999999E-2</v>
      </c>
      <c r="AD948" s="303">
        <f>MAX(K917:L947)</f>
        <v>2.81E-2</v>
      </c>
    </row>
    <row r="949" spans="1:30" ht="17.45" customHeight="1" thickBot="1" x14ac:dyDescent="0.3">
      <c r="A949" s="257">
        <f t="shared" si="1110"/>
        <v>8</v>
      </c>
      <c r="B949" s="257">
        <f t="shared" si="1111"/>
        <v>2020</v>
      </c>
      <c r="C949" s="435">
        <f t="shared" si="1061"/>
        <v>44045</v>
      </c>
      <c r="D949" s="434"/>
      <c r="E949" s="436">
        <v>9.2200000000000008E-3</v>
      </c>
      <c r="F949" s="437"/>
      <c r="G949" s="438">
        <v>8.8000000000000005E-3</v>
      </c>
      <c r="H949" s="439"/>
      <c r="I949" s="434"/>
      <c r="J949" s="436">
        <v>5.6100000000000004E-3</v>
      </c>
      <c r="K949" s="434"/>
      <c r="L949" s="436">
        <v>1.6799999999999999E-2</v>
      </c>
      <c r="M949" s="264">
        <f t="shared" si="1063"/>
        <v>1.6609000000000002E-2</v>
      </c>
      <c r="N949" s="264">
        <f t="shared" si="1064"/>
        <v>1.7067428571428567E-2</v>
      </c>
      <c r="O949" s="264">
        <f t="shared" si="1065"/>
        <v>1.6584000000000002E-2</v>
      </c>
      <c r="P949" s="264">
        <f t="shared" si="1066"/>
        <v>1.6972333333333332E-2</v>
      </c>
      <c r="Q949" s="442">
        <f t="shared" si="1112"/>
        <v>9.2200000000000008E-3</v>
      </c>
      <c r="R949" s="442">
        <f t="shared" si="1113"/>
        <v>8.8000000000000005E-3</v>
      </c>
      <c r="S949" s="442">
        <f t="shared" si="1114"/>
        <v>5.6100000000000004E-3</v>
      </c>
      <c r="T949" s="442">
        <f t="shared" si="1115"/>
        <v>1.6799999999999999E-2</v>
      </c>
      <c r="V949" s="442">
        <f>AVERAGE(Q949:T949)</f>
        <v>1.01075E-2</v>
      </c>
      <c r="W949" s="445"/>
      <c r="X949" s="265">
        <f>AVERAGE(Q948:T949)</f>
        <v>1.1826250000000002E-2</v>
      </c>
      <c r="Y949" s="266">
        <v>135</v>
      </c>
      <c r="Z949" s="304" t="s">
        <v>128</v>
      </c>
      <c r="AA949" s="305">
        <f>COUNTIF(D917:E947,"&gt;=0.075")</f>
        <v>0</v>
      </c>
      <c r="AB949" s="305">
        <f>COUNTIF(F917:H947,"&gt;=0.075")</f>
        <v>0</v>
      </c>
      <c r="AC949" s="305">
        <f>COUNTIF(I917:J947,"&gt;=0.075")</f>
        <v>0</v>
      </c>
      <c r="AD949" s="305">
        <f>COUNTIF(K917:L947,"&gt;=0.075")</f>
        <v>0</v>
      </c>
    </row>
    <row r="950" spans="1:30" ht="17.45" customHeight="1" thickBot="1" x14ac:dyDescent="0.3">
      <c r="A950" s="257">
        <f t="shared" si="1110"/>
        <v>8</v>
      </c>
      <c r="B950" s="257">
        <f t="shared" si="1111"/>
        <v>2020</v>
      </c>
      <c r="C950" s="48">
        <f t="shared" si="1061"/>
        <v>44046</v>
      </c>
      <c r="D950" s="275">
        <v>1.7600000000000001E-2</v>
      </c>
      <c r="E950" s="276"/>
      <c r="F950" s="278">
        <v>1.8200000000000001E-2</v>
      </c>
      <c r="G950" s="277"/>
      <c r="H950" s="286">
        <v>1.78E-2</v>
      </c>
      <c r="I950" s="275">
        <v>1.5599999999999999E-2</v>
      </c>
      <c r="J950" s="276"/>
      <c r="K950" s="275">
        <v>2.23E-2</v>
      </c>
      <c r="L950" s="276"/>
      <c r="M950" s="264">
        <f t="shared" si="1063"/>
        <v>1.6759000000000003E-2</v>
      </c>
      <c r="N950" s="264">
        <f t="shared" si="1064"/>
        <v>1.7570285714285715E-2</v>
      </c>
      <c r="O950" s="264">
        <f t="shared" si="1065"/>
        <v>1.6823000000000001E-2</v>
      </c>
      <c r="P950" s="264">
        <f t="shared" si="1066"/>
        <v>1.7378999999999999E-2</v>
      </c>
      <c r="Q950" s="265">
        <f t="shared" ref="Q950:Q951" si="1116">IFERROR(AVERAGE(D950:E950),"")</f>
        <v>1.7600000000000001E-2</v>
      </c>
      <c r="R950" s="265">
        <f t="shared" ref="R950:R951" si="1117">IFERROR(AVERAGE(F950:H950),"")</f>
        <v>1.8000000000000002E-2</v>
      </c>
      <c r="S950" s="265">
        <f t="shared" ref="S950:S951" si="1118">IFERROR(AVERAGE(I950:J950),"")</f>
        <v>1.5599999999999999E-2</v>
      </c>
      <c r="T950" s="265">
        <f t="shared" ref="T950:T951" si="1119">IFERROR(AVERAGE(K950:L950),"")</f>
        <v>2.23E-2</v>
      </c>
      <c r="V950" s="257"/>
      <c r="W950" s="265">
        <f t="shared" ref="W950:W951" si="1120">AVERAGE(Q950:T950)</f>
        <v>1.8375000000000002E-2</v>
      </c>
      <c r="AD950" s="136">
        <f>AVERAGE(AA947:AD947)</f>
        <v>1.7282898745519713E-2</v>
      </c>
    </row>
    <row r="951" spans="1:30" ht="17.45" customHeight="1" x14ac:dyDescent="0.25">
      <c r="A951" s="257">
        <f t="shared" si="1110"/>
        <v>8</v>
      </c>
      <c r="B951" s="257">
        <f t="shared" si="1111"/>
        <v>2020</v>
      </c>
      <c r="C951" s="8">
        <f t="shared" si="1061"/>
        <v>44047</v>
      </c>
      <c r="D951" s="260"/>
      <c r="E951" s="261">
        <v>2.1000000000000001E-2</v>
      </c>
      <c r="F951" s="263"/>
      <c r="G951" s="262">
        <v>1.66E-2</v>
      </c>
      <c r="H951" s="285"/>
      <c r="I951" s="260"/>
      <c r="J951" s="261">
        <v>1.7600000000000001E-2</v>
      </c>
      <c r="K951" s="260"/>
      <c r="L951" s="261">
        <v>2.2599999999999999E-2</v>
      </c>
      <c r="M951" s="264">
        <f t="shared" si="1063"/>
        <v>1.6999E-2</v>
      </c>
      <c r="N951" s="264">
        <f t="shared" si="1064"/>
        <v>1.7635999999999999E-2</v>
      </c>
      <c r="O951" s="264">
        <f t="shared" si="1065"/>
        <v>1.6963000000000002E-2</v>
      </c>
      <c r="P951" s="264">
        <f t="shared" si="1066"/>
        <v>1.7412333333333332E-2</v>
      </c>
      <c r="Q951" s="265">
        <f t="shared" si="1116"/>
        <v>2.1000000000000001E-2</v>
      </c>
      <c r="R951" s="265">
        <f t="shared" si="1117"/>
        <v>1.66E-2</v>
      </c>
      <c r="S951" s="265">
        <f t="shared" si="1118"/>
        <v>1.7600000000000001E-2</v>
      </c>
      <c r="T951" s="265">
        <f t="shared" si="1119"/>
        <v>2.2599999999999999E-2</v>
      </c>
      <c r="V951" s="257"/>
      <c r="W951" s="265">
        <f t="shared" si="1120"/>
        <v>1.9449999999999999E-2</v>
      </c>
    </row>
    <row r="952" spans="1:30" ht="17.45" customHeight="1" x14ac:dyDescent="0.25">
      <c r="A952" s="257">
        <f t="shared" si="1110"/>
        <v>8</v>
      </c>
      <c r="B952" s="257">
        <f t="shared" si="1111"/>
        <v>2020</v>
      </c>
      <c r="C952" s="8">
        <f t="shared" si="1061"/>
        <v>44048</v>
      </c>
      <c r="D952" s="260">
        <v>1.6899999999999998E-2</v>
      </c>
      <c r="E952" s="261"/>
      <c r="F952" s="263">
        <v>1.2200000000000001E-2</v>
      </c>
      <c r="G952" s="262"/>
      <c r="H952" s="285"/>
      <c r="I952" s="260">
        <v>1.6899999999999998E-2</v>
      </c>
      <c r="J952" s="261"/>
      <c r="K952" s="260">
        <v>2.3699999999999999E-2</v>
      </c>
      <c r="L952" s="261"/>
      <c r="M952" s="264">
        <f t="shared" si="1063"/>
        <v>1.6742333333333338E-2</v>
      </c>
      <c r="N952" s="264">
        <f t="shared" si="1064"/>
        <v>1.7550285714285713E-2</v>
      </c>
      <c r="O952" s="264">
        <f t="shared" si="1065"/>
        <v>1.7043000000000006E-2</v>
      </c>
      <c r="P952" s="264">
        <f t="shared" si="1066"/>
        <v>1.7532333333333334E-2</v>
      </c>
      <c r="Q952" s="265">
        <f t="shared" ref="Q952" si="1121">IFERROR(AVERAGE(D952:E952),"")</f>
        <v>1.6899999999999998E-2</v>
      </c>
      <c r="R952" s="265">
        <f t="shared" ref="R952" si="1122">IFERROR(AVERAGE(F952:H952),"")</f>
        <v>1.2200000000000001E-2</v>
      </c>
      <c r="S952" s="265">
        <f t="shared" ref="S952" si="1123">IFERROR(AVERAGE(I952:J952),"")</f>
        <v>1.6899999999999998E-2</v>
      </c>
      <c r="T952" s="265">
        <f t="shared" ref="T952" si="1124">IFERROR(AVERAGE(K952:L952),"")</f>
        <v>2.3699999999999999E-2</v>
      </c>
      <c r="V952" s="257"/>
      <c r="W952" s="265">
        <f t="shared" ref="W952" si="1125">AVERAGE(Q952:T952)</f>
        <v>1.7425E-2</v>
      </c>
    </row>
    <row r="953" spans="1:30" ht="17.45" customHeight="1" x14ac:dyDescent="0.25">
      <c r="A953" s="257">
        <f t="shared" si="1110"/>
        <v>8</v>
      </c>
      <c r="B953" s="257">
        <f t="shared" si="1111"/>
        <v>2020</v>
      </c>
      <c r="C953" s="8">
        <f t="shared" si="1061"/>
        <v>44049</v>
      </c>
      <c r="D953" s="260"/>
      <c r="E953" s="261">
        <v>2.3099999999999999E-2</v>
      </c>
      <c r="F953" s="263"/>
      <c r="G953" s="262">
        <v>1.3899999999999999E-2</v>
      </c>
      <c r="H953" s="285"/>
      <c r="I953" s="260"/>
      <c r="J953" s="261">
        <v>9.7199999999999995E-3</v>
      </c>
      <c r="K953" s="260"/>
      <c r="L953" s="261">
        <v>2.3599999999999999E-2</v>
      </c>
      <c r="M953" s="264">
        <f t="shared" si="1063"/>
        <v>1.680566666666667E-2</v>
      </c>
      <c r="N953" s="264">
        <f t="shared" si="1064"/>
        <v>1.7455999999999999E-2</v>
      </c>
      <c r="O953" s="264">
        <f t="shared" si="1065"/>
        <v>1.6770333333333335E-2</v>
      </c>
      <c r="P953" s="264">
        <f t="shared" si="1066"/>
        <v>1.7432333333333334E-2</v>
      </c>
      <c r="Q953" s="265">
        <f t="shared" ref="Q953:Q956" si="1126">IFERROR(AVERAGE(D953:E953),"")</f>
        <v>2.3099999999999999E-2</v>
      </c>
      <c r="R953" s="265">
        <f t="shared" ref="R953:R956" si="1127">IFERROR(AVERAGE(F953:H953),"")</f>
        <v>1.3899999999999999E-2</v>
      </c>
      <c r="S953" s="265">
        <f t="shared" ref="S953:S956" si="1128">IFERROR(AVERAGE(I953:J953),"")</f>
        <v>9.7199999999999995E-3</v>
      </c>
      <c r="T953" s="265">
        <f t="shared" ref="T953:T956" si="1129">IFERROR(AVERAGE(K953:L953),"")</f>
        <v>2.3599999999999999E-2</v>
      </c>
      <c r="V953" s="257"/>
      <c r="W953" s="265">
        <f t="shared" ref="W953:W954" si="1130">AVERAGE(Q953:T953)</f>
        <v>1.7579999999999998E-2</v>
      </c>
    </row>
    <row r="954" spans="1:30" ht="17.45" customHeight="1" x14ac:dyDescent="0.25">
      <c r="A954" s="257">
        <f t="shared" si="1110"/>
        <v>8</v>
      </c>
      <c r="B954" s="257">
        <f t="shared" si="1111"/>
        <v>2020</v>
      </c>
      <c r="C954" s="8">
        <f t="shared" si="1061"/>
        <v>44050</v>
      </c>
      <c r="D954" s="260">
        <v>1.7899999999999999E-2</v>
      </c>
      <c r="E954" s="261"/>
      <c r="F954" s="263"/>
      <c r="G954" s="262"/>
      <c r="H954" s="285">
        <v>1.54E-2</v>
      </c>
      <c r="I954" s="260">
        <v>2.0199999999999999E-2</v>
      </c>
      <c r="J954" s="261"/>
      <c r="K954" s="260">
        <v>2.0199999999999999E-2</v>
      </c>
      <c r="L954" s="261"/>
      <c r="M954" s="264">
        <f t="shared" si="1063"/>
        <v>1.6749000000000003E-2</v>
      </c>
      <c r="N954" s="264">
        <f t="shared" si="1064"/>
        <v>1.7567428571428567E-2</v>
      </c>
      <c r="O954" s="264">
        <f t="shared" si="1065"/>
        <v>1.701366666666667E-2</v>
      </c>
      <c r="P954" s="264">
        <f t="shared" si="1066"/>
        <v>1.7488999999999998E-2</v>
      </c>
      <c r="Q954" s="265">
        <f t="shared" si="1126"/>
        <v>1.7899999999999999E-2</v>
      </c>
      <c r="R954" s="265">
        <f t="shared" si="1127"/>
        <v>1.54E-2</v>
      </c>
      <c r="S954" s="265">
        <f t="shared" si="1128"/>
        <v>2.0199999999999999E-2</v>
      </c>
      <c r="T954" s="265">
        <f t="shared" si="1129"/>
        <v>2.0199999999999999E-2</v>
      </c>
      <c r="V954" s="257"/>
      <c r="W954" s="265">
        <f t="shared" si="1130"/>
        <v>1.8424999999999997E-2</v>
      </c>
      <c r="X954" s="265">
        <f>AVERAGE(Q950:T954)</f>
        <v>1.8251000000000003E-2</v>
      </c>
      <c r="Y954" s="266">
        <v>136</v>
      </c>
    </row>
    <row r="955" spans="1:30" ht="17.45" customHeight="1" x14ac:dyDescent="0.25">
      <c r="A955" s="257">
        <f t="shared" si="1110"/>
        <v>8</v>
      </c>
      <c r="B955" s="257">
        <f t="shared" si="1111"/>
        <v>2020</v>
      </c>
      <c r="C955" s="435">
        <f t="shared" si="1061"/>
        <v>44051</v>
      </c>
      <c r="D955" s="434"/>
      <c r="E955" s="436">
        <v>1.32E-2</v>
      </c>
      <c r="F955" s="437"/>
      <c r="G955" s="438">
        <v>1.84E-2</v>
      </c>
      <c r="H955" s="439"/>
      <c r="I955" s="434"/>
      <c r="J955" s="436">
        <v>1.09E-2</v>
      </c>
      <c r="K955" s="434"/>
      <c r="L955" s="436">
        <v>1.83E-2</v>
      </c>
      <c r="M955" s="264">
        <f t="shared" si="1063"/>
        <v>1.6449000000000002E-2</v>
      </c>
      <c r="N955" s="264">
        <f t="shared" si="1064"/>
        <v>1.7510285714285711E-2</v>
      </c>
      <c r="O955" s="264">
        <f t="shared" si="1065"/>
        <v>1.6670333333333336E-2</v>
      </c>
      <c r="P955" s="264">
        <f t="shared" si="1066"/>
        <v>1.7365666666666668E-2</v>
      </c>
      <c r="Q955" s="442">
        <f t="shared" si="1126"/>
        <v>1.32E-2</v>
      </c>
      <c r="R955" s="442">
        <f t="shared" si="1127"/>
        <v>1.84E-2</v>
      </c>
      <c r="S955" s="442">
        <f t="shared" si="1128"/>
        <v>1.09E-2</v>
      </c>
      <c r="T955" s="442">
        <f t="shared" si="1129"/>
        <v>1.83E-2</v>
      </c>
      <c r="V955" s="442">
        <f>AVERAGE(Q955:T955)</f>
        <v>1.5200000000000002E-2</v>
      </c>
      <c r="W955" s="445"/>
      <c r="X955" s="257"/>
      <c r="Y955" s="266">
        <v>136</v>
      </c>
    </row>
    <row r="956" spans="1:30" ht="17.45" customHeight="1" x14ac:dyDescent="0.25">
      <c r="A956" s="257">
        <f t="shared" si="1110"/>
        <v>8</v>
      </c>
      <c r="B956" s="257">
        <f t="shared" si="1111"/>
        <v>2020</v>
      </c>
      <c r="C956" s="435">
        <f t="shared" si="1061"/>
        <v>44052</v>
      </c>
      <c r="D956" s="434">
        <v>7.6699999999999997E-3</v>
      </c>
      <c r="E956" s="436"/>
      <c r="F956" s="437">
        <v>1.03E-2</v>
      </c>
      <c r="G956" s="438"/>
      <c r="H956" s="439">
        <v>1.01E-2</v>
      </c>
      <c r="I956" s="434">
        <v>8.0400000000000003E-3</v>
      </c>
      <c r="J956" s="436"/>
      <c r="K956" s="434">
        <v>8.0099999999999998E-3</v>
      </c>
      <c r="L956" s="436"/>
      <c r="M956" s="264">
        <f t="shared" si="1063"/>
        <v>1.6038000000000004E-2</v>
      </c>
      <c r="N956" s="264">
        <f t="shared" si="1064"/>
        <v>1.6913142857142852E-2</v>
      </c>
      <c r="O956" s="264">
        <f t="shared" si="1065"/>
        <v>1.6261666666666671E-2</v>
      </c>
      <c r="P956" s="264">
        <f t="shared" si="1066"/>
        <v>1.7192666666666669E-2</v>
      </c>
      <c r="Q956" s="442">
        <f t="shared" si="1126"/>
        <v>7.6699999999999997E-3</v>
      </c>
      <c r="R956" s="442">
        <f t="shared" si="1127"/>
        <v>1.0200000000000001E-2</v>
      </c>
      <c r="S956" s="442">
        <f t="shared" si="1128"/>
        <v>8.0400000000000003E-3</v>
      </c>
      <c r="T956" s="442">
        <f t="shared" si="1129"/>
        <v>8.0099999999999998E-3</v>
      </c>
      <c r="V956" s="442">
        <f>AVERAGE(Q956:T956)</f>
        <v>8.4800000000000014E-3</v>
      </c>
      <c r="W956" s="445"/>
      <c r="X956" s="265">
        <f>AVERAGE(Q955:T956)</f>
        <v>1.1840000000000002E-2</v>
      </c>
      <c r="Y956" s="266">
        <v>136</v>
      </c>
    </row>
    <row r="957" spans="1:30" ht="17.45" customHeight="1" x14ac:dyDescent="0.25">
      <c r="A957" s="257">
        <f t="shared" si="1110"/>
        <v>8</v>
      </c>
      <c r="B957" s="257">
        <f t="shared" si="1111"/>
        <v>2020</v>
      </c>
      <c r="C957" s="8">
        <f t="shared" si="1061"/>
        <v>44053</v>
      </c>
      <c r="D957" s="260"/>
      <c r="E957" s="261">
        <v>1.2999999999999999E-2</v>
      </c>
      <c r="F957" s="263"/>
      <c r="G957" s="262">
        <v>2.1999999999999999E-2</v>
      </c>
      <c r="H957" s="285"/>
      <c r="I957" s="260"/>
      <c r="J957" s="261">
        <v>1.7000000000000001E-2</v>
      </c>
      <c r="K957" s="260"/>
      <c r="L957" s="261">
        <v>1.8700000000000001E-2</v>
      </c>
      <c r="M957" s="264">
        <f t="shared" si="1063"/>
        <v>1.6064666666666668E-2</v>
      </c>
      <c r="N957" s="264">
        <f t="shared" si="1064"/>
        <v>1.7041714285714282E-2</v>
      </c>
      <c r="O957" s="264">
        <f t="shared" si="1065"/>
        <v>1.6318333333333337E-2</v>
      </c>
      <c r="P957" s="264">
        <f t="shared" si="1066"/>
        <v>1.7346000000000004E-2</v>
      </c>
      <c r="Q957" s="265">
        <f t="shared" ref="Q957:Q963" si="1131">IFERROR(AVERAGE(D957:E957),"")</f>
        <v>1.2999999999999999E-2</v>
      </c>
      <c r="R957" s="265">
        <f t="shared" ref="R957:R963" si="1132">IFERROR(AVERAGE(F957:H957),"")</f>
        <v>2.1999999999999999E-2</v>
      </c>
      <c r="S957" s="265">
        <f t="shared" ref="S957:S963" si="1133">IFERROR(AVERAGE(I957:J957),"")</f>
        <v>1.7000000000000001E-2</v>
      </c>
      <c r="T957" s="265">
        <f t="shared" ref="T957:T963" si="1134">IFERROR(AVERAGE(K957:L957),"")</f>
        <v>1.8700000000000001E-2</v>
      </c>
      <c r="V957" s="257"/>
      <c r="W957" s="265">
        <f t="shared" ref="W957:W961" si="1135">AVERAGE(Q957:T957)</f>
        <v>1.7675E-2</v>
      </c>
    </row>
    <row r="958" spans="1:30" ht="17.45" customHeight="1" x14ac:dyDescent="0.25">
      <c r="A958" s="257">
        <f t="shared" si="1110"/>
        <v>8</v>
      </c>
      <c r="B958" s="257">
        <f t="shared" si="1111"/>
        <v>2020</v>
      </c>
      <c r="C958" s="8">
        <f t="shared" si="1061"/>
        <v>44054</v>
      </c>
      <c r="D958" s="260">
        <v>1.66E-2</v>
      </c>
      <c r="E958" s="261"/>
      <c r="F958" s="263">
        <v>1.83E-2</v>
      </c>
      <c r="G958" s="262"/>
      <c r="H958" s="285"/>
      <c r="I958" s="260">
        <v>2.1499999999999998E-2</v>
      </c>
      <c r="J958" s="261"/>
      <c r="K958" s="260">
        <v>2.58E-2</v>
      </c>
      <c r="L958" s="261"/>
      <c r="M958" s="264">
        <f t="shared" si="1063"/>
        <v>1.6309666666666667E-2</v>
      </c>
      <c r="N958" s="264">
        <f t="shared" si="1064"/>
        <v>1.7221714285714281E-2</v>
      </c>
      <c r="O958" s="264">
        <f t="shared" si="1065"/>
        <v>1.6769666666666672E-2</v>
      </c>
      <c r="P958" s="264">
        <f t="shared" si="1066"/>
        <v>1.7930000000000001E-2</v>
      </c>
      <c r="Q958" s="265">
        <f t="shared" si="1131"/>
        <v>1.66E-2</v>
      </c>
      <c r="R958" s="265">
        <f t="shared" si="1132"/>
        <v>1.83E-2</v>
      </c>
      <c r="S958" s="265">
        <f t="shared" si="1133"/>
        <v>2.1499999999999998E-2</v>
      </c>
      <c r="T958" s="265">
        <f t="shared" si="1134"/>
        <v>2.58E-2</v>
      </c>
      <c r="V958" s="257"/>
      <c r="W958" s="265">
        <f t="shared" si="1135"/>
        <v>2.0549999999999999E-2</v>
      </c>
    </row>
    <row r="959" spans="1:30" ht="17.45" customHeight="1" x14ac:dyDescent="0.25">
      <c r="A959" s="257">
        <f t="shared" si="1110"/>
        <v>8</v>
      </c>
      <c r="B959" s="257">
        <f t="shared" si="1111"/>
        <v>2020</v>
      </c>
      <c r="C959" s="8">
        <f t="shared" si="1061"/>
        <v>44055</v>
      </c>
      <c r="D959" s="260"/>
      <c r="E959" s="261">
        <v>2.75E-2</v>
      </c>
      <c r="F959" s="263"/>
      <c r="G959" s="262">
        <v>2.3099999999999999E-2</v>
      </c>
      <c r="H959" s="285"/>
      <c r="I959" s="260"/>
      <c r="J959" s="261">
        <v>1.9599999999999999E-2</v>
      </c>
      <c r="K959" s="260"/>
      <c r="L959" s="261">
        <v>3.09E-2</v>
      </c>
      <c r="M959" s="264">
        <f t="shared" si="1063"/>
        <v>1.6699666666666668E-2</v>
      </c>
      <c r="N959" s="264">
        <f t="shared" si="1064"/>
        <v>1.750742857142857E-2</v>
      </c>
      <c r="O959" s="264">
        <f t="shared" si="1065"/>
        <v>1.6979666666666671E-2</v>
      </c>
      <c r="P959" s="264">
        <f t="shared" si="1066"/>
        <v>1.8260000000000002E-2</v>
      </c>
      <c r="Q959" s="265">
        <f t="shared" si="1131"/>
        <v>2.75E-2</v>
      </c>
      <c r="R959" s="265">
        <f t="shared" si="1132"/>
        <v>2.3099999999999999E-2</v>
      </c>
      <c r="S959" s="265">
        <f t="shared" si="1133"/>
        <v>1.9599999999999999E-2</v>
      </c>
      <c r="T959" s="265">
        <f t="shared" si="1134"/>
        <v>3.09E-2</v>
      </c>
      <c r="V959" s="257"/>
      <c r="W959" s="265">
        <f t="shared" si="1135"/>
        <v>2.5274999999999999E-2</v>
      </c>
    </row>
    <row r="960" spans="1:30" ht="17.45" customHeight="1" x14ac:dyDescent="0.25">
      <c r="A960" s="257">
        <f t="shared" si="1110"/>
        <v>8</v>
      </c>
      <c r="B960" s="257">
        <f t="shared" si="1111"/>
        <v>2020</v>
      </c>
      <c r="C960" s="8">
        <f t="shared" si="1061"/>
        <v>44056</v>
      </c>
      <c r="D960" s="260">
        <v>2.8799999999999999E-2</v>
      </c>
      <c r="E960" s="261"/>
      <c r="F960" s="263"/>
      <c r="G960" s="262"/>
      <c r="H960" s="285">
        <v>2.8299999999999999E-2</v>
      </c>
      <c r="I960" s="260">
        <v>3.0099999999999998E-2</v>
      </c>
      <c r="J960" s="261"/>
      <c r="K960" s="260">
        <v>2.4E-2</v>
      </c>
      <c r="L960" s="261"/>
      <c r="M960" s="264">
        <f t="shared" si="1063"/>
        <v>1.6973000000000005E-2</v>
      </c>
      <c r="N960" s="264">
        <f t="shared" si="1064"/>
        <v>1.7884571428571427E-2</v>
      </c>
      <c r="O960" s="264">
        <f t="shared" si="1065"/>
        <v>1.740633333333334E-2</v>
      </c>
      <c r="P960" s="264">
        <f t="shared" si="1066"/>
        <v>1.8500000000000003E-2</v>
      </c>
      <c r="Q960" s="265">
        <f t="shared" si="1131"/>
        <v>2.8799999999999999E-2</v>
      </c>
      <c r="R960" s="265">
        <f t="shared" si="1132"/>
        <v>2.8299999999999999E-2</v>
      </c>
      <c r="S960" s="265">
        <f t="shared" si="1133"/>
        <v>3.0099999999999998E-2</v>
      </c>
      <c r="T960" s="265">
        <f t="shared" si="1134"/>
        <v>2.4E-2</v>
      </c>
      <c r="V960" s="257"/>
      <c r="W960" s="265">
        <f t="shared" si="1135"/>
        <v>2.7799999999999998E-2</v>
      </c>
    </row>
    <row r="961" spans="1:30" ht="17.45" customHeight="1" x14ac:dyDescent="0.25">
      <c r="A961" s="257">
        <f t="shared" si="1110"/>
        <v>8</v>
      </c>
      <c r="B961" s="257">
        <f t="shared" si="1111"/>
        <v>2020</v>
      </c>
      <c r="C961" s="8">
        <f t="shared" si="1061"/>
        <v>44057</v>
      </c>
      <c r="D961" s="260"/>
      <c r="E961" s="261">
        <v>2.06E-2</v>
      </c>
      <c r="F961" s="263"/>
      <c r="G961" s="262">
        <v>3.1699999999999999E-2</v>
      </c>
      <c r="H961" s="285"/>
      <c r="I961" s="260"/>
      <c r="J961" s="261">
        <v>2.46E-2</v>
      </c>
      <c r="K961" s="260"/>
      <c r="L961" s="259"/>
      <c r="M961" s="264">
        <f t="shared" si="1063"/>
        <v>1.7173000000000001E-2</v>
      </c>
      <c r="N961" s="264">
        <f t="shared" si="1064"/>
        <v>1.8341714285714284E-2</v>
      </c>
      <c r="O961" s="264">
        <f t="shared" si="1065"/>
        <v>1.7339666666666666E-2</v>
      </c>
      <c r="P961" s="264" t="str">
        <f t="shared" si="1066"/>
        <v/>
      </c>
      <c r="Q961" s="265">
        <f t="shared" si="1131"/>
        <v>2.06E-2</v>
      </c>
      <c r="R961" s="265">
        <f t="shared" si="1132"/>
        <v>3.1699999999999999E-2</v>
      </c>
      <c r="S961" s="265">
        <f t="shared" si="1133"/>
        <v>2.46E-2</v>
      </c>
      <c r="T961" s="290" t="str">
        <f t="shared" si="1134"/>
        <v/>
      </c>
      <c r="V961" s="257"/>
      <c r="W961" s="265">
        <f t="shared" si="1135"/>
        <v>2.5633333333333331E-2</v>
      </c>
      <c r="X961" s="265">
        <f>AVERAGE(Q957:T961)</f>
        <v>2.3268421052631581E-2</v>
      </c>
      <c r="Y961" s="266">
        <v>137</v>
      </c>
      <c r="Z961" s="135" t="s">
        <v>99</v>
      </c>
    </row>
    <row r="962" spans="1:30" ht="17.45" customHeight="1" x14ac:dyDescent="0.25">
      <c r="A962" s="257">
        <f t="shared" si="1110"/>
        <v>8</v>
      </c>
      <c r="B962" s="257">
        <f t="shared" si="1111"/>
        <v>2020</v>
      </c>
      <c r="C962" s="435">
        <f t="shared" si="1061"/>
        <v>44058</v>
      </c>
      <c r="D962" s="434">
        <v>2.3E-2</v>
      </c>
      <c r="E962" s="436"/>
      <c r="F962" s="437">
        <v>1.41E-2</v>
      </c>
      <c r="G962" s="438"/>
      <c r="H962" s="439">
        <v>1.46E-2</v>
      </c>
      <c r="I962" s="434">
        <v>1.46E-2</v>
      </c>
      <c r="J962" s="436"/>
      <c r="K962" s="434">
        <v>1.9E-2</v>
      </c>
      <c r="L962" s="436"/>
      <c r="M962" s="264">
        <f t="shared" si="1063"/>
        <v>1.716966666666667E-2</v>
      </c>
      <c r="N962" s="264">
        <f t="shared" si="1064"/>
        <v>1.8244571428571426E-2</v>
      </c>
      <c r="O962" s="264">
        <f t="shared" si="1065"/>
        <v>1.706966666666667E-2</v>
      </c>
      <c r="P962" s="264">
        <f t="shared" si="1066"/>
        <v>1.8672413793103446E-2</v>
      </c>
      <c r="Q962" s="442">
        <f t="shared" si="1131"/>
        <v>2.3E-2</v>
      </c>
      <c r="R962" s="442">
        <f t="shared" si="1132"/>
        <v>1.435E-2</v>
      </c>
      <c r="S962" s="442">
        <f t="shared" si="1133"/>
        <v>1.46E-2</v>
      </c>
      <c r="T962" s="442">
        <f t="shared" si="1134"/>
        <v>1.9E-2</v>
      </c>
      <c r="V962" s="442">
        <f>AVERAGE(Q962:T962)</f>
        <v>1.77375E-2</v>
      </c>
      <c r="W962" s="445"/>
      <c r="X962" s="257"/>
      <c r="Y962" s="266">
        <v>137</v>
      </c>
    </row>
    <row r="963" spans="1:30" ht="17.45" customHeight="1" x14ac:dyDescent="0.25">
      <c r="A963" s="257">
        <f t="shared" si="1110"/>
        <v>8</v>
      </c>
      <c r="B963" s="257">
        <f t="shared" si="1111"/>
        <v>2020</v>
      </c>
      <c r="C963" s="435">
        <f t="shared" si="1061"/>
        <v>44059</v>
      </c>
      <c r="D963" s="434"/>
      <c r="E963" s="436">
        <v>1.1900000000000001E-2</v>
      </c>
      <c r="F963" s="437"/>
      <c r="G963" s="438">
        <v>1.52E-2</v>
      </c>
      <c r="H963" s="439"/>
      <c r="I963" s="434"/>
      <c r="J963" s="436">
        <v>7.2700000000000004E-3</v>
      </c>
      <c r="K963" s="434"/>
      <c r="L963" s="436">
        <v>0.02</v>
      </c>
      <c r="M963" s="264">
        <f t="shared" si="1063"/>
        <v>1.7119666666666668E-2</v>
      </c>
      <c r="N963" s="264">
        <f t="shared" si="1064"/>
        <v>1.8067428571428568E-2</v>
      </c>
      <c r="O963" s="264">
        <f t="shared" si="1065"/>
        <v>1.654866666666667E-2</v>
      </c>
      <c r="P963" s="264">
        <f t="shared" si="1066"/>
        <v>1.8782758620689653E-2</v>
      </c>
      <c r="Q963" s="442">
        <f t="shared" si="1131"/>
        <v>1.1900000000000001E-2</v>
      </c>
      <c r="R963" s="442">
        <f t="shared" si="1132"/>
        <v>1.52E-2</v>
      </c>
      <c r="S963" s="442">
        <f t="shared" si="1133"/>
        <v>7.2700000000000004E-3</v>
      </c>
      <c r="T963" s="442">
        <f t="shared" si="1134"/>
        <v>0.02</v>
      </c>
      <c r="V963" s="442">
        <f>AVERAGE(Q963:T963)</f>
        <v>1.35925E-2</v>
      </c>
      <c r="W963" s="445"/>
      <c r="X963" s="265">
        <f>AVERAGE(Q962:T963)</f>
        <v>1.5665000000000002E-2</v>
      </c>
      <c r="Y963" s="266">
        <v>137</v>
      </c>
    </row>
    <row r="964" spans="1:30" ht="17.45" customHeight="1" x14ac:dyDescent="0.25">
      <c r="A964" s="257">
        <f t="shared" si="1110"/>
        <v>8</v>
      </c>
      <c r="B964" s="257">
        <f t="shared" si="1111"/>
        <v>2020</v>
      </c>
      <c r="C964" s="8">
        <f t="shared" si="1061"/>
        <v>44060</v>
      </c>
      <c r="D964" s="260">
        <v>2.9899999999999999E-2</v>
      </c>
      <c r="E964" s="261"/>
      <c r="F964" s="263">
        <v>2.92E-2</v>
      </c>
      <c r="G964" s="262"/>
      <c r="H964" s="285"/>
      <c r="I964" s="260">
        <v>2.1700000000000001E-2</v>
      </c>
      <c r="J964" s="261"/>
      <c r="K964" s="260">
        <v>2.4299999999999999E-2</v>
      </c>
      <c r="L964" s="261"/>
      <c r="M964" s="264">
        <f t="shared" si="1063"/>
        <v>1.7729666666666668E-2</v>
      </c>
      <c r="N964" s="264">
        <f t="shared" si="1064"/>
        <v>1.8467428571428565E-2</v>
      </c>
      <c r="O964" s="264">
        <f t="shared" si="1065"/>
        <v>1.6428666666666671E-2</v>
      </c>
      <c r="P964" s="264">
        <f t="shared" si="1066"/>
        <v>1.9258620689655174E-2</v>
      </c>
      <c r="Q964" s="265">
        <f t="shared" ref="Q964" si="1136">IFERROR(AVERAGE(D964:E964),"")</f>
        <v>2.9899999999999999E-2</v>
      </c>
      <c r="R964" s="265">
        <f t="shared" ref="R964" si="1137">IFERROR(AVERAGE(F964:H964),"")</f>
        <v>2.92E-2</v>
      </c>
      <c r="S964" s="265">
        <f t="shared" ref="S964" si="1138">IFERROR(AVERAGE(I964:J964),"")</f>
        <v>2.1700000000000001E-2</v>
      </c>
      <c r="T964" s="265">
        <f t="shared" ref="T964" si="1139">IFERROR(AVERAGE(K964:L964),"")</f>
        <v>2.4299999999999999E-2</v>
      </c>
      <c r="V964" s="257"/>
      <c r="W964" s="265">
        <f t="shared" ref="W964" si="1140">AVERAGE(Q964:T964)</f>
        <v>2.6275E-2</v>
      </c>
    </row>
    <row r="965" spans="1:30" ht="17.45" customHeight="1" x14ac:dyDescent="0.25">
      <c r="A965" s="257">
        <f t="shared" si="1110"/>
        <v>8</v>
      </c>
      <c r="B965" s="257">
        <f t="shared" si="1111"/>
        <v>2020</v>
      </c>
      <c r="C965" s="8">
        <f t="shared" ref="C965:C1028" si="1141">C964+1</f>
        <v>44061</v>
      </c>
      <c r="D965" s="260"/>
      <c r="E965" s="261">
        <v>1.7299999999999999E-2</v>
      </c>
      <c r="F965" s="263"/>
      <c r="G965" s="262">
        <v>3.1600000000000003E-2</v>
      </c>
      <c r="H965" s="285"/>
      <c r="I965" s="260"/>
      <c r="J965" s="261">
        <v>2.4400000000000002E-2</v>
      </c>
      <c r="K965" s="260"/>
      <c r="L965" s="261">
        <v>3.4200000000000001E-2</v>
      </c>
      <c r="M965" s="264">
        <f t="shared" si="1063"/>
        <v>1.8070333333333338E-2</v>
      </c>
      <c r="N965" s="264">
        <f t="shared" si="1064"/>
        <v>1.911714285714285E-2</v>
      </c>
      <c r="O965" s="264">
        <f t="shared" si="1065"/>
        <v>1.6825333333333338E-2</v>
      </c>
      <c r="P965" s="264">
        <f t="shared" si="1066"/>
        <v>1.9972413793103449E-2</v>
      </c>
      <c r="Q965" s="265">
        <f t="shared" ref="Q965:Q966" si="1142">IFERROR(AVERAGE(D965:E965),"")</f>
        <v>1.7299999999999999E-2</v>
      </c>
      <c r="R965" s="265">
        <f t="shared" ref="R965:R966" si="1143">IFERROR(AVERAGE(F965:H965),"")</f>
        <v>3.1600000000000003E-2</v>
      </c>
      <c r="S965" s="265">
        <f t="shared" ref="S965:S966" si="1144">IFERROR(AVERAGE(I965:J965),"")</f>
        <v>2.4400000000000002E-2</v>
      </c>
      <c r="T965" s="265">
        <f t="shared" ref="T965:T966" si="1145">IFERROR(AVERAGE(K965:L965),"")</f>
        <v>3.4200000000000001E-2</v>
      </c>
      <c r="V965" s="257"/>
      <c r="W965" s="265">
        <f t="shared" ref="W965:W966" si="1146">AVERAGE(Q965:T965)</f>
        <v>2.6875000000000003E-2</v>
      </c>
    </row>
    <row r="966" spans="1:30" ht="17.45" customHeight="1" x14ac:dyDescent="0.25">
      <c r="A966" s="257">
        <f t="shared" si="1110"/>
        <v>8</v>
      </c>
      <c r="B966" s="257">
        <f t="shared" si="1111"/>
        <v>2020</v>
      </c>
      <c r="C966" s="8">
        <f t="shared" si="1141"/>
        <v>44062</v>
      </c>
      <c r="D966" s="260">
        <v>2.8299999999999999E-2</v>
      </c>
      <c r="E966" s="261"/>
      <c r="F966" s="263"/>
      <c r="G966" s="262"/>
      <c r="H966" s="285">
        <v>3.15E-2</v>
      </c>
      <c r="I966" s="260">
        <v>2.2800000000000001E-2</v>
      </c>
      <c r="J966" s="261"/>
      <c r="K966" s="260">
        <v>2.93E-2</v>
      </c>
      <c r="L966" s="261"/>
      <c r="M966" s="264">
        <f t="shared" ref="M966:M1029" si="1147">IF(SUM(D966:E966)&gt;0,IFERROR(AVERAGE(D937:E966),""),"")</f>
        <v>1.8247000000000003E-2</v>
      </c>
      <c r="N966" s="264">
        <f t="shared" ref="N966:N1029" si="1148">IF(SUM(F966:H966)&gt;0,IFERROR(AVERAGE(F937:H966),""),"")</f>
        <v>1.9648571428571425E-2</v>
      </c>
      <c r="O966" s="264">
        <f t="shared" ref="O966:O1029" si="1149">IF(SUM(I966:J966)&gt;0,IFERROR(AVERAGE(I937:J966),""),"")</f>
        <v>1.7095333333333337E-2</v>
      </c>
      <c r="P966" s="264">
        <f t="shared" ref="P966:P1029" si="1150">IF(SUM(K966:L966)&gt;0,IFERROR(AVERAGE(K937:L966),""),"")</f>
        <v>2.0489655172413794E-2</v>
      </c>
      <c r="Q966" s="265">
        <f t="shared" si="1142"/>
        <v>2.8299999999999999E-2</v>
      </c>
      <c r="R966" s="265">
        <f t="shared" si="1143"/>
        <v>3.15E-2</v>
      </c>
      <c r="S966" s="265">
        <f t="shared" si="1144"/>
        <v>2.2800000000000001E-2</v>
      </c>
      <c r="T966" s="265">
        <f t="shared" si="1145"/>
        <v>2.93E-2</v>
      </c>
      <c r="V966" s="257"/>
      <c r="W966" s="265">
        <f t="shared" si="1146"/>
        <v>2.7975E-2</v>
      </c>
    </row>
    <row r="967" spans="1:30" ht="17.45" customHeight="1" x14ac:dyDescent="0.25">
      <c r="A967" s="257">
        <f t="shared" si="1110"/>
        <v>8</v>
      </c>
      <c r="B967" s="257">
        <f t="shared" si="1111"/>
        <v>2020</v>
      </c>
      <c r="C967" s="8">
        <f t="shared" si="1141"/>
        <v>44063</v>
      </c>
      <c r="D967" s="260"/>
      <c r="E967" s="261">
        <v>2.4E-2</v>
      </c>
      <c r="F967" s="263"/>
      <c r="G967" s="262">
        <v>2.92E-2</v>
      </c>
      <c r="H967" s="285"/>
      <c r="I967" s="260"/>
      <c r="J967" s="261">
        <v>2.4500000000000001E-2</v>
      </c>
      <c r="K967" s="260"/>
      <c r="L967" s="261">
        <v>3.7900000000000003E-2</v>
      </c>
      <c r="M967" s="264">
        <f t="shared" si="1147"/>
        <v>1.8480333333333335E-2</v>
      </c>
      <c r="N967" s="264">
        <f t="shared" si="1148"/>
        <v>1.9897142857142853E-2</v>
      </c>
      <c r="O967" s="264">
        <f t="shared" si="1149"/>
        <v>1.7148666666666666E-2</v>
      </c>
      <c r="P967" s="264">
        <f t="shared" si="1150"/>
        <v>2.0972413793103453E-2</v>
      </c>
      <c r="Q967" s="265">
        <f t="shared" ref="Q967:Q973" si="1151">IFERROR(AVERAGE(D967:E967),"")</f>
        <v>2.4E-2</v>
      </c>
      <c r="R967" s="265">
        <f t="shared" ref="R967:R973" si="1152">IFERROR(AVERAGE(F967:H967),"")</f>
        <v>2.92E-2</v>
      </c>
      <c r="S967" s="265">
        <f t="shared" ref="S967:S973" si="1153">IFERROR(AVERAGE(I967:J967),"")</f>
        <v>2.4500000000000001E-2</v>
      </c>
      <c r="T967" s="265">
        <f t="shared" ref="T967:T973" si="1154">IFERROR(AVERAGE(K967:L967),"")</f>
        <v>3.7900000000000003E-2</v>
      </c>
      <c r="V967" s="257"/>
      <c r="W967" s="265">
        <f t="shared" ref="W967:W968" si="1155">AVERAGE(Q967:T967)</f>
        <v>2.8899999999999999E-2</v>
      </c>
    </row>
    <row r="968" spans="1:30" ht="17.45" customHeight="1" x14ac:dyDescent="0.25">
      <c r="A968" s="257">
        <f t="shared" si="1110"/>
        <v>8</v>
      </c>
      <c r="B968" s="257">
        <f t="shared" si="1111"/>
        <v>2020</v>
      </c>
      <c r="C968" s="48">
        <f t="shared" si="1141"/>
        <v>44064</v>
      </c>
      <c r="D968" s="275">
        <v>2.3E-2</v>
      </c>
      <c r="E968" s="276"/>
      <c r="F968" s="278">
        <v>1.9400000000000001E-2</v>
      </c>
      <c r="G968" s="277"/>
      <c r="H968" s="286">
        <v>2.3400000000000001E-2</v>
      </c>
      <c r="I968" s="275">
        <v>1.7399999999999999E-2</v>
      </c>
      <c r="J968" s="276"/>
      <c r="K968" s="275">
        <v>2.5100000000000001E-2</v>
      </c>
      <c r="L968" s="276"/>
      <c r="M968" s="264">
        <f t="shared" si="1147"/>
        <v>1.8487E-2</v>
      </c>
      <c r="N968" s="264">
        <f t="shared" si="1148"/>
        <v>2.0154285714285708E-2</v>
      </c>
      <c r="O968" s="264">
        <f t="shared" si="1149"/>
        <v>1.7125333333333336E-2</v>
      </c>
      <c r="P968" s="264">
        <f t="shared" si="1150"/>
        <v>2.121034482758621E-2</v>
      </c>
      <c r="Q968" s="265">
        <f t="shared" si="1151"/>
        <v>2.3E-2</v>
      </c>
      <c r="R968" s="265">
        <f t="shared" si="1152"/>
        <v>2.1400000000000002E-2</v>
      </c>
      <c r="S968" s="265">
        <f t="shared" si="1153"/>
        <v>1.7399999999999999E-2</v>
      </c>
      <c r="T968" s="265">
        <f t="shared" si="1154"/>
        <v>2.5100000000000001E-2</v>
      </c>
      <c r="V968" s="257"/>
      <c r="W968" s="265">
        <f t="shared" si="1155"/>
        <v>2.1725000000000001E-2</v>
      </c>
      <c r="X968" s="265">
        <f>AVERAGE(Q964:T968)</f>
        <v>2.6350000000000002E-2</v>
      </c>
      <c r="Y968" s="266">
        <v>138</v>
      </c>
    </row>
    <row r="969" spans="1:30" ht="17.45" customHeight="1" x14ac:dyDescent="0.25">
      <c r="A969" s="257">
        <f t="shared" si="1110"/>
        <v>8</v>
      </c>
      <c r="B969" s="257">
        <f t="shared" si="1111"/>
        <v>2020</v>
      </c>
      <c r="C969" s="435">
        <f t="shared" si="1141"/>
        <v>44065</v>
      </c>
      <c r="D969" s="434"/>
      <c r="E969" s="436">
        <v>1.3899999999999999E-2</v>
      </c>
      <c r="F969" s="437"/>
      <c r="G969" s="438">
        <v>1.47E-2</v>
      </c>
      <c r="H969" s="439"/>
      <c r="I969" s="434"/>
      <c r="J969" s="436">
        <v>8.7100000000000007E-3</v>
      </c>
      <c r="K969" s="434"/>
      <c r="L969" s="436">
        <v>2.5100000000000001E-2</v>
      </c>
      <c r="M969" s="264">
        <f t="shared" si="1147"/>
        <v>1.7930333333333336E-2</v>
      </c>
      <c r="N969" s="264">
        <f t="shared" si="1148"/>
        <v>2.015142857142857E-2</v>
      </c>
      <c r="O969" s="264">
        <f t="shared" si="1149"/>
        <v>1.6952333333333337E-2</v>
      </c>
      <c r="P969" s="264">
        <f t="shared" si="1150"/>
        <v>2.1400000000000002E-2</v>
      </c>
      <c r="Q969" s="442">
        <f t="shared" si="1151"/>
        <v>1.3899999999999999E-2</v>
      </c>
      <c r="R969" s="442">
        <f t="shared" si="1152"/>
        <v>1.47E-2</v>
      </c>
      <c r="S969" s="442">
        <f t="shared" si="1153"/>
        <v>8.7100000000000007E-3</v>
      </c>
      <c r="T969" s="442">
        <f t="shared" si="1154"/>
        <v>2.5100000000000001E-2</v>
      </c>
      <c r="V969" s="442">
        <f>AVERAGE(Q969:T969)</f>
        <v>1.5602500000000002E-2</v>
      </c>
      <c r="W969" s="445"/>
      <c r="X969" s="257"/>
      <c r="Y969" s="266">
        <v>138</v>
      </c>
    </row>
    <row r="970" spans="1:30" ht="17.45" customHeight="1" x14ac:dyDescent="0.25">
      <c r="A970" s="257">
        <f t="shared" si="1110"/>
        <v>8</v>
      </c>
      <c r="B970" s="257">
        <f t="shared" si="1111"/>
        <v>2020</v>
      </c>
      <c r="C970" s="435">
        <f t="shared" si="1141"/>
        <v>44066</v>
      </c>
      <c r="D970" s="434">
        <v>1.3599999999999999E-2</v>
      </c>
      <c r="E970" s="436"/>
      <c r="F970" s="437">
        <v>1.1599999999999999E-2</v>
      </c>
      <c r="G970" s="438"/>
      <c r="H970" s="439"/>
      <c r="I970" s="434">
        <v>6.5500000000000003E-3</v>
      </c>
      <c r="J970" s="436"/>
      <c r="K970" s="434">
        <v>1.4E-2</v>
      </c>
      <c r="L970" s="436"/>
      <c r="M970" s="264">
        <f t="shared" si="1147"/>
        <v>1.7727E-2</v>
      </c>
      <c r="N970" s="264">
        <f t="shared" si="1148"/>
        <v>1.999142857142857E-2</v>
      </c>
      <c r="O970" s="264">
        <f t="shared" si="1149"/>
        <v>1.6414000000000002E-2</v>
      </c>
      <c r="P970" s="264">
        <f t="shared" si="1150"/>
        <v>2.1331034482758627E-2</v>
      </c>
      <c r="Q970" s="442">
        <f t="shared" si="1151"/>
        <v>1.3599999999999999E-2</v>
      </c>
      <c r="R970" s="442">
        <f t="shared" si="1152"/>
        <v>1.1599999999999999E-2</v>
      </c>
      <c r="S970" s="442">
        <f t="shared" si="1153"/>
        <v>6.5500000000000003E-3</v>
      </c>
      <c r="T970" s="442">
        <f t="shared" si="1154"/>
        <v>1.4E-2</v>
      </c>
      <c r="V970" s="442">
        <f>AVERAGE(Q970:T970)</f>
        <v>1.14375E-2</v>
      </c>
      <c r="W970" s="445"/>
      <c r="X970" s="265">
        <f>AVERAGE(Q969:T970)</f>
        <v>1.3520000000000001E-2</v>
      </c>
      <c r="Y970" s="266">
        <v>138</v>
      </c>
    </row>
    <row r="971" spans="1:30" ht="17.45" customHeight="1" x14ac:dyDescent="0.25">
      <c r="A971" s="257">
        <f t="shared" si="1110"/>
        <v>8</v>
      </c>
      <c r="B971" s="257">
        <f t="shared" si="1111"/>
        <v>2020</v>
      </c>
      <c r="C971" s="8">
        <f t="shared" si="1141"/>
        <v>44067</v>
      </c>
      <c r="D971" s="260"/>
      <c r="E971" s="261">
        <v>1.7999999999999999E-2</v>
      </c>
      <c r="F971" s="263"/>
      <c r="G971" s="262">
        <v>2.5899999999999999E-2</v>
      </c>
      <c r="H971" s="285"/>
      <c r="I971" s="260"/>
      <c r="J971" s="261">
        <v>1.7999999999999999E-2</v>
      </c>
      <c r="K971" s="260"/>
      <c r="L971" s="261">
        <v>2.0199999999999999E-2</v>
      </c>
      <c r="M971" s="264">
        <f t="shared" si="1147"/>
        <v>1.8009666666666667E-2</v>
      </c>
      <c r="N971" s="264">
        <f t="shared" si="1148"/>
        <v>2.0365714285714289E-2</v>
      </c>
      <c r="O971" s="264">
        <f t="shared" si="1149"/>
        <v>1.6630666666666665E-2</v>
      </c>
      <c r="P971" s="264">
        <f t="shared" si="1150"/>
        <v>2.1537931034482764E-2</v>
      </c>
      <c r="Q971" s="265">
        <f t="shared" si="1151"/>
        <v>1.7999999999999999E-2</v>
      </c>
      <c r="R971" s="265">
        <f t="shared" si="1152"/>
        <v>2.5899999999999999E-2</v>
      </c>
      <c r="S971" s="265">
        <f t="shared" si="1153"/>
        <v>1.7999999999999999E-2</v>
      </c>
      <c r="T971" s="265">
        <f t="shared" si="1154"/>
        <v>2.0199999999999999E-2</v>
      </c>
      <c r="V971" s="257"/>
      <c r="W971" s="265">
        <f t="shared" ref="W971:W975" si="1156">AVERAGE(Q971:T971)</f>
        <v>2.0524999999999998E-2</v>
      </c>
    </row>
    <row r="972" spans="1:30" ht="17.45" customHeight="1" x14ac:dyDescent="0.25">
      <c r="A972" s="257">
        <f t="shared" si="1110"/>
        <v>8</v>
      </c>
      <c r="B972" s="257">
        <f t="shared" si="1111"/>
        <v>2020</v>
      </c>
      <c r="C972" s="8">
        <f t="shared" si="1141"/>
        <v>44068</v>
      </c>
      <c r="D972" s="260">
        <v>1.6299999999999999E-2</v>
      </c>
      <c r="E972" s="261"/>
      <c r="F972" s="263"/>
      <c r="G972" s="262"/>
      <c r="H972" s="285">
        <v>1.6899999999999998E-2</v>
      </c>
      <c r="I972" s="260">
        <v>1.7100000000000001E-2</v>
      </c>
      <c r="J972" s="261"/>
      <c r="K972" s="260">
        <v>2.1700000000000001E-2</v>
      </c>
      <c r="L972" s="261"/>
      <c r="M972" s="264">
        <f t="shared" si="1147"/>
        <v>1.8203000000000004E-2</v>
      </c>
      <c r="N972" s="264">
        <f t="shared" si="1148"/>
        <v>2.046857142857143E-2</v>
      </c>
      <c r="O972" s="264">
        <f t="shared" si="1149"/>
        <v>1.6909333333333332E-2</v>
      </c>
      <c r="P972" s="264">
        <f t="shared" si="1150"/>
        <v>2.1941724137931041E-2</v>
      </c>
      <c r="Q972" s="265">
        <f t="shared" si="1151"/>
        <v>1.6299999999999999E-2</v>
      </c>
      <c r="R972" s="265">
        <f t="shared" si="1152"/>
        <v>1.6899999999999998E-2</v>
      </c>
      <c r="S972" s="265">
        <f t="shared" si="1153"/>
        <v>1.7100000000000001E-2</v>
      </c>
      <c r="T972" s="265">
        <f t="shared" si="1154"/>
        <v>2.1700000000000001E-2</v>
      </c>
      <c r="V972" s="257"/>
      <c r="W972" s="265">
        <f t="shared" si="1156"/>
        <v>1.7999999999999999E-2</v>
      </c>
    </row>
    <row r="973" spans="1:30" ht="17.45" customHeight="1" x14ac:dyDescent="0.25">
      <c r="A973" s="257">
        <f t="shared" si="1110"/>
        <v>8</v>
      </c>
      <c r="B973" s="257">
        <f t="shared" si="1111"/>
        <v>2020</v>
      </c>
      <c r="C973" s="8">
        <f t="shared" si="1141"/>
        <v>44069</v>
      </c>
      <c r="D973" s="260"/>
      <c r="E973" s="261">
        <v>1.49E-2</v>
      </c>
      <c r="F973" s="263"/>
      <c r="G973" s="262">
        <v>2.3800000000000002E-2</v>
      </c>
      <c r="H973" s="285"/>
      <c r="I973" s="260"/>
      <c r="J973" s="261">
        <v>2.4299999999999999E-2</v>
      </c>
      <c r="K973" s="260"/>
      <c r="L973" s="261">
        <v>2.6499999999999999E-2</v>
      </c>
      <c r="M973" s="264">
        <f t="shared" si="1147"/>
        <v>1.8126333333333338E-2</v>
      </c>
      <c r="N973" s="264">
        <f t="shared" si="1148"/>
        <v>2.0625714285714289E-2</v>
      </c>
      <c r="O973" s="264">
        <f t="shared" si="1149"/>
        <v>1.7172666666666666E-2</v>
      </c>
      <c r="P973" s="264">
        <f t="shared" si="1150"/>
        <v>2.2124482758620695E-2</v>
      </c>
      <c r="Q973" s="265">
        <f t="shared" si="1151"/>
        <v>1.49E-2</v>
      </c>
      <c r="R973" s="265">
        <f t="shared" si="1152"/>
        <v>2.3800000000000002E-2</v>
      </c>
      <c r="S973" s="265">
        <f t="shared" si="1153"/>
        <v>2.4299999999999999E-2</v>
      </c>
      <c r="T973" s="265">
        <f t="shared" si="1154"/>
        <v>2.6499999999999999E-2</v>
      </c>
      <c r="V973" s="257"/>
      <c r="W973" s="265">
        <f t="shared" si="1156"/>
        <v>2.2374999999999999E-2</v>
      </c>
    </row>
    <row r="974" spans="1:30" ht="17.45" customHeight="1" x14ac:dyDescent="0.25">
      <c r="A974" s="257">
        <f t="shared" si="1110"/>
        <v>8</v>
      </c>
      <c r="B974" s="257">
        <f t="shared" si="1111"/>
        <v>2020</v>
      </c>
      <c r="C974" s="48">
        <f t="shared" si="1141"/>
        <v>44070</v>
      </c>
      <c r="D974" s="275">
        <v>2.7699999999999999E-2</v>
      </c>
      <c r="E974" s="276"/>
      <c r="F974" s="278">
        <v>3.2199999999999999E-2</v>
      </c>
      <c r="G974" s="277"/>
      <c r="H974" s="286">
        <v>3.3300000000000003E-2</v>
      </c>
      <c r="I974" s="275">
        <v>5.9799999999999999E-2</v>
      </c>
      <c r="J974" s="276"/>
      <c r="K974" s="275">
        <v>2.9899999999999999E-2</v>
      </c>
      <c r="L974" s="276"/>
      <c r="M974" s="264">
        <f t="shared" si="1147"/>
        <v>1.8496333333333337E-2</v>
      </c>
      <c r="N974" s="264">
        <f t="shared" si="1148"/>
        <v>2.0814285714285719E-2</v>
      </c>
      <c r="O974" s="264">
        <f t="shared" si="1149"/>
        <v>1.8509333333333332E-2</v>
      </c>
      <c r="P974" s="264">
        <f t="shared" si="1150"/>
        <v>2.2638275862068968E-2</v>
      </c>
      <c r="Q974" s="265">
        <f t="shared" ref="Q974:Q980" si="1157">IFERROR(AVERAGE(D974:E974),"")</f>
        <v>2.7699999999999999E-2</v>
      </c>
      <c r="R974" s="265">
        <f t="shared" ref="R974:R980" si="1158">IFERROR(AVERAGE(F974:H974),"")</f>
        <v>3.2750000000000001E-2</v>
      </c>
      <c r="S974" s="265">
        <f t="shared" ref="S974:S980" si="1159">IFERROR(AVERAGE(I974:J974),"")</f>
        <v>5.9799999999999999E-2</v>
      </c>
      <c r="T974" s="265">
        <f t="shared" ref="T974:T980" si="1160">IFERROR(AVERAGE(K974:L974),"")</f>
        <v>2.9899999999999999E-2</v>
      </c>
      <c r="V974" s="257"/>
      <c r="W974" s="265">
        <f t="shared" si="1156"/>
        <v>3.7537500000000001E-2</v>
      </c>
    </row>
    <row r="975" spans="1:30" ht="17.45" customHeight="1" thickBot="1" x14ac:dyDescent="0.3">
      <c r="A975" s="257">
        <f t="shared" si="1110"/>
        <v>8</v>
      </c>
      <c r="B975" s="257">
        <f t="shared" si="1111"/>
        <v>2020</v>
      </c>
      <c r="C975" s="8">
        <f t="shared" si="1141"/>
        <v>44071</v>
      </c>
      <c r="D975" s="260"/>
      <c r="E975" s="261">
        <v>3.3399999999999999E-2</v>
      </c>
      <c r="F975" s="263"/>
      <c r="G975" s="262">
        <v>3.1800000000000002E-2</v>
      </c>
      <c r="H975" s="285"/>
      <c r="I975" s="260"/>
      <c r="J975" s="261">
        <v>3.1800000000000002E-2</v>
      </c>
      <c r="K975" s="260"/>
      <c r="L975" s="261">
        <v>2.4199999999999999E-2</v>
      </c>
      <c r="M975" s="264">
        <f t="shared" si="1147"/>
        <v>1.9086333333333334E-2</v>
      </c>
      <c r="N975" s="264">
        <f t="shared" si="1148"/>
        <v>2.0920000000000005E-2</v>
      </c>
      <c r="O975" s="264">
        <f t="shared" si="1149"/>
        <v>1.8899333333333334E-2</v>
      </c>
      <c r="P975" s="264">
        <f t="shared" si="1150"/>
        <v>2.2624482758620692E-2</v>
      </c>
      <c r="Q975" s="265">
        <f t="shared" si="1157"/>
        <v>3.3399999999999999E-2</v>
      </c>
      <c r="R975" s="265">
        <f t="shared" si="1158"/>
        <v>3.1800000000000002E-2</v>
      </c>
      <c r="S975" s="265">
        <f t="shared" si="1159"/>
        <v>3.1800000000000002E-2</v>
      </c>
      <c r="T975" s="265">
        <f t="shared" si="1160"/>
        <v>2.4199999999999999E-2</v>
      </c>
      <c r="V975" s="257"/>
      <c r="W975" s="265">
        <f t="shared" si="1156"/>
        <v>3.0300000000000001E-2</v>
      </c>
      <c r="X975" s="265">
        <f>AVERAGE(Q971:T975)</f>
        <v>2.5747499999999996E-2</v>
      </c>
      <c r="Y975" s="266">
        <v>139</v>
      </c>
    </row>
    <row r="976" spans="1:30" ht="17.45" customHeight="1" thickBot="1" x14ac:dyDescent="0.3">
      <c r="A976" s="257">
        <f t="shared" si="1110"/>
        <v>8</v>
      </c>
      <c r="B976" s="257">
        <f t="shared" si="1111"/>
        <v>2020</v>
      </c>
      <c r="C976" s="435">
        <f t="shared" si="1141"/>
        <v>44072</v>
      </c>
      <c r="D976" s="434">
        <v>1.24E-2</v>
      </c>
      <c r="E976" s="436"/>
      <c r="F976" s="437">
        <v>1.5100000000000001E-2</v>
      </c>
      <c r="G976" s="438"/>
      <c r="H976" s="439"/>
      <c r="I976" s="434">
        <v>1.72E-2</v>
      </c>
      <c r="J976" s="436"/>
      <c r="K976" s="434">
        <v>1.1599999999999999E-2</v>
      </c>
      <c r="L976" s="436"/>
      <c r="M976" s="264">
        <f t="shared" si="1147"/>
        <v>1.8992999999999999E-2</v>
      </c>
      <c r="N976" s="264">
        <f t="shared" si="1148"/>
        <v>2.0668571428571432E-2</v>
      </c>
      <c r="O976" s="264">
        <f t="shared" si="1149"/>
        <v>1.8909333333333334E-2</v>
      </c>
      <c r="P976" s="264">
        <f t="shared" si="1150"/>
        <v>2.257620689655173E-2</v>
      </c>
      <c r="Q976" s="442">
        <f t="shared" si="1157"/>
        <v>1.24E-2</v>
      </c>
      <c r="R976" s="442">
        <f t="shared" si="1158"/>
        <v>1.5100000000000001E-2</v>
      </c>
      <c r="S976" s="442">
        <f t="shared" si="1159"/>
        <v>1.72E-2</v>
      </c>
      <c r="T976" s="442">
        <f t="shared" si="1160"/>
        <v>1.1599999999999999E-2</v>
      </c>
      <c r="V976" s="442">
        <f>AVERAGE(Q976:T976)</f>
        <v>1.4075000000000001E-2</v>
      </c>
      <c r="W976" s="445"/>
      <c r="X976" s="257"/>
      <c r="Y976" s="266">
        <v>139</v>
      </c>
      <c r="Z976" s="313" t="s">
        <v>87</v>
      </c>
      <c r="AA976" s="299">
        <v>2020</v>
      </c>
      <c r="AB976" s="300"/>
      <c r="AC976" s="300"/>
      <c r="AD976" s="300"/>
    </row>
    <row r="977" spans="1:30" ht="17.45" customHeight="1" x14ac:dyDescent="0.25">
      <c r="A977" s="257">
        <f t="shared" si="1110"/>
        <v>8</v>
      </c>
      <c r="B977" s="257">
        <f t="shared" si="1111"/>
        <v>2020</v>
      </c>
      <c r="C977" s="435">
        <f t="shared" si="1141"/>
        <v>44073</v>
      </c>
      <c r="D977" s="434"/>
      <c r="E977" s="436">
        <v>9.0600000000000003E-3</v>
      </c>
      <c r="F977" s="437"/>
      <c r="G977" s="438">
        <v>1.47E-2</v>
      </c>
      <c r="H977" s="439"/>
      <c r="I977" s="434"/>
      <c r="J977" s="436">
        <v>1.0800000000000001E-2</v>
      </c>
      <c r="K977" s="434"/>
      <c r="L977" s="436">
        <v>1.2200000000000001E-2</v>
      </c>
      <c r="M977" s="264">
        <f t="shared" si="1147"/>
        <v>1.8791666666666665E-2</v>
      </c>
      <c r="N977" s="264">
        <f t="shared" si="1148"/>
        <v>2.0248571428571432E-2</v>
      </c>
      <c r="O977" s="264">
        <f t="shared" si="1149"/>
        <v>1.8469333333333338E-2</v>
      </c>
      <c r="P977" s="264">
        <f t="shared" si="1150"/>
        <v>2.2245172413793105E-2</v>
      </c>
      <c r="Q977" s="442">
        <f t="shared" si="1157"/>
        <v>9.0600000000000003E-3</v>
      </c>
      <c r="R977" s="442">
        <f t="shared" si="1158"/>
        <v>1.47E-2</v>
      </c>
      <c r="S977" s="442">
        <f t="shared" si="1159"/>
        <v>1.0800000000000001E-2</v>
      </c>
      <c r="T977" s="442">
        <f t="shared" si="1160"/>
        <v>1.2200000000000001E-2</v>
      </c>
      <c r="V977" s="442">
        <f>AVERAGE(Q977:T977)</f>
        <v>1.1690000000000001E-2</v>
      </c>
      <c r="W977" s="445"/>
      <c r="X977" s="265">
        <f>AVERAGE(Q976:T977)</f>
        <v>1.2882500000000002E-2</v>
      </c>
      <c r="Y977" s="266">
        <v>139</v>
      </c>
      <c r="Z977" s="301" t="s">
        <v>35</v>
      </c>
      <c r="AA977" s="301" t="s">
        <v>1</v>
      </c>
      <c r="AB977" s="301" t="s">
        <v>2</v>
      </c>
      <c r="AC977" s="301" t="s">
        <v>9</v>
      </c>
      <c r="AD977" s="301" t="s">
        <v>12</v>
      </c>
    </row>
    <row r="978" spans="1:30" ht="17.45" customHeight="1" thickBot="1" x14ac:dyDescent="0.3">
      <c r="A978" s="257">
        <f t="shared" si="1110"/>
        <v>8</v>
      </c>
      <c r="B978" s="257">
        <f t="shared" si="1111"/>
        <v>2020</v>
      </c>
      <c r="C978" s="116">
        <f t="shared" si="1141"/>
        <v>44074</v>
      </c>
      <c r="D978" s="126">
        <v>2.3E-2</v>
      </c>
      <c r="E978" s="129"/>
      <c r="F978" s="130"/>
      <c r="G978" s="128"/>
      <c r="H978" s="127">
        <v>2.0299999999999999E-2</v>
      </c>
      <c r="I978" s="126">
        <v>1.7500000000000002E-2</v>
      </c>
      <c r="J978" s="129"/>
      <c r="K978" s="126">
        <v>1.54E-2</v>
      </c>
      <c r="L978" s="129"/>
      <c r="M978" s="140">
        <f t="shared" si="1147"/>
        <v>1.909166666666667E-2</v>
      </c>
      <c r="N978" s="140">
        <f t="shared" si="1148"/>
        <v>2.0388571428571433E-2</v>
      </c>
      <c r="O978" s="140">
        <f t="shared" si="1149"/>
        <v>1.8726666666666669E-2</v>
      </c>
      <c r="P978" s="140">
        <f t="shared" si="1150"/>
        <v>2.2258965517241384E-2</v>
      </c>
      <c r="Q978" s="308">
        <f t="shared" si="1157"/>
        <v>2.3E-2</v>
      </c>
      <c r="R978" s="308">
        <f t="shared" si="1158"/>
        <v>2.0299999999999999E-2</v>
      </c>
      <c r="S978" s="308">
        <f t="shared" si="1159"/>
        <v>1.7500000000000002E-2</v>
      </c>
      <c r="T978" s="308">
        <f t="shared" si="1160"/>
        <v>1.54E-2</v>
      </c>
      <c r="U978" s="315"/>
      <c r="V978" s="307"/>
      <c r="W978" s="308">
        <f t="shared" ref="W978:W982" si="1161">AVERAGE(Q978:T978)</f>
        <v>1.9050000000000001E-2</v>
      </c>
      <c r="Z978" s="302" t="s">
        <v>58</v>
      </c>
      <c r="AA978" s="303">
        <f>AVERAGE(D948:E978)</f>
        <v>1.8927419354838708E-2</v>
      </c>
      <c r="AB978" s="303">
        <f>AVERAGE(F948:H978)</f>
        <v>2.0250000000000004E-2</v>
      </c>
      <c r="AC978" s="303">
        <f>AVERAGE(I948:J978)</f>
        <v>1.8438064516129036E-2</v>
      </c>
      <c r="AD978" s="303">
        <f>AVERAGE(K948:L978)</f>
        <v>2.2017000000000002E-2</v>
      </c>
    </row>
    <row r="979" spans="1:30" ht="17.45" customHeight="1" x14ac:dyDescent="0.25">
      <c r="A979" s="257">
        <f t="shared" si="1110"/>
        <v>9</v>
      </c>
      <c r="B979" s="257">
        <f t="shared" si="1111"/>
        <v>2020</v>
      </c>
      <c r="C979" s="115">
        <f t="shared" si="1141"/>
        <v>44075</v>
      </c>
      <c r="D979" s="122"/>
      <c r="E979" s="124">
        <v>2.1700000000000001E-2</v>
      </c>
      <c r="F979" s="125"/>
      <c r="G979" s="123">
        <v>2.8000000000000001E-2</v>
      </c>
      <c r="H979" s="121"/>
      <c r="I979" s="122"/>
      <c r="J979" s="124">
        <v>2.5100000000000001E-2</v>
      </c>
      <c r="K979" s="122"/>
      <c r="L979" s="124">
        <v>2.58E-2</v>
      </c>
      <c r="M979" s="264">
        <f t="shared" si="1147"/>
        <v>1.9507666666666666E-2</v>
      </c>
      <c r="N979" s="264">
        <f t="shared" si="1148"/>
        <v>2.0937142857142862E-2</v>
      </c>
      <c r="O979" s="264">
        <f t="shared" si="1149"/>
        <v>1.9376333333333336E-2</v>
      </c>
      <c r="P979" s="264">
        <f t="shared" si="1150"/>
        <v>2.2569310344827589E-2</v>
      </c>
      <c r="Q979" s="265">
        <f t="shared" si="1157"/>
        <v>2.1700000000000001E-2</v>
      </c>
      <c r="R979" s="265">
        <f t="shared" si="1158"/>
        <v>2.8000000000000001E-2</v>
      </c>
      <c r="S979" s="265">
        <f t="shared" si="1159"/>
        <v>2.5100000000000001E-2</v>
      </c>
      <c r="T979" s="265">
        <f t="shared" si="1160"/>
        <v>2.58E-2</v>
      </c>
      <c r="V979" s="257"/>
      <c r="W979" s="265">
        <f t="shared" si="1161"/>
        <v>2.5150000000000002E-2</v>
      </c>
      <c r="Z979" s="302" t="s">
        <v>59</v>
      </c>
      <c r="AA979" s="303">
        <f>MAX(D948:E978)</f>
        <v>3.3399999999999999E-2</v>
      </c>
      <c r="AB979" s="303">
        <f>MAX(F948:H978)</f>
        <v>3.3300000000000003E-2</v>
      </c>
      <c r="AC979" s="303">
        <f>MAX(I948:J978)</f>
        <v>5.9799999999999999E-2</v>
      </c>
      <c r="AD979" s="303">
        <f>MAX(K948:L978)</f>
        <v>3.7900000000000003E-2</v>
      </c>
    </row>
    <row r="980" spans="1:30" ht="17.45" customHeight="1" thickBot="1" x14ac:dyDescent="0.3">
      <c r="A980" s="257">
        <f t="shared" si="1110"/>
        <v>9</v>
      </c>
      <c r="B980" s="257">
        <f t="shared" si="1111"/>
        <v>2020</v>
      </c>
      <c r="C980" s="48">
        <f t="shared" si="1141"/>
        <v>44076</v>
      </c>
      <c r="D980" s="275">
        <v>2.7099999999999999E-2</v>
      </c>
      <c r="E980" s="276"/>
      <c r="F980" s="278">
        <v>2.2499999999999999E-2</v>
      </c>
      <c r="G980" s="277"/>
      <c r="H980" s="286">
        <v>2.18E-2</v>
      </c>
      <c r="I980" s="275">
        <v>2.07E-2</v>
      </c>
      <c r="J980" s="276"/>
      <c r="K980" s="275">
        <v>2.3699999999999999E-2</v>
      </c>
      <c r="L980" s="276"/>
      <c r="M980" s="264">
        <f t="shared" si="1147"/>
        <v>1.9824333333333336E-2</v>
      </c>
      <c r="N980" s="264">
        <f t="shared" si="1148"/>
        <v>2.1174285714285718E-2</v>
      </c>
      <c r="O980" s="264">
        <f t="shared" si="1149"/>
        <v>1.9546333333333336E-2</v>
      </c>
      <c r="P980" s="264">
        <f t="shared" si="1150"/>
        <v>2.2617586206896551E-2</v>
      </c>
      <c r="Q980" s="265">
        <f t="shared" si="1157"/>
        <v>2.7099999999999999E-2</v>
      </c>
      <c r="R980" s="265">
        <f t="shared" si="1158"/>
        <v>2.215E-2</v>
      </c>
      <c r="S980" s="265">
        <f t="shared" si="1159"/>
        <v>2.07E-2</v>
      </c>
      <c r="T980" s="265">
        <f t="shared" si="1160"/>
        <v>2.3699999999999999E-2</v>
      </c>
      <c r="V980" s="257"/>
      <c r="W980" s="265">
        <f t="shared" si="1161"/>
        <v>2.3412499999999999E-2</v>
      </c>
      <c r="Z980" s="304" t="s">
        <v>128</v>
      </c>
      <c r="AA980" s="305">
        <f>COUNTIF(D948:E978,"&gt;=0.075")</f>
        <v>0</v>
      </c>
      <c r="AB980" s="305">
        <f>COUNTIF(F948:H978,"&gt;=0.075")</f>
        <v>0</v>
      </c>
      <c r="AC980" s="305">
        <f>COUNTIF(I948:J978,"&gt;=0.075")</f>
        <v>0</v>
      </c>
      <c r="AD980" s="305">
        <f>COUNTIF(K948:L978,"&gt;=0.075")</f>
        <v>0</v>
      </c>
    </row>
    <row r="981" spans="1:30" ht="17.45" customHeight="1" thickBot="1" x14ac:dyDescent="0.3">
      <c r="A981" s="257">
        <f t="shared" si="1110"/>
        <v>9</v>
      </c>
      <c r="B981" s="257">
        <f t="shared" si="1111"/>
        <v>2020</v>
      </c>
      <c r="C981" s="8">
        <f t="shared" si="1141"/>
        <v>44077</v>
      </c>
      <c r="D981" s="260"/>
      <c r="E981" s="261">
        <v>2.4199999999999999E-2</v>
      </c>
      <c r="F981" s="263"/>
      <c r="G981" s="262">
        <v>2.5600000000000001E-2</v>
      </c>
      <c r="H981" s="285"/>
      <c r="I981" s="260"/>
      <c r="J981" s="261">
        <v>2.0899999999999998E-2</v>
      </c>
      <c r="K981" s="260"/>
      <c r="L981" s="261">
        <v>2.7E-2</v>
      </c>
      <c r="M981" s="264">
        <f t="shared" si="1147"/>
        <v>1.9931000000000001E-2</v>
      </c>
      <c r="N981" s="264">
        <f t="shared" si="1148"/>
        <v>2.143142857142857E-2</v>
      </c>
      <c r="O981" s="264">
        <f t="shared" si="1149"/>
        <v>1.9656333333333335E-2</v>
      </c>
      <c r="P981" s="264">
        <f t="shared" si="1150"/>
        <v>2.2769310344827588E-2</v>
      </c>
      <c r="Q981" s="265">
        <f t="shared" ref="Q981:Q987" si="1162">IFERROR(AVERAGE(D981:E981),"")</f>
        <v>2.4199999999999999E-2</v>
      </c>
      <c r="R981" s="265">
        <f t="shared" ref="R981:R987" si="1163">IFERROR(AVERAGE(F981:H981),"")</f>
        <v>2.5600000000000001E-2</v>
      </c>
      <c r="S981" s="265">
        <f t="shared" ref="S981:S987" si="1164">IFERROR(AVERAGE(I981:J981),"")</f>
        <v>2.0899999999999998E-2</v>
      </c>
      <c r="T981" s="265">
        <f t="shared" ref="T981:T987" si="1165">IFERROR(AVERAGE(K981:L981),"")</f>
        <v>2.7E-2</v>
      </c>
      <c r="V981" s="257"/>
      <c r="W981" s="265">
        <f t="shared" si="1161"/>
        <v>2.4424999999999999E-2</v>
      </c>
      <c r="AD981" s="136">
        <f>AVERAGE(AA978:AD978)</f>
        <v>1.9908120967741937E-2</v>
      </c>
    </row>
    <row r="982" spans="1:30" ht="17.45" customHeight="1" x14ac:dyDescent="0.25">
      <c r="A982" s="257">
        <f t="shared" si="1110"/>
        <v>9</v>
      </c>
      <c r="B982" s="257">
        <f t="shared" si="1111"/>
        <v>2020</v>
      </c>
      <c r="C982" s="8">
        <f t="shared" si="1141"/>
        <v>44078</v>
      </c>
      <c r="D982" s="260">
        <v>1.7100000000000001E-2</v>
      </c>
      <c r="E982" s="261"/>
      <c r="F982" s="263">
        <v>2.5600000000000001E-2</v>
      </c>
      <c r="G982" s="262"/>
      <c r="H982" s="285"/>
      <c r="I982" s="260">
        <v>2.4500000000000001E-2</v>
      </c>
      <c r="J982" s="261"/>
      <c r="K982" s="260">
        <v>2.1000000000000001E-2</v>
      </c>
      <c r="L982" s="261"/>
      <c r="M982" s="264">
        <f t="shared" si="1147"/>
        <v>1.9937666666666673E-2</v>
      </c>
      <c r="N982" s="264">
        <f t="shared" si="1148"/>
        <v>2.181428571428571E-2</v>
      </c>
      <c r="O982" s="264">
        <f t="shared" si="1149"/>
        <v>1.9909666666666666E-2</v>
      </c>
      <c r="P982" s="264">
        <f t="shared" si="1150"/>
        <v>2.2676206896551726E-2</v>
      </c>
      <c r="Q982" s="265">
        <f t="shared" si="1162"/>
        <v>1.7100000000000001E-2</v>
      </c>
      <c r="R982" s="265">
        <f t="shared" si="1163"/>
        <v>2.5600000000000001E-2</v>
      </c>
      <c r="S982" s="265">
        <f t="shared" si="1164"/>
        <v>2.4500000000000001E-2</v>
      </c>
      <c r="T982" s="265">
        <f t="shared" si="1165"/>
        <v>2.1000000000000001E-2</v>
      </c>
      <c r="V982" s="257"/>
      <c r="W982" s="265">
        <f t="shared" si="1161"/>
        <v>2.2050000000000004E-2</v>
      </c>
      <c r="X982" s="265">
        <f>AVERAGE(Q978:T982)</f>
        <v>2.2817500000000004E-2</v>
      </c>
      <c r="Y982" s="266">
        <v>140</v>
      </c>
    </row>
    <row r="983" spans="1:30" ht="17.45" customHeight="1" x14ac:dyDescent="0.25">
      <c r="A983" s="298">
        <f t="shared" si="1110"/>
        <v>9</v>
      </c>
      <c r="B983" s="298">
        <f t="shared" si="1111"/>
        <v>2020</v>
      </c>
      <c r="C983" s="435">
        <f t="shared" si="1141"/>
        <v>44079</v>
      </c>
      <c r="D983" s="434"/>
      <c r="E983" s="436">
        <v>1.5800000000000002E-2</v>
      </c>
      <c r="F983" s="437"/>
      <c r="G983" s="438">
        <v>1.9699999999999999E-2</v>
      </c>
      <c r="H983" s="439"/>
      <c r="I983" s="434"/>
      <c r="J983" s="436">
        <v>1.4800000000000001E-2</v>
      </c>
      <c r="K983" s="434"/>
      <c r="L983" s="436">
        <v>2.8400000000000002E-2</v>
      </c>
      <c r="M983" s="264">
        <f t="shared" si="1147"/>
        <v>1.9694333333333338E-2</v>
      </c>
      <c r="N983" s="264">
        <f t="shared" si="1148"/>
        <v>2.1979999999999996E-2</v>
      </c>
      <c r="O983" s="264">
        <f t="shared" si="1149"/>
        <v>2.0079000000000003E-2</v>
      </c>
      <c r="P983" s="264">
        <f t="shared" si="1150"/>
        <v>2.2841724137931032E-2</v>
      </c>
      <c r="Q983" s="442">
        <f t="shared" si="1162"/>
        <v>1.5800000000000002E-2</v>
      </c>
      <c r="R983" s="442">
        <f t="shared" si="1163"/>
        <v>1.9699999999999999E-2</v>
      </c>
      <c r="S983" s="442">
        <f t="shared" si="1164"/>
        <v>1.4800000000000001E-2</v>
      </c>
      <c r="T983" s="442">
        <f t="shared" si="1165"/>
        <v>2.8400000000000002E-2</v>
      </c>
      <c r="V983" s="442">
        <f>AVERAGE(Q983:T983)</f>
        <v>1.9675000000000002E-2</v>
      </c>
      <c r="W983" s="445"/>
      <c r="X983" s="257"/>
      <c r="Y983" s="266">
        <v>140</v>
      </c>
    </row>
    <row r="984" spans="1:30" ht="17.45" customHeight="1" x14ac:dyDescent="0.25">
      <c r="A984" s="298">
        <f t="shared" si="1110"/>
        <v>9</v>
      </c>
      <c r="B984" s="298">
        <f t="shared" si="1111"/>
        <v>2020</v>
      </c>
      <c r="C984" s="435">
        <f t="shared" si="1141"/>
        <v>44080</v>
      </c>
      <c r="D984" s="434">
        <v>2.8400000000000002E-2</v>
      </c>
      <c r="E984" s="436"/>
      <c r="F984" s="437"/>
      <c r="G984" s="438"/>
      <c r="H984" s="439">
        <v>1.5800000000000002E-2</v>
      </c>
      <c r="I984" s="434">
        <v>1.0699999999999999E-2</v>
      </c>
      <c r="J984" s="436"/>
      <c r="K984" s="434">
        <v>2.23E-2</v>
      </c>
      <c r="L984" s="436"/>
      <c r="M984" s="264">
        <f t="shared" si="1147"/>
        <v>2.0044333333333338E-2</v>
      </c>
      <c r="N984" s="264">
        <f t="shared" si="1148"/>
        <v>2.1991428571428571E-2</v>
      </c>
      <c r="O984" s="264">
        <f t="shared" si="1149"/>
        <v>1.9762333333333337E-2</v>
      </c>
      <c r="P984" s="264">
        <f t="shared" si="1150"/>
        <v>2.291413793103448E-2</v>
      </c>
      <c r="Q984" s="442">
        <f t="shared" si="1162"/>
        <v>2.8400000000000002E-2</v>
      </c>
      <c r="R984" s="442">
        <f t="shared" si="1163"/>
        <v>1.5800000000000002E-2</v>
      </c>
      <c r="S984" s="442">
        <f t="shared" si="1164"/>
        <v>1.0699999999999999E-2</v>
      </c>
      <c r="T984" s="442">
        <f t="shared" si="1165"/>
        <v>2.23E-2</v>
      </c>
      <c r="V984" s="442">
        <f>AVERAGE(Q984:T984)</f>
        <v>1.9300000000000001E-2</v>
      </c>
      <c r="W984" s="445"/>
      <c r="X984" s="265">
        <f>AVERAGE(Q983:T984)</f>
        <v>1.9487499999999998E-2</v>
      </c>
      <c r="Y984" s="266">
        <v>140</v>
      </c>
    </row>
    <row r="985" spans="1:30" ht="17.45" customHeight="1" x14ac:dyDescent="0.25">
      <c r="A985" s="257">
        <f t="shared" si="1110"/>
        <v>9</v>
      </c>
      <c r="B985" s="257">
        <f t="shared" si="1111"/>
        <v>2020</v>
      </c>
      <c r="C985" s="8">
        <f t="shared" si="1141"/>
        <v>44081</v>
      </c>
      <c r="D985" s="260"/>
      <c r="E985" s="261">
        <v>1.7600000000000001E-2</v>
      </c>
      <c r="F985" s="263"/>
      <c r="G985" s="262">
        <v>1.4999999999999999E-2</v>
      </c>
      <c r="H985" s="285"/>
      <c r="I985" s="260"/>
      <c r="J985" s="261">
        <v>1.35E-2</v>
      </c>
      <c r="K985" s="260"/>
      <c r="L985" s="261">
        <v>2.4799999999999999E-2</v>
      </c>
      <c r="M985" s="264">
        <f t="shared" si="1147"/>
        <v>2.0191000000000001E-2</v>
      </c>
      <c r="N985" s="264">
        <f t="shared" si="1148"/>
        <v>2.1894285714285717E-2</v>
      </c>
      <c r="O985" s="264">
        <f t="shared" si="1149"/>
        <v>1.9849000000000002E-2</v>
      </c>
      <c r="P985" s="264">
        <f t="shared" si="1150"/>
        <v>2.3138275862068965E-2</v>
      </c>
      <c r="Q985" s="265">
        <f t="shared" si="1162"/>
        <v>1.7600000000000001E-2</v>
      </c>
      <c r="R985" s="265">
        <f t="shared" si="1163"/>
        <v>1.4999999999999999E-2</v>
      </c>
      <c r="S985" s="265">
        <f t="shared" si="1164"/>
        <v>1.35E-2</v>
      </c>
      <c r="T985" s="265">
        <f t="shared" si="1165"/>
        <v>2.4799999999999999E-2</v>
      </c>
      <c r="V985" s="257"/>
      <c r="W985" s="265">
        <f t="shared" ref="W985:W989" si="1166">AVERAGE(Q985:T985)</f>
        <v>1.7725000000000001E-2</v>
      </c>
    </row>
    <row r="986" spans="1:30" ht="17.45" customHeight="1" x14ac:dyDescent="0.25">
      <c r="A986" s="257">
        <f t="shared" si="1110"/>
        <v>9</v>
      </c>
      <c r="B986" s="257">
        <f t="shared" si="1111"/>
        <v>2020</v>
      </c>
      <c r="C986" s="48">
        <f t="shared" si="1141"/>
        <v>44082</v>
      </c>
      <c r="D986" s="275">
        <v>2.5000000000000001E-2</v>
      </c>
      <c r="E986" s="276"/>
      <c r="F986" s="278">
        <v>1.43E-2</v>
      </c>
      <c r="G986" s="277"/>
      <c r="H986" s="286">
        <v>1.55E-2</v>
      </c>
      <c r="I986" s="275">
        <v>1.5599999999999999E-2</v>
      </c>
      <c r="J986" s="276"/>
      <c r="K986" s="275">
        <v>2.93E-2</v>
      </c>
      <c r="L986" s="276"/>
      <c r="M986" s="264">
        <f t="shared" si="1147"/>
        <v>2.0768666666666668E-2</v>
      </c>
      <c r="N986" s="264">
        <f t="shared" si="1148"/>
        <v>2.216285714285714E-2</v>
      </c>
      <c r="O986" s="264">
        <f t="shared" si="1149"/>
        <v>2.0100999999999997E-2</v>
      </c>
      <c r="P986" s="264">
        <f t="shared" si="1150"/>
        <v>2.3872413793103453E-2</v>
      </c>
      <c r="Q986" s="265">
        <f t="shared" si="1162"/>
        <v>2.5000000000000001E-2</v>
      </c>
      <c r="R986" s="265">
        <f t="shared" si="1163"/>
        <v>1.49E-2</v>
      </c>
      <c r="S986" s="265">
        <f t="shared" si="1164"/>
        <v>1.5599999999999999E-2</v>
      </c>
      <c r="T986" s="265">
        <f t="shared" si="1165"/>
        <v>2.93E-2</v>
      </c>
      <c r="V986" s="257"/>
      <c r="W986" s="265">
        <f t="shared" si="1166"/>
        <v>2.1200000000000004E-2</v>
      </c>
    </row>
    <row r="987" spans="1:30" ht="17.45" customHeight="1" x14ac:dyDescent="0.25">
      <c r="A987" s="257">
        <f t="shared" si="1110"/>
        <v>9</v>
      </c>
      <c r="B987" s="257">
        <f t="shared" si="1111"/>
        <v>2020</v>
      </c>
      <c r="C987" s="8">
        <f t="shared" si="1141"/>
        <v>44083</v>
      </c>
      <c r="D987" s="260"/>
      <c r="E987" s="261">
        <v>2.5499999999999998E-2</v>
      </c>
      <c r="F987" s="263"/>
      <c r="G987" s="262">
        <v>4.36E-2</v>
      </c>
      <c r="H987" s="285"/>
      <c r="I987" s="260"/>
      <c r="J987" s="261">
        <v>4.4900000000000002E-2</v>
      </c>
      <c r="K987" s="260"/>
      <c r="L987" s="261">
        <v>4.7199999999999999E-2</v>
      </c>
      <c r="M987" s="264">
        <f t="shared" si="1147"/>
        <v>2.1185333333333337E-2</v>
      </c>
      <c r="N987" s="264">
        <f t="shared" si="1148"/>
        <v>2.2779999999999998E-2</v>
      </c>
      <c r="O987" s="264">
        <f t="shared" si="1149"/>
        <v>2.1031000000000001E-2</v>
      </c>
      <c r="P987" s="264">
        <f t="shared" si="1150"/>
        <v>2.4855172413793106E-2</v>
      </c>
      <c r="Q987" s="265">
        <f t="shared" si="1162"/>
        <v>2.5499999999999998E-2</v>
      </c>
      <c r="R987" s="265">
        <f t="shared" si="1163"/>
        <v>4.36E-2</v>
      </c>
      <c r="S987" s="265">
        <f t="shared" si="1164"/>
        <v>4.4900000000000002E-2</v>
      </c>
      <c r="T987" s="265">
        <f t="shared" si="1165"/>
        <v>4.7199999999999999E-2</v>
      </c>
      <c r="V987" s="257"/>
      <c r="W987" s="265">
        <f t="shared" si="1166"/>
        <v>4.0299999999999996E-2</v>
      </c>
      <c r="Z987" s="317" t="s">
        <v>100</v>
      </c>
    </row>
    <row r="988" spans="1:30" ht="17.45" customHeight="1" x14ac:dyDescent="0.25">
      <c r="A988" s="257">
        <f t="shared" si="1110"/>
        <v>9</v>
      </c>
      <c r="B988" s="257">
        <f t="shared" si="1111"/>
        <v>2020</v>
      </c>
      <c r="C988" s="8">
        <f t="shared" si="1141"/>
        <v>44084</v>
      </c>
      <c r="D988" s="260">
        <v>2.4799999999999999E-2</v>
      </c>
      <c r="E988" s="261"/>
      <c r="F988" s="263">
        <v>3.6200000000000003E-2</v>
      </c>
      <c r="G988" s="262"/>
      <c r="H988" s="285"/>
      <c r="I988" s="260">
        <v>3.2199999999999999E-2</v>
      </c>
      <c r="J988" s="261"/>
      <c r="K988" s="260">
        <v>3.9300000000000002E-2</v>
      </c>
      <c r="L988" s="261"/>
      <c r="M988" s="264">
        <f t="shared" si="1147"/>
        <v>2.1458666666666668E-2</v>
      </c>
      <c r="N988" s="264">
        <f t="shared" si="1148"/>
        <v>2.3291428571428571E-2</v>
      </c>
      <c r="O988" s="264">
        <f t="shared" si="1149"/>
        <v>2.1387666666666662E-2</v>
      </c>
      <c r="P988" s="264">
        <f t="shared" si="1150"/>
        <v>2.5320689655172417E-2</v>
      </c>
      <c r="Q988" s="265">
        <f t="shared" ref="Q988:Q993" si="1167">IFERROR(AVERAGE(D988:E988),"")</f>
        <v>2.4799999999999999E-2</v>
      </c>
      <c r="R988" s="265">
        <f t="shared" ref="R988:R993" si="1168">IFERROR(AVERAGE(F988:H988),"")</f>
        <v>3.6200000000000003E-2</v>
      </c>
      <c r="S988" s="265">
        <f t="shared" ref="S988:S993" si="1169">IFERROR(AVERAGE(I988:J988),"")</f>
        <v>3.2199999999999999E-2</v>
      </c>
      <c r="T988" s="265">
        <f t="shared" ref="T988:T993" si="1170">IFERROR(AVERAGE(K988:L988),"")</f>
        <v>3.9300000000000002E-2</v>
      </c>
      <c r="V988" s="257"/>
      <c r="W988" s="265">
        <f t="shared" si="1166"/>
        <v>3.3125000000000002E-2</v>
      </c>
      <c r="Z988" s="317" t="s">
        <v>100</v>
      </c>
    </row>
    <row r="989" spans="1:30" ht="17.45" customHeight="1" x14ac:dyDescent="0.25">
      <c r="A989" s="257">
        <f t="shared" si="1110"/>
        <v>9</v>
      </c>
      <c r="B989" s="257">
        <f t="shared" si="1111"/>
        <v>2020</v>
      </c>
      <c r="C989" s="8">
        <f t="shared" si="1141"/>
        <v>44085</v>
      </c>
      <c r="D989" s="260"/>
      <c r="E989" s="261">
        <v>2.35E-2</v>
      </c>
      <c r="F989" s="263"/>
      <c r="G989" s="262">
        <v>3.0599999999999999E-2</v>
      </c>
      <c r="H989" s="285"/>
      <c r="I989" s="260"/>
      <c r="J989" s="261">
        <v>3.5099999999999999E-2</v>
      </c>
      <c r="K989" s="260"/>
      <c r="L989" s="261">
        <v>4.4999999999999998E-2</v>
      </c>
      <c r="M989" s="264">
        <f t="shared" si="1147"/>
        <v>2.1325333333333332E-2</v>
      </c>
      <c r="N989" s="264">
        <f t="shared" si="1148"/>
        <v>2.3505714285714283E-2</v>
      </c>
      <c r="O989" s="264">
        <f t="shared" si="1149"/>
        <v>2.1904333333333335E-2</v>
      </c>
      <c r="P989" s="264">
        <f t="shared" si="1150"/>
        <v>2.5806896551724141E-2</v>
      </c>
      <c r="Q989" s="265">
        <f t="shared" si="1167"/>
        <v>2.35E-2</v>
      </c>
      <c r="R989" s="265">
        <f t="shared" si="1168"/>
        <v>3.0599999999999999E-2</v>
      </c>
      <c r="S989" s="265">
        <f t="shared" si="1169"/>
        <v>3.5099999999999999E-2</v>
      </c>
      <c r="T989" s="265">
        <f t="shared" si="1170"/>
        <v>4.4999999999999998E-2</v>
      </c>
      <c r="V989" s="257"/>
      <c r="W989" s="265">
        <f t="shared" si="1166"/>
        <v>3.3549999999999996E-2</v>
      </c>
      <c r="X989" s="265">
        <f>AVERAGE(Q985:T989)</f>
        <v>2.9180000000000005E-2</v>
      </c>
      <c r="Y989" s="266">
        <v>141</v>
      </c>
      <c r="Z989" s="317" t="s">
        <v>100</v>
      </c>
    </row>
    <row r="990" spans="1:30" ht="17.45" customHeight="1" x14ac:dyDescent="0.25">
      <c r="A990" s="298">
        <f t="shared" si="1110"/>
        <v>9</v>
      </c>
      <c r="B990" s="298">
        <f t="shared" si="1111"/>
        <v>2020</v>
      </c>
      <c r="C990" s="435">
        <f t="shared" si="1141"/>
        <v>44086</v>
      </c>
      <c r="D990" s="434">
        <v>1.8800000000000001E-2</v>
      </c>
      <c r="E990" s="436"/>
      <c r="F990" s="437"/>
      <c r="G990" s="438"/>
      <c r="H990" s="439">
        <v>1.9400000000000001E-2</v>
      </c>
      <c r="I990" s="434">
        <v>2.01E-2</v>
      </c>
      <c r="J990" s="436"/>
      <c r="K990" s="434">
        <v>2.9899999999999999E-2</v>
      </c>
      <c r="L990" s="436"/>
      <c r="M990" s="264">
        <f t="shared" si="1147"/>
        <v>2.0992E-2</v>
      </c>
      <c r="N990" s="264">
        <f t="shared" si="1148"/>
        <v>2.3251428571428569E-2</v>
      </c>
      <c r="O990" s="264">
        <f t="shared" si="1149"/>
        <v>2.1571E-2</v>
      </c>
      <c r="P990" s="264">
        <f t="shared" si="1150"/>
        <v>2.6010344827586213E-2</v>
      </c>
      <c r="Q990" s="442">
        <f t="shared" si="1167"/>
        <v>1.8800000000000001E-2</v>
      </c>
      <c r="R990" s="442">
        <f t="shared" si="1168"/>
        <v>1.9400000000000001E-2</v>
      </c>
      <c r="S990" s="442">
        <f t="shared" si="1169"/>
        <v>2.01E-2</v>
      </c>
      <c r="T990" s="442">
        <f t="shared" si="1170"/>
        <v>2.9899999999999999E-2</v>
      </c>
      <c r="V990" s="442">
        <f>AVERAGE(Q990:T990)</f>
        <v>2.205E-2</v>
      </c>
      <c r="W990" s="445"/>
      <c r="X990" s="257"/>
      <c r="Y990" s="266">
        <v>141</v>
      </c>
    </row>
    <row r="991" spans="1:30" ht="17.45" customHeight="1" x14ac:dyDescent="0.25">
      <c r="A991" s="298">
        <f t="shared" si="1110"/>
        <v>9</v>
      </c>
      <c r="B991" s="298">
        <f t="shared" si="1111"/>
        <v>2020</v>
      </c>
      <c r="C991" s="435">
        <f t="shared" si="1141"/>
        <v>44087</v>
      </c>
      <c r="D991" s="434"/>
      <c r="E991" s="436">
        <v>1.44E-2</v>
      </c>
      <c r="F991" s="437"/>
      <c r="G991" s="438">
        <v>1.35E-2</v>
      </c>
      <c r="H991" s="439"/>
      <c r="I991" s="434"/>
      <c r="J991" s="436">
        <v>1.2800000000000001E-2</v>
      </c>
      <c r="K991" s="434"/>
      <c r="L991" s="436">
        <v>2.2100000000000002E-2</v>
      </c>
      <c r="M991" s="264">
        <f t="shared" si="1147"/>
        <v>2.0785333333333333E-2</v>
      </c>
      <c r="N991" s="264">
        <f t="shared" si="1148"/>
        <v>2.2731428571428569E-2</v>
      </c>
      <c r="O991" s="264">
        <f t="shared" si="1149"/>
        <v>2.1177666666666668E-2</v>
      </c>
      <c r="P991" s="264">
        <f t="shared" si="1150"/>
        <v>2.5880000000000007E-2</v>
      </c>
      <c r="Q991" s="442">
        <f t="shared" si="1167"/>
        <v>1.44E-2</v>
      </c>
      <c r="R991" s="442">
        <f t="shared" si="1168"/>
        <v>1.35E-2</v>
      </c>
      <c r="S991" s="442">
        <f t="shared" si="1169"/>
        <v>1.2800000000000001E-2</v>
      </c>
      <c r="T991" s="442">
        <f t="shared" si="1170"/>
        <v>2.2100000000000002E-2</v>
      </c>
      <c r="V991" s="442">
        <f>AVERAGE(Q991:T991)</f>
        <v>1.5699999999999999E-2</v>
      </c>
      <c r="W991" s="445"/>
      <c r="X991" s="265">
        <f>AVERAGE(Q990:T991)</f>
        <v>1.8874999999999999E-2</v>
      </c>
      <c r="Y991" s="266">
        <v>141</v>
      </c>
    </row>
    <row r="992" spans="1:30" ht="17.45" customHeight="1" x14ac:dyDescent="0.25">
      <c r="A992" s="257">
        <f t="shared" si="1110"/>
        <v>9</v>
      </c>
      <c r="B992" s="257">
        <f t="shared" si="1111"/>
        <v>2020</v>
      </c>
      <c r="C992" s="48">
        <f t="shared" si="1141"/>
        <v>44088</v>
      </c>
      <c r="D992" s="279">
        <v>2.4E-2</v>
      </c>
      <c r="E992" s="280"/>
      <c r="F992" s="282">
        <v>3.27E-2</v>
      </c>
      <c r="G992" s="281"/>
      <c r="H992" s="142">
        <v>3.1899999999999998E-2</v>
      </c>
      <c r="I992" s="279">
        <v>3.3799999999999997E-2</v>
      </c>
      <c r="J992" s="280"/>
      <c r="K992" s="279">
        <v>3.4700000000000002E-2</v>
      </c>
      <c r="L992" s="280"/>
      <c r="M992" s="264">
        <f t="shared" si="1147"/>
        <v>2.0818666666666669E-2</v>
      </c>
      <c r="N992" s="264">
        <f t="shared" si="1148"/>
        <v>2.3757142857142855E-2</v>
      </c>
      <c r="O992" s="264">
        <f t="shared" si="1149"/>
        <v>2.1817666666666669E-2</v>
      </c>
      <c r="P992" s="264">
        <f t="shared" si="1150"/>
        <v>2.6403333333333338E-2</v>
      </c>
      <c r="Q992" s="265">
        <f t="shared" si="1167"/>
        <v>2.4E-2</v>
      </c>
      <c r="R992" s="265">
        <f t="shared" si="1168"/>
        <v>3.2299999999999995E-2</v>
      </c>
      <c r="S992" s="265">
        <f t="shared" si="1169"/>
        <v>3.3799999999999997E-2</v>
      </c>
      <c r="T992" s="265">
        <f t="shared" si="1170"/>
        <v>3.4700000000000002E-2</v>
      </c>
      <c r="V992" s="257"/>
      <c r="W992" s="265">
        <f t="shared" ref="W992:W994" si="1171">AVERAGE(Q992:T992)</f>
        <v>3.1199999999999999E-2</v>
      </c>
    </row>
    <row r="993" spans="1:30" ht="17.45" customHeight="1" x14ac:dyDescent="0.25">
      <c r="A993" s="257">
        <f t="shared" si="1110"/>
        <v>9</v>
      </c>
      <c r="B993" s="257">
        <f t="shared" si="1111"/>
        <v>2020</v>
      </c>
      <c r="C993" s="8">
        <f t="shared" si="1141"/>
        <v>44089</v>
      </c>
      <c r="D993" s="252"/>
      <c r="E993" s="253">
        <v>1.89E-2</v>
      </c>
      <c r="F993" s="255"/>
      <c r="G993" s="254">
        <v>2.2700000000000001E-2</v>
      </c>
      <c r="H993" s="114"/>
      <c r="I993" s="252"/>
      <c r="J993" s="253">
        <v>2.7300000000000001E-2</v>
      </c>
      <c r="K993" s="252"/>
      <c r="L993" s="253">
        <v>3.6600000000000001E-2</v>
      </c>
      <c r="M993" s="264">
        <f t="shared" si="1147"/>
        <v>2.1052000000000005E-2</v>
      </c>
      <c r="N993" s="264">
        <f t="shared" si="1148"/>
        <v>2.3971428571428571E-2</v>
      </c>
      <c r="O993" s="264">
        <f t="shared" si="1149"/>
        <v>2.2485333333333333E-2</v>
      </c>
      <c r="P993" s="264">
        <f t="shared" si="1150"/>
        <v>2.695666666666667E-2</v>
      </c>
      <c r="Q993" s="265">
        <f t="shared" si="1167"/>
        <v>1.89E-2</v>
      </c>
      <c r="R993" s="265">
        <f t="shared" si="1168"/>
        <v>2.2700000000000001E-2</v>
      </c>
      <c r="S993" s="265">
        <f t="shared" si="1169"/>
        <v>2.7300000000000001E-2</v>
      </c>
      <c r="T993" s="265">
        <f t="shared" si="1170"/>
        <v>3.6600000000000001E-2</v>
      </c>
      <c r="V993" s="257"/>
      <c r="W993" s="265">
        <f t="shared" si="1171"/>
        <v>2.6375000000000003E-2</v>
      </c>
    </row>
    <row r="994" spans="1:30" ht="17.45" customHeight="1" x14ac:dyDescent="0.25">
      <c r="A994" s="257">
        <f t="shared" si="1110"/>
        <v>9</v>
      </c>
      <c r="B994" s="257">
        <f t="shared" si="1111"/>
        <v>2020</v>
      </c>
      <c r="C994" s="8">
        <f t="shared" si="1141"/>
        <v>44090</v>
      </c>
      <c r="D994" s="260">
        <v>3.1699999999999999E-2</v>
      </c>
      <c r="E994" s="261"/>
      <c r="F994" s="263">
        <v>2.64E-2</v>
      </c>
      <c r="G994" s="262"/>
      <c r="H994" s="285"/>
      <c r="I994" s="260">
        <v>2.58E-2</v>
      </c>
      <c r="J994" s="261"/>
      <c r="K994" s="260">
        <v>3.9600000000000003E-2</v>
      </c>
      <c r="L994" s="261"/>
      <c r="M994" s="264">
        <f t="shared" si="1147"/>
        <v>2.1112000000000002E-2</v>
      </c>
      <c r="N994" s="264">
        <f t="shared" si="1148"/>
        <v>2.389142857142857E-2</v>
      </c>
      <c r="O994" s="264">
        <f t="shared" si="1149"/>
        <v>2.2621999999999996E-2</v>
      </c>
      <c r="P994" s="264">
        <f t="shared" si="1150"/>
        <v>2.746666666666667E-2</v>
      </c>
      <c r="Q994" s="265">
        <f t="shared" ref="Q994:Q997" si="1172">IFERROR(AVERAGE(D994:E994),"")</f>
        <v>3.1699999999999999E-2</v>
      </c>
      <c r="R994" s="265">
        <f t="shared" ref="R994:R997" si="1173">IFERROR(AVERAGE(F994:H994),"")</f>
        <v>2.64E-2</v>
      </c>
      <c r="S994" s="265">
        <f t="shared" ref="S994:S997" si="1174">IFERROR(AVERAGE(I994:J994),"")</f>
        <v>2.58E-2</v>
      </c>
      <c r="T994" s="265">
        <f t="shared" ref="T994:T997" si="1175">IFERROR(AVERAGE(K994:L994),"")</f>
        <v>3.9600000000000003E-2</v>
      </c>
      <c r="W994" s="265">
        <f t="shared" si="1171"/>
        <v>3.0875E-2</v>
      </c>
    </row>
    <row r="995" spans="1:30" ht="17.45" customHeight="1" x14ac:dyDescent="0.25">
      <c r="A995" s="257">
        <f t="shared" si="1110"/>
        <v>9</v>
      </c>
      <c r="B995" s="257">
        <f t="shared" si="1111"/>
        <v>2020</v>
      </c>
      <c r="C995" s="8">
        <f t="shared" si="1141"/>
        <v>44091</v>
      </c>
      <c r="D995" s="260"/>
      <c r="E995" s="261">
        <v>2.52E-2</v>
      </c>
      <c r="F995" s="263"/>
      <c r="G995" s="262">
        <v>2.8000000000000001E-2</v>
      </c>
      <c r="H995" s="285"/>
      <c r="I995" s="260"/>
      <c r="J995" s="261">
        <v>2.6499999999999999E-2</v>
      </c>
      <c r="K995" s="260"/>
      <c r="L995" s="261">
        <v>4.0500000000000001E-2</v>
      </c>
      <c r="M995" s="264">
        <f t="shared" si="1147"/>
        <v>2.1375333333333336E-2</v>
      </c>
      <c r="N995" s="264">
        <f t="shared" si="1148"/>
        <v>2.3788571428571426E-2</v>
      </c>
      <c r="O995" s="264">
        <f t="shared" si="1149"/>
        <v>2.2691999999999997E-2</v>
      </c>
      <c r="P995" s="264">
        <f t="shared" si="1150"/>
        <v>2.7676666666666665E-2</v>
      </c>
      <c r="Q995" s="265">
        <f t="shared" si="1172"/>
        <v>2.52E-2</v>
      </c>
      <c r="R995" s="265">
        <f t="shared" si="1173"/>
        <v>2.8000000000000001E-2</v>
      </c>
      <c r="S995" s="265">
        <f t="shared" si="1174"/>
        <v>2.6499999999999999E-2</v>
      </c>
      <c r="T995" s="265">
        <f t="shared" si="1175"/>
        <v>4.0500000000000001E-2</v>
      </c>
      <c r="V995" s="257"/>
      <c r="W995" s="265">
        <f t="shared" ref="W995:W996" si="1176">AVERAGE(Q995:T995)</f>
        <v>3.005E-2</v>
      </c>
    </row>
    <row r="996" spans="1:30" ht="17.45" customHeight="1" x14ac:dyDescent="0.25">
      <c r="A996" s="257">
        <f t="shared" si="1110"/>
        <v>9</v>
      </c>
      <c r="B996" s="257">
        <f t="shared" si="1111"/>
        <v>2020</v>
      </c>
      <c r="C996" s="8">
        <f t="shared" si="1141"/>
        <v>44092</v>
      </c>
      <c r="D996" s="260">
        <v>2.75E-2</v>
      </c>
      <c r="E996" s="261"/>
      <c r="F996" s="263"/>
      <c r="G996" s="262"/>
      <c r="H996" s="285">
        <v>3.0800000000000001E-2</v>
      </c>
      <c r="I996" s="260">
        <v>3.3399999999999999E-2</v>
      </c>
      <c r="J996" s="261"/>
      <c r="K996" s="260">
        <v>3.1199999999999999E-2</v>
      </c>
      <c r="L996" s="261"/>
      <c r="M996" s="264">
        <f t="shared" si="1147"/>
        <v>2.1348666666666665E-2</v>
      </c>
      <c r="N996" s="264">
        <f t="shared" si="1148"/>
        <v>2.3768571428571427E-2</v>
      </c>
      <c r="O996" s="264">
        <f t="shared" si="1149"/>
        <v>2.3045333333333331E-2</v>
      </c>
      <c r="P996" s="264">
        <f t="shared" si="1150"/>
        <v>2.7739999999999997E-2</v>
      </c>
      <c r="Q996" s="265">
        <f t="shared" si="1172"/>
        <v>2.75E-2</v>
      </c>
      <c r="R996" s="265">
        <f t="shared" si="1173"/>
        <v>3.0800000000000001E-2</v>
      </c>
      <c r="S996" s="265">
        <f t="shared" si="1174"/>
        <v>3.3399999999999999E-2</v>
      </c>
      <c r="T996" s="265">
        <f t="shared" si="1175"/>
        <v>3.1199999999999999E-2</v>
      </c>
      <c r="V996" s="257"/>
      <c r="W996" s="265">
        <f t="shared" si="1176"/>
        <v>3.0725000000000002E-2</v>
      </c>
      <c r="X996" s="265">
        <f>AVERAGE(Q992:T996)</f>
        <v>2.9845E-2</v>
      </c>
      <c r="Y996" s="266">
        <v>142</v>
      </c>
    </row>
    <row r="997" spans="1:30" ht="17.45" customHeight="1" x14ac:dyDescent="0.25">
      <c r="A997" s="257">
        <f t="shared" si="1110"/>
        <v>9</v>
      </c>
      <c r="B997" s="257">
        <f t="shared" si="1111"/>
        <v>2020</v>
      </c>
      <c r="C997" s="435">
        <f t="shared" si="1141"/>
        <v>44093</v>
      </c>
      <c r="D997" s="434"/>
      <c r="E997" s="436">
        <v>1.4500000000000001E-2</v>
      </c>
      <c r="F997" s="437"/>
      <c r="G997" s="438">
        <v>1.2500000000000001E-2</v>
      </c>
      <c r="H997" s="439"/>
      <c r="I997" s="434"/>
      <c r="J997" s="436">
        <v>1.1900000000000001E-2</v>
      </c>
      <c r="K997" s="434"/>
      <c r="L997" s="436">
        <v>2.5899999999999999E-2</v>
      </c>
      <c r="M997" s="264">
        <f t="shared" si="1147"/>
        <v>2.1031999999999999E-2</v>
      </c>
      <c r="N997" s="264">
        <f t="shared" si="1148"/>
        <v>2.3291428571428571E-2</v>
      </c>
      <c r="O997" s="264">
        <f t="shared" si="1149"/>
        <v>2.2625333333333334E-2</v>
      </c>
      <c r="P997" s="264">
        <f t="shared" si="1150"/>
        <v>2.7339999999999996E-2</v>
      </c>
      <c r="Q997" s="442">
        <f t="shared" si="1172"/>
        <v>1.4500000000000001E-2</v>
      </c>
      <c r="R997" s="442">
        <f t="shared" si="1173"/>
        <v>1.2500000000000001E-2</v>
      </c>
      <c r="S997" s="442">
        <f t="shared" si="1174"/>
        <v>1.1900000000000001E-2</v>
      </c>
      <c r="T997" s="442">
        <f t="shared" si="1175"/>
        <v>2.5899999999999999E-2</v>
      </c>
      <c r="V997" s="442">
        <f>AVERAGE(Q997:T997)</f>
        <v>1.6199999999999999E-2</v>
      </c>
      <c r="W997" s="445"/>
      <c r="X997" s="257"/>
      <c r="Y997" s="266">
        <v>142</v>
      </c>
    </row>
    <row r="998" spans="1:30" ht="17.45" customHeight="1" x14ac:dyDescent="0.25">
      <c r="A998" s="257">
        <f t="shared" si="1110"/>
        <v>9</v>
      </c>
      <c r="B998" s="257">
        <f t="shared" si="1111"/>
        <v>2020</v>
      </c>
      <c r="C998" s="435">
        <f t="shared" si="1141"/>
        <v>44094</v>
      </c>
      <c r="D998" s="434">
        <v>1.09E-2</v>
      </c>
      <c r="E998" s="436"/>
      <c r="F998" s="437">
        <v>8.94E-3</v>
      </c>
      <c r="G998" s="438"/>
      <c r="H998" s="439">
        <v>9.5600000000000008E-3</v>
      </c>
      <c r="I998" s="434">
        <v>7.9799999999999992E-3</v>
      </c>
      <c r="J998" s="436"/>
      <c r="K998" s="434">
        <v>1.38E-2</v>
      </c>
      <c r="L998" s="436"/>
      <c r="M998" s="264">
        <f t="shared" si="1147"/>
        <v>2.0628666666666667E-2</v>
      </c>
      <c r="N998" s="264">
        <f t="shared" si="1148"/>
        <v>2.2597142857142854E-2</v>
      </c>
      <c r="O998" s="264">
        <f t="shared" si="1149"/>
        <v>2.2311333333333332E-2</v>
      </c>
      <c r="P998" s="264">
        <f t="shared" si="1150"/>
        <v>2.6963333333333332E-2</v>
      </c>
      <c r="Q998" s="442">
        <f t="shared" ref="Q998:Q1002" si="1177">IFERROR(AVERAGE(D998:E998),"")</f>
        <v>1.09E-2</v>
      </c>
      <c r="R998" s="442">
        <f t="shared" ref="R998:R1002" si="1178">IFERROR(AVERAGE(F998:H998),"")</f>
        <v>9.2500000000000013E-3</v>
      </c>
      <c r="S998" s="442">
        <f t="shared" ref="S998:S1002" si="1179">IFERROR(AVERAGE(I998:J998),"")</f>
        <v>7.9799999999999992E-3</v>
      </c>
      <c r="T998" s="442">
        <f t="shared" ref="T998:T1002" si="1180">IFERROR(AVERAGE(K998:L998),"")</f>
        <v>1.38E-2</v>
      </c>
      <c r="V998" s="442">
        <f>AVERAGE(Q998:T998)</f>
        <v>1.04825E-2</v>
      </c>
      <c r="W998" s="445"/>
      <c r="X998" s="265">
        <f>AVERAGE(Q997:T998)</f>
        <v>1.3341249999999999E-2</v>
      </c>
      <c r="Y998" s="266">
        <v>142</v>
      </c>
    </row>
    <row r="999" spans="1:30" ht="17.45" customHeight="1" x14ac:dyDescent="0.25">
      <c r="A999" s="257">
        <f t="shared" si="1110"/>
        <v>9</v>
      </c>
      <c r="B999" s="257">
        <f t="shared" si="1111"/>
        <v>2020</v>
      </c>
      <c r="C999" s="8">
        <f t="shared" si="1141"/>
        <v>44095</v>
      </c>
      <c r="D999" s="260"/>
      <c r="E999" s="261">
        <v>1.23E-2</v>
      </c>
      <c r="F999" s="263"/>
      <c r="G999" s="262">
        <v>1.84E-2</v>
      </c>
      <c r="H999" s="285"/>
      <c r="I999" s="260"/>
      <c r="J999" s="261">
        <v>2.0400000000000001E-2</v>
      </c>
      <c r="K999" s="260"/>
      <c r="L999" s="261">
        <v>2.06E-2</v>
      </c>
      <c r="M999" s="264">
        <f t="shared" si="1147"/>
        <v>2.0575333333333331E-2</v>
      </c>
      <c r="N999" s="264">
        <f t="shared" si="1148"/>
        <v>2.2702857142857139E-2</v>
      </c>
      <c r="O999" s="264">
        <f t="shared" si="1149"/>
        <v>2.2700999999999995E-2</v>
      </c>
      <c r="P999" s="264">
        <f t="shared" si="1150"/>
        <v>2.6813333333333331E-2</v>
      </c>
      <c r="Q999" s="265">
        <f t="shared" si="1177"/>
        <v>1.23E-2</v>
      </c>
      <c r="R999" s="265">
        <f t="shared" si="1178"/>
        <v>1.84E-2</v>
      </c>
      <c r="S999" s="265">
        <f t="shared" si="1179"/>
        <v>2.0400000000000001E-2</v>
      </c>
      <c r="T999" s="265">
        <f t="shared" si="1180"/>
        <v>2.06E-2</v>
      </c>
      <c r="V999" s="257"/>
      <c r="W999" s="265">
        <f t="shared" ref="W999:W1002" si="1181">AVERAGE(Q999:T999)</f>
        <v>1.7925E-2</v>
      </c>
      <c r="Z999" s="296">
        <f>AVERAGE($D$795:$L$978)</f>
        <v>1.9251483660130703E-2</v>
      </c>
      <c r="AA999" s="318">
        <f>COUNTA($D$795:$L$978)</f>
        <v>765</v>
      </c>
      <c r="AB999" s="318">
        <f>COUNTIF($D$795:$L$978,"&gt;=0.03")</f>
        <v>88</v>
      </c>
      <c r="AC999" s="331">
        <f>AB999/AA999</f>
        <v>0.11503267973856209</v>
      </c>
    </row>
    <row r="1000" spans="1:30" ht="17.45" customHeight="1" x14ac:dyDescent="0.25">
      <c r="A1000" s="257">
        <f t="shared" si="1110"/>
        <v>9</v>
      </c>
      <c r="B1000" s="257">
        <f t="shared" si="1111"/>
        <v>2020</v>
      </c>
      <c r="C1000" s="8">
        <f t="shared" si="1141"/>
        <v>44096</v>
      </c>
      <c r="D1000" s="260">
        <v>2.07E-2</v>
      </c>
      <c r="E1000" s="261"/>
      <c r="F1000" s="263">
        <v>4.3999999999999997E-2</v>
      </c>
      <c r="G1000" s="262"/>
      <c r="H1000" s="285"/>
      <c r="I1000" s="260">
        <v>2.6800000000000001E-2</v>
      </c>
      <c r="J1000" s="261"/>
      <c r="K1000" s="260">
        <v>2.0299999999999999E-2</v>
      </c>
      <c r="L1000" s="261"/>
      <c r="M1000" s="264">
        <f t="shared" si="1147"/>
        <v>2.0811999999999997E-2</v>
      </c>
      <c r="N1000" s="264">
        <f t="shared" si="1148"/>
        <v>2.3628571428571426E-2</v>
      </c>
      <c r="O1000" s="264">
        <f t="shared" si="1149"/>
        <v>2.3376000000000001E-2</v>
      </c>
      <c r="P1000" s="264">
        <f t="shared" si="1150"/>
        <v>2.702333333333333E-2</v>
      </c>
      <c r="Q1000" s="265">
        <f t="shared" si="1177"/>
        <v>2.07E-2</v>
      </c>
      <c r="R1000" s="265">
        <f t="shared" si="1178"/>
        <v>4.3999999999999997E-2</v>
      </c>
      <c r="S1000" s="265">
        <f t="shared" si="1179"/>
        <v>2.6800000000000001E-2</v>
      </c>
      <c r="T1000" s="265">
        <f t="shared" si="1180"/>
        <v>2.0299999999999999E-2</v>
      </c>
      <c r="V1000" s="257"/>
      <c r="W1000" s="265">
        <f t="shared" si="1181"/>
        <v>2.7949999999999999E-2</v>
      </c>
      <c r="Z1000" s="296">
        <f>AVERAGE(D979:L1008)</f>
        <v>2.4804480000000004E-2</v>
      </c>
      <c r="AA1000" s="318">
        <f>COUNTA(D979:L1008)</f>
        <v>125</v>
      </c>
      <c r="AB1000" s="318">
        <f>COUNTIF(D979:L1008,"&gt;=0.03")</f>
        <v>32</v>
      </c>
      <c r="AC1000" s="331">
        <f t="shared" ref="AC1000:AC1001" si="1182">AB1000/AA1000</f>
        <v>0.25600000000000001</v>
      </c>
    </row>
    <row r="1001" spans="1:30" ht="17.45" customHeight="1" x14ac:dyDescent="0.25">
      <c r="A1001" s="257">
        <f t="shared" si="1110"/>
        <v>9</v>
      </c>
      <c r="B1001" s="257">
        <f t="shared" si="1111"/>
        <v>2020</v>
      </c>
      <c r="C1001" s="8">
        <f t="shared" si="1141"/>
        <v>44097</v>
      </c>
      <c r="D1001" s="260"/>
      <c r="E1001" s="261">
        <v>3.5099999999999999E-2</v>
      </c>
      <c r="F1001" s="263"/>
      <c r="G1001" s="262">
        <v>2.3599999999999999E-2</v>
      </c>
      <c r="H1001" s="285"/>
      <c r="I1001" s="260"/>
      <c r="J1001" s="261">
        <v>2.9700000000000001E-2</v>
      </c>
      <c r="K1001" s="260"/>
      <c r="L1001" s="261">
        <v>2.9100000000000001E-2</v>
      </c>
      <c r="M1001" s="264">
        <f t="shared" si="1147"/>
        <v>2.1382000000000005E-2</v>
      </c>
      <c r="N1001" s="264">
        <f t="shared" si="1148"/>
        <v>2.3562857142857139E-2</v>
      </c>
      <c r="O1001" s="264">
        <f t="shared" si="1149"/>
        <v>2.3765999999999999E-2</v>
      </c>
      <c r="P1001" s="264">
        <f t="shared" si="1150"/>
        <v>2.7319999999999997E-2</v>
      </c>
      <c r="Q1001" s="265">
        <f t="shared" si="1177"/>
        <v>3.5099999999999999E-2</v>
      </c>
      <c r="R1001" s="265">
        <f t="shared" si="1178"/>
        <v>2.3599999999999999E-2</v>
      </c>
      <c r="S1001" s="265">
        <f t="shared" si="1179"/>
        <v>2.9700000000000001E-2</v>
      </c>
      <c r="T1001" s="265">
        <f t="shared" si="1180"/>
        <v>2.9100000000000001E-2</v>
      </c>
      <c r="W1001" s="265">
        <f t="shared" si="1181"/>
        <v>2.9375000000000002E-2</v>
      </c>
      <c r="Z1001" s="296">
        <f>AVERAGE(D1009:L1014)</f>
        <v>2.8487999999999999E-2</v>
      </c>
      <c r="AA1001" s="318">
        <f>COUNTA(D1009:L1014)</f>
        <v>25</v>
      </c>
      <c r="AB1001" s="318">
        <f>COUNTIF(D1009:L1014,"&gt;=0.03")</f>
        <v>8</v>
      </c>
      <c r="AC1001" s="331">
        <f t="shared" si="1182"/>
        <v>0.32</v>
      </c>
    </row>
    <row r="1002" spans="1:30" ht="17.45" customHeight="1" x14ac:dyDescent="0.25">
      <c r="A1002" s="257">
        <f t="shared" si="1110"/>
        <v>9</v>
      </c>
      <c r="B1002" s="257">
        <f t="shared" si="1111"/>
        <v>2020</v>
      </c>
      <c r="C1002" s="8">
        <f t="shared" si="1141"/>
        <v>44098</v>
      </c>
      <c r="D1002" s="260">
        <v>0.04</v>
      </c>
      <c r="E1002" s="261"/>
      <c r="F1002" s="263"/>
      <c r="G1002" s="262"/>
      <c r="H1002" s="285">
        <v>3.2000000000000001E-2</v>
      </c>
      <c r="I1002" s="260">
        <v>5.3100000000000001E-2</v>
      </c>
      <c r="J1002" s="261"/>
      <c r="K1002" s="260">
        <v>3.9300000000000002E-2</v>
      </c>
      <c r="L1002" s="261"/>
      <c r="M1002" s="264">
        <f t="shared" si="1147"/>
        <v>2.2172000000000008E-2</v>
      </c>
      <c r="N1002" s="264">
        <f t="shared" si="1148"/>
        <v>2.3994285714285715E-2</v>
      </c>
      <c r="O1002" s="264">
        <f t="shared" si="1149"/>
        <v>2.4965999999999999E-2</v>
      </c>
      <c r="P1002" s="264">
        <f t="shared" si="1150"/>
        <v>2.7906666666666659E-2</v>
      </c>
      <c r="Q1002" s="265">
        <f t="shared" si="1177"/>
        <v>0.04</v>
      </c>
      <c r="R1002" s="265">
        <f t="shared" si="1178"/>
        <v>3.2000000000000001E-2</v>
      </c>
      <c r="S1002" s="265">
        <f t="shared" si="1179"/>
        <v>5.3100000000000001E-2</v>
      </c>
      <c r="T1002" s="265">
        <f t="shared" si="1180"/>
        <v>3.9300000000000002E-2</v>
      </c>
      <c r="V1002" s="257"/>
      <c r="W1002" s="265">
        <f t="shared" si="1181"/>
        <v>4.1100000000000005E-2</v>
      </c>
    </row>
    <row r="1003" spans="1:30" ht="17.45" customHeight="1" x14ac:dyDescent="0.25">
      <c r="A1003" s="257">
        <f t="shared" si="1110"/>
        <v>9</v>
      </c>
      <c r="B1003" s="257">
        <f t="shared" si="1111"/>
        <v>2020</v>
      </c>
      <c r="C1003" s="8">
        <f t="shared" si="1141"/>
        <v>44099</v>
      </c>
      <c r="D1003" s="252"/>
      <c r="E1003" s="253">
        <v>2.7799999999999998E-2</v>
      </c>
      <c r="F1003" s="255"/>
      <c r="G1003" s="254">
        <v>2.3099999999999999E-2</v>
      </c>
      <c r="H1003" s="114"/>
      <c r="I1003" s="252"/>
      <c r="J1003" s="253">
        <v>3.1399999999999997E-2</v>
      </c>
      <c r="K1003" s="252"/>
      <c r="L1003" s="253">
        <v>3.7999999999999999E-2</v>
      </c>
      <c r="M1003" s="264">
        <f t="shared" si="1147"/>
        <v>2.2602000000000008E-2</v>
      </c>
      <c r="N1003" s="264">
        <f t="shared" si="1148"/>
        <v>2.3974285714285715E-2</v>
      </c>
      <c r="O1003" s="264">
        <f t="shared" si="1149"/>
        <v>2.5202666666666665E-2</v>
      </c>
      <c r="P1003" s="264">
        <f t="shared" si="1150"/>
        <v>2.8289999999999996E-2</v>
      </c>
      <c r="Q1003" s="265">
        <f t="shared" ref="Q1003:Q1004" si="1183">IFERROR(AVERAGE(D1003:E1003),"")</f>
        <v>2.7799999999999998E-2</v>
      </c>
      <c r="R1003" s="265">
        <f t="shared" ref="R1003:R1004" si="1184">IFERROR(AVERAGE(F1003:H1003),"")</f>
        <v>2.3099999999999999E-2</v>
      </c>
      <c r="S1003" s="265">
        <f t="shared" ref="S1003:S1004" si="1185">IFERROR(AVERAGE(I1003:J1003),"")</f>
        <v>3.1399999999999997E-2</v>
      </c>
      <c r="T1003" s="265">
        <f t="shared" ref="T1003:T1004" si="1186">IFERROR(AVERAGE(K1003:L1003),"")</f>
        <v>3.7999999999999999E-2</v>
      </c>
      <c r="V1003" s="257"/>
      <c r="W1003" s="265">
        <f t="shared" ref="W1003" si="1187">AVERAGE(Q1003:T1003)</f>
        <v>3.0074999999999998E-2</v>
      </c>
      <c r="X1003" s="265">
        <f>AVERAGE(Q999:T1003)</f>
        <v>2.9284999999999999E-2</v>
      </c>
      <c r="Y1003" s="266">
        <v>143</v>
      </c>
    </row>
    <row r="1004" spans="1:30" ht="17.45" customHeight="1" x14ac:dyDescent="0.25">
      <c r="A1004" s="257">
        <f t="shared" si="1110"/>
        <v>9</v>
      </c>
      <c r="B1004" s="257">
        <f t="shared" si="1111"/>
        <v>2020</v>
      </c>
      <c r="C1004" s="435">
        <f t="shared" si="1141"/>
        <v>44100</v>
      </c>
      <c r="D1004" s="448">
        <v>1.52E-2</v>
      </c>
      <c r="E1004" s="449"/>
      <c r="F1004" s="451">
        <v>7.7400000000000004E-3</v>
      </c>
      <c r="G1004" s="450"/>
      <c r="H1004" s="452">
        <v>7.3000000000000001E-3</v>
      </c>
      <c r="I1004" s="448">
        <v>1.1900000000000001E-2</v>
      </c>
      <c r="J1004" s="449"/>
      <c r="K1004" s="448">
        <v>1.7299999999999999E-2</v>
      </c>
      <c r="L1004" s="449"/>
      <c r="M1004" s="264">
        <f t="shared" si="1147"/>
        <v>2.2185333333333342E-2</v>
      </c>
      <c r="N1004" s="264">
        <f t="shared" si="1148"/>
        <v>2.253257142857143E-2</v>
      </c>
      <c r="O1004" s="264">
        <f t="shared" si="1149"/>
        <v>2.3606000000000002E-2</v>
      </c>
      <c r="P1004" s="264">
        <f t="shared" si="1150"/>
        <v>2.7869999999999999E-2</v>
      </c>
      <c r="Q1004" s="442">
        <f t="shared" si="1183"/>
        <v>1.52E-2</v>
      </c>
      <c r="R1004" s="442">
        <f t="shared" si="1184"/>
        <v>7.5200000000000006E-3</v>
      </c>
      <c r="S1004" s="442">
        <f t="shared" si="1185"/>
        <v>1.1900000000000001E-2</v>
      </c>
      <c r="T1004" s="442">
        <f t="shared" si="1186"/>
        <v>1.7299999999999999E-2</v>
      </c>
      <c r="V1004" s="442">
        <f>AVERAGE(Q1004:T1004)</f>
        <v>1.2979999999999998E-2</v>
      </c>
      <c r="W1004" s="445"/>
      <c r="X1004" s="257"/>
      <c r="Y1004" s="266">
        <v>143</v>
      </c>
    </row>
    <row r="1005" spans="1:30" ht="17.45" customHeight="1" thickBot="1" x14ac:dyDescent="0.3">
      <c r="A1005" s="257">
        <f t="shared" si="1110"/>
        <v>9</v>
      </c>
      <c r="B1005" s="257">
        <f t="shared" si="1111"/>
        <v>2020</v>
      </c>
      <c r="C1005" s="435">
        <f t="shared" si="1141"/>
        <v>44101</v>
      </c>
      <c r="D1005" s="448"/>
      <c r="E1005" s="449">
        <v>1.32E-2</v>
      </c>
      <c r="F1005" s="451"/>
      <c r="G1005" s="450">
        <v>7.9399999999999991E-3</v>
      </c>
      <c r="H1005" s="452"/>
      <c r="I1005" s="448"/>
      <c r="J1005" s="449">
        <v>1.0500000000000001E-2</v>
      </c>
      <c r="K1005" s="448"/>
      <c r="L1005" s="449">
        <v>1.6899999999999998E-2</v>
      </c>
      <c r="M1005" s="264">
        <f t="shared" si="1147"/>
        <v>2.1512000000000007E-2</v>
      </c>
      <c r="N1005" s="264">
        <f t="shared" si="1148"/>
        <v>2.1850857142857141E-2</v>
      </c>
      <c r="O1005" s="264">
        <f t="shared" si="1149"/>
        <v>2.2895999999999996E-2</v>
      </c>
      <c r="P1005" s="264">
        <f t="shared" si="1150"/>
        <v>2.7626666666666671E-2</v>
      </c>
      <c r="Q1005" s="442">
        <f t="shared" ref="Q1005:Q1008" si="1188">IFERROR(AVERAGE(D1005:E1005),"")</f>
        <v>1.32E-2</v>
      </c>
      <c r="R1005" s="442">
        <f t="shared" ref="R1005:R1008" si="1189">IFERROR(AVERAGE(F1005:H1005),"")</f>
        <v>7.9399999999999991E-3</v>
      </c>
      <c r="S1005" s="442">
        <f t="shared" ref="S1005:S1008" si="1190">IFERROR(AVERAGE(I1005:J1005),"")</f>
        <v>1.0500000000000001E-2</v>
      </c>
      <c r="T1005" s="442">
        <f t="shared" ref="T1005:T1008" si="1191">IFERROR(AVERAGE(K1005:L1005),"")</f>
        <v>1.6899999999999998E-2</v>
      </c>
      <c r="V1005" s="442">
        <f>AVERAGE(Q1005:T1005)</f>
        <v>1.2135E-2</v>
      </c>
      <c r="W1005" s="445"/>
      <c r="X1005" s="265">
        <f>AVERAGE(Q1004:T1005)</f>
        <v>1.2557499999999999E-2</v>
      </c>
      <c r="Y1005" s="266">
        <v>143</v>
      </c>
    </row>
    <row r="1006" spans="1:30" ht="17.45" customHeight="1" thickBot="1" x14ac:dyDescent="0.3">
      <c r="A1006" s="257">
        <f t="shared" si="1110"/>
        <v>9</v>
      </c>
      <c r="B1006" s="257">
        <f t="shared" si="1111"/>
        <v>2020</v>
      </c>
      <c r="C1006" s="8">
        <f t="shared" si="1141"/>
        <v>44102</v>
      </c>
      <c r="D1006" s="252">
        <v>2.0400000000000001E-2</v>
      </c>
      <c r="E1006" s="253"/>
      <c r="F1006" s="255">
        <v>3.8300000000000001E-2</v>
      </c>
      <c r="G1006" s="254"/>
      <c r="H1006" s="114"/>
      <c r="I1006" s="252">
        <v>2.8400000000000002E-2</v>
      </c>
      <c r="J1006" s="253"/>
      <c r="K1006" s="252">
        <v>2.0299999999999999E-2</v>
      </c>
      <c r="L1006" s="253"/>
      <c r="M1006" s="264">
        <f t="shared" si="1147"/>
        <v>2.1778666666666672E-2</v>
      </c>
      <c r="N1006" s="264">
        <f t="shared" si="1148"/>
        <v>2.2513714285714283E-2</v>
      </c>
      <c r="O1006" s="264">
        <f t="shared" si="1149"/>
        <v>2.3269333333333329E-2</v>
      </c>
      <c r="P1006" s="264">
        <f t="shared" si="1150"/>
        <v>2.7916666666666666E-2</v>
      </c>
      <c r="Q1006" s="265">
        <f t="shared" si="1188"/>
        <v>2.0400000000000001E-2</v>
      </c>
      <c r="R1006" s="265">
        <f t="shared" si="1189"/>
        <v>3.8300000000000001E-2</v>
      </c>
      <c r="S1006" s="265">
        <f t="shared" si="1190"/>
        <v>2.8400000000000002E-2</v>
      </c>
      <c r="T1006" s="265">
        <f t="shared" si="1191"/>
        <v>2.0299999999999999E-2</v>
      </c>
      <c r="V1006" s="257"/>
      <c r="W1006" s="265">
        <f t="shared" ref="W1006:W1008" si="1192">AVERAGE(Q1006:T1006)</f>
        <v>2.6850000000000002E-2</v>
      </c>
      <c r="Z1006" s="313" t="s">
        <v>86</v>
      </c>
      <c r="AA1006" s="299">
        <v>2020</v>
      </c>
      <c r="AB1006" s="300"/>
      <c r="AC1006" s="300"/>
      <c r="AD1006" s="300"/>
    </row>
    <row r="1007" spans="1:30" ht="17.45" customHeight="1" x14ac:dyDescent="0.25">
      <c r="A1007" s="257">
        <f t="shared" si="1110"/>
        <v>9</v>
      </c>
      <c r="B1007" s="257">
        <f t="shared" si="1111"/>
        <v>2020</v>
      </c>
      <c r="C1007" s="8">
        <f t="shared" si="1141"/>
        <v>44103</v>
      </c>
      <c r="D1007" s="252"/>
      <c r="E1007" s="253">
        <v>1.7299999999999999E-2</v>
      </c>
      <c r="F1007" s="255"/>
      <c r="G1007" s="254">
        <v>3.7100000000000001E-2</v>
      </c>
      <c r="H1007" s="114"/>
      <c r="I1007" s="252"/>
      <c r="J1007" s="253">
        <v>2.93E-2</v>
      </c>
      <c r="K1007" s="252"/>
      <c r="L1007" s="253">
        <v>3.85E-2</v>
      </c>
      <c r="M1007" s="264">
        <f t="shared" si="1147"/>
        <v>2.2053333333333338E-2</v>
      </c>
      <c r="N1007" s="264">
        <f t="shared" si="1148"/>
        <v>2.3153714285714284E-2</v>
      </c>
      <c r="O1007" s="264">
        <f t="shared" si="1149"/>
        <v>2.3886000000000001E-2</v>
      </c>
      <c r="P1007" s="264">
        <f t="shared" si="1150"/>
        <v>2.8793333333333334E-2</v>
      </c>
      <c r="Q1007" s="265">
        <f t="shared" si="1188"/>
        <v>1.7299999999999999E-2</v>
      </c>
      <c r="R1007" s="265">
        <f t="shared" si="1189"/>
        <v>3.7100000000000001E-2</v>
      </c>
      <c r="S1007" s="265">
        <f t="shared" si="1190"/>
        <v>2.93E-2</v>
      </c>
      <c r="T1007" s="265">
        <f t="shared" si="1191"/>
        <v>3.85E-2</v>
      </c>
      <c r="V1007" s="257"/>
      <c r="W1007" s="265">
        <f t="shared" si="1192"/>
        <v>3.0550000000000001E-2</v>
      </c>
      <c r="Z1007" s="301" t="s">
        <v>35</v>
      </c>
      <c r="AA1007" s="301" t="s">
        <v>1</v>
      </c>
      <c r="AB1007" s="301" t="s">
        <v>2</v>
      </c>
      <c r="AC1007" s="301" t="s">
        <v>9</v>
      </c>
      <c r="AD1007" s="301" t="s">
        <v>12</v>
      </c>
    </row>
    <row r="1008" spans="1:30" ht="17.45" customHeight="1" thickBot="1" x14ac:dyDescent="0.3">
      <c r="A1008" s="257">
        <f t="shared" ref="A1008:A1071" si="1193">IF(ISNUMBER(C1008),MONTH(C1008),"")</f>
        <v>9</v>
      </c>
      <c r="B1008" s="257">
        <f t="shared" ref="B1008:B1071" si="1194">IF(ISNUMBER(C1008),YEAR(C1008),"")</f>
        <v>2020</v>
      </c>
      <c r="C1008" s="116">
        <f t="shared" si="1141"/>
        <v>44104</v>
      </c>
      <c r="D1008" s="144">
        <v>2.9399999999999999E-2</v>
      </c>
      <c r="E1008" s="145"/>
      <c r="F1008" s="146"/>
      <c r="G1008" s="147"/>
      <c r="H1008" s="148">
        <v>2.8500000000000001E-2</v>
      </c>
      <c r="I1008" s="144">
        <v>2.86E-2</v>
      </c>
      <c r="J1008" s="145"/>
      <c r="K1008" s="144">
        <v>3.7900000000000003E-2</v>
      </c>
      <c r="L1008" s="145"/>
      <c r="M1008" s="264">
        <f t="shared" si="1147"/>
        <v>2.2266666666666667E-2</v>
      </c>
      <c r="N1008" s="264">
        <f t="shared" si="1148"/>
        <v>2.3387999999999996E-2</v>
      </c>
      <c r="O1008" s="264">
        <f t="shared" si="1149"/>
        <v>2.4255999999999996E-2</v>
      </c>
      <c r="P1008" s="264">
        <f t="shared" si="1150"/>
        <v>2.9543333333333335E-2</v>
      </c>
      <c r="Q1008" s="265">
        <f t="shared" si="1188"/>
        <v>2.9399999999999999E-2</v>
      </c>
      <c r="R1008" s="265">
        <f t="shared" si="1189"/>
        <v>2.8500000000000001E-2</v>
      </c>
      <c r="S1008" s="265">
        <f t="shared" si="1190"/>
        <v>2.86E-2</v>
      </c>
      <c r="T1008" s="265">
        <f t="shared" si="1191"/>
        <v>3.7900000000000003E-2</v>
      </c>
      <c r="W1008" s="265">
        <f t="shared" si="1192"/>
        <v>3.1099999999999999E-2</v>
      </c>
      <c r="Z1008" s="302" t="s">
        <v>58</v>
      </c>
      <c r="AA1008" s="303">
        <f>AVERAGE(D979:E1008)</f>
        <v>2.2266666666666667E-2</v>
      </c>
      <c r="AB1008" s="303">
        <f>AVERAGE(F979:H1008)</f>
        <v>2.3387999999999996E-2</v>
      </c>
      <c r="AC1008" s="303">
        <f>AVERAGE(I979:J1008)</f>
        <v>2.4255999999999996E-2</v>
      </c>
      <c r="AD1008" s="303">
        <f>AVERAGE(K979:L1008)</f>
        <v>2.9543333333333335E-2</v>
      </c>
    </row>
    <row r="1009" spans="1:30" ht="17.45" customHeight="1" x14ac:dyDescent="0.25">
      <c r="A1009" s="257">
        <f t="shared" si="1193"/>
        <v>10</v>
      </c>
      <c r="B1009" s="257">
        <f t="shared" si="1194"/>
        <v>2020</v>
      </c>
      <c r="C1009" s="115">
        <f t="shared" si="1141"/>
        <v>44105</v>
      </c>
      <c r="D1009" s="122"/>
      <c r="E1009" s="124">
        <v>2.3699999999999999E-2</v>
      </c>
      <c r="F1009" s="125"/>
      <c r="G1009" s="123">
        <v>2.6700000000000002E-2</v>
      </c>
      <c r="H1009" s="121"/>
      <c r="I1009" s="122"/>
      <c r="J1009" s="124">
        <v>2.87E-2</v>
      </c>
      <c r="K1009" s="122"/>
      <c r="L1009" s="124">
        <v>4.5699999999999998E-2</v>
      </c>
      <c r="M1009" s="264">
        <f t="shared" si="1147"/>
        <v>2.2333333333333337E-2</v>
      </c>
      <c r="N1009" s="264">
        <f t="shared" si="1148"/>
        <v>2.3350857142857135E-2</v>
      </c>
      <c r="O1009" s="264">
        <f t="shared" si="1149"/>
        <v>2.4375999999999995E-2</v>
      </c>
      <c r="P1009" s="264">
        <f t="shared" si="1150"/>
        <v>3.020666666666667E-2</v>
      </c>
      <c r="Q1009" s="265">
        <f t="shared" ref="Q1009" si="1195">IFERROR(AVERAGE(D1009:E1009),"")</f>
        <v>2.3699999999999999E-2</v>
      </c>
      <c r="R1009" s="265">
        <f t="shared" ref="R1009" si="1196">IFERROR(AVERAGE(F1009:H1009),"")</f>
        <v>2.6700000000000002E-2</v>
      </c>
      <c r="S1009" s="265">
        <f t="shared" ref="S1009" si="1197">IFERROR(AVERAGE(I1009:J1009),"")</f>
        <v>2.87E-2</v>
      </c>
      <c r="T1009" s="265">
        <f t="shared" ref="T1009" si="1198">IFERROR(AVERAGE(K1009:L1009),"")</f>
        <v>4.5699999999999998E-2</v>
      </c>
      <c r="W1009" s="265">
        <f t="shared" ref="W1009" si="1199">AVERAGE(Q1009:T1009)</f>
        <v>3.1199999999999999E-2</v>
      </c>
      <c r="Z1009" s="302" t="s">
        <v>59</v>
      </c>
      <c r="AA1009" s="303">
        <f>MAX(D979:E1008)</f>
        <v>0.04</v>
      </c>
      <c r="AB1009" s="303">
        <f>MAX(F979:H1008)</f>
        <v>4.3999999999999997E-2</v>
      </c>
      <c r="AC1009" s="303">
        <f>MAX(I979:J1008)</f>
        <v>5.3100000000000001E-2</v>
      </c>
      <c r="AD1009" s="303">
        <f>MAX(K979:L1008)</f>
        <v>4.7199999999999999E-2</v>
      </c>
    </row>
    <row r="1010" spans="1:30" ht="17.45" customHeight="1" thickBot="1" x14ac:dyDescent="0.3">
      <c r="A1010" s="257">
        <f t="shared" si="1193"/>
        <v>10</v>
      </c>
      <c r="B1010" s="257">
        <f t="shared" si="1194"/>
        <v>2020</v>
      </c>
      <c r="C1010" s="48">
        <f t="shared" si="1141"/>
        <v>44106</v>
      </c>
      <c r="D1010" s="275">
        <v>2.9399999999999999E-2</v>
      </c>
      <c r="E1010" s="276"/>
      <c r="F1010" s="278">
        <v>2.1100000000000001E-2</v>
      </c>
      <c r="G1010" s="277"/>
      <c r="H1010" s="286">
        <v>2.1299999999999999E-2</v>
      </c>
      <c r="I1010" s="275">
        <v>3.5900000000000001E-2</v>
      </c>
      <c r="J1010" s="276"/>
      <c r="K1010" s="275">
        <v>4.53E-2</v>
      </c>
      <c r="L1010" s="276"/>
      <c r="M1010" s="264">
        <f t="shared" si="1147"/>
        <v>2.2409999999999999E-2</v>
      </c>
      <c r="N1010" s="264">
        <f t="shared" si="1148"/>
        <v>2.3296571428571427E-2</v>
      </c>
      <c r="O1010" s="264">
        <f t="shared" si="1149"/>
        <v>2.4882666666666664E-2</v>
      </c>
      <c r="P1010" s="264">
        <f t="shared" si="1150"/>
        <v>3.0926666666666668E-2</v>
      </c>
      <c r="Q1010" s="265">
        <f t="shared" ref="Q1010" si="1200">IFERROR(AVERAGE(D1010:E1010),"")</f>
        <v>2.9399999999999999E-2</v>
      </c>
      <c r="R1010" s="265">
        <f t="shared" ref="R1010" si="1201">IFERROR(AVERAGE(F1010:H1010),"")</f>
        <v>2.12E-2</v>
      </c>
      <c r="S1010" s="265">
        <f t="shared" ref="S1010" si="1202">IFERROR(AVERAGE(I1010:J1010),"")</f>
        <v>3.5900000000000001E-2</v>
      </c>
      <c r="T1010" s="265">
        <f t="shared" ref="T1010" si="1203">IFERROR(AVERAGE(K1010:L1010),"")</f>
        <v>4.53E-2</v>
      </c>
      <c r="W1010" s="265">
        <f t="shared" ref="W1010" si="1204">AVERAGE(Q1010:T1010)</f>
        <v>3.295E-2</v>
      </c>
      <c r="X1010" s="265">
        <f>AVERAGE(Q1006:T1010)</f>
        <v>3.0530000000000009E-2</v>
      </c>
      <c r="Y1010" s="266">
        <v>144</v>
      </c>
      <c r="Z1010" s="304" t="s">
        <v>128</v>
      </c>
      <c r="AA1010" s="305">
        <f>COUNTIF(D979:E1008,"&gt;=0.075")</f>
        <v>0</v>
      </c>
      <c r="AB1010" s="305">
        <f>COUNTIF(F979:H1008,"&gt;=0.075")</f>
        <v>0</v>
      </c>
      <c r="AC1010" s="305">
        <f>COUNTIF(I979:J1008,"&gt;=0.075")</f>
        <v>0</v>
      </c>
      <c r="AD1010" s="305">
        <f>COUNTIF(K979:L1008,"&gt;=0.075")</f>
        <v>0</v>
      </c>
    </row>
    <row r="1011" spans="1:30" ht="17.45" customHeight="1" thickBot="1" x14ac:dyDescent="0.3">
      <c r="A1011" s="257">
        <f t="shared" si="1193"/>
        <v>10</v>
      </c>
      <c r="B1011" s="257">
        <f t="shared" si="1194"/>
        <v>2020</v>
      </c>
      <c r="C1011" s="435">
        <f t="shared" si="1141"/>
        <v>44107</v>
      </c>
      <c r="D1011" s="434"/>
      <c r="E1011" s="436">
        <v>2.2700000000000001E-2</v>
      </c>
      <c r="F1011" s="437"/>
      <c r="G1011" s="438">
        <v>2.0500000000000001E-2</v>
      </c>
      <c r="H1011" s="439"/>
      <c r="I1011" s="434"/>
      <c r="J1011" s="436">
        <v>1.8200000000000001E-2</v>
      </c>
      <c r="K1011" s="434"/>
      <c r="L1011" s="436">
        <v>4.0099999999999997E-2</v>
      </c>
      <c r="M1011" s="264">
        <f t="shared" si="1147"/>
        <v>2.2360000000000001E-2</v>
      </c>
      <c r="N1011" s="264">
        <f t="shared" si="1148"/>
        <v>2.315085714285714E-2</v>
      </c>
      <c r="O1011" s="264">
        <f t="shared" si="1149"/>
        <v>2.4792666666666664E-2</v>
      </c>
      <c r="P1011" s="264">
        <f t="shared" si="1150"/>
        <v>3.1363333333333333E-2</v>
      </c>
      <c r="Q1011" s="442">
        <f t="shared" ref="Q1011:Q1013" si="1205">IFERROR(AVERAGE(D1011:E1011),"")</f>
        <v>2.2700000000000001E-2</v>
      </c>
      <c r="R1011" s="442">
        <f t="shared" ref="R1011:R1013" si="1206">IFERROR(AVERAGE(F1011:H1011),"")</f>
        <v>2.0500000000000001E-2</v>
      </c>
      <c r="S1011" s="442">
        <f t="shared" ref="S1011:S1013" si="1207">IFERROR(AVERAGE(I1011:J1011),"")</f>
        <v>1.8200000000000001E-2</v>
      </c>
      <c r="T1011" s="442">
        <f t="shared" ref="T1011:T1013" si="1208">IFERROR(AVERAGE(K1011:L1011),"")</f>
        <v>4.0099999999999997E-2</v>
      </c>
      <c r="V1011" s="442">
        <f>AVERAGE(Q1011:T1011)</f>
        <v>2.5375000000000002E-2</v>
      </c>
      <c r="W1011" s="445"/>
      <c r="X1011" s="257"/>
      <c r="Y1011" s="266">
        <v>144</v>
      </c>
      <c r="AD1011" s="136">
        <f>AVERAGE(AA1008:AD1008)</f>
        <v>2.48635E-2</v>
      </c>
    </row>
    <row r="1012" spans="1:30" ht="17.45" customHeight="1" x14ac:dyDescent="0.25">
      <c r="A1012" s="257">
        <f t="shared" si="1193"/>
        <v>10</v>
      </c>
      <c r="B1012" s="257">
        <f t="shared" si="1194"/>
        <v>2020</v>
      </c>
      <c r="C1012" s="435">
        <f t="shared" si="1141"/>
        <v>44108</v>
      </c>
      <c r="D1012" s="434">
        <v>1.8800000000000001E-2</v>
      </c>
      <c r="E1012" s="436"/>
      <c r="F1012" s="437">
        <v>1.44E-2</v>
      </c>
      <c r="G1012" s="438"/>
      <c r="H1012" s="439"/>
      <c r="I1012" s="434">
        <v>1.34E-2</v>
      </c>
      <c r="J1012" s="436"/>
      <c r="K1012" s="434">
        <v>2.24E-2</v>
      </c>
      <c r="L1012" s="436"/>
      <c r="M1012" s="264">
        <f t="shared" si="1147"/>
        <v>2.2416666666666665E-2</v>
      </c>
      <c r="N1012" s="264">
        <f t="shared" si="1148"/>
        <v>2.2830857142857135E-2</v>
      </c>
      <c r="O1012" s="264">
        <f t="shared" si="1149"/>
        <v>2.4422666666666662E-2</v>
      </c>
      <c r="P1012" s="264">
        <f t="shared" si="1150"/>
        <v>3.141E-2</v>
      </c>
      <c r="Q1012" s="442">
        <f t="shared" si="1205"/>
        <v>1.8800000000000001E-2</v>
      </c>
      <c r="R1012" s="442">
        <f t="shared" si="1206"/>
        <v>1.44E-2</v>
      </c>
      <c r="S1012" s="442">
        <f t="shared" si="1207"/>
        <v>1.34E-2</v>
      </c>
      <c r="T1012" s="442">
        <f t="shared" si="1208"/>
        <v>2.24E-2</v>
      </c>
      <c r="V1012" s="442">
        <f>AVERAGE(Q1012:T1012)</f>
        <v>1.7250000000000001E-2</v>
      </c>
      <c r="W1012" s="445"/>
      <c r="X1012" s="265">
        <f>AVERAGE(Q1011:T1012)</f>
        <v>2.1312500000000002E-2</v>
      </c>
      <c r="Y1012" s="266">
        <v>144</v>
      </c>
    </row>
    <row r="1013" spans="1:30" ht="17.45" customHeight="1" x14ac:dyDescent="0.25">
      <c r="A1013" s="257">
        <f t="shared" si="1193"/>
        <v>10</v>
      </c>
      <c r="B1013" s="257">
        <f t="shared" si="1194"/>
        <v>2020</v>
      </c>
      <c r="C1013" s="8">
        <f t="shared" si="1141"/>
        <v>44109</v>
      </c>
      <c r="D1013" s="260"/>
      <c r="E1013" s="261">
        <v>2.76E-2</v>
      </c>
      <c r="F1013" s="263"/>
      <c r="G1013" s="262">
        <v>3.2399999999999998E-2</v>
      </c>
      <c r="H1013" s="285"/>
      <c r="I1013" s="260"/>
      <c r="J1013" s="261">
        <v>2.8299999999999999E-2</v>
      </c>
      <c r="K1013" s="260"/>
      <c r="L1013" s="261">
        <v>3.6600000000000001E-2</v>
      </c>
      <c r="M1013" s="264">
        <f t="shared" si="1147"/>
        <v>2.2809999999999997E-2</v>
      </c>
      <c r="N1013" s="264">
        <f t="shared" si="1148"/>
        <v>2.3193714285714283E-2</v>
      </c>
      <c r="O1013" s="264">
        <f t="shared" si="1149"/>
        <v>2.4872666666666661E-2</v>
      </c>
      <c r="P1013" s="264">
        <f t="shared" si="1150"/>
        <v>3.1683333333333327E-2</v>
      </c>
      <c r="Q1013" s="265">
        <f t="shared" si="1205"/>
        <v>2.76E-2</v>
      </c>
      <c r="R1013" s="265">
        <f t="shared" si="1206"/>
        <v>3.2399999999999998E-2</v>
      </c>
      <c r="S1013" s="265">
        <f t="shared" si="1207"/>
        <v>2.8299999999999999E-2</v>
      </c>
      <c r="T1013" s="265">
        <f t="shared" si="1208"/>
        <v>3.6600000000000001E-2</v>
      </c>
      <c r="W1013" s="265">
        <f t="shared" ref="W1013" si="1209">AVERAGE(Q1013:T1013)</f>
        <v>3.1224999999999996E-2</v>
      </c>
    </row>
    <row r="1014" spans="1:30" ht="17.45" customHeight="1" x14ac:dyDescent="0.25">
      <c r="A1014" s="257">
        <f t="shared" si="1193"/>
        <v>10</v>
      </c>
      <c r="B1014" s="257">
        <f t="shared" si="1194"/>
        <v>2020</v>
      </c>
      <c r="C1014" s="8">
        <f t="shared" si="1141"/>
        <v>44110</v>
      </c>
      <c r="D1014" s="260">
        <v>2.9600000000000001E-2</v>
      </c>
      <c r="E1014" s="261"/>
      <c r="F1014" s="263"/>
      <c r="G1014" s="262"/>
      <c r="H1014" s="285">
        <v>2.3800000000000002E-2</v>
      </c>
      <c r="I1014" s="260">
        <v>4.5199999999999997E-2</v>
      </c>
      <c r="J1014" s="261"/>
      <c r="K1014" s="260">
        <v>4.0399999999999998E-2</v>
      </c>
      <c r="L1014" s="261"/>
      <c r="M1014" s="264">
        <f t="shared" si="1147"/>
        <v>2.2849999999999995E-2</v>
      </c>
      <c r="N1014" s="264">
        <f t="shared" si="1148"/>
        <v>2.3422285714285711E-2</v>
      </c>
      <c r="O1014" s="264">
        <f t="shared" si="1149"/>
        <v>2.6022666666666663E-2</v>
      </c>
      <c r="P1014" s="264">
        <f t="shared" si="1150"/>
        <v>3.2286666666666665E-2</v>
      </c>
      <c r="Q1014" s="265">
        <f t="shared" ref="Q1014" si="1210">IFERROR(AVERAGE(D1014:E1014),"")</f>
        <v>2.9600000000000001E-2</v>
      </c>
      <c r="R1014" s="265">
        <f t="shared" ref="R1014" si="1211">IFERROR(AVERAGE(F1014:H1014),"")</f>
        <v>2.3800000000000002E-2</v>
      </c>
      <c r="S1014" s="265">
        <f t="shared" ref="S1014" si="1212">IFERROR(AVERAGE(I1014:J1014),"")</f>
        <v>4.5199999999999997E-2</v>
      </c>
      <c r="T1014" s="265">
        <f t="shared" ref="T1014" si="1213">IFERROR(AVERAGE(K1014:L1014),"")</f>
        <v>4.0399999999999998E-2</v>
      </c>
      <c r="W1014" s="265">
        <f t="shared" ref="W1014" si="1214">AVERAGE(Q1014:T1014)</f>
        <v>3.4749999999999996E-2</v>
      </c>
    </row>
    <row r="1015" spans="1:30" ht="17.45" customHeight="1" x14ac:dyDescent="0.25">
      <c r="A1015" s="257">
        <f t="shared" si="1193"/>
        <v>10</v>
      </c>
      <c r="B1015" s="257">
        <f t="shared" si="1194"/>
        <v>2020</v>
      </c>
      <c r="C1015" s="8">
        <f t="shared" si="1141"/>
        <v>44111</v>
      </c>
      <c r="D1015" s="260"/>
      <c r="E1015" s="261">
        <v>2.1399999999999999E-2</v>
      </c>
      <c r="F1015" s="263"/>
      <c r="G1015" s="262">
        <v>2.1499999999999998E-2</v>
      </c>
      <c r="H1015" s="285"/>
      <c r="I1015" s="260"/>
      <c r="J1015" s="261">
        <v>1.8499999999999999E-2</v>
      </c>
      <c r="K1015" s="260"/>
      <c r="L1015" s="261">
        <v>3.39E-2</v>
      </c>
      <c r="M1015" s="264">
        <f t="shared" si="1147"/>
        <v>2.2976666666666666E-2</v>
      </c>
      <c r="N1015" s="264">
        <f t="shared" si="1148"/>
        <v>2.3607999999999994E-2</v>
      </c>
      <c r="O1015" s="264">
        <f t="shared" si="1149"/>
        <v>2.6189333333333325E-2</v>
      </c>
      <c r="P1015" s="264">
        <f t="shared" si="1150"/>
        <v>3.2590000000000001E-2</v>
      </c>
      <c r="Q1015" s="265">
        <f t="shared" ref="Q1015:Q1019" si="1215">IFERROR(AVERAGE(D1015:E1015),"")</f>
        <v>2.1399999999999999E-2</v>
      </c>
      <c r="R1015" s="265">
        <f t="shared" ref="R1015:R1019" si="1216">IFERROR(AVERAGE(F1015:H1015),"")</f>
        <v>2.1499999999999998E-2</v>
      </c>
      <c r="S1015" s="265">
        <f t="shared" ref="S1015:S1019" si="1217">IFERROR(AVERAGE(I1015:J1015),"")</f>
        <v>1.8499999999999999E-2</v>
      </c>
      <c r="T1015" s="265">
        <f t="shared" ref="T1015:T1019" si="1218">IFERROR(AVERAGE(K1015:L1015),"")</f>
        <v>3.39E-2</v>
      </c>
      <c r="W1015" s="265">
        <f t="shared" ref="W1015:W1017" si="1219">AVERAGE(Q1015:T1015)</f>
        <v>2.3824999999999999E-2</v>
      </c>
    </row>
    <row r="1016" spans="1:30" ht="17.45" customHeight="1" x14ac:dyDescent="0.25">
      <c r="A1016" s="257">
        <f t="shared" si="1193"/>
        <v>10</v>
      </c>
      <c r="B1016" s="257">
        <f t="shared" si="1194"/>
        <v>2020</v>
      </c>
      <c r="C1016" s="48">
        <f t="shared" si="1141"/>
        <v>44112</v>
      </c>
      <c r="D1016" s="275">
        <v>2.1600000000000001E-2</v>
      </c>
      <c r="E1016" s="276"/>
      <c r="F1016" s="278">
        <v>1.44E-2</v>
      </c>
      <c r="G1016" s="277"/>
      <c r="H1016" s="286">
        <v>1.4800000000000001E-2</v>
      </c>
      <c r="I1016" s="275">
        <v>1.7000000000000001E-2</v>
      </c>
      <c r="J1016" s="276"/>
      <c r="K1016" s="275">
        <v>1.7999999999999999E-2</v>
      </c>
      <c r="L1016" s="276"/>
      <c r="M1016" s="264">
        <f t="shared" si="1147"/>
        <v>2.2863333333333329E-2</v>
      </c>
      <c r="N1016" s="264">
        <f t="shared" si="1148"/>
        <v>2.3590857142857143E-2</v>
      </c>
      <c r="O1016" s="264">
        <f t="shared" si="1149"/>
        <v>2.6235999999999995E-2</v>
      </c>
      <c r="P1016" s="264">
        <f t="shared" si="1150"/>
        <v>3.2213333333333337E-2</v>
      </c>
      <c r="Q1016" s="265">
        <f t="shared" si="1215"/>
        <v>2.1600000000000001E-2</v>
      </c>
      <c r="R1016" s="265">
        <f t="shared" si="1216"/>
        <v>1.46E-2</v>
      </c>
      <c r="S1016" s="265">
        <f t="shared" si="1217"/>
        <v>1.7000000000000001E-2</v>
      </c>
      <c r="T1016" s="265">
        <f t="shared" si="1218"/>
        <v>1.7999999999999999E-2</v>
      </c>
      <c r="W1016" s="265">
        <f t="shared" si="1219"/>
        <v>1.78E-2</v>
      </c>
    </row>
    <row r="1017" spans="1:30" ht="17.45" customHeight="1" x14ac:dyDescent="0.25">
      <c r="A1017" s="257">
        <f t="shared" si="1193"/>
        <v>10</v>
      </c>
      <c r="B1017" s="257">
        <f t="shared" si="1194"/>
        <v>2020</v>
      </c>
      <c r="C1017" s="8">
        <f t="shared" si="1141"/>
        <v>44113</v>
      </c>
      <c r="D1017" s="260"/>
      <c r="E1017" s="261">
        <v>1.38E-2</v>
      </c>
      <c r="F1017" s="263"/>
      <c r="G1017" s="262">
        <v>1.43E-2</v>
      </c>
      <c r="H1017" s="285"/>
      <c r="I1017" s="260"/>
      <c r="J1017" s="261">
        <v>2.07E-2</v>
      </c>
      <c r="K1017" s="260"/>
      <c r="L1017" s="261">
        <v>2.1700000000000001E-2</v>
      </c>
      <c r="M1017" s="264">
        <f t="shared" si="1147"/>
        <v>2.2473333333333331E-2</v>
      </c>
      <c r="N1017" s="264">
        <f t="shared" si="1148"/>
        <v>2.2753714285714283E-2</v>
      </c>
      <c r="O1017" s="264">
        <f t="shared" si="1149"/>
        <v>2.5429333333333328E-2</v>
      </c>
      <c r="P1017" s="264">
        <f t="shared" si="1150"/>
        <v>3.1363333333333333E-2</v>
      </c>
      <c r="Q1017" s="265">
        <f t="shared" si="1215"/>
        <v>1.38E-2</v>
      </c>
      <c r="R1017" s="265">
        <f t="shared" si="1216"/>
        <v>1.43E-2</v>
      </c>
      <c r="S1017" s="265">
        <f t="shared" si="1217"/>
        <v>2.07E-2</v>
      </c>
      <c r="T1017" s="265">
        <f t="shared" si="1218"/>
        <v>2.1700000000000001E-2</v>
      </c>
      <c r="W1017" s="265">
        <f t="shared" si="1219"/>
        <v>1.7624999999999998E-2</v>
      </c>
      <c r="X1017" s="265">
        <f>AVERAGE(Q1013:T1017)</f>
        <v>2.5045000000000001E-2</v>
      </c>
      <c r="Y1017" s="266">
        <v>145</v>
      </c>
    </row>
    <row r="1018" spans="1:30" ht="17.45" customHeight="1" x14ac:dyDescent="0.25">
      <c r="A1018" s="257">
        <f t="shared" si="1193"/>
        <v>10</v>
      </c>
      <c r="B1018" s="257">
        <f t="shared" si="1194"/>
        <v>2020</v>
      </c>
      <c r="C1018" s="435">
        <f t="shared" si="1141"/>
        <v>44114</v>
      </c>
      <c r="D1018" s="434">
        <v>1.12E-2</v>
      </c>
      <c r="E1018" s="436"/>
      <c r="F1018" s="437">
        <v>9.8899999999999995E-3</v>
      </c>
      <c r="G1018" s="438"/>
      <c r="H1018" s="439"/>
      <c r="I1018" s="434">
        <v>8.1300000000000001E-3</v>
      </c>
      <c r="J1018" s="436"/>
      <c r="K1018" s="434">
        <v>1.14E-2</v>
      </c>
      <c r="L1018" s="436"/>
      <c r="M1018" s="264">
        <f t="shared" si="1147"/>
        <v>2.2019999999999994E-2</v>
      </c>
      <c r="N1018" s="264">
        <f t="shared" si="1148"/>
        <v>2.2001999999999994E-2</v>
      </c>
      <c r="O1018" s="264">
        <f t="shared" si="1149"/>
        <v>2.4626999999999996E-2</v>
      </c>
      <c r="P1018" s="264">
        <f t="shared" si="1150"/>
        <v>3.043333333333333E-2</v>
      </c>
      <c r="Q1018" s="442">
        <f t="shared" si="1215"/>
        <v>1.12E-2</v>
      </c>
      <c r="R1018" s="442">
        <f t="shared" si="1216"/>
        <v>9.8899999999999995E-3</v>
      </c>
      <c r="S1018" s="442">
        <f t="shared" si="1217"/>
        <v>8.1300000000000001E-3</v>
      </c>
      <c r="T1018" s="442">
        <f t="shared" si="1218"/>
        <v>1.14E-2</v>
      </c>
      <c r="V1018" s="442">
        <f>AVERAGE(Q1018:T1018)</f>
        <v>1.0154999999999999E-2</v>
      </c>
      <c r="W1018" s="445"/>
      <c r="X1018" s="257"/>
      <c r="Y1018" s="266">
        <v>145</v>
      </c>
    </row>
    <row r="1019" spans="1:30" ht="17.45" customHeight="1" x14ac:dyDescent="0.25">
      <c r="A1019" s="257">
        <f t="shared" si="1193"/>
        <v>10</v>
      </c>
      <c r="B1019" s="257">
        <f t="shared" si="1194"/>
        <v>2020</v>
      </c>
      <c r="C1019" s="435">
        <f t="shared" si="1141"/>
        <v>44115</v>
      </c>
      <c r="D1019" s="434"/>
      <c r="E1019" s="436">
        <v>6.0800000000000003E-3</v>
      </c>
      <c r="F1019" s="437"/>
      <c r="G1019" s="438">
        <v>8.3300000000000006E-3</v>
      </c>
      <c r="H1019" s="439"/>
      <c r="I1019" s="434"/>
      <c r="J1019" s="436">
        <v>6.5700000000000003E-3</v>
      </c>
      <c r="K1019" s="434"/>
      <c r="L1019" s="436">
        <v>1.3599999999999999E-2</v>
      </c>
      <c r="M1019" s="264">
        <f t="shared" si="1147"/>
        <v>2.1439333333333324E-2</v>
      </c>
      <c r="N1019" s="264">
        <f t="shared" si="1148"/>
        <v>2.136571428571428E-2</v>
      </c>
      <c r="O1019" s="264">
        <f t="shared" si="1149"/>
        <v>2.3675999999999996E-2</v>
      </c>
      <c r="P1019" s="264">
        <f t="shared" si="1150"/>
        <v>2.9386666666666665E-2</v>
      </c>
      <c r="Q1019" s="442">
        <f t="shared" si="1215"/>
        <v>6.0800000000000003E-3</v>
      </c>
      <c r="R1019" s="442">
        <f t="shared" si="1216"/>
        <v>8.3300000000000006E-3</v>
      </c>
      <c r="S1019" s="442">
        <f t="shared" si="1217"/>
        <v>6.5700000000000003E-3</v>
      </c>
      <c r="T1019" s="442">
        <f t="shared" si="1218"/>
        <v>1.3599999999999999E-2</v>
      </c>
      <c r="V1019" s="442">
        <f>AVERAGE(Q1019:T1019)</f>
        <v>8.6449999999999999E-3</v>
      </c>
      <c r="W1019" s="445"/>
      <c r="X1019" s="265">
        <f>AVERAGE(Q1018:T1019)</f>
        <v>9.3999999999999986E-3</v>
      </c>
      <c r="Y1019" s="266">
        <v>145</v>
      </c>
    </row>
    <row r="1020" spans="1:30" ht="17.45" customHeight="1" x14ac:dyDescent="0.25">
      <c r="A1020" s="257">
        <f t="shared" si="1193"/>
        <v>10</v>
      </c>
      <c r="B1020" s="257">
        <f t="shared" si="1194"/>
        <v>2020</v>
      </c>
      <c r="C1020" s="8">
        <f t="shared" si="1141"/>
        <v>44116</v>
      </c>
      <c r="D1020" s="260">
        <v>1.9300000000000001E-2</v>
      </c>
      <c r="E1020" s="261"/>
      <c r="F1020" s="263"/>
      <c r="G1020" s="262"/>
      <c r="H1020" s="285">
        <v>2.3599999999999999E-2</v>
      </c>
      <c r="I1020" s="260">
        <v>2.3300000000000001E-2</v>
      </c>
      <c r="J1020" s="261"/>
      <c r="K1020" s="260">
        <v>2.4199999999999999E-2</v>
      </c>
      <c r="L1020" s="261"/>
      <c r="M1020" s="264">
        <f t="shared" si="1147"/>
        <v>2.1455999999999992E-2</v>
      </c>
      <c r="N1020" s="264">
        <f t="shared" si="1148"/>
        <v>2.1485714285714282E-2</v>
      </c>
      <c r="O1020" s="264">
        <f t="shared" si="1149"/>
        <v>2.3782666666666664E-2</v>
      </c>
      <c r="P1020" s="264">
        <f t="shared" si="1150"/>
        <v>2.9196666666666662E-2</v>
      </c>
      <c r="Q1020" s="265">
        <f t="shared" ref="Q1020" si="1220">IFERROR(AVERAGE(D1020:E1020),"")</f>
        <v>1.9300000000000001E-2</v>
      </c>
      <c r="R1020" s="265">
        <f t="shared" ref="R1020" si="1221">IFERROR(AVERAGE(F1020:H1020),"")</f>
        <v>2.3599999999999999E-2</v>
      </c>
      <c r="S1020" s="265">
        <f t="shared" ref="S1020" si="1222">IFERROR(AVERAGE(I1020:J1020),"")</f>
        <v>2.3300000000000001E-2</v>
      </c>
      <c r="T1020" s="265">
        <f t="shared" ref="T1020" si="1223">IFERROR(AVERAGE(K1020:L1020),"")</f>
        <v>2.4199999999999999E-2</v>
      </c>
      <c r="W1020" s="265">
        <f t="shared" ref="W1020" si="1224">AVERAGE(Q1020:T1020)</f>
        <v>2.2600000000000002E-2</v>
      </c>
    </row>
    <row r="1021" spans="1:30" ht="17.45" customHeight="1" x14ac:dyDescent="0.25">
      <c r="A1021" s="257">
        <f t="shared" si="1193"/>
        <v>10</v>
      </c>
      <c r="B1021" s="257">
        <f t="shared" si="1194"/>
        <v>2020</v>
      </c>
      <c r="C1021" s="8">
        <f t="shared" si="1141"/>
        <v>44117</v>
      </c>
      <c r="D1021" s="260"/>
      <c r="E1021" s="261">
        <v>2.52E-2</v>
      </c>
      <c r="F1021" s="263"/>
      <c r="G1021" s="262">
        <v>2.4799999999999999E-2</v>
      </c>
      <c r="H1021" s="285"/>
      <c r="I1021" s="260"/>
      <c r="J1021" s="261">
        <v>2.8199999999999999E-2</v>
      </c>
      <c r="K1021" s="260"/>
      <c r="L1021" s="261">
        <v>4.87E-2</v>
      </c>
      <c r="M1021" s="264">
        <f t="shared" si="1147"/>
        <v>2.1815999999999992E-2</v>
      </c>
      <c r="N1021" s="264">
        <f t="shared" si="1148"/>
        <v>2.1808571428571424E-2</v>
      </c>
      <c r="O1021" s="264">
        <f t="shared" si="1149"/>
        <v>2.4295999999999995E-2</v>
      </c>
      <c r="P1021" s="264">
        <f t="shared" si="1150"/>
        <v>3.0083333333333333E-2</v>
      </c>
      <c r="Q1021" s="265">
        <f t="shared" ref="Q1021:Q1027" si="1225">IFERROR(AVERAGE(D1021:E1021),"")</f>
        <v>2.52E-2</v>
      </c>
      <c r="R1021" s="265">
        <f t="shared" ref="R1021:R1027" si="1226">IFERROR(AVERAGE(F1021:H1021),"")</f>
        <v>2.4799999999999999E-2</v>
      </c>
      <c r="S1021" s="265">
        <f t="shared" ref="S1021:S1027" si="1227">IFERROR(AVERAGE(I1021:J1021),"")</f>
        <v>2.8199999999999999E-2</v>
      </c>
      <c r="T1021" s="265">
        <f t="shared" ref="T1021:T1027" si="1228">IFERROR(AVERAGE(K1021:L1021),"")</f>
        <v>4.87E-2</v>
      </c>
      <c r="W1021" s="265">
        <f t="shared" ref="W1021:W1024" si="1229">AVERAGE(Q1021:T1021)</f>
        <v>3.1725000000000003E-2</v>
      </c>
    </row>
    <row r="1022" spans="1:30" ht="17.45" customHeight="1" x14ac:dyDescent="0.25">
      <c r="A1022" s="257">
        <f t="shared" si="1193"/>
        <v>10</v>
      </c>
      <c r="B1022" s="257">
        <f t="shared" si="1194"/>
        <v>2020</v>
      </c>
      <c r="C1022" s="48">
        <f t="shared" si="1141"/>
        <v>44118</v>
      </c>
      <c r="D1022" s="275">
        <v>3.5299999999999998E-2</v>
      </c>
      <c r="E1022" s="276"/>
      <c r="F1022" s="278">
        <v>2.6700000000000002E-2</v>
      </c>
      <c r="G1022" s="277"/>
      <c r="H1022" s="286">
        <v>2.63E-2</v>
      </c>
      <c r="I1022" s="275">
        <v>3.27E-2</v>
      </c>
      <c r="J1022" s="276"/>
      <c r="K1022" s="275">
        <v>4.7500000000000001E-2</v>
      </c>
      <c r="L1022" s="276"/>
      <c r="M1022" s="264">
        <f t="shared" si="1147"/>
        <v>2.2192666666666659E-2</v>
      </c>
      <c r="N1022" s="264">
        <f t="shared" si="1148"/>
        <v>2.1477142857142858E-2</v>
      </c>
      <c r="O1022" s="264">
        <f t="shared" si="1149"/>
        <v>2.4259333333333334E-2</v>
      </c>
      <c r="P1022" s="264">
        <f t="shared" si="1150"/>
        <v>3.0509999999999995E-2</v>
      </c>
      <c r="Q1022" s="265">
        <f t="shared" si="1225"/>
        <v>3.5299999999999998E-2</v>
      </c>
      <c r="R1022" s="265">
        <f t="shared" si="1226"/>
        <v>2.6500000000000003E-2</v>
      </c>
      <c r="S1022" s="265">
        <f t="shared" si="1227"/>
        <v>3.27E-2</v>
      </c>
      <c r="T1022" s="265">
        <f t="shared" si="1228"/>
        <v>4.7500000000000001E-2</v>
      </c>
      <c r="W1022" s="265">
        <f t="shared" si="1229"/>
        <v>3.5500000000000004E-2</v>
      </c>
    </row>
    <row r="1023" spans="1:30" ht="17.45" customHeight="1" x14ac:dyDescent="0.25">
      <c r="A1023" s="257">
        <f t="shared" si="1193"/>
        <v>10</v>
      </c>
      <c r="B1023" s="257">
        <f t="shared" si="1194"/>
        <v>2020</v>
      </c>
      <c r="C1023" s="8">
        <f t="shared" si="1141"/>
        <v>44119</v>
      </c>
      <c r="D1023" s="260"/>
      <c r="E1023" s="261">
        <v>2.8299999999999999E-2</v>
      </c>
      <c r="F1023" s="263"/>
      <c r="G1023" s="262">
        <v>2.8799999999999999E-2</v>
      </c>
      <c r="H1023" s="285"/>
      <c r="I1023" s="260"/>
      <c r="J1023" s="261">
        <v>4.2799999999999998E-2</v>
      </c>
      <c r="K1023" s="260"/>
      <c r="L1023" s="261">
        <v>4.53E-2</v>
      </c>
      <c r="M1023" s="264">
        <f t="shared" si="1147"/>
        <v>2.2505999999999995E-2</v>
      </c>
      <c r="N1023" s="264">
        <f t="shared" si="1148"/>
        <v>2.1651428571428568E-2</v>
      </c>
      <c r="O1023" s="264">
        <f t="shared" si="1149"/>
        <v>2.4775999999999999E-2</v>
      </c>
      <c r="P1023" s="264">
        <f t="shared" si="1150"/>
        <v>3.0799999999999998E-2</v>
      </c>
      <c r="Q1023" s="265">
        <f t="shared" si="1225"/>
        <v>2.8299999999999999E-2</v>
      </c>
      <c r="R1023" s="265">
        <f t="shared" si="1226"/>
        <v>2.8799999999999999E-2</v>
      </c>
      <c r="S1023" s="265">
        <f t="shared" si="1227"/>
        <v>4.2799999999999998E-2</v>
      </c>
      <c r="T1023" s="265">
        <f t="shared" si="1228"/>
        <v>4.53E-2</v>
      </c>
      <c r="W1023" s="265">
        <f t="shared" si="1229"/>
        <v>3.6299999999999999E-2</v>
      </c>
    </row>
    <row r="1024" spans="1:30" ht="17.45" customHeight="1" x14ac:dyDescent="0.25">
      <c r="A1024" s="257">
        <f t="shared" si="1193"/>
        <v>10</v>
      </c>
      <c r="B1024" s="257">
        <f t="shared" si="1194"/>
        <v>2020</v>
      </c>
      <c r="C1024" s="8">
        <f t="shared" si="1141"/>
        <v>44120</v>
      </c>
      <c r="D1024" s="260">
        <v>2.86E-2</v>
      </c>
      <c r="E1024" s="261"/>
      <c r="F1024" s="263">
        <v>3.4200000000000001E-2</v>
      </c>
      <c r="G1024" s="262"/>
      <c r="H1024" s="285"/>
      <c r="I1024" s="260">
        <v>3.8199999999999998E-2</v>
      </c>
      <c r="J1024" s="261"/>
      <c r="K1024" s="260">
        <v>3.5499999999999997E-2</v>
      </c>
      <c r="L1024" s="261"/>
      <c r="M1024" s="264">
        <f t="shared" si="1147"/>
        <v>2.2402666666666661E-2</v>
      </c>
      <c r="N1024" s="264">
        <f t="shared" si="1148"/>
        <v>2.1874285714285714E-2</v>
      </c>
      <c r="O1024" s="264">
        <f t="shared" si="1149"/>
        <v>2.5189333333333331E-2</v>
      </c>
      <c r="P1024" s="264">
        <f t="shared" si="1150"/>
        <v>3.0663333333333327E-2</v>
      </c>
      <c r="Q1024" s="265">
        <f t="shared" si="1225"/>
        <v>2.86E-2</v>
      </c>
      <c r="R1024" s="265">
        <f t="shared" si="1226"/>
        <v>3.4200000000000001E-2</v>
      </c>
      <c r="S1024" s="265">
        <f t="shared" si="1227"/>
        <v>3.8199999999999998E-2</v>
      </c>
      <c r="T1024" s="265">
        <f t="shared" si="1228"/>
        <v>3.5499999999999997E-2</v>
      </c>
      <c r="W1024" s="265">
        <f t="shared" si="1229"/>
        <v>3.4124999999999996E-2</v>
      </c>
      <c r="X1024" s="265">
        <f>AVERAGE(Q1020:T1024)</f>
        <v>3.2049999999999995E-2</v>
      </c>
      <c r="Y1024" s="266">
        <v>146</v>
      </c>
    </row>
    <row r="1025" spans="1:30" ht="17.45" customHeight="1" x14ac:dyDescent="0.25">
      <c r="A1025" s="257">
        <f t="shared" si="1193"/>
        <v>10</v>
      </c>
      <c r="B1025" s="257">
        <f t="shared" si="1194"/>
        <v>2020</v>
      </c>
      <c r="C1025" s="435">
        <f t="shared" si="1141"/>
        <v>44121</v>
      </c>
      <c r="D1025" s="434"/>
      <c r="E1025" s="436">
        <v>1.9800000000000002E-2</v>
      </c>
      <c r="F1025" s="437"/>
      <c r="G1025" s="438">
        <v>1.89E-2</v>
      </c>
      <c r="H1025" s="439"/>
      <c r="I1025" s="434"/>
      <c r="J1025" s="436">
        <v>2.63E-2</v>
      </c>
      <c r="K1025" s="434"/>
      <c r="L1025" s="436">
        <v>1.21E-2</v>
      </c>
      <c r="M1025" s="264">
        <f t="shared" si="1147"/>
        <v>2.2222666666666661E-2</v>
      </c>
      <c r="N1025" s="264">
        <f t="shared" si="1148"/>
        <v>2.1614285714285714E-2</v>
      </c>
      <c r="O1025" s="264">
        <f t="shared" si="1149"/>
        <v>2.5182666666666666E-2</v>
      </c>
      <c r="P1025" s="264">
        <f t="shared" si="1150"/>
        <v>2.9716666666666662E-2</v>
      </c>
      <c r="Q1025" s="442">
        <f t="shared" si="1225"/>
        <v>1.9800000000000002E-2</v>
      </c>
      <c r="R1025" s="442">
        <f t="shared" si="1226"/>
        <v>1.89E-2</v>
      </c>
      <c r="S1025" s="442">
        <f t="shared" si="1227"/>
        <v>2.63E-2</v>
      </c>
      <c r="T1025" s="442">
        <f t="shared" si="1228"/>
        <v>1.21E-2</v>
      </c>
      <c r="V1025" s="442">
        <f>AVERAGE(Q1025:T1025)</f>
        <v>1.9275E-2</v>
      </c>
      <c r="W1025" s="445"/>
      <c r="X1025" s="257"/>
      <c r="Y1025" s="266">
        <v>146</v>
      </c>
    </row>
    <row r="1026" spans="1:30" ht="17.45" customHeight="1" x14ac:dyDescent="0.25">
      <c r="A1026" s="257">
        <f t="shared" si="1193"/>
        <v>10</v>
      </c>
      <c r="B1026" s="257">
        <f t="shared" si="1194"/>
        <v>2020</v>
      </c>
      <c r="C1026" s="435">
        <f t="shared" si="1141"/>
        <v>44122</v>
      </c>
      <c r="D1026" s="434">
        <v>1.21E-2</v>
      </c>
      <c r="E1026" s="436"/>
      <c r="F1026" s="437"/>
      <c r="G1026" s="438"/>
      <c r="H1026" s="439">
        <v>1.0500000000000001E-2</v>
      </c>
      <c r="I1026" s="434">
        <v>9.0500000000000008E-3</v>
      </c>
      <c r="J1026" s="436"/>
      <c r="K1026" s="434">
        <v>1.2500000000000001E-2</v>
      </c>
      <c r="L1026" s="436"/>
      <c r="M1026" s="264">
        <f t="shared" si="1147"/>
        <v>2.1709333333333327E-2</v>
      </c>
      <c r="N1026" s="264">
        <f t="shared" si="1148"/>
        <v>2.1034285714285714E-2</v>
      </c>
      <c r="O1026" s="264">
        <f t="shared" si="1149"/>
        <v>2.4370999999999997E-2</v>
      </c>
      <c r="P1026" s="264">
        <f t="shared" si="1150"/>
        <v>2.9093333333333329E-2</v>
      </c>
      <c r="Q1026" s="442">
        <f t="shared" si="1225"/>
        <v>1.21E-2</v>
      </c>
      <c r="R1026" s="442">
        <f t="shared" si="1226"/>
        <v>1.0500000000000001E-2</v>
      </c>
      <c r="S1026" s="442">
        <f t="shared" si="1227"/>
        <v>9.0500000000000008E-3</v>
      </c>
      <c r="T1026" s="442">
        <f t="shared" si="1228"/>
        <v>1.2500000000000001E-2</v>
      </c>
      <c r="V1026" s="442">
        <f>AVERAGE(Q1026:T1026)</f>
        <v>1.1037500000000002E-2</v>
      </c>
      <c r="W1026" s="445"/>
      <c r="X1026" s="265">
        <f>AVERAGE(Q1025:T1026)</f>
        <v>1.515625E-2</v>
      </c>
      <c r="Y1026" s="266">
        <v>146</v>
      </c>
    </row>
    <row r="1027" spans="1:30" ht="17.45" customHeight="1" x14ac:dyDescent="0.25">
      <c r="A1027" s="257">
        <f t="shared" si="1193"/>
        <v>10</v>
      </c>
      <c r="B1027" s="257">
        <f t="shared" si="1194"/>
        <v>2020</v>
      </c>
      <c r="C1027" s="8">
        <f t="shared" si="1141"/>
        <v>44123</v>
      </c>
      <c r="D1027" s="260"/>
      <c r="E1027" s="261">
        <v>1.6299999999999999E-2</v>
      </c>
      <c r="F1027" s="263"/>
      <c r="G1027" s="262">
        <v>2.1100000000000001E-2</v>
      </c>
      <c r="H1027" s="285"/>
      <c r="I1027" s="260"/>
      <c r="J1027" s="261">
        <v>2.1700000000000001E-2</v>
      </c>
      <c r="K1027" s="260"/>
      <c r="L1027" s="261">
        <v>2.12E-2</v>
      </c>
      <c r="M1027" s="264">
        <f t="shared" si="1147"/>
        <v>2.1769333333333328E-2</v>
      </c>
      <c r="N1027" s="264">
        <f t="shared" si="1148"/>
        <v>2.128E-2</v>
      </c>
      <c r="O1027" s="264">
        <f t="shared" si="1149"/>
        <v>2.4697666666666666E-2</v>
      </c>
      <c r="P1027" s="264">
        <f t="shared" si="1150"/>
        <v>2.8936666666666666E-2</v>
      </c>
      <c r="Q1027" s="265">
        <f t="shared" si="1225"/>
        <v>1.6299999999999999E-2</v>
      </c>
      <c r="R1027" s="265">
        <f t="shared" si="1226"/>
        <v>2.1100000000000001E-2</v>
      </c>
      <c r="S1027" s="265">
        <f t="shared" si="1227"/>
        <v>2.1700000000000001E-2</v>
      </c>
      <c r="T1027" s="265">
        <f t="shared" si="1228"/>
        <v>2.12E-2</v>
      </c>
      <c r="V1027" s="257"/>
      <c r="W1027" s="265">
        <f t="shared" ref="W1027" si="1230">AVERAGE(Q1027:T1027)</f>
        <v>2.0074999999999999E-2</v>
      </c>
    </row>
    <row r="1028" spans="1:30" ht="17.45" customHeight="1" x14ac:dyDescent="0.25">
      <c r="A1028" s="257">
        <f t="shared" si="1193"/>
        <v>10</v>
      </c>
      <c r="B1028" s="257">
        <f t="shared" si="1194"/>
        <v>2020</v>
      </c>
      <c r="C1028" s="48">
        <f t="shared" si="1141"/>
        <v>44124</v>
      </c>
      <c r="D1028" s="275">
        <v>2.01E-2</v>
      </c>
      <c r="E1028" s="276"/>
      <c r="F1028" s="278">
        <v>2.3199999999999998E-2</v>
      </c>
      <c r="G1028" s="277"/>
      <c r="H1028" s="286">
        <v>2.35E-2</v>
      </c>
      <c r="I1028" s="275">
        <v>2.93E-2</v>
      </c>
      <c r="J1028" s="276"/>
      <c r="K1028" s="275">
        <v>1.95E-2</v>
      </c>
      <c r="L1028" s="276"/>
      <c r="M1028" s="264">
        <f t="shared" si="1147"/>
        <v>2.2075999999999995E-2</v>
      </c>
      <c r="N1028" s="264">
        <f t="shared" si="1148"/>
        <v>2.2085714285714285E-2</v>
      </c>
      <c r="O1028" s="264">
        <f t="shared" si="1149"/>
        <v>2.5408333333333331E-2</v>
      </c>
      <c r="P1028" s="264">
        <f t="shared" si="1150"/>
        <v>2.9126666666666669E-2</v>
      </c>
      <c r="Q1028" s="265">
        <f t="shared" ref="Q1028:Q1029" si="1231">IFERROR(AVERAGE(D1028:E1028),"")</f>
        <v>2.01E-2</v>
      </c>
      <c r="R1028" s="265">
        <f t="shared" ref="R1028:R1029" si="1232">IFERROR(AVERAGE(F1028:H1028),"")</f>
        <v>2.3349999999999999E-2</v>
      </c>
      <c r="S1028" s="265">
        <f t="shared" ref="S1028:S1029" si="1233">IFERROR(AVERAGE(I1028:J1028),"")</f>
        <v>2.93E-2</v>
      </c>
      <c r="T1028" s="265">
        <f t="shared" ref="T1028:T1029" si="1234">IFERROR(AVERAGE(K1028:L1028),"")</f>
        <v>1.95E-2</v>
      </c>
      <c r="V1028" s="257"/>
      <c r="W1028" s="265">
        <f t="shared" ref="W1028:W1029" si="1235">AVERAGE(Q1028:T1028)</f>
        <v>2.3062500000000003E-2</v>
      </c>
    </row>
    <row r="1029" spans="1:30" ht="17.45" customHeight="1" x14ac:dyDescent="0.25">
      <c r="A1029" s="257">
        <f t="shared" si="1193"/>
        <v>10</v>
      </c>
      <c r="B1029" s="257">
        <f t="shared" si="1194"/>
        <v>2020</v>
      </c>
      <c r="C1029" s="8">
        <f t="shared" ref="C1029:C1092" si="1236">C1028+1</f>
        <v>44125</v>
      </c>
      <c r="D1029" s="260"/>
      <c r="E1029" s="261">
        <v>1.9099999999999999E-2</v>
      </c>
      <c r="F1029" s="263"/>
      <c r="G1029" s="262">
        <v>1.66E-2</v>
      </c>
      <c r="H1029" s="285"/>
      <c r="I1029" s="260"/>
      <c r="J1029" s="261">
        <v>2.3599999999999999E-2</v>
      </c>
      <c r="K1029" s="260"/>
      <c r="L1029" s="261">
        <v>2.3699999999999999E-2</v>
      </c>
      <c r="M1029" s="264">
        <f t="shared" si="1147"/>
        <v>2.2302666666666662E-2</v>
      </c>
      <c r="N1029" s="264">
        <f t="shared" si="1148"/>
        <v>2.2034285714285715E-2</v>
      </c>
      <c r="O1029" s="264">
        <f t="shared" si="1149"/>
        <v>2.5515000000000003E-2</v>
      </c>
      <c r="P1029" s="264">
        <f t="shared" si="1150"/>
        <v>2.9229999999999992E-2</v>
      </c>
      <c r="Q1029" s="265">
        <f t="shared" si="1231"/>
        <v>1.9099999999999999E-2</v>
      </c>
      <c r="R1029" s="265">
        <f t="shared" si="1232"/>
        <v>1.66E-2</v>
      </c>
      <c r="S1029" s="265">
        <f t="shared" si="1233"/>
        <v>2.3599999999999999E-2</v>
      </c>
      <c r="T1029" s="265">
        <f t="shared" si="1234"/>
        <v>2.3699999999999999E-2</v>
      </c>
      <c r="V1029" s="257"/>
      <c r="W1029" s="265">
        <f t="shared" si="1235"/>
        <v>2.0749999999999998E-2</v>
      </c>
    </row>
    <row r="1030" spans="1:30" ht="17.45" customHeight="1" x14ac:dyDescent="0.25">
      <c r="A1030" s="257">
        <f t="shared" si="1193"/>
        <v>10</v>
      </c>
      <c r="B1030" s="257">
        <f t="shared" si="1194"/>
        <v>2020</v>
      </c>
      <c r="C1030" s="8">
        <f t="shared" si="1236"/>
        <v>44126</v>
      </c>
      <c r="D1030" s="260">
        <v>1.61E-2</v>
      </c>
      <c r="E1030" s="261"/>
      <c r="F1030" s="263">
        <v>1.7299999999999999E-2</v>
      </c>
      <c r="G1030" s="262"/>
      <c r="H1030" s="285"/>
      <c r="I1030" s="260">
        <v>2.0199999999999999E-2</v>
      </c>
      <c r="J1030" s="261"/>
      <c r="K1030" s="260">
        <v>2.3099999999999999E-2</v>
      </c>
      <c r="L1030" s="261"/>
      <c r="M1030" s="264">
        <f t="shared" ref="M1030:M1093" si="1237">IF(SUM(D1030:E1030)&gt;0,IFERROR(AVERAGE(D1001:E1030),""),"")</f>
        <v>2.214933333333333E-2</v>
      </c>
      <c r="N1030" s="264">
        <f t="shared" ref="N1030:N1093" si="1238">IF(SUM(F1030:H1030)&gt;0,IFERROR(AVERAGE(F1001:H1030),""),"")</f>
        <v>2.127142857142857E-2</v>
      </c>
      <c r="O1030" s="264">
        <f t="shared" ref="O1030:O1093" si="1239">IF(SUM(I1030:J1030)&gt;0,IFERROR(AVERAGE(I1001:J1030),""),"")</f>
        <v>2.5294999999999998E-2</v>
      </c>
      <c r="P1030" s="264">
        <f t="shared" ref="P1030:P1093" si="1240">IF(SUM(K1030:L1030)&gt;0,IFERROR(AVERAGE(K1001:L1030),""),"")</f>
        <v>2.9323333333333326E-2</v>
      </c>
      <c r="Q1030" s="265">
        <f t="shared" ref="Q1030:Q1035" si="1241">IFERROR(AVERAGE(D1030:E1030),"")</f>
        <v>1.61E-2</v>
      </c>
      <c r="R1030" s="265">
        <f t="shared" ref="R1030:R1035" si="1242">IFERROR(AVERAGE(F1030:H1030),"")</f>
        <v>1.7299999999999999E-2</v>
      </c>
      <c r="S1030" s="265">
        <f t="shared" ref="S1030:S1035" si="1243">IFERROR(AVERAGE(I1030:J1030),"")</f>
        <v>2.0199999999999999E-2</v>
      </c>
      <c r="T1030" s="265">
        <f t="shared" ref="T1030:T1035" si="1244">IFERROR(AVERAGE(K1030:L1030),"")</f>
        <v>2.3099999999999999E-2</v>
      </c>
      <c r="V1030" s="257"/>
      <c r="W1030" s="265">
        <f t="shared" ref="W1030:W1031" si="1245">AVERAGE(Q1030:T1030)</f>
        <v>1.9174999999999998E-2</v>
      </c>
    </row>
    <row r="1031" spans="1:30" ht="17.45" customHeight="1" x14ac:dyDescent="0.25">
      <c r="A1031" s="257">
        <f t="shared" si="1193"/>
        <v>10</v>
      </c>
      <c r="B1031" s="257">
        <f t="shared" si="1194"/>
        <v>2020</v>
      </c>
      <c r="C1031" s="8">
        <f t="shared" si="1236"/>
        <v>44127</v>
      </c>
      <c r="D1031" s="260"/>
      <c r="E1031" s="261">
        <v>8.5000000000000006E-3</v>
      </c>
      <c r="F1031" s="263"/>
      <c r="G1031" s="262">
        <v>1.32E-2</v>
      </c>
      <c r="H1031" s="285"/>
      <c r="I1031" s="260"/>
      <c r="J1031" s="261">
        <v>1.7000000000000001E-2</v>
      </c>
      <c r="K1031" s="260"/>
      <c r="L1031" s="261">
        <v>1.7399999999999999E-2</v>
      </c>
      <c r="M1031" s="264">
        <f t="shared" si="1237"/>
        <v>2.1262666666666662E-2</v>
      </c>
      <c r="N1031" s="264">
        <f t="shared" si="1238"/>
        <v>2.0974285714285713E-2</v>
      </c>
      <c r="O1031" s="264">
        <f t="shared" si="1239"/>
        <v>2.4871666666666667E-2</v>
      </c>
      <c r="P1031" s="264">
        <f t="shared" si="1240"/>
        <v>2.8933333333333328E-2</v>
      </c>
      <c r="Q1031" s="265">
        <f t="shared" si="1241"/>
        <v>8.5000000000000006E-3</v>
      </c>
      <c r="R1031" s="265">
        <f t="shared" si="1242"/>
        <v>1.32E-2</v>
      </c>
      <c r="S1031" s="265">
        <f t="shared" si="1243"/>
        <v>1.7000000000000001E-2</v>
      </c>
      <c r="T1031" s="265">
        <f t="shared" si="1244"/>
        <v>1.7399999999999999E-2</v>
      </c>
      <c r="V1031" s="257"/>
      <c r="W1031" s="265">
        <f t="shared" si="1245"/>
        <v>1.4024999999999999E-2</v>
      </c>
      <c r="X1031" s="265">
        <f>AVERAGE(Q1027:T1031)</f>
        <v>1.9417499999999997E-2</v>
      </c>
      <c r="Y1031" s="266">
        <v>147</v>
      </c>
    </row>
    <row r="1032" spans="1:30" ht="17.45" customHeight="1" x14ac:dyDescent="0.25">
      <c r="A1032" s="257">
        <f t="shared" si="1193"/>
        <v>10</v>
      </c>
      <c r="B1032" s="257">
        <f t="shared" si="1194"/>
        <v>2020</v>
      </c>
      <c r="C1032" s="435">
        <f t="shared" si="1236"/>
        <v>44128</v>
      </c>
      <c r="D1032" s="434">
        <v>1.03E-2</v>
      </c>
      <c r="E1032" s="436"/>
      <c r="F1032" s="437"/>
      <c r="G1032" s="438"/>
      <c r="H1032" s="439">
        <v>7.11E-3</v>
      </c>
      <c r="I1032" s="434">
        <v>7.0800000000000004E-3</v>
      </c>
      <c r="J1032" s="436"/>
      <c r="K1032" s="434">
        <v>1.0699999999999999E-2</v>
      </c>
      <c r="L1032" s="436"/>
      <c r="M1032" s="264">
        <f t="shared" si="1237"/>
        <v>2.0272666666666661E-2</v>
      </c>
      <c r="N1032" s="264">
        <f t="shared" si="1238"/>
        <v>2.0263142857142851E-2</v>
      </c>
      <c r="O1032" s="264">
        <f t="shared" si="1239"/>
        <v>2.3337666666666666E-2</v>
      </c>
      <c r="P1032" s="264">
        <f t="shared" si="1240"/>
        <v>2.7979999999999994E-2</v>
      </c>
      <c r="Q1032" s="442">
        <f t="shared" si="1241"/>
        <v>1.03E-2</v>
      </c>
      <c r="R1032" s="442">
        <f t="shared" si="1242"/>
        <v>7.11E-3</v>
      </c>
      <c r="S1032" s="442">
        <f t="shared" si="1243"/>
        <v>7.0800000000000004E-3</v>
      </c>
      <c r="T1032" s="442">
        <f t="shared" si="1244"/>
        <v>1.0699999999999999E-2</v>
      </c>
      <c r="V1032" s="442">
        <f>AVERAGE(Q1032:T1032)</f>
        <v>8.7974999999999998E-3</v>
      </c>
      <c r="W1032" s="445"/>
      <c r="X1032" s="257"/>
      <c r="Y1032" s="266">
        <v>147</v>
      </c>
    </row>
    <row r="1033" spans="1:30" ht="17.45" customHeight="1" x14ac:dyDescent="0.25">
      <c r="A1033" s="257">
        <f t="shared" si="1193"/>
        <v>10</v>
      </c>
      <c r="B1033" s="257">
        <f t="shared" si="1194"/>
        <v>2020</v>
      </c>
      <c r="C1033" s="435">
        <f t="shared" si="1236"/>
        <v>44129</v>
      </c>
      <c r="D1033" s="434"/>
      <c r="E1033" s="436">
        <v>1.09E-2</v>
      </c>
      <c r="F1033" s="437"/>
      <c r="G1033" s="438">
        <v>6.6100000000000004E-3</v>
      </c>
      <c r="H1033" s="439"/>
      <c r="I1033" s="434"/>
      <c r="J1033" s="436">
        <v>6.96E-3</v>
      </c>
      <c r="K1033" s="434"/>
      <c r="L1033" s="436">
        <v>2.3900000000000001E-2</v>
      </c>
      <c r="M1033" s="264">
        <f t="shared" si="1237"/>
        <v>1.9709333333333332E-2</v>
      </c>
      <c r="N1033" s="264">
        <f t="shared" si="1238"/>
        <v>1.9791999999999994E-2</v>
      </c>
      <c r="O1033" s="264">
        <f t="shared" si="1239"/>
        <v>2.2523000000000001E-2</v>
      </c>
      <c r="P1033" s="264">
        <f t="shared" si="1240"/>
        <v>2.751E-2</v>
      </c>
      <c r="Q1033" s="442">
        <f t="shared" si="1241"/>
        <v>1.09E-2</v>
      </c>
      <c r="R1033" s="442">
        <f t="shared" si="1242"/>
        <v>6.6100000000000004E-3</v>
      </c>
      <c r="S1033" s="442">
        <f t="shared" si="1243"/>
        <v>6.96E-3</v>
      </c>
      <c r="T1033" s="442">
        <f t="shared" si="1244"/>
        <v>2.3900000000000001E-2</v>
      </c>
      <c r="V1033" s="442">
        <f>AVERAGE(Q1033:T1033)</f>
        <v>1.2092500000000001E-2</v>
      </c>
      <c r="W1033" s="445"/>
      <c r="X1033" s="265">
        <f>AVERAGE(Q1032:T1033)</f>
        <v>1.0444999999999999E-2</v>
      </c>
      <c r="Y1033" s="266">
        <v>147</v>
      </c>
    </row>
    <row r="1034" spans="1:30" ht="17.45" customHeight="1" x14ac:dyDescent="0.25">
      <c r="A1034" s="257">
        <f t="shared" si="1193"/>
        <v>10</v>
      </c>
      <c r="B1034" s="257">
        <f t="shared" si="1194"/>
        <v>2020</v>
      </c>
      <c r="C1034" s="48">
        <f t="shared" si="1236"/>
        <v>44130</v>
      </c>
      <c r="D1034" s="149">
        <v>8.7999999999999995E-2</v>
      </c>
      <c r="E1034" s="276"/>
      <c r="F1034" s="150">
        <v>9.0499999999999997E-2</v>
      </c>
      <c r="G1034" s="277"/>
      <c r="H1034" s="151">
        <v>8.4500000000000006E-2</v>
      </c>
      <c r="I1034" s="149">
        <v>9.0899999999999995E-2</v>
      </c>
      <c r="J1034" s="276"/>
      <c r="K1034" s="149">
        <v>0.122</v>
      </c>
      <c r="L1034" s="276"/>
      <c r="M1034" s="264">
        <f t="shared" si="1237"/>
        <v>2.2135999999999992E-2</v>
      </c>
      <c r="N1034" s="264">
        <f t="shared" si="1238"/>
        <v>2.4362285714285708E-2</v>
      </c>
      <c r="O1034" s="264">
        <f t="shared" si="1239"/>
        <v>2.5156333333333333E-2</v>
      </c>
      <c r="P1034" s="264">
        <f t="shared" si="1240"/>
        <v>3.0999999999999996E-2</v>
      </c>
      <c r="Q1034" s="265">
        <f t="shared" si="1241"/>
        <v>8.7999999999999995E-2</v>
      </c>
      <c r="R1034" s="265">
        <f t="shared" si="1242"/>
        <v>8.7499999999999994E-2</v>
      </c>
      <c r="S1034" s="265">
        <f t="shared" si="1243"/>
        <v>9.0899999999999995E-2</v>
      </c>
      <c r="T1034" s="334">
        <f t="shared" si="1244"/>
        <v>0.122</v>
      </c>
      <c r="V1034" s="257"/>
      <c r="W1034" s="265">
        <f t="shared" ref="W1034:W1035" si="1246">AVERAGE(Q1034:T1034)</f>
        <v>9.7099999999999992E-2</v>
      </c>
      <c r="X1034" s="320" t="s">
        <v>104</v>
      </c>
    </row>
    <row r="1035" spans="1:30" ht="17.45" customHeight="1" x14ac:dyDescent="0.25">
      <c r="A1035" s="257">
        <f t="shared" si="1193"/>
        <v>10</v>
      </c>
      <c r="B1035" s="257">
        <f t="shared" si="1194"/>
        <v>2020</v>
      </c>
      <c r="C1035" s="8">
        <f t="shared" si="1236"/>
        <v>44131</v>
      </c>
      <c r="D1035" s="260"/>
      <c r="E1035" s="261">
        <v>2.9399999999999999E-2</v>
      </c>
      <c r="F1035" s="263"/>
      <c r="G1035" s="262">
        <v>4.8000000000000001E-2</v>
      </c>
      <c r="H1035" s="285"/>
      <c r="I1035" s="260"/>
      <c r="J1035" s="261">
        <v>5.2699999999999997E-2</v>
      </c>
      <c r="K1035" s="260"/>
      <c r="L1035" s="261">
        <v>6.2199999999999998E-2</v>
      </c>
      <c r="M1035" s="264">
        <f t="shared" si="1237"/>
        <v>2.2675999999999991E-2</v>
      </c>
      <c r="N1035" s="264">
        <f t="shared" si="1238"/>
        <v>2.550685714285714E-2</v>
      </c>
      <c r="O1035" s="264">
        <f t="shared" si="1239"/>
        <v>2.6563E-2</v>
      </c>
      <c r="P1035" s="264">
        <f t="shared" si="1240"/>
        <v>3.2510000000000004E-2</v>
      </c>
      <c r="Q1035" s="265">
        <f t="shared" si="1241"/>
        <v>2.9399999999999999E-2</v>
      </c>
      <c r="R1035" s="265">
        <f t="shared" si="1242"/>
        <v>4.8000000000000001E-2</v>
      </c>
      <c r="S1035" s="265">
        <f t="shared" si="1243"/>
        <v>5.2699999999999997E-2</v>
      </c>
      <c r="T1035" s="265">
        <f t="shared" si="1244"/>
        <v>6.2199999999999998E-2</v>
      </c>
      <c r="V1035" s="257"/>
      <c r="W1035" s="265">
        <f t="shared" si="1246"/>
        <v>4.8075E-2</v>
      </c>
      <c r="X1035" s="320" t="s">
        <v>104</v>
      </c>
    </row>
    <row r="1036" spans="1:30" ht="17.45" customHeight="1" thickBot="1" x14ac:dyDescent="0.3">
      <c r="A1036" s="257">
        <f t="shared" si="1193"/>
        <v>10</v>
      </c>
      <c r="B1036" s="257">
        <f t="shared" si="1194"/>
        <v>2020</v>
      </c>
      <c r="C1036" s="8">
        <f t="shared" si="1236"/>
        <v>44132</v>
      </c>
      <c r="D1036" s="260">
        <v>2.5600000000000001E-2</v>
      </c>
      <c r="E1036" s="261"/>
      <c r="F1036" s="263">
        <v>2.8199999999999999E-2</v>
      </c>
      <c r="G1036" s="262"/>
      <c r="H1036" s="285"/>
      <c r="I1036" s="260">
        <v>4.3099999999999999E-2</v>
      </c>
      <c r="J1036" s="261"/>
      <c r="K1036" s="260">
        <v>4.1200000000000001E-2</v>
      </c>
      <c r="L1036" s="261"/>
      <c r="M1036" s="264">
        <f t="shared" si="1237"/>
        <v>2.2849333333333326E-2</v>
      </c>
      <c r="N1036" s="264">
        <f t="shared" si="1238"/>
        <v>2.5218285714285707E-2</v>
      </c>
      <c r="O1036" s="264">
        <f t="shared" si="1239"/>
        <v>2.7052999999999997E-2</v>
      </c>
      <c r="P1036" s="264">
        <f t="shared" si="1240"/>
        <v>3.3206666666666669E-2</v>
      </c>
      <c r="Q1036" s="265">
        <f t="shared" ref="Q1036" si="1247">IFERROR(AVERAGE(D1036:E1036),"")</f>
        <v>2.5600000000000001E-2</v>
      </c>
      <c r="R1036" s="265">
        <f t="shared" ref="R1036" si="1248">IFERROR(AVERAGE(F1036:H1036),"")</f>
        <v>2.8199999999999999E-2</v>
      </c>
      <c r="S1036" s="265">
        <f t="shared" ref="S1036" si="1249">IFERROR(AVERAGE(I1036:J1036),"")</f>
        <v>4.3099999999999999E-2</v>
      </c>
      <c r="T1036" s="265">
        <f t="shared" ref="T1036" si="1250">IFERROR(AVERAGE(K1036:L1036),"")</f>
        <v>4.1200000000000001E-2</v>
      </c>
      <c r="V1036" s="257"/>
      <c r="W1036" s="265">
        <f t="shared" ref="W1036" si="1251">AVERAGE(Q1036:T1036)</f>
        <v>3.4525E-2</v>
      </c>
    </row>
    <row r="1037" spans="1:30" ht="17.45" customHeight="1" thickBot="1" x14ac:dyDescent="0.3">
      <c r="A1037" s="257">
        <f t="shared" si="1193"/>
        <v>10</v>
      </c>
      <c r="B1037" s="257">
        <f t="shared" si="1194"/>
        <v>2020</v>
      </c>
      <c r="C1037" s="8">
        <f t="shared" si="1236"/>
        <v>44133</v>
      </c>
      <c r="D1037" s="260"/>
      <c r="E1037" s="261">
        <v>2.4299999999999999E-2</v>
      </c>
      <c r="F1037" s="263"/>
      <c r="G1037" s="262">
        <v>3.1699999999999999E-2</v>
      </c>
      <c r="H1037" s="285"/>
      <c r="I1037" s="260"/>
      <c r="J1037" s="261">
        <v>3.4700000000000002E-2</v>
      </c>
      <c r="K1037" s="260"/>
      <c r="L1037" s="261">
        <v>3.6799999999999999E-2</v>
      </c>
      <c r="M1037" s="264">
        <f t="shared" si="1237"/>
        <v>2.3082666666666658E-2</v>
      </c>
      <c r="N1037" s="264">
        <f t="shared" si="1238"/>
        <v>2.5063999999999993E-2</v>
      </c>
      <c r="O1037" s="264">
        <f t="shared" si="1239"/>
        <v>2.7232999999999997E-2</v>
      </c>
      <c r="P1037" s="264">
        <f t="shared" si="1240"/>
        <v>3.3150000000000006E-2</v>
      </c>
      <c r="Q1037" s="265">
        <f t="shared" ref="Q1037:Q1041" si="1252">IFERROR(AVERAGE(D1037:E1037),"")</f>
        <v>2.4299999999999999E-2</v>
      </c>
      <c r="R1037" s="265">
        <f t="shared" ref="R1037:R1041" si="1253">IFERROR(AVERAGE(F1037:H1037),"")</f>
        <v>3.1699999999999999E-2</v>
      </c>
      <c r="S1037" s="265">
        <f t="shared" ref="S1037:S1041" si="1254">IFERROR(AVERAGE(I1037:J1037),"")</f>
        <v>3.4700000000000002E-2</v>
      </c>
      <c r="T1037" s="265">
        <f t="shared" ref="T1037:T1041" si="1255">IFERROR(AVERAGE(K1037:L1037),"")</f>
        <v>3.6799999999999999E-2</v>
      </c>
      <c r="V1037" s="257"/>
      <c r="W1037" s="265">
        <f t="shared" ref="W1037:W1038" si="1256">AVERAGE(Q1037:T1037)</f>
        <v>3.1875000000000001E-2</v>
      </c>
      <c r="Z1037" s="313" t="s">
        <v>85</v>
      </c>
      <c r="AA1037" s="299">
        <v>2020</v>
      </c>
      <c r="AB1037" s="300"/>
      <c r="AC1037" s="300"/>
      <c r="AD1037" s="300"/>
    </row>
    <row r="1038" spans="1:30" ht="17.45" customHeight="1" x14ac:dyDescent="0.25">
      <c r="A1038" s="257">
        <f t="shared" si="1193"/>
        <v>10</v>
      </c>
      <c r="B1038" s="257">
        <f t="shared" si="1194"/>
        <v>2020</v>
      </c>
      <c r="C1038" s="8">
        <f t="shared" si="1236"/>
        <v>44134</v>
      </c>
      <c r="D1038" s="260">
        <v>2.3300000000000001E-2</v>
      </c>
      <c r="E1038" s="261"/>
      <c r="F1038" s="263"/>
      <c r="G1038" s="262"/>
      <c r="H1038" s="285">
        <v>2.4400000000000002E-2</v>
      </c>
      <c r="I1038" s="260">
        <v>3.3000000000000002E-2</v>
      </c>
      <c r="J1038" s="261"/>
      <c r="K1038" s="260">
        <v>4.2999999999999997E-2</v>
      </c>
      <c r="L1038" s="261"/>
      <c r="M1038" s="264">
        <f t="shared" si="1237"/>
        <v>2.2879333333333328E-2</v>
      </c>
      <c r="N1038" s="264">
        <f t="shared" si="1238"/>
        <v>2.4946857142857142E-2</v>
      </c>
      <c r="O1038" s="264">
        <f t="shared" si="1239"/>
        <v>2.737966666666666E-2</v>
      </c>
      <c r="P1038" s="264">
        <f t="shared" si="1240"/>
        <v>3.3320000000000002E-2</v>
      </c>
      <c r="Q1038" s="265">
        <f t="shared" si="1252"/>
        <v>2.3300000000000001E-2</v>
      </c>
      <c r="R1038" s="265">
        <f t="shared" si="1253"/>
        <v>2.4400000000000002E-2</v>
      </c>
      <c r="S1038" s="265">
        <f t="shared" si="1254"/>
        <v>3.3000000000000002E-2</v>
      </c>
      <c r="T1038" s="265">
        <f t="shared" si="1255"/>
        <v>4.2999999999999997E-2</v>
      </c>
      <c r="V1038" s="257"/>
      <c r="W1038" s="265">
        <f t="shared" si="1256"/>
        <v>3.0925000000000001E-2</v>
      </c>
      <c r="X1038" s="265">
        <f>AVERAGE(Q1034:T1038)</f>
        <v>4.8499999999999995E-2</v>
      </c>
      <c r="Y1038" s="266">
        <v>148</v>
      </c>
      <c r="Z1038" s="301" t="s">
        <v>35</v>
      </c>
      <c r="AA1038" s="301" t="s">
        <v>1</v>
      </c>
      <c r="AB1038" s="301" t="s">
        <v>2</v>
      </c>
      <c r="AC1038" s="301" t="s">
        <v>9</v>
      </c>
      <c r="AD1038" s="301" t="s">
        <v>12</v>
      </c>
    </row>
    <row r="1039" spans="1:30" ht="17.45" customHeight="1" thickBot="1" x14ac:dyDescent="0.3">
      <c r="A1039" s="257">
        <f t="shared" si="1193"/>
        <v>10</v>
      </c>
      <c r="B1039" s="257">
        <f t="shared" si="1194"/>
        <v>2020</v>
      </c>
      <c r="C1039" s="459">
        <f t="shared" si="1236"/>
        <v>44135</v>
      </c>
      <c r="D1039" s="460"/>
      <c r="E1039" s="461">
        <v>2.01E-2</v>
      </c>
      <c r="F1039" s="462"/>
      <c r="G1039" s="463">
        <v>1.9099999999999999E-2</v>
      </c>
      <c r="H1039" s="464"/>
      <c r="I1039" s="460"/>
      <c r="J1039" s="461">
        <v>1.6799999999999999E-2</v>
      </c>
      <c r="K1039" s="460"/>
      <c r="L1039" s="461">
        <v>2.75E-2</v>
      </c>
      <c r="M1039" s="155">
        <f t="shared" si="1237"/>
        <v>2.2759333333333333E-2</v>
      </c>
      <c r="N1039" s="155">
        <f t="shared" si="1238"/>
        <v>2.4729714285714289E-2</v>
      </c>
      <c r="O1039" s="155">
        <f t="shared" si="1239"/>
        <v>2.6982999999999997E-2</v>
      </c>
      <c r="P1039" s="155">
        <f t="shared" si="1240"/>
        <v>3.2713333333333337E-2</v>
      </c>
      <c r="Q1039" s="466">
        <f t="shared" si="1252"/>
        <v>2.01E-2</v>
      </c>
      <c r="R1039" s="466">
        <f t="shared" si="1253"/>
        <v>1.9099999999999999E-2</v>
      </c>
      <c r="S1039" s="466">
        <f t="shared" si="1254"/>
        <v>1.6799999999999999E-2</v>
      </c>
      <c r="T1039" s="466">
        <f t="shared" si="1255"/>
        <v>2.75E-2</v>
      </c>
      <c r="U1039" s="315"/>
      <c r="V1039" s="466">
        <f>AVERAGE(Q1039:T1039)</f>
        <v>2.0874999999999998E-2</v>
      </c>
      <c r="W1039" s="467"/>
      <c r="X1039" s="257"/>
      <c r="Y1039" s="266">
        <v>148</v>
      </c>
      <c r="Z1039" s="302" t="s">
        <v>58</v>
      </c>
      <c r="AA1039" s="303">
        <f>AVERAGE(D1009:E1039)</f>
        <v>2.2789677419354833E-2</v>
      </c>
      <c r="AB1039" s="303">
        <f>AVERAGE(F1009:H1039)</f>
        <v>2.4784444444444442E-2</v>
      </c>
      <c r="AC1039" s="303">
        <f>AVERAGE(I1009:J1039)</f>
        <v>2.703838709677419E-2</v>
      </c>
      <c r="AD1039" s="303">
        <f>AVERAGE(K1009:L1039)</f>
        <v>3.3132258064516133E-2</v>
      </c>
    </row>
    <row r="1040" spans="1:30" ht="17.45" customHeight="1" x14ac:dyDescent="0.25">
      <c r="A1040" s="257">
        <f t="shared" si="1193"/>
        <v>11</v>
      </c>
      <c r="B1040" s="257">
        <f t="shared" si="1194"/>
        <v>2020</v>
      </c>
      <c r="C1040" s="465">
        <f t="shared" si="1236"/>
        <v>44136</v>
      </c>
      <c r="D1040" s="434">
        <v>2.1600000000000001E-2</v>
      </c>
      <c r="E1040" s="436"/>
      <c r="F1040" s="437">
        <v>2.29E-2</v>
      </c>
      <c r="G1040" s="438"/>
      <c r="H1040" s="439">
        <v>2.1299999999999999E-2</v>
      </c>
      <c r="I1040" s="434">
        <v>1.9699999999999999E-2</v>
      </c>
      <c r="J1040" s="436"/>
      <c r="K1040" s="434">
        <v>2.75E-2</v>
      </c>
      <c r="L1040" s="436"/>
      <c r="M1040" s="15">
        <f t="shared" si="1237"/>
        <v>2.249933333333333E-2</v>
      </c>
      <c r="N1040" s="15">
        <f t="shared" si="1238"/>
        <v>2.4781142857142859E-2</v>
      </c>
      <c r="O1040" s="15">
        <f t="shared" si="1239"/>
        <v>2.6443000000000001E-2</v>
      </c>
      <c r="P1040" s="15">
        <f t="shared" si="1240"/>
        <v>3.2120000000000003E-2</v>
      </c>
      <c r="Q1040" s="442">
        <f t="shared" si="1252"/>
        <v>2.1600000000000001E-2</v>
      </c>
      <c r="R1040" s="442">
        <f t="shared" si="1253"/>
        <v>2.2100000000000002E-2</v>
      </c>
      <c r="S1040" s="442">
        <f t="shared" si="1254"/>
        <v>1.9699999999999999E-2</v>
      </c>
      <c r="T1040" s="442">
        <f t="shared" si="1255"/>
        <v>2.75E-2</v>
      </c>
      <c r="V1040" s="442">
        <f>AVERAGE(Q1040:T1040)</f>
        <v>2.2724999999999999E-2</v>
      </c>
      <c r="W1040" s="445"/>
      <c r="X1040" s="265">
        <f>AVERAGE(Q1039:T1040)</f>
        <v>2.18E-2</v>
      </c>
      <c r="Y1040" s="266">
        <v>148</v>
      </c>
      <c r="Z1040" s="302" t="s">
        <v>59</v>
      </c>
      <c r="AA1040" s="303">
        <f>MAX(D1009:E1039)</f>
        <v>8.7999999999999995E-2</v>
      </c>
      <c r="AB1040" s="303">
        <f>MAX(F1009:H1039)</f>
        <v>9.0499999999999997E-2</v>
      </c>
      <c r="AC1040" s="303">
        <f>MAX(I1009:J1039)</f>
        <v>9.0899999999999995E-2</v>
      </c>
      <c r="AD1040" s="303">
        <f>MAX(K1009:L1039)</f>
        <v>0.122</v>
      </c>
    </row>
    <row r="1041" spans="1:30" ht="17.45" customHeight="1" thickBot="1" x14ac:dyDescent="0.3">
      <c r="A1041" s="257">
        <f t="shared" si="1193"/>
        <v>11</v>
      </c>
      <c r="B1041" s="257">
        <f t="shared" si="1194"/>
        <v>2020</v>
      </c>
      <c r="C1041" s="8">
        <f t="shared" si="1236"/>
        <v>44137</v>
      </c>
      <c r="D1041" s="260"/>
      <c r="E1041" s="261">
        <v>2.2599999999999999E-2</v>
      </c>
      <c r="F1041" s="263"/>
      <c r="G1041" s="262">
        <v>4.4200000000000003E-2</v>
      </c>
      <c r="H1041" s="285"/>
      <c r="I1041" s="260"/>
      <c r="J1041" s="261">
        <v>4.0399999999999998E-2</v>
      </c>
      <c r="K1041" s="260"/>
      <c r="L1041" s="261">
        <v>4.6600000000000003E-2</v>
      </c>
      <c r="M1041" s="264">
        <f t="shared" si="1237"/>
        <v>2.2495999999999995E-2</v>
      </c>
      <c r="N1041" s="264">
        <f t="shared" si="1238"/>
        <v>2.5458285714285715E-2</v>
      </c>
      <c r="O1041" s="264">
        <f t="shared" si="1239"/>
        <v>2.7183000000000002E-2</v>
      </c>
      <c r="P1041" s="264">
        <f t="shared" si="1240"/>
        <v>3.2336666666666666E-2</v>
      </c>
      <c r="Q1041" s="265">
        <f t="shared" si="1252"/>
        <v>2.2599999999999999E-2</v>
      </c>
      <c r="R1041" s="265">
        <f t="shared" si="1253"/>
        <v>4.4200000000000003E-2</v>
      </c>
      <c r="S1041" s="265">
        <f t="shared" si="1254"/>
        <v>4.0399999999999998E-2</v>
      </c>
      <c r="T1041" s="265">
        <f t="shared" si="1255"/>
        <v>4.6600000000000003E-2</v>
      </c>
      <c r="V1041" s="257"/>
      <c r="W1041" s="265">
        <f t="shared" ref="W1041" si="1257">AVERAGE(Q1041:T1041)</f>
        <v>3.8449999999999998E-2</v>
      </c>
      <c r="Z1041" s="304" t="s">
        <v>128</v>
      </c>
      <c r="AA1041" s="305">
        <f>COUNTIF(D1009:E1039,"&gt;=0.075")</f>
        <v>1</v>
      </c>
      <c r="AB1041" s="305">
        <f>COUNTIF(F1009:H1039,"&gt;=0.075")</f>
        <v>2</v>
      </c>
      <c r="AC1041" s="305">
        <f>COUNTIF(I1009:J1039,"&gt;=0.075")</f>
        <v>1</v>
      </c>
      <c r="AD1041" s="305">
        <f>COUNTIF(K1009:L1039,"&gt;=0.075")</f>
        <v>1</v>
      </c>
    </row>
    <row r="1042" spans="1:30" ht="17.45" customHeight="1" thickBot="1" x14ac:dyDescent="0.3">
      <c r="A1042" s="257">
        <f t="shared" si="1193"/>
        <v>11</v>
      </c>
      <c r="B1042" s="257">
        <f t="shared" si="1194"/>
        <v>2020</v>
      </c>
      <c r="C1042" s="8">
        <f t="shared" si="1236"/>
        <v>44138</v>
      </c>
      <c r="D1042" s="260">
        <v>1.7600000000000001E-2</v>
      </c>
      <c r="E1042" s="261"/>
      <c r="F1042" s="263">
        <v>2.4299999999999999E-2</v>
      </c>
      <c r="G1042" s="262"/>
      <c r="H1042" s="285"/>
      <c r="I1042" s="260">
        <v>2.75E-2</v>
      </c>
      <c r="J1042" s="261"/>
      <c r="K1042" s="260">
        <v>3.4200000000000001E-2</v>
      </c>
      <c r="L1042" s="261"/>
      <c r="M1042" s="264">
        <f t="shared" si="1237"/>
        <v>2.245599999999999E-2</v>
      </c>
      <c r="N1042" s="264">
        <f t="shared" si="1238"/>
        <v>2.5741142857142858E-2</v>
      </c>
      <c r="O1042" s="264">
        <f t="shared" si="1239"/>
        <v>2.7653E-2</v>
      </c>
      <c r="P1042" s="264">
        <f t="shared" si="1240"/>
        <v>3.2730000000000002E-2</v>
      </c>
      <c r="Q1042" s="265">
        <f t="shared" ref="Q1042" si="1258">IFERROR(AVERAGE(D1042:E1042),"")</f>
        <v>1.7600000000000001E-2</v>
      </c>
      <c r="R1042" s="265">
        <f t="shared" ref="R1042" si="1259">IFERROR(AVERAGE(F1042:H1042),"")</f>
        <v>2.4299999999999999E-2</v>
      </c>
      <c r="S1042" s="265">
        <f t="shared" ref="S1042" si="1260">IFERROR(AVERAGE(I1042:J1042),"")</f>
        <v>2.75E-2</v>
      </c>
      <c r="T1042" s="265">
        <f t="shared" ref="T1042" si="1261">IFERROR(AVERAGE(K1042:L1042),"")</f>
        <v>3.4200000000000001E-2</v>
      </c>
      <c r="V1042" s="257"/>
      <c r="W1042" s="265">
        <f t="shared" ref="W1042" si="1262">AVERAGE(Q1042:T1042)</f>
        <v>2.5899999999999999E-2</v>
      </c>
      <c r="AD1042" s="136">
        <f>AVERAGE(AA1039:AD1039)</f>
        <v>2.6936191756272404E-2</v>
      </c>
    </row>
    <row r="1043" spans="1:30" ht="17.45" customHeight="1" x14ac:dyDescent="0.25">
      <c r="A1043" s="257">
        <f t="shared" si="1193"/>
        <v>11</v>
      </c>
      <c r="B1043" s="257">
        <f t="shared" si="1194"/>
        <v>2020</v>
      </c>
      <c r="C1043" s="8">
        <f t="shared" si="1236"/>
        <v>44139</v>
      </c>
      <c r="D1043" s="260"/>
      <c r="E1043" s="261">
        <v>4.5199999999999997E-2</v>
      </c>
      <c r="F1043" s="263"/>
      <c r="G1043" s="262">
        <v>4.5499999999999999E-2</v>
      </c>
      <c r="H1043" s="285"/>
      <c r="I1043" s="260"/>
      <c r="J1043" s="261">
        <v>3.56E-2</v>
      </c>
      <c r="K1043" s="260"/>
      <c r="L1043" s="261">
        <v>3.2599999999999997E-2</v>
      </c>
      <c r="M1043" s="264">
        <f t="shared" si="1237"/>
        <v>2.3042666666666659E-2</v>
      </c>
      <c r="N1043" s="264">
        <f t="shared" si="1238"/>
        <v>2.6115428571428574E-2</v>
      </c>
      <c r="O1043" s="264">
        <f t="shared" si="1239"/>
        <v>2.7896333333333335E-2</v>
      </c>
      <c r="P1043" s="264">
        <f t="shared" si="1240"/>
        <v>3.2596666666666663E-2</v>
      </c>
      <c r="Q1043" s="265">
        <f t="shared" ref="Q1043" si="1263">IFERROR(AVERAGE(D1043:E1043),"")</f>
        <v>4.5199999999999997E-2</v>
      </c>
      <c r="R1043" s="265">
        <f t="shared" ref="R1043" si="1264">IFERROR(AVERAGE(F1043:H1043),"")</f>
        <v>4.5499999999999999E-2</v>
      </c>
      <c r="S1043" s="265">
        <f t="shared" ref="S1043" si="1265">IFERROR(AVERAGE(I1043:J1043),"")</f>
        <v>3.56E-2</v>
      </c>
      <c r="T1043" s="265">
        <f t="shared" ref="T1043" si="1266">IFERROR(AVERAGE(K1043:L1043),"")</f>
        <v>3.2599999999999997E-2</v>
      </c>
      <c r="V1043" s="257"/>
      <c r="W1043" s="265">
        <f t="shared" ref="W1043" si="1267">AVERAGE(Q1043:T1043)</f>
        <v>3.9724999999999996E-2</v>
      </c>
    </row>
    <row r="1044" spans="1:30" ht="17.45" customHeight="1" x14ac:dyDescent="0.25">
      <c r="A1044" s="257">
        <f t="shared" si="1193"/>
        <v>11</v>
      </c>
      <c r="B1044" s="257">
        <f t="shared" si="1194"/>
        <v>2020</v>
      </c>
      <c r="C1044" s="8">
        <f t="shared" si="1236"/>
        <v>44140</v>
      </c>
      <c r="D1044" s="260">
        <v>5.3900000000000003E-2</v>
      </c>
      <c r="E1044" s="261"/>
      <c r="F1044" s="263"/>
      <c r="G1044" s="262"/>
      <c r="H1044" s="285">
        <v>7.0499999999999993E-2</v>
      </c>
      <c r="I1044" s="260">
        <v>4.65E-2</v>
      </c>
      <c r="J1044" s="261"/>
      <c r="K1044" s="260">
        <v>4.9000000000000002E-2</v>
      </c>
      <c r="L1044" s="261"/>
      <c r="M1044" s="264">
        <f t="shared" si="1237"/>
        <v>2.3852666666666664E-2</v>
      </c>
      <c r="N1044" s="264">
        <f t="shared" si="1238"/>
        <v>2.7449714285714286E-2</v>
      </c>
      <c r="O1044" s="264">
        <f t="shared" si="1239"/>
        <v>2.7939666666666665E-2</v>
      </c>
      <c r="P1044" s="264">
        <f t="shared" si="1240"/>
        <v>3.2883333333333334E-2</v>
      </c>
      <c r="Q1044" s="265">
        <f t="shared" ref="Q1044" si="1268">IFERROR(AVERAGE(D1044:E1044),"")</f>
        <v>5.3900000000000003E-2</v>
      </c>
      <c r="R1044" s="265">
        <f t="shared" ref="R1044" si="1269">IFERROR(AVERAGE(F1044:H1044),"")</f>
        <v>7.0499999999999993E-2</v>
      </c>
      <c r="S1044" s="265">
        <f t="shared" ref="S1044" si="1270">IFERROR(AVERAGE(I1044:J1044),"")</f>
        <v>4.65E-2</v>
      </c>
      <c r="T1044" s="265">
        <f t="shared" ref="T1044" si="1271">IFERROR(AVERAGE(K1044:L1044),"")</f>
        <v>4.9000000000000002E-2</v>
      </c>
      <c r="V1044" s="257"/>
      <c r="W1044" s="265">
        <f t="shared" ref="W1044" si="1272">AVERAGE(Q1044:T1044)</f>
        <v>5.4974999999999996E-2</v>
      </c>
      <c r="Z1044" s="23" t="s">
        <v>105</v>
      </c>
    </row>
    <row r="1045" spans="1:30" ht="17.45" customHeight="1" x14ac:dyDescent="0.25">
      <c r="A1045" s="257">
        <f t="shared" si="1193"/>
        <v>11</v>
      </c>
      <c r="B1045" s="257">
        <f t="shared" si="1194"/>
        <v>2020</v>
      </c>
      <c r="C1045" s="8">
        <f t="shared" si="1236"/>
        <v>44141</v>
      </c>
      <c r="D1045" s="260"/>
      <c r="E1045" s="261">
        <v>3.56E-2</v>
      </c>
      <c r="F1045" s="263"/>
      <c r="G1045" s="262">
        <v>5.04E-2</v>
      </c>
      <c r="H1045" s="285"/>
      <c r="I1045" s="260"/>
      <c r="J1045" s="261">
        <v>3.2300000000000002E-2</v>
      </c>
      <c r="K1045" s="260"/>
      <c r="L1045" s="261">
        <v>5.9299999999999999E-2</v>
      </c>
      <c r="M1045" s="264">
        <f t="shared" si="1237"/>
        <v>2.4326E-2</v>
      </c>
      <c r="N1045" s="264">
        <f t="shared" si="1238"/>
        <v>2.8275428571428569E-2</v>
      </c>
      <c r="O1045" s="264">
        <f t="shared" si="1239"/>
        <v>2.8399666666666667E-2</v>
      </c>
      <c r="P1045" s="264">
        <f t="shared" si="1240"/>
        <v>3.3729999999999996E-2</v>
      </c>
      <c r="Q1045" s="265">
        <f t="shared" ref="Q1045" si="1273">IFERROR(AVERAGE(D1045:E1045),"")</f>
        <v>3.56E-2</v>
      </c>
      <c r="R1045" s="265">
        <f t="shared" ref="R1045" si="1274">IFERROR(AVERAGE(F1045:H1045),"")</f>
        <v>5.04E-2</v>
      </c>
      <c r="S1045" s="265">
        <f t="shared" ref="S1045" si="1275">IFERROR(AVERAGE(I1045:J1045),"")</f>
        <v>3.2300000000000002E-2</v>
      </c>
      <c r="T1045" s="265">
        <f t="shared" ref="T1045" si="1276">IFERROR(AVERAGE(K1045:L1045),"")</f>
        <v>5.9299999999999999E-2</v>
      </c>
      <c r="V1045" s="257"/>
      <c r="W1045" s="265">
        <f t="shared" ref="W1045" si="1277">AVERAGE(Q1045:T1045)</f>
        <v>4.4399999999999995E-2</v>
      </c>
      <c r="X1045" s="265">
        <f>AVERAGE(Q1041:T1045)</f>
        <v>4.0689999999999997E-2</v>
      </c>
      <c r="Y1045" s="266">
        <v>149</v>
      </c>
    </row>
    <row r="1046" spans="1:30" ht="17.45" customHeight="1" x14ac:dyDescent="0.25">
      <c r="A1046" s="257">
        <f t="shared" si="1193"/>
        <v>11</v>
      </c>
      <c r="B1046" s="257">
        <f t="shared" si="1194"/>
        <v>2020</v>
      </c>
      <c r="C1046" s="435">
        <f t="shared" si="1236"/>
        <v>44142</v>
      </c>
      <c r="D1046" s="434">
        <v>2.4199999999999999E-2</v>
      </c>
      <c r="E1046" s="436"/>
      <c r="F1046" s="437">
        <v>1.6E-2</v>
      </c>
      <c r="G1046" s="438"/>
      <c r="H1046" s="439">
        <v>1.72E-2</v>
      </c>
      <c r="I1046" s="434">
        <v>8.1600000000000006E-3</v>
      </c>
      <c r="J1046" s="436"/>
      <c r="K1046" s="434">
        <v>2.4299999999999999E-2</v>
      </c>
      <c r="L1046" s="436"/>
      <c r="M1046" s="264">
        <f t="shared" si="1237"/>
        <v>2.4412666666666655E-2</v>
      </c>
      <c r="N1046" s="264">
        <f t="shared" si="1238"/>
        <v>2.8389714285714289E-2</v>
      </c>
      <c r="O1046" s="264">
        <f t="shared" si="1239"/>
        <v>2.8105000000000002E-2</v>
      </c>
      <c r="P1046" s="264">
        <f t="shared" si="1240"/>
        <v>3.3940000000000005E-2</v>
      </c>
      <c r="Q1046" s="442">
        <f t="shared" ref="Q1046:Q1052" si="1278">IFERROR(AVERAGE(D1046:E1046),"")</f>
        <v>2.4199999999999999E-2</v>
      </c>
      <c r="R1046" s="442">
        <f t="shared" ref="R1046:R1052" si="1279">IFERROR(AVERAGE(F1046:H1046),"")</f>
        <v>1.66E-2</v>
      </c>
      <c r="S1046" s="442">
        <f t="shared" ref="S1046:S1052" si="1280">IFERROR(AVERAGE(I1046:J1046),"")</f>
        <v>8.1600000000000006E-3</v>
      </c>
      <c r="T1046" s="442">
        <f t="shared" ref="T1046:T1052" si="1281">IFERROR(AVERAGE(K1046:L1046),"")</f>
        <v>2.4299999999999999E-2</v>
      </c>
      <c r="V1046" s="442">
        <f>AVERAGE(Q1046:T1046)</f>
        <v>1.8315000000000001E-2</v>
      </c>
      <c r="W1046" s="445"/>
      <c r="X1046" s="257"/>
      <c r="Y1046" s="266">
        <v>149</v>
      </c>
    </row>
    <row r="1047" spans="1:30" ht="17.45" customHeight="1" x14ac:dyDescent="0.25">
      <c r="A1047" s="257">
        <f t="shared" si="1193"/>
        <v>11</v>
      </c>
      <c r="B1047" s="257">
        <f t="shared" si="1194"/>
        <v>2020</v>
      </c>
      <c r="C1047" s="435">
        <f t="shared" si="1236"/>
        <v>44143</v>
      </c>
      <c r="D1047" s="434"/>
      <c r="E1047" s="436">
        <v>2.4199999999999999E-2</v>
      </c>
      <c r="F1047" s="437"/>
      <c r="G1047" s="438">
        <v>4.3099999999999999E-2</v>
      </c>
      <c r="H1047" s="439"/>
      <c r="I1047" s="434"/>
      <c r="J1047" s="436">
        <v>1.14E-2</v>
      </c>
      <c r="K1047" s="434"/>
      <c r="L1047" s="436">
        <v>4.8099999999999997E-2</v>
      </c>
      <c r="M1047" s="264">
        <f t="shared" si="1237"/>
        <v>2.4759333333333331E-2</v>
      </c>
      <c r="N1047" s="264">
        <f t="shared" si="1238"/>
        <v>2.9212571428571428E-2</v>
      </c>
      <c r="O1047" s="264">
        <f t="shared" si="1239"/>
        <v>2.7794999999999997E-2</v>
      </c>
      <c r="P1047" s="264">
        <f t="shared" si="1240"/>
        <v>3.4819999999999997E-2</v>
      </c>
      <c r="Q1047" s="442">
        <f t="shared" si="1278"/>
        <v>2.4199999999999999E-2</v>
      </c>
      <c r="R1047" s="442">
        <f t="shared" si="1279"/>
        <v>4.3099999999999999E-2</v>
      </c>
      <c r="S1047" s="442">
        <f t="shared" si="1280"/>
        <v>1.14E-2</v>
      </c>
      <c r="T1047" s="442">
        <f t="shared" si="1281"/>
        <v>4.8099999999999997E-2</v>
      </c>
      <c r="V1047" s="442">
        <f>AVERAGE(Q1047:T1047)</f>
        <v>3.1699999999999999E-2</v>
      </c>
      <c r="W1047" s="445"/>
      <c r="X1047" s="265">
        <f>AVERAGE(Q1046:T1047)</f>
        <v>2.5007500000000002E-2</v>
      </c>
      <c r="Y1047" s="266">
        <v>149</v>
      </c>
    </row>
    <row r="1048" spans="1:30" ht="17.45" customHeight="1" x14ac:dyDescent="0.25">
      <c r="A1048" s="257">
        <f t="shared" si="1193"/>
        <v>11</v>
      </c>
      <c r="B1048" s="257">
        <f t="shared" si="1194"/>
        <v>2020</v>
      </c>
      <c r="C1048" s="8">
        <f t="shared" si="1236"/>
        <v>44144</v>
      </c>
      <c r="D1048" s="260">
        <v>1.6400000000000001E-2</v>
      </c>
      <c r="E1048" s="261"/>
      <c r="F1048" s="263">
        <v>1.41E-2</v>
      </c>
      <c r="G1048" s="262"/>
      <c r="H1048" s="285"/>
      <c r="I1048" s="260">
        <v>1.8700000000000001E-2</v>
      </c>
      <c r="J1048" s="261"/>
      <c r="K1048" s="260">
        <v>3.1699999999999999E-2</v>
      </c>
      <c r="L1048" s="261"/>
      <c r="M1048" s="264">
        <f t="shared" si="1237"/>
        <v>2.4932666666666665E-2</v>
      </c>
      <c r="N1048" s="264">
        <f t="shared" si="1238"/>
        <v>2.9332857142857143E-2</v>
      </c>
      <c r="O1048" s="264">
        <f t="shared" si="1239"/>
        <v>2.8147333333333333E-2</v>
      </c>
      <c r="P1048" s="264">
        <f t="shared" si="1240"/>
        <v>3.5496666666666662E-2</v>
      </c>
      <c r="Q1048" s="265">
        <f t="shared" si="1278"/>
        <v>1.6400000000000001E-2</v>
      </c>
      <c r="R1048" s="265">
        <f t="shared" si="1279"/>
        <v>1.41E-2</v>
      </c>
      <c r="S1048" s="265">
        <f t="shared" si="1280"/>
        <v>1.8700000000000001E-2</v>
      </c>
      <c r="T1048" s="265">
        <f t="shared" si="1281"/>
        <v>3.1699999999999999E-2</v>
      </c>
      <c r="V1048" s="257"/>
      <c r="W1048" s="265">
        <f t="shared" ref="W1048:W1052" si="1282">AVERAGE(Q1048:T1048)</f>
        <v>2.0225E-2</v>
      </c>
    </row>
    <row r="1049" spans="1:30" ht="17.45" customHeight="1" x14ac:dyDescent="0.25">
      <c r="A1049" s="257">
        <f t="shared" si="1193"/>
        <v>11</v>
      </c>
      <c r="B1049" s="257">
        <f t="shared" si="1194"/>
        <v>2020</v>
      </c>
      <c r="C1049" s="8">
        <f t="shared" si="1236"/>
        <v>44145</v>
      </c>
      <c r="D1049" s="260"/>
      <c r="E1049" s="261">
        <v>1.43E-2</v>
      </c>
      <c r="F1049" s="263"/>
      <c r="G1049" s="262">
        <v>1.9900000000000001E-2</v>
      </c>
      <c r="H1049" s="285"/>
      <c r="I1049" s="260"/>
      <c r="J1049" s="261">
        <v>2.29E-2</v>
      </c>
      <c r="K1049" s="260"/>
      <c r="L1049" s="261">
        <v>7.2999999999999995E-2</v>
      </c>
      <c r="M1049" s="264">
        <f t="shared" si="1237"/>
        <v>2.5206666666666662E-2</v>
      </c>
      <c r="N1049" s="264">
        <f t="shared" si="1238"/>
        <v>2.9663428571428577E-2</v>
      </c>
      <c r="O1049" s="264">
        <f t="shared" si="1239"/>
        <v>2.8691666666666667E-2</v>
      </c>
      <c r="P1049" s="264">
        <f t="shared" si="1240"/>
        <v>3.7476666666666665E-2</v>
      </c>
      <c r="Q1049" s="265">
        <f t="shared" si="1278"/>
        <v>1.43E-2</v>
      </c>
      <c r="R1049" s="265">
        <f t="shared" si="1279"/>
        <v>1.9900000000000001E-2</v>
      </c>
      <c r="S1049" s="265">
        <f t="shared" si="1280"/>
        <v>2.29E-2</v>
      </c>
      <c r="T1049" s="265">
        <f t="shared" si="1281"/>
        <v>7.2999999999999995E-2</v>
      </c>
      <c r="V1049" s="257"/>
      <c r="W1049" s="265">
        <f t="shared" si="1282"/>
        <v>3.2524999999999998E-2</v>
      </c>
    </row>
    <row r="1050" spans="1:30" ht="17.45" customHeight="1" x14ac:dyDescent="0.25">
      <c r="A1050" s="257">
        <f t="shared" si="1193"/>
        <v>11</v>
      </c>
      <c r="B1050" s="257">
        <f t="shared" si="1194"/>
        <v>2020</v>
      </c>
      <c r="C1050" s="8">
        <f t="shared" si="1236"/>
        <v>44146</v>
      </c>
      <c r="D1050" s="260">
        <v>1.6400000000000001E-2</v>
      </c>
      <c r="E1050" s="261"/>
      <c r="F1050" s="263"/>
      <c r="G1050" s="262"/>
      <c r="H1050" s="285">
        <v>2.3599999999999999E-2</v>
      </c>
      <c r="I1050" s="260">
        <v>2.3599999999999999E-2</v>
      </c>
      <c r="J1050" s="261"/>
      <c r="K1050" s="260">
        <v>3.9600000000000003E-2</v>
      </c>
      <c r="L1050" s="261"/>
      <c r="M1050" s="264">
        <f t="shared" si="1237"/>
        <v>2.510999999999999E-2</v>
      </c>
      <c r="N1050" s="264">
        <f t="shared" si="1238"/>
        <v>2.9663428571428577E-2</v>
      </c>
      <c r="O1050" s="264">
        <f t="shared" si="1239"/>
        <v>2.8701666666666664E-2</v>
      </c>
      <c r="P1050" s="264">
        <f t="shared" si="1240"/>
        <v>3.7989999999999996E-2</v>
      </c>
      <c r="Q1050" s="265">
        <f t="shared" si="1278"/>
        <v>1.6400000000000001E-2</v>
      </c>
      <c r="R1050" s="265">
        <f t="shared" si="1279"/>
        <v>2.3599999999999999E-2</v>
      </c>
      <c r="S1050" s="265">
        <f t="shared" si="1280"/>
        <v>2.3599999999999999E-2</v>
      </c>
      <c r="T1050" s="265">
        <f t="shared" si="1281"/>
        <v>3.9600000000000003E-2</v>
      </c>
      <c r="V1050" s="257"/>
      <c r="W1050" s="265">
        <f t="shared" si="1282"/>
        <v>2.5800000000000003E-2</v>
      </c>
    </row>
    <row r="1051" spans="1:30" ht="17.45" customHeight="1" x14ac:dyDescent="0.25">
      <c r="A1051" s="257">
        <f t="shared" si="1193"/>
        <v>11</v>
      </c>
      <c r="B1051" s="257">
        <f t="shared" si="1194"/>
        <v>2020</v>
      </c>
      <c r="C1051" s="8">
        <f t="shared" si="1236"/>
        <v>44147</v>
      </c>
      <c r="D1051" s="260"/>
      <c r="E1051" s="261">
        <v>1.6799999999999999E-2</v>
      </c>
      <c r="F1051" s="263"/>
      <c r="G1051" s="262">
        <v>2.06E-2</v>
      </c>
      <c r="H1051" s="285"/>
      <c r="I1051" s="260"/>
      <c r="J1051" s="261">
        <v>2.06E-2</v>
      </c>
      <c r="K1051" s="260"/>
      <c r="L1051" s="261">
        <v>2.3699999999999999E-2</v>
      </c>
      <c r="M1051" s="264">
        <f t="shared" si="1237"/>
        <v>2.4829999999999998E-2</v>
      </c>
      <c r="N1051" s="264">
        <f t="shared" si="1238"/>
        <v>2.9543428571428571E-2</v>
      </c>
      <c r="O1051" s="264">
        <f t="shared" si="1239"/>
        <v>2.8448333333333329E-2</v>
      </c>
      <c r="P1051" s="264">
        <f t="shared" si="1240"/>
        <v>3.7156666666666664E-2</v>
      </c>
      <c r="Q1051" s="265">
        <f t="shared" si="1278"/>
        <v>1.6799999999999999E-2</v>
      </c>
      <c r="R1051" s="265">
        <f t="shared" si="1279"/>
        <v>2.06E-2</v>
      </c>
      <c r="S1051" s="265">
        <f t="shared" si="1280"/>
        <v>2.06E-2</v>
      </c>
      <c r="T1051" s="265">
        <f t="shared" si="1281"/>
        <v>2.3699999999999999E-2</v>
      </c>
      <c r="V1051" s="257"/>
      <c r="W1051" s="265">
        <f t="shared" si="1282"/>
        <v>2.0424999999999999E-2</v>
      </c>
    </row>
    <row r="1052" spans="1:30" ht="17.45" customHeight="1" x14ac:dyDescent="0.25">
      <c r="A1052" s="257">
        <f t="shared" si="1193"/>
        <v>11</v>
      </c>
      <c r="B1052" s="257">
        <f t="shared" si="1194"/>
        <v>2020</v>
      </c>
      <c r="C1052" s="48">
        <f t="shared" si="1236"/>
        <v>44148</v>
      </c>
      <c r="D1052" s="275">
        <v>1.09E-2</v>
      </c>
      <c r="E1052" s="276"/>
      <c r="F1052" s="278">
        <v>1.03E-2</v>
      </c>
      <c r="G1052" s="277"/>
      <c r="H1052" s="286">
        <v>1.2500000000000001E-2</v>
      </c>
      <c r="I1052" s="275">
        <v>1.3299999999999999E-2</v>
      </c>
      <c r="J1052" s="276"/>
      <c r="K1052" s="275">
        <v>1.1900000000000001E-2</v>
      </c>
      <c r="L1052" s="276"/>
      <c r="M1052" s="264">
        <f t="shared" si="1237"/>
        <v>2.4016666666666669E-2</v>
      </c>
      <c r="N1052" s="264">
        <f t="shared" si="1238"/>
        <v>2.8680571428571427E-2</v>
      </c>
      <c r="O1052" s="264">
        <f t="shared" si="1239"/>
        <v>2.7801666666666662E-2</v>
      </c>
      <c r="P1052" s="264">
        <f t="shared" si="1240"/>
        <v>3.5970000000000009E-2</v>
      </c>
      <c r="Q1052" s="265">
        <f t="shared" si="1278"/>
        <v>1.09E-2</v>
      </c>
      <c r="R1052" s="265">
        <f t="shared" si="1279"/>
        <v>1.14E-2</v>
      </c>
      <c r="S1052" s="265">
        <f t="shared" si="1280"/>
        <v>1.3299999999999999E-2</v>
      </c>
      <c r="T1052" s="265">
        <f t="shared" si="1281"/>
        <v>1.1900000000000001E-2</v>
      </c>
      <c r="V1052" s="257"/>
      <c r="W1052" s="265">
        <f t="shared" si="1282"/>
        <v>1.1875E-2</v>
      </c>
      <c r="X1052" s="265">
        <f>AVERAGE(Q1048:T1052)</f>
        <v>2.2170000000000002E-2</v>
      </c>
      <c r="Y1052" s="266">
        <v>150</v>
      </c>
    </row>
    <row r="1053" spans="1:30" ht="17.45" customHeight="1" x14ac:dyDescent="0.25">
      <c r="A1053" s="257">
        <f t="shared" si="1193"/>
        <v>11</v>
      </c>
      <c r="B1053" s="257">
        <f t="shared" si="1194"/>
        <v>2020</v>
      </c>
      <c r="C1053" s="435">
        <f t="shared" si="1236"/>
        <v>44149</v>
      </c>
      <c r="D1053" s="434"/>
      <c r="E1053" s="436">
        <v>6.4399999999999999E-2</v>
      </c>
      <c r="F1053" s="437"/>
      <c r="G1053" s="438">
        <v>2.2200000000000001E-2</v>
      </c>
      <c r="H1053" s="439"/>
      <c r="I1053" s="434"/>
      <c r="J1053" s="436">
        <v>1.6400000000000001E-2</v>
      </c>
      <c r="K1053" s="434"/>
      <c r="L1053" s="436">
        <v>3.9899999999999998E-2</v>
      </c>
      <c r="M1053" s="264">
        <f t="shared" si="1237"/>
        <v>2.5220000000000003E-2</v>
      </c>
      <c r="N1053" s="264">
        <f t="shared" si="1238"/>
        <v>2.8491999999999996E-2</v>
      </c>
      <c r="O1053" s="264">
        <f t="shared" si="1239"/>
        <v>2.6921666666666663E-2</v>
      </c>
      <c r="P1053" s="264">
        <f t="shared" si="1240"/>
        <v>3.5789999999999995E-2</v>
      </c>
      <c r="Q1053" s="442">
        <f t="shared" ref="Q1053:Q1055" si="1283">IFERROR(AVERAGE(D1053:E1053),"")</f>
        <v>6.4399999999999999E-2</v>
      </c>
      <c r="R1053" s="442">
        <f t="shared" ref="R1053:R1055" si="1284">IFERROR(AVERAGE(F1053:H1053),"")</f>
        <v>2.2200000000000001E-2</v>
      </c>
      <c r="S1053" s="442">
        <f t="shared" ref="S1053:S1055" si="1285">IFERROR(AVERAGE(I1053:J1053),"")</f>
        <v>1.6400000000000001E-2</v>
      </c>
      <c r="T1053" s="442">
        <f t="shared" ref="T1053:T1055" si="1286">IFERROR(AVERAGE(K1053:L1053),"")</f>
        <v>3.9899999999999998E-2</v>
      </c>
      <c r="V1053" s="442">
        <f>AVERAGE(Q1053:T1053)</f>
        <v>3.5725E-2</v>
      </c>
      <c r="W1053" s="445"/>
      <c r="X1053" s="257"/>
      <c r="Y1053" s="266">
        <v>150</v>
      </c>
    </row>
    <row r="1054" spans="1:30" ht="17.45" customHeight="1" x14ac:dyDescent="0.25">
      <c r="A1054" s="257">
        <f t="shared" si="1193"/>
        <v>11</v>
      </c>
      <c r="B1054" s="257">
        <f t="shared" si="1194"/>
        <v>2020</v>
      </c>
      <c r="C1054" s="435">
        <f t="shared" si="1236"/>
        <v>44150</v>
      </c>
      <c r="D1054" s="434">
        <v>1.44E-2</v>
      </c>
      <c r="E1054" s="436"/>
      <c r="F1054" s="437">
        <v>1.7100000000000001E-2</v>
      </c>
      <c r="G1054" s="438"/>
      <c r="H1054" s="439"/>
      <c r="I1054" s="434">
        <v>1.0699999999999999E-2</v>
      </c>
      <c r="J1054" s="436"/>
      <c r="K1054" s="434">
        <v>1.9699999999999999E-2</v>
      </c>
      <c r="L1054" s="436"/>
      <c r="M1054" s="264">
        <f t="shared" si="1237"/>
        <v>2.4746666666666663E-2</v>
      </c>
      <c r="N1054" s="264">
        <f t="shared" si="1238"/>
        <v>2.8003428571428568E-2</v>
      </c>
      <c r="O1054" s="264">
        <f t="shared" si="1239"/>
        <v>2.6004999999999997E-2</v>
      </c>
      <c r="P1054" s="264">
        <f t="shared" si="1240"/>
        <v>3.5263333333333334E-2</v>
      </c>
      <c r="Q1054" s="442">
        <f t="shared" si="1283"/>
        <v>1.44E-2</v>
      </c>
      <c r="R1054" s="442">
        <f t="shared" si="1284"/>
        <v>1.7100000000000001E-2</v>
      </c>
      <c r="S1054" s="442">
        <f t="shared" si="1285"/>
        <v>1.0699999999999999E-2</v>
      </c>
      <c r="T1054" s="442">
        <f t="shared" si="1286"/>
        <v>1.9699999999999999E-2</v>
      </c>
      <c r="V1054" s="442">
        <f>AVERAGE(Q1054:T1054)</f>
        <v>1.5474999999999999E-2</v>
      </c>
      <c r="W1054" s="445"/>
      <c r="X1054" s="265">
        <f>AVERAGE(Q1053:T1054)</f>
        <v>2.5599999999999998E-2</v>
      </c>
      <c r="Y1054" s="266">
        <v>150</v>
      </c>
    </row>
    <row r="1055" spans="1:30" ht="17.45" customHeight="1" x14ac:dyDescent="0.25">
      <c r="A1055" s="257">
        <f t="shared" si="1193"/>
        <v>11</v>
      </c>
      <c r="B1055" s="257">
        <f t="shared" si="1194"/>
        <v>2020</v>
      </c>
      <c r="C1055" s="8">
        <f t="shared" si="1236"/>
        <v>44151</v>
      </c>
      <c r="D1055" s="260"/>
      <c r="E1055" s="261">
        <v>1.11E-2</v>
      </c>
      <c r="F1055" s="263"/>
      <c r="G1055" s="262">
        <v>9.7800000000000005E-3</v>
      </c>
      <c r="H1055" s="285"/>
      <c r="I1055" s="260"/>
      <c r="J1055" s="261">
        <v>1.2500000000000001E-2</v>
      </c>
      <c r="K1055" s="260"/>
      <c r="L1055" s="261">
        <v>1.1900000000000001E-2</v>
      </c>
      <c r="M1055" s="264">
        <f t="shared" si="1237"/>
        <v>2.4456666666666668E-2</v>
      </c>
      <c r="N1055" s="264">
        <f t="shared" si="1238"/>
        <v>2.7742857142857139E-2</v>
      </c>
      <c r="O1055" s="264">
        <f t="shared" si="1239"/>
        <v>2.5544999999999995E-2</v>
      </c>
      <c r="P1055" s="264">
        <f t="shared" si="1240"/>
        <v>3.5256666666666672E-2</v>
      </c>
      <c r="Q1055" s="265">
        <f t="shared" si="1283"/>
        <v>1.11E-2</v>
      </c>
      <c r="R1055" s="265">
        <f t="shared" si="1284"/>
        <v>9.7800000000000005E-3</v>
      </c>
      <c r="S1055" s="265">
        <f t="shared" si="1285"/>
        <v>1.2500000000000001E-2</v>
      </c>
      <c r="T1055" s="265">
        <f t="shared" si="1286"/>
        <v>1.1900000000000001E-2</v>
      </c>
      <c r="V1055" s="257"/>
      <c r="W1055" s="265">
        <f t="shared" ref="W1055" si="1287">AVERAGE(Q1055:T1055)</f>
        <v>1.1320000000000002E-2</v>
      </c>
    </row>
    <row r="1056" spans="1:30" ht="17.45" customHeight="1" x14ac:dyDescent="0.25">
      <c r="A1056" s="257">
        <f t="shared" si="1193"/>
        <v>11</v>
      </c>
      <c r="B1056" s="257">
        <f t="shared" si="1194"/>
        <v>2020</v>
      </c>
      <c r="C1056" s="8">
        <f t="shared" si="1236"/>
        <v>44152</v>
      </c>
      <c r="D1056" s="252">
        <v>3.4200000000000001E-2</v>
      </c>
      <c r="E1056" s="253"/>
      <c r="F1056" s="255"/>
      <c r="G1056" s="254"/>
      <c r="H1056" s="114">
        <v>2.3E-2</v>
      </c>
      <c r="I1056" s="252">
        <v>2.69E-2</v>
      </c>
      <c r="J1056" s="253"/>
      <c r="K1056" s="252">
        <v>6.2E-2</v>
      </c>
      <c r="L1056" s="253"/>
      <c r="M1056" s="264">
        <f t="shared" si="1237"/>
        <v>2.5193333333333335E-2</v>
      </c>
      <c r="N1056" s="264">
        <f t="shared" si="1238"/>
        <v>2.8099999999999997E-2</v>
      </c>
      <c r="O1056" s="264">
        <f t="shared" si="1239"/>
        <v>2.6139999999999997E-2</v>
      </c>
      <c r="P1056" s="264">
        <f t="shared" si="1240"/>
        <v>3.6906666666666671E-2</v>
      </c>
      <c r="Q1056" s="265">
        <f t="shared" ref="Q1056" si="1288">IFERROR(AVERAGE(D1056:E1056),"")</f>
        <v>3.4200000000000001E-2</v>
      </c>
      <c r="R1056" s="265">
        <f t="shared" ref="R1056" si="1289">IFERROR(AVERAGE(F1056:H1056),"")</f>
        <v>2.3E-2</v>
      </c>
      <c r="S1056" s="265">
        <f t="shared" ref="S1056" si="1290">IFERROR(AVERAGE(I1056:J1056),"")</f>
        <v>2.69E-2</v>
      </c>
      <c r="T1056" s="265">
        <f t="shared" ref="T1056" si="1291">IFERROR(AVERAGE(K1056:L1056),"")</f>
        <v>6.2E-2</v>
      </c>
      <c r="V1056" s="257"/>
      <c r="W1056" s="265">
        <f t="shared" ref="W1056" si="1292">AVERAGE(Q1056:T1056)</f>
        <v>3.6525000000000002E-2</v>
      </c>
    </row>
    <row r="1057" spans="1:30" ht="17.45" customHeight="1" x14ac:dyDescent="0.25">
      <c r="A1057" s="257">
        <f t="shared" si="1193"/>
        <v>11</v>
      </c>
      <c r="B1057" s="257">
        <f t="shared" si="1194"/>
        <v>2020</v>
      </c>
      <c r="C1057" s="8">
        <f t="shared" si="1236"/>
        <v>44153</v>
      </c>
      <c r="D1057" s="260"/>
      <c r="E1057" s="261">
        <v>1.5299999999999999E-2</v>
      </c>
      <c r="F1057" s="263"/>
      <c r="G1057" s="262">
        <v>2.01E-2</v>
      </c>
      <c r="H1057" s="285"/>
      <c r="I1057" s="260"/>
      <c r="J1057" s="261">
        <v>3.2500000000000001E-2</v>
      </c>
      <c r="K1057" s="260"/>
      <c r="L1057" s="261">
        <v>2.5600000000000001E-2</v>
      </c>
      <c r="M1057" s="264">
        <f t="shared" si="1237"/>
        <v>2.5160000000000002E-2</v>
      </c>
      <c r="N1057" s="264">
        <f t="shared" si="1238"/>
        <v>2.8071428571428567E-2</v>
      </c>
      <c r="O1057" s="264">
        <f t="shared" si="1239"/>
        <v>2.6499999999999992E-2</v>
      </c>
      <c r="P1057" s="264">
        <f t="shared" si="1240"/>
        <v>3.7053333333333341E-2</v>
      </c>
      <c r="Q1057" s="265">
        <f t="shared" ref="Q1057:Q1063" si="1293">IFERROR(AVERAGE(D1057:E1057),"")</f>
        <v>1.5299999999999999E-2</v>
      </c>
      <c r="R1057" s="265">
        <f t="shared" ref="R1057:R1063" si="1294">IFERROR(AVERAGE(F1057:H1057),"")</f>
        <v>2.01E-2</v>
      </c>
      <c r="S1057" s="265">
        <f t="shared" ref="S1057:S1063" si="1295">IFERROR(AVERAGE(I1057:J1057),"")</f>
        <v>3.2500000000000001E-2</v>
      </c>
      <c r="T1057" s="265">
        <f t="shared" ref="T1057:T1063" si="1296">IFERROR(AVERAGE(K1057:L1057),"")</f>
        <v>2.5600000000000001E-2</v>
      </c>
      <c r="V1057" s="257"/>
      <c r="W1057" s="265">
        <f t="shared" ref="W1057:W1059" si="1297">AVERAGE(Q1057:T1057)</f>
        <v>2.3375E-2</v>
      </c>
    </row>
    <row r="1058" spans="1:30" ht="17.45" customHeight="1" x14ac:dyDescent="0.25">
      <c r="A1058" s="257">
        <f t="shared" si="1193"/>
        <v>11</v>
      </c>
      <c r="B1058" s="257">
        <f t="shared" si="1194"/>
        <v>2020</v>
      </c>
      <c r="C1058" s="48">
        <f t="shared" si="1236"/>
        <v>44154</v>
      </c>
      <c r="D1058" s="275">
        <v>1.43E-2</v>
      </c>
      <c r="E1058" s="276"/>
      <c r="F1058" s="278">
        <v>2.5700000000000001E-2</v>
      </c>
      <c r="G1058" s="277"/>
      <c r="H1058" s="286">
        <v>2.2100000000000002E-2</v>
      </c>
      <c r="I1058" s="275">
        <v>2.63E-2</v>
      </c>
      <c r="J1058" s="276"/>
      <c r="K1058" s="275">
        <v>3.4299999999999997E-2</v>
      </c>
      <c r="L1058" s="276"/>
      <c r="M1058" s="264">
        <f t="shared" si="1237"/>
        <v>2.4966666666666668E-2</v>
      </c>
      <c r="N1058" s="264">
        <f t="shared" si="1238"/>
        <v>2.8102857142857145E-2</v>
      </c>
      <c r="O1058" s="264">
        <f t="shared" si="1239"/>
        <v>2.6399999999999996E-2</v>
      </c>
      <c r="P1058" s="264">
        <f t="shared" si="1240"/>
        <v>3.754666666666668E-2</v>
      </c>
      <c r="Q1058" s="265">
        <f t="shared" si="1293"/>
        <v>1.43E-2</v>
      </c>
      <c r="R1058" s="265">
        <f t="shared" si="1294"/>
        <v>2.3900000000000001E-2</v>
      </c>
      <c r="S1058" s="265">
        <f t="shared" si="1295"/>
        <v>2.63E-2</v>
      </c>
      <c r="T1058" s="265">
        <f t="shared" si="1296"/>
        <v>3.4299999999999997E-2</v>
      </c>
      <c r="V1058" s="257"/>
      <c r="W1058" s="265">
        <f t="shared" si="1297"/>
        <v>2.47E-2</v>
      </c>
    </row>
    <row r="1059" spans="1:30" ht="17.45" customHeight="1" x14ac:dyDescent="0.25">
      <c r="A1059" s="257">
        <f t="shared" si="1193"/>
        <v>11</v>
      </c>
      <c r="B1059" s="257">
        <f t="shared" si="1194"/>
        <v>2020</v>
      </c>
      <c r="C1059" s="8">
        <f t="shared" si="1236"/>
        <v>44155</v>
      </c>
      <c r="D1059" s="260"/>
      <c r="E1059" s="261">
        <v>2.3800000000000002E-2</v>
      </c>
      <c r="F1059" s="263"/>
      <c r="G1059" s="262">
        <v>3.1099999999999999E-2</v>
      </c>
      <c r="H1059" s="285"/>
      <c r="I1059" s="260"/>
      <c r="J1059" s="261">
        <v>3.4200000000000001E-2</v>
      </c>
      <c r="K1059" s="260"/>
      <c r="L1059" s="261">
        <v>3.8199999999999998E-2</v>
      </c>
      <c r="M1059" s="264">
        <f t="shared" si="1237"/>
        <v>2.5123333333333334E-2</v>
      </c>
      <c r="N1059" s="264">
        <f t="shared" si="1238"/>
        <v>2.8517142857142852E-2</v>
      </c>
      <c r="O1059" s="264">
        <f t="shared" si="1239"/>
        <v>2.675333333333333E-2</v>
      </c>
      <c r="P1059" s="264">
        <f t="shared" si="1240"/>
        <v>3.8030000000000008E-2</v>
      </c>
      <c r="Q1059" s="265">
        <f t="shared" si="1293"/>
        <v>2.3800000000000002E-2</v>
      </c>
      <c r="R1059" s="265">
        <f t="shared" si="1294"/>
        <v>3.1099999999999999E-2</v>
      </c>
      <c r="S1059" s="265">
        <f t="shared" si="1295"/>
        <v>3.4200000000000001E-2</v>
      </c>
      <c r="T1059" s="265">
        <f t="shared" si="1296"/>
        <v>3.8199999999999998E-2</v>
      </c>
      <c r="V1059" s="257"/>
      <c r="W1059" s="265">
        <f t="shared" si="1297"/>
        <v>3.1825000000000006E-2</v>
      </c>
      <c r="X1059" s="265">
        <f>AVERAGE(Q1055:T1059)</f>
        <v>2.5548999999999999E-2</v>
      </c>
      <c r="Y1059" s="266">
        <v>151</v>
      </c>
    </row>
    <row r="1060" spans="1:30" ht="17.45" customHeight="1" x14ac:dyDescent="0.25">
      <c r="A1060" s="257">
        <f t="shared" si="1193"/>
        <v>11</v>
      </c>
      <c r="B1060" s="257">
        <f t="shared" si="1194"/>
        <v>2020</v>
      </c>
      <c r="C1060" s="435">
        <f t="shared" si="1236"/>
        <v>44156</v>
      </c>
      <c r="D1060" s="434">
        <v>2.0500000000000001E-2</v>
      </c>
      <c r="E1060" s="436"/>
      <c r="F1060" s="437">
        <v>1.78E-2</v>
      </c>
      <c r="G1060" s="438"/>
      <c r="H1060" s="439"/>
      <c r="I1060" s="434">
        <v>1.8499999999999999E-2</v>
      </c>
      <c r="J1060" s="436"/>
      <c r="K1060" s="434">
        <v>2.6700000000000002E-2</v>
      </c>
      <c r="L1060" s="436"/>
      <c r="M1060" s="264">
        <f t="shared" si="1237"/>
        <v>2.5270000000000001E-2</v>
      </c>
      <c r="N1060" s="264">
        <f t="shared" si="1238"/>
        <v>2.8531428571428572E-2</v>
      </c>
      <c r="O1060" s="264">
        <f t="shared" si="1239"/>
        <v>2.669666666666666E-2</v>
      </c>
      <c r="P1060" s="264">
        <f t="shared" si="1240"/>
        <v>3.8150000000000003E-2</v>
      </c>
      <c r="Q1060" s="442">
        <f t="shared" si="1293"/>
        <v>2.0500000000000001E-2</v>
      </c>
      <c r="R1060" s="442">
        <f t="shared" si="1294"/>
        <v>1.78E-2</v>
      </c>
      <c r="S1060" s="442">
        <f t="shared" si="1295"/>
        <v>1.8499999999999999E-2</v>
      </c>
      <c r="T1060" s="442">
        <f t="shared" si="1296"/>
        <v>2.6700000000000002E-2</v>
      </c>
      <c r="V1060" s="442">
        <f>AVERAGE(Q1060:T1060)</f>
        <v>2.0875000000000001E-2</v>
      </c>
      <c r="W1060" s="445"/>
      <c r="X1060" s="257"/>
      <c r="Y1060" s="266">
        <v>151</v>
      </c>
    </row>
    <row r="1061" spans="1:30" ht="17.45" customHeight="1" x14ac:dyDescent="0.25">
      <c r="A1061" s="257">
        <f t="shared" si="1193"/>
        <v>11</v>
      </c>
      <c r="B1061" s="257">
        <f t="shared" si="1194"/>
        <v>2020</v>
      </c>
      <c r="C1061" s="435">
        <f t="shared" si="1236"/>
        <v>44157</v>
      </c>
      <c r="D1061" s="434"/>
      <c r="E1061" s="436">
        <v>1.67E-2</v>
      </c>
      <c r="F1061" s="437"/>
      <c r="G1061" s="438">
        <v>1.2200000000000001E-2</v>
      </c>
      <c r="H1061" s="439"/>
      <c r="I1061" s="434"/>
      <c r="J1061" s="436">
        <v>1.2E-2</v>
      </c>
      <c r="K1061" s="434"/>
      <c r="L1061" s="436">
        <v>1.78E-2</v>
      </c>
      <c r="M1061" s="264">
        <f t="shared" si="1237"/>
        <v>2.5543333333333338E-2</v>
      </c>
      <c r="N1061" s="264">
        <f t="shared" si="1238"/>
        <v>2.8502857142857142E-2</v>
      </c>
      <c r="O1061" s="264">
        <f t="shared" si="1239"/>
        <v>2.6529999999999998E-2</v>
      </c>
      <c r="P1061" s="264">
        <f t="shared" si="1240"/>
        <v>3.8163333333333341E-2</v>
      </c>
      <c r="Q1061" s="442">
        <f t="shared" si="1293"/>
        <v>1.67E-2</v>
      </c>
      <c r="R1061" s="442">
        <f t="shared" si="1294"/>
        <v>1.2200000000000001E-2</v>
      </c>
      <c r="S1061" s="442">
        <f t="shared" si="1295"/>
        <v>1.2E-2</v>
      </c>
      <c r="T1061" s="442">
        <f t="shared" si="1296"/>
        <v>1.78E-2</v>
      </c>
      <c r="V1061" s="442">
        <f>AVERAGE(Q1061:T1061)</f>
        <v>1.4675000000000001E-2</v>
      </c>
      <c r="W1061" s="445"/>
      <c r="X1061" s="265">
        <f>AVERAGE(Q1060:T1061)</f>
        <v>1.7775000000000003E-2</v>
      </c>
      <c r="Y1061" s="266">
        <v>151</v>
      </c>
    </row>
    <row r="1062" spans="1:30" ht="17.45" customHeight="1" x14ac:dyDescent="0.25">
      <c r="A1062" s="257">
        <f t="shared" si="1193"/>
        <v>11</v>
      </c>
      <c r="B1062" s="257">
        <f t="shared" si="1194"/>
        <v>2020</v>
      </c>
      <c r="C1062" s="8">
        <f t="shared" si="1236"/>
        <v>44158</v>
      </c>
      <c r="D1062" s="260">
        <v>1.26E-2</v>
      </c>
      <c r="E1062" s="261"/>
      <c r="F1062" s="263"/>
      <c r="G1062" s="262"/>
      <c r="H1062" s="285">
        <v>1.55E-2</v>
      </c>
      <c r="I1062" s="260">
        <v>1.9599999999999999E-2</v>
      </c>
      <c r="J1062" s="261"/>
      <c r="K1062" s="260">
        <v>2.47E-2</v>
      </c>
      <c r="L1062" s="261"/>
      <c r="M1062" s="264">
        <f t="shared" si="1237"/>
        <v>2.5620000000000007E-2</v>
      </c>
      <c r="N1062" s="264">
        <f t="shared" si="1238"/>
        <v>2.8742571428571426E-2</v>
      </c>
      <c r="O1062" s="264">
        <f t="shared" si="1239"/>
        <v>2.6947333333333327E-2</v>
      </c>
      <c r="P1062" s="264">
        <f t="shared" si="1240"/>
        <v>3.8630000000000012E-2</v>
      </c>
      <c r="Q1062" s="265">
        <f t="shared" si="1293"/>
        <v>1.26E-2</v>
      </c>
      <c r="R1062" s="265">
        <f t="shared" si="1294"/>
        <v>1.55E-2</v>
      </c>
      <c r="S1062" s="265">
        <f t="shared" si="1295"/>
        <v>1.9599999999999999E-2</v>
      </c>
      <c r="T1062" s="265">
        <f t="shared" si="1296"/>
        <v>2.47E-2</v>
      </c>
      <c r="V1062" s="257"/>
      <c r="W1062" s="265">
        <f t="shared" ref="W1062:W1066" si="1298">AVERAGE(Q1062:T1062)</f>
        <v>1.8099999999999998E-2</v>
      </c>
    </row>
    <row r="1063" spans="1:30" ht="17.45" customHeight="1" x14ac:dyDescent="0.25">
      <c r="A1063" s="257">
        <f t="shared" si="1193"/>
        <v>11</v>
      </c>
      <c r="B1063" s="257">
        <f t="shared" si="1194"/>
        <v>2020</v>
      </c>
      <c r="C1063" s="8">
        <f t="shared" si="1236"/>
        <v>44159</v>
      </c>
      <c r="D1063" s="260"/>
      <c r="E1063" s="261">
        <v>1.6299999999999999E-2</v>
      </c>
      <c r="F1063" s="263"/>
      <c r="G1063" s="262">
        <v>1.9E-2</v>
      </c>
      <c r="H1063" s="285"/>
      <c r="I1063" s="260"/>
      <c r="J1063" s="261">
        <v>2.0799999999999999E-2</v>
      </c>
      <c r="K1063" s="260"/>
      <c r="L1063" s="261">
        <v>3.3700000000000001E-2</v>
      </c>
      <c r="M1063" s="264">
        <f t="shared" si="1237"/>
        <v>2.58E-2</v>
      </c>
      <c r="N1063" s="264">
        <f t="shared" si="1238"/>
        <v>2.9096571428571423E-2</v>
      </c>
      <c r="O1063" s="264">
        <f t="shared" si="1239"/>
        <v>2.7408666666666661E-2</v>
      </c>
      <c r="P1063" s="264">
        <f t="shared" si="1240"/>
        <v>3.8956666666666667E-2</v>
      </c>
      <c r="Q1063" s="265">
        <f t="shared" si="1293"/>
        <v>1.6299999999999999E-2</v>
      </c>
      <c r="R1063" s="265">
        <f t="shared" si="1294"/>
        <v>1.9E-2</v>
      </c>
      <c r="S1063" s="265">
        <f t="shared" si="1295"/>
        <v>2.0799999999999999E-2</v>
      </c>
      <c r="T1063" s="265">
        <f t="shared" si="1296"/>
        <v>3.3700000000000001E-2</v>
      </c>
      <c r="V1063" s="257"/>
      <c r="W1063" s="265">
        <f t="shared" si="1298"/>
        <v>2.2449999999999998E-2</v>
      </c>
    </row>
    <row r="1064" spans="1:30" ht="17.45" customHeight="1" x14ac:dyDescent="0.25">
      <c r="A1064" s="257">
        <f t="shared" si="1193"/>
        <v>11</v>
      </c>
      <c r="B1064" s="257">
        <f t="shared" si="1194"/>
        <v>2020</v>
      </c>
      <c r="C1064" s="48">
        <f t="shared" si="1236"/>
        <v>44160</v>
      </c>
      <c r="D1064" s="275">
        <v>1.5599999999999999E-2</v>
      </c>
      <c r="E1064" s="276"/>
      <c r="F1064" s="278">
        <v>1.72E-2</v>
      </c>
      <c r="G1064" s="277"/>
      <c r="H1064" s="286">
        <v>1.9800000000000002E-2</v>
      </c>
      <c r="I1064" s="275">
        <v>2.2800000000000001E-2</v>
      </c>
      <c r="J1064" s="276"/>
      <c r="K1064" s="275">
        <v>2.5399999999999999E-2</v>
      </c>
      <c r="L1064" s="276"/>
      <c r="M1064" s="264">
        <f t="shared" si="1237"/>
        <v>2.3386666666666663E-2</v>
      </c>
      <c r="N1064" s="264">
        <f t="shared" si="1238"/>
        <v>2.5153714285714283E-2</v>
      </c>
      <c r="O1064" s="264">
        <f t="shared" si="1239"/>
        <v>2.5138666666666667E-2</v>
      </c>
      <c r="P1064" s="264">
        <f t="shared" si="1240"/>
        <v>3.5736666666666674E-2</v>
      </c>
      <c r="Q1064" s="265">
        <f t="shared" ref="Q1064:Q1070" si="1299">IFERROR(AVERAGE(D1064:E1064),"")</f>
        <v>1.5599999999999999E-2</v>
      </c>
      <c r="R1064" s="265">
        <f t="shared" ref="R1064:R1070" si="1300">IFERROR(AVERAGE(F1064:H1064),"")</f>
        <v>1.8500000000000003E-2</v>
      </c>
      <c r="S1064" s="265">
        <f t="shared" ref="S1064:S1070" si="1301">IFERROR(AVERAGE(I1064:J1064),"")</f>
        <v>2.2800000000000001E-2</v>
      </c>
      <c r="T1064" s="265">
        <f t="shared" ref="T1064:T1070" si="1302">IFERROR(AVERAGE(K1064:L1064),"")</f>
        <v>2.5399999999999999E-2</v>
      </c>
      <c r="V1064" s="257"/>
      <c r="W1064" s="265">
        <f t="shared" si="1298"/>
        <v>2.0575000000000003E-2</v>
      </c>
    </row>
    <row r="1065" spans="1:30" ht="17.45" customHeight="1" x14ac:dyDescent="0.25">
      <c r="A1065" s="257">
        <f t="shared" si="1193"/>
        <v>11</v>
      </c>
      <c r="B1065" s="257">
        <f t="shared" si="1194"/>
        <v>2020</v>
      </c>
      <c r="C1065" s="8">
        <f t="shared" si="1236"/>
        <v>44161</v>
      </c>
      <c r="D1065" s="260"/>
      <c r="E1065" s="261">
        <v>1.29E-2</v>
      </c>
      <c r="F1065" s="263"/>
      <c r="G1065" s="262">
        <v>1.1299999999999999E-2</v>
      </c>
      <c r="H1065" s="285"/>
      <c r="I1065" s="260"/>
      <c r="J1065" s="261">
        <v>1.29E-2</v>
      </c>
      <c r="K1065" s="260"/>
      <c r="L1065" s="261">
        <v>1.7000000000000001E-2</v>
      </c>
      <c r="M1065" s="264">
        <f t="shared" si="1237"/>
        <v>2.2836666666666668E-2</v>
      </c>
      <c r="N1065" s="264">
        <f t="shared" si="1238"/>
        <v>2.4105142857142853E-2</v>
      </c>
      <c r="O1065" s="264">
        <f t="shared" si="1239"/>
        <v>2.3812E-2</v>
      </c>
      <c r="P1065" s="264">
        <f t="shared" si="1240"/>
        <v>3.4229999999999997E-2</v>
      </c>
      <c r="Q1065" s="265">
        <f t="shared" si="1299"/>
        <v>1.29E-2</v>
      </c>
      <c r="R1065" s="265">
        <f t="shared" si="1300"/>
        <v>1.1299999999999999E-2</v>
      </c>
      <c r="S1065" s="265">
        <f t="shared" si="1301"/>
        <v>1.29E-2</v>
      </c>
      <c r="T1065" s="265">
        <f t="shared" si="1302"/>
        <v>1.7000000000000001E-2</v>
      </c>
      <c r="V1065" s="257"/>
      <c r="W1065" s="265">
        <f t="shared" si="1298"/>
        <v>1.3525000000000001E-2</v>
      </c>
    </row>
    <row r="1066" spans="1:30" ht="17.45" customHeight="1" thickBot="1" x14ac:dyDescent="0.3">
      <c r="A1066" s="257">
        <f t="shared" si="1193"/>
        <v>11</v>
      </c>
      <c r="B1066" s="257">
        <f t="shared" si="1194"/>
        <v>2020</v>
      </c>
      <c r="C1066" s="8">
        <f t="shared" si="1236"/>
        <v>44162</v>
      </c>
      <c r="D1066" s="260">
        <v>1.9900000000000001E-2</v>
      </c>
      <c r="E1066" s="261"/>
      <c r="F1066" s="263">
        <v>1.7000000000000001E-2</v>
      </c>
      <c r="G1066" s="262"/>
      <c r="H1066" s="285"/>
      <c r="I1066" s="260">
        <v>1.7899999999999999E-2</v>
      </c>
      <c r="J1066" s="261"/>
      <c r="K1066" s="260">
        <v>2.3599999999999999E-2</v>
      </c>
      <c r="L1066" s="261"/>
      <c r="M1066" s="264">
        <f t="shared" si="1237"/>
        <v>2.2646666666666666E-2</v>
      </c>
      <c r="N1066" s="264">
        <f t="shared" si="1238"/>
        <v>2.3785142857142859E-2</v>
      </c>
      <c r="O1066" s="264">
        <f t="shared" si="1239"/>
        <v>2.2971999999999999E-2</v>
      </c>
      <c r="P1066" s="264">
        <f t="shared" si="1240"/>
        <v>3.3643333333333338E-2</v>
      </c>
      <c r="Q1066" s="265">
        <f t="shared" si="1299"/>
        <v>1.9900000000000001E-2</v>
      </c>
      <c r="R1066" s="265">
        <f t="shared" si="1300"/>
        <v>1.7000000000000001E-2</v>
      </c>
      <c r="S1066" s="265">
        <f t="shared" si="1301"/>
        <v>1.7899999999999999E-2</v>
      </c>
      <c r="T1066" s="265">
        <f t="shared" si="1302"/>
        <v>2.3599999999999999E-2</v>
      </c>
      <c r="V1066" s="257"/>
      <c r="W1066" s="265">
        <f t="shared" si="1298"/>
        <v>1.9599999999999999E-2</v>
      </c>
      <c r="X1066" s="265">
        <f>AVERAGE(Q1062:T1066)</f>
        <v>1.8850000000000002E-2</v>
      </c>
      <c r="Y1066" s="266">
        <v>152</v>
      </c>
    </row>
    <row r="1067" spans="1:30" ht="17.45" customHeight="1" thickBot="1" x14ac:dyDescent="0.3">
      <c r="A1067" s="257">
        <f t="shared" si="1193"/>
        <v>11</v>
      </c>
      <c r="B1067" s="257">
        <f t="shared" si="1194"/>
        <v>2020</v>
      </c>
      <c r="C1067" s="435">
        <f t="shared" si="1236"/>
        <v>44163</v>
      </c>
      <c r="D1067" s="434"/>
      <c r="E1067" s="436">
        <v>1.14E-2</v>
      </c>
      <c r="F1067" s="437"/>
      <c r="G1067" s="438">
        <v>1.01E-2</v>
      </c>
      <c r="H1067" s="439"/>
      <c r="I1067" s="434"/>
      <c r="J1067" s="436">
        <v>1.1599999999999999E-2</v>
      </c>
      <c r="K1067" s="434"/>
      <c r="L1067" s="436">
        <v>1.49E-2</v>
      </c>
      <c r="M1067" s="264">
        <f t="shared" si="1237"/>
        <v>2.2216666666666666E-2</v>
      </c>
      <c r="N1067" s="264">
        <f t="shared" si="1238"/>
        <v>2.3168000000000008E-2</v>
      </c>
      <c r="O1067" s="264">
        <f t="shared" si="1239"/>
        <v>2.2202000000000003E-2</v>
      </c>
      <c r="P1067" s="264">
        <f t="shared" si="1240"/>
        <v>3.2913333333333336E-2</v>
      </c>
      <c r="Q1067" s="442">
        <f t="shared" si="1299"/>
        <v>1.14E-2</v>
      </c>
      <c r="R1067" s="442">
        <f t="shared" si="1300"/>
        <v>1.01E-2</v>
      </c>
      <c r="S1067" s="442">
        <f t="shared" si="1301"/>
        <v>1.1599999999999999E-2</v>
      </c>
      <c r="T1067" s="442">
        <f t="shared" si="1302"/>
        <v>1.49E-2</v>
      </c>
      <c r="V1067" s="442">
        <f>AVERAGE(Q1067:T1067)</f>
        <v>1.2E-2</v>
      </c>
      <c r="W1067" s="445"/>
      <c r="X1067" s="257"/>
      <c r="Y1067" s="266">
        <v>152</v>
      </c>
      <c r="Z1067" s="313" t="s">
        <v>79</v>
      </c>
      <c r="AA1067" s="299">
        <v>2020</v>
      </c>
      <c r="AB1067" s="300"/>
      <c r="AC1067" s="300"/>
      <c r="AD1067" s="300"/>
    </row>
    <row r="1068" spans="1:30" ht="17.45" customHeight="1" x14ac:dyDescent="0.25">
      <c r="A1068" s="257">
        <f t="shared" si="1193"/>
        <v>11</v>
      </c>
      <c r="B1068" s="257">
        <f t="shared" si="1194"/>
        <v>2020</v>
      </c>
      <c r="C1068" s="435">
        <f t="shared" si="1236"/>
        <v>44164</v>
      </c>
      <c r="D1068" s="434">
        <v>1.1900000000000001E-2</v>
      </c>
      <c r="E1068" s="436"/>
      <c r="F1068" s="437"/>
      <c r="G1068" s="438"/>
      <c r="H1068" s="439">
        <v>1.0800000000000001E-2</v>
      </c>
      <c r="I1068" s="434">
        <v>8.3300000000000006E-3</v>
      </c>
      <c r="J1068" s="436"/>
      <c r="K1068" s="434">
        <v>1.8200000000000001E-2</v>
      </c>
      <c r="L1068" s="436"/>
      <c r="M1068" s="264">
        <f t="shared" si="1237"/>
        <v>2.1836666666666671E-2</v>
      </c>
      <c r="N1068" s="264">
        <f t="shared" si="1238"/>
        <v>2.2779428571428575E-2</v>
      </c>
      <c r="O1068" s="264">
        <f t="shared" si="1239"/>
        <v>2.1379666666666665E-2</v>
      </c>
      <c r="P1068" s="264">
        <f t="shared" si="1240"/>
        <v>3.2086666666666666E-2</v>
      </c>
      <c r="Q1068" s="442">
        <f t="shared" si="1299"/>
        <v>1.1900000000000001E-2</v>
      </c>
      <c r="R1068" s="442">
        <f t="shared" si="1300"/>
        <v>1.0800000000000001E-2</v>
      </c>
      <c r="S1068" s="442">
        <f t="shared" si="1301"/>
        <v>8.3300000000000006E-3</v>
      </c>
      <c r="T1068" s="442">
        <f t="shared" si="1302"/>
        <v>1.8200000000000001E-2</v>
      </c>
      <c r="V1068" s="442">
        <f>AVERAGE(Q1068:T1068)</f>
        <v>1.2307500000000001E-2</v>
      </c>
      <c r="W1068" s="445"/>
      <c r="X1068" s="265">
        <f>AVERAGE(Q1067:T1068)</f>
        <v>1.2153750000000001E-2</v>
      </c>
      <c r="Y1068" s="266">
        <v>152</v>
      </c>
      <c r="Z1068" s="301" t="s">
        <v>35</v>
      </c>
      <c r="AA1068" s="301" t="s">
        <v>1</v>
      </c>
      <c r="AB1068" s="301" t="s">
        <v>2</v>
      </c>
      <c r="AC1068" s="301" t="s">
        <v>9</v>
      </c>
      <c r="AD1068" s="301" t="s">
        <v>12</v>
      </c>
    </row>
    <row r="1069" spans="1:30" ht="17.45" customHeight="1" thickBot="1" x14ac:dyDescent="0.3">
      <c r="A1069" s="257">
        <f t="shared" si="1193"/>
        <v>11</v>
      </c>
      <c r="B1069" s="257">
        <f t="shared" si="1194"/>
        <v>2020</v>
      </c>
      <c r="C1069" s="116">
        <f t="shared" si="1236"/>
        <v>44165</v>
      </c>
      <c r="D1069" s="126"/>
      <c r="E1069" s="129">
        <v>1.7600000000000001E-2</v>
      </c>
      <c r="F1069" s="130"/>
      <c r="G1069" s="128">
        <v>3.15E-2</v>
      </c>
      <c r="H1069" s="127"/>
      <c r="I1069" s="126"/>
      <c r="J1069" s="129">
        <v>3.56E-2</v>
      </c>
      <c r="K1069" s="126"/>
      <c r="L1069" s="129">
        <v>4.9500000000000002E-2</v>
      </c>
      <c r="M1069" s="264">
        <f t="shared" si="1237"/>
        <v>2.1753333333333336E-2</v>
      </c>
      <c r="N1069" s="264">
        <f t="shared" si="1238"/>
        <v>2.3133714285714292E-2</v>
      </c>
      <c r="O1069" s="264">
        <f t="shared" si="1239"/>
        <v>2.2006333333333333E-2</v>
      </c>
      <c r="P1069" s="264">
        <f t="shared" si="1240"/>
        <v>3.2820000000000002E-2</v>
      </c>
      <c r="Q1069" s="265">
        <f t="shared" si="1299"/>
        <v>1.7600000000000001E-2</v>
      </c>
      <c r="R1069" s="265">
        <f t="shared" si="1300"/>
        <v>3.15E-2</v>
      </c>
      <c r="S1069" s="265">
        <f t="shared" si="1301"/>
        <v>3.56E-2</v>
      </c>
      <c r="T1069" s="265">
        <f t="shared" si="1302"/>
        <v>4.9500000000000002E-2</v>
      </c>
      <c r="V1069" s="257"/>
      <c r="W1069" s="265">
        <f t="shared" ref="W1069:W1073" si="1303">AVERAGE(Q1069:T1069)</f>
        <v>3.3549999999999996E-2</v>
      </c>
      <c r="Z1069" s="302" t="s">
        <v>58</v>
      </c>
      <c r="AA1069" s="303">
        <f>AVERAGE(D1040:E1069)</f>
        <v>2.1753333333333336E-2</v>
      </c>
      <c r="AB1069" s="303">
        <f>AVERAGE(F1040:H1069)</f>
        <v>2.3133714285714292E-2</v>
      </c>
      <c r="AC1069" s="303">
        <f>AVERAGE(I1040:J1069)</f>
        <v>2.2006333333333333E-2</v>
      </c>
      <c r="AD1069" s="303">
        <f>AVERAGE(K1040:L1069)</f>
        <v>3.2820000000000002E-2</v>
      </c>
    </row>
    <row r="1070" spans="1:30" ht="17.45" customHeight="1" x14ac:dyDescent="0.25">
      <c r="A1070" s="257">
        <f t="shared" si="1193"/>
        <v>12</v>
      </c>
      <c r="B1070" s="257">
        <f t="shared" si="1194"/>
        <v>2020</v>
      </c>
      <c r="C1070" s="160">
        <f t="shared" si="1236"/>
        <v>44166</v>
      </c>
      <c r="D1070" s="275">
        <v>2.92E-2</v>
      </c>
      <c r="E1070" s="276"/>
      <c r="F1070" s="278">
        <v>2.7400000000000001E-2</v>
      </c>
      <c r="G1070" s="277"/>
      <c r="H1070" s="286">
        <v>0.03</v>
      </c>
      <c r="I1070" s="275">
        <v>3.2599999999999997E-2</v>
      </c>
      <c r="J1070" s="276"/>
      <c r="K1070" s="275">
        <v>3.56E-2</v>
      </c>
      <c r="L1070" s="276"/>
      <c r="M1070" s="264">
        <f t="shared" si="1237"/>
        <v>2.2006666666666667E-2</v>
      </c>
      <c r="N1070" s="264">
        <f t="shared" si="1238"/>
        <v>2.3510857142857149E-2</v>
      </c>
      <c r="O1070" s="264">
        <f t="shared" si="1239"/>
        <v>2.2436333333333336E-2</v>
      </c>
      <c r="P1070" s="264">
        <f t="shared" si="1240"/>
        <v>3.3090000000000001E-2</v>
      </c>
      <c r="Q1070" s="265">
        <f t="shared" si="1299"/>
        <v>2.92E-2</v>
      </c>
      <c r="R1070" s="265">
        <f t="shared" si="1300"/>
        <v>2.87E-2</v>
      </c>
      <c r="S1070" s="265">
        <f t="shared" si="1301"/>
        <v>3.2599999999999997E-2</v>
      </c>
      <c r="T1070" s="265">
        <f t="shared" si="1302"/>
        <v>3.56E-2</v>
      </c>
      <c r="V1070" s="257"/>
      <c r="W1070" s="265">
        <f t="shared" si="1303"/>
        <v>3.1524999999999997E-2</v>
      </c>
      <c r="Z1070" s="302" t="s">
        <v>59</v>
      </c>
      <c r="AA1070" s="303">
        <f>MAX(D1040:E1069)</f>
        <v>6.4399999999999999E-2</v>
      </c>
      <c r="AB1070" s="303">
        <f>MAX(F1040:H1069)</f>
        <v>7.0499999999999993E-2</v>
      </c>
      <c r="AC1070" s="303">
        <f>MAX(I1040:J1069)</f>
        <v>4.65E-2</v>
      </c>
      <c r="AD1070" s="303">
        <f>MAX(K1040:L1069)</f>
        <v>7.2999999999999995E-2</v>
      </c>
    </row>
    <row r="1071" spans="1:30" ht="17.45" customHeight="1" thickBot="1" x14ac:dyDescent="0.3">
      <c r="A1071" s="257">
        <f t="shared" si="1193"/>
        <v>12</v>
      </c>
      <c r="B1071" s="257">
        <f t="shared" si="1194"/>
        <v>2020</v>
      </c>
      <c r="C1071" s="8">
        <f t="shared" si="1236"/>
        <v>44167</v>
      </c>
      <c r="D1071" s="260"/>
      <c r="E1071" s="261">
        <v>2.1600000000000001E-2</v>
      </c>
      <c r="F1071" s="263"/>
      <c r="G1071" s="262">
        <v>2.4199999999999999E-2</v>
      </c>
      <c r="H1071" s="285"/>
      <c r="I1071" s="260"/>
      <c r="J1071" s="261">
        <v>2.6499999999999999E-2</v>
      </c>
      <c r="K1071" s="260"/>
      <c r="L1071" s="261">
        <v>4.3700000000000003E-2</v>
      </c>
      <c r="M1071" s="264">
        <f t="shared" si="1237"/>
        <v>2.1973333333333331E-2</v>
      </c>
      <c r="N1071" s="264">
        <f t="shared" si="1238"/>
        <v>2.2939428571428576E-2</v>
      </c>
      <c r="O1071" s="264">
        <f t="shared" si="1239"/>
        <v>2.1972999999999996E-2</v>
      </c>
      <c r="P1071" s="264">
        <f t="shared" si="1240"/>
        <v>3.2993333333333326E-2</v>
      </c>
      <c r="Q1071" s="265">
        <f t="shared" ref="Q1071:Q1077" si="1304">IFERROR(AVERAGE(D1071:E1071),"")</f>
        <v>2.1600000000000001E-2</v>
      </c>
      <c r="R1071" s="265">
        <f t="shared" ref="R1071:R1077" si="1305">IFERROR(AVERAGE(F1071:H1071),"")</f>
        <v>2.4199999999999999E-2</v>
      </c>
      <c r="S1071" s="265">
        <f t="shared" ref="S1071:S1077" si="1306">IFERROR(AVERAGE(I1071:J1071),"")</f>
        <v>2.6499999999999999E-2</v>
      </c>
      <c r="T1071" s="265">
        <f t="shared" ref="T1071:T1077" si="1307">IFERROR(AVERAGE(K1071:L1071),"")</f>
        <v>4.3700000000000003E-2</v>
      </c>
      <c r="V1071" s="257"/>
      <c r="W1071" s="265">
        <f t="shared" si="1303"/>
        <v>2.9000000000000001E-2</v>
      </c>
      <c r="Z1071" s="304" t="s">
        <v>128</v>
      </c>
      <c r="AA1071" s="305">
        <f>COUNTIF(D1040:E1069,"&gt;=0.075")</f>
        <v>0</v>
      </c>
      <c r="AB1071" s="305">
        <f>COUNTIF(F1040:H1069,"&gt;=0.075")</f>
        <v>0</v>
      </c>
      <c r="AC1071" s="305">
        <f>COUNTIF(I1040:J1069,"&gt;=0.075")</f>
        <v>0</v>
      </c>
      <c r="AD1071" s="305">
        <f>COUNTIF(K1040:L1069,"&gt;=0.075")</f>
        <v>0</v>
      </c>
    </row>
    <row r="1072" spans="1:30" ht="17.45" customHeight="1" thickBot="1" x14ac:dyDescent="0.3">
      <c r="A1072" s="257">
        <f t="shared" ref="A1072:A1135" si="1308">IF(ISNUMBER(C1072),MONTH(C1072),"")</f>
        <v>12</v>
      </c>
      <c r="B1072" s="257">
        <f t="shared" ref="B1072:B1135" si="1309">IF(ISNUMBER(C1072),YEAR(C1072),"")</f>
        <v>2020</v>
      </c>
      <c r="C1072" s="8">
        <f t="shared" si="1236"/>
        <v>44168</v>
      </c>
      <c r="D1072" s="260">
        <v>2.41E-2</v>
      </c>
      <c r="E1072" s="261"/>
      <c r="F1072" s="263">
        <v>3.0300000000000001E-2</v>
      </c>
      <c r="G1072" s="262"/>
      <c r="H1072" s="285"/>
      <c r="I1072" s="260">
        <v>3.1800000000000002E-2</v>
      </c>
      <c r="J1072" s="261"/>
      <c r="K1072" s="260">
        <v>4.5400000000000003E-2</v>
      </c>
      <c r="L1072" s="261"/>
      <c r="M1072" s="264">
        <f t="shared" si="1237"/>
        <v>2.2189999999999998E-2</v>
      </c>
      <c r="N1072" s="264">
        <f t="shared" si="1238"/>
        <v>2.3110857142857145E-2</v>
      </c>
      <c r="O1072" s="264">
        <f t="shared" si="1239"/>
        <v>2.2116333333333335E-2</v>
      </c>
      <c r="P1072" s="264">
        <f t="shared" si="1240"/>
        <v>3.3366666666666663E-2</v>
      </c>
      <c r="Q1072" s="265">
        <f t="shared" si="1304"/>
        <v>2.41E-2</v>
      </c>
      <c r="R1072" s="265">
        <f t="shared" si="1305"/>
        <v>3.0300000000000001E-2</v>
      </c>
      <c r="S1072" s="265">
        <f t="shared" si="1306"/>
        <v>3.1800000000000002E-2</v>
      </c>
      <c r="T1072" s="265">
        <f t="shared" si="1307"/>
        <v>4.5400000000000003E-2</v>
      </c>
      <c r="V1072" s="257"/>
      <c r="W1072" s="265">
        <f t="shared" si="1303"/>
        <v>3.2899999999999999E-2</v>
      </c>
      <c r="AD1072" s="136">
        <f>AVERAGE(AA1069:AD1069)</f>
        <v>2.4928345238095242E-2</v>
      </c>
    </row>
    <row r="1073" spans="1:25" ht="17.45" customHeight="1" x14ac:dyDescent="0.25">
      <c r="A1073" s="257">
        <f t="shared" si="1308"/>
        <v>12</v>
      </c>
      <c r="B1073" s="257">
        <f t="shared" si="1309"/>
        <v>2020</v>
      </c>
      <c r="C1073" s="8">
        <f t="shared" si="1236"/>
        <v>44169</v>
      </c>
      <c r="D1073" s="260"/>
      <c r="E1073" s="261">
        <v>1.6799999999999999E-2</v>
      </c>
      <c r="F1073" s="263"/>
      <c r="G1073" s="262">
        <v>1.7399999999999999E-2</v>
      </c>
      <c r="H1073" s="285"/>
      <c r="I1073" s="260"/>
      <c r="J1073" s="261">
        <v>2.1999999999999999E-2</v>
      </c>
      <c r="K1073" s="260"/>
      <c r="L1073" s="261">
        <v>3.6299999999999999E-2</v>
      </c>
      <c r="M1073" s="264">
        <f t="shared" si="1237"/>
        <v>2.1243333333333333E-2</v>
      </c>
      <c r="N1073" s="264">
        <f t="shared" si="1238"/>
        <v>2.2308000000000001E-2</v>
      </c>
      <c r="O1073" s="264">
        <f t="shared" si="1239"/>
        <v>2.1663000000000002E-2</v>
      </c>
      <c r="P1073" s="264">
        <f t="shared" si="1240"/>
        <v>3.3489999999999992E-2</v>
      </c>
      <c r="Q1073" s="265">
        <f t="shared" si="1304"/>
        <v>1.6799999999999999E-2</v>
      </c>
      <c r="R1073" s="265">
        <f t="shared" si="1305"/>
        <v>1.7399999999999999E-2</v>
      </c>
      <c r="S1073" s="265">
        <f t="shared" si="1306"/>
        <v>2.1999999999999999E-2</v>
      </c>
      <c r="T1073" s="265">
        <f t="shared" si="1307"/>
        <v>3.6299999999999999E-2</v>
      </c>
      <c r="V1073" s="257"/>
      <c r="W1073" s="265">
        <f t="shared" si="1303"/>
        <v>2.3125E-2</v>
      </c>
      <c r="X1073" s="265">
        <f>AVERAGE(Q1069:T1073)</f>
        <v>3.0020000000000002E-2</v>
      </c>
      <c r="Y1073" s="266">
        <v>153</v>
      </c>
    </row>
    <row r="1074" spans="1:25" ht="17.45" customHeight="1" x14ac:dyDescent="0.25">
      <c r="A1074" s="257">
        <f t="shared" si="1308"/>
        <v>12</v>
      </c>
      <c r="B1074" s="257">
        <f t="shared" si="1309"/>
        <v>2020</v>
      </c>
      <c r="C1074" s="435">
        <f t="shared" si="1236"/>
        <v>44170</v>
      </c>
      <c r="D1074" s="434">
        <v>1.9400000000000001E-2</v>
      </c>
      <c r="E1074" s="436"/>
      <c r="F1074" s="437"/>
      <c r="G1074" s="438"/>
      <c r="H1074" s="439">
        <v>1.54E-2</v>
      </c>
      <c r="I1074" s="434">
        <v>1.4500000000000001E-2</v>
      </c>
      <c r="J1074" s="436"/>
      <c r="K1074" s="434">
        <v>2.3199999999999998E-2</v>
      </c>
      <c r="L1074" s="436"/>
      <c r="M1074" s="264">
        <f t="shared" si="1237"/>
        <v>2.0093333333333335E-2</v>
      </c>
      <c r="N1074" s="264">
        <f t="shared" si="1238"/>
        <v>2.0733714285714286E-2</v>
      </c>
      <c r="O1074" s="264">
        <f t="shared" si="1239"/>
        <v>2.0596333333333335E-2</v>
      </c>
      <c r="P1074" s="264">
        <f t="shared" si="1240"/>
        <v>3.2629999999999999E-2</v>
      </c>
      <c r="Q1074" s="442">
        <f t="shared" si="1304"/>
        <v>1.9400000000000001E-2</v>
      </c>
      <c r="R1074" s="442">
        <f t="shared" si="1305"/>
        <v>1.54E-2</v>
      </c>
      <c r="S1074" s="442">
        <f t="shared" si="1306"/>
        <v>1.4500000000000001E-2</v>
      </c>
      <c r="T1074" s="442">
        <f t="shared" si="1307"/>
        <v>2.3199999999999998E-2</v>
      </c>
      <c r="V1074" s="442">
        <f>AVERAGE(Q1074:T1074)</f>
        <v>1.8124999999999999E-2</v>
      </c>
      <c r="W1074" s="445"/>
      <c r="X1074" s="257"/>
      <c r="Y1074" s="266">
        <v>153</v>
      </c>
    </row>
    <row r="1075" spans="1:25" ht="17.45" customHeight="1" x14ac:dyDescent="0.25">
      <c r="A1075" s="257">
        <f t="shared" si="1308"/>
        <v>12</v>
      </c>
      <c r="B1075" s="257">
        <f t="shared" si="1309"/>
        <v>2020</v>
      </c>
      <c r="C1075" s="435">
        <f t="shared" si="1236"/>
        <v>44171</v>
      </c>
      <c r="D1075" s="434"/>
      <c r="E1075" s="436">
        <v>1.46E-2</v>
      </c>
      <c r="F1075" s="437"/>
      <c r="G1075" s="438">
        <v>1.54E-2</v>
      </c>
      <c r="H1075" s="439"/>
      <c r="I1075" s="434"/>
      <c r="J1075" s="436">
        <v>1.2500000000000001E-2</v>
      </c>
      <c r="K1075" s="434"/>
      <c r="L1075" s="436">
        <v>2.4400000000000002E-2</v>
      </c>
      <c r="M1075" s="264">
        <f t="shared" si="1237"/>
        <v>1.9393333333333332E-2</v>
      </c>
      <c r="N1075" s="264">
        <f t="shared" si="1238"/>
        <v>1.9733714285714285E-2</v>
      </c>
      <c r="O1075" s="264">
        <f t="shared" si="1239"/>
        <v>1.9936333333333334E-2</v>
      </c>
      <c r="P1075" s="264">
        <f t="shared" si="1240"/>
        <v>3.1466666666666657E-2</v>
      </c>
      <c r="Q1075" s="442">
        <f t="shared" si="1304"/>
        <v>1.46E-2</v>
      </c>
      <c r="R1075" s="442">
        <f t="shared" si="1305"/>
        <v>1.54E-2</v>
      </c>
      <c r="S1075" s="442">
        <f t="shared" si="1306"/>
        <v>1.2500000000000001E-2</v>
      </c>
      <c r="T1075" s="442">
        <f t="shared" si="1307"/>
        <v>2.4400000000000002E-2</v>
      </c>
      <c r="V1075" s="442">
        <f>AVERAGE(Q1075:T1075)</f>
        <v>1.6725E-2</v>
      </c>
      <c r="W1075" s="445"/>
      <c r="X1075" s="265">
        <f>AVERAGE(Q1074:T1075)</f>
        <v>1.7425E-2</v>
      </c>
      <c r="Y1075" s="266">
        <v>153</v>
      </c>
    </row>
    <row r="1076" spans="1:25" ht="17.45" customHeight="1" x14ac:dyDescent="0.25">
      <c r="A1076" s="257">
        <f t="shared" si="1308"/>
        <v>12</v>
      </c>
      <c r="B1076" s="257">
        <f t="shared" si="1309"/>
        <v>2020</v>
      </c>
      <c r="C1076" s="48">
        <f t="shared" si="1236"/>
        <v>44172</v>
      </c>
      <c r="D1076" s="275">
        <v>2.8000000000000001E-2</v>
      </c>
      <c r="E1076" s="276"/>
      <c r="F1076" s="278">
        <v>3.27E-2</v>
      </c>
      <c r="G1076" s="277"/>
      <c r="H1076" s="286">
        <v>3.2300000000000002E-2</v>
      </c>
      <c r="I1076" s="275">
        <v>3.6400000000000002E-2</v>
      </c>
      <c r="J1076" s="276"/>
      <c r="K1076" s="275">
        <v>3.27E-2</v>
      </c>
      <c r="L1076" s="276"/>
      <c r="M1076" s="264">
        <f t="shared" si="1237"/>
        <v>1.9519999999999999E-2</v>
      </c>
      <c r="N1076" s="264">
        <f t="shared" si="1238"/>
        <v>2.0642285714285707E-2</v>
      </c>
      <c r="O1076" s="264">
        <f t="shared" si="1239"/>
        <v>2.0877666666666669E-2</v>
      </c>
      <c r="P1076" s="264">
        <f t="shared" si="1240"/>
        <v>3.1746666666666659E-2</v>
      </c>
      <c r="Q1076" s="265">
        <f t="shared" si="1304"/>
        <v>2.8000000000000001E-2</v>
      </c>
      <c r="R1076" s="265">
        <f t="shared" si="1305"/>
        <v>3.2500000000000001E-2</v>
      </c>
      <c r="S1076" s="265">
        <f t="shared" si="1306"/>
        <v>3.6400000000000002E-2</v>
      </c>
      <c r="T1076" s="265">
        <f t="shared" si="1307"/>
        <v>3.27E-2</v>
      </c>
      <c r="V1076" s="257"/>
      <c r="W1076" s="265">
        <f t="shared" ref="W1076:W1077" si="1310">AVERAGE(Q1076:T1076)</f>
        <v>3.2399999999999998E-2</v>
      </c>
    </row>
    <row r="1077" spans="1:25" ht="17.45" customHeight="1" x14ac:dyDescent="0.25">
      <c r="A1077" s="257">
        <f t="shared" si="1308"/>
        <v>12</v>
      </c>
      <c r="B1077" s="257">
        <f t="shared" si="1309"/>
        <v>2020</v>
      </c>
      <c r="C1077" s="8">
        <f t="shared" si="1236"/>
        <v>44173</v>
      </c>
      <c r="D1077" s="260"/>
      <c r="E1077" s="261">
        <v>3.5200000000000002E-2</v>
      </c>
      <c r="F1077" s="263"/>
      <c r="G1077" s="262">
        <v>3.2000000000000001E-2</v>
      </c>
      <c r="H1077" s="285"/>
      <c r="I1077" s="260"/>
      <c r="J1077" s="261">
        <v>2.41E-2</v>
      </c>
      <c r="K1077" s="260"/>
      <c r="L1077" s="261">
        <v>4.9599999999999998E-2</v>
      </c>
      <c r="M1077" s="264">
        <f t="shared" si="1237"/>
        <v>1.9886666666666667E-2</v>
      </c>
      <c r="N1077" s="264">
        <f t="shared" si="1238"/>
        <v>2.0325142857142851E-2</v>
      </c>
      <c r="O1077" s="264">
        <f t="shared" si="1239"/>
        <v>2.1301E-2</v>
      </c>
      <c r="P1077" s="264">
        <f t="shared" si="1240"/>
        <v>3.1796666666666661E-2</v>
      </c>
      <c r="Q1077" s="265">
        <f t="shared" si="1304"/>
        <v>3.5200000000000002E-2</v>
      </c>
      <c r="R1077" s="265">
        <f t="shared" si="1305"/>
        <v>3.2000000000000001E-2</v>
      </c>
      <c r="S1077" s="265">
        <f t="shared" si="1306"/>
        <v>2.41E-2</v>
      </c>
      <c r="T1077" s="265">
        <f t="shared" si="1307"/>
        <v>4.9599999999999998E-2</v>
      </c>
      <c r="V1077" s="257"/>
      <c r="W1077" s="265">
        <f t="shared" si="1310"/>
        <v>3.5224999999999999E-2</v>
      </c>
    </row>
    <row r="1078" spans="1:25" ht="17.45" customHeight="1" x14ac:dyDescent="0.25">
      <c r="A1078" s="257">
        <f t="shared" si="1308"/>
        <v>12</v>
      </c>
      <c r="B1078" s="257">
        <f t="shared" si="1309"/>
        <v>2020</v>
      </c>
      <c r="C1078" s="8">
        <f t="shared" si="1236"/>
        <v>44174</v>
      </c>
      <c r="D1078" s="260">
        <v>2.52E-2</v>
      </c>
      <c r="E1078" s="261"/>
      <c r="F1078" s="263">
        <v>2.8000000000000001E-2</v>
      </c>
      <c r="G1078" s="262"/>
      <c r="H1078" s="285"/>
      <c r="I1078" s="260">
        <v>2.93E-2</v>
      </c>
      <c r="J1078" s="261"/>
      <c r="K1078" s="260">
        <v>3.8800000000000001E-2</v>
      </c>
      <c r="L1078" s="261"/>
      <c r="M1078" s="264">
        <f t="shared" si="1237"/>
        <v>2.018E-2</v>
      </c>
      <c r="N1078" s="264">
        <f t="shared" si="1238"/>
        <v>2.072228571428571E-2</v>
      </c>
      <c r="O1078" s="264">
        <f t="shared" si="1239"/>
        <v>2.1654333333333334E-2</v>
      </c>
      <c r="P1078" s="264">
        <f t="shared" si="1240"/>
        <v>3.203333333333333E-2</v>
      </c>
      <c r="Q1078" s="265">
        <f t="shared" ref="Q1078" si="1311">IFERROR(AVERAGE(D1078:E1078),"")</f>
        <v>2.52E-2</v>
      </c>
      <c r="R1078" s="265">
        <f t="shared" ref="R1078" si="1312">IFERROR(AVERAGE(F1078:H1078),"")</f>
        <v>2.8000000000000001E-2</v>
      </c>
      <c r="S1078" s="265">
        <f t="shared" ref="S1078" si="1313">IFERROR(AVERAGE(I1078:J1078),"")</f>
        <v>2.93E-2</v>
      </c>
      <c r="T1078" s="265">
        <f t="shared" ref="T1078" si="1314">IFERROR(AVERAGE(K1078:L1078),"")</f>
        <v>3.8800000000000001E-2</v>
      </c>
      <c r="V1078" s="257"/>
      <c r="W1078" s="265">
        <f t="shared" ref="W1078" si="1315">AVERAGE(Q1078:T1078)</f>
        <v>3.0324999999999998E-2</v>
      </c>
    </row>
    <row r="1079" spans="1:25" ht="17.45" customHeight="1" x14ac:dyDescent="0.25">
      <c r="A1079" s="257">
        <f t="shared" si="1308"/>
        <v>12</v>
      </c>
      <c r="B1079" s="257">
        <f t="shared" si="1309"/>
        <v>2020</v>
      </c>
      <c r="C1079" s="8">
        <f t="shared" si="1236"/>
        <v>44175</v>
      </c>
      <c r="D1079" s="260"/>
      <c r="E1079" s="261">
        <v>1.8800000000000001E-2</v>
      </c>
      <c r="F1079" s="263"/>
      <c r="G1079" s="262">
        <v>1.47E-2</v>
      </c>
      <c r="H1079" s="285"/>
      <c r="I1079" s="260"/>
      <c r="J1079" s="261">
        <v>1.7500000000000002E-2</v>
      </c>
      <c r="K1079" s="260"/>
      <c r="L1079" s="261">
        <v>2.8199999999999999E-2</v>
      </c>
      <c r="M1079" s="264">
        <f t="shared" si="1237"/>
        <v>2.0330000000000004E-2</v>
      </c>
      <c r="N1079" s="264">
        <f t="shared" si="1238"/>
        <v>2.0573714285714285E-2</v>
      </c>
      <c r="O1079" s="264">
        <f t="shared" si="1239"/>
        <v>2.1474333333333331E-2</v>
      </c>
      <c r="P1079" s="264">
        <f t="shared" si="1240"/>
        <v>3.0539999999999998E-2</v>
      </c>
      <c r="Q1079" s="265">
        <f t="shared" ref="Q1079" si="1316">IFERROR(AVERAGE(D1079:E1079),"")</f>
        <v>1.8800000000000001E-2</v>
      </c>
      <c r="R1079" s="265">
        <f t="shared" ref="R1079" si="1317">IFERROR(AVERAGE(F1079:H1079),"")</f>
        <v>1.47E-2</v>
      </c>
      <c r="S1079" s="265">
        <f t="shared" ref="S1079" si="1318">IFERROR(AVERAGE(I1079:J1079),"")</f>
        <v>1.7500000000000002E-2</v>
      </c>
      <c r="T1079" s="265">
        <f t="shared" ref="T1079" si="1319">IFERROR(AVERAGE(K1079:L1079),"")</f>
        <v>2.8199999999999999E-2</v>
      </c>
      <c r="V1079" s="257"/>
      <c r="W1079" s="265">
        <f t="shared" ref="W1079" si="1320">AVERAGE(Q1079:T1079)</f>
        <v>1.9800000000000002E-2</v>
      </c>
    </row>
    <row r="1080" spans="1:25" ht="17.45" customHeight="1" x14ac:dyDescent="0.25">
      <c r="A1080" s="257">
        <f t="shared" si="1308"/>
        <v>12</v>
      </c>
      <c r="B1080" s="257">
        <f t="shared" si="1309"/>
        <v>2020</v>
      </c>
      <c r="C1080" s="8">
        <f t="shared" si="1236"/>
        <v>44176</v>
      </c>
      <c r="D1080" s="260">
        <v>2.1499999999999998E-2</v>
      </c>
      <c r="E1080" s="261"/>
      <c r="F1080" s="263"/>
      <c r="G1080" s="262"/>
      <c r="H1080" s="285">
        <v>2.8400000000000002E-2</v>
      </c>
      <c r="I1080" s="260">
        <v>1.9699999999999999E-2</v>
      </c>
      <c r="J1080" s="261"/>
      <c r="K1080" s="260">
        <v>2.35E-2</v>
      </c>
      <c r="L1080" s="261"/>
      <c r="M1080" s="264">
        <f t="shared" si="1237"/>
        <v>2.0500000000000001E-2</v>
      </c>
      <c r="N1080" s="264">
        <f t="shared" si="1238"/>
        <v>2.0710857142857138E-2</v>
      </c>
      <c r="O1080" s="264">
        <f t="shared" si="1239"/>
        <v>2.1344333333333333E-2</v>
      </c>
      <c r="P1080" s="264">
        <f t="shared" si="1240"/>
        <v>3.0003333333333326E-2</v>
      </c>
      <c r="Q1080" s="265">
        <f t="shared" ref="Q1080:Q1081" si="1321">IFERROR(AVERAGE(D1080:E1080),"")</f>
        <v>2.1499999999999998E-2</v>
      </c>
      <c r="R1080" s="265">
        <f t="shared" ref="R1080:R1081" si="1322">IFERROR(AVERAGE(F1080:H1080),"")</f>
        <v>2.8400000000000002E-2</v>
      </c>
      <c r="S1080" s="265">
        <f t="shared" ref="S1080:S1081" si="1323">IFERROR(AVERAGE(I1080:J1080),"")</f>
        <v>1.9699999999999999E-2</v>
      </c>
      <c r="T1080" s="265">
        <f t="shared" ref="T1080:T1081" si="1324">IFERROR(AVERAGE(K1080:L1080),"")</f>
        <v>2.35E-2</v>
      </c>
      <c r="V1080" s="257"/>
      <c r="W1080" s="265">
        <f t="shared" ref="W1080" si="1325">AVERAGE(Q1080:T1080)</f>
        <v>2.3274999999999997E-2</v>
      </c>
      <c r="X1080" s="265">
        <f>AVERAGE(Q1076:T1080)</f>
        <v>2.8205000000000001E-2</v>
      </c>
      <c r="Y1080" s="266">
        <v>154</v>
      </c>
    </row>
    <row r="1081" spans="1:25" ht="17.45" customHeight="1" x14ac:dyDescent="0.25">
      <c r="A1081" s="257">
        <f t="shared" si="1308"/>
        <v>12</v>
      </c>
      <c r="B1081" s="257">
        <f t="shared" si="1309"/>
        <v>2020</v>
      </c>
      <c r="C1081" s="435">
        <f t="shared" si="1236"/>
        <v>44177</v>
      </c>
      <c r="D1081" s="434"/>
      <c r="E1081" s="436">
        <v>1.1299999999999999E-2</v>
      </c>
      <c r="F1081" s="437"/>
      <c r="G1081" s="438">
        <v>1.5599999999999999E-2</v>
      </c>
      <c r="H1081" s="439"/>
      <c r="I1081" s="434"/>
      <c r="J1081" s="436">
        <v>1.1299999999999999E-2</v>
      </c>
      <c r="K1081" s="434"/>
      <c r="L1081" s="436">
        <v>1.7000000000000001E-2</v>
      </c>
      <c r="M1081" s="264">
        <f t="shared" si="1237"/>
        <v>2.0316666666666667E-2</v>
      </c>
      <c r="N1081" s="264">
        <f t="shared" si="1238"/>
        <v>2.0567999999999996E-2</v>
      </c>
      <c r="O1081" s="264">
        <f t="shared" si="1239"/>
        <v>2.1034333333333335E-2</v>
      </c>
      <c r="P1081" s="264">
        <f t="shared" si="1240"/>
        <v>2.9779999999999991E-2</v>
      </c>
      <c r="Q1081" s="442">
        <f t="shared" si="1321"/>
        <v>1.1299999999999999E-2</v>
      </c>
      <c r="R1081" s="442">
        <f t="shared" si="1322"/>
        <v>1.5599999999999999E-2</v>
      </c>
      <c r="S1081" s="442">
        <f t="shared" si="1323"/>
        <v>1.1299999999999999E-2</v>
      </c>
      <c r="T1081" s="442">
        <f t="shared" si="1324"/>
        <v>1.7000000000000001E-2</v>
      </c>
      <c r="V1081" s="442">
        <f>AVERAGE(Q1081:T1081)</f>
        <v>1.38E-2</v>
      </c>
      <c r="W1081" s="445"/>
      <c r="X1081" s="257"/>
      <c r="Y1081" s="266">
        <v>154</v>
      </c>
    </row>
    <row r="1082" spans="1:25" ht="17.45" customHeight="1" x14ac:dyDescent="0.25">
      <c r="A1082" s="257">
        <f t="shared" si="1308"/>
        <v>12</v>
      </c>
      <c r="B1082" s="257">
        <f t="shared" si="1309"/>
        <v>2020</v>
      </c>
      <c r="C1082" s="435">
        <f t="shared" si="1236"/>
        <v>44178</v>
      </c>
      <c r="D1082" s="434">
        <v>2.1499999999999998E-2</v>
      </c>
      <c r="E1082" s="436"/>
      <c r="F1082" s="437">
        <v>2.3800000000000002E-2</v>
      </c>
      <c r="G1082" s="438"/>
      <c r="H1082" s="439">
        <v>2.3699999999999999E-2</v>
      </c>
      <c r="I1082" s="434">
        <v>1.5599999999999999E-2</v>
      </c>
      <c r="J1082" s="436"/>
      <c r="K1082" s="434">
        <v>1.8200000000000001E-2</v>
      </c>
      <c r="L1082" s="436"/>
      <c r="M1082" s="264">
        <f t="shared" si="1237"/>
        <v>2.0670000000000001E-2</v>
      </c>
      <c r="N1082" s="264">
        <f t="shared" si="1238"/>
        <v>2.1273714285714285E-2</v>
      </c>
      <c r="O1082" s="264">
        <f t="shared" si="1239"/>
        <v>2.1111000000000001E-2</v>
      </c>
      <c r="P1082" s="264">
        <f t="shared" si="1240"/>
        <v>2.9989999999999999E-2</v>
      </c>
      <c r="Q1082" s="442">
        <f t="shared" ref="Q1082:Q1088" si="1326">IFERROR(AVERAGE(D1082:E1082),"")</f>
        <v>2.1499999999999998E-2</v>
      </c>
      <c r="R1082" s="442">
        <f t="shared" ref="R1082:R1088" si="1327">IFERROR(AVERAGE(F1082:H1082),"")</f>
        <v>2.375E-2</v>
      </c>
      <c r="S1082" s="442">
        <f t="shared" ref="S1082:S1088" si="1328">IFERROR(AVERAGE(I1082:J1082),"")</f>
        <v>1.5599999999999999E-2</v>
      </c>
      <c r="T1082" s="442">
        <f t="shared" ref="T1082:T1088" si="1329">IFERROR(AVERAGE(K1082:L1082),"")</f>
        <v>1.8200000000000001E-2</v>
      </c>
      <c r="V1082" s="442">
        <f>AVERAGE(Q1082:T1082)</f>
        <v>1.9762500000000002E-2</v>
      </c>
      <c r="W1082" s="445"/>
      <c r="X1082" s="265">
        <f>AVERAGE(Q1081:T1082)</f>
        <v>1.6781249999999998E-2</v>
      </c>
      <c r="Y1082" s="266">
        <v>154</v>
      </c>
    </row>
    <row r="1083" spans="1:25" ht="17.45" customHeight="1" x14ac:dyDescent="0.25">
      <c r="A1083" s="257">
        <f t="shared" si="1308"/>
        <v>12</v>
      </c>
      <c r="B1083" s="257">
        <f t="shared" si="1309"/>
        <v>2020</v>
      </c>
      <c r="C1083" s="8">
        <f t="shared" si="1236"/>
        <v>44179</v>
      </c>
      <c r="D1083" s="260"/>
      <c r="E1083" s="261">
        <v>2.1600000000000001E-2</v>
      </c>
      <c r="F1083" s="263"/>
      <c r="G1083" s="262">
        <v>3.7199999999999997E-2</v>
      </c>
      <c r="H1083" s="285"/>
      <c r="I1083" s="260"/>
      <c r="J1083" s="261">
        <v>2.3E-2</v>
      </c>
      <c r="K1083" s="260"/>
      <c r="L1083" s="261">
        <v>2.98E-2</v>
      </c>
      <c r="M1083" s="264">
        <f t="shared" si="1237"/>
        <v>1.9243333333333331E-2</v>
      </c>
      <c r="N1083" s="264">
        <f t="shared" si="1238"/>
        <v>2.1702285714285716E-2</v>
      </c>
      <c r="O1083" s="264">
        <f t="shared" si="1239"/>
        <v>2.1330999999999999E-2</v>
      </c>
      <c r="P1083" s="264">
        <f t="shared" si="1240"/>
        <v>2.965333333333333E-2</v>
      </c>
      <c r="Q1083" s="265">
        <f t="shared" si="1326"/>
        <v>2.1600000000000001E-2</v>
      </c>
      <c r="R1083" s="265">
        <f t="shared" si="1327"/>
        <v>3.7199999999999997E-2</v>
      </c>
      <c r="S1083" s="265">
        <f t="shared" si="1328"/>
        <v>2.3E-2</v>
      </c>
      <c r="T1083" s="265">
        <f t="shared" si="1329"/>
        <v>2.98E-2</v>
      </c>
      <c r="V1083" s="257"/>
      <c r="W1083" s="265">
        <f t="shared" ref="W1083:W1087" si="1330">AVERAGE(Q1083:T1083)</f>
        <v>2.7900000000000001E-2</v>
      </c>
    </row>
    <row r="1084" spans="1:25" ht="17.45" customHeight="1" x14ac:dyDescent="0.25">
      <c r="A1084" s="257">
        <f t="shared" si="1308"/>
        <v>12</v>
      </c>
      <c r="B1084" s="257">
        <f t="shared" si="1309"/>
        <v>2020</v>
      </c>
      <c r="C1084" s="8">
        <f t="shared" si="1236"/>
        <v>44180</v>
      </c>
      <c r="D1084" s="260">
        <v>1.9E-2</v>
      </c>
      <c r="E1084" s="261"/>
      <c r="F1084" s="263">
        <v>1.8700000000000001E-2</v>
      </c>
      <c r="G1084" s="262"/>
      <c r="H1084" s="285"/>
      <c r="I1084" s="260">
        <v>2.5499999999999998E-2</v>
      </c>
      <c r="J1084" s="261"/>
      <c r="K1084" s="260">
        <v>2.4199999999999999E-2</v>
      </c>
      <c r="L1084" s="261"/>
      <c r="M1084" s="264">
        <f t="shared" si="1237"/>
        <v>1.9396666666666663E-2</v>
      </c>
      <c r="N1084" s="264">
        <f t="shared" si="1238"/>
        <v>2.1748E-2</v>
      </c>
      <c r="O1084" s="264">
        <f t="shared" si="1239"/>
        <v>2.1824333333333334E-2</v>
      </c>
      <c r="P1084" s="264">
        <f t="shared" si="1240"/>
        <v>2.9803333333333331E-2</v>
      </c>
      <c r="Q1084" s="265">
        <f t="shared" si="1326"/>
        <v>1.9E-2</v>
      </c>
      <c r="R1084" s="265">
        <f t="shared" si="1327"/>
        <v>1.8700000000000001E-2</v>
      </c>
      <c r="S1084" s="265">
        <f t="shared" si="1328"/>
        <v>2.5499999999999998E-2</v>
      </c>
      <c r="T1084" s="265">
        <f t="shared" si="1329"/>
        <v>2.4199999999999999E-2</v>
      </c>
      <c r="V1084" s="257"/>
      <c r="W1084" s="265">
        <f t="shared" si="1330"/>
        <v>2.1849999999999998E-2</v>
      </c>
    </row>
    <row r="1085" spans="1:25" ht="17.45" customHeight="1" x14ac:dyDescent="0.25">
      <c r="A1085" s="257">
        <f t="shared" si="1308"/>
        <v>12</v>
      </c>
      <c r="B1085" s="257">
        <f t="shared" si="1309"/>
        <v>2020</v>
      </c>
      <c r="C1085" s="8">
        <f t="shared" si="1236"/>
        <v>44181</v>
      </c>
      <c r="D1085" s="260"/>
      <c r="E1085" s="261">
        <v>1.67E-2</v>
      </c>
      <c r="F1085" s="263"/>
      <c r="G1085" s="262">
        <v>2.0299999999999999E-2</v>
      </c>
      <c r="H1085" s="285"/>
      <c r="I1085" s="260"/>
      <c r="J1085" s="261">
        <v>2.3699999999999999E-2</v>
      </c>
      <c r="K1085" s="260"/>
      <c r="L1085" s="261">
        <v>3.2500000000000001E-2</v>
      </c>
      <c r="M1085" s="264">
        <f t="shared" si="1237"/>
        <v>1.9583333333333335E-2</v>
      </c>
      <c r="N1085" s="264">
        <f t="shared" si="1238"/>
        <v>2.2048571428571431E-2</v>
      </c>
      <c r="O1085" s="264">
        <f t="shared" si="1239"/>
        <v>2.2197666666666664E-2</v>
      </c>
      <c r="P1085" s="264">
        <f t="shared" si="1240"/>
        <v>3.0490000000000003E-2</v>
      </c>
      <c r="Q1085" s="265">
        <f t="shared" si="1326"/>
        <v>1.67E-2</v>
      </c>
      <c r="R1085" s="265">
        <f t="shared" si="1327"/>
        <v>2.0299999999999999E-2</v>
      </c>
      <c r="S1085" s="265">
        <f t="shared" si="1328"/>
        <v>2.3699999999999999E-2</v>
      </c>
      <c r="T1085" s="265">
        <f t="shared" si="1329"/>
        <v>3.2500000000000001E-2</v>
      </c>
      <c r="V1085" s="257"/>
      <c r="W1085" s="265">
        <f t="shared" si="1330"/>
        <v>2.3300000000000001E-2</v>
      </c>
    </row>
    <row r="1086" spans="1:25" ht="17.45" customHeight="1" x14ac:dyDescent="0.25">
      <c r="A1086" s="257">
        <f t="shared" si="1308"/>
        <v>12</v>
      </c>
      <c r="B1086" s="257">
        <f t="shared" si="1309"/>
        <v>2020</v>
      </c>
      <c r="C1086" s="8">
        <f t="shared" si="1236"/>
        <v>44182</v>
      </c>
      <c r="D1086" s="260">
        <v>1.9699999999999999E-2</v>
      </c>
      <c r="E1086" s="261"/>
      <c r="F1086" s="263"/>
      <c r="G1086" s="262"/>
      <c r="H1086" s="285">
        <v>1.8700000000000001E-2</v>
      </c>
      <c r="I1086" s="260">
        <v>2.1700000000000001E-2</v>
      </c>
      <c r="J1086" s="261"/>
      <c r="K1086" s="260">
        <v>3.1399999999999997E-2</v>
      </c>
      <c r="L1086" s="261"/>
      <c r="M1086" s="264">
        <f t="shared" si="1237"/>
        <v>1.9100000000000002E-2</v>
      </c>
      <c r="N1086" s="264">
        <f t="shared" si="1238"/>
        <v>2.1925714285714291E-2</v>
      </c>
      <c r="O1086" s="264">
        <f t="shared" si="1239"/>
        <v>2.2024333333333333E-2</v>
      </c>
      <c r="P1086" s="264">
        <f t="shared" si="1240"/>
        <v>2.947E-2</v>
      </c>
      <c r="Q1086" s="265">
        <f t="shared" si="1326"/>
        <v>1.9699999999999999E-2</v>
      </c>
      <c r="R1086" s="265">
        <f t="shared" si="1327"/>
        <v>1.8700000000000001E-2</v>
      </c>
      <c r="S1086" s="265">
        <f t="shared" si="1328"/>
        <v>2.1700000000000001E-2</v>
      </c>
      <c r="T1086" s="265">
        <f t="shared" si="1329"/>
        <v>3.1399999999999997E-2</v>
      </c>
      <c r="V1086" s="257"/>
      <c r="W1086" s="265">
        <f t="shared" si="1330"/>
        <v>2.2875E-2</v>
      </c>
    </row>
    <row r="1087" spans="1:25" ht="17.45" customHeight="1" x14ac:dyDescent="0.25">
      <c r="A1087" s="257">
        <f t="shared" si="1308"/>
        <v>12</v>
      </c>
      <c r="B1087" s="257">
        <f t="shared" si="1309"/>
        <v>2020</v>
      </c>
      <c r="C1087" s="8">
        <f t="shared" si="1236"/>
        <v>44183</v>
      </c>
      <c r="D1087" s="260"/>
      <c r="E1087" s="261">
        <v>1.2800000000000001E-2</v>
      </c>
      <c r="F1087" s="263"/>
      <c r="G1087" s="262">
        <v>4.1200000000000001E-2</v>
      </c>
      <c r="H1087" s="285"/>
      <c r="I1087" s="260"/>
      <c r="J1087" s="261">
        <v>1.9400000000000001E-2</v>
      </c>
      <c r="K1087" s="260"/>
      <c r="L1087" s="261">
        <v>2.7699999999999999E-2</v>
      </c>
      <c r="M1087" s="264">
        <f t="shared" si="1237"/>
        <v>1.9016666666666671E-2</v>
      </c>
      <c r="N1087" s="264">
        <f t="shared" si="1238"/>
        <v>2.2528571428571436E-2</v>
      </c>
      <c r="O1087" s="264">
        <f t="shared" si="1239"/>
        <v>2.1587666666666668E-2</v>
      </c>
      <c r="P1087" s="264">
        <f t="shared" si="1240"/>
        <v>2.9539999999999997E-2</v>
      </c>
      <c r="Q1087" s="265">
        <f t="shared" si="1326"/>
        <v>1.2800000000000001E-2</v>
      </c>
      <c r="R1087" s="265">
        <f t="shared" si="1327"/>
        <v>4.1200000000000001E-2</v>
      </c>
      <c r="S1087" s="265">
        <f t="shared" si="1328"/>
        <v>1.9400000000000001E-2</v>
      </c>
      <c r="T1087" s="265">
        <f t="shared" si="1329"/>
        <v>2.7699999999999999E-2</v>
      </c>
      <c r="V1087" s="257"/>
      <c r="W1087" s="265">
        <f t="shared" si="1330"/>
        <v>2.5274999999999999E-2</v>
      </c>
      <c r="X1087" s="265">
        <f>AVERAGE(Q1083:T1087)</f>
        <v>2.4239999999999998E-2</v>
      </c>
      <c r="Y1087" s="266">
        <v>155</v>
      </c>
    </row>
    <row r="1088" spans="1:25" ht="17.45" customHeight="1" x14ac:dyDescent="0.25">
      <c r="A1088" s="257">
        <f t="shared" si="1308"/>
        <v>12</v>
      </c>
      <c r="B1088" s="257">
        <f t="shared" si="1309"/>
        <v>2020</v>
      </c>
      <c r="C1088" s="435">
        <f t="shared" si="1236"/>
        <v>44184</v>
      </c>
      <c r="D1088" s="434">
        <v>1.47E-2</v>
      </c>
      <c r="E1088" s="436"/>
      <c r="F1088" s="437">
        <v>1.29E-2</v>
      </c>
      <c r="G1088" s="438"/>
      <c r="H1088" s="439">
        <v>1.14E-2</v>
      </c>
      <c r="I1088" s="434">
        <v>1.3899999999999999E-2</v>
      </c>
      <c r="J1088" s="436"/>
      <c r="K1088" s="434">
        <v>2.1600000000000001E-2</v>
      </c>
      <c r="L1088" s="436"/>
      <c r="M1088" s="264">
        <f t="shared" si="1237"/>
        <v>1.9030000000000005E-2</v>
      </c>
      <c r="N1088" s="264">
        <f t="shared" si="1238"/>
        <v>2.185714285714286E-2</v>
      </c>
      <c r="O1088" s="264">
        <f t="shared" si="1239"/>
        <v>2.1174333333333337E-2</v>
      </c>
      <c r="P1088" s="264">
        <f t="shared" si="1240"/>
        <v>2.9116666666666662E-2</v>
      </c>
      <c r="Q1088" s="442">
        <f t="shared" si="1326"/>
        <v>1.47E-2</v>
      </c>
      <c r="R1088" s="442">
        <f t="shared" si="1327"/>
        <v>1.2150000000000001E-2</v>
      </c>
      <c r="S1088" s="442">
        <f t="shared" si="1328"/>
        <v>1.3899999999999999E-2</v>
      </c>
      <c r="T1088" s="442">
        <f t="shared" si="1329"/>
        <v>2.1600000000000001E-2</v>
      </c>
      <c r="V1088" s="442">
        <f>AVERAGE(Q1088:T1088)</f>
        <v>1.5587499999999999E-2</v>
      </c>
      <c r="W1088" s="445"/>
      <c r="X1088" s="257"/>
      <c r="Y1088" s="266">
        <v>155</v>
      </c>
    </row>
    <row r="1089" spans="1:68" ht="17.45" customHeight="1" x14ac:dyDescent="0.25">
      <c r="A1089" s="257">
        <f t="shared" si="1308"/>
        <v>12</v>
      </c>
      <c r="B1089" s="257">
        <f t="shared" si="1309"/>
        <v>2020</v>
      </c>
      <c r="C1089" s="435">
        <f t="shared" si="1236"/>
        <v>44185</v>
      </c>
      <c r="D1089" s="434"/>
      <c r="E1089" s="436">
        <v>1.52E-2</v>
      </c>
      <c r="F1089" s="437"/>
      <c r="G1089" s="438">
        <v>1.52E-2</v>
      </c>
      <c r="H1089" s="439"/>
      <c r="I1089" s="434"/>
      <c r="J1089" s="436">
        <v>1.29E-2</v>
      </c>
      <c r="K1089" s="434"/>
      <c r="L1089" s="436">
        <v>2.1000000000000001E-2</v>
      </c>
      <c r="M1089" s="264">
        <f t="shared" si="1237"/>
        <v>1.8743333333333338E-2</v>
      </c>
      <c r="N1089" s="264">
        <f t="shared" si="1238"/>
        <v>2.1402857142857151E-2</v>
      </c>
      <c r="O1089" s="264">
        <f t="shared" si="1239"/>
        <v>2.0464333333333338E-2</v>
      </c>
      <c r="P1089" s="264">
        <f t="shared" si="1240"/>
        <v>2.8543333333333327E-2</v>
      </c>
      <c r="Q1089" s="442">
        <f t="shared" ref="Q1089:Q1095" si="1331">IFERROR(AVERAGE(D1089:E1089),"")</f>
        <v>1.52E-2</v>
      </c>
      <c r="R1089" s="442">
        <f t="shared" ref="R1089:R1095" si="1332">IFERROR(AVERAGE(F1089:H1089),"")</f>
        <v>1.52E-2</v>
      </c>
      <c r="S1089" s="442">
        <f t="shared" ref="S1089:S1095" si="1333">IFERROR(AVERAGE(I1089:J1089),"")</f>
        <v>1.29E-2</v>
      </c>
      <c r="T1089" s="442">
        <f t="shared" ref="T1089:T1095" si="1334">IFERROR(AVERAGE(K1089:L1089),"")</f>
        <v>2.1000000000000001E-2</v>
      </c>
      <c r="V1089" s="442">
        <f>AVERAGE(Q1089:T1089)</f>
        <v>1.6074999999999999E-2</v>
      </c>
      <c r="W1089" s="445"/>
      <c r="X1089" s="265">
        <f>AVERAGE(Q1088:T1089)</f>
        <v>1.5831249999999998E-2</v>
      </c>
      <c r="Y1089" s="266">
        <v>155</v>
      </c>
    </row>
    <row r="1090" spans="1:68" ht="17.45" customHeight="1" x14ac:dyDescent="0.25">
      <c r="A1090" s="257">
        <f t="shared" si="1308"/>
        <v>12</v>
      </c>
      <c r="B1090" s="257">
        <f t="shared" si="1309"/>
        <v>2020</v>
      </c>
      <c r="C1090" s="8">
        <f t="shared" si="1236"/>
        <v>44186</v>
      </c>
      <c r="D1090" s="260">
        <v>1.8200000000000001E-2</v>
      </c>
      <c r="E1090" s="261"/>
      <c r="F1090" s="263">
        <v>1.49E-2</v>
      </c>
      <c r="G1090" s="262"/>
      <c r="H1090" s="285"/>
      <c r="I1090" s="260">
        <v>1.84E-2</v>
      </c>
      <c r="J1090" s="261"/>
      <c r="K1090" s="260">
        <v>3.0599999999999999E-2</v>
      </c>
      <c r="L1090" s="261"/>
      <c r="M1090" s="264">
        <f t="shared" si="1237"/>
        <v>1.8666666666666668E-2</v>
      </c>
      <c r="N1090" s="264">
        <f t="shared" si="1238"/>
        <v>2.1320000000000006E-2</v>
      </c>
      <c r="O1090" s="264">
        <f t="shared" si="1239"/>
        <v>2.0461000000000003E-2</v>
      </c>
      <c r="P1090" s="264">
        <f t="shared" si="1240"/>
        <v>2.8673333333333328E-2</v>
      </c>
      <c r="Q1090" s="265">
        <f t="shared" si="1331"/>
        <v>1.8200000000000001E-2</v>
      </c>
      <c r="R1090" s="265">
        <f t="shared" si="1332"/>
        <v>1.49E-2</v>
      </c>
      <c r="S1090" s="265">
        <f t="shared" si="1333"/>
        <v>1.84E-2</v>
      </c>
      <c r="T1090" s="265">
        <f t="shared" si="1334"/>
        <v>3.0599999999999999E-2</v>
      </c>
      <c r="V1090" s="257"/>
      <c r="W1090" s="265">
        <f t="shared" ref="W1090:W1094" si="1335">AVERAGE(Q1090:T1090)</f>
        <v>2.0525000000000002E-2</v>
      </c>
    </row>
    <row r="1091" spans="1:68" ht="17.45" customHeight="1" x14ac:dyDescent="0.25">
      <c r="A1091" s="257">
        <f t="shared" si="1308"/>
        <v>12</v>
      </c>
      <c r="B1091" s="257">
        <f t="shared" si="1309"/>
        <v>2020</v>
      </c>
      <c r="C1091" s="8">
        <f t="shared" si="1236"/>
        <v>44187</v>
      </c>
      <c r="D1091" s="260"/>
      <c r="E1091" s="261">
        <v>1.9800000000000002E-2</v>
      </c>
      <c r="F1091" s="263"/>
      <c r="G1091" s="262">
        <v>1.9099999999999999E-2</v>
      </c>
      <c r="H1091" s="285"/>
      <c r="I1091" s="260"/>
      <c r="J1091" s="261">
        <v>1.9400000000000001E-2</v>
      </c>
      <c r="K1091" s="260"/>
      <c r="L1091" s="261">
        <v>3.5900000000000001E-2</v>
      </c>
      <c r="M1091" s="264">
        <f t="shared" si="1237"/>
        <v>1.8770000000000002E-2</v>
      </c>
      <c r="N1091" s="264">
        <f t="shared" si="1238"/>
        <v>2.1517142857142863E-2</v>
      </c>
      <c r="O1091" s="264">
        <f t="shared" si="1239"/>
        <v>2.0707666666666669E-2</v>
      </c>
      <c r="P1091" s="264">
        <f t="shared" si="1240"/>
        <v>2.9276666666666663E-2</v>
      </c>
      <c r="Q1091" s="265">
        <f t="shared" si="1331"/>
        <v>1.9800000000000002E-2</v>
      </c>
      <c r="R1091" s="265">
        <f t="shared" si="1332"/>
        <v>1.9099999999999999E-2</v>
      </c>
      <c r="S1091" s="265">
        <f t="shared" si="1333"/>
        <v>1.9400000000000001E-2</v>
      </c>
      <c r="T1091" s="265">
        <f t="shared" si="1334"/>
        <v>3.5900000000000001E-2</v>
      </c>
      <c r="V1091" s="257"/>
      <c r="W1091" s="265">
        <f t="shared" si="1335"/>
        <v>2.3550000000000001E-2</v>
      </c>
    </row>
    <row r="1092" spans="1:68" ht="17.45" customHeight="1" x14ac:dyDescent="0.25">
      <c r="A1092" s="257">
        <f t="shared" si="1308"/>
        <v>12</v>
      </c>
      <c r="B1092" s="257">
        <f t="shared" si="1309"/>
        <v>2020</v>
      </c>
      <c r="C1092" s="8">
        <f t="shared" si="1236"/>
        <v>44188</v>
      </c>
      <c r="D1092" s="260">
        <v>1.3899999999999999E-2</v>
      </c>
      <c r="E1092" s="261"/>
      <c r="F1092" s="263"/>
      <c r="G1092" s="262"/>
      <c r="H1092" s="285">
        <v>1.49E-2</v>
      </c>
      <c r="I1092" s="260">
        <v>2.2100000000000002E-2</v>
      </c>
      <c r="J1092" s="261"/>
      <c r="K1092" s="260">
        <v>2.0299999999999999E-2</v>
      </c>
      <c r="L1092" s="261"/>
      <c r="M1092" s="264">
        <f t="shared" si="1237"/>
        <v>1.8813333333333338E-2</v>
      </c>
      <c r="N1092" s="264">
        <f t="shared" si="1238"/>
        <v>2.1500000000000005E-2</v>
      </c>
      <c r="O1092" s="264">
        <f t="shared" si="1239"/>
        <v>2.0791E-2</v>
      </c>
      <c r="P1092" s="264">
        <f t="shared" si="1240"/>
        <v>2.9129999999999996E-2</v>
      </c>
      <c r="Q1092" s="265">
        <f t="shared" si="1331"/>
        <v>1.3899999999999999E-2</v>
      </c>
      <c r="R1092" s="265">
        <f t="shared" si="1332"/>
        <v>1.49E-2</v>
      </c>
      <c r="S1092" s="265">
        <f t="shared" si="1333"/>
        <v>2.2100000000000002E-2</v>
      </c>
      <c r="T1092" s="265">
        <f t="shared" si="1334"/>
        <v>2.0299999999999999E-2</v>
      </c>
      <c r="V1092" s="257"/>
      <c r="W1092" s="265">
        <f t="shared" si="1335"/>
        <v>1.78E-2</v>
      </c>
    </row>
    <row r="1093" spans="1:68" ht="17.45" customHeight="1" x14ac:dyDescent="0.25">
      <c r="A1093" s="257">
        <f t="shared" si="1308"/>
        <v>12</v>
      </c>
      <c r="B1093" s="257">
        <f t="shared" si="1309"/>
        <v>2020</v>
      </c>
      <c r="C1093" s="8">
        <f t="shared" ref="C1093:C1156" si="1336">C1092+1</f>
        <v>44189</v>
      </c>
      <c r="D1093" s="260"/>
      <c r="E1093" s="261">
        <v>8.3700000000000007E-3</v>
      </c>
      <c r="F1093" s="263"/>
      <c r="G1093" s="262">
        <v>1.09E-2</v>
      </c>
      <c r="H1093" s="285"/>
      <c r="I1093" s="260"/>
      <c r="J1093" s="261">
        <v>1.24E-2</v>
      </c>
      <c r="K1093" s="260"/>
      <c r="L1093" s="261">
        <v>1.6400000000000001E-2</v>
      </c>
      <c r="M1093" s="264">
        <f t="shared" si="1237"/>
        <v>1.8549E-2</v>
      </c>
      <c r="N1093" s="264">
        <f t="shared" si="1238"/>
        <v>2.1268571428571432E-2</v>
      </c>
      <c r="O1093" s="264">
        <f t="shared" si="1239"/>
        <v>2.0511000000000001E-2</v>
      </c>
      <c r="P1093" s="264">
        <f t="shared" si="1240"/>
        <v>2.8553333333333326E-2</v>
      </c>
      <c r="Q1093" s="265">
        <f t="shared" si="1331"/>
        <v>8.3700000000000007E-3</v>
      </c>
      <c r="R1093" s="265">
        <f t="shared" si="1332"/>
        <v>1.09E-2</v>
      </c>
      <c r="S1093" s="265">
        <f t="shared" si="1333"/>
        <v>1.24E-2</v>
      </c>
      <c r="T1093" s="265">
        <f t="shared" si="1334"/>
        <v>1.6400000000000001E-2</v>
      </c>
      <c r="V1093" s="257"/>
      <c r="W1093" s="265">
        <f t="shared" si="1335"/>
        <v>1.20175E-2</v>
      </c>
    </row>
    <row r="1094" spans="1:68" ht="17.45" customHeight="1" x14ac:dyDescent="0.25">
      <c r="A1094" s="257">
        <f t="shared" si="1308"/>
        <v>12</v>
      </c>
      <c r="B1094" s="257">
        <f t="shared" si="1309"/>
        <v>2020</v>
      </c>
      <c r="C1094" s="48">
        <f t="shared" si="1336"/>
        <v>44190</v>
      </c>
      <c r="D1094" s="275">
        <v>7.2500000000000004E-3</v>
      </c>
      <c r="E1094" s="276"/>
      <c r="F1094" s="278">
        <v>4.6600000000000001E-3</v>
      </c>
      <c r="G1094" s="277"/>
      <c r="H1094" s="286">
        <v>4.45E-3</v>
      </c>
      <c r="I1094" s="275">
        <v>4.7999999999999996E-3</v>
      </c>
      <c r="J1094" s="276"/>
      <c r="K1094" s="275">
        <v>8.8800000000000007E-3</v>
      </c>
      <c r="L1094" s="276"/>
      <c r="M1094" s="264">
        <f t="shared" ref="M1094:M1157" si="1337">IF(SUM(D1094:E1094)&gt;0,IFERROR(AVERAGE(D1065:E1094),""),"")</f>
        <v>1.8270666666666664E-2</v>
      </c>
      <c r="N1094" s="264">
        <f t="shared" ref="N1094:N1157" si="1338">IF(SUM(F1094:H1094)&gt;0,IFERROR(AVERAGE(F1065:H1094),""),"")</f>
        <v>2.0471714285714288E-2</v>
      </c>
      <c r="O1094" s="264">
        <f t="shared" ref="O1094:O1157" si="1339">IF(SUM(I1094:J1094)&gt;0,IFERROR(AVERAGE(I1065:J1094),""),"")</f>
        <v>1.9911000000000002E-2</v>
      </c>
      <c r="P1094" s="264">
        <f t="shared" ref="P1094:P1157" si="1340">IF(SUM(K1094:L1094)&gt;0,IFERROR(AVERAGE(K1065:L1094),""),"")</f>
        <v>2.8002666666666662E-2</v>
      </c>
      <c r="Q1094" s="265">
        <f t="shared" si="1331"/>
        <v>7.2500000000000004E-3</v>
      </c>
      <c r="R1094" s="265">
        <f t="shared" si="1332"/>
        <v>4.555E-3</v>
      </c>
      <c r="S1094" s="265">
        <f t="shared" si="1333"/>
        <v>4.7999999999999996E-3</v>
      </c>
      <c r="T1094" s="265">
        <f t="shared" si="1334"/>
        <v>8.8800000000000007E-3</v>
      </c>
      <c r="V1094" s="257"/>
      <c r="W1094" s="265">
        <f t="shared" si="1335"/>
        <v>6.3712500000000002E-3</v>
      </c>
      <c r="X1094" s="265">
        <f>AVERAGE(Q1090:T1094)</f>
        <v>1.6052750000000001E-2</v>
      </c>
      <c r="Y1094" s="266">
        <v>156</v>
      </c>
    </row>
    <row r="1095" spans="1:68" ht="17.45" customHeight="1" x14ac:dyDescent="0.25">
      <c r="A1095" s="298">
        <f t="shared" si="1308"/>
        <v>12</v>
      </c>
      <c r="B1095" s="298">
        <f t="shared" si="1309"/>
        <v>2020</v>
      </c>
      <c r="C1095" s="435">
        <f t="shared" si="1336"/>
        <v>44191</v>
      </c>
      <c r="D1095" s="434"/>
      <c r="E1095" s="436">
        <v>3.1E-2</v>
      </c>
      <c r="F1095" s="437"/>
      <c r="G1095" s="438">
        <v>7.0600000000000003E-3</v>
      </c>
      <c r="H1095" s="439"/>
      <c r="I1095" s="434"/>
      <c r="J1095" s="436">
        <v>7.2899999999999996E-3</v>
      </c>
      <c r="K1095" s="434"/>
      <c r="L1095" s="436">
        <v>1.5800000000000002E-2</v>
      </c>
      <c r="M1095" s="264">
        <f t="shared" si="1337"/>
        <v>1.8874000000000002E-2</v>
      </c>
      <c r="N1095" s="264">
        <f t="shared" si="1338"/>
        <v>2.035057142857143E-2</v>
      </c>
      <c r="O1095" s="264">
        <f t="shared" si="1339"/>
        <v>1.9724000000000002E-2</v>
      </c>
      <c r="P1095" s="264">
        <f t="shared" si="1340"/>
        <v>2.796266666666666E-2</v>
      </c>
      <c r="Q1095" s="442">
        <f t="shared" si="1331"/>
        <v>3.1E-2</v>
      </c>
      <c r="R1095" s="442">
        <f t="shared" si="1332"/>
        <v>7.0600000000000003E-3</v>
      </c>
      <c r="S1095" s="442">
        <f t="shared" si="1333"/>
        <v>7.2899999999999996E-3</v>
      </c>
      <c r="T1095" s="442">
        <f t="shared" si="1334"/>
        <v>1.5800000000000002E-2</v>
      </c>
      <c r="V1095" s="442">
        <f>AVERAGE(Q1095:T1095)</f>
        <v>1.5287499999999999E-2</v>
      </c>
      <c r="W1095" s="445"/>
      <c r="X1095" s="257"/>
      <c r="Y1095" s="266">
        <v>156</v>
      </c>
    </row>
    <row r="1096" spans="1:68" ht="17.45" customHeight="1" x14ac:dyDescent="0.25">
      <c r="A1096" s="298">
        <f t="shared" si="1308"/>
        <v>12</v>
      </c>
      <c r="B1096" s="298">
        <f t="shared" si="1309"/>
        <v>2020</v>
      </c>
      <c r="C1096" s="435">
        <f t="shared" si="1336"/>
        <v>44192</v>
      </c>
      <c r="D1096" s="434">
        <v>8.5199999999999998E-3</v>
      </c>
      <c r="E1096" s="436"/>
      <c r="F1096" s="437">
        <v>5.1700000000000001E-3</v>
      </c>
      <c r="G1096" s="438"/>
      <c r="H1096" s="439"/>
      <c r="I1096" s="434">
        <v>5.5100000000000001E-3</v>
      </c>
      <c r="J1096" s="436"/>
      <c r="K1096" s="434">
        <v>7.4900000000000001E-3</v>
      </c>
      <c r="L1096" s="436"/>
      <c r="M1096" s="264">
        <f t="shared" si="1337"/>
        <v>1.8494666666666666E-2</v>
      </c>
      <c r="N1096" s="264">
        <f t="shared" si="1338"/>
        <v>2.0012571428571432E-2</v>
      </c>
      <c r="O1096" s="264">
        <f t="shared" si="1339"/>
        <v>1.9311000000000002E-2</v>
      </c>
      <c r="P1096" s="264">
        <f t="shared" si="1340"/>
        <v>2.7425666666666664E-2</v>
      </c>
      <c r="Q1096" s="442">
        <f t="shared" ref="Q1096:Q1103" si="1341">IFERROR(AVERAGE(D1096:E1096),"")</f>
        <v>8.5199999999999998E-3</v>
      </c>
      <c r="R1096" s="442">
        <f t="shared" ref="R1096:R1103" si="1342">IFERROR(AVERAGE(F1096:H1096),"")</f>
        <v>5.1700000000000001E-3</v>
      </c>
      <c r="S1096" s="442">
        <f t="shared" ref="S1096:S1103" si="1343">IFERROR(AVERAGE(I1096:J1096),"")</f>
        <v>5.5100000000000001E-3</v>
      </c>
      <c r="T1096" s="442">
        <f t="shared" ref="T1096:T1103" si="1344">IFERROR(AVERAGE(K1096:L1096),"")</f>
        <v>7.4900000000000001E-3</v>
      </c>
      <c r="V1096" s="442">
        <f>AVERAGE(Q1096:T1096)</f>
        <v>6.6725000000000005E-3</v>
      </c>
      <c r="W1096" s="445"/>
      <c r="X1096" s="265">
        <f>AVERAGE(Q1095:T1096)</f>
        <v>1.0979999999999998E-2</v>
      </c>
      <c r="Y1096" s="266">
        <v>156</v>
      </c>
      <c r="BK1096" s="25" t="s">
        <v>103</v>
      </c>
      <c r="BL1096" s="25" t="s">
        <v>1</v>
      </c>
      <c r="BM1096" s="25" t="s">
        <v>2</v>
      </c>
      <c r="BN1096" s="25" t="s">
        <v>9</v>
      </c>
      <c r="BO1096" s="25" t="s">
        <v>12</v>
      </c>
      <c r="BP1096" s="25" t="s">
        <v>83</v>
      </c>
    </row>
    <row r="1097" spans="1:68" ht="17.45" customHeight="1" thickBot="1" x14ac:dyDescent="0.3">
      <c r="A1097" s="257">
        <f t="shared" si="1308"/>
        <v>12</v>
      </c>
      <c r="B1097" s="257">
        <f t="shared" si="1309"/>
        <v>2020</v>
      </c>
      <c r="C1097" s="8">
        <f t="shared" si="1336"/>
        <v>44193</v>
      </c>
      <c r="D1097" s="260"/>
      <c r="E1097" s="261">
        <v>4.7699999999999999E-3</v>
      </c>
      <c r="F1097" s="263"/>
      <c r="G1097" s="262">
        <v>7.2500000000000004E-3</v>
      </c>
      <c r="H1097" s="285"/>
      <c r="I1097" s="260"/>
      <c r="J1097" s="261">
        <v>5.4200000000000003E-3</v>
      </c>
      <c r="K1097" s="260"/>
      <c r="L1097" s="261">
        <v>1.11E-2</v>
      </c>
      <c r="M1097" s="264">
        <f t="shared" si="1337"/>
        <v>1.8273666666666671E-2</v>
      </c>
      <c r="N1097" s="264">
        <f t="shared" si="1338"/>
        <v>1.9931142857142859E-2</v>
      </c>
      <c r="O1097" s="264">
        <f t="shared" si="1339"/>
        <v>1.9105E-2</v>
      </c>
      <c r="P1097" s="264">
        <f t="shared" si="1340"/>
        <v>2.7298999999999997E-2</v>
      </c>
      <c r="Q1097" s="265">
        <f t="shared" si="1341"/>
        <v>4.7699999999999999E-3</v>
      </c>
      <c r="R1097" s="265">
        <f t="shared" si="1342"/>
        <v>7.2500000000000004E-3</v>
      </c>
      <c r="S1097" s="265">
        <f t="shared" si="1343"/>
        <v>5.4200000000000003E-3</v>
      </c>
      <c r="T1097" s="265">
        <f t="shared" si="1344"/>
        <v>1.11E-2</v>
      </c>
      <c r="V1097" s="257"/>
      <c r="W1097" s="265">
        <f t="shared" ref="W1097:W1101" si="1345">AVERAGE(Q1097:T1097)</f>
        <v>7.1350000000000007E-3</v>
      </c>
      <c r="BK1097" s="22" t="s">
        <v>20</v>
      </c>
      <c r="BL1097" s="264">
        <f>MAX($D$735:$E$1100)</f>
        <v>0.245</v>
      </c>
      <c r="BM1097" s="264">
        <f>MAX($F$735:$H$1100)</f>
        <v>9.0499999999999997E-2</v>
      </c>
      <c r="BN1097" s="264">
        <f>MAX($I$735:$J$1100)</f>
        <v>0.14499999999999999</v>
      </c>
      <c r="BO1097" s="264">
        <f>MAX($K$735:$L$1100)</f>
        <v>0.122</v>
      </c>
      <c r="BP1097" s="264">
        <f>MAX($D$735:$L$1100)</f>
        <v>0.245</v>
      </c>
    </row>
    <row r="1098" spans="1:68" ht="17.45" customHeight="1" thickBot="1" x14ac:dyDescent="0.3">
      <c r="A1098" s="257">
        <f t="shared" si="1308"/>
        <v>12</v>
      </c>
      <c r="B1098" s="257">
        <f t="shared" si="1309"/>
        <v>2020</v>
      </c>
      <c r="C1098" s="8">
        <f t="shared" si="1336"/>
        <v>44194</v>
      </c>
      <c r="D1098" s="260">
        <v>1.2500000000000001E-2</v>
      </c>
      <c r="E1098" s="261"/>
      <c r="F1098" s="263"/>
      <c r="G1098" s="262"/>
      <c r="H1098" s="285">
        <v>9.9699999999999997E-3</v>
      </c>
      <c r="I1098" s="260">
        <v>1.8499999999999999E-2</v>
      </c>
      <c r="J1098" s="261"/>
      <c r="K1098" s="260">
        <v>2.1299999999999999E-2</v>
      </c>
      <c r="L1098" s="261"/>
      <c r="M1098" s="264">
        <f t="shared" si="1337"/>
        <v>1.8293666666666663E-2</v>
      </c>
      <c r="N1098" s="264">
        <f t="shared" si="1338"/>
        <v>1.9907428571428569E-2</v>
      </c>
      <c r="O1098" s="264">
        <f t="shared" si="1339"/>
        <v>1.9444000000000003E-2</v>
      </c>
      <c r="P1098" s="264">
        <f t="shared" si="1340"/>
        <v>2.7402333333333327E-2</v>
      </c>
      <c r="Q1098" s="265">
        <f t="shared" si="1341"/>
        <v>1.2500000000000001E-2</v>
      </c>
      <c r="R1098" s="265">
        <f t="shared" si="1342"/>
        <v>9.9699999999999997E-3</v>
      </c>
      <c r="S1098" s="265">
        <f t="shared" si="1343"/>
        <v>1.8499999999999999E-2</v>
      </c>
      <c r="T1098" s="265">
        <f t="shared" si="1344"/>
        <v>2.1299999999999999E-2</v>
      </c>
      <c r="V1098" s="257"/>
      <c r="W1098" s="265">
        <f t="shared" si="1345"/>
        <v>1.55675E-2</v>
      </c>
      <c r="Z1098" s="313" t="s">
        <v>89</v>
      </c>
      <c r="AA1098" s="299">
        <v>2020</v>
      </c>
      <c r="AB1098" s="300"/>
      <c r="AC1098" s="300"/>
      <c r="AD1098" s="300"/>
      <c r="BK1098" s="105" t="s">
        <v>55</v>
      </c>
      <c r="BL1098" s="294">
        <f>PERCENTILE($D$735:$E$1100,0.98)</f>
        <v>5.1309999999999988E-2</v>
      </c>
      <c r="BM1098" s="294">
        <f>PERCENTILE($F$735:$H$1100,0.98)</f>
        <v>5.0021999999999983E-2</v>
      </c>
      <c r="BN1098" s="294">
        <f>PERCENTILE($I$735:$J$1100,0.98)</f>
        <v>5.9199999999999975E-2</v>
      </c>
      <c r="BO1098" s="294">
        <f>PERCENTILE($K$735:$L$1100,0.98)</f>
        <v>4.9571999999999998E-2</v>
      </c>
      <c r="BP1098" s="294">
        <f>PERCENTILE($D$735:$L$1100,0.98)</f>
        <v>5.2267999999999981E-2</v>
      </c>
    </row>
    <row r="1099" spans="1:68" ht="17.45" customHeight="1" x14ac:dyDescent="0.25">
      <c r="A1099" s="257">
        <f t="shared" si="1308"/>
        <v>12</v>
      </c>
      <c r="B1099" s="257">
        <f t="shared" si="1309"/>
        <v>2020</v>
      </c>
      <c r="C1099" s="8">
        <f t="shared" si="1336"/>
        <v>44195</v>
      </c>
      <c r="D1099" s="260"/>
      <c r="E1099" s="261">
        <v>1.2E-2</v>
      </c>
      <c r="F1099" s="263"/>
      <c r="G1099" s="262">
        <v>1.2800000000000001E-2</v>
      </c>
      <c r="H1099" s="285"/>
      <c r="I1099" s="260"/>
      <c r="J1099" s="261">
        <v>2.3199999999999998E-2</v>
      </c>
      <c r="K1099" s="260"/>
      <c r="L1099" s="261">
        <v>2.3800000000000002E-2</v>
      </c>
      <c r="M1099" s="264">
        <f t="shared" si="1337"/>
        <v>1.8106999999999998E-2</v>
      </c>
      <c r="N1099" s="264">
        <f t="shared" si="1338"/>
        <v>1.9373142857142856E-2</v>
      </c>
      <c r="O1099" s="264">
        <f t="shared" si="1339"/>
        <v>1.9030666666666664E-2</v>
      </c>
      <c r="P1099" s="264">
        <f t="shared" si="1340"/>
        <v>2.6545666666666665E-2</v>
      </c>
      <c r="Q1099" s="265">
        <f t="shared" si="1341"/>
        <v>1.2E-2</v>
      </c>
      <c r="R1099" s="265">
        <f t="shared" si="1342"/>
        <v>1.2800000000000001E-2</v>
      </c>
      <c r="S1099" s="265">
        <f t="shared" si="1343"/>
        <v>2.3199999999999998E-2</v>
      </c>
      <c r="T1099" s="265">
        <f t="shared" si="1344"/>
        <v>2.3800000000000002E-2</v>
      </c>
      <c r="V1099" s="257"/>
      <c r="W1099" s="265">
        <f t="shared" si="1345"/>
        <v>1.7950000000000001E-2</v>
      </c>
      <c r="Z1099" s="301" t="s">
        <v>35</v>
      </c>
      <c r="AA1099" s="301" t="s">
        <v>1</v>
      </c>
      <c r="AB1099" s="301" t="s">
        <v>2</v>
      </c>
      <c r="AC1099" s="301" t="s">
        <v>9</v>
      </c>
      <c r="AD1099" s="301" t="s">
        <v>12</v>
      </c>
      <c r="BK1099" s="22" t="s">
        <v>75</v>
      </c>
      <c r="BL1099" s="264">
        <f>PERCENTILE($D$735:$E$1100,0.95)</f>
        <v>3.8474999999999995E-2</v>
      </c>
      <c r="BM1099" s="264">
        <f>PERCENTILE($F$735:$H$1100,0.95)</f>
        <v>3.9339999999999965E-2</v>
      </c>
      <c r="BN1099" s="264">
        <f>PERCENTILE($I$735:$J$1100,0.95)</f>
        <v>4.4600000000000001E-2</v>
      </c>
      <c r="BO1099" s="264">
        <f>PERCENTILE($K$735:$L$1100,0.95)</f>
        <v>4.6600000000000003E-2</v>
      </c>
      <c r="BP1099" s="264">
        <f>PERCENTILE($D$735:$L$1100,0.95)</f>
        <v>4.3939999999999986E-2</v>
      </c>
    </row>
    <row r="1100" spans="1:68" ht="17.45" customHeight="1" thickBot="1" x14ac:dyDescent="0.3">
      <c r="A1100" s="257">
        <f t="shared" si="1308"/>
        <v>12</v>
      </c>
      <c r="B1100" s="257">
        <f t="shared" si="1309"/>
        <v>2020</v>
      </c>
      <c r="C1100" s="156">
        <f t="shared" si="1336"/>
        <v>44196</v>
      </c>
      <c r="D1100" s="173">
        <v>1.9400000000000001E-2</v>
      </c>
      <c r="E1100" s="174"/>
      <c r="F1100" s="175">
        <v>1.38E-2</v>
      </c>
      <c r="G1100" s="176"/>
      <c r="H1100" s="177">
        <v>1.35E-2</v>
      </c>
      <c r="I1100" s="173">
        <v>1.38E-2</v>
      </c>
      <c r="J1100" s="174"/>
      <c r="K1100" s="173">
        <v>2.86E-2</v>
      </c>
      <c r="L1100" s="174"/>
      <c r="M1100" s="140">
        <f t="shared" si="1337"/>
        <v>1.7780333333333332E-2</v>
      </c>
      <c r="N1100" s="140">
        <f t="shared" si="1338"/>
        <v>1.851314285714286E-2</v>
      </c>
      <c r="O1100" s="140">
        <f t="shared" si="1339"/>
        <v>1.8404000000000007E-2</v>
      </c>
      <c r="P1100" s="140">
        <f t="shared" si="1340"/>
        <v>2.631233333333333E-2</v>
      </c>
      <c r="Q1100" s="308">
        <f t="shared" si="1341"/>
        <v>1.9400000000000001E-2</v>
      </c>
      <c r="R1100" s="308">
        <f t="shared" si="1342"/>
        <v>1.3649999999999999E-2</v>
      </c>
      <c r="S1100" s="308">
        <f t="shared" si="1343"/>
        <v>1.38E-2</v>
      </c>
      <c r="T1100" s="308">
        <f t="shared" si="1344"/>
        <v>2.86E-2</v>
      </c>
      <c r="U1100" s="315"/>
      <c r="V1100" s="307"/>
      <c r="W1100" s="308">
        <f t="shared" si="1345"/>
        <v>1.8862499999999997E-2</v>
      </c>
      <c r="Z1100" s="302" t="s">
        <v>58</v>
      </c>
      <c r="AA1100" s="303">
        <f>AVERAGE(D1070:E1100)</f>
        <v>1.8148709677419352E-2</v>
      </c>
      <c r="AB1100" s="303">
        <f>AVERAGE(F1070:H1100)</f>
        <v>1.9063783783783782E-2</v>
      </c>
      <c r="AC1100" s="303">
        <f>AVERAGE(I1070:J1100)</f>
        <v>1.8861935483870967E-2</v>
      </c>
      <c r="AD1100" s="303">
        <f>AVERAGE(K1070:L1100)</f>
        <v>2.6611935483870964E-2</v>
      </c>
      <c r="BK1100" s="22" t="s">
        <v>21</v>
      </c>
      <c r="BL1100" s="264">
        <f>PERCENTILE($D$735:$E$1100,0.9)</f>
        <v>3.1600000000000003E-2</v>
      </c>
      <c r="BM1100" s="264">
        <f>PERCENTILE($F$735:$H$1100,0.9)</f>
        <v>3.2000000000000001E-2</v>
      </c>
      <c r="BN1100" s="264">
        <f>PERCENTILE($I$735:$J$1100,0.9)</f>
        <v>3.49E-2</v>
      </c>
      <c r="BO1100" s="264">
        <f>PERCENTILE($K$735:$L$1100,0.9)</f>
        <v>4.0220000000000006E-2</v>
      </c>
      <c r="BP1100" s="264">
        <f>PERCENTILE($D$735:$L$1100,0.9)</f>
        <v>3.5099999999999999E-2</v>
      </c>
    </row>
    <row r="1101" spans="1:68" ht="17.45" customHeight="1" x14ac:dyDescent="0.25">
      <c r="A1101" s="257">
        <f t="shared" si="1308"/>
        <v>1</v>
      </c>
      <c r="B1101" s="257">
        <f t="shared" si="1309"/>
        <v>2021</v>
      </c>
      <c r="C1101" s="115">
        <f t="shared" si="1336"/>
        <v>44197</v>
      </c>
      <c r="D1101" s="122"/>
      <c r="E1101" s="124">
        <v>1.3299999999999999E-2</v>
      </c>
      <c r="F1101" s="125"/>
      <c r="G1101" s="123">
        <v>9.2599999999999991E-3</v>
      </c>
      <c r="H1101" s="121"/>
      <c r="I1101" s="122"/>
      <c r="J1101" s="124">
        <v>8.3199999999999993E-3</v>
      </c>
      <c r="K1101" s="122"/>
      <c r="L1101" s="124">
        <v>8.6999999999999994E-3</v>
      </c>
      <c r="M1101" s="264">
        <f t="shared" si="1337"/>
        <v>1.750366666666666E-2</v>
      </c>
      <c r="N1101" s="264">
        <f t="shared" si="1338"/>
        <v>1.8086285714285714E-2</v>
      </c>
      <c r="O1101" s="264">
        <f t="shared" si="1339"/>
        <v>1.7798000000000001E-2</v>
      </c>
      <c r="P1101" s="264">
        <f t="shared" si="1340"/>
        <v>2.514566666666667E-2</v>
      </c>
      <c r="Q1101" s="265">
        <f t="shared" si="1341"/>
        <v>1.3299999999999999E-2</v>
      </c>
      <c r="R1101" s="265">
        <f t="shared" si="1342"/>
        <v>9.2599999999999991E-3</v>
      </c>
      <c r="S1101" s="265">
        <f t="shared" si="1343"/>
        <v>8.3199999999999993E-3</v>
      </c>
      <c r="T1101" s="265">
        <f t="shared" si="1344"/>
        <v>8.6999999999999994E-3</v>
      </c>
      <c r="V1101" s="257"/>
      <c r="W1101" s="265">
        <f t="shared" si="1345"/>
        <v>9.8949999999999993E-3</v>
      </c>
      <c r="X1101" s="265">
        <f>AVERAGE(Q1097:T1101)</f>
        <v>1.3881999999999997E-2</v>
      </c>
      <c r="Y1101" s="266">
        <v>157</v>
      </c>
      <c r="Z1101" s="302" t="s">
        <v>59</v>
      </c>
      <c r="AA1101" s="303">
        <f>MAX(D1070:E1100)</f>
        <v>3.5200000000000002E-2</v>
      </c>
      <c r="AB1101" s="303">
        <f>MAX(F1070:H1100)</f>
        <v>4.1200000000000001E-2</v>
      </c>
      <c r="AC1101" s="303">
        <f>MAX(I1070:J1100)</f>
        <v>3.6400000000000002E-2</v>
      </c>
      <c r="AD1101" s="303">
        <f>MAX(K1070:L1100)</f>
        <v>4.9599999999999998E-2</v>
      </c>
      <c r="AW1101" s="296">
        <f>MAX(Q1101:T1101)</f>
        <v>1.3299999999999999E-2</v>
      </c>
      <c r="AX1101" s="266" t="str">
        <f>IF(Q1101=AW1101,"#1",IF(R1101=AW1101,"#2",IF(S1101=AW1101,"#4",IF(T1101=AW1101,"#5"))))</f>
        <v>#1</v>
      </c>
    </row>
    <row r="1102" spans="1:68" ht="17.45" customHeight="1" thickBot="1" x14ac:dyDescent="0.3">
      <c r="A1102" s="298">
        <f t="shared" si="1308"/>
        <v>1</v>
      </c>
      <c r="B1102" s="298">
        <f t="shared" si="1309"/>
        <v>2021</v>
      </c>
      <c r="C1102" s="435">
        <f t="shared" si="1336"/>
        <v>44198</v>
      </c>
      <c r="D1102" s="434">
        <v>1.11E-2</v>
      </c>
      <c r="E1102" s="436"/>
      <c r="F1102" s="437">
        <v>6.4000000000000003E-3</v>
      </c>
      <c r="G1102" s="438"/>
      <c r="H1102" s="439"/>
      <c r="I1102" s="434">
        <v>8.1799999999999998E-3</v>
      </c>
      <c r="J1102" s="436"/>
      <c r="K1102" s="434">
        <v>1.2699999999999999E-2</v>
      </c>
      <c r="L1102" s="436"/>
      <c r="M1102" s="264">
        <f t="shared" si="1337"/>
        <v>1.707033333333333E-2</v>
      </c>
      <c r="N1102" s="264">
        <f t="shared" si="1338"/>
        <v>1.740342857142857E-2</v>
      </c>
      <c r="O1102" s="264">
        <f t="shared" si="1339"/>
        <v>1.701066666666667E-2</v>
      </c>
      <c r="P1102" s="264">
        <f t="shared" si="1340"/>
        <v>2.4055666666666673E-2</v>
      </c>
      <c r="Q1102" s="442">
        <f t="shared" si="1341"/>
        <v>1.11E-2</v>
      </c>
      <c r="R1102" s="442">
        <f t="shared" si="1342"/>
        <v>6.4000000000000003E-3</v>
      </c>
      <c r="S1102" s="442">
        <f t="shared" si="1343"/>
        <v>8.1799999999999998E-3</v>
      </c>
      <c r="T1102" s="442">
        <f t="shared" si="1344"/>
        <v>1.2699999999999999E-2</v>
      </c>
      <c r="V1102" s="442">
        <f>AVERAGE(Q1102:T1102)</f>
        <v>9.5949999999999994E-3</v>
      </c>
      <c r="W1102" s="445"/>
      <c r="X1102" s="257"/>
      <c r="Y1102" s="266">
        <v>157</v>
      </c>
      <c r="Z1102" s="304" t="s">
        <v>128</v>
      </c>
      <c r="AA1102" s="305">
        <f>COUNTIF(D1070:E1100,"&gt;=0.075")</f>
        <v>0</v>
      </c>
      <c r="AB1102" s="305">
        <f>COUNTIF(F1070:H1100,"&gt;=0.075")</f>
        <v>0</v>
      </c>
      <c r="AC1102" s="305">
        <f>COUNTIF(I1070:J1100,"&gt;=0.075")</f>
        <v>0</v>
      </c>
      <c r="AD1102" s="305">
        <f>COUNTIF(K1070:L1100,"&gt;=0.075")</f>
        <v>0</v>
      </c>
      <c r="AW1102" s="296">
        <f t="shared" ref="AW1102:AW1165" si="1346">MAX(Q1102:T1102)</f>
        <v>1.2699999999999999E-2</v>
      </c>
      <c r="AX1102" s="266" t="str">
        <f t="shared" ref="AX1102:AX1165" si="1347">IF(Q1102=AW1102,"#1",IF(R1102=AW1102,"#2",IF(S1102=AW1102,"#4",IF(T1102=AW1102,"#5"))))</f>
        <v>#5</v>
      </c>
    </row>
    <row r="1103" spans="1:68" ht="17.45" customHeight="1" thickBot="1" x14ac:dyDescent="0.3">
      <c r="A1103" s="298">
        <f t="shared" si="1308"/>
        <v>1</v>
      </c>
      <c r="B1103" s="298">
        <f t="shared" si="1309"/>
        <v>2021</v>
      </c>
      <c r="C1103" s="435">
        <f t="shared" si="1336"/>
        <v>44199</v>
      </c>
      <c r="D1103" s="434"/>
      <c r="E1103" s="436">
        <v>8.5800000000000008E-3</v>
      </c>
      <c r="F1103" s="437"/>
      <c r="G1103" s="438">
        <v>7.9600000000000001E-3</v>
      </c>
      <c r="H1103" s="439"/>
      <c r="I1103" s="434"/>
      <c r="J1103" s="436">
        <v>6.6E-3</v>
      </c>
      <c r="K1103" s="434"/>
      <c r="L1103" s="436">
        <v>1.3899999999999999E-2</v>
      </c>
      <c r="M1103" s="264">
        <f t="shared" si="1337"/>
        <v>1.6796333333333333E-2</v>
      </c>
      <c r="N1103" s="264">
        <f t="shared" si="1338"/>
        <v>1.713371428571429E-2</v>
      </c>
      <c r="O1103" s="264">
        <f t="shared" si="1339"/>
        <v>1.6497333333333336E-2</v>
      </c>
      <c r="P1103" s="264">
        <f t="shared" si="1340"/>
        <v>2.3309000000000003E-2</v>
      </c>
      <c r="Q1103" s="442">
        <f t="shared" si="1341"/>
        <v>8.5800000000000008E-3</v>
      </c>
      <c r="R1103" s="442">
        <f t="shared" si="1342"/>
        <v>7.9600000000000001E-3</v>
      </c>
      <c r="S1103" s="442">
        <f t="shared" si="1343"/>
        <v>6.6E-3</v>
      </c>
      <c r="T1103" s="442">
        <f t="shared" si="1344"/>
        <v>1.3899999999999999E-2</v>
      </c>
      <c r="V1103" s="442">
        <f>AVERAGE(Q1103:T1103)</f>
        <v>9.2600000000000009E-3</v>
      </c>
      <c r="W1103" s="445"/>
      <c r="X1103" s="265">
        <f>AVERAGE(Q1102:T1103)</f>
        <v>9.4275000000000001E-3</v>
      </c>
      <c r="Y1103" s="266">
        <v>157</v>
      </c>
      <c r="AD1103" s="136">
        <f>AVERAGE(AA1100:AD1100)</f>
        <v>2.0671591107236265E-2</v>
      </c>
      <c r="AW1103" s="296">
        <f t="shared" si="1346"/>
        <v>1.3899999999999999E-2</v>
      </c>
      <c r="AX1103" s="266" t="str">
        <f t="shared" si="1347"/>
        <v>#5</v>
      </c>
    </row>
    <row r="1104" spans="1:68" ht="17.45" customHeight="1" thickBot="1" x14ac:dyDescent="0.3">
      <c r="A1104" s="257">
        <f t="shared" si="1308"/>
        <v>1</v>
      </c>
      <c r="B1104" s="257">
        <f t="shared" si="1309"/>
        <v>2021</v>
      </c>
      <c r="C1104" s="8">
        <f t="shared" si="1336"/>
        <v>44200</v>
      </c>
      <c r="D1104" s="260">
        <v>1.43E-2</v>
      </c>
      <c r="E1104" s="261"/>
      <c r="F1104" s="263"/>
      <c r="G1104" s="262"/>
      <c r="H1104" s="285">
        <v>1.6400000000000001E-2</v>
      </c>
      <c r="I1104" s="260">
        <v>1.9E-2</v>
      </c>
      <c r="J1104" s="261"/>
      <c r="K1104" s="260">
        <v>2.18E-2</v>
      </c>
      <c r="L1104" s="261"/>
      <c r="M1104" s="264">
        <f t="shared" si="1337"/>
        <v>1.6626333333333326E-2</v>
      </c>
      <c r="N1104" s="264">
        <f t="shared" si="1338"/>
        <v>1.7162285714285717E-2</v>
      </c>
      <c r="O1104" s="264">
        <f t="shared" si="1339"/>
        <v>1.6647333333333337E-2</v>
      </c>
      <c r="P1104" s="264">
        <f t="shared" si="1340"/>
        <v>2.3262333333333336E-2</v>
      </c>
      <c r="Q1104" s="265">
        <f t="shared" ref="Q1104:Q1106" si="1348">IFERROR(AVERAGE(D1104:E1104),"")</f>
        <v>1.43E-2</v>
      </c>
      <c r="R1104" s="265">
        <f t="shared" ref="R1104:R1106" si="1349">IFERROR(AVERAGE(F1104:H1104),"")</f>
        <v>1.6400000000000001E-2</v>
      </c>
      <c r="S1104" s="265">
        <f t="shared" ref="S1104:S1106" si="1350">IFERROR(AVERAGE(I1104:J1104),"")</f>
        <v>1.9E-2</v>
      </c>
      <c r="T1104" s="265">
        <f t="shared" ref="T1104:T1106" si="1351">IFERROR(AVERAGE(K1104:L1104),"")</f>
        <v>2.18E-2</v>
      </c>
      <c r="V1104" s="257"/>
      <c r="W1104" s="265">
        <f t="shared" ref="W1104:W1106" si="1352">AVERAGE(Q1104:T1104)</f>
        <v>1.7875000000000002E-2</v>
      </c>
      <c r="AW1104" s="296">
        <f t="shared" si="1346"/>
        <v>2.18E-2</v>
      </c>
      <c r="AX1104" s="266" t="str">
        <f t="shared" si="1347"/>
        <v>#5</v>
      </c>
    </row>
    <row r="1105" spans="1:50" ht="17.45" customHeight="1" thickBot="1" x14ac:dyDescent="0.3">
      <c r="A1105" s="257">
        <f t="shared" si="1308"/>
        <v>1</v>
      </c>
      <c r="B1105" s="257">
        <f t="shared" si="1309"/>
        <v>2021</v>
      </c>
      <c r="C1105" s="8">
        <f t="shared" si="1336"/>
        <v>44201</v>
      </c>
      <c r="D1105" s="260"/>
      <c r="E1105" s="261">
        <v>1.3299999999999999E-2</v>
      </c>
      <c r="F1105" s="263"/>
      <c r="G1105" s="262">
        <v>1.44E-2</v>
      </c>
      <c r="H1105" s="285"/>
      <c r="I1105" s="260"/>
      <c r="J1105" s="261">
        <v>2.2800000000000001E-2</v>
      </c>
      <c r="K1105" s="260"/>
      <c r="L1105" s="261">
        <v>2.9000000000000001E-2</v>
      </c>
      <c r="M1105" s="264">
        <f t="shared" si="1337"/>
        <v>1.6582999999999994E-2</v>
      </c>
      <c r="N1105" s="264">
        <f t="shared" si="1338"/>
        <v>1.713371428571429E-2</v>
      </c>
      <c r="O1105" s="264">
        <f t="shared" si="1339"/>
        <v>1.6990666666666668E-2</v>
      </c>
      <c r="P1105" s="264">
        <f t="shared" si="1340"/>
        <v>2.3415666666666675E-2</v>
      </c>
      <c r="Q1105" s="265">
        <f t="shared" si="1348"/>
        <v>1.3299999999999999E-2</v>
      </c>
      <c r="R1105" s="265">
        <f t="shared" si="1349"/>
        <v>1.44E-2</v>
      </c>
      <c r="S1105" s="265">
        <f t="shared" si="1350"/>
        <v>2.2800000000000001E-2</v>
      </c>
      <c r="T1105" s="265">
        <f t="shared" si="1351"/>
        <v>2.9000000000000001E-2</v>
      </c>
      <c r="V1105" s="257"/>
      <c r="W1105" s="265">
        <f t="shared" si="1352"/>
        <v>1.9875E-2</v>
      </c>
      <c r="Z1105" s="313" t="s">
        <v>73</v>
      </c>
      <c r="AA1105" s="299">
        <v>2020</v>
      </c>
      <c r="AB1105" s="300"/>
      <c r="AC1105" s="300"/>
      <c r="AD1105" s="300"/>
      <c r="AW1105" s="296">
        <f t="shared" si="1346"/>
        <v>2.9000000000000001E-2</v>
      </c>
      <c r="AX1105" s="266" t="str">
        <f t="shared" si="1347"/>
        <v>#5</v>
      </c>
    </row>
    <row r="1106" spans="1:50" ht="17.45" customHeight="1" x14ac:dyDescent="0.25">
      <c r="A1106" s="257">
        <f t="shared" si="1308"/>
        <v>1</v>
      </c>
      <c r="B1106" s="257">
        <f t="shared" si="1309"/>
        <v>2021</v>
      </c>
      <c r="C1106" s="48">
        <f t="shared" si="1336"/>
        <v>44202</v>
      </c>
      <c r="D1106" s="275">
        <v>4.07E-2</v>
      </c>
      <c r="E1106" s="276"/>
      <c r="F1106" s="278">
        <v>1.4500000000000001E-2</v>
      </c>
      <c r="G1106" s="277"/>
      <c r="H1106" s="286">
        <v>1.4800000000000001E-2</v>
      </c>
      <c r="I1106" s="275">
        <v>2.2100000000000002E-2</v>
      </c>
      <c r="J1106" s="276"/>
      <c r="K1106" s="275">
        <v>2.6200000000000001E-2</v>
      </c>
      <c r="L1106" s="276"/>
      <c r="M1106" s="264">
        <f t="shared" si="1337"/>
        <v>1.7006333333333328E-2</v>
      </c>
      <c r="N1106" s="264">
        <f t="shared" si="1338"/>
        <v>1.6113714285714287E-2</v>
      </c>
      <c r="O1106" s="264">
        <f t="shared" si="1339"/>
        <v>1.6514000000000004E-2</v>
      </c>
      <c r="P1106" s="264">
        <f t="shared" si="1340"/>
        <v>2.3199000000000008E-2</v>
      </c>
      <c r="Q1106" s="265">
        <f t="shared" si="1348"/>
        <v>4.07E-2</v>
      </c>
      <c r="R1106" s="265">
        <f t="shared" si="1349"/>
        <v>1.465E-2</v>
      </c>
      <c r="S1106" s="265">
        <f t="shared" si="1350"/>
        <v>2.2100000000000002E-2</v>
      </c>
      <c r="T1106" s="265">
        <f t="shared" si="1351"/>
        <v>2.6200000000000001E-2</v>
      </c>
      <c r="V1106" s="257"/>
      <c r="W1106" s="265">
        <f t="shared" si="1352"/>
        <v>2.5912499999999998E-2</v>
      </c>
      <c r="Z1106" s="301" t="s">
        <v>35</v>
      </c>
      <c r="AA1106" s="301" t="s">
        <v>1</v>
      </c>
      <c r="AB1106" s="301" t="s">
        <v>2</v>
      </c>
      <c r="AC1106" s="301" t="s">
        <v>9</v>
      </c>
      <c r="AD1106" s="301" t="s">
        <v>12</v>
      </c>
      <c r="AW1106" s="296">
        <f t="shared" si="1346"/>
        <v>4.07E-2</v>
      </c>
      <c r="AX1106" s="266" t="str">
        <f t="shared" si="1347"/>
        <v>#1</v>
      </c>
    </row>
    <row r="1107" spans="1:50" ht="17.45" customHeight="1" x14ac:dyDescent="0.25">
      <c r="A1107" s="257">
        <f t="shared" si="1308"/>
        <v>1</v>
      </c>
      <c r="B1107" s="257">
        <f t="shared" si="1309"/>
        <v>2021</v>
      </c>
      <c r="C1107" s="8">
        <f t="shared" si="1336"/>
        <v>44203</v>
      </c>
      <c r="D1107" s="260"/>
      <c r="E1107" s="261">
        <v>2.2499999999999999E-2</v>
      </c>
      <c r="F1107" s="263"/>
      <c r="G1107" s="262">
        <v>1.7600000000000001E-2</v>
      </c>
      <c r="H1107" s="285"/>
      <c r="I1107" s="260"/>
      <c r="J1107" s="261">
        <v>2.5999999999999999E-2</v>
      </c>
      <c r="K1107" s="260"/>
      <c r="L1107" s="261">
        <v>3.2599999999999997E-2</v>
      </c>
      <c r="M1107" s="264">
        <f t="shared" si="1337"/>
        <v>1.6582999999999994E-2</v>
      </c>
      <c r="N1107" s="264">
        <f t="shared" si="1338"/>
        <v>1.5702285714285717E-2</v>
      </c>
      <c r="O1107" s="264">
        <f t="shared" si="1339"/>
        <v>1.6577333333333336E-2</v>
      </c>
      <c r="P1107" s="264">
        <f t="shared" si="1340"/>
        <v>2.2632333333333334E-2</v>
      </c>
      <c r="Q1107" s="265">
        <f t="shared" ref="Q1107" si="1353">IFERROR(AVERAGE(D1107:E1107),"")</f>
        <v>2.2499999999999999E-2</v>
      </c>
      <c r="R1107" s="265">
        <f t="shared" ref="R1107" si="1354">IFERROR(AVERAGE(F1107:H1107),"")</f>
        <v>1.7600000000000001E-2</v>
      </c>
      <c r="S1107" s="265">
        <f t="shared" ref="S1107" si="1355">IFERROR(AVERAGE(I1107:J1107),"")</f>
        <v>2.5999999999999999E-2</v>
      </c>
      <c r="T1107" s="265">
        <f t="shared" ref="T1107" si="1356">IFERROR(AVERAGE(K1107:L1107),"")</f>
        <v>3.2599999999999997E-2</v>
      </c>
      <c r="V1107" s="257"/>
      <c r="W1107" s="265">
        <f t="shared" ref="W1107" si="1357">AVERAGE(Q1107:T1107)</f>
        <v>2.4674999999999996E-2</v>
      </c>
      <c r="Z1107" s="302" t="s">
        <v>58</v>
      </c>
      <c r="AA1107" s="303">
        <f>AVERAGE(D735:E1100)</f>
        <v>2.0941038251366121E-2</v>
      </c>
      <c r="AB1107" s="303">
        <f>AVERAGE(F735:H1100)</f>
        <v>1.9677406542056079E-2</v>
      </c>
      <c r="AC1107" s="303">
        <f>AVERAGE(I735:J1100)</f>
        <v>2.1551571038251373E-2</v>
      </c>
      <c r="AD1107" s="303">
        <f>AVERAGE(K735:L1100)</f>
        <v>2.4921808219178099E-2</v>
      </c>
      <c r="AW1107" s="296">
        <f t="shared" si="1346"/>
        <v>3.2599999999999997E-2</v>
      </c>
      <c r="AX1107" s="266" t="str">
        <f t="shared" si="1347"/>
        <v>#5</v>
      </c>
    </row>
    <row r="1108" spans="1:50" ht="17.45" customHeight="1" x14ac:dyDescent="0.25">
      <c r="A1108" s="257">
        <f t="shared" si="1308"/>
        <v>1</v>
      </c>
      <c r="B1108" s="257">
        <f t="shared" si="1309"/>
        <v>2021</v>
      </c>
      <c r="C1108" s="8">
        <f t="shared" si="1336"/>
        <v>44204</v>
      </c>
      <c r="D1108" s="260">
        <v>1.9900000000000001E-2</v>
      </c>
      <c r="E1108" s="261"/>
      <c r="F1108" s="263">
        <v>1.7899999999999999E-2</v>
      </c>
      <c r="G1108" s="262"/>
      <c r="H1108" s="285"/>
      <c r="I1108" s="260">
        <v>2.4E-2</v>
      </c>
      <c r="J1108" s="261"/>
      <c r="K1108" s="260">
        <v>2.53E-2</v>
      </c>
      <c r="L1108" s="261"/>
      <c r="M1108" s="264">
        <f t="shared" si="1337"/>
        <v>1.6406333333333332E-2</v>
      </c>
      <c r="N1108" s="264">
        <f t="shared" si="1338"/>
        <v>1.5413714285714291E-2</v>
      </c>
      <c r="O1108" s="264">
        <f t="shared" si="1339"/>
        <v>1.6400666666666668E-2</v>
      </c>
      <c r="P1108" s="264">
        <f t="shared" si="1340"/>
        <v>2.2182333333333339E-2</v>
      </c>
      <c r="Q1108" s="265">
        <f t="shared" ref="Q1108" si="1358">IFERROR(AVERAGE(D1108:E1108),"")</f>
        <v>1.9900000000000001E-2</v>
      </c>
      <c r="R1108" s="265">
        <f t="shared" ref="R1108" si="1359">IFERROR(AVERAGE(F1108:H1108),"")</f>
        <v>1.7899999999999999E-2</v>
      </c>
      <c r="S1108" s="265">
        <f t="shared" ref="S1108" si="1360">IFERROR(AVERAGE(I1108:J1108),"")</f>
        <v>2.4E-2</v>
      </c>
      <c r="T1108" s="265">
        <f t="shared" ref="T1108" si="1361">IFERROR(AVERAGE(K1108:L1108),"")</f>
        <v>2.53E-2</v>
      </c>
      <c r="V1108" s="257"/>
      <c r="W1108" s="265">
        <f t="shared" ref="W1108" si="1362">AVERAGE(Q1108:T1108)</f>
        <v>2.1774999999999999E-2</v>
      </c>
      <c r="X1108" s="265">
        <f>AVERAGE(Q1104:T1108)</f>
        <v>2.2022500000000007E-2</v>
      </c>
      <c r="Y1108" s="266">
        <v>158</v>
      </c>
      <c r="Z1108" s="302" t="s">
        <v>59</v>
      </c>
      <c r="AA1108" s="303">
        <f>MAX(D735:E1100)</f>
        <v>0.245</v>
      </c>
      <c r="AB1108" s="303">
        <f>MAX(F735:H1100)</f>
        <v>9.0499999999999997E-2</v>
      </c>
      <c r="AC1108" s="303">
        <f>MAX(I735:J1100)</f>
        <v>0.14499999999999999</v>
      </c>
      <c r="AD1108" s="303">
        <f>MAX(K735:L1100)</f>
        <v>0.122</v>
      </c>
      <c r="AW1108" s="296">
        <f t="shared" si="1346"/>
        <v>2.53E-2</v>
      </c>
      <c r="AX1108" s="266" t="str">
        <f t="shared" si="1347"/>
        <v>#5</v>
      </c>
    </row>
    <row r="1109" spans="1:50" ht="17.45" customHeight="1" thickBot="1" x14ac:dyDescent="0.3">
      <c r="A1109" s="257">
        <f t="shared" si="1308"/>
        <v>1</v>
      </c>
      <c r="B1109" s="257">
        <f t="shared" si="1309"/>
        <v>2021</v>
      </c>
      <c r="C1109" s="435">
        <f t="shared" si="1336"/>
        <v>44205</v>
      </c>
      <c r="D1109" s="434"/>
      <c r="E1109" s="436">
        <v>1.95E-2</v>
      </c>
      <c r="F1109" s="437"/>
      <c r="G1109" s="438">
        <v>1.29E-2</v>
      </c>
      <c r="H1109" s="439"/>
      <c r="I1109" s="434"/>
      <c r="J1109" s="436">
        <v>1.17E-2</v>
      </c>
      <c r="K1109" s="434"/>
      <c r="L1109" s="436">
        <v>2.24E-2</v>
      </c>
      <c r="M1109" s="264">
        <f t="shared" si="1337"/>
        <v>1.6429666666666662E-2</v>
      </c>
      <c r="N1109" s="264">
        <f t="shared" si="1338"/>
        <v>1.5362285714285715E-2</v>
      </c>
      <c r="O1109" s="264">
        <f t="shared" si="1339"/>
        <v>1.6207333333333337E-2</v>
      </c>
      <c r="P1109" s="264">
        <f t="shared" si="1340"/>
        <v>2.1988999999999995E-2</v>
      </c>
      <c r="Q1109" s="442">
        <f t="shared" ref="Q1109:Q1113" si="1363">IFERROR(AVERAGE(D1109:E1109),"")</f>
        <v>1.95E-2</v>
      </c>
      <c r="R1109" s="442">
        <f t="shared" ref="R1109:R1113" si="1364">IFERROR(AVERAGE(F1109:H1109),"")</f>
        <v>1.29E-2</v>
      </c>
      <c r="S1109" s="442">
        <f t="shared" ref="S1109:S1113" si="1365">IFERROR(AVERAGE(I1109:J1109),"")</f>
        <v>1.17E-2</v>
      </c>
      <c r="T1109" s="442">
        <f t="shared" ref="T1109:T1113" si="1366">IFERROR(AVERAGE(K1109:L1109),"")</f>
        <v>2.24E-2</v>
      </c>
      <c r="V1109" s="442">
        <f>AVERAGE(Q1109:T1109)</f>
        <v>1.6625000000000001E-2</v>
      </c>
      <c r="W1109" s="445"/>
      <c r="X1109" s="257"/>
      <c r="Y1109" s="266">
        <v>158</v>
      </c>
      <c r="Z1109" s="304" t="s">
        <v>128</v>
      </c>
      <c r="AA1109" s="305">
        <f>COUNTIF(D735:E1100,"&gt;=0.075")</f>
        <v>3</v>
      </c>
      <c r="AB1109" s="305">
        <f>COUNTIF(F735:H1100,"&gt;=0.075")</f>
        <v>2</v>
      </c>
      <c r="AC1109" s="305">
        <f>COUNTIF(I735:J1100,"&gt;=0.075")</f>
        <v>4</v>
      </c>
      <c r="AD1109" s="305">
        <f>COUNTIF(K735:L1100,"&gt;=0.075")</f>
        <v>1</v>
      </c>
      <c r="AW1109" s="296">
        <f t="shared" si="1346"/>
        <v>2.24E-2</v>
      </c>
      <c r="AX1109" s="266" t="str">
        <f t="shared" si="1347"/>
        <v>#5</v>
      </c>
    </row>
    <row r="1110" spans="1:50" ht="17.45" customHeight="1" thickBot="1" x14ac:dyDescent="0.3">
      <c r="A1110" s="257">
        <f t="shared" si="1308"/>
        <v>1</v>
      </c>
      <c r="B1110" s="257">
        <f t="shared" si="1309"/>
        <v>2021</v>
      </c>
      <c r="C1110" s="435">
        <f t="shared" si="1336"/>
        <v>44206</v>
      </c>
      <c r="D1110" s="434">
        <v>1.06E-2</v>
      </c>
      <c r="E1110" s="436"/>
      <c r="F1110" s="437"/>
      <c r="G1110" s="438"/>
      <c r="H1110" s="439">
        <v>8.1799999999999998E-3</v>
      </c>
      <c r="I1110" s="434">
        <v>9.6100000000000005E-3</v>
      </c>
      <c r="J1110" s="436"/>
      <c r="K1110" s="434">
        <v>1.6799999999999999E-2</v>
      </c>
      <c r="L1110" s="436"/>
      <c r="M1110" s="264">
        <f t="shared" si="1337"/>
        <v>1.6066333333333332E-2</v>
      </c>
      <c r="N1110" s="264">
        <f t="shared" si="1338"/>
        <v>1.478457142857143E-2</v>
      </c>
      <c r="O1110" s="264">
        <f t="shared" si="1339"/>
        <v>1.5871000000000003E-2</v>
      </c>
      <c r="P1110" s="264">
        <f t="shared" si="1340"/>
        <v>2.1765666666666666E-2</v>
      </c>
      <c r="Q1110" s="442">
        <f t="shared" si="1363"/>
        <v>1.06E-2</v>
      </c>
      <c r="R1110" s="442">
        <f t="shared" si="1364"/>
        <v>8.1799999999999998E-3</v>
      </c>
      <c r="S1110" s="442">
        <f t="shared" si="1365"/>
        <v>9.6100000000000005E-3</v>
      </c>
      <c r="T1110" s="442">
        <f t="shared" si="1366"/>
        <v>1.6799999999999999E-2</v>
      </c>
      <c r="V1110" s="442">
        <f>AVERAGE(Q1110:T1110)</f>
        <v>1.1297499999999999E-2</v>
      </c>
      <c r="W1110" s="445"/>
      <c r="X1110" s="265">
        <f>AVERAGE(Q1109:T1110)</f>
        <v>1.396125E-2</v>
      </c>
      <c r="Y1110" s="266">
        <v>158</v>
      </c>
      <c r="AA1110" s="136">
        <f>AVERAGE(I735:Q1100)</f>
        <v>2.1954787869538354E-2</v>
      </c>
      <c r="AD1110" s="136">
        <f>AVERAGE(AA1107:AD1107)</f>
        <v>2.1772956012712917E-2</v>
      </c>
      <c r="AW1110" s="296">
        <f t="shared" si="1346"/>
        <v>1.6799999999999999E-2</v>
      </c>
      <c r="AX1110" s="266" t="str">
        <f t="shared" si="1347"/>
        <v>#5</v>
      </c>
    </row>
    <row r="1111" spans="1:50" ht="17.45" customHeight="1" x14ac:dyDescent="0.25">
      <c r="A1111" s="257">
        <f t="shared" si="1308"/>
        <v>1</v>
      </c>
      <c r="B1111" s="257">
        <f t="shared" si="1309"/>
        <v>2021</v>
      </c>
      <c r="C1111" s="8">
        <f t="shared" si="1336"/>
        <v>44207</v>
      </c>
      <c r="D1111" s="260"/>
      <c r="E1111" s="261">
        <v>1.2999999999999999E-2</v>
      </c>
      <c r="F1111" s="263"/>
      <c r="G1111" s="262">
        <v>1.3299999999999999E-2</v>
      </c>
      <c r="H1111" s="285"/>
      <c r="I1111" s="260"/>
      <c r="J1111" s="261">
        <v>2.1999999999999999E-2</v>
      </c>
      <c r="K1111" s="260"/>
      <c r="L1111" s="261">
        <v>3.1699999999999999E-2</v>
      </c>
      <c r="M1111" s="264">
        <f t="shared" si="1337"/>
        <v>1.6122999999999998E-2</v>
      </c>
      <c r="N1111" s="264">
        <f t="shared" si="1338"/>
        <v>1.4718857142857141E-2</v>
      </c>
      <c r="O1111" s="264">
        <f t="shared" si="1339"/>
        <v>1.6227666666666668E-2</v>
      </c>
      <c r="P1111" s="264">
        <f t="shared" si="1340"/>
        <v>2.2255666666666663E-2</v>
      </c>
      <c r="Q1111" s="265">
        <f t="shared" si="1363"/>
        <v>1.2999999999999999E-2</v>
      </c>
      <c r="R1111" s="265">
        <f t="shared" si="1364"/>
        <v>1.3299999999999999E-2</v>
      </c>
      <c r="S1111" s="265">
        <f t="shared" si="1365"/>
        <v>2.1999999999999999E-2</v>
      </c>
      <c r="T1111" s="265">
        <f t="shared" si="1366"/>
        <v>3.1699999999999999E-2</v>
      </c>
      <c r="V1111" s="257"/>
      <c r="W1111" s="265">
        <f t="shared" ref="W1111:W1113" si="1367">AVERAGE(Q1111:T1111)</f>
        <v>1.9999999999999997E-2</v>
      </c>
      <c r="AW1111" s="296">
        <f t="shared" si="1346"/>
        <v>3.1699999999999999E-2</v>
      </c>
      <c r="AX1111" s="266" t="str">
        <f t="shared" si="1347"/>
        <v>#5</v>
      </c>
    </row>
    <row r="1112" spans="1:50" ht="17.45" customHeight="1" x14ac:dyDescent="0.25">
      <c r="A1112" s="257">
        <f t="shared" si="1308"/>
        <v>1</v>
      </c>
      <c r="B1112" s="257">
        <f t="shared" si="1309"/>
        <v>2021</v>
      </c>
      <c r="C1112" s="48">
        <f t="shared" si="1336"/>
        <v>44208</v>
      </c>
      <c r="D1112" s="275">
        <v>1.6899999999999998E-2</v>
      </c>
      <c r="E1112" s="276"/>
      <c r="F1112" s="278">
        <v>1.6400000000000001E-2</v>
      </c>
      <c r="G1112" s="277"/>
      <c r="H1112" s="286">
        <v>1.61E-2</v>
      </c>
      <c r="I1112" s="275">
        <v>2.23E-2</v>
      </c>
      <c r="J1112" s="276"/>
      <c r="K1112" s="275">
        <v>3.56E-2</v>
      </c>
      <c r="L1112" s="276"/>
      <c r="M1112" s="264">
        <f t="shared" si="1337"/>
        <v>1.5969666666666667E-2</v>
      </c>
      <c r="N1112" s="264">
        <f t="shared" si="1338"/>
        <v>1.4290285714285715E-2</v>
      </c>
      <c r="O1112" s="264">
        <f t="shared" si="1339"/>
        <v>1.6451E-2</v>
      </c>
      <c r="P1112" s="264">
        <f t="shared" si="1340"/>
        <v>2.283566666666666E-2</v>
      </c>
      <c r="Q1112" s="265">
        <f t="shared" si="1363"/>
        <v>1.6899999999999998E-2</v>
      </c>
      <c r="R1112" s="265">
        <f t="shared" si="1364"/>
        <v>1.6250000000000001E-2</v>
      </c>
      <c r="S1112" s="265">
        <f t="shared" si="1365"/>
        <v>2.23E-2</v>
      </c>
      <c r="T1112" s="265">
        <f t="shared" si="1366"/>
        <v>3.56E-2</v>
      </c>
      <c r="V1112" s="257"/>
      <c r="W1112" s="265">
        <f t="shared" si="1367"/>
        <v>2.2762499999999998E-2</v>
      </c>
      <c r="AW1112" s="296">
        <f t="shared" si="1346"/>
        <v>3.56E-2</v>
      </c>
      <c r="AX1112" s="266" t="str">
        <f t="shared" si="1347"/>
        <v>#5</v>
      </c>
    </row>
    <row r="1113" spans="1:50" ht="17.45" customHeight="1" x14ac:dyDescent="0.25">
      <c r="A1113" s="257">
        <f t="shared" si="1308"/>
        <v>1</v>
      </c>
      <c r="B1113" s="257">
        <f t="shared" si="1309"/>
        <v>2021</v>
      </c>
      <c r="C1113" s="8">
        <f t="shared" si="1336"/>
        <v>44209</v>
      </c>
      <c r="D1113" s="260"/>
      <c r="E1113" s="261">
        <v>1.41E-2</v>
      </c>
      <c r="F1113" s="263"/>
      <c r="G1113" s="262">
        <v>1.8700000000000001E-2</v>
      </c>
      <c r="H1113" s="285"/>
      <c r="I1113" s="260"/>
      <c r="J1113" s="261">
        <v>2.5700000000000001E-2</v>
      </c>
      <c r="K1113" s="260"/>
      <c r="L1113" s="261">
        <v>3.4500000000000003E-2</v>
      </c>
      <c r="M1113" s="264">
        <f t="shared" si="1337"/>
        <v>1.571966666666667E-2</v>
      </c>
      <c r="N1113" s="264">
        <f t="shared" si="1338"/>
        <v>1.376171428571429E-2</v>
      </c>
      <c r="O1113" s="264">
        <f t="shared" si="1339"/>
        <v>1.6541E-2</v>
      </c>
      <c r="P1113" s="264">
        <f t="shared" si="1340"/>
        <v>2.299233333333333E-2</v>
      </c>
      <c r="Q1113" s="265">
        <f t="shared" si="1363"/>
        <v>1.41E-2</v>
      </c>
      <c r="R1113" s="265">
        <f t="shared" si="1364"/>
        <v>1.8700000000000001E-2</v>
      </c>
      <c r="S1113" s="265">
        <f t="shared" si="1365"/>
        <v>2.5700000000000001E-2</v>
      </c>
      <c r="T1113" s="265">
        <f t="shared" si="1366"/>
        <v>3.4500000000000003E-2</v>
      </c>
      <c r="V1113" s="257"/>
      <c r="W1113" s="265">
        <f t="shared" si="1367"/>
        <v>2.325E-2</v>
      </c>
      <c r="AW1113" s="296">
        <f t="shared" si="1346"/>
        <v>3.4500000000000003E-2</v>
      </c>
      <c r="AX1113" s="266" t="str">
        <f t="shared" si="1347"/>
        <v>#5</v>
      </c>
    </row>
    <row r="1114" spans="1:50" ht="17.45" customHeight="1" x14ac:dyDescent="0.25">
      <c r="A1114" s="257">
        <f t="shared" si="1308"/>
        <v>1</v>
      </c>
      <c r="B1114" s="257">
        <f t="shared" si="1309"/>
        <v>2021</v>
      </c>
      <c r="C1114" s="8">
        <f t="shared" si="1336"/>
        <v>44210</v>
      </c>
      <c r="D1114" s="260">
        <v>1.9900000000000001E-2</v>
      </c>
      <c r="E1114" s="261"/>
      <c r="F1114" s="263">
        <v>2.18E-2</v>
      </c>
      <c r="G1114" s="262"/>
      <c r="H1114" s="285"/>
      <c r="I1114" s="260">
        <v>2.35E-2</v>
      </c>
      <c r="J1114" s="261"/>
      <c r="K1114" s="260">
        <v>3.4000000000000002E-2</v>
      </c>
      <c r="L1114" s="261"/>
      <c r="M1114" s="264">
        <f t="shared" si="1337"/>
        <v>1.5749666666666669E-2</v>
      </c>
      <c r="N1114" s="264">
        <f t="shared" si="1338"/>
        <v>1.3850285714285719E-2</v>
      </c>
      <c r="O1114" s="264">
        <f t="shared" si="1339"/>
        <v>1.6474333333333334E-2</v>
      </c>
      <c r="P1114" s="264">
        <f t="shared" si="1340"/>
        <v>2.3318999999999996E-2</v>
      </c>
      <c r="Q1114" s="265">
        <f t="shared" ref="Q1114:Q1119" si="1368">IFERROR(AVERAGE(D1114:E1114),"")</f>
        <v>1.9900000000000001E-2</v>
      </c>
      <c r="R1114" s="265">
        <f t="shared" ref="R1114:R1119" si="1369">IFERROR(AVERAGE(F1114:H1114),"")</f>
        <v>2.18E-2</v>
      </c>
      <c r="S1114" s="265">
        <f t="shared" ref="S1114:S1119" si="1370">IFERROR(AVERAGE(I1114:J1114),"")</f>
        <v>2.35E-2</v>
      </c>
      <c r="T1114" s="265">
        <f t="shared" ref="T1114:T1119" si="1371">IFERROR(AVERAGE(K1114:L1114),"")</f>
        <v>3.4000000000000002E-2</v>
      </c>
      <c r="V1114" s="257"/>
      <c r="W1114" s="265">
        <f t="shared" ref="W1114:W1115" si="1372">AVERAGE(Q1114:T1114)</f>
        <v>2.4800000000000003E-2</v>
      </c>
      <c r="AW1114" s="296">
        <f t="shared" si="1346"/>
        <v>3.4000000000000002E-2</v>
      </c>
      <c r="AX1114" s="266" t="str">
        <f t="shared" si="1347"/>
        <v>#5</v>
      </c>
    </row>
    <row r="1115" spans="1:50" ht="17.45" customHeight="1" x14ac:dyDescent="0.25">
      <c r="A1115" s="257">
        <f t="shared" si="1308"/>
        <v>1</v>
      </c>
      <c r="B1115" s="257">
        <f t="shared" si="1309"/>
        <v>2021</v>
      </c>
      <c r="C1115" s="8">
        <f t="shared" si="1336"/>
        <v>44211</v>
      </c>
      <c r="D1115" s="260"/>
      <c r="E1115" s="261">
        <v>1.9099999999999999E-2</v>
      </c>
      <c r="F1115" s="263"/>
      <c r="G1115" s="262">
        <v>2.2800000000000001E-2</v>
      </c>
      <c r="H1115" s="285"/>
      <c r="I1115" s="260"/>
      <c r="J1115" s="261">
        <v>2.7300000000000001E-2</v>
      </c>
      <c r="K1115" s="260"/>
      <c r="L1115" s="261">
        <v>3.5400000000000001E-2</v>
      </c>
      <c r="M1115" s="264">
        <f t="shared" si="1337"/>
        <v>1.5829666666666672E-2</v>
      </c>
      <c r="N1115" s="264">
        <f t="shared" si="1338"/>
        <v>1.3921714285714287E-2</v>
      </c>
      <c r="O1115" s="264">
        <f t="shared" si="1339"/>
        <v>1.6594333333333332E-2</v>
      </c>
      <c r="P1115" s="264">
        <f t="shared" si="1340"/>
        <v>2.3415666666666664E-2</v>
      </c>
      <c r="Q1115" s="265">
        <f t="shared" si="1368"/>
        <v>1.9099999999999999E-2</v>
      </c>
      <c r="R1115" s="265">
        <f t="shared" si="1369"/>
        <v>2.2800000000000001E-2</v>
      </c>
      <c r="S1115" s="265">
        <f t="shared" si="1370"/>
        <v>2.7300000000000001E-2</v>
      </c>
      <c r="T1115" s="265">
        <f t="shared" si="1371"/>
        <v>3.5400000000000001E-2</v>
      </c>
      <c r="V1115" s="257"/>
      <c r="W1115" s="265">
        <f t="shared" si="1372"/>
        <v>2.615E-2</v>
      </c>
      <c r="X1115" s="265">
        <f>AVERAGE(Q1111:T1115)</f>
        <v>2.3392500000000004E-2</v>
      </c>
      <c r="Y1115" s="266">
        <v>159</v>
      </c>
      <c r="AW1115" s="296">
        <f t="shared" si="1346"/>
        <v>3.5400000000000001E-2</v>
      </c>
      <c r="AX1115" s="266" t="str">
        <f t="shared" si="1347"/>
        <v>#5</v>
      </c>
    </row>
    <row r="1116" spans="1:50" ht="17.45" customHeight="1" x14ac:dyDescent="0.25">
      <c r="A1116" s="257">
        <f t="shared" si="1308"/>
        <v>1</v>
      </c>
      <c r="B1116" s="257">
        <f t="shared" si="1309"/>
        <v>2021</v>
      </c>
      <c r="C1116" s="435">
        <f t="shared" si="1336"/>
        <v>44212</v>
      </c>
      <c r="D1116" s="434">
        <v>3.3000000000000002E-2</v>
      </c>
      <c r="E1116" s="436"/>
      <c r="F1116" s="437"/>
      <c r="G1116" s="438"/>
      <c r="H1116" s="439">
        <v>1.5900000000000001E-2</v>
      </c>
      <c r="I1116" s="434">
        <v>1.6400000000000001E-2</v>
      </c>
      <c r="J1116" s="436"/>
      <c r="K1116" s="434">
        <v>2.7199999999999998E-2</v>
      </c>
      <c r="L1116" s="436"/>
      <c r="M1116" s="264">
        <f t="shared" si="1337"/>
        <v>1.6273000000000006E-2</v>
      </c>
      <c r="N1116" s="264">
        <f t="shared" si="1338"/>
        <v>1.3841714285714287E-2</v>
      </c>
      <c r="O1116" s="264">
        <f t="shared" si="1339"/>
        <v>1.6417666666666667E-2</v>
      </c>
      <c r="P1116" s="264">
        <f t="shared" si="1340"/>
        <v>2.3275666666666663E-2</v>
      </c>
      <c r="Q1116" s="442">
        <f t="shared" si="1368"/>
        <v>3.3000000000000002E-2</v>
      </c>
      <c r="R1116" s="442">
        <f t="shared" si="1369"/>
        <v>1.5900000000000001E-2</v>
      </c>
      <c r="S1116" s="442">
        <f t="shared" si="1370"/>
        <v>1.6400000000000001E-2</v>
      </c>
      <c r="T1116" s="442">
        <f t="shared" si="1371"/>
        <v>2.7199999999999998E-2</v>
      </c>
      <c r="V1116" s="442">
        <f>AVERAGE(Q1116:T1116)</f>
        <v>2.3125E-2</v>
      </c>
      <c r="W1116" s="445"/>
      <c r="X1116" s="257"/>
      <c r="Y1116" s="266">
        <v>159</v>
      </c>
      <c r="AW1116" s="296">
        <f t="shared" si="1346"/>
        <v>3.3000000000000002E-2</v>
      </c>
      <c r="AX1116" s="266" t="str">
        <f t="shared" si="1347"/>
        <v>#1</v>
      </c>
    </row>
    <row r="1117" spans="1:50" ht="17.45" customHeight="1" x14ac:dyDescent="0.25">
      <c r="A1117" s="257">
        <f t="shared" si="1308"/>
        <v>1</v>
      </c>
      <c r="B1117" s="257">
        <f t="shared" si="1309"/>
        <v>2021</v>
      </c>
      <c r="C1117" s="435">
        <f t="shared" si="1336"/>
        <v>44213</v>
      </c>
      <c r="D1117" s="434"/>
      <c r="E1117" s="436">
        <v>9.75E-3</v>
      </c>
      <c r="F1117" s="437"/>
      <c r="G1117" s="438">
        <v>1.1900000000000001E-2</v>
      </c>
      <c r="H1117" s="439"/>
      <c r="I1117" s="434"/>
      <c r="J1117" s="436">
        <v>1.4999999999999999E-2</v>
      </c>
      <c r="K1117" s="434"/>
      <c r="L1117" s="436">
        <v>1.9099999999999999E-2</v>
      </c>
      <c r="M1117" s="264">
        <f t="shared" si="1337"/>
        <v>1.617133333333334E-2</v>
      </c>
      <c r="N1117" s="264">
        <f t="shared" si="1338"/>
        <v>1.300457142857143E-2</v>
      </c>
      <c r="O1117" s="264">
        <f t="shared" si="1339"/>
        <v>1.6271000000000001E-2</v>
      </c>
      <c r="P1117" s="264">
        <f t="shared" si="1340"/>
        <v>2.2988999999999996E-2</v>
      </c>
      <c r="Q1117" s="442">
        <f t="shared" si="1368"/>
        <v>9.75E-3</v>
      </c>
      <c r="R1117" s="442">
        <f t="shared" si="1369"/>
        <v>1.1900000000000001E-2</v>
      </c>
      <c r="S1117" s="442">
        <f t="shared" si="1370"/>
        <v>1.4999999999999999E-2</v>
      </c>
      <c r="T1117" s="442">
        <f t="shared" si="1371"/>
        <v>1.9099999999999999E-2</v>
      </c>
      <c r="V1117" s="442">
        <f>AVERAGE(Q1117:T1117)</f>
        <v>1.39375E-2</v>
      </c>
      <c r="W1117" s="445"/>
      <c r="X1117" s="265">
        <f>AVERAGE(Q1116:T1117)</f>
        <v>1.8531249999999999E-2</v>
      </c>
      <c r="Y1117" s="266">
        <v>159</v>
      </c>
      <c r="AW1117" s="296">
        <f t="shared" si="1346"/>
        <v>1.9099999999999999E-2</v>
      </c>
      <c r="AX1117" s="266" t="str">
        <f t="shared" si="1347"/>
        <v>#5</v>
      </c>
    </row>
    <row r="1118" spans="1:50" ht="17.45" customHeight="1" x14ac:dyDescent="0.25">
      <c r="A1118" s="257">
        <f t="shared" si="1308"/>
        <v>1</v>
      </c>
      <c r="B1118" s="257">
        <f t="shared" si="1309"/>
        <v>2021</v>
      </c>
      <c r="C1118" s="48">
        <f t="shared" si="1336"/>
        <v>44214</v>
      </c>
      <c r="D1118" s="275">
        <v>2.18E-2</v>
      </c>
      <c r="E1118" s="276"/>
      <c r="F1118" s="278">
        <v>2.5899999999999999E-2</v>
      </c>
      <c r="G1118" s="277"/>
      <c r="H1118" s="286">
        <v>2.4299999999999999E-2</v>
      </c>
      <c r="I1118" s="275">
        <v>2.7199999999999998E-2</v>
      </c>
      <c r="J1118" s="276"/>
      <c r="K1118" s="275">
        <v>2.9100000000000001E-2</v>
      </c>
      <c r="L1118" s="276"/>
      <c r="M1118" s="264">
        <f t="shared" si="1337"/>
        <v>1.6408000000000002E-2</v>
      </c>
      <c r="N1118" s="264">
        <f t="shared" si="1338"/>
        <v>1.3744571428571431E-2</v>
      </c>
      <c r="O1118" s="264">
        <f t="shared" si="1339"/>
        <v>1.6714333333333335E-2</v>
      </c>
      <c r="P1118" s="264">
        <f t="shared" si="1340"/>
        <v>2.3238999999999999E-2</v>
      </c>
      <c r="Q1118" s="265">
        <f t="shared" si="1368"/>
        <v>2.18E-2</v>
      </c>
      <c r="R1118" s="265">
        <f t="shared" si="1369"/>
        <v>2.5099999999999997E-2</v>
      </c>
      <c r="S1118" s="265">
        <f t="shared" si="1370"/>
        <v>2.7199999999999998E-2</v>
      </c>
      <c r="T1118" s="265">
        <f t="shared" si="1371"/>
        <v>2.9100000000000001E-2</v>
      </c>
      <c r="V1118" s="257"/>
      <c r="W1118" s="265">
        <f t="shared" ref="W1118:W1119" si="1373">AVERAGE(Q1118:T1118)</f>
        <v>2.58E-2</v>
      </c>
      <c r="AW1118" s="296">
        <f t="shared" si="1346"/>
        <v>2.9100000000000001E-2</v>
      </c>
      <c r="AX1118" s="266" t="str">
        <f t="shared" si="1347"/>
        <v>#5</v>
      </c>
    </row>
    <row r="1119" spans="1:50" ht="17.45" customHeight="1" x14ac:dyDescent="0.25">
      <c r="A1119" s="257">
        <f t="shared" si="1308"/>
        <v>1</v>
      </c>
      <c r="B1119" s="257">
        <f t="shared" si="1309"/>
        <v>2021</v>
      </c>
      <c r="C1119" s="8">
        <f t="shared" si="1336"/>
        <v>44215</v>
      </c>
      <c r="D1119" s="260"/>
      <c r="E1119" s="261">
        <v>1.7000000000000001E-2</v>
      </c>
      <c r="F1119" s="263"/>
      <c r="G1119" s="262">
        <v>2.41E-2</v>
      </c>
      <c r="H1119" s="285"/>
      <c r="I1119" s="260"/>
      <c r="J1119" s="261">
        <v>2.98E-2</v>
      </c>
      <c r="K1119" s="260"/>
      <c r="L1119" s="261">
        <v>2.6100000000000002E-2</v>
      </c>
      <c r="M1119" s="264">
        <f t="shared" si="1337"/>
        <v>1.6468000000000003E-2</v>
      </c>
      <c r="N1119" s="264">
        <f t="shared" si="1338"/>
        <v>1.3998857142857144E-2</v>
      </c>
      <c r="O1119" s="264">
        <f t="shared" si="1339"/>
        <v>1.727766666666667E-2</v>
      </c>
      <c r="P1119" s="264">
        <f t="shared" si="1340"/>
        <v>2.3409000000000003E-2</v>
      </c>
      <c r="Q1119" s="265">
        <f t="shared" si="1368"/>
        <v>1.7000000000000001E-2</v>
      </c>
      <c r="R1119" s="265">
        <f t="shared" si="1369"/>
        <v>2.41E-2</v>
      </c>
      <c r="S1119" s="265">
        <f t="shared" si="1370"/>
        <v>2.98E-2</v>
      </c>
      <c r="T1119" s="265">
        <f t="shared" si="1371"/>
        <v>2.6100000000000002E-2</v>
      </c>
      <c r="V1119" s="257"/>
      <c r="W1119" s="265">
        <f t="shared" si="1373"/>
        <v>2.4249999999999997E-2</v>
      </c>
      <c r="AW1119" s="296">
        <f t="shared" si="1346"/>
        <v>2.98E-2</v>
      </c>
      <c r="AX1119" s="266" t="str">
        <f t="shared" si="1347"/>
        <v>#4</v>
      </c>
    </row>
    <row r="1120" spans="1:50" ht="17.45" customHeight="1" x14ac:dyDescent="0.25">
      <c r="A1120" s="257">
        <f t="shared" si="1308"/>
        <v>1</v>
      </c>
      <c r="B1120" s="257">
        <f t="shared" si="1309"/>
        <v>2021</v>
      </c>
      <c r="C1120" s="8">
        <f t="shared" si="1336"/>
        <v>44216</v>
      </c>
      <c r="D1120" s="260">
        <v>1.0800000000000001E-2</v>
      </c>
      <c r="E1120" s="261"/>
      <c r="F1120" s="263">
        <v>1.01E-2</v>
      </c>
      <c r="G1120" s="262"/>
      <c r="H1120" s="285"/>
      <c r="I1120" s="260">
        <v>1.6400000000000001E-2</v>
      </c>
      <c r="J1120" s="261"/>
      <c r="K1120" s="260">
        <v>2.7300000000000001E-2</v>
      </c>
      <c r="L1120" s="261"/>
      <c r="M1120" s="264">
        <f t="shared" si="1337"/>
        <v>1.6221333333333338E-2</v>
      </c>
      <c r="N1120" s="264">
        <f t="shared" si="1338"/>
        <v>1.3861714285714286E-2</v>
      </c>
      <c r="O1120" s="264">
        <f t="shared" si="1339"/>
        <v>1.7211000000000001E-2</v>
      </c>
      <c r="P1120" s="264">
        <f t="shared" si="1340"/>
        <v>2.3299000000000004E-2</v>
      </c>
      <c r="Q1120" s="265">
        <f t="shared" ref="Q1120:Q1125" si="1374">IFERROR(AVERAGE(D1120:E1120),"")</f>
        <v>1.0800000000000001E-2</v>
      </c>
      <c r="R1120" s="265">
        <f t="shared" ref="R1120:R1125" si="1375">IFERROR(AVERAGE(F1120:H1120),"")</f>
        <v>1.01E-2</v>
      </c>
      <c r="S1120" s="265">
        <f t="shared" ref="S1120:S1125" si="1376">IFERROR(AVERAGE(I1120:J1120),"")</f>
        <v>1.6400000000000001E-2</v>
      </c>
      <c r="T1120" s="265">
        <f t="shared" ref="T1120:T1125" si="1377">IFERROR(AVERAGE(K1120:L1120),"")</f>
        <v>2.7300000000000001E-2</v>
      </c>
      <c r="V1120" s="257"/>
      <c r="W1120" s="265">
        <f t="shared" ref="W1120:W1122" si="1378">AVERAGE(Q1120:T1120)</f>
        <v>1.6150000000000001E-2</v>
      </c>
      <c r="AW1120" s="296">
        <f t="shared" si="1346"/>
        <v>2.7300000000000001E-2</v>
      </c>
      <c r="AX1120" s="266" t="str">
        <f t="shared" si="1347"/>
        <v>#5</v>
      </c>
    </row>
    <row r="1121" spans="1:50" ht="17.45" customHeight="1" x14ac:dyDescent="0.25">
      <c r="A1121" s="257">
        <f t="shared" si="1308"/>
        <v>1</v>
      </c>
      <c r="B1121" s="257">
        <f t="shared" si="1309"/>
        <v>2021</v>
      </c>
      <c r="C1121" s="8">
        <f t="shared" si="1336"/>
        <v>44217</v>
      </c>
      <c r="D1121" s="252"/>
      <c r="E1121" s="253">
        <v>2.3400000000000001E-2</v>
      </c>
      <c r="F1121" s="255"/>
      <c r="G1121" s="254">
        <v>1.7899999999999999E-2</v>
      </c>
      <c r="H1121" s="114"/>
      <c r="I1121" s="252"/>
      <c r="J1121" s="253">
        <v>1.6899999999999998E-2</v>
      </c>
      <c r="K1121" s="252"/>
      <c r="L1121" s="253">
        <v>3.2000000000000001E-2</v>
      </c>
      <c r="M1121" s="264">
        <f t="shared" si="1337"/>
        <v>1.6341333333333336E-2</v>
      </c>
      <c r="N1121" s="264">
        <f t="shared" si="1338"/>
        <v>1.3827428571428574E-2</v>
      </c>
      <c r="O1121" s="264">
        <f t="shared" si="1339"/>
        <v>1.7127666666666666E-2</v>
      </c>
      <c r="P1121" s="264">
        <f t="shared" si="1340"/>
        <v>2.3169000000000002E-2</v>
      </c>
      <c r="Q1121" s="265">
        <f t="shared" si="1374"/>
        <v>2.3400000000000001E-2</v>
      </c>
      <c r="R1121" s="265">
        <f t="shared" si="1375"/>
        <v>1.7899999999999999E-2</v>
      </c>
      <c r="S1121" s="265">
        <f t="shared" si="1376"/>
        <v>1.6899999999999998E-2</v>
      </c>
      <c r="T1121" s="265">
        <f t="shared" si="1377"/>
        <v>3.2000000000000001E-2</v>
      </c>
      <c r="V1121" s="257"/>
      <c r="W1121" s="265">
        <f t="shared" si="1378"/>
        <v>2.2550000000000001E-2</v>
      </c>
      <c r="AW1121" s="296">
        <f t="shared" si="1346"/>
        <v>3.2000000000000001E-2</v>
      </c>
      <c r="AX1121" s="266" t="str">
        <f t="shared" si="1347"/>
        <v>#5</v>
      </c>
    </row>
    <row r="1122" spans="1:50" ht="17.45" customHeight="1" x14ac:dyDescent="0.25">
      <c r="A1122" s="257">
        <f t="shared" si="1308"/>
        <v>1</v>
      </c>
      <c r="B1122" s="257">
        <f t="shared" si="1309"/>
        <v>2021</v>
      </c>
      <c r="C1122" s="8">
        <f t="shared" si="1336"/>
        <v>44218</v>
      </c>
      <c r="D1122" s="252">
        <v>1.3899999999999999E-2</v>
      </c>
      <c r="E1122" s="253"/>
      <c r="F1122" s="255"/>
      <c r="G1122" s="254"/>
      <c r="H1122" s="114">
        <v>1.12E-2</v>
      </c>
      <c r="I1122" s="252">
        <v>1.2699999999999999E-2</v>
      </c>
      <c r="J1122" s="253"/>
      <c r="K1122" s="252">
        <v>2.6700000000000002E-2</v>
      </c>
      <c r="L1122" s="253"/>
      <c r="M1122" s="264">
        <f t="shared" si="1337"/>
        <v>1.6341333333333336E-2</v>
      </c>
      <c r="N1122" s="264">
        <f t="shared" si="1338"/>
        <v>1.3721714285714287E-2</v>
      </c>
      <c r="O1122" s="264">
        <f t="shared" si="1339"/>
        <v>1.6814333333333334E-2</v>
      </c>
      <c r="P1122" s="264">
        <f t="shared" si="1340"/>
        <v>2.3382333333333335E-2</v>
      </c>
      <c r="Q1122" s="265">
        <f t="shared" si="1374"/>
        <v>1.3899999999999999E-2</v>
      </c>
      <c r="R1122" s="265">
        <f t="shared" si="1375"/>
        <v>1.12E-2</v>
      </c>
      <c r="S1122" s="265">
        <f t="shared" si="1376"/>
        <v>1.2699999999999999E-2</v>
      </c>
      <c r="T1122" s="265">
        <f t="shared" si="1377"/>
        <v>2.6700000000000002E-2</v>
      </c>
      <c r="V1122" s="257"/>
      <c r="W1122" s="265">
        <f t="shared" si="1378"/>
        <v>1.6125E-2</v>
      </c>
      <c r="X1122" s="265">
        <f>AVERAGE(Q1118:T1122)</f>
        <v>2.0975000000000004E-2</v>
      </c>
      <c r="Y1122" s="266">
        <v>160</v>
      </c>
      <c r="AW1122" s="296">
        <f t="shared" si="1346"/>
        <v>2.6700000000000002E-2</v>
      </c>
      <c r="AX1122" s="266" t="str">
        <f t="shared" si="1347"/>
        <v>#5</v>
      </c>
    </row>
    <row r="1123" spans="1:50" ht="17.45" customHeight="1" x14ac:dyDescent="0.25">
      <c r="A1123" s="257">
        <f t="shared" si="1308"/>
        <v>1</v>
      </c>
      <c r="B1123" s="257">
        <f t="shared" si="1309"/>
        <v>2021</v>
      </c>
      <c r="C1123" s="435">
        <f t="shared" si="1336"/>
        <v>44219</v>
      </c>
      <c r="D1123" s="448"/>
      <c r="E1123" s="449">
        <v>7.2899999999999996E-3</v>
      </c>
      <c r="F1123" s="451"/>
      <c r="G1123" s="450">
        <v>4.2500000000000003E-3</v>
      </c>
      <c r="H1123" s="452"/>
      <c r="I1123" s="448"/>
      <c r="J1123" s="449">
        <v>2.9099999999999998E-3</v>
      </c>
      <c r="K1123" s="448"/>
      <c r="L1123" s="449">
        <v>1.21E-2</v>
      </c>
      <c r="M1123" s="264">
        <f t="shared" si="1337"/>
        <v>1.6305333333333335E-2</v>
      </c>
      <c r="N1123" s="264">
        <f t="shared" si="1338"/>
        <v>1.3531714285714286E-2</v>
      </c>
      <c r="O1123" s="264">
        <f t="shared" si="1339"/>
        <v>1.6498000000000002E-2</v>
      </c>
      <c r="P1123" s="264">
        <f t="shared" si="1340"/>
        <v>2.3239000000000003E-2</v>
      </c>
      <c r="Q1123" s="442">
        <f t="shared" si="1374"/>
        <v>7.2899999999999996E-3</v>
      </c>
      <c r="R1123" s="442">
        <f t="shared" si="1375"/>
        <v>4.2500000000000003E-3</v>
      </c>
      <c r="S1123" s="442">
        <f t="shared" si="1376"/>
        <v>2.9099999999999998E-3</v>
      </c>
      <c r="T1123" s="442">
        <f t="shared" si="1377"/>
        <v>1.21E-2</v>
      </c>
      <c r="V1123" s="442">
        <f>AVERAGE(Q1123:T1123)</f>
        <v>6.6374999999999993E-3</v>
      </c>
      <c r="W1123" s="445"/>
      <c r="X1123" s="257"/>
      <c r="Y1123" s="266">
        <v>160</v>
      </c>
      <c r="AW1123" s="296">
        <f t="shared" si="1346"/>
        <v>1.21E-2</v>
      </c>
      <c r="AX1123" s="266" t="str">
        <f t="shared" si="1347"/>
        <v>#5</v>
      </c>
    </row>
    <row r="1124" spans="1:50" ht="17.45" customHeight="1" x14ac:dyDescent="0.25">
      <c r="A1124" s="257">
        <f t="shared" si="1308"/>
        <v>1</v>
      </c>
      <c r="B1124" s="257">
        <f t="shared" si="1309"/>
        <v>2021</v>
      </c>
      <c r="C1124" s="48">
        <f t="shared" si="1336"/>
        <v>44220</v>
      </c>
      <c r="D1124" s="448">
        <v>1.04E-2</v>
      </c>
      <c r="E1124" s="449"/>
      <c r="F1124" s="451">
        <v>3.81E-3</v>
      </c>
      <c r="G1124" s="450"/>
      <c r="H1124" s="452">
        <v>3.79E-3</v>
      </c>
      <c r="I1124" s="448">
        <v>3.9199999999999999E-3</v>
      </c>
      <c r="J1124" s="449"/>
      <c r="K1124" s="448">
        <v>1.06E-2</v>
      </c>
      <c r="L1124" s="449"/>
      <c r="M1124" s="264">
        <f t="shared" si="1337"/>
        <v>1.6410333333333339E-2</v>
      </c>
      <c r="N1124" s="264">
        <f t="shared" si="1338"/>
        <v>1.3488571428571426E-2</v>
      </c>
      <c r="O1124" s="264">
        <f t="shared" si="1339"/>
        <v>1.6468666666666666E-2</v>
      </c>
      <c r="P1124" s="264">
        <f t="shared" si="1340"/>
        <v>2.3296333333333339E-2</v>
      </c>
      <c r="Q1124" s="442">
        <f t="shared" si="1374"/>
        <v>1.04E-2</v>
      </c>
      <c r="R1124" s="442">
        <f t="shared" si="1375"/>
        <v>3.8E-3</v>
      </c>
      <c r="S1124" s="442">
        <f t="shared" si="1376"/>
        <v>3.9199999999999999E-3</v>
      </c>
      <c r="T1124" s="442">
        <f t="shared" si="1377"/>
        <v>1.06E-2</v>
      </c>
      <c r="V1124" s="442">
        <f>AVERAGE(Q1124:T1124)</f>
        <v>7.1799999999999989E-3</v>
      </c>
      <c r="W1124" s="445"/>
      <c r="X1124" s="265">
        <f>AVERAGE(Q1123:T1124)</f>
        <v>6.9087499999999991E-3</v>
      </c>
      <c r="Y1124" s="266">
        <v>160</v>
      </c>
      <c r="AW1124" s="296">
        <f t="shared" si="1346"/>
        <v>1.06E-2</v>
      </c>
      <c r="AX1124" s="266" t="str">
        <f t="shared" si="1347"/>
        <v>#5</v>
      </c>
    </row>
    <row r="1125" spans="1:50" ht="17.45" customHeight="1" x14ac:dyDescent="0.25">
      <c r="A1125" s="257">
        <f t="shared" si="1308"/>
        <v>1</v>
      </c>
      <c r="B1125" s="257">
        <f t="shared" si="1309"/>
        <v>2021</v>
      </c>
      <c r="C1125" s="8">
        <f t="shared" si="1336"/>
        <v>44221</v>
      </c>
      <c r="D1125" s="252"/>
      <c r="E1125" s="253">
        <v>1.8200000000000001E-2</v>
      </c>
      <c r="F1125" s="255"/>
      <c r="G1125" s="254">
        <v>0.02</v>
      </c>
      <c r="H1125" s="114"/>
      <c r="I1125" s="252"/>
      <c r="J1125" s="253">
        <v>1.38E-2</v>
      </c>
      <c r="K1125" s="252"/>
      <c r="L1125" s="253">
        <v>0.02</v>
      </c>
      <c r="M1125" s="264">
        <f t="shared" si="1337"/>
        <v>1.5983666666666667E-2</v>
      </c>
      <c r="N1125" s="264">
        <f t="shared" si="1338"/>
        <v>1.3858285714285714E-2</v>
      </c>
      <c r="O1125" s="264">
        <f t="shared" si="1339"/>
        <v>1.6685666666666665E-2</v>
      </c>
      <c r="P1125" s="264">
        <f t="shared" si="1340"/>
        <v>2.3436333333333337E-2</v>
      </c>
      <c r="Q1125" s="265">
        <f t="shared" si="1374"/>
        <v>1.8200000000000001E-2</v>
      </c>
      <c r="R1125" s="265">
        <f t="shared" si="1375"/>
        <v>0.02</v>
      </c>
      <c r="S1125" s="265">
        <f t="shared" si="1376"/>
        <v>1.38E-2</v>
      </c>
      <c r="T1125" s="265">
        <f t="shared" si="1377"/>
        <v>0.02</v>
      </c>
      <c r="V1125" s="257"/>
      <c r="W1125" s="265">
        <f t="shared" ref="W1125" si="1379">AVERAGE(Q1125:T1125)</f>
        <v>1.7999999999999999E-2</v>
      </c>
      <c r="AW1125" s="296">
        <f t="shared" si="1346"/>
        <v>0.02</v>
      </c>
      <c r="AX1125" s="266" t="str">
        <f t="shared" si="1347"/>
        <v>#2</v>
      </c>
    </row>
    <row r="1126" spans="1:50" ht="17.45" customHeight="1" x14ac:dyDescent="0.25">
      <c r="A1126" s="257">
        <f t="shared" si="1308"/>
        <v>1</v>
      </c>
      <c r="B1126" s="257">
        <f t="shared" si="1309"/>
        <v>2021</v>
      </c>
      <c r="C1126" s="8">
        <f t="shared" si="1336"/>
        <v>44222</v>
      </c>
      <c r="D1126" s="260">
        <v>1.6400000000000001E-2</v>
      </c>
      <c r="E1126" s="261"/>
      <c r="F1126" s="263">
        <v>1.17E-2</v>
      </c>
      <c r="G1126" s="262"/>
      <c r="H1126" s="285"/>
      <c r="I1126" s="260">
        <v>1.6199999999999999E-2</v>
      </c>
      <c r="J1126" s="261"/>
      <c r="K1126" s="260">
        <v>2.7900000000000001E-2</v>
      </c>
      <c r="L1126" s="261"/>
      <c r="M1126" s="264">
        <f t="shared" si="1337"/>
        <v>1.6246333333333335E-2</v>
      </c>
      <c r="N1126" s="264">
        <f t="shared" si="1338"/>
        <v>1.4044857142857142E-2</v>
      </c>
      <c r="O1126" s="264">
        <f t="shared" si="1339"/>
        <v>1.7042000000000002E-2</v>
      </c>
      <c r="P1126" s="264">
        <f t="shared" si="1340"/>
        <v>2.4116666666666672E-2</v>
      </c>
      <c r="Q1126" s="265">
        <f t="shared" ref="Q1126:Q1132" si="1380">IFERROR(AVERAGE(D1126:E1126),"")</f>
        <v>1.6400000000000001E-2</v>
      </c>
      <c r="R1126" s="265">
        <f t="shared" ref="R1126:R1132" si="1381">IFERROR(AVERAGE(F1126:H1126),"")</f>
        <v>1.17E-2</v>
      </c>
      <c r="S1126" s="265">
        <f t="shared" ref="S1126:S1132" si="1382">IFERROR(AVERAGE(I1126:J1126),"")</f>
        <v>1.6199999999999999E-2</v>
      </c>
      <c r="T1126" s="265">
        <f t="shared" ref="T1126:T1132" si="1383">IFERROR(AVERAGE(K1126:L1126),"")</f>
        <v>2.7900000000000001E-2</v>
      </c>
      <c r="V1126" s="257"/>
      <c r="W1126" s="265">
        <f t="shared" ref="W1126:W1129" si="1384">AVERAGE(Q1126:T1126)</f>
        <v>1.805E-2</v>
      </c>
      <c r="AW1126" s="296">
        <f t="shared" si="1346"/>
        <v>2.7900000000000001E-2</v>
      </c>
      <c r="AX1126" s="266" t="str">
        <f t="shared" si="1347"/>
        <v>#5</v>
      </c>
    </row>
    <row r="1127" spans="1:50" ht="17.45" customHeight="1" x14ac:dyDescent="0.25">
      <c r="A1127" s="257">
        <f t="shared" si="1308"/>
        <v>1</v>
      </c>
      <c r="B1127" s="257">
        <f t="shared" si="1309"/>
        <v>2021</v>
      </c>
      <c r="C1127" s="8">
        <f t="shared" si="1336"/>
        <v>44223</v>
      </c>
      <c r="D1127" s="260"/>
      <c r="E1127" s="261">
        <v>1.52E-2</v>
      </c>
      <c r="F1127" s="263"/>
      <c r="G1127" s="262">
        <v>1.2200000000000001E-2</v>
      </c>
      <c r="H1127" s="285"/>
      <c r="I1127" s="260"/>
      <c r="J1127" s="261">
        <v>1.6E-2</v>
      </c>
      <c r="K1127" s="260"/>
      <c r="L1127" s="261">
        <v>3.4599999999999999E-2</v>
      </c>
      <c r="M1127" s="264">
        <f t="shared" si="1337"/>
        <v>1.6594000000000005E-2</v>
      </c>
      <c r="N1127" s="264">
        <f t="shared" si="1338"/>
        <v>1.4186285714285714E-2</v>
      </c>
      <c r="O1127" s="264">
        <f t="shared" si="1339"/>
        <v>1.7394666666666669E-2</v>
      </c>
      <c r="P1127" s="264">
        <f t="shared" si="1340"/>
        <v>2.4900000000000009E-2</v>
      </c>
      <c r="Q1127" s="265">
        <f t="shared" si="1380"/>
        <v>1.52E-2</v>
      </c>
      <c r="R1127" s="265">
        <f t="shared" si="1381"/>
        <v>1.2200000000000001E-2</v>
      </c>
      <c r="S1127" s="265">
        <f t="shared" si="1382"/>
        <v>1.6E-2</v>
      </c>
      <c r="T1127" s="265">
        <f t="shared" si="1383"/>
        <v>3.4599999999999999E-2</v>
      </c>
      <c r="V1127" s="257"/>
      <c r="W1127" s="265">
        <f t="shared" si="1384"/>
        <v>1.95E-2</v>
      </c>
      <c r="AW1127" s="296">
        <f t="shared" si="1346"/>
        <v>3.4599999999999999E-2</v>
      </c>
      <c r="AX1127" s="266" t="str">
        <f t="shared" si="1347"/>
        <v>#5</v>
      </c>
    </row>
    <row r="1128" spans="1:50" ht="17.45" customHeight="1" thickBot="1" x14ac:dyDescent="0.3">
      <c r="A1128" s="257">
        <f t="shared" si="1308"/>
        <v>1</v>
      </c>
      <c r="B1128" s="257">
        <f t="shared" si="1309"/>
        <v>2021</v>
      </c>
      <c r="C1128" s="8">
        <f t="shared" si="1336"/>
        <v>44224</v>
      </c>
      <c r="D1128" s="260">
        <v>1.8599999999999998E-2</v>
      </c>
      <c r="E1128" s="261"/>
      <c r="F1128" s="263"/>
      <c r="G1128" s="262"/>
      <c r="H1128" s="285">
        <v>1.3599999999999999E-2</v>
      </c>
      <c r="I1128" s="260">
        <v>1.15E-2</v>
      </c>
      <c r="J1128" s="261"/>
      <c r="K1128" s="260">
        <v>2.9700000000000001E-2</v>
      </c>
      <c r="L1128" s="261"/>
      <c r="M1128" s="264">
        <f t="shared" si="1337"/>
        <v>1.6797333333333334E-2</v>
      </c>
      <c r="N1128" s="264">
        <f t="shared" si="1338"/>
        <v>1.4289999999999997E-2</v>
      </c>
      <c r="O1128" s="264">
        <f t="shared" si="1339"/>
        <v>1.7161333333333331E-2</v>
      </c>
      <c r="P1128" s="264">
        <f t="shared" si="1340"/>
        <v>2.5180000000000001E-2</v>
      </c>
      <c r="Q1128" s="265">
        <f t="shared" si="1380"/>
        <v>1.8599999999999998E-2</v>
      </c>
      <c r="R1128" s="265">
        <f t="shared" si="1381"/>
        <v>1.3599999999999999E-2</v>
      </c>
      <c r="S1128" s="265">
        <f t="shared" si="1382"/>
        <v>1.15E-2</v>
      </c>
      <c r="T1128" s="265">
        <f t="shared" si="1383"/>
        <v>2.9700000000000001E-2</v>
      </c>
      <c r="V1128" s="257"/>
      <c r="W1128" s="265">
        <f t="shared" si="1384"/>
        <v>1.8350000000000002E-2</v>
      </c>
      <c r="AW1128" s="296">
        <f t="shared" si="1346"/>
        <v>2.9700000000000001E-2</v>
      </c>
      <c r="AX1128" s="266" t="str">
        <f t="shared" si="1347"/>
        <v>#5</v>
      </c>
    </row>
    <row r="1129" spans="1:50" ht="17.45" customHeight="1" thickBot="1" x14ac:dyDescent="0.3">
      <c r="A1129" s="257">
        <f t="shared" si="1308"/>
        <v>1</v>
      </c>
      <c r="B1129" s="257">
        <f t="shared" si="1309"/>
        <v>2021</v>
      </c>
      <c r="C1129" s="8">
        <f t="shared" si="1336"/>
        <v>44225</v>
      </c>
      <c r="D1129" s="260"/>
      <c r="E1129" s="261">
        <v>3.6600000000000001E-3</v>
      </c>
      <c r="F1129" s="263"/>
      <c r="G1129" s="262">
        <v>3.47E-3</v>
      </c>
      <c r="H1129" s="285"/>
      <c r="I1129" s="260"/>
      <c r="J1129" s="261">
        <v>5.4099999999999999E-3</v>
      </c>
      <c r="K1129" s="260"/>
      <c r="L1129" s="261">
        <v>8.8299999999999993E-3</v>
      </c>
      <c r="M1129" s="264">
        <f t="shared" si="1337"/>
        <v>1.6519333333333334E-2</v>
      </c>
      <c r="N1129" s="264">
        <f t="shared" si="1338"/>
        <v>1.402342857142857E-2</v>
      </c>
      <c r="O1129" s="264">
        <f t="shared" si="1339"/>
        <v>1.6568333333333334E-2</v>
      </c>
      <c r="P1129" s="264">
        <f t="shared" si="1340"/>
        <v>2.4681000000000002E-2</v>
      </c>
      <c r="Q1129" s="265">
        <f t="shared" si="1380"/>
        <v>3.6600000000000001E-3</v>
      </c>
      <c r="R1129" s="265">
        <f t="shared" si="1381"/>
        <v>3.47E-3</v>
      </c>
      <c r="S1129" s="265">
        <f t="shared" si="1382"/>
        <v>5.4099999999999999E-3</v>
      </c>
      <c r="T1129" s="265">
        <f t="shared" si="1383"/>
        <v>8.8299999999999993E-3</v>
      </c>
      <c r="V1129" s="257"/>
      <c r="W1129" s="265">
        <f t="shared" si="1384"/>
        <v>5.3425E-3</v>
      </c>
      <c r="X1129" s="265">
        <f>AVERAGE(Q1125:T1129)</f>
        <v>1.5848499999999998E-2</v>
      </c>
      <c r="Y1129" s="266">
        <v>161</v>
      </c>
      <c r="Z1129" s="313" t="s">
        <v>90</v>
      </c>
      <c r="AA1129" s="299">
        <v>2021</v>
      </c>
      <c r="AB1129" s="300"/>
      <c r="AC1129" s="300"/>
      <c r="AD1129" s="300"/>
      <c r="AW1129" s="296">
        <f t="shared" si="1346"/>
        <v>8.8299999999999993E-3</v>
      </c>
      <c r="AX1129" s="266" t="str">
        <f t="shared" si="1347"/>
        <v>#5</v>
      </c>
    </row>
    <row r="1130" spans="1:50" ht="17.45" customHeight="1" x14ac:dyDescent="0.25">
      <c r="A1130" s="257">
        <f t="shared" si="1308"/>
        <v>1</v>
      </c>
      <c r="B1130" s="257">
        <f t="shared" si="1309"/>
        <v>2021</v>
      </c>
      <c r="C1130" s="48">
        <f t="shared" si="1336"/>
        <v>44226</v>
      </c>
      <c r="D1130" s="434">
        <v>7.7400000000000004E-3</v>
      </c>
      <c r="E1130" s="436"/>
      <c r="F1130" s="437">
        <v>5.0899999999999999E-3</v>
      </c>
      <c r="G1130" s="438"/>
      <c r="H1130" s="439">
        <v>4.9100000000000003E-3</v>
      </c>
      <c r="I1130" s="434">
        <v>7.1999999999999998E-3</v>
      </c>
      <c r="J1130" s="436"/>
      <c r="K1130" s="434">
        <v>1.2999999999999999E-2</v>
      </c>
      <c r="L1130" s="436"/>
      <c r="M1130" s="264">
        <f t="shared" si="1337"/>
        <v>1.6130666666666668E-2</v>
      </c>
      <c r="N1130" s="264">
        <f t="shared" si="1338"/>
        <v>1.3529142857142854E-2</v>
      </c>
      <c r="O1130" s="264">
        <f t="shared" si="1339"/>
        <v>1.6348333333333333E-2</v>
      </c>
      <c r="P1130" s="264">
        <f t="shared" si="1340"/>
        <v>2.4161000000000002E-2</v>
      </c>
      <c r="Q1130" s="442">
        <f t="shared" si="1380"/>
        <v>7.7400000000000004E-3</v>
      </c>
      <c r="R1130" s="442">
        <f t="shared" si="1381"/>
        <v>5.0000000000000001E-3</v>
      </c>
      <c r="S1130" s="442">
        <f t="shared" si="1382"/>
        <v>7.1999999999999998E-3</v>
      </c>
      <c r="T1130" s="442">
        <f t="shared" si="1383"/>
        <v>1.2999999999999999E-2</v>
      </c>
      <c r="V1130" s="442">
        <f>AVERAGE(Q1130:T1130)</f>
        <v>8.2349999999999993E-3</v>
      </c>
      <c r="W1130" s="445"/>
      <c r="X1130" s="257"/>
      <c r="Y1130" s="266">
        <v>161</v>
      </c>
      <c r="Z1130" s="301" t="s">
        <v>35</v>
      </c>
      <c r="AA1130" s="301" t="s">
        <v>1</v>
      </c>
      <c r="AB1130" s="301" t="s">
        <v>2</v>
      </c>
      <c r="AC1130" s="301" t="s">
        <v>9</v>
      </c>
      <c r="AD1130" s="301" t="s">
        <v>12</v>
      </c>
      <c r="AW1130" s="296">
        <f t="shared" si="1346"/>
        <v>1.2999999999999999E-2</v>
      </c>
      <c r="AX1130" s="266" t="str">
        <f t="shared" si="1347"/>
        <v>#5</v>
      </c>
    </row>
    <row r="1131" spans="1:50" ht="17.45" customHeight="1" thickBot="1" x14ac:dyDescent="0.3">
      <c r="A1131" s="257">
        <f t="shared" si="1308"/>
        <v>1</v>
      </c>
      <c r="B1131" s="257">
        <f t="shared" si="1309"/>
        <v>2021</v>
      </c>
      <c r="C1131" s="459">
        <f t="shared" si="1336"/>
        <v>44227</v>
      </c>
      <c r="D1131" s="460"/>
      <c r="E1131" s="461">
        <v>8.1200000000000005E-3</v>
      </c>
      <c r="F1131" s="462"/>
      <c r="G1131" s="463">
        <v>1.04E-2</v>
      </c>
      <c r="H1131" s="464"/>
      <c r="I1131" s="460"/>
      <c r="J1131" s="461">
        <v>8.9800000000000001E-3</v>
      </c>
      <c r="K1131" s="460"/>
      <c r="L1131" s="461">
        <v>1.2699999999999999E-2</v>
      </c>
      <c r="M1131" s="264">
        <f t="shared" si="1337"/>
        <v>1.5958000000000003E-2</v>
      </c>
      <c r="N1131" s="264">
        <f t="shared" si="1338"/>
        <v>1.3561714285714285E-2</v>
      </c>
      <c r="O1131" s="264">
        <f t="shared" si="1339"/>
        <v>1.6370333333333334E-2</v>
      </c>
      <c r="P1131" s="264">
        <f t="shared" si="1340"/>
        <v>2.4294333333333341E-2</v>
      </c>
      <c r="Q1131" s="442">
        <f t="shared" si="1380"/>
        <v>8.1200000000000005E-3</v>
      </c>
      <c r="R1131" s="442">
        <f t="shared" si="1381"/>
        <v>1.04E-2</v>
      </c>
      <c r="S1131" s="442">
        <f t="shared" si="1382"/>
        <v>8.9800000000000001E-3</v>
      </c>
      <c r="T1131" s="442">
        <f t="shared" si="1383"/>
        <v>1.2699999999999999E-2</v>
      </c>
      <c r="V1131" s="442">
        <f>AVERAGE(Q1131:T1131)</f>
        <v>1.005E-2</v>
      </c>
      <c r="W1131" s="445"/>
      <c r="X1131" s="265">
        <f>AVERAGE(Q1130:T1131)</f>
        <v>9.1424999999999996E-3</v>
      </c>
      <c r="Y1131" s="266">
        <v>161</v>
      </c>
      <c r="Z1131" s="302" t="s">
        <v>58</v>
      </c>
      <c r="AA1131" s="303">
        <f>AVERAGE(D1101:E1131)</f>
        <v>1.5872258064516132E-2</v>
      </c>
      <c r="AB1131" s="303">
        <f>AVERAGE(F1101:H1131)</f>
        <v>1.344222222222222E-2</v>
      </c>
      <c r="AC1131" s="303">
        <f>AVERAGE(I1101:J1131)</f>
        <v>1.6110645161290321E-2</v>
      </c>
      <c r="AD1131" s="303">
        <f>AVERAGE(K1101:L1131)</f>
        <v>2.3791290322580649E-2</v>
      </c>
      <c r="AW1131" s="296">
        <f t="shared" si="1346"/>
        <v>1.2699999999999999E-2</v>
      </c>
      <c r="AX1131" s="266" t="str">
        <f t="shared" si="1347"/>
        <v>#5</v>
      </c>
    </row>
    <row r="1132" spans="1:50" ht="17.45" customHeight="1" x14ac:dyDescent="0.25">
      <c r="A1132" s="257">
        <f t="shared" si="1308"/>
        <v>2</v>
      </c>
      <c r="B1132" s="257">
        <f t="shared" si="1309"/>
        <v>2021</v>
      </c>
      <c r="C1132" s="115">
        <f t="shared" si="1336"/>
        <v>44228</v>
      </c>
      <c r="D1132" s="122">
        <v>3.3300000000000003E-2</v>
      </c>
      <c r="E1132" s="124"/>
      <c r="F1132" s="125">
        <v>2.81E-2</v>
      </c>
      <c r="G1132" s="123"/>
      <c r="H1132" s="121"/>
      <c r="I1132" s="122">
        <v>3.1199999999999999E-2</v>
      </c>
      <c r="J1132" s="124"/>
      <c r="K1132" s="122">
        <v>3.8800000000000001E-2</v>
      </c>
      <c r="L1132" s="124"/>
      <c r="M1132" s="264">
        <f t="shared" si="1337"/>
        <v>1.6698000000000001E-2</v>
      </c>
      <c r="N1132" s="264">
        <f t="shared" si="1338"/>
        <v>1.4181714285714284E-2</v>
      </c>
      <c r="O1132" s="264">
        <f t="shared" si="1339"/>
        <v>1.7137666666666666E-2</v>
      </c>
      <c r="P1132" s="264">
        <f t="shared" si="1340"/>
        <v>2.5164333333333344E-2</v>
      </c>
      <c r="Q1132" s="265">
        <f t="shared" si="1380"/>
        <v>3.3300000000000003E-2</v>
      </c>
      <c r="R1132" s="265">
        <f t="shared" si="1381"/>
        <v>2.81E-2</v>
      </c>
      <c r="S1132" s="265">
        <f t="shared" si="1382"/>
        <v>3.1199999999999999E-2</v>
      </c>
      <c r="T1132" s="265">
        <f t="shared" si="1383"/>
        <v>3.8800000000000001E-2</v>
      </c>
      <c r="V1132" s="257"/>
      <c r="W1132" s="265">
        <f t="shared" ref="W1132:W1136" si="1385">AVERAGE(Q1132:T1132)</f>
        <v>3.2850000000000004E-2</v>
      </c>
      <c r="Z1132" s="302" t="s">
        <v>59</v>
      </c>
      <c r="AA1132" s="303">
        <f>MAX(D1101:E1131)</f>
        <v>4.07E-2</v>
      </c>
      <c r="AB1132" s="303">
        <f>MAX(F1101:H1131)</f>
        <v>2.5899999999999999E-2</v>
      </c>
      <c r="AC1132" s="303">
        <f>MAX(I1101:J1131)</f>
        <v>2.98E-2</v>
      </c>
      <c r="AD1132" s="303">
        <f>MAX(K1101:L1131)</f>
        <v>3.56E-2</v>
      </c>
      <c r="AW1132" s="296">
        <f t="shared" si="1346"/>
        <v>3.8800000000000001E-2</v>
      </c>
      <c r="AX1132" s="266" t="str">
        <f t="shared" si="1347"/>
        <v>#5</v>
      </c>
    </row>
    <row r="1133" spans="1:50" ht="17.45" customHeight="1" thickBot="1" x14ac:dyDescent="0.3">
      <c r="A1133" s="257">
        <f t="shared" si="1308"/>
        <v>2</v>
      </c>
      <c r="B1133" s="257">
        <f t="shared" si="1309"/>
        <v>2021</v>
      </c>
      <c r="C1133" s="8">
        <f t="shared" si="1336"/>
        <v>44229</v>
      </c>
      <c r="D1133" s="260"/>
      <c r="E1133" s="261">
        <v>2.06E-2</v>
      </c>
      <c r="F1133" s="263"/>
      <c r="G1133" s="262">
        <v>2.5899999999999999E-2</v>
      </c>
      <c r="H1133" s="285"/>
      <c r="I1133" s="260"/>
      <c r="J1133" s="261">
        <v>2.76E-2</v>
      </c>
      <c r="K1133" s="260"/>
      <c r="L1133" s="261">
        <v>3.4000000000000002E-2</v>
      </c>
      <c r="M1133" s="264">
        <f t="shared" si="1337"/>
        <v>1.7098666666666668E-2</v>
      </c>
      <c r="N1133" s="264">
        <f t="shared" si="1338"/>
        <v>1.4694285714285714E-2</v>
      </c>
      <c r="O1133" s="264">
        <f t="shared" si="1339"/>
        <v>1.7837666666666665E-2</v>
      </c>
      <c r="P1133" s="264">
        <f t="shared" si="1340"/>
        <v>2.5834333333333345E-2</v>
      </c>
      <c r="Q1133" s="265">
        <f t="shared" ref="Q1133:Q1139" si="1386">IFERROR(AVERAGE(D1133:E1133),"")</f>
        <v>2.06E-2</v>
      </c>
      <c r="R1133" s="265">
        <f t="shared" ref="R1133:R1139" si="1387">IFERROR(AVERAGE(F1133:H1133),"")</f>
        <v>2.5899999999999999E-2</v>
      </c>
      <c r="S1133" s="265">
        <f t="shared" ref="S1133:S1139" si="1388">IFERROR(AVERAGE(I1133:J1133),"")</f>
        <v>2.76E-2</v>
      </c>
      <c r="T1133" s="265">
        <f t="shared" ref="T1133:T1139" si="1389">IFERROR(AVERAGE(K1133:L1133),"")</f>
        <v>3.4000000000000002E-2</v>
      </c>
      <c r="V1133" s="257"/>
      <c r="W1133" s="265">
        <f t="shared" si="1385"/>
        <v>2.7025E-2</v>
      </c>
      <c r="Z1133" s="304" t="s">
        <v>128</v>
      </c>
      <c r="AA1133" s="305">
        <f>COUNTIF(D1101:E1131,"&gt;=0.075")</f>
        <v>0</v>
      </c>
      <c r="AB1133" s="305">
        <f>COUNTIF(F1101:H1131,"&gt;=0.075")</f>
        <v>0</v>
      </c>
      <c r="AC1133" s="305">
        <f>COUNTIF(I1101:J1131,"&gt;=0.075")</f>
        <v>0</v>
      </c>
      <c r="AD1133" s="305">
        <f>COUNTIF(K1101:L1131,"&gt;=0.075")</f>
        <v>0</v>
      </c>
      <c r="AW1133" s="296">
        <f t="shared" si="1346"/>
        <v>3.4000000000000002E-2</v>
      </c>
      <c r="AX1133" s="266" t="str">
        <f t="shared" si="1347"/>
        <v>#5</v>
      </c>
    </row>
    <row r="1134" spans="1:50" ht="17.45" customHeight="1" thickBot="1" x14ac:dyDescent="0.3">
      <c r="A1134" s="257">
        <f t="shared" si="1308"/>
        <v>2</v>
      </c>
      <c r="B1134" s="257">
        <f t="shared" si="1309"/>
        <v>2021</v>
      </c>
      <c r="C1134" s="8">
        <f t="shared" si="1336"/>
        <v>44230</v>
      </c>
      <c r="D1134" s="260">
        <v>2.7900000000000001E-2</v>
      </c>
      <c r="E1134" s="261"/>
      <c r="F1134" s="263"/>
      <c r="G1134" s="262"/>
      <c r="H1134" s="285">
        <v>1.84E-2</v>
      </c>
      <c r="I1134" s="260">
        <v>2.06E-2</v>
      </c>
      <c r="J1134" s="261"/>
      <c r="K1134" s="260">
        <v>3.0499999999999999E-2</v>
      </c>
      <c r="L1134" s="261"/>
      <c r="M1134" s="264">
        <f t="shared" si="1337"/>
        <v>1.7552000000000005E-2</v>
      </c>
      <c r="N1134" s="264">
        <f t="shared" si="1338"/>
        <v>1.4751428571428572E-2</v>
      </c>
      <c r="O1134" s="264">
        <f t="shared" si="1339"/>
        <v>1.7890999999999997E-2</v>
      </c>
      <c r="P1134" s="264">
        <f t="shared" si="1340"/>
        <v>2.6124333333333343E-2</v>
      </c>
      <c r="Q1134" s="265">
        <f t="shared" si="1386"/>
        <v>2.7900000000000001E-2</v>
      </c>
      <c r="R1134" s="265">
        <f t="shared" si="1387"/>
        <v>1.84E-2</v>
      </c>
      <c r="S1134" s="265">
        <f t="shared" si="1388"/>
        <v>2.06E-2</v>
      </c>
      <c r="T1134" s="265">
        <f t="shared" si="1389"/>
        <v>3.0499999999999999E-2</v>
      </c>
      <c r="V1134" s="257"/>
      <c r="W1134" s="265">
        <f t="shared" si="1385"/>
        <v>2.435E-2</v>
      </c>
      <c r="AD1134" s="136">
        <f>AVERAGE(AA1131:AD1131)</f>
        <v>1.7304103942652332E-2</v>
      </c>
      <c r="AW1134" s="296">
        <f t="shared" si="1346"/>
        <v>3.0499999999999999E-2</v>
      </c>
      <c r="AX1134" s="266" t="str">
        <f t="shared" si="1347"/>
        <v>#5</v>
      </c>
    </row>
    <row r="1135" spans="1:50" ht="17.45" customHeight="1" x14ac:dyDescent="0.25">
      <c r="A1135" s="257">
        <f t="shared" si="1308"/>
        <v>2</v>
      </c>
      <c r="B1135" s="257">
        <f t="shared" si="1309"/>
        <v>2021</v>
      </c>
      <c r="C1135" s="8">
        <f t="shared" si="1336"/>
        <v>44231</v>
      </c>
      <c r="D1135" s="260"/>
      <c r="E1135" s="261">
        <v>1.18E-2</v>
      </c>
      <c r="F1135" s="263"/>
      <c r="G1135" s="262">
        <v>1.67E-2</v>
      </c>
      <c r="H1135" s="285"/>
      <c r="I1135" s="260"/>
      <c r="J1135" s="261">
        <v>1.5100000000000001E-2</v>
      </c>
      <c r="K1135" s="260"/>
      <c r="L1135" s="261">
        <v>2.2700000000000001E-2</v>
      </c>
      <c r="M1135" s="264">
        <f t="shared" si="1337"/>
        <v>1.7502000000000007E-2</v>
      </c>
      <c r="N1135" s="264">
        <f t="shared" si="1338"/>
        <v>1.4817142857142859E-2</v>
      </c>
      <c r="O1135" s="264">
        <f t="shared" si="1339"/>
        <v>1.7634333333333332E-2</v>
      </c>
      <c r="P1135" s="264">
        <f t="shared" si="1340"/>
        <v>2.5914333333333338E-2</v>
      </c>
      <c r="Q1135" s="265">
        <f t="shared" si="1386"/>
        <v>1.18E-2</v>
      </c>
      <c r="R1135" s="265">
        <f t="shared" si="1387"/>
        <v>1.67E-2</v>
      </c>
      <c r="S1135" s="265">
        <f t="shared" si="1388"/>
        <v>1.5100000000000001E-2</v>
      </c>
      <c r="T1135" s="265">
        <f t="shared" si="1389"/>
        <v>2.2700000000000001E-2</v>
      </c>
      <c r="V1135" s="257"/>
      <c r="W1135" s="265">
        <f t="shared" si="1385"/>
        <v>1.6574999999999999E-2</v>
      </c>
      <c r="AW1135" s="296">
        <f t="shared" si="1346"/>
        <v>2.2700000000000001E-2</v>
      </c>
      <c r="AX1135" s="266" t="str">
        <f t="shared" si="1347"/>
        <v>#5</v>
      </c>
    </row>
    <row r="1136" spans="1:50" ht="17.45" customHeight="1" x14ac:dyDescent="0.25">
      <c r="A1136" s="257">
        <f t="shared" ref="A1136:A1199" si="1390">IF(ISNUMBER(C1136),MONTH(C1136),"")</f>
        <v>2</v>
      </c>
      <c r="B1136" s="257">
        <f t="shared" ref="B1136:B1199" si="1391">IF(ISNUMBER(C1136),YEAR(C1136),"")</f>
        <v>2021</v>
      </c>
      <c r="C1136" s="48">
        <f t="shared" si="1336"/>
        <v>44232</v>
      </c>
      <c r="D1136" s="275">
        <v>1.9199999999999998E-2</v>
      </c>
      <c r="E1136" s="276"/>
      <c r="F1136" s="278">
        <v>1.9599999999999999E-2</v>
      </c>
      <c r="G1136" s="277"/>
      <c r="H1136" s="286">
        <v>1.8100000000000002E-2</v>
      </c>
      <c r="I1136" s="275">
        <v>2.06E-2</v>
      </c>
      <c r="J1136" s="276"/>
      <c r="K1136" s="275">
        <v>2.52E-2</v>
      </c>
      <c r="L1136" s="276"/>
      <c r="M1136" s="264">
        <f t="shared" si="1337"/>
        <v>1.6785333333333336E-2</v>
      </c>
      <c r="N1136" s="264">
        <f t="shared" si="1338"/>
        <v>1.5057142857142854E-2</v>
      </c>
      <c r="O1136" s="264">
        <f t="shared" si="1339"/>
        <v>1.758433333333333E-2</v>
      </c>
      <c r="P1136" s="264">
        <f t="shared" si="1340"/>
        <v>2.5881000000000005E-2</v>
      </c>
      <c r="Q1136" s="265">
        <f t="shared" si="1386"/>
        <v>1.9199999999999998E-2</v>
      </c>
      <c r="R1136" s="265">
        <f t="shared" si="1387"/>
        <v>1.8849999999999999E-2</v>
      </c>
      <c r="S1136" s="265">
        <f t="shared" si="1388"/>
        <v>2.06E-2</v>
      </c>
      <c r="T1136" s="265">
        <f t="shared" si="1389"/>
        <v>2.52E-2</v>
      </c>
      <c r="V1136" s="257"/>
      <c r="W1136" s="265">
        <f t="shared" si="1385"/>
        <v>2.0962500000000002E-2</v>
      </c>
      <c r="X1136" s="265">
        <f>AVERAGE(Q1132:T1136)</f>
        <v>2.4352500000000003E-2</v>
      </c>
      <c r="Y1136" s="266">
        <v>162</v>
      </c>
      <c r="AW1136" s="296">
        <f t="shared" si="1346"/>
        <v>2.52E-2</v>
      </c>
      <c r="AX1136" s="266" t="str">
        <f t="shared" si="1347"/>
        <v>#5</v>
      </c>
    </row>
    <row r="1137" spans="1:50" ht="17.45" customHeight="1" x14ac:dyDescent="0.25">
      <c r="A1137" s="257">
        <f t="shared" si="1390"/>
        <v>2</v>
      </c>
      <c r="B1137" s="257">
        <f t="shared" si="1391"/>
        <v>2021</v>
      </c>
      <c r="C1137" s="435">
        <f t="shared" si="1336"/>
        <v>44233</v>
      </c>
      <c r="D1137" s="434"/>
      <c r="E1137" s="436">
        <v>1.29E-2</v>
      </c>
      <c r="F1137" s="437"/>
      <c r="G1137" s="438">
        <v>1.26E-2</v>
      </c>
      <c r="H1137" s="439"/>
      <c r="I1137" s="434"/>
      <c r="J1137" s="436">
        <v>1.2800000000000001E-2</v>
      </c>
      <c r="K1137" s="434"/>
      <c r="L1137" s="436">
        <v>1.8800000000000001E-2</v>
      </c>
      <c r="M1137" s="264">
        <f t="shared" si="1337"/>
        <v>1.6465333333333339E-2</v>
      </c>
      <c r="N1137" s="264">
        <f t="shared" si="1338"/>
        <v>1.4914285714285715E-2</v>
      </c>
      <c r="O1137" s="264">
        <f t="shared" si="1339"/>
        <v>1.7144333333333334E-2</v>
      </c>
      <c r="P1137" s="264">
        <f t="shared" si="1340"/>
        <v>2.542100000000001E-2</v>
      </c>
      <c r="Q1137" s="442">
        <f t="shared" si="1386"/>
        <v>1.29E-2</v>
      </c>
      <c r="R1137" s="442">
        <f t="shared" si="1387"/>
        <v>1.26E-2</v>
      </c>
      <c r="S1137" s="442">
        <f t="shared" si="1388"/>
        <v>1.2800000000000001E-2</v>
      </c>
      <c r="T1137" s="442">
        <f t="shared" si="1389"/>
        <v>1.8800000000000001E-2</v>
      </c>
      <c r="V1137" s="442">
        <f>AVERAGE(Q1137:T1137)</f>
        <v>1.4274999999999999E-2</v>
      </c>
      <c r="W1137" s="445"/>
      <c r="X1137" s="257"/>
      <c r="Y1137" s="266">
        <v>162</v>
      </c>
      <c r="AW1137" s="296">
        <f t="shared" si="1346"/>
        <v>1.8800000000000001E-2</v>
      </c>
      <c r="AX1137" s="266" t="str">
        <f t="shared" si="1347"/>
        <v>#5</v>
      </c>
    </row>
    <row r="1138" spans="1:50" ht="17.45" customHeight="1" x14ac:dyDescent="0.25">
      <c r="A1138" s="257">
        <f t="shared" si="1390"/>
        <v>2</v>
      </c>
      <c r="B1138" s="257">
        <f t="shared" si="1391"/>
        <v>2021</v>
      </c>
      <c r="C1138" s="435">
        <f t="shared" si="1336"/>
        <v>44234</v>
      </c>
      <c r="D1138" s="434">
        <v>2.0799999999999999E-2</v>
      </c>
      <c r="E1138" s="436"/>
      <c r="F1138" s="437">
        <v>1.6500000000000001E-2</v>
      </c>
      <c r="G1138" s="438"/>
      <c r="H1138" s="439"/>
      <c r="I1138" s="434">
        <v>1.44E-2</v>
      </c>
      <c r="J1138" s="436"/>
      <c r="K1138" s="434">
        <v>2.1700000000000001E-2</v>
      </c>
      <c r="L1138" s="436"/>
      <c r="M1138" s="264">
        <f t="shared" si="1337"/>
        <v>1.6495333333333338E-2</v>
      </c>
      <c r="N1138" s="264">
        <f t="shared" si="1338"/>
        <v>1.4874285714285713E-2</v>
      </c>
      <c r="O1138" s="264">
        <f t="shared" si="1339"/>
        <v>1.6824333333333334E-2</v>
      </c>
      <c r="P1138" s="264">
        <f t="shared" si="1340"/>
        <v>2.5301000000000008E-2</v>
      </c>
      <c r="Q1138" s="442">
        <f t="shared" si="1386"/>
        <v>2.0799999999999999E-2</v>
      </c>
      <c r="R1138" s="442">
        <f t="shared" si="1387"/>
        <v>1.6500000000000001E-2</v>
      </c>
      <c r="S1138" s="442">
        <f t="shared" si="1388"/>
        <v>1.44E-2</v>
      </c>
      <c r="T1138" s="442">
        <f t="shared" si="1389"/>
        <v>2.1700000000000001E-2</v>
      </c>
      <c r="V1138" s="442">
        <f>AVERAGE(Q1138:T1138)</f>
        <v>1.8349999999999998E-2</v>
      </c>
      <c r="W1138" s="445"/>
      <c r="X1138" s="265">
        <f>AVERAGE(Q1137:T1138)</f>
        <v>1.6312500000000001E-2</v>
      </c>
      <c r="Y1138" s="266">
        <v>162</v>
      </c>
      <c r="AW1138" s="296">
        <f t="shared" si="1346"/>
        <v>2.1700000000000001E-2</v>
      </c>
      <c r="AX1138" s="266" t="str">
        <f t="shared" si="1347"/>
        <v>#5</v>
      </c>
    </row>
    <row r="1139" spans="1:50" ht="17.45" customHeight="1" x14ac:dyDescent="0.25">
      <c r="A1139" s="257">
        <f t="shared" si="1390"/>
        <v>2</v>
      </c>
      <c r="B1139" s="257">
        <f t="shared" si="1391"/>
        <v>2021</v>
      </c>
      <c r="C1139" s="8">
        <f t="shared" si="1336"/>
        <v>44235</v>
      </c>
      <c r="D1139" s="260"/>
      <c r="E1139" s="261">
        <v>0.02</v>
      </c>
      <c r="F1139" s="263"/>
      <c r="G1139" s="262">
        <v>1.41E-2</v>
      </c>
      <c r="H1139" s="285"/>
      <c r="I1139" s="260"/>
      <c r="J1139" s="261">
        <v>1.9099999999999999E-2</v>
      </c>
      <c r="K1139" s="260"/>
      <c r="L1139" s="261">
        <v>2.2599999999999999E-2</v>
      </c>
      <c r="M1139" s="264">
        <f t="shared" si="1337"/>
        <v>1.6512000000000002E-2</v>
      </c>
      <c r="N1139" s="264">
        <f t="shared" si="1338"/>
        <v>1.4908571428571427E-2</v>
      </c>
      <c r="O1139" s="264">
        <f t="shared" si="1339"/>
        <v>1.7070999999999999E-2</v>
      </c>
      <c r="P1139" s="264">
        <f t="shared" si="1340"/>
        <v>2.5307666666666673E-2</v>
      </c>
      <c r="Q1139" s="265">
        <f t="shared" si="1386"/>
        <v>0.02</v>
      </c>
      <c r="R1139" s="265">
        <f t="shared" si="1387"/>
        <v>1.41E-2</v>
      </c>
      <c r="S1139" s="265">
        <f t="shared" si="1388"/>
        <v>1.9099999999999999E-2</v>
      </c>
      <c r="T1139" s="265">
        <f t="shared" si="1389"/>
        <v>2.2599999999999999E-2</v>
      </c>
      <c r="V1139" s="257"/>
      <c r="W1139" s="265">
        <f t="shared" ref="W1139" si="1392">AVERAGE(Q1139:T1139)</f>
        <v>1.8949999999999998E-2</v>
      </c>
      <c r="AW1139" s="296">
        <f t="shared" si="1346"/>
        <v>2.2599999999999999E-2</v>
      </c>
      <c r="AX1139" s="266" t="str">
        <f t="shared" si="1347"/>
        <v>#5</v>
      </c>
    </row>
    <row r="1140" spans="1:50" ht="17.45" customHeight="1" x14ac:dyDescent="0.25">
      <c r="A1140" s="257">
        <f t="shared" si="1390"/>
        <v>2</v>
      </c>
      <c r="B1140" s="257">
        <f t="shared" si="1391"/>
        <v>2021</v>
      </c>
      <c r="C1140" s="8">
        <f t="shared" si="1336"/>
        <v>44236</v>
      </c>
      <c r="D1140" s="252">
        <v>1.77E-2</v>
      </c>
      <c r="E1140" s="253"/>
      <c r="F1140" s="255"/>
      <c r="G1140" s="254"/>
      <c r="H1140" s="114">
        <v>1.5100000000000001E-2</v>
      </c>
      <c r="I1140" s="252">
        <v>2.4199999999999999E-2</v>
      </c>
      <c r="J1140" s="253"/>
      <c r="K1140" s="252">
        <v>2.41E-2</v>
      </c>
      <c r="L1140" s="253"/>
      <c r="M1140" s="264">
        <f t="shared" si="1337"/>
        <v>1.6748666666666669E-2</v>
      </c>
      <c r="N1140" s="264">
        <f t="shared" si="1338"/>
        <v>1.5106285714285713E-2</v>
      </c>
      <c r="O1140" s="264">
        <f t="shared" si="1339"/>
        <v>1.7557333333333331E-2</v>
      </c>
      <c r="P1140" s="264">
        <f t="shared" si="1340"/>
        <v>2.5551000000000008E-2</v>
      </c>
      <c r="Q1140" s="265">
        <f t="shared" ref="Q1140:Q1146" si="1393">IFERROR(AVERAGE(D1140:E1140),"")</f>
        <v>1.77E-2</v>
      </c>
      <c r="R1140" s="265">
        <f t="shared" ref="R1140:R1146" si="1394">IFERROR(AVERAGE(F1140:H1140),"")</f>
        <v>1.5100000000000001E-2</v>
      </c>
      <c r="S1140" s="265">
        <f t="shared" ref="S1140:S1146" si="1395">IFERROR(AVERAGE(I1140:J1140),"")</f>
        <v>2.4199999999999999E-2</v>
      </c>
      <c r="T1140" s="265">
        <f t="shared" ref="T1140:T1146" si="1396">IFERROR(AVERAGE(K1140:L1140),"")</f>
        <v>2.41E-2</v>
      </c>
      <c r="V1140" s="257"/>
      <c r="W1140" s="265">
        <f t="shared" ref="W1140:W1143" si="1397">AVERAGE(Q1140:T1140)</f>
        <v>2.0275000000000001E-2</v>
      </c>
      <c r="AW1140" s="296">
        <f t="shared" si="1346"/>
        <v>2.4199999999999999E-2</v>
      </c>
      <c r="AX1140" s="266" t="str">
        <f t="shared" si="1347"/>
        <v>#4</v>
      </c>
    </row>
    <row r="1141" spans="1:50" ht="17.45" customHeight="1" x14ac:dyDescent="0.25">
      <c r="A1141" s="257">
        <f t="shared" si="1390"/>
        <v>2</v>
      </c>
      <c r="B1141" s="257">
        <f t="shared" si="1391"/>
        <v>2021</v>
      </c>
      <c r="C1141" s="8">
        <f t="shared" si="1336"/>
        <v>44237</v>
      </c>
      <c r="D1141" s="252"/>
      <c r="E1141" s="253">
        <v>1.32E-2</v>
      </c>
      <c r="F1141" s="255"/>
      <c r="G1141" s="254">
        <v>1.5900000000000001E-2</v>
      </c>
      <c r="H1141" s="114"/>
      <c r="I1141" s="252"/>
      <c r="J1141" s="253">
        <v>2.1299999999999999E-2</v>
      </c>
      <c r="K1141" s="252"/>
      <c r="L1141" s="253">
        <v>3.1800000000000002E-2</v>
      </c>
      <c r="M1141" s="264">
        <f t="shared" si="1337"/>
        <v>1.6755333333333334E-2</v>
      </c>
      <c r="N1141" s="264">
        <f t="shared" si="1338"/>
        <v>1.5180571428571429E-2</v>
      </c>
      <c r="O1141" s="264">
        <f t="shared" si="1339"/>
        <v>1.7534000000000001E-2</v>
      </c>
      <c r="P1141" s="264">
        <f t="shared" si="1340"/>
        <v>2.5554333333333342E-2</v>
      </c>
      <c r="Q1141" s="265">
        <f t="shared" si="1393"/>
        <v>1.32E-2</v>
      </c>
      <c r="R1141" s="265">
        <f t="shared" si="1394"/>
        <v>1.5900000000000001E-2</v>
      </c>
      <c r="S1141" s="265">
        <f t="shared" si="1395"/>
        <v>2.1299999999999999E-2</v>
      </c>
      <c r="T1141" s="265">
        <f t="shared" si="1396"/>
        <v>3.1800000000000002E-2</v>
      </c>
      <c r="V1141" s="257"/>
      <c r="W1141" s="265">
        <f t="shared" si="1397"/>
        <v>2.0549999999999999E-2</v>
      </c>
      <c r="AW1141" s="296">
        <f t="shared" si="1346"/>
        <v>3.1800000000000002E-2</v>
      </c>
      <c r="AX1141" s="266" t="str">
        <f t="shared" si="1347"/>
        <v>#5</v>
      </c>
    </row>
    <row r="1142" spans="1:50" ht="17.45" customHeight="1" x14ac:dyDescent="0.25">
      <c r="A1142" s="257">
        <f t="shared" si="1390"/>
        <v>2</v>
      </c>
      <c r="B1142" s="257">
        <f t="shared" si="1391"/>
        <v>2021</v>
      </c>
      <c r="C1142" s="48">
        <f t="shared" si="1336"/>
        <v>44238</v>
      </c>
      <c r="D1142" s="275">
        <v>1.95E-2</v>
      </c>
      <c r="E1142" s="276"/>
      <c r="F1142" s="278">
        <v>2.7099999999999999E-2</v>
      </c>
      <c r="G1142" s="277"/>
      <c r="H1142" s="286">
        <v>1.89E-2</v>
      </c>
      <c r="I1142" s="275">
        <v>2.4899999999999999E-2</v>
      </c>
      <c r="J1142" s="276"/>
      <c r="K1142" s="275">
        <v>2.3699999999999999E-2</v>
      </c>
      <c r="L1142" s="276"/>
      <c r="M1142" s="264">
        <f t="shared" si="1337"/>
        <v>1.6841999999999999E-2</v>
      </c>
      <c r="N1142" s="264">
        <f t="shared" si="1338"/>
        <v>1.5566285714285717E-2</v>
      </c>
      <c r="O1142" s="264">
        <f t="shared" si="1339"/>
        <v>1.762066666666667E-2</v>
      </c>
      <c r="P1142" s="264">
        <f t="shared" si="1340"/>
        <v>2.5157666666666672E-2</v>
      </c>
      <c r="Q1142" s="265">
        <f t="shared" si="1393"/>
        <v>1.95E-2</v>
      </c>
      <c r="R1142" s="265">
        <f t="shared" si="1394"/>
        <v>2.3E-2</v>
      </c>
      <c r="S1142" s="265">
        <f t="shared" si="1395"/>
        <v>2.4899999999999999E-2</v>
      </c>
      <c r="T1142" s="265">
        <f t="shared" si="1396"/>
        <v>2.3699999999999999E-2</v>
      </c>
      <c r="V1142" s="257"/>
      <c r="W1142" s="265">
        <f t="shared" si="1397"/>
        <v>2.2774999999999997E-2</v>
      </c>
      <c r="AW1142" s="296">
        <f t="shared" si="1346"/>
        <v>2.4899999999999999E-2</v>
      </c>
      <c r="AX1142" s="266" t="str">
        <f t="shared" si="1347"/>
        <v>#4</v>
      </c>
    </row>
    <row r="1143" spans="1:50" ht="17.45" customHeight="1" x14ac:dyDescent="0.25">
      <c r="A1143" s="257">
        <f t="shared" si="1390"/>
        <v>2</v>
      </c>
      <c r="B1143" s="257">
        <f t="shared" si="1391"/>
        <v>2021</v>
      </c>
      <c r="C1143" s="8">
        <f t="shared" si="1336"/>
        <v>44239</v>
      </c>
      <c r="D1143" s="260"/>
      <c r="E1143" s="261">
        <v>1.8100000000000002E-2</v>
      </c>
      <c r="F1143" s="263"/>
      <c r="G1143" s="262">
        <v>2.9399999999999999E-2</v>
      </c>
      <c r="H1143" s="285"/>
      <c r="I1143" s="260"/>
      <c r="J1143" s="261">
        <v>1.55E-2</v>
      </c>
      <c r="K1143" s="260"/>
      <c r="L1143" s="261">
        <v>2.5700000000000001E-2</v>
      </c>
      <c r="M1143" s="264">
        <f t="shared" si="1337"/>
        <v>1.6975333333333332E-2</v>
      </c>
      <c r="N1143" s="264">
        <f t="shared" si="1338"/>
        <v>1.5872000000000001E-2</v>
      </c>
      <c r="O1143" s="264">
        <f t="shared" si="1339"/>
        <v>1.7280666666666666E-2</v>
      </c>
      <c r="P1143" s="264">
        <f t="shared" si="1340"/>
        <v>2.4864333333333339E-2</v>
      </c>
      <c r="Q1143" s="265">
        <f t="shared" si="1393"/>
        <v>1.8100000000000002E-2</v>
      </c>
      <c r="R1143" s="265">
        <f t="shared" si="1394"/>
        <v>2.9399999999999999E-2</v>
      </c>
      <c r="S1143" s="265">
        <f t="shared" si="1395"/>
        <v>1.55E-2</v>
      </c>
      <c r="T1143" s="265">
        <f t="shared" si="1396"/>
        <v>2.5700000000000001E-2</v>
      </c>
      <c r="V1143" s="257"/>
      <c r="W1143" s="265">
        <f t="shared" si="1397"/>
        <v>2.2175E-2</v>
      </c>
      <c r="X1143" s="265">
        <f>AVERAGE(Q1139:T1143)</f>
        <v>2.0944999999999998E-2</v>
      </c>
      <c r="Y1143" s="266">
        <v>163</v>
      </c>
      <c r="AW1143" s="296">
        <f t="shared" si="1346"/>
        <v>2.9399999999999999E-2</v>
      </c>
      <c r="AX1143" s="266" t="str">
        <f t="shared" si="1347"/>
        <v>#2</v>
      </c>
    </row>
    <row r="1144" spans="1:50" ht="17.45" customHeight="1" x14ac:dyDescent="0.25">
      <c r="A1144" s="257">
        <f t="shared" si="1390"/>
        <v>2</v>
      </c>
      <c r="B1144" s="257">
        <f t="shared" si="1391"/>
        <v>2021</v>
      </c>
      <c r="C1144" s="435">
        <f t="shared" si="1336"/>
        <v>44240</v>
      </c>
      <c r="D1144" s="434">
        <v>1.7399999999999999E-2</v>
      </c>
      <c r="E1144" s="436"/>
      <c r="F1144" s="437">
        <v>1.6899999999999998E-2</v>
      </c>
      <c r="G1144" s="438"/>
      <c r="H1144" s="439"/>
      <c r="I1144" s="434">
        <v>7.7499999999999999E-3</v>
      </c>
      <c r="J1144" s="436"/>
      <c r="K1144" s="434">
        <v>1.5699999999999999E-2</v>
      </c>
      <c r="L1144" s="436"/>
      <c r="M1144" s="264">
        <f t="shared" si="1337"/>
        <v>1.6892000000000001E-2</v>
      </c>
      <c r="N1144" s="264">
        <f t="shared" si="1338"/>
        <v>1.5732000000000003E-2</v>
      </c>
      <c r="O1144" s="264">
        <f t="shared" si="1339"/>
        <v>1.6755666666666669E-2</v>
      </c>
      <c r="P1144" s="264">
        <f t="shared" si="1340"/>
        <v>2.425433333333334E-2</v>
      </c>
      <c r="Q1144" s="442">
        <f t="shared" si="1393"/>
        <v>1.7399999999999999E-2</v>
      </c>
      <c r="R1144" s="442">
        <f t="shared" si="1394"/>
        <v>1.6899999999999998E-2</v>
      </c>
      <c r="S1144" s="442">
        <f t="shared" si="1395"/>
        <v>7.7499999999999999E-3</v>
      </c>
      <c r="T1144" s="442">
        <f t="shared" si="1396"/>
        <v>1.5699999999999999E-2</v>
      </c>
      <c r="V1144" s="442">
        <f>AVERAGE(Q1144:T1144)</f>
        <v>1.4437499999999999E-2</v>
      </c>
      <c r="W1144" s="445"/>
      <c r="X1144" s="257"/>
      <c r="Y1144" s="266">
        <v>163</v>
      </c>
      <c r="AW1144" s="296">
        <f t="shared" si="1346"/>
        <v>1.7399999999999999E-2</v>
      </c>
      <c r="AX1144" s="266" t="str">
        <f t="shared" si="1347"/>
        <v>#1</v>
      </c>
    </row>
    <row r="1145" spans="1:50" ht="17.45" customHeight="1" x14ac:dyDescent="0.25">
      <c r="A1145" s="257">
        <f t="shared" si="1390"/>
        <v>2</v>
      </c>
      <c r="B1145" s="257">
        <f t="shared" si="1391"/>
        <v>2021</v>
      </c>
      <c r="C1145" s="435">
        <f t="shared" si="1336"/>
        <v>44241</v>
      </c>
      <c r="D1145" s="434"/>
      <c r="E1145" s="436">
        <v>1.4999999999999999E-2</v>
      </c>
      <c r="F1145" s="437"/>
      <c r="G1145" s="438">
        <v>3.6999999999999998E-2</v>
      </c>
      <c r="H1145" s="439"/>
      <c r="I1145" s="434"/>
      <c r="J1145" s="436">
        <v>1.5599999999999999E-2</v>
      </c>
      <c r="K1145" s="434"/>
      <c r="L1145" s="436">
        <v>2.1700000000000001E-2</v>
      </c>
      <c r="M1145" s="264">
        <f t="shared" si="1337"/>
        <v>1.6755333333333334E-2</v>
      </c>
      <c r="N1145" s="264">
        <f t="shared" si="1338"/>
        <v>1.613771428571429E-2</v>
      </c>
      <c r="O1145" s="264">
        <f t="shared" si="1339"/>
        <v>1.6365666666666667E-2</v>
      </c>
      <c r="P1145" s="264">
        <f t="shared" si="1340"/>
        <v>2.3797666666666672E-2</v>
      </c>
      <c r="Q1145" s="442">
        <f t="shared" si="1393"/>
        <v>1.4999999999999999E-2</v>
      </c>
      <c r="R1145" s="442">
        <f t="shared" si="1394"/>
        <v>3.6999999999999998E-2</v>
      </c>
      <c r="S1145" s="442">
        <f t="shared" si="1395"/>
        <v>1.5599999999999999E-2</v>
      </c>
      <c r="T1145" s="442">
        <f t="shared" si="1396"/>
        <v>2.1700000000000001E-2</v>
      </c>
      <c r="V1145" s="442">
        <f>AVERAGE(Q1145:T1145)</f>
        <v>2.2324999999999998E-2</v>
      </c>
      <c r="W1145" s="445"/>
      <c r="X1145" s="265">
        <f>AVERAGE(Q1144:T1145)</f>
        <v>1.8381249999999998E-2</v>
      </c>
      <c r="Y1145" s="266">
        <v>163</v>
      </c>
      <c r="AW1145" s="296">
        <f t="shared" si="1346"/>
        <v>3.6999999999999998E-2</v>
      </c>
      <c r="AX1145" s="266" t="str">
        <f t="shared" si="1347"/>
        <v>#2</v>
      </c>
    </row>
    <row r="1146" spans="1:50" ht="17.45" customHeight="1" x14ac:dyDescent="0.25">
      <c r="A1146" s="257">
        <f t="shared" si="1390"/>
        <v>2</v>
      </c>
      <c r="B1146" s="257">
        <f t="shared" si="1391"/>
        <v>2021</v>
      </c>
      <c r="C1146" s="8">
        <f t="shared" si="1336"/>
        <v>44242</v>
      </c>
      <c r="D1146" s="260">
        <v>3.7100000000000001E-2</v>
      </c>
      <c r="E1146" s="261"/>
      <c r="F1146" s="263"/>
      <c r="G1146" s="262"/>
      <c r="H1146" s="285">
        <v>2.52E-2</v>
      </c>
      <c r="I1146" s="260">
        <v>1.55E-2</v>
      </c>
      <c r="J1146" s="261"/>
      <c r="K1146" s="260">
        <v>6.6100000000000006E-2</v>
      </c>
      <c r="L1146" s="261"/>
      <c r="M1146" s="264">
        <f t="shared" si="1337"/>
        <v>1.6892000000000001E-2</v>
      </c>
      <c r="N1146" s="264">
        <f t="shared" si="1338"/>
        <v>1.6403428571428572E-2</v>
      </c>
      <c r="O1146" s="264">
        <f t="shared" si="1339"/>
        <v>1.6335666666666668E-2</v>
      </c>
      <c r="P1146" s="264">
        <f t="shared" si="1340"/>
        <v>2.5094333333333343E-2</v>
      </c>
      <c r="Q1146" s="265">
        <f t="shared" si="1393"/>
        <v>3.7100000000000001E-2</v>
      </c>
      <c r="R1146" s="265">
        <f t="shared" si="1394"/>
        <v>2.52E-2</v>
      </c>
      <c r="S1146" s="265">
        <f t="shared" si="1395"/>
        <v>1.55E-2</v>
      </c>
      <c r="T1146" s="265">
        <f t="shared" si="1396"/>
        <v>6.6100000000000006E-2</v>
      </c>
      <c r="V1146" s="257"/>
      <c r="W1146" s="265">
        <f t="shared" ref="W1146:W1147" si="1398">AVERAGE(Q1146:T1146)</f>
        <v>3.5975000000000007E-2</v>
      </c>
      <c r="AW1146" s="296">
        <f t="shared" si="1346"/>
        <v>6.6100000000000006E-2</v>
      </c>
      <c r="AX1146" s="266" t="str">
        <f t="shared" si="1347"/>
        <v>#5</v>
      </c>
    </row>
    <row r="1147" spans="1:50" ht="17.45" customHeight="1" x14ac:dyDescent="0.25">
      <c r="A1147" s="257">
        <f t="shared" si="1390"/>
        <v>2</v>
      </c>
      <c r="B1147" s="257">
        <f t="shared" si="1391"/>
        <v>2021</v>
      </c>
      <c r="C1147" s="8">
        <f t="shared" si="1336"/>
        <v>44243</v>
      </c>
      <c r="D1147" s="260"/>
      <c r="E1147" s="261">
        <v>3.3300000000000003E-2</v>
      </c>
      <c r="F1147" s="263"/>
      <c r="G1147" s="262">
        <v>6.13E-2</v>
      </c>
      <c r="H1147" s="285"/>
      <c r="I1147" s="260"/>
      <c r="J1147" s="261">
        <v>2.1100000000000001E-2</v>
      </c>
      <c r="K1147" s="260"/>
      <c r="L1147" s="261">
        <v>4.2599999999999999E-2</v>
      </c>
      <c r="M1147" s="264">
        <f t="shared" si="1337"/>
        <v>1.7677000000000002E-2</v>
      </c>
      <c r="N1147" s="264">
        <f t="shared" si="1338"/>
        <v>1.7814857142857146E-2</v>
      </c>
      <c r="O1147" s="264">
        <f t="shared" si="1339"/>
        <v>1.6539000000000002E-2</v>
      </c>
      <c r="P1147" s="264">
        <f t="shared" si="1340"/>
        <v>2.5877666666666674E-2</v>
      </c>
      <c r="Q1147" s="265">
        <f t="shared" ref="Q1147" si="1399">IFERROR(AVERAGE(D1147:E1147),"")</f>
        <v>3.3300000000000003E-2</v>
      </c>
      <c r="R1147" s="265">
        <f t="shared" ref="R1147" si="1400">IFERROR(AVERAGE(F1147:H1147),"")</f>
        <v>6.13E-2</v>
      </c>
      <c r="S1147" s="265">
        <f t="shared" ref="S1147" si="1401">IFERROR(AVERAGE(I1147:J1147),"")</f>
        <v>2.1100000000000001E-2</v>
      </c>
      <c r="T1147" s="265">
        <f t="shared" ref="T1147" si="1402">IFERROR(AVERAGE(K1147:L1147),"")</f>
        <v>4.2599999999999999E-2</v>
      </c>
      <c r="V1147" s="257"/>
      <c r="W1147" s="265">
        <f t="shared" si="1398"/>
        <v>3.9574999999999999E-2</v>
      </c>
      <c r="AW1147" s="296">
        <f t="shared" si="1346"/>
        <v>6.13E-2</v>
      </c>
      <c r="AX1147" s="266" t="str">
        <f t="shared" si="1347"/>
        <v>#2</v>
      </c>
    </row>
    <row r="1148" spans="1:50" ht="17.45" customHeight="1" x14ac:dyDescent="0.25">
      <c r="A1148" s="257">
        <f t="shared" si="1390"/>
        <v>2</v>
      </c>
      <c r="B1148" s="257">
        <f t="shared" si="1391"/>
        <v>2021</v>
      </c>
      <c r="C1148" s="48">
        <f t="shared" si="1336"/>
        <v>44244</v>
      </c>
      <c r="D1148" s="275">
        <v>3.1800000000000002E-2</v>
      </c>
      <c r="E1148" s="276"/>
      <c r="F1148" s="278">
        <v>3.2300000000000002E-2</v>
      </c>
      <c r="G1148" s="277"/>
      <c r="H1148" s="286">
        <v>3.5000000000000003E-2</v>
      </c>
      <c r="I1148" s="275">
        <v>2.0299999999999999E-2</v>
      </c>
      <c r="J1148" s="276"/>
      <c r="K1148" s="275">
        <v>5.5399999999999998E-2</v>
      </c>
      <c r="L1148" s="276"/>
      <c r="M1148" s="264">
        <f t="shared" si="1337"/>
        <v>1.8010333333333337E-2</v>
      </c>
      <c r="N1148" s="264">
        <f t="shared" si="1338"/>
        <v>1.8303428571428578E-2</v>
      </c>
      <c r="O1148" s="264">
        <f t="shared" si="1339"/>
        <v>1.6309000000000001E-2</v>
      </c>
      <c r="P1148" s="264">
        <f t="shared" si="1340"/>
        <v>2.6754333333333342E-2</v>
      </c>
      <c r="Q1148" s="265">
        <f t="shared" ref="Q1148:Q1153" si="1403">IFERROR(AVERAGE(D1148:E1148),"")</f>
        <v>3.1800000000000002E-2</v>
      </c>
      <c r="R1148" s="265">
        <f t="shared" ref="R1148:R1153" si="1404">IFERROR(AVERAGE(F1148:H1148),"")</f>
        <v>3.3649999999999999E-2</v>
      </c>
      <c r="S1148" s="265">
        <f t="shared" ref="S1148:S1153" si="1405">IFERROR(AVERAGE(I1148:J1148),"")</f>
        <v>2.0299999999999999E-2</v>
      </c>
      <c r="T1148" s="265">
        <f t="shared" ref="T1148:T1153" si="1406">IFERROR(AVERAGE(K1148:L1148),"")</f>
        <v>5.5399999999999998E-2</v>
      </c>
      <c r="V1148" s="257"/>
      <c r="W1148" s="265">
        <f t="shared" ref="W1148:W1150" si="1407">AVERAGE(Q1148:T1148)</f>
        <v>3.5287499999999999E-2</v>
      </c>
      <c r="AW1148" s="296">
        <f t="shared" si="1346"/>
        <v>5.5399999999999998E-2</v>
      </c>
      <c r="AX1148" s="266" t="str">
        <f t="shared" si="1347"/>
        <v>#5</v>
      </c>
    </row>
    <row r="1149" spans="1:50" ht="17.45" customHeight="1" x14ac:dyDescent="0.25">
      <c r="A1149" s="257">
        <f t="shared" si="1390"/>
        <v>2</v>
      </c>
      <c r="B1149" s="257">
        <f t="shared" si="1391"/>
        <v>2021</v>
      </c>
      <c r="C1149" s="8">
        <f t="shared" si="1336"/>
        <v>44245</v>
      </c>
      <c r="D1149" s="260"/>
      <c r="E1149" s="261">
        <v>1.9300000000000001E-2</v>
      </c>
      <c r="F1149" s="263"/>
      <c r="G1149" s="262">
        <v>3.5000000000000003E-2</v>
      </c>
      <c r="H1149" s="285"/>
      <c r="I1149" s="260"/>
      <c r="J1149" s="261">
        <v>3.6999999999999998E-2</v>
      </c>
      <c r="K1149" s="260"/>
      <c r="L1149" s="261">
        <v>4.3299999999999998E-2</v>
      </c>
      <c r="M1149" s="264">
        <f t="shared" si="1337"/>
        <v>1.8087000000000006E-2</v>
      </c>
      <c r="N1149" s="264">
        <f t="shared" si="1338"/>
        <v>1.8614857142857145E-2</v>
      </c>
      <c r="O1149" s="264">
        <f t="shared" si="1339"/>
        <v>1.6548999999999998E-2</v>
      </c>
      <c r="P1149" s="264">
        <f t="shared" si="1340"/>
        <v>2.7327666666666677E-2</v>
      </c>
      <c r="Q1149" s="265">
        <f t="shared" si="1403"/>
        <v>1.9300000000000001E-2</v>
      </c>
      <c r="R1149" s="265">
        <f t="shared" si="1404"/>
        <v>3.5000000000000003E-2</v>
      </c>
      <c r="S1149" s="265">
        <f t="shared" si="1405"/>
        <v>3.6999999999999998E-2</v>
      </c>
      <c r="T1149" s="265">
        <f t="shared" si="1406"/>
        <v>4.3299999999999998E-2</v>
      </c>
      <c r="V1149" s="257"/>
      <c r="W1149" s="265">
        <f t="shared" si="1407"/>
        <v>3.3649999999999999E-2</v>
      </c>
      <c r="AW1149" s="296">
        <f t="shared" si="1346"/>
        <v>4.3299999999999998E-2</v>
      </c>
      <c r="AX1149" s="266" t="str">
        <f t="shared" si="1347"/>
        <v>#5</v>
      </c>
    </row>
    <row r="1150" spans="1:50" ht="17.45" customHeight="1" x14ac:dyDescent="0.25">
      <c r="A1150" s="257">
        <f t="shared" si="1390"/>
        <v>2</v>
      </c>
      <c r="B1150" s="257">
        <f t="shared" si="1391"/>
        <v>2021</v>
      </c>
      <c r="C1150" s="8">
        <f t="shared" si="1336"/>
        <v>44246</v>
      </c>
      <c r="D1150" s="260">
        <v>5.4800000000000001E-2</v>
      </c>
      <c r="E1150" s="261"/>
      <c r="F1150" s="263">
        <v>3.1800000000000002E-2</v>
      </c>
      <c r="G1150" s="262"/>
      <c r="H1150" s="285"/>
      <c r="I1150" s="260">
        <v>1.8499999999999999E-2</v>
      </c>
      <c r="J1150" s="261"/>
      <c r="K1150" s="260">
        <v>2.9499999999999998E-2</v>
      </c>
      <c r="L1150" s="261"/>
      <c r="M1150" s="264">
        <f t="shared" si="1337"/>
        <v>1.9553666666666671E-2</v>
      </c>
      <c r="N1150" s="264">
        <f t="shared" si="1338"/>
        <v>1.9234857142857147E-2</v>
      </c>
      <c r="O1150" s="264">
        <f t="shared" si="1339"/>
        <v>1.6618999999999998E-2</v>
      </c>
      <c r="P1150" s="264">
        <f t="shared" si="1340"/>
        <v>2.7401000000000005E-2</v>
      </c>
      <c r="Q1150" s="265">
        <f t="shared" si="1403"/>
        <v>5.4800000000000001E-2</v>
      </c>
      <c r="R1150" s="265">
        <f t="shared" si="1404"/>
        <v>3.1800000000000002E-2</v>
      </c>
      <c r="S1150" s="265">
        <f t="shared" si="1405"/>
        <v>1.8499999999999999E-2</v>
      </c>
      <c r="T1150" s="265">
        <f t="shared" si="1406"/>
        <v>2.9499999999999998E-2</v>
      </c>
      <c r="V1150" s="257"/>
      <c r="W1150" s="265">
        <f t="shared" si="1407"/>
        <v>3.3649999999999999E-2</v>
      </c>
      <c r="X1150" s="265">
        <f>AVERAGE(Q1146:T1150)</f>
        <v>3.5627499999999999E-2</v>
      </c>
      <c r="Y1150" s="266">
        <v>164</v>
      </c>
      <c r="AW1150" s="296">
        <f t="shared" si="1346"/>
        <v>5.4800000000000001E-2</v>
      </c>
      <c r="AX1150" s="266" t="str">
        <f t="shared" si="1347"/>
        <v>#1</v>
      </c>
    </row>
    <row r="1151" spans="1:50" ht="17.45" customHeight="1" x14ac:dyDescent="0.25">
      <c r="A1151" s="257">
        <f t="shared" si="1390"/>
        <v>2</v>
      </c>
      <c r="B1151" s="257">
        <f t="shared" si="1391"/>
        <v>2021</v>
      </c>
      <c r="C1151" s="435">
        <f t="shared" si="1336"/>
        <v>44247</v>
      </c>
      <c r="D1151" s="434"/>
      <c r="E1151" s="436">
        <v>3.7699999999999997E-2</v>
      </c>
      <c r="F1151" s="437"/>
      <c r="G1151" s="438">
        <v>4.4699999999999997E-2</v>
      </c>
      <c r="H1151" s="439"/>
      <c r="I1151" s="434"/>
      <c r="J1151" s="436">
        <v>2.4400000000000002E-2</v>
      </c>
      <c r="K1151" s="434"/>
      <c r="L1151" s="436">
        <v>4.9599999999999998E-2</v>
      </c>
      <c r="M1151" s="264">
        <f t="shared" si="1337"/>
        <v>2.0030333333333334E-2</v>
      </c>
      <c r="N1151" s="264">
        <f t="shared" si="1338"/>
        <v>2.000057142857143E-2</v>
      </c>
      <c r="O1151" s="264">
        <f t="shared" si="1339"/>
        <v>1.6869000000000002E-2</v>
      </c>
      <c r="P1151" s="264">
        <f t="shared" si="1340"/>
        <v>2.7987666666666671E-2</v>
      </c>
      <c r="Q1151" s="442">
        <f t="shared" si="1403"/>
        <v>3.7699999999999997E-2</v>
      </c>
      <c r="R1151" s="442">
        <f t="shared" si="1404"/>
        <v>4.4699999999999997E-2</v>
      </c>
      <c r="S1151" s="442">
        <f t="shared" si="1405"/>
        <v>2.4400000000000002E-2</v>
      </c>
      <c r="T1151" s="442">
        <f t="shared" si="1406"/>
        <v>4.9599999999999998E-2</v>
      </c>
      <c r="V1151" s="442">
        <f>AVERAGE(Q1151:T1151)</f>
        <v>3.9100000000000003E-2</v>
      </c>
      <c r="W1151" s="445"/>
      <c r="X1151" s="257"/>
      <c r="Y1151" s="266">
        <v>164</v>
      </c>
      <c r="AW1151" s="296">
        <f t="shared" si="1346"/>
        <v>4.9599999999999998E-2</v>
      </c>
      <c r="AX1151" s="266" t="str">
        <f t="shared" si="1347"/>
        <v>#5</v>
      </c>
    </row>
    <row r="1152" spans="1:50" ht="17.45" customHeight="1" x14ac:dyDescent="0.25">
      <c r="A1152" s="257">
        <f t="shared" si="1390"/>
        <v>2</v>
      </c>
      <c r="B1152" s="257">
        <f t="shared" si="1391"/>
        <v>2021</v>
      </c>
      <c r="C1152" s="435">
        <f t="shared" si="1336"/>
        <v>44248</v>
      </c>
      <c r="D1152" s="434">
        <v>1.4800000000000001E-2</v>
      </c>
      <c r="E1152" s="436"/>
      <c r="F1152" s="437"/>
      <c r="G1152" s="438"/>
      <c r="H1152" s="439">
        <v>1.66E-2</v>
      </c>
      <c r="I1152" s="434">
        <v>9.4199999999999996E-3</v>
      </c>
      <c r="J1152" s="436"/>
      <c r="K1152" s="434">
        <v>2.8400000000000002E-2</v>
      </c>
      <c r="L1152" s="436"/>
      <c r="M1152" s="264">
        <f t="shared" si="1337"/>
        <v>2.0060333333333336E-2</v>
      </c>
      <c r="N1152" s="264">
        <f t="shared" si="1338"/>
        <v>2.0154857142857144E-2</v>
      </c>
      <c r="O1152" s="264">
        <f t="shared" si="1339"/>
        <v>1.6759666666666666E-2</v>
      </c>
      <c r="P1152" s="264">
        <f t="shared" si="1340"/>
        <v>2.8044333333333334E-2</v>
      </c>
      <c r="Q1152" s="442">
        <f t="shared" si="1403"/>
        <v>1.4800000000000001E-2</v>
      </c>
      <c r="R1152" s="442">
        <f t="shared" si="1404"/>
        <v>1.66E-2</v>
      </c>
      <c r="S1152" s="442">
        <f t="shared" si="1405"/>
        <v>9.4199999999999996E-3</v>
      </c>
      <c r="T1152" s="442">
        <f t="shared" si="1406"/>
        <v>2.8400000000000002E-2</v>
      </c>
      <c r="V1152" s="442">
        <f>AVERAGE(Q1152:T1152)</f>
        <v>1.7305000000000001E-2</v>
      </c>
      <c r="W1152" s="445"/>
      <c r="X1152" s="265">
        <f>AVERAGE(Q1151:T1152)</f>
        <v>2.8202500000000005E-2</v>
      </c>
      <c r="Y1152" s="266">
        <v>164</v>
      </c>
      <c r="AW1152" s="296">
        <f t="shared" si="1346"/>
        <v>2.8400000000000002E-2</v>
      </c>
      <c r="AX1152" s="266" t="str">
        <f t="shared" si="1347"/>
        <v>#5</v>
      </c>
    </row>
    <row r="1153" spans="1:50" ht="17.45" customHeight="1" x14ac:dyDescent="0.25">
      <c r="A1153" s="257">
        <f t="shared" si="1390"/>
        <v>2</v>
      </c>
      <c r="B1153" s="257">
        <f t="shared" si="1391"/>
        <v>2021</v>
      </c>
      <c r="C1153" s="8">
        <f t="shared" si="1336"/>
        <v>44249</v>
      </c>
      <c r="D1153" s="260"/>
      <c r="E1153" s="261">
        <v>4.2099999999999999E-2</v>
      </c>
      <c r="F1153" s="263"/>
      <c r="G1153" s="262">
        <v>2.8000000000000001E-2</v>
      </c>
      <c r="H1153" s="285"/>
      <c r="I1153" s="260"/>
      <c r="J1153" s="261">
        <v>2.7099999999999999E-2</v>
      </c>
      <c r="K1153" s="260"/>
      <c r="L1153" s="261">
        <v>4.8599999999999997E-2</v>
      </c>
      <c r="M1153" s="264">
        <f t="shared" si="1337"/>
        <v>2.1220666666666669E-2</v>
      </c>
      <c r="N1153" s="264">
        <f t="shared" si="1338"/>
        <v>2.0833428571428572E-2</v>
      </c>
      <c r="O1153" s="264">
        <f t="shared" si="1339"/>
        <v>1.7565999999999995E-2</v>
      </c>
      <c r="P1153" s="264">
        <f t="shared" si="1340"/>
        <v>2.9260999999999999E-2</v>
      </c>
      <c r="Q1153" s="265">
        <f t="shared" si="1403"/>
        <v>4.2099999999999999E-2</v>
      </c>
      <c r="R1153" s="265">
        <f t="shared" si="1404"/>
        <v>2.8000000000000001E-2</v>
      </c>
      <c r="S1153" s="265">
        <f t="shared" si="1405"/>
        <v>2.7099999999999999E-2</v>
      </c>
      <c r="T1153" s="265">
        <f t="shared" si="1406"/>
        <v>4.8599999999999997E-2</v>
      </c>
      <c r="V1153" s="257"/>
      <c r="W1153" s="265">
        <f t="shared" ref="W1153" si="1408">AVERAGE(Q1153:T1153)</f>
        <v>3.6449999999999996E-2</v>
      </c>
      <c r="AW1153" s="296">
        <f t="shared" si="1346"/>
        <v>4.8599999999999997E-2</v>
      </c>
      <c r="AX1153" s="266" t="str">
        <f t="shared" si="1347"/>
        <v>#5</v>
      </c>
    </row>
    <row r="1154" spans="1:50" ht="17.45" customHeight="1" x14ac:dyDescent="0.25">
      <c r="A1154" s="257">
        <f t="shared" si="1390"/>
        <v>2</v>
      </c>
      <c r="B1154" s="257">
        <f t="shared" si="1391"/>
        <v>2021</v>
      </c>
      <c r="C1154" s="48">
        <f t="shared" si="1336"/>
        <v>44250</v>
      </c>
      <c r="D1154" s="275">
        <v>3.4700000000000002E-2</v>
      </c>
      <c r="E1154" s="276"/>
      <c r="F1154" s="278">
        <v>2.4799999999999999E-2</v>
      </c>
      <c r="G1154" s="277"/>
      <c r="H1154" s="286">
        <v>2.4299999999999999E-2</v>
      </c>
      <c r="I1154" s="275">
        <v>3.3700000000000001E-2</v>
      </c>
      <c r="J1154" s="276"/>
      <c r="K1154" s="275">
        <v>5.4800000000000001E-2</v>
      </c>
      <c r="L1154" s="276"/>
      <c r="M1154" s="264">
        <f t="shared" si="1337"/>
        <v>2.2030666666666667E-2</v>
      </c>
      <c r="N1154" s="264">
        <f t="shared" si="1338"/>
        <v>2.2019142857142862E-2</v>
      </c>
      <c r="O1154" s="264">
        <f t="shared" si="1339"/>
        <v>1.8558666666666664E-2</v>
      </c>
      <c r="P1154" s="264">
        <f t="shared" si="1340"/>
        <v>3.0734333333333329E-2</v>
      </c>
      <c r="Q1154" s="265">
        <f t="shared" ref="Q1154:Q1155" si="1409">IFERROR(AVERAGE(D1154:E1154),"")</f>
        <v>3.4700000000000002E-2</v>
      </c>
      <c r="R1154" s="265">
        <f t="shared" ref="R1154:R1155" si="1410">IFERROR(AVERAGE(F1154:H1154),"")</f>
        <v>2.4549999999999999E-2</v>
      </c>
      <c r="S1154" s="265">
        <f t="shared" ref="S1154:S1155" si="1411">IFERROR(AVERAGE(I1154:J1154),"")</f>
        <v>3.3700000000000001E-2</v>
      </c>
      <c r="T1154" s="265">
        <f t="shared" ref="T1154:T1155" si="1412">IFERROR(AVERAGE(K1154:L1154),"")</f>
        <v>5.4800000000000001E-2</v>
      </c>
      <c r="V1154" s="257"/>
      <c r="W1154" s="265">
        <f t="shared" ref="W1154:W1155" si="1413">AVERAGE(Q1154:T1154)</f>
        <v>3.6937499999999998E-2</v>
      </c>
      <c r="AW1154" s="296">
        <f t="shared" si="1346"/>
        <v>5.4800000000000001E-2</v>
      </c>
      <c r="AX1154" s="266" t="str">
        <f t="shared" si="1347"/>
        <v>#5</v>
      </c>
    </row>
    <row r="1155" spans="1:50" ht="17.45" customHeight="1" x14ac:dyDescent="0.25">
      <c r="A1155" s="257">
        <f t="shared" si="1390"/>
        <v>2</v>
      </c>
      <c r="B1155" s="257">
        <f t="shared" si="1391"/>
        <v>2021</v>
      </c>
      <c r="C1155" s="8">
        <f t="shared" si="1336"/>
        <v>44251</v>
      </c>
      <c r="D1155" s="260"/>
      <c r="E1155" s="261">
        <v>3.2500000000000001E-2</v>
      </c>
      <c r="F1155" s="263"/>
      <c r="G1155" s="262">
        <v>2.3900000000000001E-2</v>
      </c>
      <c r="H1155" s="285"/>
      <c r="I1155" s="260"/>
      <c r="J1155" s="261">
        <v>2.4E-2</v>
      </c>
      <c r="K1155" s="260"/>
      <c r="L1155" s="261">
        <v>5.6300000000000003E-2</v>
      </c>
      <c r="M1155" s="264">
        <f t="shared" si="1337"/>
        <v>2.2507333333333334E-2</v>
      </c>
      <c r="N1155" s="264">
        <f t="shared" si="1338"/>
        <v>2.2130571428571433E-2</v>
      </c>
      <c r="O1155" s="264">
        <f t="shared" si="1339"/>
        <v>1.8898666666666664E-2</v>
      </c>
      <c r="P1155" s="264">
        <f t="shared" si="1340"/>
        <v>3.1944333333333332E-2</v>
      </c>
      <c r="Q1155" s="265">
        <f t="shared" si="1409"/>
        <v>3.2500000000000001E-2</v>
      </c>
      <c r="R1155" s="265">
        <f t="shared" si="1410"/>
        <v>2.3900000000000001E-2</v>
      </c>
      <c r="S1155" s="265">
        <f t="shared" si="1411"/>
        <v>2.4E-2</v>
      </c>
      <c r="T1155" s="265">
        <f t="shared" si="1412"/>
        <v>5.6300000000000003E-2</v>
      </c>
      <c r="V1155" s="257"/>
      <c r="W1155" s="265">
        <f t="shared" si="1413"/>
        <v>3.4174999999999997E-2</v>
      </c>
      <c r="AW1155" s="296">
        <f t="shared" si="1346"/>
        <v>5.6300000000000003E-2</v>
      </c>
      <c r="AX1155" s="266" t="str">
        <f t="shared" si="1347"/>
        <v>#5</v>
      </c>
    </row>
    <row r="1156" spans="1:50" ht="17.45" customHeight="1" x14ac:dyDescent="0.25">
      <c r="A1156" s="257">
        <f t="shared" si="1390"/>
        <v>2</v>
      </c>
      <c r="B1156" s="257">
        <f t="shared" si="1391"/>
        <v>2021</v>
      </c>
      <c r="C1156" s="8">
        <f t="shared" si="1336"/>
        <v>44252</v>
      </c>
      <c r="D1156" s="260">
        <v>1.9300000000000001E-2</v>
      </c>
      <c r="E1156" s="261"/>
      <c r="F1156" s="263">
        <v>1.49E-2</v>
      </c>
      <c r="G1156" s="262"/>
      <c r="H1156" s="285"/>
      <c r="I1156" s="260">
        <v>1.7399999999999999E-2</v>
      </c>
      <c r="J1156" s="261"/>
      <c r="K1156" s="260">
        <v>3.2099999999999997E-2</v>
      </c>
      <c r="L1156" s="261"/>
      <c r="M1156" s="264">
        <f t="shared" si="1337"/>
        <v>2.2603999999999999E-2</v>
      </c>
      <c r="N1156" s="264">
        <f t="shared" si="1338"/>
        <v>2.2222000000000006E-2</v>
      </c>
      <c r="O1156" s="264">
        <f t="shared" si="1339"/>
        <v>1.8938666666666663E-2</v>
      </c>
      <c r="P1156" s="264">
        <f t="shared" si="1340"/>
        <v>3.2084333333333333E-2</v>
      </c>
      <c r="Q1156" s="265">
        <f t="shared" ref="Q1156:Q1159" si="1414">IFERROR(AVERAGE(D1156:E1156),"")</f>
        <v>1.9300000000000001E-2</v>
      </c>
      <c r="R1156" s="265">
        <f t="shared" ref="R1156:R1159" si="1415">IFERROR(AVERAGE(F1156:H1156),"")</f>
        <v>1.49E-2</v>
      </c>
      <c r="S1156" s="265">
        <f t="shared" ref="S1156:S1159" si="1416">IFERROR(AVERAGE(I1156:J1156),"")</f>
        <v>1.7399999999999999E-2</v>
      </c>
      <c r="T1156" s="265">
        <f t="shared" ref="T1156:T1159" si="1417">IFERROR(AVERAGE(K1156:L1156),"")</f>
        <v>3.2099999999999997E-2</v>
      </c>
      <c r="V1156" s="257"/>
      <c r="W1156" s="265">
        <f t="shared" ref="W1156:W1157" si="1418">AVERAGE(Q1156:T1156)</f>
        <v>2.0924999999999999E-2</v>
      </c>
      <c r="AW1156" s="296">
        <f t="shared" si="1346"/>
        <v>3.2099999999999997E-2</v>
      </c>
      <c r="AX1156" s="266" t="str">
        <f t="shared" si="1347"/>
        <v>#5</v>
      </c>
    </row>
    <row r="1157" spans="1:50" ht="17.45" customHeight="1" thickBot="1" x14ac:dyDescent="0.3">
      <c r="A1157" s="257">
        <f t="shared" si="1390"/>
        <v>2</v>
      </c>
      <c r="B1157" s="257">
        <f t="shared" si="1391"/>
        <v>2021</v>
      </c>
      <c r="C1157" s="8">
        <f t="shared" ref="C1157:C1220" si="1419">C1156+1</f>
        <v>44253</v>
      </c>
      <c r="D1157" s="260"/>
      <c r="E1157" s="261">
        <v>3.1E-2</v>
      </c>
      <c r="F1157" s="263"/>
      <c r="G1157" s="262">
        <v>2.3E-2</v>
      </c>
      <c r="H1157" s="285"/>
      <c r="I1157" s="260"/>
      <c r="J1157" s="261">
        <v>2.1499999999999998E-2</v>
      </c>
      <c r="K1157" s="260"/>
      <c r="L1157" s="261">
        <v>4.7899999999999998E-2</v>
      </c>
      <c r="M1157" s="264">
        <f t="shared" si="1337"/>
        <v>2.3130666666666667E-2</v>
      </c>
      <c r="N1157" s="264">
        <f t="shared" si="1338"/>
        <v>2.2530571428571431E-2</v>
      </c>
      <c r="O1157" s="264">
        <f t="shared" si="1339"/>
        <v>1.9121999999999997E-2</v>
      </c>
      <c r="P1157" s="264">
        <f t="shared" si="1340"/>
        <v>3.2527666666666663E-2</v>
      </c>
      <c r="Q1157" s="265">
        <f t="shared" si="1414"/>
        <v>3.1E-2</v>
      </c>
      <c r="R1157" s="265">
        <f t="shared" si="1415"/>
        <v>2.3E-2</v>
      </c>
      <c r="S1157" s="265">
        <f t="shared" si="1416"/>
        <v>2.1499999999999998E-2</v>
      </c>
      <c r="T1157" s="265">
        <f t="shared" si="1417"/>
        <v>4.7899999999999998E-2</v>
      </c>
      <c r="V1157" s="257"/>
      <c r="W1157" s="265">
        <f t="shared" si="1418"/>
        <v>3.0849999999999999E-2</v>
      </c>
      <c r="X1157" s="265">
        <f>AVERAGE(Q1153:T1157)</f>
        <v>3.1867500000000007E-2</v>
      </c>
      <c r="Y1157" s="266">
        <v>165</v>
      </c>
      <c r="AW1157" s="296">
        <f t="shared" si="1346"/>
        <v>4.7899999999999998E-2</v>
      </c>
      <c r="AX1157" s="266" t="str">
        <f t="shared" si="1347"/>
        <v>#5</v>
      </c>
    </row>
    <row r="1158" spans="1:50" ht="17.45" customHeight="1" thickBot="1" x14ac:dyDescent="0.3">
      <c r="A1158" s="257">
        <f t="shared" si="1390"/>
        <v>2</v>
      </c>
      <c r="B1158" s="257">
        <f t="shared" si="1391"/>
        <v>2021</v>
      </c>
      <c r="C1158" s="435">
        <f t="shared" si="1419"/>
        <v>44254</v>
      </c>
      <c r="D1158" s="434">
        <v>1.77E-2</v>
      </c>
      <c r="E1158" s="436"/>
      <c r="F1158" s="437"/>
      <c r="G1158" s="438"/>
      <c r="H1158" s="439">
        <v>1.15E-2</v>
      </c>
      <c r="I1158" s="434">
        <v>9.1699999999999993E-3</v>
      </c>
      <c r="J1158" s="436"/>
      <c r="K1158" s="434">
        <v>1.8100000000000002E-2</v>
      </c>
      <c r="L1158" s="436"/>
      <c r="M1158" s="264">
        <f t="shared" ref="M1158:M1221" si="1420">IF(SUM(D1158:E1158)&gt;0,IFERROR(AVERAGE(D1129:E1158),""),"")</f>
        <v>2.3100666666666665E-2</v>
      </c>
      <c r="N1158" s="264">
        <f t="shared" ref="N1158:N1221" si="1421">IF(SUM(F1158:H1158)&gt;0,IFERROR(AVERAGE(F1129:H1158),""),"")</f>
        <v>2.247057142857143E-2</v>
      </c>
      <c r="O1158" s="264">
        <f t="shared" ref="O1158:O1221" si="1422">IF(SUM(I1158:J1158)&gt;0,IFERROR(AVERAGE(I1129:J1158),""),"")</f>
        <v>1.904433333333333E-2</v>
      </c>
      <c r="P1158" s="264">
        <f t="shared" ref="P1158:P1221" si="1423">IF(SUM(K1158:L1158)&gt;0,IFERROR(AVERAGE(K1129:L1158),""),"")</f>
        <v>3.2140999999999996E-2</v>
      </c>
      <c r="Q1158" s="442">
        <f t="shared" si="1414"/>
        <v>1.77E-2</v>
      </c>
      <c r="R1158" s="442">
        <f t="shared" si="1415"/>
        <v>1.15E-2</v>
      </c>
      <c r="S1158" s="442">
        <f t="shared" si="1416"/>
        <v>9.1699999999999993E-3</v>
      </c>
      <c r="T1158" s="442">
        <f t="shared" si="1417"/>
        <v>1.8100000000000002E-2</v>
      </c>
      <c r="V1158" s="442">
        <f>AVERAGE(Q1158:T1158)</f>
        <v>1.4117500000000002E-2</v>
      </c>
      <c r="W1158" s="445"/>
      <c r="X1158" s="257"/>
      <c r="Y1158" s="266">
        <v>165</v>
      </c>
      <c r="Z1158" s="313" t="s">
        <v>92</v>
      </c>
      <c r="AA1158" s="299">
        <v>2021</v>
      </c>
      <c r="AB1158" s="300"/>
      <c r="AC1158" s="300"/>
      <c r="AD1158" s="300"/>
      <c r="AW1158" s="296">
        <f t="shared" si="1346"/>
        <v>1.8100000000000002E-2</v>
      </c>
      <c r="AX1158" s="266" t="str">
        <f t="shared" si="1347"/>
        <v>#5</v>
      </c>
    </row>
    <row r="1159" spans="1:50" ht="17.45" customHeight="1" x14ac:dyDescent="0.25">
      <c r="A1159" s="257">
        <f t="shared" si="1390"/>
        <v>2</v>
      </c>
      <c r="B1159" s="257">
        <f t="shared" si="1391"/>
        <v>2021</v>
      </c>
      <c r="C1159" s="435">
        <f t="shared" si="1419"/>
        <v>44255</v>
      </c>
      <c r="D1159" s="434"/>
      <c r="E1159" s="436">
        <v>2.0299999999999999E-2</v>
      </c>
      <c r="F1159" s="437"/>
      <c r="G1159" s="438">
        <v>1.4999999999999999E-2</v>
      </c>
      <c r="H1159" s="439"/>
      <c r="I1159" s="434"/>
      <c r="J1159" s="436">
        <v>1.2999999999999999E-2</v>
      </c>
      <c r="K1159" s="434"/>
      <c r="L1159" s="436">
        <v>2.3800000000000002E-2</v>
      </c>
      <c r="M1159" s="264">
        <f t="shared" si="1420"/>
        <v>2.365533333333333E-2</v>
      </c>
      <c r="N1159" s="264">
        <f t="shared" si="1421"/>
        <v>2.2800000000000001E-2</v>
      </c>
      <c r="O1159" s="264">
        <f t="shared" si="1422"/>
        <v>1.929733333333333E-2</v>
      </c>
      <c r="P1159" s="264">
        <f t="shared" si="1423"/>
        <v>3.2639999999999995E-2</v>
      </c>
      <c r="Q1159" s="442">
        <f t="shared" si="1414"/>
        <v>2.0299999999999999E-2</v>
      </c>
      <c r="R1159" s="442">
        <f t="shared" si="1415"/>
        <v>1.4999999999999999E-2</v>
      </c>
      <c r="S1159" s="442">
        <f t="shared" si="1416"/>
        <v>1.2999999999999999E-2</v>
      </c>
      <c r="T1159" s="442">
        <f t="shared" si="1417"/>
        <v>2.3800000000000002E-2</v>
      </c>
      <c r="V1159" s="442">
        <f>AVERAGE(Q1159:T1159)</f>
        <v>1.8024999999999999E-2</v>
      </c>
      <c r="W1159" s="445"/>
      <c r="X1159" s="265">
        <f>AVERAGE(Q1158:T1159)</f>
        <v>1.6071250000000002E-2</v>
      </c>
      <c r="Y1159" s="266">
        <v>165</v>
      </c>
      <c r="Z1159" s="301" t="s">
        <v>35</v>
      </c>
      <c r="AA1159" s="301" t="s">
        <v>1</v>
      </c>
      <c r="AB1159" s="301" t="s">
        <v>2</v>
      </c>
      <c r="AC1159" s="301" t="s">
        <v>9</v>
      </c>
      <c r="AD1159" s="301" t="s">
        <v>12</v>
      </c>
      <c r="AW1159" s="296">
        <f t="shared" si="1346"/>
        <v>2.3800000000000002E-2</v>
      </c>
      <c r="AX1159" s="266" t="str">
        <f t="shared" si="1347"/>
        <v>#5</v>
      </c>
    </row>
    <row r="1160" spans="1:50" ht="17.45" customHeight="1" x14ac:dyDescent="0.25">
      <c r="A1160" s="257">
        <f t="shared" si="1390"/>
        <v>3</v>
      </c>
      <c r="B1160" s="257">
        <f t="shared" si="1391"/>
        <v>2021</v>
      </c>
      <c r="C1160" s="48">
        <f t="shared" si="1419"/>
        <v>44256</v>
      </c>
      <c r="D1160" s="275">
        <v>2.9600000000000001E-2</v>
      </c>
      <c r="E1160" s="276"/>
      <c r="F1160" s="278">
        <v>5.6300000000000003E-2</v>
      </c>
      <c r="G1160" s="277"/>
      <c r="H1160" s="286">
        <v>4.4900000000000002E-2</v>
      </c>
      <c r="I1160" s="275">
        <v>1.84E-2</v>
      </c>
      <c r="J1160" s="276"/>
      <c r="K1160" s="275">
        <v>5.0200000000000002E-2</v>
      </c>
      <c r="L1160" s="276"/>
      <c r="M1160" s="264">
        <f t="shared" si="1420"/>
        <v>2.4383999999999999E-2</v>
      </c>
      <c r="N1160" s="264">
        <f t="shared" si="1421"/>
        <v>2.5405714285714288E-2</v>
      </c>
      <c r="O1160" s="264">
        <f t="shared" si="1422"/>
        <v>1.9670666666666663E-2</v>
      </c>
      <c r="P1160" s="264">
        <f t="shared" si="1423"/>
        <v>3.388E-2</v>
      </c>
      <c r="Q1160" s="265">
        <f t="shared" ref="Q1160:Q1161" si="1424">IFERROR(AVERAGE(D1160:E1160),"")</f>
        <v>2.9600000000000001E-2</v>
      </c>
      <c r="R1160" s="265">
        <f t="shared" ref="R1160:R1161" si="1425">IFERROR(AVERAGE(F1160:H1160),"")</f>
        <v>5.0600000000000006E-2</v>
      </c>
      <c r="S1160" s="265">
        <f t="shared" ref="S1160:S1161" si="1426">IFERROR(AVERAGE(I1160:J1160),"")</f>
        <v>1.84E-2</v>
      </c>
      <c r="T1160" s="265">
        <f t="shared" ref="T1160:T1161" si="1427">IFERROR(AVERAGE(K1160:L1160),"")</f>
        <v>5.0200000000000002E-2</v>
      </c>
      <c r="V1160" s="257"/>
      <c r="W1160" s="265">
        <f t="shared" ref="W1160:W1161" si="1428">AVERAGE(Q1160:T1160)</f>
        <v>3.7200000000000004E-2</v>
      </c>
      <c r="Z1160" s="302" t="s">
        <v>58</v>
      </c>
      <c r="AA1160" s="303">
        <f>AVERAGE(D1132:E1159)</f>
        <v>2.4778571428571428E-2</v>
      </c>
      <c r="AB1160" s="303">
        <f>AVERAGE(F1132:H1159)</f>
        <v>2.4300000000000002E-2</v>
      </c>
      <c r="AC1160" s="303">
        <f>AVERAGE(I1132:J1159)</f>
        <v>2.009785714285714E-2</v>
      </c>
      <c r="AD1160" s="303">
        <f>AVERAGE(K1132:L1159)</f>
        <v>3.4053571428571426E-2</v>
      </c>
      <c r="AW1160" s="296">
        <f t="shared" si="1346"/>
        <v>5.0600000000000006E-2</v>
      </c>
      <c r="AX1160" s="266" t="str">
        <f t="shared" si="1347"/>
        <v>#2</v>
      </c>
    </row>
    <row r="1161" spans="1:50" ht="17.45" customHeight="1" x14ac:dyDescent="0.25">
      <c r="A1161" s="257">
        <f t="shared" si="1390"/>
        <v>3</v>
      </c>
      <c r="B1161" s="257">
        <f t="shared" si="1391"/>
        <v>2021</v>
      </c>
      <c r="C1161" s="8">
        <f t="shared" si="1419"/>
        <v>44257</v>
      </c>
      <c r="D1161" s="260"/>
      <c r="E1161" s="261">
        <v>3.0599999999999999E-2</v>
      </c>
      <c r="F1161" s="263"/>
      <c r="G1161" s="262">
        <v>2.5000000000000001E-2</v>
      </c>
      <c r="H1161" s="285"/>
      <c r="I1161" s="260"/>
      <c r="J1161" s="261">
        <v>2.0400000000000001E-2</v>
      </c>
      <c r="K1161" s="260"/>
      <c r="L1161" s="261">
        <v>5.1200000000000002E-2</v>
      </c>
      <c r="M1161" s="264">
        <f t="shared" si="1420"/>
        <v>2.513333333333333E-2</v>
      </c>
      <c r="N1161" s="264">
        <f t="shared" si="1421"/>
        <v>2.5822857142857147E-2</v>
      </c>
      <c r="O1161" s="264">
        <f t="shared" si="1422"/>
        <v>2.0051333333333327E-2</v>
      </c>
      <c r="P1161" s="264">
        <f t="shared" si="1423"/>
        <v>3.5163333333333331E-2</v>
      </c>
      <c r="Q1161" s="265">
        <f t="shared" si="1424"/>
        <v>3.0599999999999999E-2</v>
      </c>
      <c r="R1161" s="265">
        <f t="shared" si="1425"/>
        <v>2.5000000000000001E-2</v>
      </c>
      <c r="S1161" s="265">
        <f t="shared" si="1426"/>
        <v>2.0400000000000001E-2</v>
      </c>
      <c r="T1161" s="265">
        <f t="shared" si="1427"/>
        <v>5.1200000000000002E-2</v>
      </c>
      <c r="V1161" s="257"/>
      <c r="W1161" s="265">
        <f t="shared" si="1428"/>
        <v>3.1800000000000002E-2</v>
      </c>
      <c r="Z1161" s="302" t="s">
        <v>59</v>
      </c>
      <c r="AA1161" s="303">
        <f>MAX(D1132:E1159)</f>
        <v>5.4800000000000001E-2</v>
      </c>
      <c r="AB1161" s="303">
        <f>MAX(F1132:H1159)</f>
        <v>6.13E-2</v>
      </c>
      <c r="AC1161" s="303">
        <f>MAX(I1132:J1159)</f>
        <v>3.6999999999999998E-2</v>
      </c>
      <c r="AD1161" s="303">
        <f>MAX(K1132:L1159)</f>
        <v>6.6100000000000006E-2</v>
      </c>
      <c r="AW1161" s="296">
        <f t="shared" si="1346"/>
        <v>5.1200000000000002E-2</v>
      </c>
      <c r="AX1161" s="266" t="str">
        <f t="shared" si="1347"/>
        <v>#5</v>
      </c>
    </row>
    <row r="1162" spans="1:50" ht="17.45" customHeight="1" thickBot="1" x14ac:dyDescent="0.3">
      <c r="A1162" s="257">
        <f t="shared" si="1390"/>
        <v>3</v>
      </c>
      <c r="B1162" s="257">
        <f t="shared" si="1391"/>
        <v>2021</v>
      </c>
      <c r="C1162" s="8">
        <f t="shared" si="1419"/>
        <v>44258</v>
      </c>
      <c r="D1162" s="260">
        <v>0.02</v>
      </c>
      <c r="E1162" s="261"/>
      <c r="F1162" s="263">
        <v>1.4999999999999999E-2</v>
      </c>
      <c r="G1162" s="262"/>
      <c r="H1162" s="285"/>
      <c r="I1162" s="260">
        <v>1.5800000000000002E-2</v>
      </c>
      <c r="J1162" s="261"/>
      <c r="K1162" s="260">
        <v>3.0800000000000001E-2</v>
      </c>
      <c r="L1162" s="261"/>
      <c r="M1162" s="264">
        <f t="shared" si="1420"/>
        <v>2.4689999999999997E-2</v>
      </c>
      <c r="N1162" s="264">
        <f t="shared" si="1421"/>
        <v>2.5448571428571432E-2</v>
      </c>
      <c r="O1162" s="264">
        <f t="shared" si="1422"/>
        <v>1.9538E-2</v>
      </c>
      <c r="P1162" s="264">
        <f t="shared" si="1423"/>
        <v>3.4896666666666659E-2</v>
      </c>
      <c r="Q1162" s="265">
        <f t="shared" ref="Q1162:Q1168" si="1429">IFERROR(AVERAGE(D1162:E1162),"")</f>
        <v>0.02</v>
      </c>
      <c r="R1162" s="265">
        <f t="shared" ref="R1162:R1168" si="1430">IFERROR(AVERAGE(F1162:H1162),"")</f>
        <v>1.4999999999999999E-2</v>
      </c>
      <c r="S1162" s="265">
        <f t="shared" ref="S1162:S1168" si="1431">IFERROR(AVERAGE(I1162:J1162),"")</f>
        <v>1.5800000000000002E-2</v>
      </c>
      <c r="T1162" s="265">
        <f t="shared" ref="T1162:T1168" si="1432">IFERROR(AVERAGE(K1162:L1162),"")</f>
        <v>3.0800000000000001E-2</v>
      </c>
      <c r="V1162" s="257"/>
      <c r="W1162" s="265">
        <f t="shared" ref="W1162:W1164" si="1433">AVERAGE(Q1162:T1162)</f>
        <v>2.0400000000000001E-2</v>
      </c>
      <c r="Z1162" s="304" t="s">
        <v>128</v>
      </c>
      <c r="AA1162" s="305">
        <f>COUNTIF(D1132:E1159,"&gt;=0.075")</f>
        <v>0</v>
      </c>
      <c r="AB1162" s="305">
        <f>COUNTIF(F1132:H1159,"&gt;=0.075")</f>
        <v>0</v>
      </c>
      <c r="AC1162" s="305">
        <f>COUNTIF(I1132:J1159,"&gt;=0.075")</f>
        <v>0</v>
      </c>
      <c r="AD1162" s="305">
        <f>COUNTIF(K1132:L1159,"&gt;=0.075")</f>
        <v>0</v>
      </c>
      <c r="AW1162" s="296">
        <f t="shared" si="1346"/>
        <v>3.0800000000000001E-2</v>
      </c>
      <c r="AX1162" s="266" t="str">
        <f t="shared" si="1347"/>
        <v>#5</v>
      </c>
    </row>
    <row r="1163" spans="1:50" ht="17.45" customHeight="1" thickBot="1" x14ac:dyDescent="0.3">
      <c r="A1163" s="257">
        <f t="shared" si="1390"/>
        <v>3</v>
      </c>
      <c r="B1163" s="257">
        <f t="shared" si="1391"/>
        <v>2021</v>
      </c>
      <c r="C1163" s="8">
        <f t="shared" si="1419"/>
        <v>44259</v>
      </c>
      <c r="D1163" s="260"/>
      <c r="E1163" s="261">
        <v>1.6799999999999999E-2</v>
      </c>
      <c r="F1163" s="263"/>
      <c r="G1163" s="262">
        <v>1.95E-2</v>
      </c>
      <c r="H1163" s="285"/>
      <c r="I1163" s="260"/>
      <c r="J1163" s="261">
        <v>1.9199999999999998E-2</v>
      </c>
      <c r="K1163" s="260"/>
      <c r="L1163" s="261">
        <v>3.0300000000000001E-2</v>
      </c>
      <c r="M1163" s="264">
        <f t="shared" si="1420"/>
        <v>2.4563333333333329E-2</v>
      </c>
      <c r="N1163" s="264">
        <f t="shared" si="1421"/>
        <v>2.5265714285714291E-2</v>
      </c>
      <c r="O1163" s="264">
        <f t="shared" si="1422"/>
        <v>1.9257999999999997E-2</v>
      </c>
      <c r="P1163" s="264">
        <f t="shared" si="1423"/>
        <v>3.4773333333333337E-2</v>
      </c>
      <c r="Q1163" s="265">
        <f t="shared" si="1429"/>
        <v>1.6799999999999999E-2</v>
      </c>
      <c r="R1163" s="265">
        <f t="shared" si="1430"/>
        <v>1.95E-2</v>
      </c>
      <c r="S1163" s="265">
        <f t="shared" si="1431"/>
        <v>1.9199999999999998E-2</v>
      </c>
      <c r="T1163" s="265">
        <f t="shared" si="1432"/>
        <v>3.0300000000000001E-2</v>
      </c>
      <c r="V1163" s="257"/>
      <c r="W1163" s="265">
        <f t="shared" si="1433"/>
        <v>2.1449999999999997E-2</v>
      </c>
      <c r="AD1163" s="136">
        <f>AVERAGE(AA1160:AD1160)</f>
        <v>2.5807499999999997E-2</v>
      </c>
      <c r="AW1163" s="296">
        <f t="shared" si="1346"/>
        <v>3.0300000000000001E-2</v>
      </c>
      <c r="AX1163" s="266" t="str">
        <f t="shared" si="1347"/>
        <v>#5</v>
      </c>
    </row>
    <row r="1164" spans="1:50" ht="17.45" customHeight="1" x14ac:dyDescent="0.25">
      <c r="A1164" s="257">
        <f t="shared" si="1390"/>
        <v>3</v>
      </c>
      <c r="B1164" s="257">
        <f t="shared" si="1391"/>
        <v>2021</v>
      </c>
      <c r="C1164" s="8">
        <f t="shared" si="1419"/>
        <v>44260</v>
      </c>
      <c r="D1164" s="260">
        <v>2.3199999999999998E-2</v>
      </c>
      <c r="E1164" s="261"/>
      <c r="F1164" s="263"/>
      <c r="G1164" s="262"/>
      <c r="H1164" s="285">
        <v>1.7899999999999999E-2</v>
      </c>
      <c r="I1164" s="260">
        <v>1.8499999999999999E-2</v>
      </c>
      <c r="J1164" s="261"/>
      <c r="K1164" s="260">
        <v>2.4199999999999999E-2</v>
      </c>
      <c r="L1164" s="261"/>
      <c r="M1164" s="264">
        <f t="shared" si="1420"/>
        <v>2.440666666666667E-2</v>
      </c>
      <c r="N1164" s="264">
        <f t="shared" si="1421"/>
        <v>2.5251428571428577E-2</v>
      </c>
      <c r="O1164" s="264">
        <f t="shared" si="1422"/>
        <v>1.9188E-2</v>
      </c>
      <c r="P1164" s="264">
        <f t="shared" si="1423"/>
        <v>3.4563333333333328E-2</v>
      </c>
      <c r="Q1164" s="265">
        <f t="shared" si="1429"/>
        <v>2.3199999999999998E-2</v>
      </c>
      <c r="R1164" s="265">
        <f t="shared" si="1430"/>
        <v>1.7899999999999999E-2</v>
      </c>
      <c r="S1164" s="265">
        <f t="shared" si="1431"/>
        <v>1.8499999999999999E-2</v>
      </c>
      <c r="T1164" s="265">
        <f t="shared" si="1432"/>
        <v>2.4199999999999999E-2</v>
      </c>
      <c r="V1164" s="257"/>
      <c r="W1164" s="265">
        <f t="shared" si="1433"/>
        <v>2.095E-2</v>
      </c>
      <c r="X1164" s="265">
        <f>AVERAGE(Q1160:T1164)</f>
        <v>2.6360000000000001E-2</v>
      </c>
      <c r="Y1164" s="266">
        <v>166</v>
      </c>
      <c r="AW1164" s="296">
        <f t="shared" si="1346"/>
        <v>2.4199999999999999E-2</v>
      </c>
      <c r="AX1164" s="266" t="str">
        <f t="shared" si="1347"/>
        <v>#5</v>
      </c>
    </row>
    <row r="1165" spans="1:50" ht="17.45" customHeight="1" x14ac:dyDescent="0.25">
      <c r="A1165" s="257">
        <f t="shared" si="1390"/>
        <v>3</v>
      </c>
      <c r="B1165" s="257">
        <f t="shared" si="1391"/>
        <v>2021</v>
      </c>
      <c r="C1165" s="435">
        <f t="shared" si="1419"/>
        <v>44261</v>
      </c>
      <c r="D1165" s="434"/>
      <c r="E1165" s="436">
        <v>1.46E-2</v>
      </c>
      <c r="F1165" s="437"/>
      <c r="G1165" s="438">
        <v>9.7400000000000004E-3</v>
      </c>
      <c r="H1165" s="439"/>
      <c r="I1165" s="434"/>
      <c r="J1165" s="436">
        <v>7.6400000000000001E-3</v>
      </c>
      <c r="K1165" s="434"/>
      <c r="L1165" s="436">
        <v>2.3900000000000001E-2</v>
      </c>
      <c r="M1165" s="264">
        <f t="shared" si="1420"/>
        <v>2.4500000000000001E-2</v>
      </c>
      <c r="N1165" s="264">
        <f t="shared" si="1421"/>
        <v>2.5052571428571434E-2</v>
      </c>
      <c r="O1165" s="264">
        <f t="shared" si="1422"/>
        <v>1.8939333333333332E-2</v>
      </c>
      <c r="P1165" s="264">
        <f t="shared" si="1423"/>
        <v>3.4603333333333333E-2</v>
      </c>
      <c r="Q1165" s="442">
        <f t="shared" si="1429"/>
        <v>1.46E-2</v>
      </c>
      <c r="R1165" s="442">
        <f t="shared" si="1430"/>
        <v>9.7400000000000004E-3</v>
      </c>
      <c r="S1165" s="442">
        <f t="shared" si="1431"/>
        <v>7.6400000000000001E-3</v>
      </c>
      <c r="T1165" s="442">
        <f t="shared" si="1432"/>
        <v>2.3900000000000001E-2</v>
      </c>
      <c r="V1165" s="442">
        <f>AVERAGE(Q1165:T1165)</f>
        <v>1.397E-2</v>
      </c>
      <c r="W1165" s="445"/>
      <c r="X1165" s="257"/>
      <c r="Y1165" s="266">
        <v>166</v>
      </c>
      <c r="AW1165" s="296">
        <f t="shared" si="1346"/>
        <v>2.3900000000000001E-2</v>
      </c>
      <c r="AX1165" s="266" t="str">
        <f t="shared" si="1347"/>
        <v>#5</v>
      </c>
    </row>
    <row r="1166" spans="1:50" ht="17.45" customHeight="1" x14ac:dyDescent="0.25">
      <c r="A1166" s="257">
        <f t="shared" si="1390"/>
        <v>3</v>
      </c>
      <c r="B1166" s="257">
        <f t="shared" si="1391"/>
        <v>2021</v>
      </c>
      <c r="C1166" s="48">
        <f t="shared" si="1419"/>
        <v>44262</v>
      </c>
      <c r="D1166" s="434">
        <v>1.3100000000000001E-2</v>
      </c>
      <c r="E1166" s="436"/>
      <c r="F1166" s="437">
        <v>9.4999999999999998E-3</v>
      </c>
      <c r="G1166" s="438"/>
      <c r="H1166" s="439">
        <v>8.3000000000000001E-3</v>
      </c>
      <c r="I1166" s="434">
        <v>7.5399999999999998E-3</v>
      </c>
      <c r="J1166" s="436"/>
      <c r="K1166" s="434">
        <v>1.8800000000000001E-2</v>
      </c>
      <c r="L1166" s="436"/>
      <c r="M1166" s="264">
        <f t="shared" si="1420"/>
        <v>2.4296666666666668E-2</v>
      </c>
      <c r="N1166" s="264">
        <f t="shared" si="1421"/>
        <v>2.4484000000000006E-2</v>
      </c>
      <c r="O1166" s="264">
        <f t="shared" si="1422"/>
        <v>1.8504E-2</v>
      </c>
      <c r="P1166" s="264">
        <f t="shared" si="1423"/>
        <v>3.4390000000000004E-2</v>
      </c>
      <c r="Q1166" s="442">
        <f t="shared" si="1429"/>
        <v>1.3100000000000001E-2</v>
      </c>
      <c r="R1166" s="442">
        <f t="shared" si="1430"/>
        <v>8.8999999999999999E-3</v>
      </c>
      <c r="S1166" s="442">
        <f t="shared" si="1431"/>
        <v>7.5399999999999998E-3</v>
      </c>
      <c r="T1166" s="442">
        <f t="shared" si="1432"/>
        <v>1.8800000000000001E-2</v>
      </c>
      <c r="V1166" s="442">
        <f>AVERAGE(Q1166:T1166)</f>
        <v>1.2084999999999999E-2</v>
      </c>
      <c r="W1166" s="445"/>
      <c r="X1166" s="265">
        <f>AVERAGE(Q1165:T1166)</f>
        <v>1.3027500000000001E-2</v>
      </c>
      <c r="Y1166" s="266">
        <v>166</v>
      </c>
      <c r="AW1166" s="296">
        <f t="shared" ref="AW1166:AW1210" si="1434">MAX(Q1166:T1166)</f>
        <v>1.8800000000000001E-2</v>
      </c>
      <c r="AX1166" s="266" t="str">
        <f t="shared" ref="AX1166:AX1210" si="1435">IF(Q1166=AW1166,"#1",IF(R1166=AW1166,"#2",IF(S1166=AW1166,"#4",IF(T1166=AW1166,"#5"))))</f>
        <v>#5</v>
      </c>
    </row>
    <row r="1167" spans="1:50" ht="17.45" customHeight="1" x14ac:dyDescent="0.25">
      <c r="A1167" s="257">
        <f t="shared" si="1390"/>
        <v>3</v>
      </c>
      <c r="B1167" s="257">
        <f t="shared" si="1391"/>
        <v>2021</v>
      </c>
      <c r="C1167" s="8">
        <f t="shared" si="1419"/>
        <v>44263</v>
      </c>
      <c r="D1167" s="260"/>
      <c r="E1167" s="261">
        <v>3.2199999999999999E-2</v>
      </c>
      <c r="F1167" s="263"/>
      <c r="G1167" s="262">
        <v>2.8000000000000001E-2</v>
      </c>
      <c r="H1167" s="285"/>
      <c r="I1167" s="260"/>
      <c r="J1167" s="261">
        <v>1.44E-2</v>
      </c>
      <c r="K1167" s="260"/>
      <c r="L1167" s="261">
        <v>3.3099999999999997E-2</v>
      </c>
      <c r="M1167" s="264">
        <f t="shared" si="1420"/>
        <v>2.494E-2</v>
      </c>
      <c r="N1167" s="264">
        <f t="shared" si="1421"/>
        <v>2.4924000000000002E-2</v>
      </c>
      <c r="O1167" s="264">
        <f t="shared" si="1422"/>
        <v>1.8557333333333332E-2</v>
      </c>
      <c r="P1167" s="264">
        <f t="shared" si="1423"/>
        <v>3.4866666666666664E-2</v>
      </c>
      <c r="Q1167" s="265">
        <f t="shared" si="1429"/>
        <v>3.2199999999999999E-2</v>
      </c>
      <c r="R1167" s="265">
        <f t="shared" si="1430"/>
        <v>2.8000000000000001E-2</v>
      </c>
      <c r="S1167" s="265">
        <f t="shared" si="1431"/>
        <v>1.44E-2</v>
      </c>
      <c r="T1167" s="265">
        <f t="shared" si="1432"/>
        <v>3.3099999999999997E-2</v>
      </c>
      <c r="V1167" s="257"/>
      <c r="W1167" s="265">
        <f t="shared" ref="W1167:W1171" si="1436">AVERAGE(Q1167:T1167)</f>
        <v>2.6924999999999998E-2</v>
      </c>
      <c r="AW1167" s="296">
        <f t="shared" si="1434"/>
        <v>3.3099999999999997E-2</v>
      </c>
      <c r="AX1167" s="266" t="str">
        <f t="shared" si="1435"/>
        <v>#5</v>
      </c>
    </row>
    <row r="1168" spans="1:50" ht="17.45" customHeight="1" x14ac:dyDescent="0.25">
      <c r="A1168" s="257">
        <f t="shared" si="1390"/>
        <v>3</v>
      </c>
      <c r="B1168" s="257">
        <f t="shared" si="1391"/>
        <v>2021</v>
      </c>
      <c r="C1168" s="8">
        <f t="shared" si="1419"/>
        <v>44264</v>
      </c>
      <c r="D1168" s="260">
        <v>2.9700000000000001E-2</v>
      </c>
      <c r="E1168" s="261"/>
      <c r="F1168" s="263">
        <v>3.2899999999999999E-2</v>
      </c>
      <c r="G1168" s="262"/>
      <c r="H1168" s="285"/>
      <c r="I1168" s="260">
        <v>1.7100000000000001E-2</v>
      </c>
      <c r="J1168" s="261"/>
      <c r="K1168" s="260">
        <v>3.3500000000000002E-2</v>
      </c>
      <c r="L1168" s="261"/>
      <c r="M1168" s="264">
        <f t="shared" si="1420"/>
        <v>2.5236666666666668E-2</v>
      </c>
      <c r="N1168" s="264">
        <f t="shared" si="1421"/>
        <v>2.5392571428571434E-2</v>
      </c>
      <c r="O1168" s="264">
        <f t="shared" si="1422"/>
        <v>1.8647333333333332E-2</v>
      </c>
      <c r="P1168" s="264">
        <f t="shared" si="1423"/>
        <v>3.5260000000000007E-2</v>
      </c>
      <c r="Q1168" s="265">
        <f t="shared" si="1429"/>
        <v>2.9700000000000001E-2</v>
      </c>
      <c r="R1168" s="265">
        <f t="shared" si="1430"/>
        <v>3.2899999999999999E-2</v>
      </c>
      <c r="S1168" s="265">
        <f t="shared" si="1431"/>
        <v>1.7100000000000001E-2</v>
      </c>
      <c r="T1168" s="265">
        <f t="shared" si="1432"/>
        <v>3.3500000000000002E-2</v>
      </c>
      <c r="V1168" s="257"/>
      <c r="W1168" s="265">
        <f t="shared" si="1436"/>
        <v>2.8300000000000002E-2</v>
      </c>
      <c r="AW1168" s="296">
        <f t="shared" si="1434"/>
        <v>3.3500000000000002E-2</v>
      </c>
      <c r="AX1168" s="266" t="str">
        <f t="shared" si="1435"/>
        <v>#5</v>
      </c>
    </row>
    <row r="1169" spans="1:50" ht="17.45" customHeight="1" x14ac:dyDescent="0.25">
      <c r="A1169" s="257">
        <f t="shared" si="1390"/>
        <v>3</v>
      </c>
      <c r="B1169" s="257">
        <f t="shared" si="1391"/>
        <v>2021</v>
      </c>
      <c r="C1169" s="8">
        <f t="shared" si="1419"/>
        <v>44265</v>
      </c>
      <c r="D1169" s="260"/>
      <c r="E1169" s="261">
        <v>2.1600000000000001E-2</v>
      </c>
      <c r="F1169" s="263"/>
      <c r="G1169" s="262">
        <v>2.5000000000000001E-2</v>
      </c>
      <c r="H1169" s="285"/>
      <c r="I1169" s="260"/>
      <c r="J1169" s="261">
        <v>1.54E-2</v>
      </c>
      <c r="K1169" s="260"/>
      <c r="L1169" s="261">
        <v>1.7299999999999999E-2</v>
      </c>
      <c r="M1169" s="264">
        <f t="shared" si="1420"/>
        <v>2.5289999999999997E-2</v>
      </c>
      <c r="N1169" s="264">
        <f t="shared" si="1421"/>
        <v>2.5704000000000005E-2</v>
      </c>
      <c r="O1169" s="264">
        <f t="shared" si="1422"/>
        <v>1.8523999999999999E-2</v>
      </c>
      <c r="P1169" s="264">
        <f t="shared" si="1423"/>
        <v>3.5083333333333341E-2</v>
      </c>
      <c r="Q1169" s="265">
        <f t="shared" ref="Q1169:Q1174" si="1437">IFERROR(AVERAGE(D1169:E1169),"")</f>
        <v>2.1600000000000001E-2</v>
      </c>
      <c r="R1169" s="265">
        <f t="shared" ref="R1169:R1174" si="1438">IFERROR(AVERAGE(F1169:H1169),"")</f>
        <v>2.5000000000000001E-2</v>
      </c>
      <c r="S1169" s="265">
        <f t="shared" ref="S1169:S1174" si="1439">IFERROR(AVERAGE(I1169:J1169),"")</f>
        <v>1.54E-2</v>
      </c>
      <c r="T1169" s="265">
        <f t="shared" ref="T1169:T1174" si="1440">IFERROR(AVERAGE(K1169:L1169),"")</f>
        <v>1.7299999999999999E-2</v>
      </c>
      <c r="V1169" s="257"/>
      <c r="W1169" s="265">
        <f t="shared" si="1436"/>
        <v>1.9824999999999999E-2</v>
      </c>
      <c r="AW1169" s="296">
        <f t="shared" si="1434"/>
        <v>2.5000000000000001E-2</v>
      </c>
      <c r="AX1169" s="266" t="str">
        <f t="shared" si="1435"/>
        <v>#2</v>
      </c>
    </row>
    <row r="1170" spans="1:50" ht="17.45" customHeight="1" x14ac:dyDescent="0.25">
      <c r="A1170" s="257">
        <f t="shared" si="1390"/>
        <v>3</v>
      </c>
      <c r="B1170" s="257">
        <f t="shared" si="1391"/>
        <v>2021</v>
      </c>
      <c r="C1170" s="8">
        <f t="shared" si="1419"/>
        <v>44266</v>
      </c>
      <c r="D1170" s="260">
        <v>1.2200000000000001E-2</v>
      </c>
      <c r="E1170" s="261"/>
      <c r="F1170" s="263"/>
      <c r="G1170" s="262"/>
      <c r="H1170" s="285">
        <v>8.8999999999999999E-3</v>
      </c>
      <c r="I1170" s="260">
        <v>1.14E-2</v>
      </c>
      <c r="J1170" s="261"/>
      <c r="K1170" s="260">
        <v>1.4800000000000001E-2</v>
      </c>
      <c r="L1170" s="261"/>
      <c r="M1170" s="264">
        <f t="shared" si="1420"/>
        <v>2.5106666666666663E-2</v>
      </c>
      <c r="N1170" s="264">
        <f t="shared" si="1421"/>
        <v>2.552685714285715E-2</v>
      </c>
      <c r="O1170" s="264">
        <f t="shared" si="1422"/>
        <v>1.8097333333333333E-2</v>
      </c>
      <c r="P1170" s="264">
        <f t="shared" si="1423"/>
        <v>3.4773333333333337E-2</v>
      </c>
      <c r="Q1170" s="265">
        <f t="shared" si="1437"/>
        <v>1.2200000000000001E-2</v>
      </c>
      <c r="R1170" s="265">
        <f t="shared" si="1438"/>
        <v>8.8999999999999999E-3</v>
      </c>
      <c r="S1170" s="265">
        <f t="shared" si="1439"/>
        <v>1.14E-2</v>
      </c>
      <c r="T1170" s="265">
        <f t="shared" si="1440"/>
        <v>1.4800000000000001E-2</v>
      </c>
      <c r="V1170" s="257"/>
      <c r="W1170" s="265">
        <f t="shared" si="1436"/>
        <v>1.1825E-2</v>
      </c>
      <c r="AW1170" s="296">
        <f t="shared" si="1434"/>
        <v>1.4800000000000001E-2</v>
      </c>
      <c r="AX1170" s="266" t="str">
        <f t="shared" si="1435"/>
        <v>#5</v>
      </c>
    </row>
    <row r="1171" spans="1:50" ht="17.45" customHeight="1" x14ac:dyDescent="0.25">
      <c r="A1171" s="257">
        <f t="shared" si="1390"/>
        <v>3</v>
      </c>
      <c r="B1171" s="257">
        <f t="shared" si="1391"/>
        <v>2021</v>
      </c>
      <c r="C1171" s="8">
        <f t="shared" si="1419"/>
        <v>44267</v>
      </c>
      <c r="D1171" s="260"/>
      <c r="E1171" s="261">
        <v>9.4999999999999998E-3</v>
      </c>
      <c r="F1171" s="263"/>
      <c r="G1171" s="262">
        <v>1.7000000000000001E-2</v>
      </c>
      <c r="H1171" s="285"/>
      <c r="I1171" s="260"/>
      <c r="J1171" s="261">
        <v>1.6299999999999999E-2</v>
      </c>
      <c r="K1171" s="260"/>
      <c r="L1171" s="261">
        <v>1.52E-2</v>
      </c>
      <c r="M1171" s="264">
        <f t="shared" si="1420"/>
        <v>2.4983333333333326E-2</v>
      </c>
      <c r="N1171" s="264">
        <f t="shared" si="1421"/>
        <v>2.5558285714285721E-2</v>
      </c>
      <c r="O1171" s="264">
        <f t="shared" si="1422"/>
        <v>1.7930666666666668E-2</v>
      </c>
      <c r="P1171" s="264">
        <f t="shared" si="1423"/>
        <v>3.4220000000000007E-2</v>
      </c>
      <c r="Q1171" s="265">
        <f t="shared" si="1437"/>
        <v>9.4999999999999998E-3</v>
      </c>
      <c r="R1171" s="265">
        <f t="shared" si="1438"/>
        <v>1.7000000000000001E-2</v>
      </c>
      <c r="S1171" s="265">
        <f t="shared" si="1439"/>
        <v>1.6299999999999999E-2</v>
      </c>
      <c r="T1171" s="265">
        <f t="shared" si="1440"/>
        <v>1.52E-2</v>
      </c>
      <c r="V1171" s="257"/>
      <c r="W1171" s="265">
        <f t="shared" si="1436"/>
        <v>1.4500000000000001E-2</v>
      </c>
      <c r="X1171" s="265">
        <f>AVERAGE(Q1167:T1171)</f>
        <v>2.0275000000000001E-2</v>
      </c>
      <c r="Y1171" s="266">
        <v>167</v>
      </c>
      <c r="AW1171" s="296">
        <f t="shared" si="1434"/>
        <v>1.7000000000000001E-2</v>
      </c>
      <c r="AX1171" s="266" t="str">
        <f t="shared" si="1435"/>
        <v>#2</v>
      </c>
    </row>
    <row r="1172" spans="1:50" ht="17.45" customHeight="1" x14ac:dyDescent="0.25">
      <c r="A1172" s="257">
        <f t="shared" si="1390"/>
        <v>3</v>
      </c>
      <c r="B1172" s="257">
        <f t="shared" si="1391"/>
        <v>2021</v>
      </c>
      <c r="C1172" s="48">
        <f t="shared" si="1419"/>
        <v>44268</v>
      </c>
      <c r="D1172" s="434">
        <v>1.5699999999999999E-2</v>
      </c>
      <c r="E1172" s="436"/>
      <c r="F1172" s="437">
        <v>1.06E-2</v>
      </c>
      <c r="G1172" s="438"/>
      <c r="H1172" s="439">
        <v>5.47E-3</v>
      </c>
      <c r="I1172" s="434">
        <v>5.1700000000000001E-3</v>
      </c>
      <c r="J1172" s="436"/>
      <c r="K1172" s="434">
        <v>1.04E-2</v>
      </c>
      <c r="L1172" s="436"/>
      <c r="M1172" s="264">
        <f t="shared" si="1420"/>
        <v>2.4856666666666662E-2</v>
      </c>
      <c r="N1172" s="264">
        <f t="shared" si="1421"/>
        <v>2.4703142857142861E-2</v>
      </c>
      <c r="O1172" s="264">
        <f t="shared" si="1422"/>
        <v>1.7273000000000004E-2</v>
      </c>
      <c r="P1172" s="264">
        <f t="shared" si="1423"/>
        <v>3.377666666666667E-2</v>
      </c>
      <c r="Q1172" s="442">
        <f t="shared" si="1437"/>
        <v>1.5699999999999999E-2</v>
      </c>
      <c r="R1172" s="442">
        <f t="shared" si="1438"/>
        <v>8.0350000000000005E-3</v>
      </c>
      <c r="S1172" s="442">
        <f t="shared" si="1439"/>
        <v>5.1700000000000001E-3</v>
      </c>
      <c r="T1172" s="442">
        <f t="shared" si="1440"/>
        <v>1.04E-2</v>
      </c>
      <c r="V1172" s="442">
        <f>AVERAGE(Q1172:T1172)</f>
        <v>9.8262499999999999E-3</v>
      </c>
      <c r="W1172" s="445"/>
      <c r="X1172" s="257"/>
      <c r="Y1172" s="266">
        <v>167</v>
      </c>
      <c r="AW1172" s="296">
        <f t="shared" si="1434"/>
        <v>1.5699999999999999E-2</v>
      </c>
      <c r="AX1172" s="266" t="str">
        <f t="shared" si="1435"/>
        <v>#1</v>
      </c>
    </row>
    <row r="1173" spans="1:50" ht="17.45" customHeight="1" x14ac:dyDescent="0.25">
      <c r="A1173" s="257">
        <f t="shared" si="1390"/>
        <v>3</v>
      </c>
      <c r="B1173" s="257">
        <f t="shared" si="1391"/>
        <v>2021</v>
      </c>
      <c r="C1173" s="435">
        <f t="shared" si="1419"/>
        <v>44269</v>
      </c>
      <c r="D1173" s="434"/>
      <c r="E1173" s="436">
        <v>8.4100000000000008E-3</v>
      </c>
      <c r="F1173" s="437"/>
      <c r="G1173" s="438">
        <v>6.4599999999999996E-3</v>
      </c>
      <c r="H1173" s="439"/>
      <c r="I1173" s="434"/>
      <c r="J1173" s="436">
        <v>3.5999999999999999E-3</v>
      </c>
      <c r="K1173" s="434"/>
      <c r="L1173" s="436">
        <v>2.01E-2</v>
      </c>
      <c r="M1173" s="264">
        <f t="shared" si="1420"/>
        <v>2.4533666666666665E-2</v>
      </c>
      <c r="N1173" s="264">
        <f t="shared" si="1421"/>
        <v>2.4047714285714294E-2</v>
      </c>
      <c r="O1173" s="264">
        <f t="shared" si="1422"/>
        <v>1.6876333333333337E-2</v>
      </c>
      <c r="P1173" s="264">
        <f t="shared" si="1423"/>
        <v>3.3590000000000002E-2</v>
      </c>
      <c r="Q1173" s="442">
        <f t="shared" si="1437"/>
        <v>8.4100000000000008E-3</v>
      </c>
      <c r="R1173" s="442">
        <f t="shared" si="1438"/>
        <v>6.4599999999999996E-3</v>
      </c>
      <c r="S1173" s="442">
        <f t="shared" si="1439"/>
        <v>3.5999999999999999E-3</v>
      </c>
      <c r="T1173" s="442">
        <f t="shared" si="1440"/>
        <v>2.01E-2</v>
      </c>
      <c r="V1173" s="442">
        <f>AVERAGE(Q1173:T1173)</f>
        <v>9.6425E-3</v>
      </c>
      <c r="W1173" s="445"/>
      <c r="X1173" s="265">
        <f>AVERAGE(Q1172:T1173)</f>
        <v>9.734375E-3</v>
      </c>
      <c r="Y1173" s="266">
        <v>167</v>
      </c>
      <c r="AW1173" s="296">
        <f t="shared" si="1434"/>
        <v>2.01E-2</v>
      </c>
      <c r="AX1173" s="266" t="str">
        <f t="shared" si="1435"/>
        <v>#5</v>
      </c>
    </row>
    <row r="1174" spans="1:50" ht="17.45" customHeight="1" x14ac:dyDescent="0.25">
      <c r="A1174" s="257">
        <f t="shared" si="1390"/>
        <v>3</v>
      </c>
      <c r="B1174" s="257">
        <f t="shared" si="1391"/>
        <v>2021</v>
      </c>
      <c r="C1174" s="8">
        <f t="shared" si="1419"/>
        <v>44270</v>
      </c>
      <c r="D1174" s="260">
        <v>1.44E-2</v>
      </c>
      <c r="E1174" s="261"/>
      <c r="F1174" s="263">
        <v>3.8699999999999998E-2</v>
      </c>
      <c r="G1174" s="262"/>
      <c r="H1174" s="285"/>
      <c r="I1174" s="260">
        <v>1.15E-2</v>
      </c>
      <c r="J1174" s="261"/>
      <c r="K1174" s="260">
        <v>1.8200000000000001E-2</v>
      </c>
      <c r="L1174" s="261"/>
      <c r="M1174" s="264">
        <f t="shared" si="1420"/>
        <v>2.4433666666666666E-2</v>
      </c>
      <c r="N1174" s="264">
        <f t="shared" si="1421"/>
        <v>2.4670571428571434E-2</v>
      </c>
      <c r="O1174" s="264">
        <f t="shared" si="1422"/>
        <v>1.700133333333333E-2</v>
      </c>
      <c r="P1174" s="264">
        <f t="shared" si="1423"/>
        <v>3.367333333333334E-2</v>
      </c>
      <c r="Q1174" s="265">
        <f t="shared" si="1437"/>
        <v>1.44E-2</v>
      </c>
      <c r="R1174" s="265">
        <f t="shared" si="1438"/>
        <v>3.8699999999999998E-2</v>
      </c>
      <c r="S1174" s="265">
        <f t="shared" si="1439"/>
        <v>1.15E-2</v>
      </c>
      <c r="T1174" s="265">
        <f t="shared" si="1440"/>
        <v>1.8200000000000001E-2</v>
      </c>
      <c r="V1174" s="257"/>
      <c r="W1174" s="265">
        <f t="shared" ref="W1174" si="1441">AVERAGE(Q1174:T1174)</f>
        <v>2.0699999999999996E-2</v>
      </c>
      <c r="AW1174" s="296">
        <f t="shared" si="1434"/>
        <v>3.8699999999999998E-2</v>
      </c>
      <c r="AX1174" s="266" t="str">
        <f t="shared" si="1435"/>
        <v>#2</v>
      </c>
    </row>
    <row r="1175" spans="1:50" ht="17.45" customHeight="1" x14ac:dyDescent="0.25">
      <c r="A1175" s="257">
        <f t="shared" si="1390"/>
        <v>3</v>
      </c>
      <c r="B1175" s="257">
        <f t="shared" si="1391"/>
        <v>2021</v>
      </c>
      <c r="C1175" s="8">
        <f t="shared" si="1419"/>
        <v>44271</v>
      </c>
      <c r="D1175" s="260"/>
      <c r="E1175" s="261">
        <v>2.8500000000000001E-2</v>
      </c>
      <c r="F1175" s="263"/>
      <c r="G1175" s="262">
        <v>2.0199999999999999E-2</v>
      </c>
      <c r="H1175" s="285"/>
      <c r="I1175" s="260"/>
      <c r="J1175" s="261">
        <v>2.12E-2</v>
      </c>
      <c r="K1175" s="260"/>
      <c r="L1175" s="261">
        <v>2.9100000000000001E-2</v>
      </c>
      <c r="M1175" s="264">
        <f t="shared" si="1420"/>
        <v>2.4883666666666662E-2</v>
      </c>
      <c r="N1175" s="264">
        <f t="shared" si="1421"/>
        <v>2.4190571428571433E-2</v>
      </c>
      <c r="O1175" s="264">
        <f t="shared" si="1422"/>
        <v>1.7188000000000002E-2</v>
      </c>
      <c r="P1175" s="264">
        <f t="shared" si="1423"/>
        <v>3.3919999999999999E-2</v>
      </c>
      <c r="Q1175" s="265">
        <f t="shared" ref="Q1175:Q1181" si="1442">IFERROR(AVERAGE(D1175:E1175),"")</f>
        <v>2.8500000000000001E-2</v>
      </c>
      <c r="R1175" s="265">
        <f t="shared" ref="R1175:R1181" si="1443">IFERROR(AVERAGE(F1175:H1175),"")</f>
        <v>2.0199999999999999E-2</v>
      </c>
      <c r="S1175" s="265">
        <f t="shared" ref="S1175:S1181" si="1444">IFERROR(AVERAGE(I1175:J1175),"")</f>
        <v>2.12E-2</v>
      </c>
      <c r="T1175" s="265">
        <f t="shared" ref="T1175:T1181" si="1445">IFERROR(AVERAGE(K1175:L1175),"")</f>
        <v>2.9100000000000001E-2</v>
      </c>
      <c r="V1175" s="257"/>
      <c r="W1175" s="265">
        <f t="shared" ref="W1175:W1178" si="1446">AVERAGE(Q1175:T1175)</f>
        <v>2.4750000000000001E-2</v>
      </c>
      <c r="AW1175" s="296">
        <f t="shared" si="1434"/>
        <v>2.9100000000000001E-2</v>
      </c>
      <c r="AX1175" s="266" t="str">
        <f t="shared" si="1435"/>
        <v>#5</v>
      </c>
    </row>
    <row r="1176" spans="1:50" ht="17.45" customHeight="1" x14ac:dyDescent="0.25">
      <c r="A1176" s="257">
        <f t="shared" si="1390"/>
        <v>3</v>
      </c>
      <c r="B1176" s="257">
        <f t="shared" si="1391"/>
        <v>2021</v>
      </c>
      <c r="C1176" s="8">
        <f t="shared" si="1419"/>
        <v>44272</v>
      </c>
      <c r="D1176" s="260">
        <v>2.35E-2</v>
      </c>
      <c r="E1176" s="261"/>
      <c r="F1176" s="263"/>
      <c r="G1176" s="262"/>
      <c r="H1176" s="285">
        <v>1.9300000000000001E-2</v>
      </c>
      <c r="I1176" s="260">
        <v>2.4E-2</v>
      </c>
      <c r="J1176" s="261"/>
      <c r="K1176" s="260">
        <v>2.3800000000000002E-2</v>
      </c>
      <c r="L1176" s="261"/>
      <c r="M1176" s="264">
        <f t="shared" si="1420"/>
        <v>2.4430333333333328E-2</v>
      </c>
      <c r="N1176" s="264">
        <f t="shared" si="1421"/>
        <v>2.4022000000000005E-2</v>
      </c>
      <c r="O1176" s="264">
        <f t="shared" si="1422"/>
        <v>1.7471333333333339E-2</v>
      </c>
      <c r="P1176" s="264">
        <f t="shared" si="1423"/>
        <v>3.2510000000000011E-2</v>
      </c>
      <c r="Q1176" s="265">
        <f t="shared" si="1442"/>
        <v>2.35E-2</v>
      </c>
      <c r="R1176" s="265">
        <f t="shared" si="1443"/>
        <v>1.9300000000000001E-2</v>
      </c>
      <c r="S1176" s="265">
        <f t="shared" si="1444"/>
        <v>2.4E-2</v>
      </c>
      <c r="T1176" s="265">
        <f t="shared" si="1445"/>
        <v>2.3800000000000002E-2</v>
      </c>
      <c r="V1176" s="257"/>
      <c r="W1176" s="265">
        <f t="shared" si="1446"/>
        <v>2.265E-2</v>
      </c>
      <c r="AW1176" s="296">
        <f t="shared" si="1434"/>
        <v>2.4E-2</v>
      </c>
      <c r="AX1176" s="266" t="str">
        <f t="shared" si="1435"/>
        <v>#4</v>
      </c>
    </row>
    <row r="1177" spans="1:50" ht="17.45" customHeight="1" x14ac:dyDescent="0.25">
      <c r="A1177" s="257">
        <f t="shared" si="1390"/>
        <v>3</v>
      </c>
      <c r="B1177" s="257">
        <f t="shared" si="1391"/>
        <v>2021</v>
      </c>
      <c r="C1177" s="8">
        <f t="shared" si="1419"/>
        <v>44273</v>
      </c>
      <c r="D1177" s="260"/>
      <c r="E1177" s="261">
        <v>1.83E-2</v>
      </c>
      <c r="F1177" s="263"/>
      <c r="G1177" s="262">
        <v>2.5399999999999999E-2</v>
      </c>
      <c r="H1177" s="285"/>
      <c r="I1177" s="260"/>
      <c r="J1177" s="261">
        <v>2.7400000000000001E-2</v>
      </c>
      <c r="K1177" s="260"/>
      <c r="L1177" s="261">
        <v>2.7400000000000001E-2</v>
      </c>
      <c r="M1177" s="264">
        <f t="shared" si="1420"/>
        <v>2.3930333333333328E-2</v>
      </c>
      <c r="N1177" s="264">
        <f t="shared" si="1421"/>
        <v>2.2996285714285712E-2</v>
      </c>
      <c r="O1177" s="264">
        <f t="shared" si="1422"/>
        <v>1.768133333333333E-2</v>
      </c>
      <c r="P1177" s="264">
        <f t="shared" si="1423"/>
        <v>3.2003333333333342E-2</v>
      </c>
      <c r="Q1177" s="265">
        <f t="shared" si="1442"/>
        <v>1.83E-2</v>
      </c>
      <c r="R1177" s="265">
        <f t="shared" si="1443"/>
        <v>2.5399999999999999E-2</v>
      </c>
      <c r="S1177" s="265">
        <f t="shared" si="1444"/>
        <v>2.7400000000000001E-2</v>
      </c>
      <c r="T1177" s="265">
        <f t="shared" si="1445"/>
        <v>2.7400000000000001E-2</v>
      </c>
      <c r="V1177" s="257"/>
      <c r="W1177" s="265">
        <f t="shared" si="1446"/>
        <v>2.4625000000000001E-2</v>
      </c>
      <c r="AW1177" s="296">
        <f t="shared" si="1434"/>
        <v>2.7400000000000001E-2</v>
      </c>
      <c r="AX1177" s="266" t="str">
        <f t="shared" si="1435"/>
        <v>#4</v>
      </c>
    </row>
    <row r="1178" spans="1:50" ht="17.45" customHeight="1" x14ac:dyDescent="0.25">
      <c r="A1178" s="257">
        <f t="shared" si="1390"/>
        <v>3</v>
      </c>
      <c r="B1178" s="257">
        <f t="shared" si="1391"/>
        <v>2021</v>
      </c>
      <c r="C1178" s="48">
        <f t="shared" si="1419"/>
        <v>44274</v>
      </c>
      <c r="D1178" s="275">
        <v>1.7399999999999999E-2</v>
      </c>
      <c r="E1178" s="276"/>
      <c r="F1178" s="278">
        <v>1.9900000000000001E-2</v>
      </c>
      <c r="G1178" s="277"/>
      <c r="H1178" s="286">
        <v>2.0199999999999999E-2</v>
      </c>
      <c r="I1178" s="275">
        <v>1.7299999999999999E-2</v>
      </c>
      <c r="J1178" s="276"/>
      <c r="K1178" s="275">
        <v>2.29E-2</v>
      </c>
      <c r="L1178" s="276"/>
      <c r="M1178" s="264">
        <f t="shared" si="1420"/>
        <v>2.3450333333333327E-2</v>
      </c>
      <c r="N1178" s="264">
        <f t="shared" si="1421"/>
        <v>2.2219142857142864E-2</v>
      </c>
      <c r="O1178" s="264">
        <f t="shared" si="1422"/>
        <v>1.7581333333333334E-2</v>
      </c>
      <c r="P1178" s="264">
        <f t="shared" si="1423"/>
        <v>3.0920000000000007E-2</v>
      </c>
      <c r="Q1178" s="265">
        <f t="shared" si="1442"/>
        <v>1.7399999999999999E-2</v>
      </c>
      <c r="R1178" s="265">
        <f t="shared" si="1443"/>
        <v>2.0049999999999998E-2</v>
      </c>
      <c r="S1178" s="265">
        <f t="shared" si="1444"/>
        <v>1.7299999999999999E-2</v>
      </c>
      <c r="T1178" s="265">
        <f t="shared" si="1445"/>
        <v>2.29E-2</v>
      </c>
      <c r="V1178" s="257"/>
      <c r="W1178" s="265">
        <f t="shared" si="1446"/>
        <v>1.9412499999999999E-2</v>
      </c>
      <c r="X1178" s="265">
        <f>AVERAGE(Q1174:T1178)</f>
        <v>2.2427499999999993E-2</v>
      </c>
      <c r="Y1178" s="266">
        <v>168</v>
      </c>
      <c r="AW1178" s="296">
        <f t="shared" si="1434"/>
        <v>2.29E-2</v>
      </c>
      <c r="AX1178" s="266" t="str">
        <f t="shared" si="1435"/>
        <v>#5</v>
      </c>
    </row>
    <row r="1179" spans="1:50" ht="17.45" customHeight="1" x14ac:dyDescent="0.25">
      <c r="A1179" s="298">
        <f t="shared" si="1390"/>
        <v>3</v>
      </c>
      <c r="B1179" s="298">
        <f t="shared" si="1391"/>
        <v>2021</v>
      </c>
      <c r="C1179" s="435">
        <f t="shared" si="1419"/>
        <v>44275</v>
      </c>
      <c r="D1179" s="434"/>
      <c r="E1179" s="436">
        <v>1.7000000000000001E-2</v>
      </c>
      <c r="F1179" s="437"/>
      <c r="G1179" s="438">
        <v>1.0999999999999999E-2</v>
      </c>
      <c r="H1179" s="439"/>
      <c r="I1179" s="434"/>
      <c r="J1179" s="436">
        <v>7.3200000000000001E-3</v>
      </c>
      <c r="K1179" s="434"/>
      <c r="L1179" s="436">
        <v>2.35E-2</v>
      </c>
      <c r="M1179" s="264">
        <f t="shared" si="1420"/>
        <v>2.3373666666666664E-2</v>
      </c>
      <c r="N1179" s="264">
        <f t="shared" si="1421"/>
        <v>2.1533428571428575E-2</v>
      </c>
      <c r="O1179" s="264">
        <f t="shared" si="1422"/>
        <v>1.6592000000000003E-2</v>
      </c>
      <c r="P1179" s="264">
        <f t="shared" si="1423"/>
        <v>3.0260000000000006E-2</v>
      </c>
      <c r="Q1179" s="442">
        <f t="shared" si="1442"/>
        <v>1.7000000000000001E-2</v>
      </c>
      <c r="R1179" s="442">
        <f t="shared" si="1443"/>
        <v>1.0999999999999999E-2</v>
      </c>
      <c r="S1179" s="442">
        <f t="shared" si="1444"/>
        <v>7.3200000000000001E-3</v>
      </c>
      <c r="T1179" s="442">
        <f t="shared" si="1445"/>
        <v>2.35E-2</v>
      </c>
      <c r="V1179" s="442">
        <f>AVERAGE(Q1179:T1179)</f>
        <v>1.4705000000000001E-2</v>
      </c>
      <c r="W1179" s="445"/>
      <c r="X1179" s="257"/>
      <c r="Y1179" s="266">
        <v>168</v>
      </c>
      <c r="AW1179" s="296">
        <f t="shared" si="1434"/>
        <v>2.35E-2</v>
      </c>
      <c r="AX1179" s="266" t="str">
        <f t="shared" si="1435"/>
        <v>#5</v>
      </c>
    </row>
    <row r="1180" spans="1:50" ht="17.45" customHeight="1" x14ac:dyDescent="0.25">
      <c r="A1180" s="298">
        <f t="shared" si="1390"/>
        <v>3</v>
      </c>
      <c r="B1180" s="298">
        <f t="shared" si="1391"/>
        <v>2021</v>
      </c>
      <c r="C1180" s="435">
        <f t="shared" si="1419"/>
        <v>44276</v>
      </c>
      <c r="D1180" s="434">
        <v>1.1599999999999999E-2</v>
      </c>
      <c r="E1180" s="436"/>
      <c r="F1180" s="437">
        <v>5.4599999999999996E-3</v>
      </c>
      <c r="G1180" s="438"/>
      <c r="H1180" s="439"/>
      <c r="I1180" s="434">
        <v>6.4799999999999996E-3</v>
      </c>
      <c r="J1180" s="436"/>
      <c r="K1180" s="434">
        <v>1.2800000000000001E-2</v>
      </c>
      <c r="L1180" s="436"/>
      <c r="M1180" s="264">
        <f t="shared" si="1420"/>
        <v>2.1933666666666667E-2</v>
      </c>
      <c r="N1180" s="264">
        <f t="shared" si="1421"/>
        <v>2.0780857142857146E-2</v>
      </c>
      <c r="O1180" s="264">
        <f t="shared" si="1422"/>
        <v>1.6191333333333335E-2</v>
      </c>
      <c r="P1180" s="264">
        <f t="shared" si="1423"/>
        <v>2.9703333333333342E-2</v>
      </c>
      <c r="Q1180" s="442">
        <f t="shared" si="1442"/>
        <v>1.1599999999999999E-2</v>
      </c>
      <c r="R1180" s="442">
        <f t="shared" si="1443"/>
        <v>5.4599999999999996E-3</v>
      </c>
      <c r="S1180" s="442">
        <f t="shared" si="1444"/>
        <v>6.4799999999999996E-3</v>
      </c>
      <c r="T1180" s="442">
        <f t="shared" si="1445"/>
        <v>1.2800000000000001E-2</v>
      </c>
      <c r="V1180" s="442">
        <f>AVERAGE(Q1180:T1180)</f>
        <v>9.0849999999999993E-3</v>
      </c>
      <c r="W1180" s="445"/>
      <c r="X1180" s="265">
        <f>AVERAGE(Q1179:T1180)</f>
        <v>1.1895000000000001E-2</v>
      </c>
      <c r="Y1180" s="266">
        <v>168</v>
      </c>
      <c r="AW1180" s="296">
        <f t="shared" si="1434"/>
        <v>1.2800000000000001E-2</v>
      </c>
      <c r="AX1180" s="266" t="str">
        <f t="shared" si="1435"/>
        <v>#5</v>
      </c>
    </row>
    <row r="1181" spans="1:50" ht="17.45" customHeight="1" x14ac:dyDescent="0.25">
      <c r="A1181" s="257">
        <f t="shared" si="1390"/>
        <v>3</v>
      </c>
      <c r="B1181" s="257">
        <f t="shared" si="1391"/>
        <v>2021</v>
      </c>
      <c r="C1181" s="8">
        <f t="shared" si="1419"/>
        <v>44277</v>
      </c>
      <c r="D1181" s="260"/>
      <c r="E1181" s="261">
        <v>2.0899999999999998E-2</v>
      </c>
      <c r="F1181" s="263"/>
      <c r="G1181" s="262">
        <v>1.5599999999999999E-2</v>
      </c>
      <c r="H1181" s="285"/>
      <c r="I1181" s="260"/>
      <c r="J1181" s="261">
        <v>1.67E-2</v>
      </c>
      <c r="K1181" s="260"/>
      <c r="L1181" s="261">
        <v>3.7999999999999999E-2</v>
      </c>
      <c r="M1181" s="264">
        <f t="shared" si="1420"/>
        <v>2.1373666666666666E-2</v>
      </c>
      <c r="N1181" s="264">
        <f t="shared" si="1421"/>
        <v>1.9949428571428573E-2</v>
      </c>
      <c r="O1181" s="264">
        <f t="shared" si="1422"/>
        <v>1.5934666666666666E-2</v>
      </c>
      <c r="P1181" s="264">
        <f t="shared" si="1423"/>
        <v>2.9316666666666671E-2</v>
      </c>
      <c r="Q1181" s="265">
        <f t="shared" si="1442"/>
        <v>2.0899999999999998E-2</v>
      </c>
      <c r="R1181" s="265">
        <f t="shared" si="1443"/>
        <v>1.5599999999999999E-2</v>
      </c>
      <c r="S1181" s="265">
        <f t="shared" si="1444"/>
        <v>1.67E-2</v>
      </c>
      <c r="T1181" s="265">
        <f t="shared" si="1445"/>
        <v>3.7999999999999999E-2</v>
      </c>
      <c r="V1181" s="257"/>
      <c r="W1181" s="265">
        <f t="shared" ref="W1181:W1185" si="1447">AVERAGE(Q1181:T1181)</f>
        <v>2.2800000000000001E-2</v>
      </c>
      <c r="AW1181" s="296">
        <f t="shared" si="1434"/>
        <v>3.7999999999999999E-2</v>
      </c>
      <c r="AX1181" s="266" t="str">
        <f t="shared" si="1435"/>
        <v>#5</v>
      </c>
    </row>
    <row r="1182" spans="1:50" ht="17.45" customHeight="1" x14ac:dyDescent="0.25">
      <c r="A1182" s="257">
        <f t="shared" si="1390"/>
        <v>3</v>
      </c>
      <c r="B1182" s="257">
        <f t="shared" si="1391"/>
        <v>2021</v>
      </c>
      <c r="C1182" s="8">
        <f t="shared" si="1419"/>
        <v>44278</v>
      </c>
      <c r="D1182" s="260">
        <v>4.7500000000000001E-2</v>
      </c>
      <c r="E1182" s="261"/>
      <c r="F1182" s="263"/>
      <c r="G1182" s="262"/>
      <c r="H1182" s="285">
        <v>2.8400000000000002E-2</v>
      </c>
      <c r="I1182" s="260">
        <v>3.1300000000000001E-2</v>
      </c>
      <c r="J1182" s="261"/>
      <c r="K1182" s="260">
        <v>3.7999999999999999E-2</v>
      </c>
      <c r="L1182" s="261"/>
      <c r="M1182" s="264">
        <f t="shared" si="1420"/>
        <v>2.2463666666666667E-2</v>
      </c>
      <c r="N1182" s="264">
        <f t="shared" si="1421"/>
        <v>2.0286571428571432E-2</v>
      </c>
      <c r="O1182" s="264">
        <f t="shared" si="1422"/>
        <v>1.6664000000000002E-2</v>
      </c>
      <c r="P1182" s="264">
        <f t="shared" si="1423"/>
        <v>2.9636666666666669E-2</v>
      </c>
      <c r="Q1182" s="265">
        <f t="shared" ref="Q1182" si="1448">IFERROR(AVERAGE(D1182:E1182),"")</f>
        <v>4.7500000000000001E-2</v>
      </c>
      <c r="R1182" s="265">
        <f t="shared" ref="R1182" si="1449">IFERROR(AVERAGE(F1182:H1182),"")</f>
        <v>2.8400000000000002E-2</v>
      </c>
      <c r="S1182" s="265">
        <f t="shared" ref="S1182" si="1450">IFERROR(AVERAGE(I1182:J1182),"")</f>
        <v>3.1300000000000001E-2</v>
      </c>
      <c r="T1182" s="265">
        <f t="shared" ref="T1182" si="1451">IFERROR(AVERAGE(K1182:L1182),"")</f>
        <v>3.7999999999999999E-2</v>
      </c>
      <c r="V1182" s="257"/>
      <c r="W1182" s="265">
        <f t="shared" si="1447"/>
        <v>3.6299999999999999E-2</v>
      </c>
      <c r="AW1182" s="296">
        <f t="shared" si="1434"/>
        <v>4.7500000000000001E-2</v>
      </c>
      <c r="AX1182" s="266" t="str">
        <f t="shared" si="1435"/>
        <v>#1</v>
      </c>
    </row>
    <row r="1183" spans="1:50" ht="17.45" customHeight="1" x14ac:dyDescent="0.25">
      <c r="A1183" s="257">
        <f t="shared" si="1390"/>
        <v>3</v>
      </c>
      <c r="B1183" s="257">
        <f t="shared" si="1391"/>
        <v>2021</v>
      </c>
      <c r="C1183" s="8">
        <f t="shared" si="1419"/>
        <v>44279</v>
      </c>
      <c r="D1183" s="260"/>
      <c r="E1183" s="261">
        <v>3.3300000000000003E-2</v>
      </c>
      <c r="F1183" s="263"/>
      <c r="G1183" s="262">
        <v>2.7099999999999999E-2</v>
      </c>
      <c r="H1183" s="285"/>
      <c r="I1183" s="260"/>
      <c r="J1183" s="261">
        <v>2.7199999999999998E-2</v>
      </c>
      <c r="K1183" s="260"/>
      <c r="L1183" s="261">
        <v>5.6399999999999999E-2</v>
      </c>
      <c r="M1183" s="264">
        <f t="shared" si="1420"/>
        <v>2.217033333333334E-2</v>
      </c>
      <c r="N1183" s="264">
        <f t="shared" si="1421"/>
        <v>2.0260857142857143E-2</v>
      </c>
      <c r="O1183" s="264">
        <f t="shared" si="1422"/>
        <v>1.6667333333333329E-2</v>
      </c>
      <c r="P1183" s="264">
        <f t="shared" si="1423"/>
        <v>2.9896666666666672E-2</v>
      </c>
      <c r="Q1183" s="265">
        <f t="shared" ref="Q1183:Q1191" si="1452">IFERROR(AVERAGE(D1183:E1183),"")</f>
        <v>3.3300000000000003E-2</v>
      </c>
      <c r="R1183" s="265">
        <f t="shared" ref="R1183:R1191" si="1453">IFERROR(AVERAGE(F1183:H1183),"")</f>
        <v>2.7099999999999999E-2</v>
      </c>
      <c r="S1183" s="265">
        <f t="shared" ref="S1183:S1191" si="1454">IFERROR(AVERAGE(I1183:J1183),"")</f>
        <v>2.7199999999999998E-2</v>
      </c>
      <c r="T1183" s="265">
        <f t="shared" ref="T1183:T1191" si="1455">IFERROR(AVERAGE(K1183:L1183),"")</f>
        <v>5.6399999999999999E-2</v>
      </c>
      <c r="W1183" s="265">
        <f t="shared" si="1447"/>
        <v>3.5999999999999997E-2</v>
      </c>
      <c r="AW1183" s="296">
        <f t="shared" si="1434"/>
        <v>5.6399999999999999E-2</v>
      </c>
      <c r="AX1183" s="266" t="str">
        <f t="shared" si="1435"/>
        <v>#5</v>
      </c>
    </row>
    <row r="1184" spans="1:50" ht="17.45" customHeight="1" x14ac:dyDescent="0.25">
      <c r="A1184" s="257">
        <f t="shared" si="1390"/>
        <v>3</v>
      </c>
      <c r="B1184" s="257">
        <f t="shared" si="1391"/>
        <v>2021</v>
      </c>
      <c r="C1184" s="48">
        <f t="shared" si="1419"/>
        <v>44280</v>
      </c>
      <c r="D1184" s="275">
        <v>2.7099999999999999E-2</v>
      </c>
      <c r="E1184" s="276"/>
      <c r="F1184" s="278">
        <v>1.6400000000000001E-2</v>
      </c>
      <c r="G1184" s="277"/>
      <c r="H1184" s="286">
        <v>1.61E-2</v>
      </c>
      <c r="I1184" s="275">
        <v>1.3899999999999999E-2</v>
      </c>
      <c r="J1184" s="276"/>
      <c r="K1184" s="275">
        <v>4.3400000000000001E-2</v>
      </c>
      <c r="L1184" s="276"/>
      <c r="M1184" s="264">
        <f t="shared" si="1420"/>
        <v>2.1917000000000002E-2</v>
      </c>
      <c r="N1184" s="264">
        <f t="shared" si="1421"/>
        <v>1.9786571428571428E-2</v>
      </c>
      <c r="O1184" s="264">
        <f t="shared" si="1422"/>
        <v>1.6007333333333332E-2</v>
      </c>
      <c r="P1184" s="264">
        <f t="shared" si="1423"/>
        <v>2.951666666666667E-2</v>
      </c>
      <c r="Q1184" s="265">
        <f t="shared" si="1452"/>
        <v>2.7099999999999999E-2</v>
      </c>
      <c r="R1184" s="265">
        <f t="shared" si="1453"/>
        <v>1.6250000000000001E-2</v>
      </c>
      <c r="S1184" s="265">
        <f t="shared" si="1454"/>
        <v>1.3899999999999999E-2</v>
      </c>
      <c r="T1184" s="265">
        <f t="shared" si="1455"/>
        <v>4.3400000000000001E-2</v>
      </c>
      <c r="V1184" s="257"/>
      <c r="W1184" s="265">
        <f t="shared" si="1447"/>
        <v>2.5162499999999997E-2</v>
      </c>
      <c r="AW1184" s="296">
        <f t="shared" si="1434"/>
        <v>4.3400000000000001E-2</v>
      </c>
      <c r="AX1184" s="266" t="str">
        <f t="shared" si="1435"/>
        <v>#5</v>
      </c>
    </row>
    <row r="1185" spans="1:50" ht="17.45" customHeight="1" x14ac:dyDescent="0.25">
      <c r="A1185" s="257">
        <f t="shared" si="1390"/>
        <v>3</v>
      </c>
      <c r="B1185" s="257">
        <f t="shared" si="1391"/>
        <v>2021</v>
      </c>
      <c r="C1185" s="8">
        <f t="shared" si="1419"/>
        <v>44281</v>
      </c>
      <c r="D1185" s="260"/>
      <c r="E1185" s="261">
        <v>2.46E-2</v>
      </c>
      <c r="F1185" s="263"/>
      <c r="G1185" s="262">
        <v>2.1700000000000001E-2</v>
      </c>
      <c r="H1185" s="285"/>
      <c r="I1185" s="260"/>
      <c r="J1185" s="261">
        <v>1.6199999999999999E-2</v>
      </c>
      <c r="K1185" s="260"/>
      <c r="L1185" s="261">
        <v>4.0899999999999999E-2</v>
      </c>
      <c r="M1185" s="264">
        <f t="shared" si="1420"/>
        <v>2.1653666666666668E-2</v>
      </c>
      <c r="N1185" s="264">
        <f t="shared" si="1421"/>
        <v>1.9723714285714289E-2</v>
      </c>
      <c r="O1185" s="264">
        <f t="shared" si="1422"/>
        <v>1.5747333333333332E-2</v>
      </c>
      <c r="P1185" s="264">
        <f t="shared" si="1423"/>
        <v>2.9003333333333336E-2</v>
      </c>
      <c r="Q1185" s="265">
        <f t="shared" si="1452"/>
        <v>2.46E-2</v>
      </c>
      <c r="R1185" s="265">
        <f t="shared" si="1453"/>
        <v>2.1700000000000001E-2</v>
      </c>
      <c r="S1185" s="265">
        <f t="shared" si="1454"/>
        <v>1.6199999999999999E-2</v>
      </c>
      <c r="T1185" s="265">
        <f t="shared" si="1455"/>
        <v>4.0899999999999999E-2</v>
      </c>
      <c r="V1185" s="257"/>
      <c r="W1185" s="265">
        <f t="shared" si="1447"/>
        <v>2.5849999999999998E-2</v>
      </c>
      <c r="X1185" s="265">
        <f>AVERAGE(Q1181:T1185)</f>
        <v>2.9222500000000005E-2</v>
      </c>
      <c r="Y1185" s="266">
        <v>169</v>
      </c>
      <c r="AW1185" s="296">
        <f t="shared" si="1434"/>
        <v>4.0899999999999999E-2</v>
      </c>
      <c r="AX1185" s="266" t="str">
        <f t="shared" si="1435"/>
        <v>#5</v>
      </c>
    </row>
    <row r="1186" spans="1:50" ht="17.45" customHeight="1" x14ac:dyDescent="0.25">
      <c r="A1186" s="257">
        <f t="shared" si="1390"/>
        <v>3</v>
      </c>
      <c r="B1186" s="257">
        <f t="shared" si="1391"/>
        <v>2021</v>
      </c>
      <c r="C1186" s="435">
        <f t="shared" si="1419"/>
        <v>44282</v>
      </c>
      <c r="D1186" s="434">
        <v>1.2800000000000001E-2</v>
      </c>
      <c r="E1186" s="436"/>
      <c r="F1186" s="437">
        <v>3.8100000000000002E-2</v>
      </c>
      <c r="G1186" s="438"/>
      <c r="H1186" s="439"/>
      <c r="I1186" s="434">
        <v>1.6299999999999999E-2</v>
      </c>
      <c r="J1186" s="436"/>
      <c r="K1186" s="434">
        <v>1.8200000000000001E-2</v>
      </c>
      <c r="L1186" s="436"/>
      <c r="M1186" s="264">
        <f t="shared" si="1420"/>
        <v>2.1437000000000001E-2</v>
      </c>
      <c r="N1186" s="264">
        <f t="shared" si="1421"/>
        <v>2.0386571428571428E-2</v>
      </c>
      <c r="O1186" s="264">
        <f t="shared" si="1422"/>
        <v>1.5710666666666664E-2</v>
      </c>
      <c r="P1186" s="264">
        <f t="shared" si="1423"/>
        <v>2.8540000000000006E-2</v>
      </c>
      <c r="Q1186" s="442">
        <f t="shared" si="1452"/>
        <v>1.2800000000000001E-2</v>
      </c>
      <c r="R1186" s="442">
        <f t="shared" si="1453"/>
        <v>3.8100000000000002E-2</v>
      </c>
      <c r="S1186" s="442">
        <f t="shared" si="1454"/>
        <v>1.6299999999999999E-2</v>
      </c>
      <c r="T1186" s="442">
        <f t="shared" si="1455"/>
        <v>1.8200000000000001E-2</v>
      </c>
      <c r="V1186" s="442">
        <f>AVERAGE(Q1186:T1186)</f>
        <v>2.1350000000000001E-2</v>
      </c>
      <c r="W1186" s="445"/>
      <c r="X1186" s="257"/>
      <c r="Y1186" s="266">
        <v>169</v>
      </c>
      <c r="AW1186" s="296">
        <f t="shared" si="1434"/>
        <v>3.8100000000000002E-2</v>
      </c>
      <c r="AX1186" s="266" t="str">
        <f t="shared" si="1435"/>
        <v>#2</v>
      </c>
    </row>
    <row r="1187" spans="1:50" ht="17.45" customHeight="1" thickBot="1" x14ac:dyDescent="0.3">
      <c r="A1187" s="257">
        <f t="shared" si="1390"/>
        <v>3</v>
      </c>
      <c r="B1187" s="257">
        <f t="shared" si="1391"/>
        <v>2021</v>
      </c>
      <c r="C1187" s="435">
        <f t="shared" si="1419"/>
        <v>44283</v>
      </c>
      <c r="D1187" s="434"/>
      <c r="E1187" s="436">
        <v>2.0500000000000001E-2</v>
      </c>
      <c r="F1187" s="437"/>
      <c r="G1187" s="438">
        <v>1.78E-2</v>
      </c>
      <c r="H1187" s="439"/>
      <c r="I1187" s="434"/>
      <c r="J1187" s="436">
        <v>9.4199999999999996E-3</v>
      </c>
      <c r="K1187" s="434"/>
      <c r="L1187" s="436">
        <v>2.53E-2</v>
      </c>
      <c r="M1187" s="264">
        <f t="shared" si="1420"/>
        <v>2.1087000000000002E-2</v>
      </c>
      <c r="N1187" s="264">
        <f t="shared" si="1421"/>
        <v>2.0238000000000003E-2</v>
      </c>
      <c r="O1187" s="264">
        <f t="shared" si="1422"/>
        <v>1.5307999999999997E-2</v>
      </c>
      <c r="P1187" s="264">
        <f t="shared" si="1423"/>
        <v>2.7786666666666671E-2</v>
      </c>
      <c r="Q1187" s="442">
        <f t="shared" si="1452"/>
        <v>2.0500000000000001E-2</v>
      </c>
      <c r="R1187" s="442">
        <f t="shared" si="1453"/>
        <v>1.78E-2</v>
      </c>
      <c r="S1187" s="442">
        <f t="shared" si="1454"/>
        <v>9.4199999999999996E-3</v>
      </c>
      <c r="T1187" s="442">
        <f t="shared" si="1455"/>
        <v>2.53E-2</v>
      </c>
      <c r="V1187" s="442">
        <f>AVERAGE(Q1187:T1187)</f>
        <v>1.8255E-2</v>
      </c>
      <c r="W1187" s="445"/>
      <c r="X1187" s="265">
        <f>AVERAGE(Q1186:T1187)</f>
        <v>1.9802500000000001E-2</v>
      </c>
      <c r="Y1187" s="266">
        <v>169</v>
      </c>
      <c r="AW1187" s="296">
        <f t="shared" si="1434"/>
        <v>2.53E-2</v>
      </c>
      <c r="AX1187" s="266" t="str">
        <f t="shared" si="1435"/>
        <v>#5</v>
      </c>
    </row>
    <row r="1188" spans="1:50" ht="17.45" customHeight="1" thickBot="1" x14ac:dyDescent="0.3">
      <c r="A1188" s="257">
        <f t="shared" si="1390"/>
        <v>3</v>
      </c>
      <c r="B1188" s="257">
        <f t="shared" si="1391"/>
        <v>2021</v>
      </c>
      <c r="C1188" s="8">
        <f t="shared" si="1419"/>
        <v>44284</v>
      </c>
      <c r="D1188" s="260">
        <v>2.5100000000000001E-2</v>
      </c>
      <c r="E1188" s="261"/>
      <c r="F1188" s="263"/>
      <c r="G1188" s="262"/>
      <c r="H1188" s="285">
        <v>1.4999999999999999E-2</v>
      </c>
      <c r="I1188" s="260">
        <v>1.7999999999999999E-2</v>
      </c>
      <c r="J1188" s="261"/>
      <c r="K1188" s="260">
        <v>3.44E-2</v>
      </c>
      <c r="L1188" s="261"/>
      <c r="M1188" s="264">
        <f t="shared" si="1420"/>
        <v>2.1333666666666671E-2</v>
      </c>
      <c r="N1188" s="264">
        <f t="shared" si="1421"/>
        <v>2.0338000000000002E-2</v>
      </c>
      <c r="O1188" s="264">
        <f t="shared" si="1422"/>
        <v>1.5602333333333331E-2</v>
      </c>
      <c r="P1188" s="264">
        <f t="shared" si="1423"/>
        <v>2.8330000000000001E-2</v>
      </c>
      <c r="Q1188" s="265">
        <f t="shared" si="1452"/>
        <v>2.5100000000000001E-2</v>
      </c>
      <c r="R1188" s="265">
        <f t="shared" si="1453"/>
        <v>1.4999999999999999E-2</v>
      </c>
      <c r="S1188" s="265">
        <f t="shared" si="1454"/>
        <v>1.7999999999999999E-2</v>
      </c>
      <c r="T1188" s="265">
        <f t="shared" si="1455"/>
        <v>3.44E-2</v>
      </c>
      <c r="V1188" s="257"/>
      <c r="W1188" s="265">
        <f t="shared" ref="W1188:W1192" si="1456">AVERAGE(Q1188:T1188)</f>
        <v>2.3125E-2</v>
      </c>
      <c r="Z1188" s="313" t="s">
        <v>91</v>
      </c>
      <c r="AA1188" s="299">
        <v>2021</v>
      </c>
      <c r="AB1188" s="300"/>
      <c r="AC1188" s="300"/>
      <c r="AD1188" s="300"/>
      <c r="AW1188" s="296">
        <f t="shared" si="1434"/>
        <v>3.44E-2</v>
      </c>
      <c r="AX1188" s="266" t="str">
        <f t="shared" si="1435"/>
        <v>#5</v>
      </c>
    </row>
    <row r="1189" spans="1:50" ht="17.45" customHeight="1" x14ac:dyDescent="0.25">
      <c r="A1189" s="257">
        <f t="shared" si="1390"/>
        <v>3</v>
      </c>
      <c r="B1189" s="257">
        <f t="shared" si="1391"/>
        <v>2021</v>
      </c>
      <c r="C1189" s="8">
        <f t="shared" si="1419"/>
        <v>44285</v>
      </c>
      <c r="D1189" s="260"/>
      <c r="E1189" s="261">
        <v>2.23E-2</v>
      </c>
      <c r="F1189" s="263"/>
      <c r="G1189" s="262">
        <v>1.8200000000000001E-2</v>
      </c>
      <c r="H1189" s="285"/>
      <c r="I1189" s="260"/>
      <c r="J1189" s="261">
        <v>1.9099999999999999E-2</v>
      </c>
      <c r="K1189" s="260"/>
      <c r="L1189" s="261">
        <v>6.4899999999999999E-2</v>
      </c>
      <c r="M1189" s="264">
        <f t="shared" si="1420"/>
        <v>2.1400333333333334E-2</v>
      </c>
      <c r="N1189" s="264">
        <f t="shared" si="1421"/>
        <v>2.0429428571428574E-2</v>
      </c>
      <c r="O1189" s="264">
        <f t="shared" si="1422"/>
        <v>1.5805666666666666E-2</v>
      </c>
      <c r="P1189" s="264">
        <f t="shared" si="1423"/>
        <v>2.9700000000000001E-2</v>
      </c>
      <c r="Q1189" s="265">
        <f t="shared" si="1452"/>
        <v>2.23E-2</v>
      </c>
      <c r="R1189" s="265">
        <f t="shared" si="1453"/>
        <v>1.8200000000000001E-2</v>
      </c>
      <c r="S1189" s="265">
        <f t="shared" si="1454"/>
        <v>1.9099999999999999E-2</v>
      </c>
      <c r="T1189" s="265">
        <f t="shared" si="1455"/>
        <v>6.4899999999999999E-2</v>
      </c>
      <c r="V1189" s="257"/>
      <c r="W1189" s="265">
        <f t="shared" si="1456"/>
        <v>3.1125E-2</v>
      </c>
      <c r="Z1189" s="301" t="s">
        <v>35</v>
      </c>
      <c r="AA1189" s="301" t="s">
        <v>1</v>
      </c>
      <c r="AB1189" s="301" t="s">
        <v>2</v>
      </c>
      <c r="AC1189" s="301" t="s">
        <v>9</v>
      </c>
      <c r="AD1189" s="301" t="s">
        <v>12</v>
      </c>
      <c r="AW1189" s="296">
        <f t="shared" si="1434"/>
        <v>6.4899999999999999E-2</v>
      </c>
      <c r="AX1189" s="266" t="str">
        <f t="shared" si="1435"/>
        <v>#5</v>
      </c>
    </row>
    <row r="1190" spans="1:50" ht="17.45" customHeight="1" thickBot="1" x14ac:dyDescent="0.3">
      <c r="A1190" s="257">
        <f t="shared" si="1390"/>
        <v>3</v>
      </c>
      <c r="B1190" s="257">
        <f t="shared" si="1391"/>
        <v>2021</v>
      </c>
      <c r="C1190" s="156">
        <f t="shared" si="1419"/>
        <v>44286</v>
      </c>
      <c r="D1190" s="173">
        <v>2.18E-2</v>
      </c>
      <c r="E1190" s="174"/>
      <c r="F1190" s="175">
        <v>1.77E-2</v>
      </c>
      <c r="G1190" s="176"/>
      <c r="H1190" s="177">
        <v>1.78E-2</v>
      </c>
      <c r="I1190" s="173">
        <v>1.6799999999999999E-2</v>
      </c>
      <c r="J1190" s="174"/>
      <c r="K1190" s="173">
        <v>3.3399999999999999E-2</v>
      </c>
      <c r="L1190" s="174"/>
      <c r="M1190" s="264">
        <f t="shared" si="1420"/>
        <v>2.1140333333333334E-2</v>
      </c>
      <c r="N1190" s="264">
        <f t="shared" si="1421"/>
        <v>1.8552285714285719E-2</v>
      </c>
      <c r="O1190" s="264">
        <f t="shared" si="1422"/>
        <v>1.575233333333333E-2</v>
      </c>
      <c r="P1190" s="264">
        <f t="shared" si="1423"/>
        <v>2.9139999999999999E-2</v>
      </c>
      <c r="Q1190" s="265">
        <f t="shared" si="1452"/>
        <v>2.18E-2</v>
      </c>
      <c r="R1190" s="265">
        <f t="shared" si="1453"/>
        <v>1.7750000000000002E-2</v>
      </c>
      <c r="S1190" s="265">
        <f t="shared" si="1454"/>
        <v>1.6799999999999999E-2</v>
      </c>
      <c r="T1190" s="265">
        <f t="shared" si="1455"/>
        <v>3.3399999999999999E-2</v>
      </c>
      <c r="V1190" s="257"/>
      <c r="W1190" s="265">
        <f t="shared" si="1456"/>
        <v>2.2437499999999999E-2</v>
      </c>
      <c r="Z1190" s="302" t="s">
        <v>58</v>
      </c>
      <c r="AA1190" s="303">
        <f>AVERAGE(D1160:E1190)</f>
        <v>2.1413225806451615E-2</v>
      </c>
      <c r="AB1190" s="303">
        <f>AVERAGE(F1160:H1190)</f>
        <v>2.0284594594594599E-2</v>
      </c>
      <c r="AC1190" s="303">
        <f>AVERAGE(I1160:J1190)</f>
        <v>1.5837741935483866E-2</v>
      </c>
      <c r="AD1190" s="303">
        <f>AVERAGE(K1160:L1190)</f>
        <v>2.9819354838709677E-2</v>
      </c>
      <c r="AW1190" s="296">
        <f t="shared" si="1434"/>
        <v>3.3399999999999999E-2</v>
      </c>
      <c r="AX1190" s="266" t="str">
        <f t="shared" si="1435"/>
        <v>#5</v>
      </c>
    </row>
    <row r="1191" spans="1:50" ht="17.45" customHeight="1" x14ac:dyDescent="0.25">
      <c r="A1191" s="257">
        <f t="shared" si="1390"/>
        <v>4</v>
      </c>
      <c r="B1191" s="257">
        <f t="shared" si="1391"/>
        <v>2021</v>
      </c>
      <c r="C1191" s="115">
        <f t="shared" si="1419"/>
        <v>44287</v>
      </c>
      <c r="D1191" s="122"/>
      <c r="E1191" s="124">
        <v>1.8100000000000002E-2</v>
      </c>
      <c r="F1191" s="125"/>
      <c r="G1191" s="123">
        <v>1.9099999999999999E-2</v>
      </c>
      <c r="H1191" s="121"/>
      <c r="I1191" s="122"/>
      <c r="J1191" s="124">
        <v>2.1399999999999999E-2</v>
      </c>
      <c r="K1191" s="122"/>
      <c r="L1191" s="124">
        <v>3.0499999999999999E-2</v>
      </c>
      <c r="M1191" s="264">
        <f t="shared" si="1420"/>
        <v>2.0723666666666665E-2</v>
      </c>
      <c r="N1191" s="264">
        <f t="shared" si="1421"/>
        <v>1.8383714285714288E-2</v>
      </c>
      <c r="O1191" s="264">
        <f t="shared" si="1422"/>
        <v>1.5785666666666663E-2</v>
      </c>
      <c r="P1191" s="264">
        <f t="shared" si="1423"/>
        <v>2.8449999999999996E-2</v>
      </c>
      <c r="Q1191" s="265">
        <f t="shared" si="1452"/>
        <v>1.8100000000000002E-2</v>
      </c>
      <c r="R1191" s="265">
        <f t="shared" si="1453"/>
        <v>1.9099999999999999E-2</v>
      </c>
      <c r="S1191" s="265">
        <f t="shared" si="1454"/>
        <v>2.1399999999999999E-2</v>
      </c>
      <c r="T1191" s="265">
        <f t="shared" si="1455"/>
        <v>3.0499999999999999E-2</v>
      </c>
      <c r="V1191" s="257"/>
      <c r="W1191" s="265">
        <f t="shared" si="1456"/>
        <v>2.2275E-2</v>
      </c>
      <c r="Z1191" s="302" t="s">
        <v>59</v>
      </c>
      <c r="AA1191" s="303">
        <f>MAX(D1160:E1190)</f>
        <v>4.7500000000000001E-2</v>
      </c>
      <c r="AB1191" s="303">
        <f>MAX(F1160:H1190)</f>
        <v>5.6300000000000003E-2</v>
      </c>
      <c r="AC1191" s="303">
        <f>MAX(I1160:J1190)</f>
        <v>3.1300000000000001E-2</v>
      </c>
      <c r="AD1191" s="303">
        <f>MAX(K1160:L1190)</f>
        <v>6.4899999999999999E-2</v>
      </c>
      <c r="AW1191" s="296">
        <f t="shared" si="1434"/>
        <v>3.0499999999999999E-2</v>
      </c>
      <c r="AX1191" s="266" t="str">
        <f t="shared" si="1435"/>
        <v>#5</v>
      </c>
    </row>
    <row r="1192" spans="1:50" ht="17.45" customHeight="1" thickBot="1" x14ac:dyDescent="0.3">
      <c r="A1192" s="257">
        <f t="shared" si="1390"/>
        <v>4</v>
      </c>
      <c r="B1192" s="257">
        <f t="shared" si="1391"/>
        <v>2021</v>
      </c>
      <c r="C1192" s="8">
        <f t="shared" si="1419"/>
        <v>44288</v>
      </c>
      <c r="D1192" s="252">
        <v>1.6899999999999998E-2</v>
      </c>
      <c r="E1192" s="253"/>
      <c r="F1192" s="255">
        <v>1.46E-2</v>
      </c>
      <c r="G1192" s="254"/>
      <c r="H1192" s="114"/>
      <c r="I1192" s="252">
        <v>2.0199999999999999E-2</v>
      </c>
      <c r="J1192" s="253"/>
      <c r="K1192" s="252">
        <v>3.7600000000000001E-2</v>
      </c>
      <c r="L1192" s="253"/>
      <c r="M1192" s="264">
        <f t="shared" si="1420"/>
        <v>2.0620333333333334E-2</v>
      </c>
      <c r="N1192" s="264">
        <f t="shared" si="1421"/>
        <v>1.8372285714285716E-2</v>
      </c>
      <c r="O1192" s="264">
        <f t="shared" si="1422"/>
        <v>1.5932333333333333E-2</v>
      </c>
      <c r="P1192" s="264">
        <f t="shared" si="1423"/>
        <v>2.8676666666666663E-2</v>
      </c>
      <c r="Q1192" s="265">
        <f t="shared" ref="Q1192:Q1198" si="1457">IFERROR(AVERAGE(D1192:E1192),"")</f>
        <v>1.6899999999999998E-2</v>
      </c>
      <c r="R1192" s="265">
        <f t="shared" ref="R1192:R1198" si="1458">IFERROR(AVERAGE(F1192:H1192),"")</f>
        <v>1.46E-2</v>
      </c>
      <c r="S1192" s="265">
        <f t="shared" ref="S1192:S1198" si="1459">IFERROR(AVERAGE(I1192:J1192),"")</f>
        <v>2.0199999999999999E-2</v>
      </c>
      <c r="T1192" s="265">
        <f t="shared" ref="T1192:T1198" si="1460">IFERROR(AVERAGE(K1192:L1192),"")</f>
        <v>3.7600000000000001E-2</v>
      </c>
      <c r="V1192" s="257"/>
      <c r="W1192" s="265">
        <f t="shared" si="1456"/>
        <v>2.2324999999999998E-2</v>
      </c>
      <c r="X1192" s="265">
        <f>AVERAGE(Q1188:T1192)</f>
        <v>2.4257499999999998E-2</v>
      </c>
      <c r="Y1192" s="266">
        <v>170</v>
      </c>
      <c r="Z1192" s="304" t="s">
        <v>128</v>
      </c>
      <c r="AA1192" s="305">
        <f>COUNTIF(D1160:E1190,"&gt;=0.075")</f>
        <v>0</v>
      </c>
      <c r="AB1192" s="305">
        <f>COUNTIF(F1160:H1190,"&gt;=0.075")</f>
        <v>0</v>
      </c>
      <c r="AC1192" s="305">
        <f>COUNTIF(I1160:J1190,"&gt;=0.075")</f>
        <v>0</v>
      </c>
      <c r="AD1192" s="305">
        <f>COUNTIF(K1160:L1190,"&gt;=0.075")</f>
        <v>0</v>
      </c>
      <c r="AW1192" s="296">
        <f t="shared" si="1434"/>
        <v>3.7600000000000001E-2</v>
      </c>
      <c r="AX1192" s="266" t="str">
        <f t="shared" si="1435"/>
        <v>#5</v>
      </c>
    </row>
    <row r="1193" spans="1:50" ht="17.45" customHeight="1" thickBot="1" x14ac:dyDescent="0.3">
      <c r="A1193" s="257">
        <f t="shared" si="1390"/>
        <v>4</v>
      </c>
      <c r="B1193" s="257">
        <f t="shared" si="1391"/>
        <v>2021</v>
      </c>
      <c r="C1193" s="435">
        <f t="shared" si="1419"/>
        <v>44289</v>
      </c>
      <c r="D1193" s="448"/>
      <c r="E1193" s="449">
        <v>1.7299999999999999E-2</v>
      </c>
      <c r="F1193" s="451"/>
      <c r="G1193" s="450">
        <v>1.4999999999999999E-2</v>
      </c>
      <c r="H1193" s="452"/>
      <c r="I1193" s="448"/>
      <c r="J1193" s="449">
        <v>1.3100000000000001E-2</v>
      </c>
      <c r="K1193" s="448"/>
      <c r="L1193" s="449">
        <v>2.4400000000000002E-2</v>
      </c>
      <c r="M1193" s="264">
        <f t="shared" si="1420"/>
        <v>2.0636999999999999E-2</v>
      </c>
      <c r="N1193" s="264">
        <f t="shared" si="1421"/>
        <v>1.8243714285714287E-2</v>
      </c>
      <c r="O1193" s="264">
        <f t="shared" si="1422"/>
        <v>1.5729E-2</v>
      </c>
      <c r="P1193" s="264">
        <f t="shared" si="1423"/>
        <v>2.8479999999999991E-2</v>
      </c>
      <c r="Q1193" s="442">
        <f t="shared" si="1457"/>
        <v>1.7299999999999999E-2</v>
      </c>
      <c r="R1193" s="442">
        <f t="shared" si="1458"/>
        <v>1.4999999999999999E-2</v>
      </c>
      <c r="S1193" s="442">
        <f t="shared" si="1459"/>
        <v>1.3100000000000001E-2</v>
      </c>
      <c r="T1193" s="442">
        <f t="shared" si="1460"/>
        <v>2.4400000000000002E-2</v>
      </c>
      <c r="V1193" s="442">
        <f>AVERAGE(Q1193:T1193)</f>
        <v>1.745E-2</v>
      </c>
      <c r="W1193" s="445"/>
      <c r="X1193" s="257"/>
      <c r="Y1193" s="266">
        <v>170</v>
      </c>
      <c r="AD1193" s="136">
        <f>AVERAGE(AA1190:AD1190)</f>
        <v>2.1838729293809939E-2</v>
      </c>
      <c r="AW1193" s="296">
        <f t="shared" si="1434"/>
        <v>2.4400000000000002E-2</v>
      </c>
      <c r="AX1193" s="266" t="str">
        <f t="shared" si="1435"/>
        <v>#5</v>
      </c>
    </row>
    <row r="1194" spans="1:50" ht="17.45" customHeight="1" x14ac:dyDescent="0.25">
      <c r="A1194" s="257">
        <f t="shared" si="1390"/>
        <v>4</v>
      </c>
      <c r="B1194" s="257">
        <f t="shared" si="1391"/>
        <v>2021</v>
      </c>
      <c r="C1194" s="435">
        <f t="shared" si="1419"/>
        <v>44290</v>
      </c>
      <c r="D1194" s="448">
        <v>1.32E-2</v>
      </c>
      <c r="E1194" s="449"/>
      <c r="F1194" s="451"/>
      <c r="G1194" s="450"/>
      <c r="H1194" s="452">
        <v>1.15E-2</v>
      </c>
      <c r="I1194" s="448">
        <v>8.8900000000000003E-3</v>
      </c>
      <c r="J1194" s="449"/>
      <c r="K1194" s="448">
        <v>1.4800000000000001E-2</v>
      </c>
      <c r="L1194" s="449"/>
      <c r="M1194" s="264">
        <f t="shared" si="1420"/>
        <v>2.0303666666666668E-2</v>
      </c>
      <c r="N1194" s="264">
        <f t="shared" si="1421"/>
        <v>1.8060857142857146E-2</v>
      </c>
      <c r="O1194" s="264">
        <f t="shared" si="1422"/>
        <v>1.5408666666666664E-2</v>
      </c>
      <c r="P1194" s="264">
        <f t="shared" si="1423"/>
        <v>2.8166666666666663E-2</v>
      </c>
      <c r="Q1194" s="442">
        <f t="shared" si="1457"/>
        <v>1.32E-2</v>
      </c>
      <c r="R1194" s="442">
        <f t="shared" si="1458"/>
        <v>1.15E-2</v>
      </c>
      <c r="S1194" s="442">
        <f t="shared" si="1459"/>
        <v>8.8900000000000003E-3</v>
      </c>
      <c r="T1194" s="442">
        <f t="shared" si="1460"/>
        <v>1.4800000000000001E-2</v>
      </c>
      <c r="V1194" s="442">
        <f>AVERAGE(Q1194:T1194)</f>
        <v>1.2097500000000001E-2</v>
      </c>
      <c r="W1194" s="445"/>
      <c r="X1194" s="265">
        <f>AVERAGE(Q1193:T1194)</f>
        <v>1.4773749999999999E-2</v>
      </c>
      <c r="Y1194" s="266">
        <v>170</v>
      </c>
      <c r="AW1194" s="296">
        <f t="shared" si="1434"/>
        <v>1.4800000000000001E-2</v>
      </c>
      <c r="AX1194" s="266" t="str">
        <f t="shared" si="1435"/>
        <v>#5</v>
      </c>
    </row>
    <row r="1195" spans="1:50" ht="17.45" customHeight="1" x14ac:dyDescent="0.25">
      <c r="A1195" s="257">
        <f t="shared" si="1390"/>
        <v>4</v>
      </c>
      <c r="B1195" s="257">
        <f t="shared" si="1391"/>
        <v>2021</v>
      </c>
      <c r="C1195" s="8">
        <f t="shared" si="1419"/>
        <v>44291</v>
      </c>
      <c r="D1195" s="260"/>
      <c r="E1195" s="261">
        <v>2.3199999999999998E-2</v>
      </c>
      <c r="F1195" s="263"/>
      <c r="G1195" s="262">
        <v>1.9900000000000001E-2</v>
      </c>
      <c r="H1195" s="285"/>
      <c r="I1195" s="260"/>
      <c r="J1195" s="261">
        <v>1.67E-2</v>
      </c>
      <c r="K1195" s="260"/>
      <c r="L1195" s="261">
        <v>2.9899999999999999E-2</v>
      </c>
      <c r="M1195" s="264">
        <f t="shared" si="1420"/>
        <v>2.0590333333333332E-2</v>
      </c>
      <c r="N1195" s="264">
        <f t="shared" si="1421"/>
        <v>1.8351142857142861E-2</v>
      </c>
      <c r="O1195" s="264">
        <f t="shared" si="1422"/>
        <v>1.5710666666666664E-2</v>
      </c>
      <c r="P1195" s="264">
        <f t="shared" si="1423"/>
        <v>2.8366666666666658E-2</v>
      </c>
      <c r="Q1195" s="265">
        <f t="shared" si="1457"/>
        <v>2.3199999999999998E-2</v>
      </c>
      <c r="R1195" s="265">
        <f t="shared" si="1458"/>
        <v>1.9900000000000001E-2</v>
      </c>
      <c r="S1195" s="265">
        <f t="shared" si="1459"/>
        <v>1.67E-2</v>
      </c>
      <c r="T1195" s="265">
        <f t="shared" si="1460"/>
        <v>2.9899999999999999E-2</v>
      </c>
      <c r="V1195" s="257"/>
      <c r="W1195" s="265">
        <f t="shared" ref="W1195:W1199" si="1461">AVERAGE(Q1195:T1195)</f>
        <v>2.2425E-2</v>
      </c>
      <c r="AW1195" s="296">
        <f t="shared" si="1434"/>
        <v>2.9899999999999999E-2</v>
      </c>
      <c r="AX1195" s="266" t="str">
        <f t="shared" si="1435"/>
        <v>#5</v>
      </c>
    </row>
    <row r="1196" spans="1:50" ht="17.45" customHeight="1" x14ac:dyDescent="0.25">
      <c r="A1196" s="257">
        <f t="shared" si="1390"/>
        <v>4</v>
      </c>
      <c r="B1196" s="257">
        <f t="shared" si="1391"/>
        <v>2021</v>
      </c>
      <c r="C1196" s="48">
        <f t="shared" si="1419"/>
        <v>44292</v>
      </c>
      <c r="D1196" s="275">
        <v>1.78E-2</v>
      </c>
      <c r="E1196" s="276"/>
      <c r="F1196" s="278">
        <v>2.0299999999999999E-2</v>
      </c>
      <c r="G1196" s="277"/>
      <c r="H1196" s="286">
        <v>2.1100000000000001E-2</v>
      </c>
      <c r="I1196" s="275">
        <v>2.6200000000000001E-2</v>
      </c>
      <c r="J1196" s="276"/>
      <c r="K1196" s="275">
        <v>2.3E-2</v>
      </c>
      <c r="L1196" s="276"/>
      <c r="M1196" s="264">
        <f t="shared" si="1420"/>
        <v>2.0747000000000002E-2</v>
      </c>
      <c r="N1196" s="264">
        <f t="shared" si="1421"/>
        <v>1.9025428571428575E-2</v>
      </c>
      <c r="O1196" s="264">
        <f t="shared" si="1422"/>
        <v>1.6332666666666665E-2</v>
      </c>
      <c r="P1196" s="264">
        <f t="shared" si="1423"/>
        <v>2.8506666666666663E-2</v>
      </c>
      <c r="Q1196" s="265">
        <f t="shared" si="1457"/>
        <v>1.78E-2</v>
      </c>
      <c r="R1196" s="265">
        <f t="shared" si="1458"/>
        <v>2.07E-2</v>
      </c>
      <c r="S1196" s="265">
        <f t="shared" si="1459"/>
        <v>2.6200000000000001E-2</v>
      </c>
      <c r="T1196" s="265">
        <f t="shared" si="1460"/>
        <v>2.3E-2</v>
      </c>
      <c r="V1196" s="257"/>
      <c r="W1196" s="265">
        <f t="shared" si="1461"/>
        <v>2.1925E-2</v>
      </c>
      <c r="AW1196" s="296">
        <f t="shared" si="1434"/>
        <v>2.6200000000000001E-2</v>
      </c>
      <c r="AX1196" s="266" t="str">
        <f t="shared" si="1435"/>
        <v>#4</v>
      </c>
    </row>
    <row r="1197" spans="1:50" ht="17.45" customHeight="1" x14ac:dyDescent="0.25">
      <c r="A1197" s="257">
        <f t="shared" si="1390"/>
        <v>4</v>
      </c>
      <c r="B1197" s="257">
        <f t="shared" si="1391"/>
        <v>2021</v>
      </c>
      <c r="C1197" s="8">
        <f t="shared" si="1419"/>
        <v>44293</v>
      </c>
      <c r="D1197" s="260"/>
      <c r="E1197" s="261">
        <v>2.41E-2</v>
      </c>
      <c r="F1197" s="263"/>
      <c r="G1197" s="262">
        <v>2.2800000000000001E-2</v>
      </c>
      <c r="H1197" s="285"/>
      <c r="I1197" s="260"/>
      <c r="J1197" s="261">
        <v>2.1000000000000001E-2</v>
      </c>
      <c r="K1197" s="260"/>
      <c r="L1197" s="261">
        <v>3.09E-2</v>
      </c>
      <c r="M1197" s="264">
        <f t="shared" si="1420"/>
        <v>2.0477000000000002E-2</v>
      </c>
      <c r="N1197" s="264">
        <f t="shared" si="1421"/>
        <v>1.8876857142857147E-2</v>
      </c>
      <c r="O1197" s="264">
        <f t="shared" si="1422"/>
        <v>1.6552666666666667E-2</v>
      </c>
      <c r="P1197" s="264">
        <f t="shared" si="1423"/>
        <v>2.8433333333333331E-2</v>
      </c>
      <c r="Q1197" s="265">
        <f t="shared" si="1457"/>
        <v>2.41E-2</v>
      </c>
      <c r="R1197" s="265">
        <f t="shared" si="1458"/>
        <v>2.2800000000000001E-2</v>
      </c>
      <c r="S1197" s="265">
        <f t="shared" si="1459"/>
        <v>2.1000000000000001E-2</v>
      </c>
      <c r="T1197" s="265">
        <f t="shared" si="1460"/>
        <v>3.09E-2</v>
      </c>
      <c r="V1197" s="257"/>
      <c r="W1197" s="265">
        <f t="shared" si="1461"/>
        <v>2.47E-2</v>
      </c>
      <c r="AW1197" s="296">
        <f t="shared" si="1434"/>
        <v>3.09E-2</v>
      </c>
      <c r="AX1197" s="266" t="str">
        <f t="shared" si="1435"/>
        <v>#5</v>
      </c>
    </row>
    <row r="1198" spans="1:50" ht="17.45" customHeight="1" x14ac:dyDescent="0.25">
      <c r="A1198" s="257">
        <f t="shared" si="1390"/>
        <v>4</v>
      </c>
      <c r="B1198" s="257">
        <f t="shared" si="1391"/>
        <v>2021</v>
      </c>
      <c r="C1198" s="8">
        <f t="shared" si="1419"/>
        <v>44294</v>
      </c>
      <c r="D1198" s="260">
        <v>2.46E-2</v>
      </c>
      <c r="E1198" s="261"/>
      <c r="F1198" s="263">
        <v>1.5100000000000001E-2</v>
      </c>
      <c r="G1198" s="262"/>
      <c r="H1198" s="285"/>
      <c r="I1198" s="260">
        <v>1.9900000000000001E-2</v>
      </c>
      <c r="J1198" s="261"/>
      <c r="K1198" s="260">
        <v>2.7699999999999999E-2</v>
      </c>
      <c r="L1198" s="261"/>
      <c r="M1198" s="264">
        <f t="shared" si="1420"/>
        <v>2.0307000000000002E-2</v>
      </c>
      <c r="N1198" s="264">
        <f t="shared" si="1421"/>
        <v>1.8368285714285712E-2</v>
      </c>
      <c r="O1198" s="264">
        <f t="shared" si="1422"/>
        <v>1.6645999999999998E-2</v>
      </c>
      <c r="P1198" s="264">
        <f t="shared" si="1423"/>
        <v>2.8239999999999994E-2</v>
      </c>
      <c r="Q1198" s="265">
        <f t="shared" si="1457"/>
        <v>2.46E-2</v>
      </c>
      <c r="R1198" s="265">
        <f t="shared" si="1458"/>
        <v>1.5100000000000001E-2</v>
      </c>
      <c r="S1198" s="265">
        <f t="shared" si="1459"/>
        <v>1.9900000000000001E-2</v>
      </c>
      <c r="T1198" s="265">
        <f t="shared" si="1460"/>
        <v>2.7699999999999999E-2</v>
      </c>
      <c r="V1198" s="257"/>
      <c r="W1198" s="265">
        <f t="shared" si="1461"/>
        <v>2.1825000000000001E-2</v>
      </c>
      <c r="AW1198" s="296">
        <f t="shared" si="1434"/>
        <v>2.7699999999999999E-2</v>
      </c>
      <c r="AX1198" s="266" t="str">
        <f t="shared" si="1435"/>
        <v>#5</v>
      </c>
    </row>
    <row r="1199" spans="1:50" ht="17.45" customHeight="1" x14ac:dyDescent="0.25">
      <c r="A1199" s="257">
        <f t="shared" si="1390"/>
        <v>4</v>
      </c>
      <c r="B1199" s="257">
        <f t="shared" si="1391"/>
        <v>2021</v>
      </c>
      <c r="C1199" s="8">
        <f t="shared" si="1419"/>
        <v>44295</v>
      </c>
      <c r="D1199" s="260"/>
      <c r="E1199" s="261">
        <v>2.0799999999999999E-2</v>
      </c>
      <c r="F1199" s="263"/>
      <c r="G1199" s="262">
        <v>1.84E-2</v>
      </c>
      <c r="H1199" s="285"/>
      <c r="I1199" s="260"/>
      <c r="J1199" s="261">
        <v>1.6899999999999998E-2</v>
      </c>
      <c r="K1199" s="260"/>
      <c r="L1199" s="261">
        <v>2.9899999999999999E-2</v>
      </c>
      <c r="M1199" s="264">
        <f t="shared" si="1420"/>
        <v>2.0280333333333334E-2</v>
      </c>
      <c r="N1199" s="264">
        <f t="shared" si="1421"/>
        <v>1.8179714285714285E-2</v>
      </c>
      <c r="O1199" s="264">
        <f t="shared" si="1422"/>
        <v>1.6695999999999999E-2</v>
      </c>
      <c r="P1199" s="264">
        <f t="shared" si="1423"/>
        <v>2.8659999999999998E-2</v>
      </c>
      <c r="Q1199" s="265">
        <f t="shared" ref="Q1199:Q1202" si="1462">IFERROR(AVERAGE(D1199:E1199),"")</f>
        <v>2.0799999999999999E-2</v>
      </c>
      <c r="R1199" s="265">
        <f t="shared" ref="R1199:R1202" si="1463">IFERROR(AVERAGE(F1199:H1199),"")</f>
        <v>1.84E-2</v>
      </c>
      <c r="S1199" s="265">
        <f t="shared" ref="S1199:S1202" si="1464">IFERROR(AVERAGE(I1199:J1199),"")</f>
        <v>1.6899999999999998E-2</v>
      </c>
      <c r="T1199" s="265">
        <f t="shared" ref="T1199:T1202" si="1465">IFERROR(AVERAGE(K1199:L1199),"")</f>
        <v>2.9899999999999999E-2</v>
      </c>
      <c r="V1199" s="257"/>
      <c r="W1199" s="265">
        <f t="shared" si="1461"/>
        <v>2.1499999999999998E-2</v>
      </c>
      <c r="X1199" s="265">
        <f>AVERAGE(Q1195:T1199)</f>
        <v>2.2474999999999998E-2</v>
      </c>
      <c r="Y1199" s="266">
        <v>171</v>
      </c>
      <c r="AW1199" s="296">
        <f t="shared" si="1434"/>
        <v>2.9899999999999999E-2</v>
      </c>
      <c r="AX1199" s="266" t="str">
        <f t="shared" si="1435"/>
        <v>#5</v>
      </c>
    </row>
    <row r="1200" spans="1:50" ht="17.45" customHeight="1" x14ac:dyDescent="0.25">
      <c r="A1200" s="257">
        <f t="shared" ref="A1200:A1263" si="1466">IF(ISNUMBER(C1200),MONTH(C1200),"")</f>
        <v>4</v>
      </c>
      <c r="B1200" s="257">
        <f t="shared" ref="B1200:B1263" si="1467">IF(ISNUMBER(C1200),YEAR(C1200),"")</f>
        <v>2021</v>
      </c>
      <c r="C1200" s="435">
        <f t="shared" si="1419"/>
        <v>44296</v>
      </c>
      <c r="D1200" s="434">
        <v>1.38E-2</v>
      </c>
      <c r="E1200" s="436"/>
      <c r="F1200" s="437"/>
      <c r="G1200" s="438"/>
      <c r="H1200" s="439">
        <v>8.1600000000000006E-3</v>
      </c>
      <c r="I1200" s="434">
        <v>7.8600000000000007E-3</v>
      </c>
      <c r="J1200" s="436"/>
      <c r="K1200" s="434">
        <v>1.5299999999999999E-2</v>
      </c>
      <c r="L1200" s="436"/>
      <c r="M1200" s="264">
        <f t="shared" si="1420"/>
        <v>2.033366666666667E-2</v>
      </c>
      <c r="N1200" s="264">
        <f t="shared" si="1421"/>
        <v>1.815857142857143E-2</v>
      </c>
      <c r="O1200" s="264">
        <f t="shared" si="1422"/>
        <v>1.6577999999999999E-2</v>
      </c>
      <c r="P1200" s="264">
        <f t="shared" si="1423"/>
        <v>2.8676666666666666E-2</v>
      </c>
      <c r="Q1200" s="442">
        <f t="shared" si="1462"/>
        <v>1.38E-2</v>
      </c>
      <c r="R1200" s="442">
        <f t="shared" si="1463"/>
        <v>8.1600000000000006E-3</v>
      </c>
      <c r="S1200" s="442">
        <f t="shared" si="1464"/>
        <v>7.8600000000000007E-3</v>
      </c>
      <c r="T1200" s="442">
        <f t="shared" si="1465"/>
        <v>1.5299999999999999E-2</v>
      </c>
      <c r="V1200" s="442">
        <f>AVERAGE(Q1200:T1200)</f>
        <v>1.128E-2</v>
      </c>
      <c r="W1200" s="445"/>
      <c r="X1200" s="257"/>
      <c r="Y1200" s="266">
        <v>171</v>
      </c>
      <c r="AW1200" s="296">
        <f t="shared" si="1434"/>
        <v>1.5299999999999999E-2</v>
      </c>
      <c r="AX1200" s="266" t="str">
        <f t="shared" si="1435"/>
        <v>#5</v>
      </c>
    </row>
    <row r="1201" spans="1:50" ht="17.45" customHeight="1" x14ac:dyDescent="0.25">
      <c r="A1201" s="257">
        <f t="shared" si="1466"/>
        <v>4</v>
      </c>
      <c r="B1201" s="257">
        <f t="shared" si="1467"/>
        <v>2021</v>
      </c>
      <c r="C1201" s="435">
        <f t="shared" si="1419"/>
        <v>44297</v>
      </c>
      <c r="D1201" s="434"/>
      <c r="E1201" s="436">
        <v>7.5799999999999999E-3</v>
      </c>
      <c r="F1201" s="437"/>
      <c r="G1201" s="438">
        <v>0.01</v>
      </c>
      <c r="H1201" s="439"/>
      <c r="I1201" s="434"/>
      <c r="J1201" s="436">
        <v>5.5799999999999999E-3</v>
      </c>
      <c r="K1201" s="434"/>
      <c r="L1201" s="447">
        <v>0.183</v>
      </c>
      <c r="M1201" s="264">
        <f t="shared" si="1420"/>
        <v>2.0269666666666672E-2</v>
      </c>
      <c r="N1201" s="264">
        <f t="shared" si="1421"/>
        <v>1.7958571428571435E-2</v>
      </c>
      <c r="O1201" s="264">
        <f t="shared" si="1422"/>
        <v>1.6220666666666668E-2</v>
      </c>
      <c r="P1201" s="264">
        <f t="shared" si="1423"/>
        <v>3.4270000000000002E-2</v>
      </c>
      <c r="Q1201" s="442">
        <f t="shared" si="1462"/>
        <v>7.5799999999999999E-3</v>
      </c>
      <c r="R1201" s="442">
        <f t="shared" si="1463"/>
        <v>0.01</v>
      </c>
      <c r="S1201" s="442">
        <f t="shared" si="1464"/>
        <v>5.5799999999999999E-3</v>
      </c>
      <c r="T1201" s="468">
        <f t="shared" si="1465"/>
        <v>0.183</v>
      </c>
      <c r="V1201" s="442">
        <f>AVERAGE(Q1201:T1201)</f>
        <v>5.1540000000000002E-2</v>
      </c>
      <c r="W1201" s="445"/>
      <c r="X1201" s="265">
        <f>AVERAGE(Q1200:T1201)</f>
        <v>3.141E-2</v>
      </c>
      <c r="Y1201" s="266">
        <v>171</v>
      </c>
      <c r="AW1201" s="296">
        <f t="shared" si="1434"/>
        <v>0.183</v>
      </c>
      <c r="AX1201" s="266" t="str">
        <f t="shared" si="1435"/>
        <v>#5</v>
      </c>
    </row>
    <row r="1202" spans="1:50" ht="17.45" customHeight="1" x14ac:dyDescent="0.25">
      <c r="A1202" s="257">
        <f t="shared" si="1466"/>
        <v>4</v>
      </c>
      <c r="B1202" s="257">
        <f t="shared" si="1467"/>
        <v>2021</v>
      </c>
      <c r="C1202" s="48">
        <f t="shared" si="1419"/>
        <v>44298</v>
      </c>
      <c r="D1202" s="275">
        <v>4.58E-2</v>
      </c>
      <c r="E1202" s="276"/>
      <c r="F1202" s="278">
        <v>3.04E-2</v>
      </c>
      <c r="G1202" s="277"/>
      <c r="H1202" s="286">
        <v>2.4400000000000002E-2</v>
      </c>
      <c r="I1202" s="275">
        <v>3.5099999999999999E-2</v>
      </c>
      <c r="J1202" s="276"/>
      <c r="K1202" s="275">
        <v>2.1100000000000001E-2</v>
      </c>
      <c r="L1202" s="276"/>
      <c r="M1202" s="264">
        <f t="shared" si="1420"/>
        <v>2.1273E-2</v>
      </c>
      <c r="N1202" s="264">
        <f t="shared" si="1421"/>
        <v>1.906514285714286E-2</v>
      </c>
      <c r="O1202" s="264">
        <f t="shared" si="1422"/>
        <v>1.7218333333333332E-2</v>
      </c>
      <c r="P1202" s="264">
        <f t="shared" si="1423"/>
        <v>3.4626666666666667E-2</v>
      </c>
      <c r="Q1202" s="265">
        <f t="shared" si="1462"/>
        <v>4.58E-2</v>
      </c>
      <c r="R1202" s="265">
        <f t="shared" si="1463"/>
        <v>2.7400000000000001E-2</v>
      </c>
      <c r="S1202" s="265">
        <f t="shared" si="1464"/>
        <v>3.5099999999999999E-2</v>
      </c>
      <c r="T1202" s="265">
        <f t="shared" si="1465"/>
        <v>2.1100000000000001E-2</v>
      </c>
      <c r="V1202" s="257"/>
      <c r="W1202" s="265">
        <f t="shared" ref="W1202:W1203" si="1468">AVERAGE(Q1202:T1202)</f>
        <v>3.2350000000000004E-2</v>
      </c>
      <c r="AW1202" s="296">
        <f t="shared" si="1434"/>
        <v>4.58E-2</v>
      </c>
      <c r="AX1202" s="266" t="str">
        <f t="shared" si="1435"/>
        <v>#1</v>
      </c>
    </row>
    <row r="1203" spans="1:50" ht="17.45" customHeight="1" x14ac:dyDescent="0.25">
      <c r="A1203" s="257">
        <f t="shared" si="1466"/>
        <v>4</v>
      </c>
      <c r="B1203" s="257">
        <f t="shared" si="1467"/>
        <v>2021</v>
      </c>
      <c r="C1203" s="8">
        <f t="shared" si="1419"/>
        <v>44299</v>
      </c>
      <c r="D1203" s="260"/>
      <c r="E1203" s="261">
        <v>2.75E-2</v>
      </c>
      <c r="F1203" s="263"/>
      <c r="G1203" s="262">
        <v>2.1000000000000001E-2</v>
      </c>
      <c r="H1203" s="285"/>
      <c r="I1203" s="260"/>
      <c r="J1203" s="261">
        <v>1.32E-2</v>
      </c>
      <c r="K1203" s="260"/>
      <c r="L1203" s="261">
        <v>3.5900000000000001E-2</v>
      </c>
      <c r="M1203" s="264">
        <f t="shared" si="1420"/>
        <v>2.1909333333333329E-2</v>
      </c>
      <c r="N1203" s="264">
        <f t="shared" si="1421"/>
        <v>1.9480571428571427E-2</v>
      </c>
      <c r="O1203" s="264">
        <f t="shared" si="1422"/>
        <v>1.7538333333333329E-2</v>
      </c>
      <c r="P1203" s="264">
        <f t="shared" si="1423"/>
        <v>3.5153333333333335E-2</v>
      </c>
      <c r="Q1203" s="265">
        <f t="shared" ref="Q1203" si="1469">IFERROR(AVERAGE(D1203:E1203),"")</f>
        <v>2.75E-2</v>
      </c>
      <c r="R1203" s="265">
        <f t="shared" ref="R1203" si="1470">IFERROR(AVERAGE(F1203:H1203),"")</f>
        <v>2.1000000000000001E-2</v>
      </c>
      <c r="S1203" s="265">
        <f t="shared" ref="S1203" si="1471">IFERROR(AVERAGE(I1203:J1203),"")</f>
        <v>1.32E-2</v>
      </c>
      <c r="T1203" s="265">
        <f t="shared" ref="T1203" si="1472">IFERROR(AVERAGE(K1203:L1203),"")</f>
        <v>3.5900000000000001E-2</v>
      </c>
      <c r="V1203" s="257"/>
      <c r="W1203" s="265">
        <f t="shared" si="1468"/>
        <v>2.4400000000000002E-2</v>
      </c>
      <c r="AW1203" s="296">
        <f t="shared" si="1434"/>
        <v>3.5900000000000001E-2</v>
      </c>
      <c r="AX1203" s="266" t="str">
        <f t="shared" si="1435"/>
        <v>#5</v>
      </c>
    </row>
    <row r="1204" spans="1:50" ht="17.45" customHeight="1" x14ac:dyDescent="0.25">
      <c r="A1204" s="257">
        <f t="shared" si="1466"/>
        <v>4</v>
      </c>
      <c r="B1204" s="257">
        <f t="shared" si="1467"/>
        <v>2021</v>
      </c>
      <c r="C1204" s="8">
        <f t="shared" si="1419"/>
        <v>44300</v>
      </c>
      <c r="D1204" s="260">
        <v>2.7300000000000001E-2</v>
      </c>
      <c r="E1204" s="261"/>
      <c r="F1204" s="263">
        <v>2.3300000000000001E-2</v>
      </c>
      <c r="G1204" s="262"/>
      <c r="H1204" s="285"/>
      <c r="I1204" s="260">
        <v>1.2999999999999999E-2</v>
      </c>
      <c r="J1204" s="261"/>
      <c r="K1204" s="260">
        <v>3.0800000000000001E-2</v>
      </c>
      <c r="L1204" s="261"/>
      <c r="M1204" s="264">
        <f t="shared" si="1420"/>
        <v>2.2339333333333329E-2</v>
      </c>
      <c r="N1204" s="264">
        <f t="shared" si="1421"/>
        <v>1.9040571428571428E-2</v>
      </c>
      <c r="O1204" s="264">
        <f t="shared" si="1422"/>
        <v>1.7588333333333331E-2</v>
      </c>
      <c r="P1204" s="264">
        <f t="shared" si="1423"/>
        <v>3.5573333333333332E-2</v>
      </c>
      <c r="Q1204" s="265">
        <f t="shared" ref="Q1204" si="1473">IFERROR(AVERAGE(D1204:E1204),"")</f>
        <v>2.7300000000000001E-2</v>
      </c>
      <c r="R1204" s="265">
        <f t="shared" ref="R1204" si="1474">IFERROR(AVERAGE(F1204:H1204),"")</f>
        <v>2.3300000000000001E-2</v>
      </c>
      <c r="S1204" s="265">
        <f t="shared" ref="S1204" si="1475">IFERROR(AVERAGE(I1204:J1204),"")</f>
        <v>1.2999999999999999E-2</v>
      </c>
      <c r="T1204" s="265">
        <f t="shared" ref="T1204" si="1476">IFERROR(AVERAGE(K1204:L1204),"")</f>
        <v>3.0800000000000001E-2</v>
      </c>
      <c r="V1204" s="257"/>
      <c r="W1204" s="265">
        <f t="shared" ref="W1204" si="1477">AVERAGE(Q1204:T1204)</f>
        <v>2.3600000000000003E-2</v>
      </c>
      <c r="AW1204" s="296">
        <f t="shared" si="1434"/>
        <v>3.0800000000000001E-2</v>
      </c>
      <c r="AX1204" s="266" t="str">
        <f t="shared" si="1435"/>
        <v>#5</v>
      </c>
    </row>
    <row r="1205" spans="1:50" ht="17.45" customHeight="1" x14ac:dyDescent="0.25">
      <c r="A1205" s="257">
        <f t="shared" si="1466"/>
        <v>4</v>
      </c>
      <c r="B1205" s="257">
        <f t="shared" si="1467"/>
        <v>2021</v>
      </c>
      <c r="C1205" s="8">
        <f t="shared" si="1419"/>
        <v>44301</v>
      </c>
      <c r="D1205" s="260"/>
      <c r="E1205" s="261">
        <v>1.55E-2</v>
      </c>
      <c r="F1205" s="263"/>
      <c r="G1205" s="262">
        <v>2.3400000000000001E-2</v>
      </c>
      <c r="H1205" s="285"/>
      <c r="I1205" s="260"/>
      <c r="J1205" s="261">
        <v>1.5900000000000001E-2</v>
      </c>
      <c r="K1205" s="260"/>
      <c r="L1205" s="261">
        <v>2.58E-2</v>
      </c>
      <c r="M1205" s="264">
        <f t="shared" si="1420"/>
        <v>2.1905999999999998E-2</v>
      </c>
      <c r="N1205" s="264">
        <f t="shared" si="1421"/>
        <v>1.9131999999999993E-2</v>
      </c>
      <c r="O1205" s="264">
        <f t="shared" si="1422"/>
        <v>1.7411666666666666E-2</v>
      </c>
      <c r="P1205" s="264">
        <f t="shared" si="1423"/>
        <v>3.5463333333333326E-2</v>
      </c>
      <c r="Q1205" s="265">
        <f t="shared" ref="Q1205:Q1210" si="1478">IFERROR(AVERAGE(D1205:E1205),"")</f>
        <v>1.55E-2</v>
      </c>
      <c r="R1205" s="265">
        <f t="shared" ref="R1205:R1210" si="1479">IFERROR(AVERAGE(F1205:H1205),"")</f>
        <v>2.3400000000000001E-2</v>
      </c>
      <c r="S1205" s="265">
        <f t="shared" ref="S1205:S1210" si="1480">IFERROR(AVERAGE(I1205:J1205),"")</f>
        <v>1.5900000000000001E-2</v>
      </c>
      <c r="T1205" s="265">
        <f t="shared" ref="T1205:T1210" si="1481">IFERROR(AVERAGE(K1205:L1205),"")</f>
        <v>2.58E-2</v>
      </c>
      <c r="V1205" s="257"/>
      <c r="W1205" s="265">
        <f t="shared" ref="W1205:W1206" si="1482">AVERAGE(Q1205:T1205)</f>
        <v>2.0150000000000001E-2</v>
      </c>
      <c r="AW1205" s="296">
        <f t="shared" si="1434"/>
        <v>2.58E-2</v>
      </c>
      <c r="AX1205" s="266" t="str">
        <f t="shared" si="1435"/>
        <v>#5</v>
      </c>
    </row>
    <row r="1206" spans="1:50" ht="17.45" customHeight="1" x14ac:dyDescent="0.25">
      <c r="A1206" s="257">
        <f t="shared" si="1466"/>
        <v>4</v>
      </c>
      <c r="B1206" s="257">
        <f t="shared" si="1467"/>
        <v>2021</v>
      </c>
      <c r="C1206" s="8">
        <f t="shared" si="1419"/>
        <v>44302</v>
      </c>
      <c r="D1206" s="260">
        <v>1.7000000000000001E-2</v>
      </c>
      <c r="E1206" s="261"/>
      <c r="F1206" s="263"/>
      <c r="G1206" s="262"/>
      <c r="H1206" s="285">
        <v>1.61E-2</v>
      </c>
      <c r="I1206" s="260">
        <v>1.7100000000000001E-2</v>
      </c>
      <c r="J1206" s="261"/>
      <c r="K1206" s="260">
        <v>1.8700000000000001E-2</v>
      </c>
      <c r="L1206" s="261"/>
      <c r="M1206" s="264">
        <f t="shared" si="1420"/>
        <v>2.1689333333333328E-2</v>
      </c>
      <c r="N1206" s="264">
        <f t="shared" si="1421"/>
        <v>1.9040571428571424E-2</v>
      </c>
      <c r="O1206" s="264">
        <f t="shared" si="1422"/>
        <v>1.7181666666666665E-2</v>
      </c>
      <c r="P1206" s="264">
        <f t="shared" si="1423"/>
        <v>3.5293333333333336E-2</v>
      </c>
      <c r="Q1206" s="265">
        <f t="shared" si="1478"/>
        <v>1.7000000000000001E-2</v>
      </c>
      <c r="R1206" s="265">
        <f t="shared" si="1479"/>
        <v>1.61E-2</v>
      </c>
      <c r="S1206" s="265">
        <f t="shared" si="1480"/>
        <v>1.7100000000000001E-2</v>
      </c>
      <c r="T1206" s="265">
        <f t="shared" si="1481"/>
        <v>1.8700000000000001E-2</v>
      </c>
      <c r="V1206" s="257"/>
      <c r="W1206" s="265">
        <f t="shared" si="1482"/>
        <v>1.7225000000000004E-2</v>
      </c>
      <c r="X1206" s="265">
        <f>AVERAGE(Q1202:T1206)</f>
        <v>2.3545E-2</v>
      </c>
      <c r="Y1206" s="266">
        <v>172</v>
      </c>
      <c r="AW1206" s="296">
        <f t="shared" si="1434"/>
        <v>1.8700000000000001E-2</v>
      </c>
      <c r="AX1206" s="266" t="str">
        <f t="shared" si="1435"/>
        <v>#5</v>
      </c>
    </row>
    <row r="1207" spans="1:50" ht="17.45" customHeight="1" x14ac:dyDescent="0.25">
      <c r="A1207" s="257">
        <f t="shared" si="1466"/>
        <v>4</v>
      </c>
      <c r="B1207" s="257">
        <f t="shared" si="1467"/>
        <v>2021</v>
      </c>
      <c r="C1207" s="435">
        <f t="shared" si="1419"/>
        <v>44303</v>
      </c>
      <c r="D1207" s="434"/>
      <c r="E1207" s="436">
        <v>9.9000000000000008E-3</v>
      </c>
      <c r="F1207" s="437"/>
      <c r="G1207" s="438">
        <v>1.17E-2</v>
      </c>
      <c r="H1207" s="439"/>
      <c r="I1207" s="434"/>
      <c r="J1207" s="436">
        <v>9.2399999999999999E-3</v>
      </c>
      <c r="K1207" s="434"/>
      <c r="L1207" s="436">
        <v>1.4200000000000001E-2</v>
      </c>
      <c r="M1207" s="264">
        <f t="shared" si="1420"/>
        <v>2.1409333333333329E-2</v>
      </c>
      <c r="N1207" s="264">
        <f t="shared" si="1421"/>
        <v>1.8649142857142857E-2</v>
      </c>
      <c r="O1207" s="264">
        <f t="shared" si="1422"/>
        <v>1.6576333333333335E-2</v>
      </c>
      <c r="P1207" s="264">
        <f t="shared" si="1423"/>
        <v>3.4853333333333333E-2</v>
      </c>
      <c r="Q1207" s="442">
        <f t="shared" si="1478"/>
        <v>9.9000000000000008E-3</v>
      </c>
      <c r="R1207" s="442">
        <f t="shared" si="1479"/>
        <v>1.17E-2</v>
      </c>
      <c r="S1207" s="442">
        <f t="shared" si="1480"/>
        <v>9.2399999999999999E-3</v>
      </c>
      <c r="T1207" s="442">
        <f t="shared" si="1481"/>
        <v>1.4200000000000001E-2</v>
      </c>
      <c r="V1207" s="442">
        <f>AVERAGE(Q1207:T1207)</f>
        <v>1.1259999999999999E-2</v>
      </c>
      <c r="W1207" s="445"/>
      <c r="X1207" s="257"/>
      <c r="Y1207" s="266">
        <v>172</v>
      </c>
      <c r="AW1207" s="296">
        <f t="shared" si="1434"/>
        <v>1.4200000000000001E-2</v>
      </c>
      <c r="AX1207" s="266" t="str">
        <f t="shared" si="1435"/>
        <v>#5</v>
      </c>
    </row>
    <row r="1208" spans="1:50" ht="17.45" customHeight="1" x14ac:dyDescent="0.25">
      <c r="A1208" s="257">
        <f t="shared" si="1466"/>
        <v>4</v>
      </c>
      <c r="B1208" s="257">
        <f t="shared" si="1467"/>
        <v>2021</v>
      </c>
      <c r="C1208" s="48">
        <f t="shared" si="1419"/>
        <v>44304</v>
      </c>
      <c r="D1208" s="434">
        <v>2.2200000000000001E-2</v>
      </c>
      <c r="E1208" s="436"/>
      <c r="F1208" s="437">
        <v>2.12E-2</v>
      </c>
      <c r="G1208" s="438"/>
      <c r="H1208" s="439">
        <v>1.83E-2</v>
      </c>
      <c r="I1208" s="434">
        <v>1.0699999999999999E-2</v>
      </c>
      <c r="J1208" s="436"/>
      <c r="K1208" s="434">
        <v>2.41E-2</v>
      </c>
      <c r="L1208" s="436"/>
      <c r="M1208" s="264">
        <f t="shared" si="1420"/>
        <v>2.1569333333333329E-2</v>
      </c>
      <c r="N1208" s="264">
        <f t="shared" si="1421"/>
        <v>1.8631999999999999E-2</v>
      </c>
      <c r="O1208" s="264">
        <f t="shared" si="1422"/>
        <v>1.6356333333333337E-2</v>
      </c>
      <c r="P1208" s="264">
        <f t="shared" si="1423"/>
        <v>3.4893333333333339E-2</v>
      </c>
      <c r="Q1208" s="442">
        <f t="shared" si="1478"/>
        <v>2.2200000000000001E-2</v>
      </c>
      <c r="R1208" s="442">
        <f t="shared" si="1479"/>
        <v>1.975E-2</v>
      </c>
      <c r="S1208" s="442">
        <f t="shared" si="1480"/>
        <v>1.0699999999999999E-2</v>
      </c>
      <c r="T1208" s="442">
        <f t="shared" si="1481"/>
        <v>2.41E-2</v>
      </c>
      <c r="V1208" s="442">
        <f>AVERAGE(Q1208:T1208)</f>
        <v>1.91875E-2</v>
      </c>
      <c r="W1208" s="445"/>
      <c r="X1208" s="265">
        <f>AVERAGE(Q1207:T1208)</f>
        <v>1.5223749999999999E-2</v>
      </c>
      <c r="Y1208" s="266">
        <v>172</v>
      </c>
      <c r="AW1208" s="296">
        <f t="shared" si="1434"/>
        <v>2.41E-2</v>
      </c>
      <c r="AX1208" s="266" t="str">
        <f t="shared" si="1435"/>
        <v>#5</v>
      </c>
    </row>
    <row r="1209" spans="1:50" ht="17.45" customHeight="1" x14ac:dyDescent="0.25">
      <c r="A1209" s="257">
        <f t="shared" si="1466"/>
        <v>4</v>
      </c>
      <c r="B1209" s="257">
        <f t="shared" si="1467"/>
        <v>2021</v>
      </c>
      <c r="C1209" s="8">
        <f t="shared" si="1419"/>
        <v>44305</v>
      </c>
      <c r="D1209" s="260"/>
      <c r="E1209" s="261">
        <v>2.3E-2</v>
      </c>
      <c r="F1209" s="263"/>
      <c r="G1209" s="262">
        <v>2.64E-2</v>
      </c>
      <c r="H1209" s="285"/>
      <c r="I1209" s="260"/>
      <c r="J1209" s="261">
        <v>1.8499999999999999E-2</v>
      </c>
      <c r="K1209" s="260"/>
      <c r="L1209" s="261">
        <v>4.02E-2</v>
      </c>
      <c r="M1209" s="264">
        <f t="shared" si="1420"/>
        <v>2.1769333333333328E-2</v>
      </c>
      <c r="N1209" s="264">
        <f t="shared" si="1421"/>
        <v>1.9071999999999999E-2</v>
      </c>
      <c r="O1209" s="264">
        <f t="shared" si="1422"/>
        <v>1.6729000000000001E-2</v>
      </c>
      <c r="P1209" s="264">
        <f t="shared" si="1423"/>
        <v>3.5450000000000002E-2</v>
      </c>
      <c r="Q1209" s="265">
        <f t="shared" si="1478"/>
        <v>2.3E-2</v>
      </c>
      <c r="R1209" s="265">
        <f t="shared" si="1479"/>
        <v>2.64E-2</v>
      </c>
      <c r="S1209" s="265">
        <f t="shared" si="1480"/>
        <v>1.8499999999999999E-2</v>
      </c>
      <c r="T1209" s="265">
        <f t="shared" si="1481"/>
        <v>4.02E-2</v>
      </c>
      <c r="V1209" s="257"/>
      <c r="W1209" s="265">
        <f t="shared" ref="W1209:W1210" si="1483">AVERAGE(Q1209:T1209)</f>
        <v>2.7025E-2</v>
      </c>
      <c r="AW1209" s="296">
        <f t="shared" si="1434"/>
        <v>4.02E-2</v>
      </c>
      <c r="AX1209" s="266" t="str">
        <f t="shared" si="1435"/>
        <v>#5</v>
      </c>
    </row>
    <row r="1210" spans="1:50" ht="17.45" customHeight="1" x14ac:dyDescent="0.25">
      <c r="A1210" s="257">
        <f t="shared" si="1466"/>
        <v>4</v>
      </c>
      <c r="B1210" s="257">
        <f t="shared" si="1467"/>
        <v>2021</v>
      </c>
      <c r="C1210" s="8">
        <f t="shared" si="1419"/>
        <v>44306</v>
      </c>
      <c r="D1210" s="260">
        <v>1.7299999999999999E-2</v>
      </c>
      <c r="E1210" s="261"/>
      <c r="F1210" s="263">
        <v>1.3899999999999999E-2</v>
      </c>
      <c r="G1210" s="262"/>
      <c r="H1210" s="285"/>
      <c r="I1210" s="260">
        <v>1.67E-2</v>
      </c>
      <c r="J1210" s="261"/>
      <c r="K1210" s="260">
        <v>3.9199999999999999E-2</v>
      </c>
      <c r="L1210" s="261"/>
      <c r="M1210" s="264">
        <f t="shared" si="1420"/>
        <v>2.1959333333333331E-2</v>
      </c>
      <c r="N1210" s="264">
        <f t="shared" si="1421"/>
        <v>1.9313142857142859E-2</v>
      </c>
      <c r="O1210" s="264">
        <f t="shared" si="1422"/>
        <v>1.7069666666666667E-2</v>
      </c>
      <c r="P1210" s="264">
        <f t="shared" si="1423"/>
        <v>3.6330000000000001E-2</v>
      </c>
      <c r="Q1210" s="265">
        <f t="shared" si="1478"/>
        <v>1.7299999999999999E-2</v>
      </c>
      <c r="R1210" s="265">
        <f t="shared" si="1479"/>
        <v>1.3899999999999999E-2</v>
      </c>
      <c r="S1210" s="265">
        <f t="shared" si="1480"/>
        <v>1.67E-2</v>
      </c>
      <c r="T1210" s="265">
        <f t="shared" si="1481"/>
        <v>3.9199999999999999E-2</v>
      </c>
      <c r="V1210" s="257"/>
      <c r="W1210" s="265">
        <f t="shared" si="1483"/>
        <v>2.1774999999999999E-2</v>
      </c>
      <c r="AW1210" s="296">
        <f t="shared" si="1434"/>
        <v>3.9199999999999999E-2</v>
      </c>
      <c r="AX1210" s="266" t="str">
        <f t="shared" si="1435"/>
        <v>#5</v>
      </c>
    </row>
    <row r="1211" spans="1:50" ht="17.45" customHeight="1" x14ac:dyDescent="0.25">
      <c r="A1211" s="257">
        <f t="shared" si="1466"/>
        <v>4</v>
      </c>
      <c r="B1211" s="257">
        <f t="shared" si="1467"/>
        <v>2021</v>
      </c>
      <c r="C1211" s="8">
        <f t="shared" si="1419"/>
        <v>44307</v>
      </c>
      <c r="D1211" s="260"/>
      <c r="E1211" s="261">
        <v>2.06E-2</v>
      </c>
      <c r="F1211" s="263"/>
      <c r="G1211" s="262">
        <v>1.9400000000000001E-2</v>
      </c>
      <c r="H1211" s="285"/>
      <c r="I1211" s="260"/>
      <c r="J1211" s="261">
        <v>9.1199999999999996E-3</v>
      </c>
      <c r="K1211" s="260"/>
      <c r="L1211" s="261">
        <v>3.9899999999999998E-2</v>
      </c>
      <c r="M1211" s="264">
        <f t="shared" si="1420"/>
        <v>2.1949333333333328E-2</v>
      </c>
      <c r="N1211" s="264">
        <f t="shared" si="1421"/>
        <v>1.9421714285714282E-2</v>
      </c>
      <c r="O1211" s="264">
        <f t="shared" si="1422"/>
        <v>1.6817000000000006E-2</v>
      </c>
      <c r="P1211" s="264">
        <f t="shared" si="1423"/>
        <v>3.6393333333333326E-2</v>
      </c>
      <c r="Q1211" s="265">
        <f t="shared" ref="Q1211:Q1214" si="1484">IFERROR(AVERAGE(D1211:E1211),"")</f>
        <v>2.06E-2</v>
      </c>
      <c r="R1211" s="265">
        <f t="shared" ref="R1211:R1214" si="1485">IFERROR(AVERAGE(F1211:H1211),"")</f>
        <v>1.9400000000000001E-2</v>
      </c>
      <c r="S1211" s="265">
        <f t="shared" ref="S1211:S1214" si="1486">IFERROR(AVERAGE(I1211:J1211),"")</f>
        <v>9.1199999999999996E-3</v>
      </c>
      <c r="T1211" s="265">
        <f t="shared" ref="T1211:T1214" si="1487">IFERROR(AVERAGE(K1211:L1211),"")</f>
        <v>3.9899999999999998E-2</v>
      </c>
      <c r="V1211" s="257"/>
      <c r="W1211" s="265">
        <f t="shared" ref="W1211:W1213" si="1488">AVERAGE(Q1211:T1211)</f>
        <v>2.2254999999999997E-2</v>
      </c>
      <c r="AW1211" s="296">
        <f t="shared" ref="AW1211" si="1489">MAX(Q1211:T1211)</f>
        <v>3.9899999999999998E-2</v>
      </c>
      <c r="AX1211" s="266" t="str">
        <f t="shared" ref="AX1211" si="1490">IF(Q1211=AW1211,"#1",IF(R1211=AW1211,"#2",IF(S1211=AW1211,"#4",IF(T1211=AW1211,"#5"))))</f>
        <v>#5</v>
      </c>
    </row>
    <row r="1212" spans="1:50" ht="17.45" customHeight="1" x14ac:dyDescent="0.25">
      <c r="A1212" s="257">
        <f t="shared" si="1466"/>
        <v>4</v>
      </c>
      <c r="B1212" s="257">
        <f t="shared" si="1467"/>
        <v>2021</v>
      </c>
      <c r="C1212" s="8">
        <f t="shared" si="1419"/>
        <v>44308</v>
      </c>
      <c r="D1212" s="260">
        <v>1.7899999999999999E-2</v>
      </c>
      <c r="E1212" s="261"/>
      <c r="F1212" s="263"/>
      <c r="G1212" s="262"/>
      <c r="H1212" s="285">
        <v>1.49E-2</v>
      </c>
      <c r="I1212" s="260">
        <v>1.24E-2</v>
      </c>
      <c r="J1212" s="261"/>
      <c r="K1212" s="260">
        <v>1.5599999999999999E-2</v>
      </c>
      <c r="L1212" s="261"/>
      <c r="M1212" s="264">
        <f t="shared" si="1420"/>
        <v>2.0962666666666668E-2</v>
      </c>
      <c r="N1212" s="264">
        <f t="shared" si="1421"/>
        <v>1.9036000000000001E-2</v>
      </c>
      <c r="O1212" s="264">
        <f t="shared" si="1422"/>
        <v>1.6187000000000003E-2</v>
      </c>
      <c r="P1212" s="264">
        <f t="shared" si="1423"/>
        <v>3.5646666666666674E-2</v>
      </c>
      <c r="Q1212" s="265">
        <f t="shared" si="1484"/>
        <v>1.7899999999999999E-2</v>
      </c>
      <c r="R1212" s="265">
        <f t="shared" si="1485"/>
        <v>1.49E-2</v>
      </c>
      <c r="S1212" s="265">
        <f t="shared" si="1486"/>
        <v>1.24E-2</v>
      </c>
      <c r="T1212" s="265">
        <f t="shared" si="1487"/>
        <v>1.5599999999999999E-2</v>
      </c>
      <c r="V1212" s="257"/>
      <c r="W1212" s="265">
        <f t="shared" si="1488"/>
        <v>1.5199999999999998E-2</v>
      </c>
      <c r="AW1212" s="296">
        <f t="shared" ref="AW1212:AW1216" si="1491">MAX(Q1212:T1212)</f>
        <v>1.7899999999999999E-2</v>
      </c>
      <c r="AX1212" s="266" t="str">
        <f t="shared" ref="AX1212:AX1216" si="1492">IF(Q1212=AW1212,"#1",IF(R1212=AW1212,"#2",IF(S1212=AW1212,"#4",IF(T1212=AW1212,"#5"))))</f>
        <v>#1</v>
      </c>
    </row>
    <row r="1213" spans="1:50" ht="17.45" customHeight="1" x14ac:dyDescent="0.25">
      <c r="A1213" s="257">
        <f t="shared" si="1466"/>
        <v>4</v>
      </c>
      <c r="B1213" s="257">
        <f t="shared" si="1467"/>
        <v>2021</v>
      </c>
      <c r="C1213" s="8">
        <f t="shared" si="1419"/>
        <v>44309</v>
      </c>
      <c r="D1213" s="260"/>
      <c r="E1213" s="261">
        <v>4.0599999999999997E-2</v>
      </c>
      <c r="F1213" s="263"/>
      <c r="G1213" s="262">
        <v>1.7999999999999999E-2</v>
      </c>
      <c r="H1213" s="285"/>
      <c r="I1213" s="260"/>
      <c r="J1213" s="261">
        <v>1.23E-2</v>
      </c>
      <c r="K1213" s="260"/>
      <c r="L1213" s="261">
        <v>3.4299999999999997E-2</v>
      </c>
      <c r="M1213" s="264">
        <f t="shared" si="1420"/>
        <v>2.1205999999999999E-2</v>
      </c>
      <c r="N1213" s="264">
        <f t="shared" si="1421"/>
        <v>1.8775999999999998E-2</v>
      </c>
      <c r="O1213" s="264">
        <f t="shared" si="1422"/>
        <v>1.5690333333333334E-2</v>
      </c>
      <c r="P1213" s="264">
        <f t="shared" si="1423"/>
        <v>3.491000000000001E-2</v>
      </c>
      <c r="Q1213" s="265">
        <f t="shared" si="1484"/>
        <v>4.0599999999999997E-2</v>
      </c>
      <c r="R1213" s="265">
        <f t="shared" si="1485"/>
        <v>1.7999999999999999E-2</v>
      </c>
      <c r="S1213" s="265">
        <f t="shared" si="1486"/>
        <v>1.23E-2</v>
      </c>
      <c r="T1213" s="265">
        <f t="shared" si="1487"/>
        <v>3.4299999999999997E-2</v>
      </c>
      <c r="V1213" s="257"/>
      <c r="W1213" s="265">
        <f t="shared" si="1488"/>
        <v>2.63E-2</v>
      </c>
      <c r="X1213" s="265">
        <f>AVERAGE(Q1209:T1213)</f>
        <v>2.2510999999999996E-2</v>
      </c>
      <c r="Y1213" s="266">
        <v>173</v>
      </c>
      <c r="AW1213" s="296">
        <f t="shared" si="1491"/>
        <v>4.0599999999999997E-2</v>
      </c>
      <c r="AX1213" s="266" t="str">
        <f t="shared" si="1492"/>
        <v>#1</v>
      </c>
    </row>
    <row r="1214" spans="1:50" ht="17.45" customHeight="1" x14ac:dyDescent="0.25">
      <c r="A1214" s="257">
        <f t="shared" si="1466"/>
        <v>4</v>
      </c>
      <c r="B1214" s="257">
        <f t="shared" si="1467"/>
        <v>2021</v>
      </c>
      <c r="C1214" s="48">
        <f t="shared" si="1419"/>
        <v>44310</v>
      </c>
      <c r="D1214" s="434">
        <v>9.5100000000000004E-2</v>
      </c>
      <c r="E1214" s="436"/>
      <c r="F1214" s="437">
        <v>3.4299999999999997E-2</v>
      </c>
      <c r="G1214" s="438"/>
      <c r="H1214" s="439">
        <v>3.15E-2</v>
      </c>
      <c r="I1214" s="434">
        <v>6.3400000000000001E-3</v>
      </c>
      <c r="J1214" s="436"/>
      <c r="K1214" s="434">
        <v>8.5199999999999998E-2</v>
      </c>
      <c r="L1214" s="436"/>
      <c r="M1214" s="264">
        <f t="shared" si="1420"/>
        <v>2.3472666666666663E-2</v>
      </c>
      <c r="N1214" s="264">
        <f t="shared" si="1421"/>
        <v>1.9727428571428569E-2</v>
      </c>
      <c r="O1214" s="264">
        <f t="shared" si="1422"/>
        <v>1.5438333333333335E-2</v>
      </c>
      <c r="P1214" s="264">
        <f t="shared" si="1423"/>
        <v>3.630333333333334E-2</v>
      </c>
      <c r="Q1214" s="442">
        <f t="shared" si="1484"/>
        <v>9.5100000000000004E-2</v>
      </c>
      <c r="R1214" s="442">
        <f t="shared" si="1485"/>
        <v>3.2899999999999999E-2</v>
      </c>
      <c r="S1214" s="442">
        <f t="shared" si="1486"/>
        <v>6.3400000000000001E-3</v>
      </c>
      <c r="T1214" s="468">
        <f t="shared" si="1487"/>
        <v>8.5199999999999998E-2</v>
      </c>
      <c r="V1214" s="442">
        <f>AVERAGE(Q1214:T1214)</f>
        <v>5.4885000000000003E-2</v>
      </c>
      <c r="W1214" s="445"/>
      <c r="X1214" s="257"/>
      <c r="Y1214" s="266">
        <v>173</v>
      </c>
      <c r="AW1214" s="296">
        <f t="shared" si="1491"/>
        <v>9.5100000000000004E-2</v>
      </c>
      <c r="AX1214" s="266" t="str">
        <f t="shared" si="1492"/>
        <v>#1</v>
      </c>
    </row>
    <row r="1215" spans="1:50" ht="17.45" customHeight="1" x14ac:dyDescent="0.25">
      <c r="A1215" s="257">
        <f t="shared" si="1466"/>
        <v>4</v>
      </c>
      <c r="B1215" s="257">
        <f t="shared" si="1467"/>
        <v>2021</v>
      </c>
      <c r="C1215" s="435">
        <f t="shared" si="1419"/>
        <v>44311</v>
      </c>
      <c r="D1215" s="434"/>
      <c r="E1215" s="436">
        <v>3.5499999999999997E-2</v>
      </c>
      <c r="F1215" s="437"/>
      <c r="G1215" s="438">
        <v>1.55E-2</v>
      </c>
      <c r="H1215" s="439"/>
      <c r="I1215" s="434"/>
      <c r="J1215" s="436">
        <v>5.11E-3</v>
      </c>
      <c r="K1215" s="434"/>
      <c r="L1215" s="436">
        <v>2.0400000000000001E-2</v>
      </c>
      <c r="M1215" s="264">
        <f t="shared" si="1420"/>
        <v>2.3836E-2</v>
      </c>
      <c r="N1215" s="264">
        <f t="shared" si="1421"/>
        <v>1.9550285714285711E-2</v>
      </c>
      <c r="O1215" s="264">
        <f t="shared" si="1422"/>
        <v>1.5068666666666669E-2</v>
      </c>
      <c r="P1215" s="264">
        <f t="shared" si="1423"/>
        <v>3.5619999999999999E-2</v>
      </c>
      <c r="Q1215" s="442">
        <f t="shared" ref="Q1215:Q1216" si="1493">IFERROR(AVERAGE(D1215:E1215),"")</f>
        <v>3.5499999999999997E-2</v>
      </c>
      <c r="R1215" s="442">
        <f t="shared" ref="R1215:R1216" si="1494">IFERROR(AVERAGE(F1215:H1215),"")</f>
        <v>1.55E-2</v>
      </c>
      <c r="S1215" s="442">
        <f t="shared" ref="S1215:S1216" si="1495">IFERROR(AVERAGE(I1215:J1215),"")</f>
        <v>5.11E-3</v>
      </c>
      <c r="T1215" s="442">
        <f t="shared" ref="T1215:T1216" si="1496">IFERROR(AVERAGE(K1215:L1215),"")</f>
        <v>2.0400000000000001E-2</v>
      </c>
      <c r="V1215" s="442">
        <f>AVERAGE(Q1215:T1215)</f>
        <v>1.9127499999999999E-2</v>
      </c>
      <c r="W1215" s="445"/>
      <c r="X1215" s="265">
        <f>AVERAGE(Q1214:T1215)</f>
        <v>3.7006250000000004E-2</v>
      </c>
      <c r="Y1215" s="266">
        <v>173</v>
      </c>
      <c r="AW1215" s="296">
        <f t="shared" si="1491"/>
        <v>3.5499999999999997E-2</v>
      </c>
      <c r="AX1215" s="266" t="str">
        <f t="shared" si="1492"/>
        <v>#1</v>
      </c>
    </row>
    <row r="1216" spans="1:50" ht="17.45" customHeight="1" x14ac:dyDescent="0.25">
      <c r="A1216" s="257">
        <f t="shared" si="1466"/>
        <v>4</v>
      </c>
      <c r="B1216" s="257">
        <f t="shared" si="1467"/>
        <v>2021</v>
      </c>
      <c r="C1216" s="8">
        <f t="shared" si="1419"/>
        <v>44312</v>
      </c>
      <c r="D1216" s="260">
        <v>3.44E-2</v>
      </c>
      <c r="E1216" s="261"/>
      <c r="F1216" s="263">
        <v>2.81E-2</v>
      </c>
      <c r="G1216" s="262"/>
      <c r="H1216" s="285"/>
      <c r="I1216" s="260">
        <v>1.18E-2</v>
      </c>
      <c r="J1216" s="261"/>
      <c r="K1216" s="260">
        <v>2.9399999999999999E-2</v>
      </c>
      <c r="L1216" s="261"/>
      <c r="M1216" s="264">
        <f t="shared" si="1420"/>
        <v>2.4556000000000001E-2</v>
      </c>
      <c r="N1216" s="264">
        <f t="shared" si="1421"/>
        <v>1.9264571428571426E-2</v>
      </c>
      <c r="O1216" s="264">
        <f t="shared" si="1422"/>
        <v>1.4918666666666669E-2</v>
      </c>
      <c r="P1216" s="264">
        <f t="shared" si="1423"/>
        <v>3.5993333333333342E-2</v>
      </c>
      <c r="Q1216" s="265">
        <f t="shared" si="1493"/>
        <v>3.44E-2</v>
      </c>
      <c r="R1216" s="265">
        <f t="shared" si="1494"/>
        <v>2.81E-2</v>
      </c>
      <c r="S1216" s="265">
        <f t="shared" si="1495"/>
        <v>1.18E-2</v>
      </c>
      <c r="T1216" s="265">
        <f t="shared" si="1496"/>
        <v>2.9399999999999999E-2</v>
      </c>
      <c r="V1216" s="257"/>
      <c r="W1216" s="265">
        <f t="shared" ref="W1216" si="1497">AVERAGE(Q1216:T1216)</f>
        <v>2.5925E-2</v>
      </c>
      <c r="AW1216" s="296">
        <f t="shared" si="1491"/>
        <v>3.44E-2</v>
      </c>
      <c r="AX1216" s="266" t="str">
        <f t="shared" si="1492"/>
        <v>#1</v>
      </c>
    </row>
    <row r="1217" spans="1:50" ht="17.45" customHeight="1" thickBot="1" x14ac:dyDescent="0.3">
      <c r="A1217" s="257">
        <f t="shared" si="1466"/>
        <v>4</v>
      </c>
      <c r="B1217" s="257">
        <f t="shared" si="1467"/>
        <v>2021</v>
      </c>
      <c r="C1217" s="8">
        <f t="shared" si="1419"/>
        <v>44313</v>
      </c>
      <c r="D1217" s="260"/>
      <c r="E1217" s="131">
        <v>9.1300000000000006E-2</v>
      </c>
      <c r="F1217" s="263"/>
      <c r="G1217" s="262">
        <v>1.7399999999999999E-2</v>
      </c>
      <c r="H1217" s="285"/>
      <c r="I1217" s="260"/>
      <c r="J1217" s="261">
        <v>1.24E-2</v>
      </c>
      <c r="K1217" s="260"/>
      <c r="L1217" s="261">
        <v>4.2099999999999999E-2</v>
      </c>
      <c r="M1217" s="264">
        <f t="shared" si="1420"/>
        <v>2.6915999999999999E-2</v>
      </c>
      <c r="N1217" s="264">
        <f t="shared" si="1421"/>
        <v>1.9253142857142854E-2</v>
      </c>
      <c r="O1217" s="264">
        <f t="shared" si="1422"/>
        <v>1.5018000000000002E-2</v>
      </c>
      <c r="P1217" s="264">
        <f t="shared" si="1423"/>
        <v>3.655333333333334E-2</v>
      </c>
      <c r="Q1217" s="265">
        <f t="shared" ref="Q1217" si="1498">IFERROR(AVERAGE(D1217:E1217),"")</f>
        <v>9.1300000000000006E-2</v>
      </c>
      <c r="R1217" s="265">
        <f t="shared" ref="R1217" si="1499">IFERROR(AVERAGE(F1217:H1217),"")</f>
        <v>1.7399999999999999E-2</v>
      </c>
      <c r="S1217" s="265">
        <f t="shared" ref="S1217" si="1500">IFERROR(AVERAGE(I1217:J1217),"")</f>
        <v>1.24E-2</v>
      </c>
      <c r="T1217" s="265">
        <f t="shared" ref="T1217" si="1501">IFERROR(AVERAGE(K1217:L1217),"")</f>
        <v>4.2099999999999999E-2</v>
      </c>
      <c r="V1217" s="257"/>
      <c r="W1217" s="265">
        <f t="shared" ref="W1217" si="1502">AVERAGE(Q1217:T1217)</f>
        <v>4.0800000000000003E-2</v>
      </c>
      <c r="AW1217" s="296">
        <f t="shared" ref="AW1217:AW1219" si="1503">MAX(Q1217:T1217)</f>
        <v>9.1300000000000006E-2</v>
      </c>
      <c r="AX1217" s="266" t="str">
        <f t="shared" ref="AX1217:AX1219" si="1504">IF(Q1217=AW1217,"#1",IF(R1217=AW1217,"#2",IF(S1217=AW1217,"#4",IF(T1217=AW1217,"#5"))))</f>
        <v>#1</v>
      </c>
    </row>
    <row r="1218" spans="1:50" ht="17.45" customHeight="1" thickBot="1" x14ac:dyDescent="0.3">
      <c r="A1218" s="257">
        <f t="shared" si="1466"/>
        <v>4</v>
      </c>
      <c r="B1218" s="257">
        <f t="shared" si="1467"/>
        <v>2021</v>
      </c>
      <c r="C1218" s="8">
        <f t="shared" si="1419"/>
        <v>44314</v>
      </c>
      <c r="D1218" s="260">
        <v>2.4799999999999999E-2</v>
      </c>
      <c r="E1218" s="261"/>
      <c r="F1218" s="263"/>
      <c r="G1218" s="262"/>
      <c r="H1218" s="285">
        <v>2.41E-2</v>
      </c>
      <c r="I1218" s="260">
        <v>1.8200000000000001E-2</v>
      </c>
      <c r="J1218" s="261"/>
      <c r="K1218" s="260">
        <v>3.3700000000000001E-2</v>
      </c>
      <c r="L1218" s="261"/>
      <c r="M1218" s="264">
        <f t="shared" si="1420"/>
        <v>2.6906000000000003E-2</v>
      </c>
      <c r="N1218" s="264">
        <f t="shared" si="1421"/>
        <v>1.9513142857142854E-2</v>
      </c>
      <c r="O1218" s="264">
        <f t="shared" si="1422"/>
        <v>1.5024666666666669E-2</v>
      </c>
      <c r="P1218" s="264">
        <f t="shared" si="1423"/>
        <v>3.6530000000000014E-2</v>
      </c>
      <c r="Q1218" s="265">
        <f t="shared" ref="Q1218" si="1505">IFERROR(AVERAGE(D1218:E1218),"")</f>
        <v>2.4799999999999999E-2</v>
      </c>
      <c r="R1218" s="265">
        <f t="shared" ref="R1218" si="1506">IFERROR(AVERAGE(F1218:H1218),"")</f>
        <v>2.41E-2</v>
      </c>
      <c r="S1218" s="265">
        <f t="shared" ref="S1218" si="1507">IFERROR(AVERAGE(I1218:J1218),"")</f>
        <v>1.8200000000000001E-2</v>
      </c>
      <c r="T1218" s="265">
        <f t="shared" ref="T1218" si="1508">IFERROR(AVERAGE(K1218:L1218),"")</f>
        <v>3.3700000000000001E-2</v>
      </c>
      <c r="V1218" s="257"/>
      <c r="W1218" s="265">
        <f t="shared" ref="W1218" si="1509">AVERAGE(Q1218:T1218)</f>
        <v>2.52E-2</v>
      </c>
      <c r="Z1218" s="313" t="s">
        <v>93</v>
      </c>
      <c r="AA1218" s="299">
        <v>2021</v>
      </c>
      <c r="AB1218" s="300"/>
      <c r="AC1218" s="300"/>
      <c r="AD1218" s="300"/>
      <c r="AW1218" s="296">
        <f t="shared" si="1503"/>
        <v>3.3700000000000001E-2</v>
      </c>
      <c r="AX1218" s="266" t="str">
        <f t="shared" si="1504"/>
        <v>#5</v>
      </c>
    </row>
    <row r="1219" spans="1:50" ht="17.45" customHeight="1" x14ac:dyDescent="0.25">
      <c r="A1219" s="257">
        <f t="shared" si="1466"/>
        <v>4</v>
      </c>
      <c r="B1219" s="257">
        <f t="shared" si="1467"/>
        <v>2021</v>
      </c>
      <c r="C1219" s="8">
        <f t="shared" si="1419"/>
        <v>44315</v>
      </c>
      <c r="D1219" s="260"/>
      <c r="E1219" s="261">
        <v>2.8799999999999999E-2</v>
      </c>
      <c r="F1219" s="263"/>
      <c r="G1219" s="262">
        <v>2.92E-2</v>
      </c>
      <c r="H1219" s="285"/>
      <c r="I1219" s="260"/>
      <c r="J1219" s="261">
        <v>2.8500000000000001E-2</v>
      </c>
      <c r="K1219" s="260"/>
      <c r="L1219" s="261">
        <v>5.4300000000000001E-2</v>
      </c>
      <c r="M1219" s="264">
        <f t="shared" si="1420"/>
        <v>2.7122666666666673E-2</v>
      </c>
      <c r="N1219" s="264">
        <f t="shared" si="1421"/>
        <v>1.9827428571428569E-2</v>
      </c>
      <c r="O1219" s="264">
        <f t="shared" si="1422"/>
        <v>1.5338000000000001E-2</v>
      </c>
      <c r="P1219" s="264">
        <f t="shared" si="1423"/>
        <v>3.6176666666666669E-2</v>
      </c>
      <c r="Q1219" s="265">
        <f t="shared" ref="Q1219:Q1220" si="1510">IFERROR(AVERAGE(D1219:E1219),"")</f>
        <v>2.8799999999999999E-2</v>
      </c>
      <c r="R1219" s="265">
        <f t="shared" ref="R1219:R1220" si="1511">IFERROR(AVERAGE(F1219:H1219),"")</f>
        <v>2.92E-2</v>
      </c>
      <c r="S1219" s="265">
        <f t="shared" ref="S1219:S1220" si="1512">IFERROR(AVERAGE(I1219:J1219),"")</f>
        <v>2.8500000000000001E-2</v>
      </c>
      <c r="T1219" s="265">
        <f t="shared" ref="T1219:T1220" si="1513">IFERROR(AVERAGE(K1219:L1219),"")</f>
        <v>5.4300000000000001E-2</v>
      </c>
      <c r="V1219" s="257"/>
      <c r="W1219" s="265">
        <f t="shared" ref="W1219:W1220" si="1514">AVERAGE(Q1219:T1219)</f>
        <v>3.5199999999999995E-2</v>
      </c>
      <c r="Z1219" s="301" t="s">
        <v>35</v>
      </c>
      <c r="AA1219" s="301" t="s">
        <v>1</v>
      </c>
      <c r="AB1219" s="301" t="s">
        <v>2</v>
      </c>
      <c r="AC1219" s="301" t="s">
        <v>9</v>
      </c>
      <c r="AD1219" s="301" t="s">
        <v>12</v>
      </c>
      <c r="AW1219" s="296">
        <f t="shared" si="1503"/>
        <v>5.4300000000000001E-2</v>
      </c>
      <c r="AX1219" s="266" t="str">
        <f t="shared" si="1504"/>
        <v>#5</v>
      </c>
    </row>
    <row r="1220" spans="1:50" ht="17.45" customHeight="1" thickBot="1" x14ac:dyDescent="0.3">
      <c r="A1220" s="257">
        <f t="shared" si="1466"/>
        <v>4</v>
      </c>
      <c r="B1220" s="257">
        <f t="shared" si="1467"/>
        <v>2021</v>
      </c>
      <c r="C1220" s="156">
        <f t="shared" si="1419"/>
        <v>44316</v>
      </c>
      <c r="D1220" s="173">
        <v>2.7E-2</v>
      </c>
      <c r="E1220" s="174"/>
      <c r="F1220" s="175">
        <v>2.0400000000000001E-2</v>
      </c>
      <c r="G1220" s="176"/>
      <c r="H1220" s="177">
        <v>1.9699999999999999E-2</v>
      </c>
      <c r="I1220" s="173">
        <v>2.1700000000000001E-2</v>
      </c>
      <c r="J1220" s="174"/>
      <c r="K1220" s="173">
        <v>4.2799999999999998E-2</v>
      </c>
      <c r="L1220" s="174"/>
      <c r="M1220" s="140">
        <f t="shared" si="1420"/>
        <v>2.7296000000000004E-2</v>
      </c>
      <c r="N1220" s="140">
        <f t="shared" si="1421"/>
        <v>1.9958857142857143E-2</v>
      </c>
      <c r="O1220" s="140">
        <f t="shared" si="1422"/>
        <v>1.5501333333333336E-2</v>
      </c>
      <c r="P1220" s="140">
        <f t="shared" si="1423"/>
        <v>3.6490000000000002E-2</v>
      </c>
      <c r="Q1220" s="308">
        <f t="shared" si="1510"/>
        <v>2.7E-2</v>
      </c>
      <c r="R1220" s="308">
        <f t="shared" si="1511"/>
        <v>2.0049999999999998E-2</v>
      </c>
      <c r="S1220" s="308">
        <f t="shared" si="1512"/>
        <v>2.1700000000000001E-2</v>
      </c>
      <c r="T1220" s="308">
        <f t="shared" si="1513"/>
        <v>4.2799999999999998E-2</v>
      </c>
      <c r="U1220" s="315"/>
      <c r="V1220" s="307"/>
      <c r="W1220" s="308">
        <f t="shared" si="1514"/>
        <v>2.7887499999999996E-2</v>
      </c>
      <c r="X1220" s="265">
        <f>AVERAGE(Q1216:T1220)</f>
        <v>3.1002500000000006E-2</v>
      </c>
      <c r="Y1220" s="266">
        <v>174</v>
      </c>
      <c r="Z1220" s="302" t="s">
        <v>58</v>
      </c>
      <c r="AA1220" s="303">
        <f>AVERAGE(D1191:E1220)</f>
        <v>2.7296000000000004E-2</v>
      </c>
      <c r="AB1220" s="303">
        <f>AVERAGE(F1191:H1220)</f>
        <v>1.9958857142857143E-2</v>
      </c>
      <c r="AC1220" s="303">
        <f>AVERAGE(I1191:J1220)</f>
        <v>1.5501333333333336E-2</v>
      </c>
      <c r="AD1220" s="303">
        <f>AVERAGE(K1191:L1220)</f>
        <v>3.6490000000000002E-2</v>
      </c>
      <c r="AW1220" s="296">
        <f t="shared" ref="AW1220:AW1222" si="1515">MAX(Q1220:T1220)</f>
        <v>4.2799999999999998E-2</v>
      </c>
      <c r="AX1220" s="266" t="str">
        <f t="shared" ref="AX1220:AX1222" si="1516">IF(Q1220=AW1220,"#1",IF(R1220=AW1220,"#2",IF(S1220=AW1220,"#4",IF(T1220=AW1220,"#5"))))</f>
        <v>#5</v>
      </c>
    </row>
    <row r="1221" spans="1:50" ht="17.45" customHeight="1" x14ac:dyDescent="0.25">
      <c r="A1221" s="257">
        <f t="shared" si="1466"/>
        <v>5</v>
      </c>
      <c r="B1221" s="257">
        <f t="shared" si="1467"/>
        <v>2021</v>
      </c>
      <c r="C1221" s="465">
        <f t="shared" ref="C1221:C1284" si="1517">C1220+1</f>
        <v>44317</v>
      </c>
      <c r="D1221" s="469"/>
      <c r="E1221" s="470">
        <v>1.4E-2</v>
      </c>
      <c r="F1221" s="471"/>
      <c r="G1221" s="472">
        <v>1.2699999999999999E-2</v>
      </c>
      <c r="H1221" s="473"/>
      <c r="I1221" s="469"/>
      <c r="J1221" s="470">
        <v>1.1599999999999999E-2</v>
      </c>
      <c r="K1221" s="469"/>
      <c r="L1221" s="470">
        <v>2.9899999999999999E-2</v>
      </c>
      <c r="M1221" s="264">
        <f t="shared" si="1420"/>
        <v>2.7159333333333337E-2</v>
      </c>
      <c r="N1221" s="264">
        <f t="shared" si="1421"/>
        <v>1.9775999999999998E-2</v>
      </c>
      <c r="O1221" s="264">
        <f t="shared" si="1422"/>
        <v>1.5174666666666668E-2</v>
      </c>
      <c r="P1221" s="264">
        <f t="shared" si="1423"/>
        <v>3.6470000000000002E-2</v>
      </c>
      <c r="Q1221" s="442">
        <f t="shared" ref="Q1221:Q1227" si="1518">IFERROR(AVERAGE(D1221:E1221),"")</f>
        <v>1.4E-2</v>
      </c>
      <c r="R1221" s="442">
        <f t="shared" ref="R1221:R1227" si="1519">IFERROR(AVERAGE(F1221:H1221),"")</f>
        <v>1.2699999999999999E-2</v>
      </c>
      <c r="S1221" s="442">
        <f t="shared" ref="S1221:S1227" si="1520">IFERROR(AVERAGE(I1221:J1221),"")</f>
        <v>1.1599999999999999E-2</v>
      </c>
      <c r="T1221" s="442">
        <f t="shared" ref="T1221:T1227" si="1521">IFERROR(AVERAGE(K1221:L1221),"")</f>
        <v>2.9899999999999999E-2</v>
      </c>
      <c r="V1221" s="442">
        <f>AVERAGE(Q1221:T1221)</f>
        <v>1.7049999999999999E-2</v>
      </c>
      <c r="W1221" s="445"/>
      <c r="X1221" s="257"/>
      <c r="Y1221" s="266">
        <v>174</v>
      </c>
      <c r="Z1221" s="302" t="s">
        <v>59</v>
      </c>
      <c r="AA1221" s="303">
        <f>MAX(D1191:E1220)</f>
        <v>9.5100000000000004E-2</v>
      </c>
      <c r="AB1221" s="303">
        <f>MAX(F1191:H1220)</f>
        <v>3.4299999999999997E-2</v>
      </c>
      <c r="AC1221" s="303">
        <f>MAX(I1191:J1220)</f>
        <v>3.5099999999999999E-2</v>
      </c>
      <c r="AD1221" s="303">
        <f>MAX(K1191:L1220)</f>
        <v>0.183</v>
      </c>
      <c r="AW1221" s="296">
        <f t="shared" si="1515"/>
        <v>2.9899999999999999E-2</v>
      </c>
      <c r="AX1221" s="266" t="str">
        <f t="shared" si="1516"/>
        <v>#5</v>
      </c>
    </row>
    <row r="1222" spans="1:50" ht="17.45" customHeight="1" thickBot="1" x14ac:dyDescent="0.3">
      <c r="A1222" s="257">
        <f t="shared" si="1466"/>
        <v>5</v>
      </c>
      <c r="B1222" s="257">
        <f t="shared" si="1467"/>
        <v>2021</v>
      </c>
      <c r="C1222" s="435">
        <f t="shared" si="1517"/>
        <v>44318</v>
      </c>
      <c r="D1222" s="434">
        <v>1.18E-2</v>
      </c>
      <c r="E1222" s="436"/>
      <c r="F1222" s="437">
        <v>7.2700000000000004E-3</v>
      </c>
      <c r="G1222" s="438"/>
      <c r="H1222" s="439"/>
      <c r="I1222" s="434">
        <v>3.7499999999999999E-3</v>
      </c>
      <c r="J1222" s="436"/>
      <c r="K1222" s="434">
        <v>1.95E-2</v>
      </c>
      <c r="L1222" s="436"/>
      <c r="M1222" s="264">
        <f t="shared" ref="M1222:M1285" si="1522">IF(SUM(D1222:E1222)&gt;0,IFERROR(AVERAGE(D1193:E1222),""),"")</f>
        <v>2.6989333333333341E-2</v>
      </c>
      <c r="N1222" s="264">
        <f t="shared" ref="N1222:N1285" si="1523">IF(SUM(F1222:H1222)&gt;0,IFERROR(AVERAGE(F1193:H1222),""),"")</f>
        <v>1.9566571428571426E-2</v>
      </c>
      <c r="O1222" s="264">
        <f t="shared" ref="O1222:O1285" si="1524">IF(SUM(I1222:J1222)&gt;0,IFERROR(AVERAGE(I1193:J1222),""),"")</f>
        <v>1.4626333333333333E-2</v>
      </c>
      <c r="P1222" s="264">
        <f t="shared" ref="P1222:P1285" si="1525">IF(SUM(K1222:L1222)&gt;0,IFERROR(AVERAGE(K1193:L1222),""),"")</f>
        <v>3.5866666666666672E-2</v>
      </c>
      <c r="Q1222" s="442">
        <f t="shared" si="1518"/>
        <v>1.18E-2</v>
      </c>
      <c r="R1222" s="442">
        <f t="shared" si="1519"/>
        <v>7.2700000000000004E-3</v>
      </c>
      <c r="S1222" s="442">
        <f t="shared" si="1520"/>
        <v>3.7499999999999999E-3</v>
      </c>
      <c r="T1222" s="442">
        <f t="shared" si="1521"/>
        <v>1.95E-2</v>
      </c>
      <c r="V1222" s="442">
        <f>AVERAGE(Q1222:T1222)</f>
        <v>1.0579999999999999E-2</v>
      </c>
      <c r="W1222" s="445"/>
      <c r="X1222" s="265">
        <f>AVERAGE(Q1221:T1222)</f>
        <v>1.3815000000000001E-2</v>
      </c>
      <c r="Y1222" s="266">
        <v>174</v>
      </c>
      <c r="Z1222" s="304" t="s">
        <v>128</v>
      </c>
      <c r="AA1222" s="305">
        <f>COUNTIF(D1191:E1220,"&gt;=0.075")</f>
        <v>2</v>
      </c>
      <c r="AB1222" s="305">
        <f>COUNTIF(F1191:H1220,"&gt;=0.075")</f>
        <v>0</v>
      </c>
      <c r="AC1222" s="305">
        <f>COUNTIF(I1191:J1220,"&gt;=0.075")</f>
        <v>0</v>
      </c>
      <c r="AD1222" s="305">
        <f>COUNTIF(K1191:L1220,"&gt;=0.075")</f>
        <v>2</v>
      </c>
      <c r="AW1222" s="296">
        <f t="shared" si="1515"/>
        <v>1.95E-2</v>
      </c>
      <c r="AX1222" s="266" t="str">
        <f t="shared" si="1516"/>
        <v>#5</v>
      </c>
    </row>
    <row r="1223" spans="1:50" ht="17.45" customHeight="1" thickBot="1" x14ac:dyDescent="0.3">
      <c r="A1223" s="257">
        <f t="shared" si="1466"/>
        <v>5</v>
      </c>
      <c r="B1223" s="257">
        <f t="shared" si="1467"/>
        <v>2021</v>
      </c>
      <c r="C1223" s="8">
        <f t="shared" si="1517"/>
        <v>44319</v>
      </c>
      <c r="D1223" s="260"/>
      <c r="E1223" s="261">
        <v>1.9300000000000001E-2</v>
      </c>
      <c r="F1223" s="263"/>
      <c r="G1223" s="262">
        <v>2.8000000000000001E-2</v>
      </c>
      <c r="H1223" s="285"/>
      <c r="I1223" s="260"/>
      <c r="J1223" s="261">
        <v>1.95E-2</v>
      </c>
      <c r="K1223" s="260"/>
      <c r="L1223" s="261">
        <v>3.4299999999999997E-2</v>
      </c>
      <c r="M1223" s="264">
        <f t="shared" si="1522"/>
        <v>2.7056000000000004E-2</v>
      </c>
      <c r="N1223" s="264">
        <f t="shared" si="1523"/>
        <v>1.9938000000000001E-2</v>
      </c>
      <c r="O1223" s="264">
        <f t="shared" si="1524"/>
        <v>1.4839666666666668E-2</v>
      </c>
      <c r="P1223" s="264">
        <f t="shared" si="1525"/>
        <v>3.6196666666666669E-2</v>
      </c>
      <c r="Q1223" s="265">
        <f t="shared" si="1518"/>
        <v>1.9300000000000001E-2</v>
      </c>
      <c r="R1223" s="265">
        <f t="shared" si="1519"/>
        <v>2.8000000000000001E-2</v>
      </c>
      <c r="S1223" s="265">
        <f t="shared" si="1520"/>
        <v>1.95E-2</v>
      </c>
      <c r="T1223" s="265">
        <f t="shared" si="1521"/>
        <v>3.4299999999999997E-2</v>
      </c>
      <c r="V1223" s="257"/>
      <c r="W1223" s="265">
        <f t="shared" ref="W1223:W1227" si="1526">AVERAGE(Q1223:T1223)</f>
        <v>2.5274999999999999E-2</v>
      </c>
      <c r="AD1223" s="136">
        <f>AVERAGE(AA1220:AD1220)</f>
        <v>2.4811547619047622E-2</v>
      </c>
      <c r="AW1223" s="296">
        <f t="shared" ref="AW1223:AW1237" si="1527">MAX(Q1223:T1223)</f>
        <v>3.4299999999999997E-2</v>
      </c>
      <c r="AX1223" s="266" t="str">
        <f t="shared" ref="AX1223:AX1237" si="1528">IF(Q1223=AW1223,"#1",IF(R1223=AW1223,"#2",IF(S1223=AW1223,"#4",IF(T1223=AW1223,"#5"))))</f>
        <v>#5</v>
      </c>
    </row>
    <row r="1224" spans="1:50" ht="17.45" customHeight="1" x14ac:dyDescent="0.25">
      <c r="A1224" s="257">
        <f t="shared" si="1466"/>
        <v>5</v>
      </c>
      <c r="B1224" s="257">
        <f t="shared" si="1467"/>
        <v>2021</v>
      </c>
      <c r="C1224" s="8">
        <f t="shared" si="1517"/>
        <v>44320</v>
      </c>
      <c r="D1224" s="260">
        <v>2.92E-2</v>
      </c>
      <c r="E1224" s="261"/>
      <c r="F1224" s="263"/>
      <c r="G1224" s="262"/>
      <c r="H1224" s="285">
        <v>2.2200000000000001E-2</v>
      </c>
      <c r="I1224" s="260">
        <v>2.1600000000000001E-2</v>
      </c>
      <c r="J1224" s="261"/>
      <c r="K1224" s="260">
        <v>2.7699999999999999E-2</v>
      </c>
      <c r="L1224" s="261"/>
      <c r="M1224" s="264">
        <f t="shared" si="1522"/>
        <v>2.7589333333333337E-2</v>
      </c>
      <c r="N1224" s="264">
        <f t="shared" si="1523"/>
        <v>2.0243714285714285E-2</v>
      </c>
      <c r="O1224" s="264">
        <f t="shared" si="1524"/>
        <v>1.5263333333333334E-2</v>
      </c>
      <c r="P1224" s="264">
        <f t="shared" si="1525"/>
        <v>3.6626666666666668E-2</v>
      </c>
      <c r="Q1224" s="265">
        <f t="shared" si="1518"/>
        <v>2.92E-2</v>
      </c>
      <c r="R1224" s="265">
        <f t="shared" si="1519"/>
        <v>2.2200000000000001E-2</v>
      </c>
      <c r="S1224" s="265">
        <f t="shared" si="1520"/>
        <v>2.1600000000000001E-2</v>
      </c>
      <c r="T1224" s="265">
        <f t="shared" si="1521"/>
        <v>2.7699999999999999E-2</v>
      </c>
      <c r="V1224" s="257"/>
      <c r="W1224" s="265">
        <f t="shared" si="1526"/>
        <v>2.5175000000000003E-2</v>
      </c>
      <c r="AW1224" s="296">
        <f t="shared" si="1527"/>
        <v>2.92E-2</v>
      </c>
      <c r="AX1224" s="266" t="str">
        <f t="shared" si="1528"/>
        <v>#1</v>
      </c>
    </row>
    <row r="1225" spans="1:50" ht="17.45" customHeight="1" x14ac:dyDescent="0.25">
      <c r="A1225" s="257">
        <f t="shared" si="1466"/>
        <v>5</v>
      </c>
      <c r="B1225" s="257">
        <f t="shared" si="1467"/>
        <v>2021</v>
      </c>
      <c r="C1225" s="8">
        <f t="shared" si="1517"/>
        <v>44321</v>
      </c>
      <c r="D1225" s="260"/>
      <c r="E1225" s="261">
        <v>1.9300000000000001E-2</v>
      </c>
      <c r="F1225" s="263"/>
      <c r="G1225" s="262">
        <v>1.95E-2</v>
      </c>
      <c r="H1225" s="285"/>
      <c r="I1225" s="260"/>
      <c r="J1225" s="261">
        <v>1.7500000000000002E-2</v>
      </c>
      <c r="K1225" s="260"/>
      <c r="L1225" s="261">
        <v>2.93E-2</v>
      </c>
      <c r="M1225" s="264">
        <f t="shared" si="1522"/>
        <v>2.7459333333333339E-2</v>
      </c>
      <c r="N1225" s="264">
        <f t="shared" si="1523"/>
        <v>2.0232285714285713E-2</v>
      </c>
      <c r="O1225" s="264">
        <f t="shared" si="1524"/>
        <v>1.5290000000000002E-2</v>
      </c>
      <c r="P1225" s="264">
        <f t="shared" si="1525"/>
        <v>3.6606666666666669E-2</v>
      </c>
      <c r="Q1225" s="265">
        <f t="shared" si="1518"/>
        <v>1.9300000000000001E-2</v>
      </c>
      <c r="R1225" s="265">
        <f t="shared" si="1519"/>
        <v>1.95E-2</v>
      </c>
      <c r="S1225" s="265">
        <f t="shared" si="1520"/>
        <v>1.7500000000000002E-2</v>
      </c>
      <c r="T1225" s="265">
        <f t="shared" si="1521"/>
        <v>2.93E-2</v>
      </c>
      <c r="V1225" s="257"/>
      <c r="W1225" s="265">
        <f t="shared" si="1526"/>
        <v>2.1400000000000002E-2</v>
      </c>
      <c r="AW1225" s="296">
        <f t="shared" si="1527"/>
        <v>2.93E-2</v>
      </c>
      <c r="AX1225" s="266" t="str">
        <f t="shared" si="1528"/>
        <v>#5</v>
      </c>
    </row>
    <row r="1226" spans="1:50" ht="17.45" customHeight="1" x14ac:dyDescent="0.25">
      <c r="A1226" s="257">
        <f t="shared" si="1466"/>
        <v>5</v>
      </c>
      <c r="B1226" s="257">
        <f t="shared" si="1467"/>
        <v>2021</v>
      </c>
      <c r="C1226" s="48">
        <f t="shared" si="1517"/>
        <v>44322</v>
      </c>
      <c r="D1226" s="275">
        <v>2.1600000000000001E-2</v>
      </c>
      <c r="E1226" s="276"/>
      <c r="F1226" s="278">
        <v>1.6400000000000001E-2</v>
      </c>
      <c r="G1226" s="277"/>
      <c r="H1226" s="286">
        <v>1.77E-2</v>
      </c>
      <c r="I1226" s="275">
        <v>1.4200000000000001E-2</v>
      </c>
      <c r="J1226" s="276"/>
      <c r="K1226" s="275">
        <v>3.1300000000000001E-2</v>
      </c>
      <c r="L1226" s="276"/>
      <c r="M1226" s="264">
        <f t="shared" si="1522"/>
        <v>2.7586000000000006E-2</v>
      </c>
      <c r="N1226" s="264">
        <f t="shared" si="1523"/>
        <v>2.0023714285714291E-2</v>
      </c>
      <c r="O1226" s="264">
        <f t="shared" si="1524"/>
        <v>1.4889999999999999E-2</v>
      </c>
      <c r="P1226" s="264">
        <f t="shared" si="1525"/>
        <v>3.6883333333333337E-2</v>
      </c>
      <c r="Q1226" s="265">
        <f t="shared" si="1518"/>
        <v>2.1600000000000001E-2</v>
      </c>
      <c r="R1226" s="265">
        <f t="shared" si="1519"/>
        <v>1.7050000000000003E-2</v>
      </c>
      <c r="S1226" s="265">
        <f t="shared" si="1520"/>
        <v>1.4200000000000001E-2</v>
      </c>
      <c r="T1226" s="265">
        <f t="shared" si="1521"/>
        <v>3.1300000000000001E-2</v>
      </c>
      <c r="V1226" s="257"/>
      <c r="W1226" s="265">
        <f t="shared" si="1526"/>
        <v>2.1037500000000001E-2</v>
      </c>
      <c r="AW1226" s="296">
        <f t="shared" si="1527"/>
        <v>3.1300000000000001E-2</v>
      </c>
      <c r="AX1226" s="266" t="str">
        <f t="shared" si="1528"/>
        <v>#5</v>
      </c>
    </row>
    <row r="1227" spans="1:50" ht="17.45" customHeight="1" x14ac:dyDescent="0.25">
      <c r="A1227" s="257">
        <f t="shared" si="1466"/>
        <v>5</v>
      </c>
      <c r="B1227" s="257">
        <f t="shared" si="1467"/>
        <v>2021</v>
      </c>
      <c r="C1227" s="8">
        <f t="shared" si="1517"/>
        <v>44323</v>
      </c>
      <c r="D1227" s="260"/>
      <c r="E1227" s="261">
        <v>1.9199999999999998E-2</v>
      </c>
      <c r="F1227" s="263"/>
      <c r="G1227" s="262">
        <v>1.3899999999999999E-2</v>
      </c>
      <c r="H1227" s="285"/>
      <c r="I1227" s="260"/>
      <c r="J1227" s="261">
        <v>1.0999999999999999E-2</v>
      </c>
      <c r="K1227" s="260"/>
      <c r="L1227" s="261">
        <v>2.8299999999999999E-2</v>
      </c>
      <c r="M1227" s="264">
        <f t="shared" si="1522"/>
        <v>2.7422666666666668E-2</v>
      </c>
      <c r="N1227" s="264">
        <f t="shared" si="1523"/>
        <v>1.9769428571428577E-2</v>
      </c>
      <c r="O1227" s="264">
        <f t="shared" si="1524"/>
        <v>1.4556666666666667E-2</v>
      </c>
      <c r="P1227" s="264">
        <f t="shared" si="1525"/>
        <v>3.6796666666666672E-2</v>
      </c>
      <c r="Q1227" s="265">
        <f t="shared" si="1518"/>
        <v>1.9199999999999998E-2</v>
      </c>
      <c r="R1227" s="265">
        <f t="shared" si="1519"/>
        <v>1.3899999999999999E-2</v>
      </c>
      <c r="S1227" s="265">
        <f t="shared" si="1520"/>
        <v>1.0999999999999999E-2</v>
      </c>
      <c r="T1227" s="265">
        <f t="shared" si="1521"/>
        <v>2.8299999999999999E-2</v>
      </c>
      <c r="V1227" s="257"/>
      <c r="W1227" s="265">
        <f t="shared" si="1526"/>
        <v>1.8099999999999998E-2</v>
      </c>
      <c r="X1227" s="265">
        <f>AVERAGE(Q1223:T1227)</f>
        <v>2.2197500000000002E-2</v>
      </c>
      <c r="Y1227" s="266">
        <v>175</v>
      </c>
      <c r="AW1227" s="296">
        <f t="shared" si="1527"/>
        <v>2.8299999999999999E-2</v>
      </c>
      <c r="AX1227" s="266" t="str">
        <f t="shared" si="1528"/>
        <v>#5</v>
      </c>
    </row>
    <row r="1228" spans="1:50" ht="17.45" customHeight="1" x14ac:dyDescent="0.25">
      <c r="A1228" s="257">
        <f t="shared" si="1466"/>
        <v>5</v>
      </c>
      <c r="B1228" s="257">
        <f t="shared" si="1467"/>
        <v>2021</v>
      </c>
      <c r="C1228" s="435">
        <f t="shared" si="1517"/>
        <v>44324</v>
      </c>
      <c r="D1228" s="434">
        <v>1.3100000000000001E-2</v>
      </c>
      <c r="E1228" s="436"/>
      <c r="F1228" s="437">
        <v>7.3000000000000001E-3</v>
      </c>
      <c r="G1228" s="438"/>
      <c r="H1228" s="439"/>
      <c r="I1228" s="434">
        <v>6.94E-3</v>
      </c>
      <c r="J1228" s="436"/>
      <c r="K1228" s="434">
        <v>1.8499999999999999E-2</v>
      </c>
      <c r="L1228" s="436"/>
      <c r="M1228" s="264">
        <f t="shared" si="1522"/>
        <v>2.7039333333333335E-2</v>
      </c>
      <c r="N1228" s="264">
        <f t="shared" si="1523"/>
        <v>1.9546571428571431E-2</v>
      </c>
      <c r="O1228" s="264">
        <f t="shared" si="1524"/>
        <v>1.4124666666666667E-2</v>
      </c>
      <c r="P1228" s="264">
        <f t="shared" si="1525"/>
        <v>3.6490000000000002E-2</v>
      </c>
      <c r="Q1228" s="442">
        <f t="shared" ref="Q1228:Q1230" si="1529">IFERROR(AVERAGE(D1228:E1228),"")</f>
        <v>1.3100000000000001E-2</v>
      </c>
      <c r="R1228" s="442">
        <f t="shared" ref="R1228:R1230" si="1530">IFERROR(AVERAGE(F1228:H1228),"")</f>
        <v>7.3000000000000001E-3</v>
      </c>
      <c r="S1228" s="442">
        <f t="shared" ref="S1228:S1230" si="1531">IFERROR(AVERAGE(I1228:J1228),"")</f>
        <v>6.94E-3</v>
      </c>
      <c r="T1228" s="442">
        <f t="shared" ref="T1228:T1230" si="1532">IFERROR(AVERAGE(K1228:L1228),"")</f>
        <v>1.8499999999999999E-2</v>
      </c>
      <c r="V1228" s="442">
        <f>AVERAGE(Q1228:T1228)</f>
        <v>1.1460000000000001E-2</v>
      </c>
      <c r="W1228" s="445"/>
      <c r="X1228" s="257"/>
      <c r="Y1228" s="266">
        <v>175</v>
      </c>
      <c r="AW1228" s="296">
        <f t="shared" si="1527"/>
        <v>1.8499999999999999E-2</v>
      </c>
      <c r="AX1228" s="266" t="str">
        <f t="shared" si="1528"/>
        <v>#5</v>
      </c>
    </row>
    <row r="1229" spans="1:50" ht="17.45" customHeight="1" x14ac:dyDescent="0.25">
      <c r="A1229" s="257">
        <f t="shared" si="1466"/>
        <v>5</v>
      </c>
      <c r="B1229" s="257">
        <f t="shared" si="1467"/>
        <v>2021</v>
      </c>
      <c r="C1229" s="435">
        <f t="shared" si="1517"/>
        <v>44325</v>
      </c>
      <c r="D1229" s="434"/>
      <c r="E1229" s="436">
        <v>8.1399999999999997E-3</v>
      </c>
      <c r="F1229" s="437"/>
      <c r="G1229" s="438">
        <v>6.1900000000000002E-3</v>
      </c>
      <c r="H1229" s="439"/>
      <c r="I1229" s="434"/>
      <c r="J1229" s="436">
        <v>5.3099999999999996E-3</v>
      </c>
      <c r="K1229" s="434"/>
      <c r="L1229" s="436">
        <v>1.89E-2</v>
      </c>
      <c r="M1229" s="264">
        <f t="shared" si="1522"/>
        <v>2.6617333333333337E-2</v>
      </c>
      <c r="N1229" s="264">
        <f t="shared" si="1523"/>
        <v>1.919771428571429E-2</v>
      </c>
      <c r="O1229" s="264">
        <f t="shared" si="1524"/>
        <v>1.3738333333333333E-2</v>
      </c>
      <c r="P1229" s="264">
        <f t="shared" si="1525"/>
        <v>3.612333333333332E-2</v>
      </c>
      <c r="Q1229" s="442">
        <f t="shared" si="1529"/>
        <v>8.1399999999999997E-3</v>
      </c>
      <c r="R1229" s="442">
        <f t="shared" si="1530"/>
        <v>6.1900000000000002E-3</v>
      </c>
      <c r="S1229" s="442">
        <f t="shared" si="1531"/>
        <v>5.3099999999999996E-3</v>
      </c>
      <c r="T1229" s="442">
        <f t="shared" si="1532"/>
        <v>1.89E-2</v>
      </c>
      <c r="V1229" s="442">
        <f>AVERAGE(Q1229:T1229)</f>
        <v>9.6349999999999995E-3</v>
      </c>
      <c r="W1229" s="445"/>
      <c r="X1229" s="265">
        <f>AVERAGE(Q1228:T1229)</f>
        <v>1.0547500000000001E-2</v>
      </c>
      <c r="Y1229" s="266">
        <v>175</v>
      </c>
      <c r="AW1229" s="296">
        <f t="shared" si="1527"/>
        <v>1.89E-2</v>
      </c>
      <c r="AX1229" s="266" t="str">
        <f t="shared" si="1528"/>
        <v>#5</v>
      </c>
    </row>
    <row r="1230" spans="1:50" ht="17.45" customHeight="1" x14ac:dyDescent="0.25">
      <c r="A1230" s="257">
        <f t="shared" si="1466"/>
        <v>5</v>
      </c>
      <c r="B1230" s="257">
        <f t="shared" si="1467"/>
        <v>2021</v>
      </c>
      <c r="C1230" s="8">
        <f t="shared" si="1517"/>
        <v>44326</v>
      </c>
      <c r="D1230" s="260">
        <v>2.12E-2</v>
      </c>
      <c r="E1230" s="261"/>
      <c r="F1230" s="263"/>
      <c r="G1230" s="262"/>
      <c r="H1230" s="285">
        <v>1.37E-2</v>
      </c>
      <c r="I1230" s="260">
        <v>9.8300000000000002E-3</v>
      </c>
      <c r="J1230" s="261"/>
      <c r="K1230" s="260">
        <v>2.5999999999999999E-2</v>
      </c>
      <c r="L1230" s="261"/>
      <c r="M1230" s="264">
        <f t="shared" si="1522"/>
        <v>2.6864000000000002E-2</v>
      </c>
      <c r="N1230" s="264">
        <f t="shared" si="1523"/>
        <v>1.9356000000000009E-2</v>
      </c>
      <c r="O1230" s="264">
        <f t="shared" si="1524"/>
        <v>1.3804E-2</v>
      </c>
      <c r="P1230" s="264">
        <f t="shared" si="1525"/>
        <v>3.6479999999999985E-2</v>
      </c>
      <c r="Q1230" s="265">
        <f t="shared" si="1529"/>
        <v>2.12E-2</v>
      </c>
      <c r="R1230" s="265">
        <f t="shared" si="1530"/>
        <v>1.37E-2</v>
      </c>
      <c r="S1230" s="265">
        <f t="shared" si="1531"/>
        <v>9.8300000000000002E-3</v>
      </c>
      <c r="T1230" s="265">
        <f t="shared" si="1532"/>
        <v>2.5999999999999999E-2</v>
      </c>
      <c r="V1230" s="257"/>
      <c r="W1230" s="265">
        <f t="shared" ref="W1230" si="1533">AVERAGE(Q1230:T1230)</f>
        <v>1.76825E-2</v>
      </c>
      <c r="AW1230" s="296">
        <f t="shared" si="1527"/>
        <v>2.5999999999999999E-2</v>
      </c>
      <c r="AX1230" s="266" t="str">
        <f t="shared" si="1528"/>
        <v>#5</v>
      </c>
    </row>
    <row r="1231" spans="1:50" ht="17.45" customHeight="1" x14ac:dyDescent="0.25">
      <c r="A1231" s="257">
        <f t="shared" si="1466"/>
        <v>5</v>
      </c>
      <c r="B1231" s="257">
        <f t="shared" si="1467"/>
        <v>2021</v>
      </c>
      <c r="C1231" s="8">
        <f t="shared" si="1517"/>
        <v>44327</v>
      </c>
      <c r="D1231" s="260"/>
      <c r="E1231" s="261">
        <v>3.2300000000000002E-2</v>
      </c>
      <c r="F1231" s="263"/>
      <c r="G1231" s="262">
        <v>1.9199999999999998E-2</v>
      </c>
      <c r="H1231" s="285"/>
      <c r="I1231" s="260"/>
      <c r="J1231" s="261">
        <v>3.5400000000000001E-2</v>
      </c>
      <c r="K1231" s="260"/>
      <c r="L1231" s="261">
        <v>3.7400000000000003E-2</v>
      </c>
      <c r="M1231" s="264">
        <f t="shared" si="1522"/>
        <v>2.7688000000000001E-2</v>
      </c>
      <c r="N1231" s="264">
        <f t="shared" si="1523"/>
        <v>1.961885714285715E-2</v>
      </c>
      <c r="O1231" s="264">
        <f t="shared" si="1524"/>
        <v>1.4798E-2</v>
      </c>
      <c r="P1231" s="264">
        <f t="shared" si="1525"/>
        <v>3.1626666666666664E-2</v>
      </c>
      <c r="Q1231" s="265">
        <f t="shared" ref="Q1231:Q1234" si="1534">IFERROR(AVERAGE(D1231:E1231),"")</f>
        <v>3.2300000000000002E-2</v>
      </c>
      <c r="R1231" s="265">
        <f t="shared" ref="R1231:R1234" si="1535">IFERROR(AVERAGE(F1231:H1231),"")</f>
        <v>1.9199999999999998E-2</v>
      </c>
      <c r="S1231" s="265">
        <f t="shared" ref="S1231:S1234" si="1536">IFERROR(AVERAGE(I1231:J1231),"")</f>
        <v>3.5400000000000001E-2</v>
      </c>
      <c r="T1231" s="265">
        <f t="shared" ref="T1231:T1234" si="1537">IFERROR(AVERAGE(K1231:L1231),"")</f>
        <v>3.7400000000000003E-2</v>
      </c>
      <c r="V1231" s="257"/>
      <c r="W1231" s="265">
        <f t="shared" ref="W1231:W1234" si="1538">AVERAGE(Q1231:T1231)</f>
        <v>3.1075000000000002E-2</v>
      </c>
      <c r="AW1231" s="296">
        <f t="shared" si="1527"/>
        <v>3.7400000000000003E-2</v>
      </c>
      <c r="AX1231" s="266" t="str">
        <f t="shared" si="1528"/>
        <v>#5</v>
      </c>
    </row>
    <row r="1232" spans="1:50" ht="17.45" customHeight="1" x14ac:dyDescent="0.25">
      <c r="A1232" s="257">
        <f t="shared" si="1466"/>
        <v>5</v>
      </c>
      <c r="B1232" s="257">
        <f t="shared" si="1467"/>
        <v>2021</v>
      </c>
      <c r="C1232" s="48">
        <f t="shared" si="1517"/>
        <v>44328</v>
      </c>
      <c r="D1232" s="275">
        <v>1.9900000000000001E-2</v>
      </c>
      <c r="E1232" s="276"/>
      <c r="F1232" s="278">
        <v>2.5700000000000001E-2</v>
      </c>
      <c r="G1232" s="277"/>
      <c r="H1232" s="286">
        <v>3.0599999999999999E-2</v>
      </c>
      <c r="I1232" s="275">
        <v>1.9099999999999999E-2</v>
      </c>
      <c r="J1232" s="276"/>
      <c r="K1232" s="275">
        <v>2.47E-2</v>
      </c>
      <c r="L1232" s="276"/>
      <c r="M1232" s="264">
        <f t="shared" si="1522"/>
        <v>2.682466666666667E-2</v>
      </c>
      <c r="N1232" s="264">
        <f t="shared" si="1523"/>
        <v>1.9661714285714289E-2</v>
      </c>
      <c r="O1232" s="264">
        <f t="shared" si="1524"/>
        <v>1.4264666666666669E-2</v>
      </c>
      <c r="P1232" s="264">
        <f t="shared" si="1525"/>
        <v>3.1746666666666666E-2</v>
      </c>
      <c r="Q1232" s="265">
        <f t="shared" si="1534"/>
        <v>1.9900000000000001E-2</v>
      </c>
      <c r="R1232" s="265">
        <f t="shared" si="1535"/>
        <v>2.8150000000000001E-2</v>
      </c>
      <c r="S1232" s="265">
        <f t="shared" si="1536"/>
        <v>1.9099999999999999E-2</v>
      </c>
      <c r="T1232" s="265">
        <f t="shared" si="1537"/>
        <v>2.47E-2</v>
      </c>
      <c r="V1232" s="257"/>
      <c r="W1232" s="265">
        <f t="shared" si="1538"/>
        <v>2.29625E-2</v>
      </c>
      <c r="AW1232" s="296">
        <f t="shared" si="1527"/>
        <v>2.8150000000000001E-2</v>
      </c>
      <c r="AX1232" s="266" t="str">
        <f t="shared" si="1528"/>
        <v>#2</v>
      </c>
    </row>
    <row r="1233" spans="1:50" ht="17.45" customHeight="1" x14ac:dyDescent="0.25">
      <c r="A1233" s="257">
        <f t="shared" si="1466"/>
        <v>5</v>
      </c>
      <c r="B1233" s="257">
        <f t="shared" si="1467"/>
        <v>2021</v>
      </c>
      <c r="C1233" s="8">
        <f t="shared" si="1517"/>
        <v>44329</v>
      </c>
      <c r="D1233" s="260"/>
      <c r="E1233" s="261">
        <v>2.23E-2</v>
      </c>
      <c r="F1233" s="263"/>
      <c r="G1233" s="262">
        <v>2.4500000000000001E-2</v>
      </c>
      <c r="H1233" s="285"/>
      <c r="I1233" s="260"/>
      <c r="J1233" s="261">
        <v>1.7399999999999999E-2</v>
      </c>
      <c r="K1233" s="260"/>
      <c r="L1233" s="261">
        <v>5.9499999999999997E-2</v>
      </c>
      <c r="M1233" s="264">
        <f t="shared" si="1522"/>
        <v>2.6651333333333336E-2</v>
      </c>
      <c r="N1233" s="264">
        <f t="shared" si="1523"/>
        <v>1.9761714285714285E-2</v>
      </c>
      <c r="O1233" s="264">
        <f t="shared" si="1524"/>
        <v>1.4404666666666666E-2</v>
      </c>
      <c r="P1233" s="264">
        <f t="shared" si="1525"/>
        <v>3.2533333333333331E-2</v>
      </c>
      <c r="Q1233" s="265">
        <f t="shared" si="1534"/>
        <v>2.23E-2</v>
      </c>
      <c r="R1233" s="265">
        <f t="shared" si="1535"/>
        <v>2.4500000000000001E-2</v>
      </c>
      <c r="S1233" s="265">
        <f t="shared" si="1536"/>
        <v>1.7399999999999999E-2</v>
      </c>
      <c r="T1233" s="265">
        <f t="shared" si="1537"/>
        <v>5.9499999999999997E-2</v>
      </c>
      <c r="V1233" s="257"/>
      <c r="W1233" s="265">
        <f t="shared" si="1538"/>
        <v>3.0925000000000001E-2</v>
      </c>
      <c r="AW1233" s="296">
        <f t="shared" si="1527"/>
        <v>5.9499999999999997E-2</v>
      </c>
      <c r="AX1233" s="266" t="str">
        <f t="shared" si="1528"/>
        <v>#5</v>
      </c>
    </row>
    <row r="1234" spans="1:50" ht="17.45" customHeight="1" x14ac:dyDescent="0.25">
      <c r="A1234" s="257">
        <f t="shared" si="1466"/>
        <v>5</v>
      </c>
      <c r="B1234" s="257">
        <f t="shared" si="1467"/>
        <v>2021</v>
      </c>
      <c r="C1234" s="8">
        <f t="shared" si="1517"/>
        <v>44330</v>
      </c>
      <c r="D1234" s="260">
        <v>3.3399999999999999E-2</v>
      </c>
      <c r="E1234" s="261"/>
      <c r="F1234" s="263">
        <v>1.3899999999999999E-2</v>
      </c>
      <c r="G1234" s="262"/>
      <c r="H1234" s="285"/>
      <c r="I1234" s="260">
        <v>1.52E-2</v>
      </c>
      <c r="J1234" s="261"/>
      <c r="K1234" s="332">
        <v>0.27</v>
      </c>
      <c r="L1234" s="261"/>
      <c r="M1234" s="264">
        <f t="shared" si="1522"/>
        <v>2.6854666666666662E-2</v>
      </c>
      <c r="N1234" s="264">
        <f t="shared" si="1523"/>
        <v>1.9493142857142858E-2</v>
      </c>
      <c r="O1234" s="264">
        <f t="shared" si="1524"/>
        <v>1.4477999999999998E-2</v>
      </c>
      <c r="P1234" s="264">
        <f t="shared" si="1525"/>
        <v>4.0506666666666663E-2</v>
      </c>
      <c r="Q1234" s="265">
        <f t="shared" si="1534"/>
        <v>3.3399999999999999E-2</v>
      </c>
      <c r="R1234" s="265">
        <f t="shared" si="1535"/>
        <v>1.3899999999999999E-2</v>
      </c>
      <c r="S1234" s="265">
        <f t="shared" si="1536"/>
        <v>1.52E-2</v>
      </c>
      <c r="T1234" s="334">
        <f t="shared" si="1537"/>
        <v>0.27</v>
      </c>
      <c r="V1234" s="257"/>
      <c r="W1234" s="265">
        <f t="shared" si="1538"/>
        <v>8.3125000000000004E-2</v>
      </c>
      <c r="X1234" s="265">
        <f>AVERAGE(Q1230:T1234)</f>
        <v>3.7154E-2</v>
      </c>
      <c r="Y1234" s="266">
        <v>176</v>
      </c>
      <c r="AW1234" s="296">
        <f t="shared" si="1527"/>
        <v>0.27</v>
      </c>
      <c r="AX1234" s="266" t="str">
        <f t="shared" si="1528"/>
        <v>#5</v>
      </c>
    </row>
    <row r="1235" spans="1:50" ht="17.45" customHeight="1" x14ac:dyDescent="0.25">
      <c r="A1235" s="257">
        <f t="shared" si="1466"/>
        <v>5</v>
      </c>
      <c r="B1235" s="257">
        <f t="shared" si="1467"/>
        <v>2021</v>
      </c>
      <c r="C1235" s="435">
        <f t="shared" si="1517"/>
        <v>44331</v>
      </c>
      <c r="D1235" s="434"/>
      <c r="E1235" s="436">
        <v>1.8599999999999998E-2</v>
      </c>
      <c r="F1235" s="437"/>
      <c r="G1235" s="438">
        <v>1.21E-2</v>
      </c>
      <c r="H1235" s="439"/>
      <c r="I1235" s="434"/>
      <c r="J1235" s="436">
        <v>6.9800000000000001E-3</v>
      </c>
      <c r="K1235" s="434"/>
      <c r="L1235" s="436">
        <v>4.6899999999999997E-2</v>
      </c>
      <c r="M1235" s="264">
        <f t="shared" si="1522"/>
        <v>2.6957999999999996E-2</v>
      </c>
      <c r="N1235" s="264">
        <f t="shared" si="1523"/>
        <v>1.9170285714285713E-2</v>
      </c>
      <c r="O1235" s="264">
        <f t="shared" si="1524"/>
        <v>1.4180666666666664E-2</v>
      </c>
      <c r="P1235" s="264">
        <f t="shared" si="1525"/>
        <v>4.1209999999999997E-2</v>
      </c>
      <c r="Q1235" s="442">
        <f t="shared" ref="Q1235:Q1243" si="1539">IFERROR(AVERAGE(D1235:E1235),"")</f>
        <v>1.8599999999999998E-2</v>
      </c>
      <c r="R1235" s="442">
        <f t="shared" ref="R1235:R1243" si="1540">IFERROR(AVERAGE(F1235:H1235),"")</f>
        <v>1.21E-2</v>
      </c>
      <c r="S1235" s="442">
        <f t="shared" ref="S1235:S1243" si="1541">IFERROR(AVERAGE(I1235:J1235),"")</f>
        <v>6.9800000000000001E-3</v>
      </c>
      <c r="T1235" s="442">
        <f t="shared" ref="T1235:T1243" si="1542">IFERROR(AVERAGE(K1235:L1235),"")</f>
        <v>4.6899999999999997E-2</v>
      </c>
      <c r="V1235" s="442">
        <f>AVERAGE(Q1235:T1235)</f>
        <v>2.1144999999999997E-2</v>
      </c>
      <c r="W1235" s="445"/>
      <c r="X1235" s="257"/>
      <c r="Y1235" s="266">
        <v>176</v>
      </c>
      <c r="AW1235" s="296">
        <f t="shared" si="1527"/>
        <v>4.6899999999999997E-2</v>
      </c>
      <c r="AX1235" s="266" t="str">
        <f t="shared" si="1528"/>
        <v>#5</v>
      </c>
    </row>
    <row r="1236" spans="1:50" ht="17.45" customHeight="1" x14ac:dyDescent="0.25">
      <c r="A1236" s="257">
        <f t="shared" si="1466"/>
        <v>5</v>
      </c>
      <c r="B1236" s="257">
        <f t="shared" si="1467"/>
        <v>2021</v>
      </c>
      <c r="C1236" s="435">
        <f t="shared" si="1517"/>
        <v>44332</v>
      </c>
      <c r="D1236" s="434">
        <v>1.67E-2</v>
      </c>
      <c r="E1236" s="436"/>
      <c r="F1236" s="437"/>
      <c r="G1236" s="438"/>
      <c r="H1236" s="439">
        <v>5.3899999999999998E-3</v>
      </c>
      <c r="I1236" s="434">
        <v>3.46E-3</v>
      </c>
      <c r="J1236" s="436"/>
      <c r="K1236" s="434">
        <v>2.4199999999999999E-2</v>
      </c>
      <c r="L1236" s="436"/>
      <c r="M1236" s="264">
        <f t="shared" si="1522"/>
        <v>2.6947999999999996E-2</v>
      </c>
      <c r="N1236" s="264">
        <f t="shared" si="1523"/>
        <v>1.8864285714285715E-2</v>
      </c>
      <c r="O1236" s="264">
        <f t="shared" si="1524"/>
        <v>1.3725999999999997E-2</v>
      </c>
      <c r="P1236" s="264">
        <f t="shared" si="1525"/>
        <v>4.1393333333333331E-2</v>
      </c>
      <c r="Q1236" s="442">
        <f t="shared" si="1539"/>
        <v>1.67E-2</v>
      </c>
      <c r="R1236" s="442">
        <f t="shared" si="1540"/>
        <v>5.3899999999999998E-3</v>
      </c>
      <c r="S1236" s="442">
        <f t="shared" si="1541"/>
        <v>3.46E-3</v>
      </c>
      <c r="T1236" s="442">
        <f t="shared" si="1542"/>
        <v>2.4199999999999999E-2</v>
      </c>
      <c r="V1236" s="442">
        <f>AVERAGE(Q1236:T1236)</f>
        <v>1.2437500000000001E-2</v>
      </c>
      <c r="W1236" s="445"/>
      <c r="X1236" s="265">
        <f>AVERAGE(Q1235:T1236)</f>
        <v>1.6791250000000001E-2</v>
      </c>
      <c r="Y1236" s="266">
        <v>176</v>
      </c>
      <c r="AW1236" s="296">
        <f t="shared" si="1527"/>
        <v>2.4199999999999999E-2</v>
      </c>
      <c r="AX1236" s="266" t="str">
        <f t="shared" si="1528"/>
        <v>#5</v>
      </c>
    </row>
    <row r="1237" spans="1:50" ht="17.45" customHeight="1" x14ac:dyDescent="0.25">
      <c r="A1237" s="257">
        <f t="shared" si="1466"/>
        <v>5</v>
      </c>
      <c r="B1237" s="257">
        <f t="shared" si="1467"/>
        <v>2021</v>
      </c>
      <c r="C1237" s="8">
        <f t="shared" si="1517"/>
        <v>44333</v>
      </c>
      <c r="D1237" s="260"/>
      <c r="E1237" s="261">
        <v>2.52E-2</v>
      </c>
      <c r="F1237" s="263"/>
      <c r="G1237" s="262">
        <v>1.8599999999999998E-2</v>
      </c>
      <c r="H1237" s="285"/>
      <c r="I1237" s="260"/>
      <c r="J1237" s="261">
        <v>1.2500000000000001E-2</v>
      </c>
      <c r="K1237" s="260"/>
      <c r="L1237" s="261">
        <v>4.3700000000000003E-2</v>
      </c>
      <c r="M1237" s="264">
        <f t="shared" si="1522"/>
        <v>2.7457999999999996E-2</v>
      </c>
      <c r="N1237" s="264">
        <f t="shared" si="1523"/>
        <v>1.9061428571428569E-2</v>
      </c>
      <c r="O1237" s="264">
        <f t="shared" si="1524"/>
        <v>1.3834666666666667E-2</v>
      </c>
      <c r="P1237" s="264">
        <f t="shared" si="1525"/>
        <v>4.237666666666666E-2</v>
      </c>
      <c r="Q1237" s="265">
        <f t="shared" si="1539"/>
        <v>2.52E-2</v>
      </c>
      <c r="R1237" s="265">
        <f t="shared" si="1540"/>
        <v>1.8599999999999998E-2</v>
      </c>
      <c r="S1237" s="265">
        <f t="shared" si="1541"/>
        <v>1.2500000000000001E-2</v>
      </c>
      <c r="T1237" s="265">
        <f t="shared" si="1542"/>
        <v>4.3700000000000003E-2</v>
      </c>
      <c r="V1237" s="257"/>
      <c r="W1237" s="265">
        <f t="shared" ref="W1237:W1241" si="1543">AVERAGE(Q1237:T1237)</f>
        <v>2.5000000000000001E-2</v>
      </c>
      <c r="AW1237" s="296">
        <f t="shared" si="1527"/>
        <v>4.3700000000000003E-2</v>
      </c>
      <c r="AX1237" s="266" t="str">
        <f t="shared" si="1528"/>
        <v>#5</v>
      </c>
    </row>
    <row r="1238" spans="1:50" ht="17.45" customHeight="1" x14ac:dyDescent="0.25">
      <c r="A1238" s="257">
        <f t="shared" si="1466"/>
        <v>5</v>
      </c>
      <c r="B1238" s="257">
        <f t="shared" si="1467"/>
        <v>2021</v>
      </c>
      <c r="C1238" s="48">
        <f t="shared" si="1517"/>
        <v>44334</v>
      </c>
      <c r="D1238" s="275">
        <v>3.3099999999999997E-2</v>
      </c>
      <c r="E1238" s="276"/>
      <c r="F1238" s="278">
        <v>2.1299999999999999E-2</v>
      </c>
      <c r="G1238" s="277"/>
      <c r="H1238" s="286">
        <v>2.01E-2</v>
      </c>
      <c r="I1238" s="275">
        <v>1.54E-2</v>
      </c>
      <c r="J1238" s="276"/>
      <c r="K1238" s="275">
        <v>3.2399999999999998E-2</v>
      </c>
      <c r="L1238" s="276"/>
      <c r="M1238" s="264">
        <f t="shared" si="1522"/>
        <v>2.782133333333333E-2</v>
      </c>
      <c r="N1238" s="264">
        <f t="shared" si="1523"/>
        <v>1.9115714285714284E-2</v>
      </c>
      <c r="O1238" s="264">
        <f t="shared" si="1524"/>
        <v>1.3991333333333333E-2</v>
      </c>
      <c r="P1238" s="264">
        <f t="shared" si="1525"/>
        <v>4.2653333333333335E-2</v>
      </c>
      <c r="Q1238" s="265">
        <f t="shared" si="1539"/>
        <v>3.3099999999999997E-2</v>
      </c>
      <c r="R1238" s="265">
        <f t="shared" si="1540"/>
        <v>2.07E-2</v>
      </c>
      <c r="S1238" s="265">
        <f t="shared" si="1541"/>
        <v>1.54E-2</v>
      </c>
      <c r="T1238" s="265">
        <f t="shared" si="1542"/>
        <v>3.2399999999999998E-2</v>
      </c>
      <c r="V1238" s="257"/>
      <c r="W1238" s="265">
        <f t="shared" si="1543"/>
        <v>2.5399999999999999E-2</v>
      </c>
      <c r="AW1238" s="296">
        <f t="shared" ref="AW1238:AW1239" si="1544">MAX(Q1238:T1238)</f>
        <v>3.3099999999999997E-2</v>
      </c>
      <c r="AX1238" s="266" t="str">
        <f t="shared" ref="AX1238:AX1239" si="1545">IF(Q1238=AW1238,"#1",IF(R1238=AW1238,"#2",IF(S1238=AW1238,"#4",IF(T1238=AW1238,"#5"))))</f>
        <v>#1</v>
      </c>
    </row>
    <row r="1239" spans="1:50" ht="17.45" customHeight="1" x14ac:dyDescent="0.25">
      <c r="A1239" s="257">
        <f t="shared" si="1466"/>
        <v>5</v>
      </c>
      <c r="B1239" s="257">
        <f t="shared" si="1467"/>
        <v>2021</v>
      </c>
      <c r="C1239" s="8">
        <f t="shared" si="1517"/>
        <v>44335</v>
      </c>
      <c r="D1239" s="260"/>
      <c r="E1239" s="261">
        <v>2.9700000000000001E-2</v>
      </c>
      <c r="F1239" s="263"/>
      <c r="G1239" s="262">
        <v>1.6E-2</v>
      </c>
      <c r="H1239" s="285"/>
      <c r="I1239" s="260"/>
      <c r="J1239" s="261">
        <v>1.6899999999999998E-2</v>
      </c>
      <c r="K1239" s="260"/>
      <c r="L1239" s="261">
        <v>4.7899999999999998E-2</v>
      </c>
      <c r="M1239" s="264">
        <f t="shared" si="1522"/>
        <v>2.8044666666666662E-2</v>
      </c>
      <c r="N1239" s="264">
        <f t="shared" si="1523"/>
        <v>1.8818571428571428E-2</v>
      </c>
      <c r="O1239" s="264">
        <f t="shared" si="1524"/>
        <v>1.3938000000000002E-2</v>
      </c>
      <c r="P1239" s="264">
        <f t="shared" si="1525"/>
        <v>4.2910000000000004E-2</v>
      </c>
      <c r="Q1239" s="265">
        <f t="shared" si="1539"/>
        <v>2.9700000000000001E-2</v>
      </c>
      <c r="R1239" s="265">
        <f t="shared" si="1540"/>
        <v>1.6E-2</v>
      </c>
      <c r="S1239" s="265">
        <f t="shared" si="1541"/>
        <v>1.6899999999999998E-2</v>
      </c>
      <c r="T1239" s="265">
        <f t="shared" si="1542"/>
        <v>4.7899999999999998E-2</v>
      </c>
      <c r="V1239" s="257"/>
      <c r="W1239" s="265">
        <f t="shared" si="1543"/>
        <v>2.7625E-2</v>
      </c>
      <c r="AW1239" s="296">
        <f t="shared" si="1544"/>
        <v>4.7899999999999998E-2</v>
      </c>
      <c r="AX1239" s="266" t="str">
        <f t="shared" si="1545"/>
        <v>#5</v>
      </c>
    </row>
    <row r="1240" spans="1:50" ht="17.45" customHeight="1" x14ac:dyDescent="0.25">
      <c r="A1240" s="257">
        <f t="shared" si="1466"/>
        <v>5</v>
      </c>
      <c r="B1240" s="257">
        <f t="shared" si="1467"/>
        <v>2021</v>
      </c>
      <c r="C1240" s="8">
        <f t="shared" si="1517"/>
        <v>44336</v>
      </c>
      <c r="D1240" s="260">
        <v>4.3400000000000001E-2</v>
      </c>
      <c r="E1240" s="261"/>
      <c r="F1240" s="263">
        <v>1.3299999999999999E-2</v>
      </c>
      <c r="G1240" s="262"/>
      <c r="H1240" s="285"/>
      <c r="I1240" s="260">
        <v>1.4E-2</v>
      </c>
      <c r="J1240" s="261"/>
      <c r="K1240" s="260">
        <v>3.4599999999999999E-2</v>
      </c>
      <c r="L1240" s="261"/>
      <c r="M1240" s="264">
        <f t="shared" si="1522"/>
        <v>2.8914666666666665E-2</v>
      </c>
      <c r="N1240" s="264">
        <f t="shared" si="1523"/>
        <v>1.880142857142857E-2</v>
      </c>
      <c r="O1240" s="264">
        <f t="shared" si="1524"/>
        <v>1.3848000000000001E-2</v>
      </c>
      <c r="P1240" s="264">
        <f t="shared" si="1525"/>
        <v>4.2756666666666665E-2</v>
      </c>
      <c r="Q1240" s="265">
        <f t="shared" si="1539"/>
        <v>4.3400000000000001E-2</v>
      </c>
      <c r="R1240" s="265">
        <f t="shared" si="1540"/>
        <v>1.3299999999999999E-2</v>
      </c>
      <c r="S1240" s="265">
        <f t="shared" si="1541"/>
        <v>1.4E-2</v>
      </c>
      <c r="T1240" s="265">
        <f t="shared" si="1542"/>
        <v>3.4599999999999999E-2</v>
      </c>
      <c r="V1240" s="257"/>
      <c r="W1240" s="265">
        <f t="shared" si="1543"/>
        <v>2.6325000000000001E-2</v>
      </c>
      <c r="AW1240" s="296">
        <f t="shared" ref="AW1240:AW1253" si="1546">MAX(Q1240:T1240)</f>
        <v>4.3400000000000001E-2</v>
      </c>
      <c r="AX1240" s="266" t="str">
        <f t="shared" ref="AX1240:AX1253" si="1547">IF(Q1240=AW1240,"#1",IF(R1240=AW1240,"#2",IF(S1240=AW1240,"#4",IF(T1240=AW1240,"#5"))))</f>
        <v>#1</v>
      </c>
    </row>
    <row r="1241" spans="1:50" ht="17.45" customHeight="1" x14ac:dyDescent="0.25">
      <c r="A1241" s="257">
        <f t="shared" si="1466"/>
        <v>5</v>
      </c>
      <c r="B1241" s="257">
        <f t="shared" si="1467"/>
        <v>2021</v>
      </c>
      <c r="C1241" s="8">
        <f t="shared" si="1517"/>
        <v>44337</v>
      </c>
      <c r="D1241" s="260"/>
      <c r="E1241" s="261">
        <v>3.2099999999999997E-2</v>
      </c>
      <c r="F1241" s="263"/>
      <c r="G1241" s="262">
        <v>4.7600000000000003E-2</v>
      </c>
      <c r="H1241" s="285"/>
      <c r="I1241" s="260"/>
      <c r="J1241" s="261">
        <v>1.7100000000000001E-2</v>
      </c>
      <c r="K1241" s="260"/>
      <c r="L1241" s="134">
        <v>8.9099999999999999E-2</v>
      </c>
      <c r="M1241" s="264">
        <f t="shared" si="1522"/>
        <v>2.9297999999999998E-2</v>
      </c>
      <c r="N1241" s="264">
        <f t="shared" si="1523"/>
        <v>1.9607142857142854E-2</v>
      </c>
      <c r="O1241" s="264">
        <f t="shared" si="1524"/>
        <v>1.4114000000000005E-2</v>
      </c>
      <c r="P1241" s="264">
        <f t="shared" si="1525"/>
        <v>4.4396666666666668E-2</v>
      </c>
      <c r="Q1241" s="265">
        <f t="shared" si="1539"/>
        <v>3.2099999999999997E-2</v>
      </c>
      <c r="R1241" s="265">
        <f t="shared" si="1540"/>
        <v>4.7600000000000003E-2</v>
      </c>
      <c r="S1241" s="265">
        <f t="shared" si="1541"/>
        <v>1.7100000000000001E-2</v>
      </c>
      <c r="T1241" s="334">
        <f t="shared" si="1542"/>
        <v>8.9099999999999999E-2</v>
      </c>
      <c r="V1241" s="257"/>
      <c r="W1241" s="265">
        <f t="shared" si="1543"/>
        <v>4.6475000000000002E-2</v>
      </c>
      <c r="X1241" s="265">
        <f>AVERAGE(Q1237:T1241)</f>
        <v>3.0164999999999997E-2</v>
      </c>
      <c r="Y1241" s="266">
        <v>177</v>
      </c>
      <c r="AW1241" s="296">
        <f t="shared" si="1546"/>
        <v>8.9099999999999999E-2</v>
      </c>
      <c r="AX1241" s="266" t="str">
        <f t="shared" si="1547"/>
        <v>#5</v>
      </c>
    </row>
    <row r="1242" spans="1:50" ht="17.45" customHeight="1" x14ac:dyDescent="0.25">
      <c r="A1242" s="257">
        <f t="shared" si="1466"/>
        <v>5</v>
      </c>
      <c r="B1242" s="257">
        <f t="shared" si="1467"/>
        <v>2021</v>
      </c>
      <c r="C1242" s="435">
        <f t="shared" si="1517"/>
        <v>44338</v>
      </c>
      <c r="D1242" s="434">
        <v>1.4800000000000001E-2</v>
      </c>
      <c r="E1242" s="436"/>
      <c r="F1242" s="437"/>
      <c r="G1242" s="438"/>
      <c r="H1242" s="439">
        <v>0.02</v>
      </c>
      <c r="I1242" s="434">
        <v>7.8200000000000006E-3</v>
      </c>
      <c r="J1242" s="436"/>
      <c r="K1242" s="434">
        <v>2.8000000000000001E-2</v>
      </c>
      <c r="L1242" s="436"/>
      <c r="M1242" s="264">
        <f t="shared" si="1522"/>
        <v>2.9194666666666667E-2</v>
      </c>
      <c r="N1242" s="264">
        <f t="shared" si="1523"/>
        <v>1.9752857142857145E-2</v>
      </c>
      <c r="O1242" s="264">
        <f t="shared" si="1524"/>
        <v>1.3961333333333338E-2</v>
      </c>
      <c r="P1242" s="264">
        <f t="shared" si="1525"/>
        <v>4.4810000000000003E-2</v>
      </c>
      <c r="Q1242" s="442">
        <f t="shared" si="1539"/>
        <v>1.4800000000000001E-2</v>
      </c>
      <c r="R1242" s="442">
        <f t="shared" si="1540"/>
        <v>0.02</v>
      </c>
      <c r="S1242" s="442">
        <f t="shared" si="1541"/>
        <v>7.8200000000000006E-3</v>
      </c>
      <c r="T1242" s="442">
        <f t="shared" si="1542"/>
        <v>2.8000000000000001E-2</v>
      </c>
      <c r="V1242" s="442">
        <f>AVERAGE(Q1242:T1242)</f>
        <v>1.7655000000000001E-2</v>
      </c>
      <c r="W1242" s="445"/>
      <c r="X1242" s="257"/>
      <c r="Y1242" s="266">
        <v>177</v>
      </c>
      <c r="AW1242" s="296">
        <f t="shared" si="1546"/>
        <v>2.8000000000000001E-2</v>
      </c>
      <c r="AX1242" s="266" t="str">
        <f t="shared" si="1547"/>
        <v>#5</v>
      </c>
    </row>
    <row r="1243" spans="1:50" ht="17.45" customHeight="1" x14ac:dyDescent="0.25">
      <c r="A1243" s="257">
        <f t="shared" si="1466"/>
        <v>5</v>
      </c>
      <c r="B1243" s="257">
        <f t="shared" si="1467"/>
        <v>2021</v>
      </c>
      <c r="C1243" s="435">
        <f t="shared" si="1517"/>
        <v>44339</v>
      </c>
      <c r="D1243" s="434"/>
      <c r="E1243" s="436">
        <v>1.26E-2</v>
      </c>
      <c r="F1243" s="437"/>
      <c r="G1243" s="438">
        <v>1.35E-2</v>
      </c>
      <c r="H1243" s="439"/>
      <c r="I1243" s="434"/>
      <c r="J1243" s="436">
        <v>5.9300000000000004E-3</v>
      </c>
      <c r="K1243" s="434"/>
      <c r="L1243" s="444">
        <v>0.158</v>
      </c>
      <c r="M1243" s="264">
        <f t="shared" si="1522"/>
        <v>2.8261333333333329E-2</v>
      </c>
      <c r="N1243" s="264">
        <f t="shared" si="1523"/>
        <v>1.9624285714285712E-2</v>
      </c>
      <c r="O1243" s="264">
        <f t="shared" si="1524"/>
        <v>1.3749000000000003E-2</v>
      </c>
      <c r="P1243" s="264">
        <f t="shared" si="1525"/>
        <v>4.8933333333333336E-2</v>
      </c>
      <c r="Q1243" s="442">
        <f t="shared" si="1539"/>
        <v>1.26E-2</v>
      </c>
      <c r="R1243" s="442">
        <f t="shared" si="1540"/>
        <v>1.35E-2</v>
      </c>
      <c r="S1243" s="442">
        <f t="shared" si="1541"/>
        <v>5.9300000000000004E-3</v>
      </c>
      <c r="T1243" s="468">
        <f t="shared" si="1542"/>
        <v>0.158</v>
      </c>
      <c r="V1243" s="442">
        <f>AVERAGE(Q1243:T1243)</f>
        <v>4.7507500000000001E-2</v>
      </c>
      <c r="W1243" s="445"/>
      <c r="X1243" s="265">
        <f>AVERAGE(Q1242:T1243)</f>
        <v>3.2581249999999999E-2</v>
      </c>
      <c r="Y1243" s="266">
        <v>177</v>
      </c>
      <c r="AW1243" s="296">
        <f t="shared" si="1546"/>
        <v>0.158</v>
      </c>
      <c r="AX1243" s="266" t="str">
        <f t="shared" si="1547"/>
        <v>#5</v>
      </c>
    </row>
    <row r="1244" spans="1:50" ht="17.45" customHeight="1" x14ac:dyDescent="0.25">
      <c r="A1244" s="257">
        <f t="shared" si="1466"/>
        <v>5</v>
      </c>
      <c r="B1244" s="257">
        <f t="shared" si="1467"/>
        <v>2021</v>
      </c>
      <c r="C1244" s="48">
        <f t="shared" si="1517"/>
        <v>44340</v>
      </c>
      <c r="D1244" s="279">
        <v>3.4000000000000002E-2</v>
      </c>
      <c r="E1244" s="280"/>
      <c r="F1244" s="282">
        <v>3.1899999999999998E-2</v>
      </c>
      <c r="G1244" s="281"/>
      <c r="H1244" s="142">
        <v>3.3099999999999997E-2</v>
      </c>
      <c r="I1244" s="279">
        <v>2.29E-2</v>
      </c>
      <c r="J1244" s="280"/>
      <c r="K1244" s="279">
        <v>2.5000000000000001E-2</v>
      </c>
      <c r="L1244" s="280"/>
      <c r="M1244" s="264">
        <f t="shared" si="1522"/>
        <v>2.6224666666666667E-2</v>
      </c>
      <c r="N1244" s="264">
        <f t="shared" si="1523"/>
        <v>1.9601428571428568E-2</v>
      </c>
      <c r="O1244" s="264">
        <f t="shared" si="1524"/>
        <v>1.4301000000000005E-2</v>
      </c>
      <c r="P1244" s="264">
        <f t="shared" si="1525"/>
        <v>4.6926666666666665E-2</v>
      </c>
      <c r="Q1244" s="265">
        <f t="shared" ref="Q1244:Q1250" si="1548">IFERROR(AVERAGE(D1244:E1244),"")</f>
        <v>3.4000000000000002E-2</v>
      </c>
      <c r="R1244" s="265">
        <f t="shared" ref="R1244:R1250" si="1549">IFERROR(AVERAGE(F1244:H1244),"")</f>
        <v>3.2500000000000001E-2</v>
      </c>
      <c r="S1244" s="265">
        <f t="shared" ref="S1244:S1250" si="1550">IFERROR(AVERAGE(I1244:J1244),"")</f>
        <v>2.29E-2</v>
      </c>
      <c r="T1244" s="265">
        <f t="shared" ref="T1244:T1250" si="1551">IFERROR(AVERAGE(K1244:L1244),"")</f>
        <v>2.5000000000000001E-2</v>
      </c>
      <c r="V1244" s="257"/>
      <c r="W1244" s="265">
        <f t="shared" ref="W1244:W1248" si="1552">AVERAGE(Q1244:T1244)</f>
        <v>2.86E-2</v>
      </c>
      <c r="AW1244" s="296">
        <f t="shared" si="1546"/>
        <v>3.4000000000000002E-2</v>
      </c>
      <c r="AX1244" s="266" t="str">
        <f t="shared" si="1547"/>
        <v>#1</v>
      </c>
    </row>
    <row r="1245" spans="1:50" ht="17.45" customHeight="1" x14ac:dyDescent="0.25">
      <c r="A1245" s="257">
        <f t="shared" si="1466"/>
        <v>5</v>
      </c>
      <c r="B1245" s="257">
        <f t="shared" si="1467"/>
        <v>2021</v>
      </c>
      <c r="C1245" s="8">
        <f t="shared" si="1517"/>
        <v>44341</v>
      </c>
      <c r="D1245" s="252"/>
      <c r="E1245" s="253">
        <v>5.6500000000000002E-2</v>
      </c>
      <c r="F1245" s="255"/>
      <c r="G1245" s="254">
        <v>2.06E-2</v>
      </c>
      <c r="H1245" s="114"/>
      <c r="I1245" s="252"/>
      <c r="J1245" s="253">
        <v>1.9400000000000001E-2</v>
      </c>
      <c r="K1245" s="252"/>
      <c r="L1245" s="335">
        <v>0.11899999999999999</v>
      </c>
      <c r="M1245" s="264">
        <f t="shared" si="1522"/>
        <v>2.6924666666666663E-2</v>
      </c>
      <c r="N1245" s="264">
        <f t="shared" si="1523"/>
        <v>1.9747142857142855E-2</v>
      </c>
      <c r="O1245" s="264">
        <f t="shared" si="1524"/>
        <v>1.4777333333333335E-2</v>
      </c>
      <c r="P1245" s="264">
        <f t="shared" si="1525"/>
        <v>5.0213333333333332E-2</v>
      </c>
      <c r="Q1245" s="265">
        <f t="shared" si="1548"/>
        <v>5.6500000000000002E-2</v>
      </c>
      <c r="R1245" s="265">
        <f t="shared" si="1549"/>
        <v>2.06E-2</v>
      </c>
      <c r="S1245" s="265">
        <f t="shared" si="1550"/>
        <v>1.9400000000000001E-2</v>
      </c>
      <c r="T1245" s="334">
        <f t="shared" si="1551"/>
        <v>0.11899999999999999</v>
      </c>
      <c r="V1245" s="257"/>
      <c r="W1245" s="265">
        <f t="shared" si="1552"/>
        <v>5.3874999999999999E-2</v>
      </c>
      <c r="AW1245" s="296">
        <f t="shared" si="1546"/>
        <v>0.11899999999999999</v>
      </c>
      <c r="AX1245" s="266" t="str">
        <f t="shared" si="1547"/>
        <v>#5</v>
      </c>
    </row>
    <row r="1246" spans="1:50" ht="17.45" customHeight="1" x14ac:dyDescent="0.25">
      <c r="A1246" s="257">
        <f t="shared" si="1466"/>
        <v>5</v>
      </c>
      <c r="B1246" s="257">
        <f t="shared" si="1467"/>
        <v>2021</v>
      </c>
      <c r="C1246" s="8">
        <f t="shared" si="1517"/>
        <v>44342</v>
      </c>
      <c r="D1246" s="260">
        <v>2.29E-2</v>
      </c>
      <c r="E1246" s="261"/>
      <c r="F1246" s="263">
        <v>1.5100000000000001E-2</v>
      </c>
      <c r="G1246" s="262"/>
      <c r="H1246" s="285"/>
      <c r="I1246" s="260">
        <v>1.0800000000000001E-2</v>
      </c>
      <c r="J1246" s="261"/>
      <c r="K1246" s="332">
        <v>0.19400000000000001</v>
      </c>
      <c r="L1246" s="261"/>
      <c r="M1246" s="264">
        <f t="shared" si="1522"/>
        <v>2.654133333333333E-2</v>
      </c>
      <c r="N1246" s="264">
        <f t="shared" si="1523"/>
        <v>1.9375714285714284E-2</v>
      </c>
      <c r="O1246" s="264">
        <f t="shared" si="1524"/>
        <v>1.4744E-2</v>
      </c>
      <c r="P1246" s="264">
        <f t="shared" si="1525"/>
        <v>5.5699999999999986E-2</v>
      </c>
      <c r="Q1246" s="265">
        <f t="shared" si="1548"/>
        <v>2.29E-2</v>
      </c>
      <c r="R1246" s="265">
        <f t="shared" si="1549"/>
        <v>1.5100000000000001E-2</v>
      </c>
      <c r="S1246" s="265">
        <f t="shared" si="1550"/>
        <v>1.0800000000000001E-2</v>
      </c>
      <c r="T1246" s="334">
        <f t="shared" si="1551"/>
        <v>0.19400000000000001</v>
      </c>
      <c r="V1246" s="257"/>
      <c r="W1246" s="265">
        <f t="shared" si="1552"/>
        <v>6.0700000000000004E-2</v>
      </c>
      <c r="AW1246" s="296">
        <f t="shared" si="1546"/>
        <v>0.19400000000000001</v>
      </c>
      <c r="AX1246" s="266" t="str">
        <f t="shared" si="1547"/>
        <v>#5</v>
      </c>
    </row>
    <row r="1247" spans="1:50" ht="17.45" customHeight="1" x14ac:dyDescent="0.25">
      <c r="A1247" s="257">
        <f t="shared" si="1466"/>
        <v>5</v>
      </c>
      <c r="B1247" s="257">
        <f t="shared" si="1467"/>
        <v>2021</v>
      </c>
      <c r="C1247" s="8">
        <f t="shared" si="1517"/>
        <v>44343</v>
      </c>
      <c r="D1247" s="260"/>
      <c r="E1247" s="261">
        <v>2.1100000000000001E-2</v>
      </c>
      <c r="F1247" s="263"/>
      <c r="G1247" s="262">
        <v>1.38E-2</v>
      </c>
      <c r="H1247" s="285"/>
      <c r="I1247" s="260"/>
      <c r="J1247" s="261">
        <v>1.24E-2</v>
      </c>
      <c r="K1247" s="260"/>
      <c r="L1247" s="261">
        <v>6.5000000000000002E-2</v>
      </c>
      <c r="M1247" s="264">
        <f t="shared" si="1522"/>
        <v>2.4201333333333342E-2</v>
      </c>
      <c r="N1247" s="264">
        <f t="shared" si="1523"/>
        <v>1.9272857142857147E-2</v>
      </c>
      <c r="O1247" s="264">
        <f t="shared" si="1524"/>
        <v>1.4744000000000002E-2</v>
      </c>
      <c r="P1247" s="264">
        <f t="shared" si="1525"/>
        <v>5.6463333333333317E-2</v>
      </c>
      <c r="Q1247" s="265">
        <f t="shared" si="1548"/>
        <v>2.1100000000000001E-2</v>
      </c>
      <c r="R1247" s="265">
        <f t="shared" si="1549"/>
        <v>1.38E-2</v>
      </c>
      <c r="S1247" s="265">
        <f t="shared" si="1550"/>
        <v>1.24E-2</v>
      </c>
      <c r="T1247" s="265">
        <f t="shared" si="1551"/>
        <v>6.5000000000000002E-2</v>
      </c>
      <c r="V1247" s="257"/>
      <c r="W1247" s="265">
        <f t="shared" si="1552"/>
        <v>2.8075000000000003E-2</v>
      </c>
      <c r="AW1247" s="296">
        <f t="shared" si="1546"/>
        <v>6.5000000000000002E-2</v>
      </c>
      <c r="AX1247" s="266" t="str">
        <f t="shared" si="1547"/>
        <v>#5</v>
      </c>
    </row>
    <row r="1248" spans="1:50" ht="17.45" customHeight="1" thickBot="1" x14ac:dyDescent="0.3">
      <c r="A1248" s="257">
        <f t="shared" si="1466"/>
        <v>5</v>
      </c>
      <c r="B1248" s="257">
        <f t="shared" si="1467"/>
        <v>2021</v>
      </c>
      <c r="C1248" s="8">
        <f t="shared" si="1517"/>
        <v>44344</v>
      </c>
      <c r="D1248" s="260">
        <v>3.0700000000000002E-2</v>
      </c>
      <c r="E1248" s="261"/>
      <c r="F1248" s="263"/>
      <c r="G1248" s="262"/>
      <c r="H1248" s="285">
        <v>1.89E-2</v>
      </c>
      <c r="I1248" s="260">
        <v>1.5100000000000001E-2</v>
      </c>
      <c r="J1248" s="261"/>
      <c r="K1248" s="260">
        <v>2.2499999999999999E-2</v>
      </c>
      <c r="L1248" s="261"/>
      <c r="M1248" s="264">
        <f t="shared" si="1522"/>
        <v>2.4398E-2</v>
      </c>
      <c r="N1248" s="264">
        <f t="shared" si="1523"/>
        <v>1.9124285714285719E-2</v>
      </c>
      <c r="O1248" s="264">
        <f t="shared" si="1524"/>
        <v>1.4640666666666668E-2</v>
      </c>
      <c r="P1248" s="264">
        <f t="shared" si="1525"/>
        <v>5.608999999999998E-2</v>
      </c>
      <c r="Q1248" s="265">
        <f t="shared" si="1548"/>
        <v>3.0700000000000002E-2</v>
      </c>
      <c r="R1248" s="265">
        <f t="shared" si="1549"/>
        <v>1.89E-2</v>
      </c>
      <c r="S1248" s="265">
        <f t="shared" si="1550"/>
        <v>1.5100000000000001E-2</v>
      </c>
      <c r="T1248" s="265">
        <f t="shared" si="1551"/>
        <v>2.2499999999999999E-2</v>
      </c>
      <c r="V1248" s="257"/>
      <c r="W1248" s="265">
        <f t="shared" si="1552"/>
        <v>2.18E-2</v>
      </c>
      <c r="X1248" s="265">
        <f>AVERAGE(Q1244:T1248)</f>
        <v>3.8609999999999998E-2</v>
      </c>
      <c r="Y1248" s="266">
        <v>178</v>
      </c>
      <c r="AW1248" s="296">
        <f t="shared" si="1546"/>
        <v>3.0700000000000002E-2</v>
      </c>
      <c r="AX1248" s="266" t="str">
        <f t="shared" si="1547"/>
        <v>#1</v>
      </c>
    </row>
    <row r="1249" spans="1:50" ht="17.45" customHeight="1" thickBot="1" x14ac:dyDescent="0.3">
      <c r="A1249" s="257">
        <f t="shared" si="1466"/>
        <v>5</v>
      </c>
      <c r="B1249" s="257">
        <f t="shared" si="1467"/>
        <v>2021</v>
      </c>
      <c r="C1249" s="435">
        <f t="shared" si="1517"/>
        <v>44345</v>
      </c>
      <c r="D1249" s="434"/>
      <c r="E1249" s="436">
        <v>1.72E-2</v>
      </c>
      <c r="F1249" s="437"/>
      <c r="G1249" s="438">
        <v>1.12E-2</v>
      </c>
      <c r="H1249" s="439"/>
      <c r="I1249" s="434"/>
      <c r="J1249" s="436">
        <v>6.5500000000000003E-3</v>
      </c>
      <c r="K1249" s="434"/>
      <c r="L1249" s="436">
        <v>2.8899999999999999E-2</v>
      </c>
      <c r="M1249" s="264">
        <f t="shared" si="1522"/>
        <v>2.4011333333333336E-2</v>
      </c>
      <c r="N1249" s="264">
        <f t="shared" si="1523"/>
        <v>1.8610000000000002E-2</v>
      </c>
      <c r="O1249" s="264">
        <f t="shared" si="1524"/>
        <v>1.3908999999999999E-2</v>
      </c>
      <c r="P1249" s="264">
        <f t="shared" si="1525"/>
        <v>5.5243333333333311E-2</v>
      </c>
      <c r="Q1249" s="442">
        <f t="shared" si="1548"/>
        <v>1.72E-2</v>
      </c>
      <c r="R1249" s="442">
        <f t="shared" si="1549"/>
        <v>1.12E-2</v>
      </c>
      <c r="S1249" s="442">
        <f t="shared" si="1550"/>
        <v>6.5500000000000003E-3</v>
      </c>
      <c r="T1249" s="442">
        <f t="shared" si="1551"/>
        <v>2.8899999999999999E-2</v>
      </c>
      <c r="V1249" s="442">
        <f>AVERAGE(Q1249:T1249)</f>
        <v>1.5962500000000001E-2</v>
      </c>
      <c r="W1249" s="445"/>
      <c r="X1249" s="257"/>
      <c r="Y1249" s="266">
        <v>178</v>
      </c>
      <c r="Z1249" s="313" t="s">
        <v>94</v>
      </c>
      <c r="AA1249" s="299">
        <v>2021</v>
      </c>
      <c r="AB1249" s="300"/>
      <c r="AC1249" s="300"/>
      <c r="AD1249" s="300"/>
      <c r="AW1249" s="296">
        <f t="shared" si="1546"/>
        <v>2.8899999999999999E-2</v>
      </c>
      <c r="AX1249" s="266" t="str">
        <f t="shared" si="1547"/>
        <v>#5</v>
      </c>
    </row>
    <row r="1250" spans="1:50" ht="17.45" customHeight="1" x14ac:dyDescent="0.25">
      <c r="A1250" s="257">
        <f t="shared" si="1466"/>
        <v>5</v>
      </c>
      <c r="B1250" s="257">
        <f t="shared" si="1467"/>
        <v>2021</v>
      </c>
      <c r="C1250" s="48">
        <f t="shared" si="1517"/>
        <v>44346</v>
      </c>
      <c r="D1250" s="434">
        <v>1.3299999999999999E-2</v>
      </c>
      <c r="E1250" s="436"/>
      <c r="F1250" s="437">
        <v>5.11E-3</v>
      </c>
      <c r="G1250" s="438"/>
      <c r="H1250" s="439">
        <v>5.64E-3</v>
      </c>
      <c r="I1250" s="434">
        <v>4.4900000000000001E-3</v>
      </c>
      <c r="J1250" s="436"/>
      <c r="K1250" s="434">
        <v>2.1700000000000001E-2</v>
      </c>
      <c r="L1250" s="436"/>
      <c r="M1250" s="264">
        <f t="shared" si="1522"/>
        <v>2.3554666666666665E-2</v>
      </c>
      <c r="N1250" s="264">
        <f t="shared" si="1523"/>
        <v>1.777142857142857E-2</v>
      </c>
      <c r="O1250" s="264">
        <f t="shared" si="1524"/>
        <v>1.3335333333333331E-2</v>
      </c>
      <c r="P1250" s="264">
        <f t="shared" si="1525"/>
        <v>5.4539999999999984E-2</v>
      </c>
      <c r="Q1250" s="442">
        <f t="shared" si="1548"/>
        <v>1.3299999999999999E-2</v>
      </c>
      <c r="R1250" s="442">
        <f t="shared" si="1549"/>
        <v>5.3749999999999996E-3</v>
      </c>
      <c r="S1250" s="442">
        <f t="shared" si="1550"/>
        <v>4.4900000000000001E-3</v>
      </c>
      <c r="T1250" s="442">
        <f t="shared" si="1551"/>
        <v>2.1700000000000001E-2</v>
      </c>
      <c r="V1250" s="442">
        <f>AVERAGE(Q1250:T1250)</f>
        <v>1.1216250000000001E-2</v>
      </c>
      <c r="W1250" s="445"/>
      <c r="X1250" s="265">
        <f>AVERAGE(Q1249:T1250)</f>
        <v>1.3589374999999999E-2</v>
      </c>
      <c r="Y1250" s="266">
        <v>178</v>
      </c>
      <c r="Z1250" s="301" t="s">
        <v>35</v>
      </c>
      <c r="AA1250" s="301" t="s">
        <v>1</v>
      </c>
      <c r="AB1250" s="301" t="s">
        <v>2</v>
      </c>
      <c r="AC1250" s="301" t="s">
        <v>9</v>
      </c>
      <c r="AD1250" s="301" t="s">
        <v>12</v>
      </c>
      <c r="AW1250" s="296">
        <f t="shared" si="1546"/>
        <v>2.1700000000000001E-2</v>
      </c>
      <c r="AX1250" s="266" t="str">
        <f t="shared" si="1547"/>
        <v>#5</v>
      </c>
    </row>
    <row r="1251" spans="1:50" ht="17.45" customHeight="1" thickBot="1" x14ac:dyDescent="0.3">
      <c r="A1251" s="257">
        <f t="shared" si="1466"/>
        <v>5</v>
      </c>
      <c r="B1251" s="257">
        <f t="shared" si="1467"/>
        <v>2021</v>
      </c>
      <c r="C1251" s="116">
        <f t="shared" si="1517"/>
        <v>44347</v>
      </c>
      <c r="D1251" s="126"/>
      <c r="E1251" s="129">
        <v>4.3799999999999999E-2</v>
      </c>
      <c r="F1251" s="130"/>
      <c r="G1251" s="128">
        <v>1.41E-2</v>
      </c>
      <c r="H1251" s="127"/>
      <c r="I1251" s="126"/>
      <c r="J1251" s="129">
        <v>7.4000000000000003E-3</v>
      </c>
      <c r="K1251" s="126"/>
      <c r="L1251" s="129">
        <v>2.5600000000000001E-2</v>
      </c>
      <c r="M1251" s="264">
        <f t="shared" si="1522"/>
        <v>2.4547999999999997E-2</v>
      </c>
      <c r="N1251" s="264">
        <f t="shared" si="1523"/>
        <v>1.7811428571428572E-2</v>
      </c>
      <c r="O1251" s="264">
        <f t="shared" si="1524"/>
        <v>1.3195333333333333E-2</v>
      </c>
      <c r="P1251" s="264">
        <f t="shared" si="1525"/>
        <v>5.4396666666666649E-2</v>
      </c>
      <c r="Q1251" s="308">
        <f t="shared" ref="Q1251:Q1252" si="1553">IFERROR(AVERAGE(D1251:E1251),"")</f>
        <v>4.3799999999999999E-2</v>
      </c>
      <c r="R1251" s="308">
        <f t="shared" ref="R1251:R1252" si="1554">IFERROR(AVERAGE(F1251:H1251),"")</f>
        <v>1.41E-2</v>
      </c>
      <c r="S1251" s="308">
        <f t="shared" ref="S1251:S1252" si="1555">IFERROR(AVERAGE(I1251:J1251),"")</f>
        <v>7.4000000000000003E-3</v>
      </c>
      <c r="T1251" s="308">
        <f t="shared" ref="T1251:T1252" si="1556">IFERROR(AVERAGE(K1251:L1251),"")</f>
        <v>2.5600000000000001E-2</v>
      </c>
      <c r="U1251" s="315"/>
      <c r="V1251" s="307"/>
      <c r="W1251" s="308">
        <f t="shared" ref="W1251:W1252" si="1557">AVERAGE(Q1251:T1251)</f>
        <v>2.2724999999999999E-2</v>
      </c>
      <c r="Z1251" s="302" t="s">
        <v>58</v>
      </c>
      <c r="AA1251" s="303">
        <f>AVERAGE(D1221:E1251)</f>
        <v>2.4207741935483869E-2</v>
      </c>
      <c r="AB1251" s="303">
        <f>AVERAGE(F1221:H1251)</f>
        <v>1.7669444444444446E-2</v>
      </c>
      <c r="AC1251" s="303">
        <f>AVERAGE(I1221:J1251)</f>
        <v>1.3143870967741934E-2</v>
      </c>
      <c r="AD1251" s="303">
        <f>AVERAGE(K1221:L1251)</f>
        <v>5.3606451612903207E-2</v>
      </c>
      <c r="AW1251" s="296">
        <f t="shared" si="1546"/>
        <v>4.3799999999999999E-2</v>
      </c>
      <c r="AX1251" s="266" t="str">
        <f t="shared" si="1547"/>
        <v>#1</v>
      </c>
    </row>
    <row r="1252" spans="1:50" ht="17.45" customHeight="1" x14ac:dyDescent="0.25">
      <c r="A1252" s="257">
        <f t="shared" si="1466"/>
        <v>6</v>
      </c>
      <c r="B1252" s="257">
        <f t="shared" si="1467"/>
        <v>2021</v>
      </c>
      <c r="C1252" s="115">
        <f t="shared" si="1517"/>
        <v>44348</v>
      </c>
      <c r="D1252" s="260">
        <v>3.6499999999999998E-2</v>
      </c>
      <c r="E1252" s="261"/>
      <c r="F1252" s="263">
        <v>2.1000000000000001E-2</v>
      </c>
      <c r="G1252" s="262"/>
      <c r="H1252" s="285"/>
      <c r="I1252" s="260">
        <v>1.9099999999999999E-2</v>
      </c>
      <c r="J1252" s="261"/>
      <c r="K1252" s="260">
        <v>2.3900000000000001E-2</v>
      </c>
      <c r="L1252" s="261"/>
      <c r="M1252" s="264">
        <f t="shared" si="1522"/>
        <v>2.5371333333333333E-2</v>
      </c>
      <c r="N1252" s="264">
        <f t="shared" si="1523"/>
        <v>1.8203714285714285E-2</v>
      </c>
      <c r="O1252" s="264">
        <f t="shared" si="1524"/>
        <v>1.3706999999999999E-2</v>
      </c>
      <c r="P1252" s="264">
        <f t="shared" si="1525"/>
        <v>5.4543333333333319E-2</v>
      </c>
      <c r="Q1252" s="265">
        <f t="shared" si="1553"/>
        <v>3.6499999999999998E-2</v>
      </c>
      <c r="R1252" s="265">
        <f t="shared" si="1554"/>
        <v>2.1000000000000001E-2</v>
      </c>
      <c r="S1252" s="265">
        <f t="shared" si="1555"/>
        <v>1.9099999999999999E-2</v>
      </c>
      <c r="T1252" s="265">
        <f t="shared" si="1556"/>
        <v>2.3900000000000001E-2</v>
      </c>
      <c r="V1252" s="257"/>
      <c r="W1252" s="265">
        <f t="shared" si="1557"/>
        <v>2.5125000000000001E-2</v>
      </c>
      <c r="Z1252" s="302" t="s">
        <v>59</v>
      </c>
      <c r="AA1252" s="303">
        <f>MAX(D1221:E1251)</f>
        <v>5.6500000000000002E-2</v>
      </c>
      <c r="AB1252" s="303">
        <f>MAX(F1221:H1251)</f>
        <v>4.7600000000000003E-2</v>
      </c>
      <c r="AC1252" s="303">
        <f>MAX(I1221:J1251)</f>
        <v>3.5400000000000001E-2</v>
      </c>
      <c r="AD1252" s="303">
        <f>MAX(K1221:L1251)</f>
        <v>0.27</v>
      </c>
      <c r="AW1252" s="296">
        <f t="shared" si="1546"/>
        <v>3.6499999999999998E-2</v>
      </c>
      <c r="AX1252" s="266" t="str">
        <f t="shared" si="1547"/>
        <v>#1</v>
      </c>
    </row>
    <row r="1253" spans="1:50" ht="17.45" customHeight="1" thickBot="1" x14ac:dyDescent="0.3">
      <c r="A1253" s="257">
        <f t="shared" si="1466"/>
        <v>6</v>
      </c>
      <c r="B1253" s="257">
        <f t="shared" si="1467"/>
        <v>2021</v>
      </c>
      <c r="C1253" s="8">
        <f t="shared" si="1517"/>
        <v>44349</v>
      </c>
      <c r="D1253" s="260"/>
      <c r="E1253" s="261">
        <v>4.02E-2</v>
      </c>
      <c r="F1253" s="263"/>
      <c r="G1253" s="262">
        <v>2.7900000000000001E-2</v>
      </c>
      <c r="H1253" s="285"/>
      <c r="I1253" s="260"/>
      <c r="J1253" s="261">
        <v>2.1700000000000001E-2</v>
      </c>
      <c r="K1253" s="260"/>
      <c r="L1253" s="261">
        <v>3.6400000000000002E-2</v>
      </c>
      <c r="M1253" s="264">
        <f t="shared" si="1522"/>
        <v>2.6067999999999994E-2</v>
      </c>
      <c r="N1253" s="264">
        <f t="shared" si="1523"/>
        <v>1.8200857142857144E-2</v>
      </c>
      <c r="O1253" s="264">
        <f t="shared" si="1524"/>
        <v>1.3780333333333334E-2</v>
      </c>
      <c r="P1253" s="264">
        <f t="shared" si="1525"/>
        <v>5.4613333333333319E-2</v>
      </c>
      <c r="Q1253" s="265">
        <f t="shared" ref="Q1253:Q1258" si="1558">IFERROR(AVERAGE(D1253:E1253),"")</f>
        <v>4.02E-2</v>
      </c>
      <c r="R1253" s="265">
        <f t="shared" ref="R1253:R1258" si="1559">IFERROR(AVERAGE(F1253:H1253),"")</f>
        <v>2.7900000000000001E-2</v>
      </c>
      <c r="S1253" s="265">
        <f t="shared" ref="S1253:S1258" si="1560">IFERROR(AVERAGE(I1253:J1253),"")</f>
        <v>2.1700000000000001E-2</v>
      </c>
      <c r="T1253" s="265">
        <f t="shared" ref="T1253:T1258" si="1561">IFERROR(AVERAGE(K1253:L1253),"")</f>
        <v>3.6400000000000002E-2</v>
      </c>
      <c r="V1253" s="257"/>
      <c r="W1253" s="265">
        <f t="shared" ref="W1253:W1255" si="1562">AVERAGE(Q1253:T1253)</f>
        <v>3.1549999999999995E-2</v>
      </c>
      <c r="Z1253" s="304" t="s">
        <v>128</v>
      </c>
      <c r="AA1253" s="305">
        <f>COUNTIF(D1221:E1251,"&gt;=0.075")</f>
        <v>0</v>
      </c>
      <c r="AB1253" s="305">
        <f>COUNTIF(F1221:H1251,"&gt;=0.075")</f>
        <v>0</v>
      </c>
      <c r="AC1253" s="305">
        <f>COUNTIF(I1221:J1251,"&gt;=0.075")</f>
        <v>0</v>
      </c>
      <c r="AD1253" s="305">
        <f>COUNTIF(K1221:L1251,"&gt;=0.075")</f>
        <v>5</v>
      </c>
      <c r="AW1253" s="296">
        <f t="shared" si="1546"/>
        <v>4.02E-2</v>
      </c>
      <c r="AX1253" s="266" t="str">
        <f t="shared" si="1547"/>
        <v>#1</v>
      </c>
    </row>
    <row r="1254" spans="1:50" ht="17.45" customHeight="1" thickBot="1" x14ac:dyDescent="0.3">
      <c r="A1254" s="257">
        <f t="shared" si="1466"/>
        <v>6</v>
      </c>
      <c r="B1254" s="257">
        <f t="shared" si="1467"/>
        <v>2021</v>
      </c>
      <c r="C1254" s="8">
        <f t="shared" si="1517"/>
        <v>44350</v>
      </c>
      <c r="D1254" s="260">
        <v>2.3300000000000001E-2</v>
      </c>
      <c r="E1254" s="261"/>
      <c r="F1254" s="263"/>
      <c r="G1254" s="262"/>
      <c r="H1254" s="285">
        <v>1.3299999999999999E-2</v>
      </c>
      <c r="I1254" s="260">
        <v>1.2500000000000001E-2</v>
      </c>
      <c r="J1254" s="261"/>
      <c r="K1254" s="260">
        <v>2.4899999999999999E-2</v>
      </c>
      <c r="L1254" s="261"/>
      <c r="M1254" s="264">
        <f t="shared" si="1522"/>
        <v>2.5871333333333326E-2</v>
      </c>
      <c r="N1254" s="264">
        <f t="shared" si="1523"/>
        <v>1.7946571428571426E-2</v>
      </c>
      <c r="O1254" s="264">
        <f t="shared" si="1524"/>
        <v>1.3477000000000001E-2</v>
      </c>
      <c r="P1254" s="264">
        <f t="shared" si="1525"/>
        <v>5.4519999999999985E-2</v>
      </c>
      <c r="Q1254" s="265">
        <f t="shared" si="1558"/>
        <v>2.3300000000000001E-2</v>
      </c>
      <c r="R1254" s="265">
        <f t="shared" si="1559"/>
        <v>1.3299999999999999E-2</v>
      </c>
      <c r="S1254" s="265">
        <f t="shared" si="1560"/>
        <v>1.2500000000000001E-2</v>
      </c>
      <c r="T1254" s="265">
        <f t="shared" si="1561"/>
        <v>2.4899999999999999E-2</v>
      </c>
      <c r="V1254" s="257"/>
      <c r="W1254" s="265">
        <f t="shared" si="1562"/>
        <v>1.8500000000000003E-2</v>
      </c>
      <c r="AD1254" s="136">
        <f>AVERAGE(AA1251:AD1251)</f>
        <v>2.7156877240143366E-2</v>
      </c>
      <c r="AW1254" s="296">
        <f t="shared" ref="AW1254:AW1258" si="1563">MAX(Q1254:T1254)</f>
        <v>2.4899999999999999E-2</v>
      </c>
      <c r="AX1254" s="266" t="str">
        <f t="shared" ref="AX1254:AX1258" si="1564">IF(Q1254=AW1254,"#1",IF(R1254=AW1254,"#2",IF(S1254=AW1254,"#4",IF(T1254=AW1254,"#5"))))</f>
        <v>#5</v>
      </c>
    </row>
    <row r="1255" spans="1:50" ht="17.45" customHeight="1" x14ac:dyDescent="0.25">
      <c r="A1255" s="257">
        <f t="shared" si="1466"/>
        <v>6</v>
      </c>
      <c r="B1255" s="257">
        <f t="shared" si="1467"/>
        <v>2021</v>
      </c>
      <c r="C1255" s="8">
        <f t="shared" si="1517"/>
        <v>44351</v>
      </c>
      <c r="D1255" s="260"/>
      <c r="E1255" s="261">
        <v>2.0199999999999999E-2</v>
      </c>
      <c r="F1255" s="263"/>
      <c r="G1255" s="262">
        <v>1.32E-2</v>
      </c>
      <c r="H1255" s="285"/>
      <c r="I1255" s="260"/>
      <c r="J1255" s="261">
        <v>1.5800000000000002E-2</v>
      </c>
      <c r="K1255" s="260"/>
      <c r="L1255" s="261">
        <v>3.09E-2</v>
      </c>
      <c r="M1255" s="264">
        <f t="shared" si="1522"/>
        <v>2.5901333333333328E-2</v>
      </c>
      <c r="N1255" s="264">
        <f t="shared" si="1523"/>
        <v>1.7766571428571427E-2</v>
      </c>
      <c r="O1255" s="264">
        <f t="shared" si="1524"/>
        <v>1.3420333333333333E-2</v>
      </c>
      <c r="P1255" s="264">
        <f t="shared" si="1525"/>
        <v>5.4573333333333314E-2</v>
      </c>
      <c r="Q1255" s="265">
        <f t="shared" si="1558"/>
        <v>2.0199999999999999E-2</v>
      </c>
      <c r="R1255" s="265">
        <f t="shared" si="1559"/>
        <v>1.32E-2</v>
      </c>
      <c r="S1255" s="265">
        <f t="shared" si="1560"/>
        <v>1.5800000000000002E-2</v>
      </c>
      <c r="T1255" s="265">
        <f t="shared" si="1561"/>
        <v>3.09E-2</v>
      </c>
      <c r="V1255" s="257"/>
      <c r="W1255" s="265">
        <f t="shared" si="1562"/>
        <v>2.0025000000000001E-2</v>
      </c>
      <c r="X1255" s="265">
        <f>AVERAGE(Q1251:T1255)</f>
        <v>2.3584999999999991E-2</v>
      </c>
      <c r="Y1255" s="266">
        <v>179</v>
      </c>
      <c r="AW1255" s="296">
        <f t="shared" si="1563"/>
        <v>3.09E-2</v>
      </c>
      <c r="AX1255" s="266" t="str">
        <f t="shared" si="1564"/>
        <v>#5</v>
      </c>
    </row>
    <row r="1256" spans="1:50" ht="17.45" customHeight="1" x14ac:dyDescent="0.25">
      <c r="A1256" s="257">
        <f t="shared" si="1466"/>
        <v>6</v>
      </c>
      <c r="B1256" s="257">
        <f t="shared" si="1467"/>
        <v>2021</v>
      </c>
      <c r="C1256" s="48">
        <f t="shared" si="1517"/>
        <v>44352</v>
      </c>
      <c r="D1256" s="434">
        <v>1.09E-2</v>
      </c>
      <c r="E1256" s="436"/>
      <c r="F1256" s="437">
        <v>8.8500000000000002E-3</v>
      </c>
      <c r="G1256" s="438"/>
      <c r="H1256" s="439">
        <v>8.8400000000000006E-3</v>
      </c>
      <c r="I1256" s="434">
        <v>7.2700000000000004E-3</v>
      </c>
      <c r="J1256" s="436"/>
      <c r="K1256" s="434">
        <v>1.43E-2</v>
      </c>
      <c r="L1256" s="436"/>
      <c r="M1256" s="264">
        <f t="shared" si="1522"/>
        <v>2.5544666666666663E-2</v>
      </c>
      <c r="N1256" s="264">
        <f t="shared" si="1523"/>
        <v>1.7297714285714284E-2</v>
      </c>
      <c r="O1256" s="264">
        <f t="shared" si="1524"/>
        <v>1.3189333333333332E-2</v>
      </c>
      <c r="P1256" s="264">
        <f t="shared" si="1525"/>
        <v>5.4006666666666654E-2</v>
      </c>
      <c r="Q1256" s="442">
        <f t="shared" si="1558"/>
        <v>1.09E-2</v>
      </c>
      <c r="R1256" s="442">
        <f t="shared" si="1559"/>
        <v>8.8450000000000004E-3</v>
      </c>
      <c r="S1256" s="442">
        <f t="shared" si="1560"/>
        <v>7.2700000000000004E-3</v>
      </c>
      <c r="T1256" s="442">
        <f t="shared" si="1561"/>
        <v>1.43E-2</v>
      </c>
      <c r="V1256" s="442">
        <f>AVERAGE(Q1256:T1256)</f>
        <v>1.0328749999999999E-2</v>
      </c>
      <c r="W1256" s="445"/>
      <c r="X1256" s="257"/>
      <c r="Y1256" s="266">
        <v>179</v>
      </c>
      <c r="AW1256" s="296">
        <f t="shared" si="1563"/>
        <v>1.43E-2</v>
      </c>
      <c r="AX1256" s="266" t="str">
        <f t="shared" si="1564"/>
        <v>#5</v>
      </c>
    </row>
    <row r="1257" spans="1:50" ht="17.45" customHeight="1" x14ac:dyDescent="0.25">
      <c r="A1257" s="257">
        <f t="shared" si="1466"/>
        <v>6</v>
      </c>
      <c r="B1257" s="257">
        <f t="shared" si="1467"/>
        <v>2021</v>
      </c>
      <c r="C1257" s="435">
        <f t="shared" si="1517"/>
        <v>44353</v>
      </c>
      <c r="D1257" s="434"/>
      <c r="E1257" s="436">
        <v>1.0200000000000001E-2</v>
      </c>
      <c r="F1257" s="437"/>
      <c r="G1257" s="438">
        <v>6.3600000000000002E-3</v>
      </c>
      <c r="H1257" s="439"/>
      <c r="I1257" s="434"/>
      <c r="J1257" s="436">
        <v>3.3999999999999998E-3</v>
      </c>
      <c r="K1257" s="434"/>
      <c r="L1257" s="436">
        <v>3.4599999999999999E-2</v>
      </c>
      <c r="M1257" s="264">
        <f t="shared" si="1522"/>
        <v>2.5244666666666658E-2</v>
      </c>
      <c r="N1257" s="264">
        <f t="shared" si="1523"/>
        <v>1.7082285714285713E-2</v>
      </c>
      <c r="O1257" s="264">
        <f t="shared" si="1524"/>
        <v>1.2936000000000001E-2</v>
      </c>
      <c r="P1257" s="264">
        <f t="shared" si="1525"/>
        <v>5.4216666666666656E-2</v>
      </c>
      <c r="Q1257" s="442">
        <f t="shared" si="1558"/>
        <v>1.0200000000000001E-2</v>
      </c>
      <c r="R1257" s="442">
        <f t="shared" si="1559"/>
        <v>6.3600000000000002E-3</v>
      </c>
      <c r="S1257" s="442">
        <f t="shared" si="1560"/>
        <v>3.3999999999999998E-3</v>
      </c>
      <c r="T1257" s="442">
        <f t="shared" si="1561"/>
        <v>3.4599999999999999E-2</v>
      </c>
      <c r="V1257" s="442">
        <f>AVERAGE(Q1257:T1257)</f>
        <v>1.3639999999999999E-2</v>
      </c>
      <c r="W1257" s="445"/>
      <c r="X1257" s="265">
        <f>AVERAGE(Q1256:T1257)</f>
        <v>1.1984374999999999E-2</v>
      </c>
      <c r="Y1257" s="266">
        <v>179</v>
      </c>
      <c r="AW1257" s="296">
        <f t="shared" si="1563"/>
        <v>3.4599999999999999E-2</v>
      </c>
      <c r="AX1257" s="266" t="str">
        <f t="shared" si="1564"/>
        <v>#5</v>
      </c>
    </row>
    <row r="1258" spans="1:50" ht="17.45" customHeight="1" x14ac:dyDescent="0.25">
      <c r="A1258" s="257">
        <f t="shared" si="1466"/>
        <v>6</v>
      </c>
      <c r="B1258" s="257">
        <f t="shared" si="1467"/>
        <v>2021</v>
      </c>
      <c r="C1258" s="8">
        <f t="shared" si="1517"/>
        <v>44354</v>
      </c>
      <c r="D1258" s="260">
        <v>2.07E-2</v>
      </c>
      <c r="E1258" s="261"/>
      <c r="F1258" s="263">
        <v>8.5800000000000008E-3</v>
      </c>
      <c r="G1258" s="262"/>
      <c r="H1258" s="285"/>
      <c r="I1258" s="260">
        <v>9.5499999999999995E-3</v>
      </c>
      <c r="J1258" s="261"/>
      <c r="K1258" s="260">
        <v>4.2700000000000002E-2</v>
      </c>
      <c r="L1258" s="261"/>
      <c r="M1258" s="264">
        <f t="shared" si="1522"/>
        <v>2.5498E-2</v>
      </c>
      <c r="N1258" s="264">
        <f t="shared" si="1523"/>
        <v>1.7118857142857144E-2</v>
      </c>
      <c r="O1258" s="264">
        <f t="shared" si="1524"/>
        <v>1.3023000000000002E-2</v>
      </c>
      <c r="P1258" s="264">
        <f t="shared" si="1525"/>
        <v>5.502333333333332E-2</v>
      </c>
      <c r="Q1258" s="265">
        <f t="shared" si="1558"/>
        <v>2.07E-2</v>
      </c>
      <c r="R1258" s="265">
        <f t="shared" si="1559"/>
        <v>8.5800000000000008E-3</v>
      </c>
      <c r="S1258" s="265">
        <f t="shared" si="1560"/>
        <v>9.5499999999999995E-3</v>
      </c>
      <c r="T1258" s="265">
        <f t="shared" si="1561"/>
        <v>4.2700000000000002E-2</v>
      </c>
      <c r="V1258" s="257"/>
      <c r="W1258" s="265">
        <f t="shared" ref="W1258:W1259" si="1565">AVERAGE(Q1258:T1258)</f>
        <v>2.0382500000000001E-2</v>
      </c>
      <c r="AW1258" s="296">
        <f t="shared" si="1563"/>
        <v>4.2700000000000002E-2</v>
      </c>
      <c r="AX1258" s="266" t="str">
        <f t="shared" si="1564"/>
        <v>#5</v>
      </c>
    </row>
    <row r="1259" spans="1:50" ht="17.45" customHeight="1" x14ac:dyDescent="0.25">
      <c r="A1259" s="257">
        <f t="shared" si="1466"/>
        <v>6</v>
      </c>
      <c r="B1259" s="257">
        <f t="shared" si="1467"/>
        <v>2021</v>
      </c>
      <c r="C1259" s="8">
        <f t="shared" si="1517"/>
        <v>44355</v>
      </c>
      <c r="D1259" s="260"/>
      <c r="E1259" s="261">
        <v>2.01E-2</v>
      </c>
      <c r="F1259" s="263"/>
      <c r="G1259" s="262">
        <v>1.6899999999999998E-2</v>
      </c>
      <c r="H1259" s="285"/>
      <c r="I1259" s="260"/>
      <c r="J1259" s="261">
        <v>1.83E-2</v>
      </c>
      <c r="K1259" s="260"/>
      <c r="L1259" s="261">
        <v>2.7300000000000001E-2</v>
      </c>
      <c r="M1259" s="264">
        <f t="shared" si="1522"/>
        <v>2.5896666666666665E-2</v>
      </c>
      <c r="N1259" s="264">
        <f t="shared" si="1523"/>
        <v>1.7424857142857145E-2</v>
      </c>
      <c r="O1259" s="264">
        <f t="shared" si="1524"/>
        <v>1.3456000000000001E-2</v>
      </c>
      <c r="P1259" s="264">
        <f t="shared" si="1525"/>
        <v>5.5303333333333329E-2</v>
      </c>
      <c r="Q1259" s="265">
        <f t="shared" ref="Q1259" si="1566">IFERROR(AVERAGE(D1259:E1259),"")</f>
        <v>2.01E-2</v>
      </c>
      <c r="R1259" s="265">
        <f t="shared" ref="R1259" si="1567">IFERROR(AVERAGE(F1259:H1259),"")</f>
        <v>1.6899999999999998E-2</v>
      </c>
      <c r="S1259" s="265">
        <f t="shared" ref="S1259" si="1568">IFERROR(AVERAGE(I1259:J1259),"")</f>
        <v>1.83E-2</v>
      </c>
      <c r="T1259" s="265">
        <f t="shared" ref="T1259" si="1569">IFERROR(AVERAGE(K1259:L1259),"")</f>
        <v>2.7300000000000001E-2</v>
      </c>
      <c r="V1259" s="257"/>
      <c r="W1259" s="265">
        <f t="shared" si="1565"/>
        <v>2.0650000000000002E-2</v>
      </c>
      <c r="AW1259" s="296">
        <f t="shared" ref="AW1259" si="1570">MAX(Q1259:T1259)</f>
        <v>2.7300000000000001E-2</v>
      </c>
      <c r="AX1259" s="266" t="str">
        <f t="shared" ref="AX1259" si="1571">IF(Q1259=AW1259,"#1",IF(R1259=AW1259,"#2",IF(S1259=AW1259,"#4",IF(T1259=AW1259,"#5"))))</f>
        <v>#5</v>
      </c>
    </row>
    <row r="1260" spans="1:50" ht="17.45" customHeight="1" x14ac:dyDescent="0.25">
      <c r="A1260" s="257">
        <f t="shared" si="1466"/>
        <v>6</v>
      </c>
      <c r="B1260" s="257">
        <f t="shared" si="1467"/>
        <v>2021</v>
      </c>
      <c r="C1260" s="8">
        <f t="shared" si="1517"/>
        <v>44356</v>
      </c>
      <c r="D1260" s="260">
        <v>4.0800000000000003E-2</v>
      </c>
      <c r="E1260" s="261"/>
      <c r="F1260" s="263"/>
      <c r="G1260" s="262"/>
      <c r="H1260" s="285">
        <v>2.35E-2</v>
      </c>
      <c r="I1260" s="260">
        <v>2.1999999999999999E-2</v>
      </c>
      <c r="J1260" s="261"/>
      <c r="K1260" s="260">
        <v>2.7300000000000001E-2</v>
      </c>
      <c r="L1260" s="261"/>
      <c r="M1260" s="264">
        <f t="shared" si="1522"/>
        <v>2.6550000000000001E-2</v>
      </c>
      <c r="N1260" s="264">
        <f t="shared" si="1523"/>
        <v>1.7704857142857144E-2</v>
      </c>
      <c r="O1260" s="264">
        <f t="shared" si="1524"/>
        <v>1.3861666666666668E-2</v>
      </c>
      <c r="P1260" s="264">
        <f t="shared" si="1525"/>
        <v>5.5346666666666662E-2</v>
      </c>
      <c r="Q1260" s="265">
        <f t="shared" ref="Q1260:Q1266" si="1572">IFERROR(AVERAGE(D1260:E1260),"")</f>
        <v>4.0800000000000003E-2</v>
      </c>
      <c r="R1260" s="265">
        <f t="shared" ref="R1260:R1266" si="1573">IFERROR(AVERAGE(F1260:H1260),"")</f>
        <v>2.35E-2</v>
      </c>
      <c r="S1260" s="265">
        <f t="shared" ref="S1260:S1266" si="1574">IFERROR(AVERAGE(I1260:J1260),"")</f>
        <v>2.1999999999999999E-2</v>
      </c>
      <c r="T1260" s="265">
        <f t="shared" ref="T1260:T1266" si="1575">IFERROR(AVERAGE(K1260:L1260),"")</f>
        <v>2.7300000000000001E-2</v>
      </c>
      <c r="V1260" s="257"/>
      <c r="W1260" s="265">
        <f t="shared" ref="W1260:W1262" si="1576">AVERAGE(Q1260:T1260)</f>
        <v>2.8399999999999998E-2</v>
      </c>
      <c r="AW1260" s="296">
        <f t="shared" ref="AW1260" si="1577">MAX(Q1260:T1260)</f>
        <v>4.0800000000000003E-2</v>
      </c>
      <c r="AX1260" s="266" t="str">
        <f t="shared" ref="AX1260" si="1578">IF(Q1260=AW1260,"#1",IF(R1260=AW1260,"#2",IF(S1260=AW1260,"#4",IF(T1260=AW1260,"#5"))))</f>
        <v>#1</v>
      </c>
    </row>
    <row r="1261" spans="1:50" ht="17.45" customHeight="1" x14ac:dyDescent="0.25">
      <c r="A1261" s="257">
        <f t="shared" si="1466"/>
        <v>6</v>
      </c>
      <c r="B1261" s="257">
        <f t="shared" si="1467"/>
        <v>2021</v>
      </c>
      <c r="C1261" s="8">
        <f t="shared" si="1517"/>
        <v>44357</v>
      </c>
      <c r="D1261" s="260"/>
      <c r="E1261" s="261">
        <v>2.3E-2</v>
      </c>
      <c r="F1261" s="263"/>
      <c r="G1261" s="262">
        <v>2.01E-2</v>
      </c>
      <c r="H1261" s="285"/>
      <c r="I1261" s="260"/>
      <c r="J1261" s="261">
        <v>2.2200000000000001E-2</v>
      </c>
      <c r="K1261" s="260"/>
      <c r="L1261" s="261">
        <v>3.7999999999999999E-2</v>
      </c>
      <c r="M1261" s="264">
        <f t="shared" si="1522"/>
        <v>2.6239999999999999E-2</v>
      </c>
      <c r="N1261" s="264">
        <f t="shared" si="1523"/>
        <v>1.7730571428571429E-2</v>
      </c>
      <c r="O1261" s="264">
        <f t="shared" si="1524"/>
        <v>1.3421666666666667E-2</v>
      </c>
      <c r="P1261" s="264">
        <f t="shared" si="1525"/>
        <v>5.5366666666666668E-2</v>
      </c>
      <c r="Q1261" s="265">
        <f t="shared" si="1572"/>
        <v>2.3E-2</v>
      </c>
      <c r="R1261" s="265">
        <f t="shared" si="1573"/>
        <v>2.01E-2</v>
      </c>
      <c r="S1261" s="265">
        <f t="shared" si="1574"/>
        <v>2.2200000000000001E-2</v>
      </c>
      <c r="T1261" s="265">
        <f t="shared" si="1575"/>
        <v>3.7999999999999999E-2</v>
      </c>
      <c r="V1261" s="257"/>
      <c r="W1261" s="265">
        <f t="shared" si="1576"/>
        <v>2.5825000000000001E-2</v>
      </c>
      <c r="AW1261" s="296">
        <f t="shared" ref="AW1261:AW1267" si="1579">MAX(Q1261:T1261)</f>
        <v>3.7999999999999999E-2</v>
      </c>
      <c r="AX1261" s="266" t="str">
        <f t="shared" ref="AX1261:AX1267" si="1580">IF(Q1261=AW1261,"#1",IF(R1261=AW1261,"#2",IF(S1261=AW1261,"#4",IF(T1261=AW1261,"#5"))))</f>
        <v>#5</v>
      </c>
    </row>
    <row r="1262" spans="1:50" ht="17.45" customHeight="1" x14ac:dyDescent="0.25">
      <c r="A1262" s="257">
        <f t="shared" si="1466"/>
        <v>6</v>
      </c>
      <c r="B1262" s="257">
        <f t="shared" si="1467"/>
        <v>2021</v>
      </c>
      <c r="C1262" s="48">
        <f t="shared" si="1517"/>
        <v>44358</v>
      </c>
      <c r="D1262" s="275">
        <v>3.1399999999999997E-2</v>
      </c>
      <c r="E1262" s="276"/>
      <c r="F1262" s="278">
        <v>1.6500000000000001E-2</v>
      </c>
      <c r="G1262" s="277"/>
      <c r="H1262" s="286">
        <v>1.52E-2</v>
      </c>
      <c r="I1262" s="275">
        <v>1.5800000000000002E-2</v>
      </c>
      <c r="J1262" s="276"/>
      <c r="K1262" s="275">
        <v>2.63E-2</v>
      </c>
      <c r="L1262" s="276"/>
      <c r="M1262" s="264">
        <f t="shared" si="1522"/>
        <v>2.6623333333333332E-2</v>
      </c>
      <c r="N1262" s="264">
        <f t="shared" si="1523"/>
        <v>1.7027714285714285E-2</v>
      </c>
      <c r="O1262" s="264">
        <f t="shared" si="1524"/>
        <v>1.3311666666666664E-2</v>
      </c>
      <c r="P1262" s="264">
        <f t="shared" si="1525"/>
        <v>5.5419999999999997E-2</v>
      </c>
      <c r="Q1262" s="265">
        <f t="shared" si="1572"/>
        <v>3.1399999999999997E-2</v>
      </c>
      <c r="R1262" s="265">
        <f t="shared" si="1573"/>
        <v>1.585E-2</v>
      </c>
      <c r="S1262" s="265">
        <f t="shared" si="1574"/>
        <v>1.5800000000000002E-2</v>
      </c>
      <c r="T1262" s="265">
        <f t="shared" si="1575"/>
        <v>2.63E-2</v>
      </c>
      <c r="V1262" s="257"/>
      <c r="W1262" s="265">
        <f t="shared" si="1576"/>
        <v>2.23375E-2</v>
      </c>
      <c r="X1262" s="265">
        <f>AVERAGE(Q1258:T1262)</f>
        <v>2.3518999999999995E-2</v>
      </c>
      <c r="Y1262" s="266">
        <v>180</v>
      </c>
      <c r="AW1262" s="296">
        <f t="shared" si="1579"/>
        <v>3.1399999999999997E-2</v>
      </c>
      <c r="AX1262" s="266" t="str">
        <f t="shared" si="1580"/>
        <v>#1</v>
      </c>
    </row>
    <row r="1263" spans="1:50" ht="17.45" customHeight="1" x14ac:dyDescent="0.25">
      <c r="A1263" s="257">
        <f t="shared" si="1466"/>
        <v>6</v>
      </c>
      <c r="B1263" s="257">
        <f t="shared" si="1467"/>
        <v>2021</v>
      </c>
      <c r="C1263" s="435">
        <f t="shared" si="1517"/>
        <v>44359</v>
      </c>
      <c r="D1263" s="434"/>
      <c r="E1263" s="436">
        <v>1.41E-2</v>
      </c>
      <c r="F1263" s="437"/>
      <c r="G1263" s="438">
        <v>1.12E-2</v>
      </c>
      <c r="H1263" s="439"/>
      <c r="I1263" s="434"/>
      <c r="J1263" s="436">
        <v>8.9700000000000005E-3</v>
      </c>
      <c r="K1263" s="434"/>
      <c r="L1263" s="436">
        <v>2.3599999999999999E-2</v>
      </c>
      <c r="M1263" s="264">
        <f t="shared" si="1522"/>
        <v>2.6349999999999998E-2</v>
      </c>
      <c r="N1263" s="264">
        <f t="shared" si="1523"/>
        <v>1.664771428571428E-2</v>
      </c>
      <c r="O1263" s="264">
        <f t="shared" si="1524"/>
        <v>1.3030666666666666E-2</v>
      </c>
      <c r="P1263" s="264">
        <f t="shared" si="1525"/>
        <v>5.4223333333333332E-2</v>
      </c>
      <c r="Q1263" s="442">
        <f t="shared" si="1572"/>
        <v>1.41E-2</v>
      </c>
      <c r="R1263" s="442">
        <f t="shared" si="1573"/>
        <v>1.12E-2</v>
      </c>
      <c r="S1263" s="442">
        <f t="shared" si="1574"/>
        <v>8.9700000000000005E-3</v>
      </c>
      <c r="T1263" s="442">
        <f t="shared" si="1575"/>
        <v>2.3599999999999999E-2</v>
      </c>
      <c r="V1263" s="442">
        <f>AVERAGE(Q1263:T1263)</f>
        <v>1.4467500000000001E-2</v>
      </c>
      <c r="W1263" s="445"/>
      <c r="X1263" s="257"/>
      <c r="Y1263" s="266">
        <v>180</v>
      </c>
      <c r="AW1263" s="296">
        <f t="shared" si="1579"/>
        <v>2.3599999999999999E-2</v>
      </c>
      <c r="AX1263" s="266" t="str">
        <f t="shared" si="1580"/>
        <v>#5</v>
      </c>
    </row>
    <row r="1264" spans="1:50" ht="17.45" customHeight="1" x14ac:dyDescent="0.25">
      <c r="A1264" s="257">
        <f t="shared" ref="A1264:A1327" si="1581">IF(ISNUMBER(C1264),MONTH(C1264),"")</f>
        <v>6</v>
      </c>
      <c r="B1264" s="257">
        <f t="shared" ref="B1264:B1327" si="1582">IF(ISNUMBER(C1264),YEAR(C1264),"")</f>
        <v>2021</v>
      </c>
      <c r="C1264" s="435">
        <f t="shared" si="1517"/>
        <v>44360</v>
      </c>
      <c r="D1264" s="434">
        <v>1.17E-2</v>
      </c>
      <c r="E1264" s="436"/>
      <c r="F1264" s="437">
        <v>8.94E-3</v>
      </c>
      <c r="G1264" s="438"/>
      <c r="H1264" s="439"/>
      <c r="I1264" s="434">
        <v>7.6600000000000001E-3</v>
      </c>
      <c r="J1264" s="436"/>
      <c r="K1264" s="434">
        <v>1.4500000000000001E-2</v>
      </c>
      <c r="L1264" s="436"/>
      <c r="M1264" s="264">
        <f t="shared" si="1522"/>
        <v>2.5626666666666673E-2</v>
      </c>
      <c r="N1264" s="264">
        <f t="shared" si="1523"/>
        <v>1.6505999999999993E-2</v>
      </c>
      <c r="O1264" s="264">
        <f t="shared" si="1524"/>
        <v>1.2779333333333332E-2</v>
      </c>
      <c r="P1264" s="264">
        <f t="shared" si="1525"/>
        <v>4.5706666666666666E-2</v>
      </c>
      <c r="Q1264" s="442">
        <f t="shared" si="1572"/>
        <v>1.17E-2</v>
      </c>
      <c r="R1264" s="442">
        <f t="shared" si="1573"/>
        <v>8.94E-3</v>
      </c>
      <c r="S1264" s="442">
        <f t="shared" si="1574"/>
        <v>7.6600000000000001E-3</v>
      </c>
      <c r="T1264" s="442">
        <f t="shared" si="1575"/>
        <v>1.4500000000000001E-2</v>
      </c>
      <c r="V1264" s="442">
        <f>AVERAGE(Q1264:T1264)</f>
        <v>1.0699999999999999E-2</v>
      </c>
      <c r="W1264" s="445"/>
      <c r="X1264" s="265">
        <f>AVERAGE(Q1263:T1264)</f>
        <v>1.2583750000000001E-2</v>
      </c>
      <c r="Y1264" s="266">
        <v>180</v>
      </c>
      <c r="AW1264" s="296">
        <f t="shared" si="1579"/>
        <v>1.4500000000000001E-2</v>
      </c>
      <c r="AX1264" s="266" t="str">
        <f t="shared" si="1580"/>
        <v>#5</v>
      </c>
    </row>
    <row r="1265" spans="1:50" ht="17.45" customHeight="1" x14ac:dyDescent="0.25">
      <c r="A1265" s="257">
        <f t="shared" si="1581"/>
        <v>6</v>
      </c>
      <c r="B1265" s="257">
        <f t="shared" si="1582"/>
        <v>2021</v>
      </c>
      <c r="C1265" s="8">
        <f t="shared" si="1517"/>
        <v>44361</v>
      </c>
      <c r="D1265" s="260"/>
      <c r="E1265" s="261">
        <v>2.46E-2</v>
      </c>
      <c r="F1265" s="263"/>
      <c r="G1265" s="262">
        <v>2.3300000000000001E-2</v>
      </c>
      <c r="H1265" s="285"/>
      <c r="I1265" s="260"/>
      <c r="J1265" s="261">
        <v>2.2100000000000002E-2</v>
      </c>
      <c r="K1265" s="260"/>
      <c r="L1265" s="261">
        <v>2.8199999999999999E-2</v>
      </c>
      <c r="M1265" s="264">
        <f t="shared" si="1522"/>
        <v>2.5826666666666664E-2</v>
      </c>
      <c r="N1265" s="264">
        <f t="shared" si="1523"/>
        <v>1.682599999999999E-2</v>
      </c>
      <c r="O1265" s="264">
        <f t="shared" si="1524"/>
        <v>1.3283333333333334E-2</v>
      </c>
      <c r="P1265" s="264">
        <f t="shared" si="1525"/>
        <v>4.5083333333333336E-2</v>
      </c>
      <c r="Q1265" s="265">
        <f t="shared" si="1572"/>
        <v>2.46E-2</v>
      </c>
      <c r="R1265" s="265">
        <f t="shared" si="1573"/>
        <v>2.3300000000000001E-2</v>
      </c>
      <c r="S1265" s="265">
        <f t="shared" si="1574"/>
        <v>2.2100000000000002E-2</v>
      </c>
      <c r="T1265" s="265">
        <f t="shared" si="1575"/>
        <v>2.8199999999999999E-2</v>
      </c>
      <c r="V1265" s="257"/>
      <c r="W1265" s="265">
        <f t="shared" ref="W1265:W1266" si="1583">AVERAGE(Q1265:T1265)</f>
        <v>2.4550000000000002E-2</v>
      </c>
      <c r="AW1265" s="296">
        <f t="shared" si="1579"/>
        <v>2.8199999999999999E-2</v>
      </c>
      <c r="AX1265" s="266" t="str">
        <f t="shared" si="1580"/>
        <v>#5</v>
      </c>
    </row>
    <row r="1266" spans="1:50" ht="17.45" customHeight="1" x14ac:dyDescent="0.25">
      <c r="A1266" s="257">
        <f t="shared" si="1581"/>
        <v>6</v>
      </c>
      <c r="B1266" s="257">
        <f t="shared" si="1582"/>
        <v>2021</v>
      </c>
      <c r="C1266" s="8">
        <f t="shared" si="1517"/>
        <v>44362</v>
      </c>
      <c r="D1266" s="260">
        <v>3.2399999999999998E-2</v>
      </c>
      <c r="E1266" s="261"/>
      <c r="F1266" s="263"/>
      <c r="G1266" s="262"/>
      <c r="H1266" s="285">
        <v>1.84E-2</v>
      </c>
      <c r="I1266" s="260">
        <v>1.9599999999999999E-2</v>
      </c>
      <c r="J1266" s="261"/>
      <c r="K1266" s="260">
        <v>3.0200000000000001E-2</v>
      </c>
      <c r="L1266" s="261"/>
      <c r="M1266" s="264">
        <f t="shared" si="1522"/>
        <v>2.6349999999999998E-2</v>
      </c>
      <c r="N1266" s="264">
        <f t="shared" si="1523"/>
        <v>1.7197714285714278E-2</v>
      </c>
      <c r="O1266" s="264">
        <f t="shared" si="1524"/>
        <v>1.3821333333333333E-2</v>
      </c>
      <c r="P1266" s="264">
        <f t="shared" si="1525"/>
        <v>4.5283333333333335E-2</v>
      </c>
      <c r="Q1266" s="265">
        <f t="shared" si="1572"/>
        <v>3.2399999999999998E-2</v>
      </c>
      <c r="R1266" s="265">
        <f t="shared" si="1573"/>
        <v>1.84E-2</v>
      </c>
      <c r="S1266" s="265">
        <f t="shared" si="1574"/>
        <v>1.9599999999999999E-2</v>
      </c>
      <c r="T1266" s="265">
        <f t="shared" si="1575"/>
        <v>3.0200000000000001E-2</v>
      </c>
      <c r="V1266" s="257"/>
      <c r="W1266" s="265">
        <f t="shared" si="1583"/>
        <v>2.5149999999999999E-2</v>
      </c>
      <c r="AW1266" s="296">
        <f t="shared" si="1579"/>
        <v>3.2399999999999998E-2</v>
      </c>
      <c r="AX1266" s="266" t="str">
        <f t="shared" si="1580"/>
        <v>#1</v>
      </c>
    </row>
    <row r="1267" spans="1:50" ht="17.45" customHeight="1" x14ac:dyDescent="0.25">
      <c r="A1267" s="257">
        <f t="shared" si="1581"/>
        <v>6</v>
      </c>
      <c r="B1267" s="257">
        <f t="shared" si="1582"/>
        <v>2021</v>
      </c>
      <c r="C1267" s="8">
        <f t="shared" si="1517"/>
        <v>44363</v>
      </c>
      <c r="D1267" s="260"/>
      <c r="E1267" s="261">
        <v>2.3199999999999998E-2</v>
      </c>
      <c r="F1267" s="263"/>
      <c r="G1267" s="262">
        <v>2.3099999999999999E-2</v>
      </c>
      <c r="H1267" s="285"/>
      <c r="I1267" s="260"/>
      <c r="J1267" s="261">
        <v>1.5900000000000001E-2</v>
      </c>
      <c r="K1267" s="260"/>
      <c r="L1267" s="261">
        <v>3.4799999999999998E-2</v>
      </c>
      <c r="M1267" s="264">
        <f t="shared" si="1522"/>
        <v>2.6283333333333336E-2</v>
      </c>
      <c r="N1267" s="264">
        <f t="shared" si="1523"/>
        <v>1.7326285714285711E-2</v>
      </c>
      <c r="O1267" s="264">
        <f t="shared" si="1524"/>
        <v>1.3934666666666668E-2</v>
      </c>
      <c r="P1267" s="264">
        <f t="shared" si="1525"/>
        <v>4.4986666666666668E-2</v>
      </c>
      <c r="Q1267" s="265">
        <f t="shared" ref="Q1267:Q1273" si="1584">IFERROR(AVERAGE(D1267:E1267),"")</f>
        <v>2.3199999999999998E-2</v>
      </c>
      <c r="R1267" s="265">
        <f t="shared" ref="R1267:R1273" si="1585">IFERROR(AVERAGE(F1267:H1267),"")</f>
        <v>2.3099999999999999E-2</v>
      </c>
      <c r="S1267" s="265">
        <f t="shared" ref="S1267:S1273" si="1586">IFERROR(AVERAGE(I1267:J1267),"")</f>
        <v>1.5900000000000001E-2</v>
      </c>
      <c r="T1267" s="265">
        <f t="shared" ref="T1267:T1273" si="1587">IFERROR(AVERAGE(K1267:L1267),"")</f>
        <v>3.4799999999999998E-2</v>
      </c>
      <c r="V1267" s="257"/>
      <c r="W1267" s="265">
        <f t="shared" ref="W1267:W1269" si="1588">AVERAGE(Q1267:T1267)</f>
        <v>2.4249999999999997E-2</v>
      </c>
      <c r="AW1267" s="296">
        <f t="shared" si="1579"/>
        <v>3.4799999999999998E-2</v>
      </c>
      <c r="AX1267" s="266" t="str">
        <f t="shared" si="1580"/>
        <v>#5</v>
      </c>
    </row>
    <row r="1268" spans="1:50" ht="17.45" customHeight="1" x14ac:dyDescent="0.25">
      <c r="A1268" s="257">
        <f t="shared" si="1581"/>
        <v>6</v>
      </c>
      <c r="B1268" s="257">
        <f t="shared" si="1582"/>
        <v>2021</v>
      </c>
      <c r="C1268" s="48">
        <f t="shared" si="1517"/>
        <v>44364</v>
      </c>
      <c r="D1268" s="275">
        <v>2.6499999999999999E-2</v>
      </c>
      <c r="E1268" s="276"/>
      <c r="F1268" s="278">
        <v>1.9E-2</v>
      </c>
      <c r="G1268" s="277"/>
      <c r="H1268" s="286">
        <v>1.67E-2</v>
      </c>
      <c r="I1268" s="275">
        <v>1.47E-2</v>
      </c>
      <c r="J1268" s="276"/>
      <c r="K1268" s="275">
        <v>1.9900000000000001E-2</v>
      </c>
      <c r="L1268" s="276"/>
      <c r="M1268" s="264">
        <f t="shared" si="1522"/>
        <v>2.6063333333333331E-2</v>
      </c>
      <c r="N1268" s="264">
        <f t="shared" si="1523"/>
        <v>1.7163428571428569E-2</v>
      </c>
      <c r="O1268" s="264">
        <f t="shared" si="1524"/>
        <v>1.3911333333333333E-2</v>
      </c>
      <c r="P1268" s="264">
        <f t="shared" si="1525"/>
        <v>4.4570000000000005E-2</v>
      </c>
      <c r="Q1268" s="265">
        <f t="shared" si="1584"/>
        <v>2.6499999999999999E-2</v>
      </c>
      <c r="R1268" s="265">
        <f t="shared" si="1585"/>
        <v>1.7849999999999998E-2</v>
      </c>
      <c r="S1268" s="265">
        <f t="shared" si="1586"/>
        <v>1.47E-2</v>
      </c>
      <c r="T1268" s="265">
        <f t="shared" si="1587"/>
        <v>1.9900000000000001E-2</v>
      </c>
      <c r="V1268" s="257"/>
      <c r="W1268" s="265">
        <f t="shared" si="1588"/>
        <v>1.9737499999999998E-2</v>
      </c>
      <c r="AW1268" s="296">
        <f t="shared" ref="AW1268:AW1275" si="1589">MAX(Q1268:T1268)</f>
        <v>2.6499999999999999E-2</v>
      </c>
      <c r="AX1268" s="266" t="str">
        <f t="shared" ref="AX1268:AX1275" si="1590">IF(Q1268=AW1268,"#1",IF(R1268=AW1268,"#2",IF(S1268=AW1268,"#4",IF(T1268=AW1268,"#5"))))</f>
        <v>#1</v>
      </c>
    </row>
    <row r="1269" spans="1:50" ht="17.45" customHeight="1" x14ac:dyDescent="0.25">
      <c r="A1269" s="257">
        <f t="shared" si="1581"/>
        <v>6</v>
      </c>
      <c r="B1269" s="257">
        <f t="shared" si="1582"/>
        <v>2021</v>
      </c>
      <c r="C1269" s="8">
        <f t="shared" si="1517"/>
        <v>44365</v>
      </c>
      <c r="D1269" s="260"/>
      <c r="E1269" s="261">
        <v>1.5100000000000001E-2</v>
      </c>
      <c r="F1269" s="263"/>
      <c r="G1269" s="262">
        <v>2.2200000000000001E-2</v>
      </c>
      <c r="H1269" s="285"/>
      <c r="I1269" s="260"/>
      <c r="J1269" s="261">
        <v>1.2E-2</v>
      </c>
      <c r="K1269" s="260"/>
      <c r="L1269" s="261">
        <v>2.8199999999999999E-2</v>
      </c>
      <c r="M1269" s="264">
        <f t="shared" si="1522"/>
        <v>2.5576666666666661E-2</v>
      </c>
      <c r="N1269" s="264">
        <f t="shared" si="1523"/>
        <v>1.7340571428571427E-2</v>
      </c>
      <c r="O1269" s="264">
        <f t="shared" si="1524"/>
        <v>1.3748000000000002E-2</v>
      </c>
      <c r="P1269" s="264">
        <f t="shared" si="1525"/>
        <v>4.3913333333333339E-2</v>
      </c>
      <c r="Q1269" s="265">
        <f t="shared" si="1584"/>
        <v>1.5100000000000001E-2</v>
      </c>
      <c r="R1269" s="265">
        <f t="shared" si="1585"/>
        <v>2.2200000000000001E-2</v>
      </c>
      <c r="S1269" s="265">
        <f t="shared" si="1586"/>
        <v>1.2E-2</v>
      </c>
      <c r="T1269" s="265">
        <f t="shared" si="1587"/>
        <v>2.8199999999999999E-2</v>
      </c>
      <c r="V1269" s="257"/>
      <c r="W1269" s="265">
        <f t="shared" si="1588"/>
        <v>1.9375E-2</v>
      </c>
      <c r="X1269" s="265">
        <f>AVERAGE(Q1265:T1269)</f>
        <v>2.2612500000000001E-2</v>
      </c>
      <c r="Y1269" s="266">
        <v>181</v>
      </c>
      <c r="AW1269" s="296">
        <f t="shared" si="1589"/>
        <v>2.8199999999999999E-2</v>
      </c>
      <c r="AX1269" s="266" t="str">
        <f t="shared" si="1590"/>
        <v>#5</v>
      </c>
    </row>
    <row r="1270" spans="1:50" ht="17.45" customHeight="1" x14ac:dyDescent="0.25">
      <c r="A1270" s="257">
        <f t="shared" si="1581"/>
        <v>6</v>
      </c>
      <c r="B1270" s="257">
        <f t="shared" si="1582"/>
        <v>2021</v>
      </c>
      <c r="C1270" s="435">
        <f t="shared" si="1517"/>
        <v>44366</v>
      </c>
      <c r="D1270" s="434">
        <v>1.4E-2</v>
      </c>
      <c r="E1270" s="436"/>
      <c r="F1270" s="437">
        <v>1.12E-2</v>
      </c>
      <c r="G1270" s="438"/>
      <c r="H1270" s="439"/>
      <c r="I1270" s="434">
        <v>7.9900000000000006E-3</v>
      </c>
      <c r="J1270" s="436"/>
      <c r="K1270" s="434">
        <v>1.5599999999999999E-2</v>
      </c>
      <c r="L1270" s="436"/>
      <c r="M1270" s="264">
        <f t="shared" si="1522"/>
        <v>2.4596666666666666E-2</v>
      </c>
      <c r="N1270" s="264">
        <f t="shared" si="1523"/>
        <v>1.728057142857143E-2</v>
      </c>
      <c r="O1270" s="264">
        <f t="shared" si="1524"/>
        <v>1.3547666666666668E-2</v>
      </c>
      <c r="P1270" s="264">
        <f t="shared" si="1525"/>
        <v>4.3280000000000006E-2</v>
      </c>
      <c r="Q1270" s="442">
        <f t="shared" si="1584"/>
        <v>1.4E-2</v>
      </c>
      <c r="R1270" s="442">
        <f t="shared" si="1585"/>
        <v>1.12E-2</v>
      </c>
      <c r="S1270" s="442">
        <f t="shared" si="1586"/>
        <v>7.9900000000000006E-3</v>
      </c>
      <c r="T1270" s="442">
        <f t="shared" si="1587"/>
        <v>1.5599999999999999E-2</v>
      </c>
      <c r="V1270" s="442">
        <f>AVERAGE(Q1270:T1270)</f>
        <v>1.21975E-2</v>
      </c>
      <c r="W1270" s="445"/>
      <c r="X1270" s="257"/>
      <c r="Y1270" s="266">
        <v>181</v>
      </c>
      <c r="AW1270" s="296">
        <f t="shared" si="1589"/>
        <v>1.5599999999999999E-2</v>
      </c>
      <c r="AX1270" s="266" t="str">
        <f t="shared" si="1590"/>
        <v>#5</v>
      </c>
    </row>
    <row r="1271" spans="1:50" ht="17.45" customHeight="1" x14ac:dyDescent="0.25">
      <c r="A1271" s="257">
        <f t="shared" si="1581"/>
        <v>6</v>
      </c>
      <c r="B1271" s="257">
        <f t="shared" si="1582"/>
        <v>2021</v>
      </c>
      <c r="C1271" s="435">
        <f t="shared" si="1517"/>
        <v>44367</v>
      </c>
      <c r="D1271" s="434"/>
      <c r="E1271" s="436">
        <v>8.3700000000000007E-3</v>
      </c>
      <c r="F1271" s="437"/>
      <c r="G1271" s="438">
        <v>8.7799999999999996E-3</v>
      </c>
      <c r="H1271" s="439"/>
      <c r="I1271" s="434"/>
      <c r="J1271" s="436">
        <v>5.1799999999999997E-3</v>
      </c>
      <c r="K1271" s="434"/>
      <c r="L1271" s="436">
        <v>1.6E-2</v>
      </c>
      <c r="M1271" s="264">
        <f t="shared" si="1522"/>
        <v>2.3805666666666666E-2</v>
      </c>
      <c r="N1271" s="264">
        <f t="shared" si="1523"/>
        <v>1.6171428571428573E-2</v>
      </c>
      <c r="O1271" s="264">
        <f t="shared" si="1524"/>
        <v>1.3150333333333335E-2</v>
      </c>
      <c r="P1271" s="264">
        <f t="shared" si="1525"/>
        <v>4.0843333333333336E-2</v>
      </c>
      <c r="Q1271" s="442">
        <f t="shared" si="1584"/>
        <v>8.3700000000000007E-3</v>
      </c>
      <c r="R1271" s="442">
        <f t="shared" si="1585"/>
        <v>8.7799999999999996E-3</v>
      </c>
      <c r="S1271" s="442">
        <f t="shared" si="1586"/>
        <v>5.1799999999999997E-3</v>
      </c>
      <c r="T1271" s="442">
        <f t="shared" si="1587"/>
        <v>1.6E-2</v>
      </c>
      <c r="V1271" s="442">
        <f>AVERAGE(Q1271:T1271)</f>
        <v>9.5825000000000007E-3</v>
      </c>
      <c r="W1271" s="445"/>
      <c r="X1271" s="265">
        <f>AVERAGE(Q1270:T1271)</f>
        <v>1.089E-2</v>
      </c>
      <c r="Y1271" s="266">
        <v>181</v>
      </c>
      <c r="AW1271" s="296">
        <f t="shared" si="1589"/>
        <v>1.6E-2</v>
      </c>
      <c r="AX1271" s="266" t="str">
        <f t="shared" si="1590"/>
        <v>#5</v>
      </c>
    </row>
    <row r="1272" spans="1:50" ht="17.45" customHeight="1" x14ac:dyDescent="0.25">
      <c r="A1272" s="257">
        <f t="shared" si="1581"/>
        <v>6</v>
      </c>
      <c r="B1272" s="257">
        <f t="shared" si="1582"/>
        <v>2021</v>
      </c>
      <c r="C1272" s="8">
        <f t="shared" si="1517"/>
        <v>44368</v>
      </c>
      <c r="D1272" s="260">
        <v>2.92E-2</v>
      </c>
      <c r="E1272" s="261"/>
      <c r="F1272" s="263"/>
      <c r="G1272" s="262"/>
      <c r="H1272" s="285">
        <v>1.78E-2</v>
      </c>
      <c r="I1272" s="260">
        <v>1.61E-2</v>
      </c>
      <c r="J1272" s="261"/>
      <c r="K1272" s="260">
        <v>2.12E-2</v>
      </c>
      <c r="L1272" s="261"/>
      <c r="M1272" s="264">
        <f t="shared" si="1522"/>
        <v>2.4285666666666664E-2</v>
      </c>
      <c r="N1272" s="264">
        <f t="shared" si="1523"/>
        <v>1.6108571428571434E-2</v>
      </c>
      <c r="O1272" s="264">
        <f t="shared" si="1524"/>
        <v>1.3426333333333335E-2</v>
      </c>
      <c r="P1272" s="264">
        <f t="shared" si="1525"/>
        <v>4.0616666666666669E-2</v>
      </c>
      <c r="Q1272" s="265">
        <f t="shared" si="1584"/>
        <v>2.92E-2</v>
      </c>
      <c r="R1272" s="265">
        <f t="shared" si="1585"/>
        <v>1.78E-2</v>
      </c>
      <c r="S1272" s="265">
        <f t="shared" si="1586"/>
        <v>1.61E-2</v>
      </c>
      <c r="T1272" s="265">
        <f t="shared" si="1587"/>
        <v>2.12E-2</v>
      </c>
      <c r="V1272" s="257"/>
      <c r="W1272" s="265">
        <f t="shared" ref="W1272:W1276" si="1591">AVERAGE(Q1272:T1272)</f>
        <v>2.1075E-2</v>
      </c>
      <c r="AW1272" s="296">
        <f t="shared" si="1589"/>
        <v>2.92E-2</v>
      </c>
      <c r="AX1272" s="266" t="str">
        <f t="shared" si="1590"/>
        <v>#1</v>
      </c>
    </row>
    <row r="1273" spans="1:50" ht="17.45" customHeight="1" x14ac:dyDescent="0.25">
      <c r="A1273" s="257">
        <f t="shared" si="1581"/>
        <v>6</v>
      </c>
      <c r="B1273" s="257">
        <f t="shared" si="1582"/>
        <v>2021</v>
      </c>
      <c r="C1273" s="8">
        <f t="shared" si="1517"/>
        <v>44369</v>
      </c>
      <c r="D1273" s="260"/>
      <c r="E1273" s="261">
        <v>2.9100000000000001E-2</v>
      </c>
      <c r="F1273" s="263"/>
      <c r="G1273" s="262">
        <v>2.5499999999999998E-2</v>
      </c>
      <c r="H1273" s="285"/>
      <c r="I1273" s="260"/>
      <c r="J1273" s="261">
        <v>2.24E-2</v>
      </c>
      <c r="K1273" s="260"/>
      <c r="L1273" s="261">
        <v>3.0800000000000001E-2</v>
      </c>
      <c r="M1273" s="264">
        <f t="shared" si="1522"/>
        <v>2.4835666666666666E-2</v>
      </c>
      <c r="N1273" s="264">
        <f t="shared" si="1523"/>
        <v>1.6451428571428575E-2</v>
      </c>
      <c r="O1273" s="264">
        <f t="shared" si="1524"/>
        <v>1.3975333333333334E-2</v>
      </c>
      <c r="P1273" s="264">
        <f t="shared" si="1525"/>
        <v>3.6376666666666661E-2</v>
      </c>
      <c r="Q1273" s="265">
        <f t="shared" si="1584"/>
        <v>2.9100000000000001E-2</v>
      </c>
      <c r="R1273" s="265">
        <f t="shared" si="1585"/>
        <v>2.5499999999999998E-2</v>
      </c>
      <c r="S1273" s="265">
        <f t="shared" si="1586"/>
        <v>2.24E-2</v>
      </c>
      <c r="T1273" s="265">
        <f t="shared" si="1587"/>
        <v>3.0800000000000001E-2</v>
      </c>
      <c r="V1273" s="257"/>
      <c r="W1273" s="265">
        <f t="shared" si="1591"/>
        <v>2.6950000000000002E-2</v>
      </c>
      <c r="AW1273" s="296">
        <f t="shared" si="1589"/>
        <v>3.0800000000000001E-2</v>
      </c>
      <c r="AX1273" s="266" t="str">
        <f t="shared" si="1590"/>
        <v>#5</v>
      </c>
    </row>
    <row r="1274" spans="1:50" ht="17.45" customHeight="1" x14ac:dyDescent="0.25">
      <c r="A1274" s="257">
        <f t="shared" si="1581"/>
        <v>6</v>
      </c>
      <c r="B1274" s="257">
        <f t="shared" si="1582"/>
        <v>2021</v>
      </c>
      <c r="C1274" s="48">
        <f t="shared" si="1517"/>
        <v>44370</v>
      </c>
      <c r="D1274" s="275">
        <v>2.76E-2</v>
      </c>
      <c r="E1274" s="276"/>
      <c r="F1274" s="278">
        <v>2.0299999999999999E-2</v>
      </c>
      <c r="G1274" s="277"/>
      <c r="H1274" s="286">
        <v>2.12E-2</v>
      </c>
      <c r="I1274" s="275">
        <v>1.6199999999999999E-2</v>
      </c>
      <c r="J1274" s="276"/>
      <c r="K1274" s="275">
        <v>2.06E-2</v>
      </c>
      <c r="L1274" s="276"/>
      <c r="M1274" s="264">
        <f t="shared" si="1522"/>
        <v>2.4622333333333333E-2</v>
      </c>
      <c r="N1274" s="264">
        <f t="shared" si="1523"/>
        <v>1.5779999999999999E-2</v>
      </c>
      <c r="O1274" s="264">
        <f t="shared" si="1524"/>
        <v>1.3752000000000002E-2</v>
      </c>
      <c r="P1274" s="264">
        <f t="shared" si="1525"/>
        <v>3.6229999999999991E-2</v>
      </c>
      <c r="Q1274" s="265">
        <f t="shared" ref="Q1274:Q1280" si="1592">IFERROR(AVERAGE(D1274:E1274),"")</f>
        <v>2.76E-2</v>
      </c>
      <c r="R1274" s="265">
        <f t="shared" ref="R1274:R1280" si="1593">IFERROR(AVERAGE(F1274:H1274),"")</f>
        <v>2.0749999999999998E-2</v>
      </c>
      <c r="S1274" s="265">
        <f t="shared" ref="S1274:S1280" si="1594">IFERROR(AVERAGE(I1274:J1274),"")</f>
        <v>1.6199999999999999E-2</v>
      </c>
      <c r="T1274" s="265">
        <f t="shared" ref="T1274:T1280" si="1595">IFERROR(AVERAGE(K1274:L1274),"")</f>
        <v>2.06E-2</v>
      </c>
      <c r="V1274" s="257"/>
      <c r="W1274" s="265">
        <f t="shared" si="1591"/>
        <v>2.1287500000000001E-2</v>
      </c>
      <c r="AW1274" s="296">
        <f t="shared" si="1589"/>
        <v>2.76E-2</v>
      </c>
      <c r="AX1274" s="266" t="str">
        <f t="shared" si="1590"/>
        <v>#1</v>
      </c>
    </row>
    <row r="1275" spans="1:50" ht="17.45" customHeight="1" x14ac:dyDescent="0.25">
      <c r="A1275" s="257">
        <f t="shared" si="1581"/>
        <v>6</v>
      </c>
      <c r="B1275" s="257">
        <f t="shared" si="1582"/>
        <v>2021</v>
      </c>
      <c r="C1275" s="8">
        <f t="shared" si="1517"/>
        <v>44371</v>
      </c>
      <c r="D1275" s="260"/>
      <c r="E1275" s="261">
        <v>4.7500000000000001E-2</v>
      </c>
      <c r="F1275" s="263"/>
      <c r="G1275" s="262">
        <v>3.3000000000000002E-2</v>
      </c>
      <c r="H1275" s="285"/>
      <c r="I1275" s="260"/>
      <c r="J1275" s="261">
        <v>1.43E-2</v>
      </c>
      <c r="K1275" s="260"/>
      <c r="L1275" s="261">
        <v>3.0599999999999999E-2</v>
      </c>
      <c r="M1275" s="264">
        <f t="shared" si="1522"/>
        <v>2.4322333333333331E-2</v>
      </c>
      <c r="N1275" s="264">
        <f t="shared" si="1523"/>
        <v>1.6134285714285716E-2</v>
      </c>
      <c r="O1275" s="264">
        <f t="shared" si="1524"/>
        <v>1.3582E-2</v>
      </c>
      <c r="P1275" s="264">
        <f t="shared" si="1525"/>
        <v>3.3283333333333324E-2</v>
      </c>
      <c r="Q1275" s="265">
        <f t="shared" si="1592"/>
        <v>4.7500000000000001E-2</v>
      </c>
      <c r="R1275" s="265">
        <f t="shared" si="1593"/>
        <v>3.3000000000000002E-2</v>
      </c>
      <c r="S1275" s="265">
        <f t="shared" si="1594"/>
        <v>1.43E-2</v>
      </c>
      <c r="T1275" s="265">
        <f t="shared" si="1595"/>
        <v>3.0599999999999999E-2</v>
      </c>
      <c r="V1275" s="257"/>
      <c r="W1275" s="265">
        <f t="shared" si="1591"/>
        <v>3.1349999999999996E-2</v>
      </c>
      <c r="AW1275" s="296">
        <f t="shared" si="1589"/>
        <v>4.7500000000000001E-2</v>
      </c>
      <c r="AX1275" s="266" t="str">
        <f t="shared" si="1590"/>
        <v>#1</v>
      </c>
    </row>
    <row r="1276" spans="1:50" ht="17.45" customHeight="1" x14ac:dyDescent="0.25">
      <c r="A1276" s="257">
        <f t="shared" si="1581"/>
        <v>6</v>
      </c>
      <c r="B1276" s="257">
        <f t="shared" si="1582"/>
        <v>2021</v>
      </c>
      <c r="C1276" s="8">
        <f t="shared" si="1517"/>
        <v>44372</v>
      </c>
      <c r="D1276" s="260">
        <v>2.47E-2</v>
      </c>
      <c r="E1276" s="261"/>
      <c r="F1276" s="263">
        <v>2.2700000000000001E-2</v>
      </c>
      <c r="G1276" s="262"/>
      <c r="H1276" s="285"/>
      <c r="I1276" s="260">
        <v>2.12E-2</v>
      </c>
      <c r="J1276" s="261"/>
      <c r="K1276" s="260">
        <v>2.5100000000000001E-2</v>
      </c>
      <c r="L1276" s="261"/>
      <c r="M1276" s="264">
        <f t="shared" si="1522"/>
        <v>2.4382333333333336E-2</v>
      </c>
      <c r="N1276" s="264">
        <f t="shared" si="1523"/>
        <v>1.6351428571428576E-2</v>
      </c>
      <c r="O1276" s="264">
        <f t="shared" si="1524"/>
        <v>1.3928666666666666E-2</v>
      </c>
      <c r="P1276" s="264">
        <f t="shared" si="1525"/>
        <v>2.7653333333333328E-2</v>
      </c>
      <c r="Q1276" s="265">
        <f t="shared" si="1592"/>
        <v>2.47E-2</v>
      </c>
      <c r="R1276" s="265">
        <f t="shared" si="1593"/>
        <v>2.2700000000000001E-2</v>
      </c>
      <c r="S1276" s="265">
        <f t="shared" si="1594"/>
        <v>2.12E-2</v>
      </c>
      <c r="T1276" s="265">
        <f t="shared" si="1595"/>
        <v>2.5100000000000001E-2</v>
      </c>
      <c r="V1276" s="257"/>
      <c r="W1276" s="265">
        <f t="shared" si="1591"/>
        <v>2.3424999999999998E-2</v>
      </c>
      <c r="X1276" s="265">
        <f>AVERAGE(Q1272:T1276)</f>
        <v>2.4817499999999999E-2</v>
      </c>
      <c r="Y1276" s="266">
        <v>182</v>
      </c>
      <c r="AW1276" s="296">
        <f t="shared" ref="AW1276:AW1278" si="1596">MAX(Q1276:T1276)</f>
        <v>2.5100000000000001E-2</v>
      </c>
      <c r="AX1276" s="266" t="str">
        <f t="shared" ref="AX1276:AX1278" si="1597">IF(Q1276=AW1276,"#1",IF(R1276=AW1276,"#2",IF(S1276=AW1276,"#4",IF(T1276=AW1276,"#5"))))</f>
        <v>#5</v>
      </c>
    </row>
    <row r="1277" spans="1:50" ht="17.45" customHeight="1" x14ac:dyDescent="0.25">
      <c r="A1277" s="257">
        <f t="shared" si="1581"/>
        <v>6</v>
      </c>
      <c r="B1277" s="257">
        <f t="shared" si="1582"/>
        <v>2021</v>
      </c>
      <c r="C1277" s="435">
        <f t="shared" si="1517"/>
        <v>44373</v>
      </c>
      <c r="D1277" s="434"/>
      <c r="E1277" s="436">
        <v>2.1700000000000001E-2</v>
      </c>
      <c r="F1277" s="437"/>
      <c r="G1277" s="438">
        <v>1.46E-2</v>
      </c>
      <c r="H1277" s="439"/>
      <c r="I1277" s="434"/>
      <c r="J1277" s="436">
        <v>1.09E-2</v>
      </c>
      <c r="K1277" s="434"/>
      <c r="L1277" s="436">
        <v>2.75E-2</v>
      </c>
      <c r="M1277" s="264">
        <f t="shared" si="1522"/>
        <v>2.4402333333333335E-2</v>
      </c>
      <c r="N1277" s="264">
        <f t="shared" si="1523"/>
        <v>1.6374285714285716E-2</v>
      </c>
      <c r="O1277" s="264">
        <f t="shared" si="1524"/>
        <v>1.3878666666666668E-2</v>
      </c>
      <c r="P1277" s="264">
        <f t="shared" si="1525"/>
        <v>2.6403333333333331E-2</v>
      </c>
      <c r="Q1277" s="442">
        <f t="shared" si="1592"/>
        <v>2.1700000000000001E-2</v>
      </c>
      <c r="R1277" s="442">
        <f t="shared" si="1593"/>
        <v>1.46E-2</v>
      </c>
      <c r="S1277" s="442">
        <f t="shared" si="1594"/>
        <v>1.09E-2</v>
      </c>
      <c r="T1277" s="442">
        <f t="shared" si="1595"/>
        <v>2.75E-2</v>
      </c>
      <c r="V1277" s="442">
        <f>AVERAGE(Q1277:T1277)</f>
        <v>1.8675000000000001E-2</v>
      </c>
      <c r="W1277" s="445"/>
      <c r="X1277" s="257"/>
      <c r="Y1277" s="266">
        <v>182</v>
      </c>
      <c r="AW1277" s="296">
        <f t="shared" si="1596"/>
        <v>2.75E-2</v>
      </c>
      <c r="AX1277" s="266" t="str">
        <f t="shared" si="1597"/>
        <v>#5</v>
      </c>
    </row>
    <row r="1278" spans="1:50" ht="17.45" customHeight="1" thickBot="1" x14ac:dyDescent="0.3">
      <c r="A1278" s="257">
        <f t="shared" si="1581"/>
        <v>6</v>
      </c>
      <c r="B1278" s="257">
        <f t="shared" si="1582"/>
        <v>2021</v>
      </c>
      <c r="C1278" s="435">
        <f t="shared" si="1517"/>
        <v>44374</v>
      </c>
      <c r="D1278" s="434">
        <v>1.43E-2</v>
      </c>
      <c r="E1278" s="436"/>
      <c r="F1278" s="437"/>
      <c r="G1278" s="438"/>
      <c r="H1278" s="439">
        <v>1.4500000000000001E-2</v>
      </c>
      <c r="I1278" s="434">
        <v>9.2200000000000008E-3</v>
      </c>
      <c r="J1278" s="436"/>
      <c r="K1278" s="434">
        <v>1.72E-2</v>
      </c>
      <c r="L1278" s="436"/>
      <c r="M1278" s="264">
        <f t="shared" si="1522"/>
        <v>2.3855666666666667E-2</v>
      </c>
      <c r="N1278" s="264">
        <f t="shared" si="1523"/>
        <v>1.6248571428571425E-2</v>
      </c>
      <c r="O1278" s="264">
        <f t="shared" si="1524"/>
        <v>1.3682666666666668E-2</v>
      </c>
      <c r="P1278" s="264">
        <f t="shared" si="1525"/>
        <v>2.6226666666666665E-2</v>
      </c>
      <c r="Q1278" s="442">
        <f t="shared" si="1592"/>
        <v>1.43E-2</v>
      </c>
      <c r="R1278" s="442">
        <f t="shared" si="1593"/>
        <v>1.4500000000000001E-2</v>
      </c>
      <c r="S1278" s="442">
        <f t="shared" si="1594"/>
        <v>9.2200000000000008E-3</v>
      </c>
      <c r="T1278" s="442">
        <f t="shared" si="1595"/>
        <v>1.72E-2</v>
      </c>
      <c r="V1278" s="442">
        <f>AVERAGE(Q1278:T1278)</f>
        <v>1.3805E-2</v>
      </c>
      <c r="W1278" s="445"/>
      <c r="X1278" s="265">
        <f>AVERAGE(Q1277:T1278)</f>
        <v>1.6240000000000001E-2</v>
      </c>
      <c r="Y1278" s="266">
        <v>182</v>
      </c>
      <c r="AW1278" s="296">
        <f t="shared" si="1596"/>
        <v>1.72E-2</v>
      </c>
      <c r="AX1278" s="266" t="str">
        <f t="shared" si="1597"/>
        <v>#5</v>
      </c>
    </row>
    <row r="1279" spans="1:50" ht="17.45" customHeight="1" thickBot="1" x14ac:dyDescent="0.3">
      <c r="A1279" s="257">
        <f t="shared" si="1581"/>
        <v>6</v>
      </c>
      <c r="B1279" s="257">
        <f t="shared" si="1582"/>
        <v>2021</v>
      </c>
      <c r="C1279" s="8">
        <f t="shared" si="1517"/>
        <v>44375</v>
      </c>
      <c r="D1279" s="260"/>
      <c r="E1279" s="261">
        <v>2.4199999999999999E-2</v>
      </c>
      <c r="F1279" s="263"/>
      <c r="G1279" s="262">
        <v>2.3800000000000002E-2</v>
      </c>
      <c r="H1279" s="285"/>
      <c r="I1279" s="260"/>
      <c r="J1279" s="261">
        <v>1.7500000000000002E-2</v>
      </c>
      <c r="K1279" s="260"/>
      <c r="L1279" s="261">
        <v>3.7199999999999997E-2</v>
      </c>
      <c r="M1279" s="264">
        <f t="shared" si="1522"/>
        <v>2.4088999999999996E-2</v>
      </c>
      <c r="N1279" s="264">
        <f t="shared" si="1523"/>
        <v>1.6608571428571427E-2</v>
      </c>
      <c r="O1279" s="264">
        <f t="shared" si="1524"/>
        <v>1.4047666666666668E-2</v>
      </c>
      <c r="P1279" s="264">
        <f t="shared" si="1525"/>
        <v>2.650333333333333E-2</v>
      </c>
      <c r="Q1279" s="265">
        <f t="shared" si="1592"/>
        <v>2.4199999999999999E-2</v>
      </c>
      <c r="R1279" s="265">
        <f t="shared" si="1593"/>
        <v>2.3800000000000002E-2</v>
      </c>
      <c r="S1279" s="265">
        <f t="shared" si="1594"/>
        <v>1.7500000000000002E-2</v>
      </c>
      <c r="T1279" s="265">
        <f t="shared" si="1595"/>
        <v>3.7199999999999997E-2</v>
      </c>
      <c r="V1279" s="257"/>
      <c r="W1279" s="265">
        <f t="shared" ref="W1279:W1283" si="1598">AVERAGE(Q1279:T1279)</f>
        <v>2.5675E-2</v>
      </c>
      <c r="Z1279" s="313" t="s">
        <v>95</v>
      </c>
      <c r="AA1279" s="299">
        <v>2021</v>
      </c>
      <c r="AB1279" s="300"/>
      <c r="AC1279" s="300"/>
      <c r="AD1279" s="300"/>
      <c r="AW1279" s="296">
        <f t="shared" ref="AW1279" si="1599">MAX(Q1279:T1279)</f>
        <v>3.7199999999999997E-2</v>
      </c>
      <c r="AX1279" s="266" t="str">
        <f t="shared" ref="AX1279" si="1600">IF(Q1279=AW1279,"#1",IF(R1279=AW1279,"#2",IF(S1279=AW1279,"#4",IF(T1279=AW1279,"#5"))))</f>
        <v>#5</v>
      </c>
    </row>
    <row r="1280" spans="1:50" ht="17.45" customHeight="1" x14ac:dyDescent="0.25">
      <c r="A1280" s="257">
        <f t="shared" si="1581"/>
        <v>6</v>
      </c>
      <c r="B1280" s="257">
        <f t="shared" si="1582"/>
        <v>2021</v>
      </c>
      <c r="C1280" s="48">
        <f t="shared" si="1517"/>
        <v>44376</v>
      </c>
      <c r="D1280" s="275">
        <v>3.5099999999999999E-2</v>
      </c>
      <c r="E1280" s="276"/>
      <c r="F1280" s="278">
        <v>2.3800000000000002E-2</v>
      </c>
      <c r="G1280" s="277"/>
      <c r="H1280" s="286">
        <v>2.46E-2</v>
      </c>
      <c r="I1280" s="275">
        <v>1.89E-2</v>
      </c>
      <c r="J1280" s="276"/>
      <c r="K1280" s="275">
        <v>4.2200000000000001E-2</v>
      </c>
      <c r="L1280" s="276"/>
      <c r="M1280" s="264">
        <f t="shared" si="1522"/>
        <v>2.481566666666667E-2</v>
      </c>
      <c r="N1280" s="264">
        <f t="shared" si="1523"/>
        <v>1.7684285714285715E-2</v>
      </c>
      <c r="O1280" s="264">
        <f t="shared" si="1524"/>
        <v>1.4528000000000001E-2</v>
      </c>
      <c r="P1280" s="264">
        <f t="shared" si="1525"/>
        <v>2.7186666666666661E-2</v>
      </c>
      <c r="Q1280" s="265">
        <f t="shared" si="1592"/>
        <v>3.5099999999999999E-2</v>
      </c>
      <c r="R1280" s="265">
        <f t="shared" si="1593"/>
        <v>2.4199999999999999E-2</v>
      </c>
      <c r="S1280" s="265">
        <f t="shared" si="1594"/>
        <v>1.89E-2</v>
      </c>
      <c r="T1280" s="265">
        <f t="shared" si="1595"/>
        <v>4.2200000000000001E-2</v>
      </c>
      <c r="V1280" s="257"/>
      <c r="W1280" s="265">
        <f t="shared" si="1598"/>
        <v>3.0099999999999998E-2</v>
      </c>
      <c r="Z1280" s="301" t="s">
        <v>35</v>
      </c>
      <c r="AA1280" s="301" t="s">
        <v>1</v>
      </c>
      <c r="AB1280" s="301" t="s">
        <v>2</v>
      </c>
      <c r="AC1280" s="301" t="s">
        <v>9</v>
      </c>
      <c r="AD1280" s="301" t="s">
        <v>12</v>
      </c>
      <c r="AW1280" s="296">
        <f t="shared" ref="AW1280:AW1285" si="1601">MAX(Q1280:T1280)</f>
        <v>4.2200000000000001E-2</v>
      </c>
      <c r="AX1280" s="266" t="str">
        <f t="shared" ref="AX1280:AX1285" si="1602">IF(Q1280=AW1280,"#1",IF(R1280=AW1280,"#2",IF(S1280=AW1280,"#4",IF(T1280=AW1280,"#5"))))</f>
        <v>#5</v>
      </c>
    </row>
    <row r="1281" spans="1:50" ht="17.45" customHeight="1" thickBot="1" x14ac:dyDescent="0.3">
      <c r="A1281" s="257">
        <f t="shared" si="1581"/>
        <v>6</v>
      </c>
      <c r="B1281" s="257">
        <f t="shared" si="1582"/>
        <v>2021</v>
      </c>
      <c r="C1281" s="116">
        <f t="shared" si="1517"/>
        <v>44377</v>
      </c>
      <c r="D1281" s="126"/>
      <c r="E1281" s="129">
        <v>3.3000000000000002E-2</v>
      </c>
      <c r="F1281" s="130"/>
      <c r="G1281" s="128">
        <v>3.1E-2</v>
      </c>
      <c r="H1281" s="127"/>
      <c r="I1281" s="126"/>
      <c r="J1281" s="129">
        <v>2.3300000000000001E-2</v>
      </c>
      <c r="K1281" s="126"/>
      <c r="L1281" s="129">
        <v>3.6499999999999998E-2</v>
      </c>
      <c r="M1281" s="264">
        <f t="shared" si="1522"/>
        <v>2.4455666666666667E-2</v>
      </c>
      <c r="N1281" s="264">
        <f t="shared" si="1523"/>
        <v>1.8167142857142857E-2</v>
      </c>
      <c r="O1281" s="264">
        <f t="shared" si="1524"/>
        <v>1.5058E-2</v>
      </c>
      <c r="P1281" s="264">
        <f t="shared" si="1525"/>
        <v>2.7549999999999998E-2</v>
      </c>
      <c r="Q1281" s="265">
        <f t="shared" ref="Q1281:Q1285" si="1603">IFERROR(AVERAGE(D1281:E1281),"")</f>
        <v>3.3000000000000002E-2</v>
      </c>
      <c r="R1281" s="265">
        <f t="shared" ref="R1281:R1285" si="1604">IFERROR(AVERAGE(F1281:H1281),"")</f>
        <v>3.1E-2</v>
      </c>
      <c r="S1281" s="265">
        <f t="shared" ref="S1281:S1285" si="1605">IFERROR(AVERAGE(I1281:J1281),"")</f>
        <v>2.3300000000000001E-2</v>
      </c>
      <c r="T1281" s="265">
        <f t="shared" ref="T1281:T1285" si="1606">IFERROR(AVERAGE(K1281:L1281),"")</f>
        <v>3.6499999999999998E-2</v>
      </c>
      <c r="V1281" s="257"/>
      <c r="W1281" s="265">
        <f t="shared" si="1598"/>
        <v>3.0949999999999998E-2</v>
      </c>
      <c r="Z1281" s="302" t="s">
        <v>58</v>
      </c>
      <c r="AA1281" s="303">
        <f>AVERAGE(D1252:E1281)</f>
        <v>2.4455666666666667E-2</v>
      </c>
      <c r="AB1281" s="303">
        <f>AVERAGE(F1252:H1281)</f>
        <v>1.8167142857142857E-2</v>
      </c>
      <c r="AC1281" s="303">
        <f>AVERAGE(I1252:J1281)</f>
        <v>1.5058E-2</v>
      </c>
      <c r="AD1281" s="303">
        <f>AVERAGE(K1252:L1281)</f>
        <v>2.7549999999999998E-2</v>
      </c>
      <c r="AW1281" s="296">
        <f t="shared" si="1601"/>
        <v>3.6499999999999998E-2</v>
      </c>
      <c r="AX1281" s="266" t="str">
        <f t="shared" si="1602"/>
        <v>#5</v>
      </c>
    </row>
    <row r="1282" spans="1:50" ht="17.45" customHeight="1" x14ac:dyDescent="0.25">
      <c r="A1282" s="257">
        <f t="shared" si="1581"/>
        <v>7</v>
      </c>
      <c r="B1282" s="257">
        <f t="shared" si="1582"/>
        <v>2021</v>
      </c>
      <c r="C1282" s="115">
        <f t="shared" si="1517"/>
        <v>44378</v>
      </c>
      <c r="D1282" s="122">
        <v>2.4400000000000002E-2</v>
      </c>
      <c r="E1282" s="124"/>
      <c r="F1282" s="125">
        <v>2.53E-2</v>
      </c>
      <c r="G1282" s="123"/>
      <c r="H1282" s="121"/>
      <c r="I1282" s="122">
        <v>2.47E-2</v>
      </c>
      <c r="J1282" s="124"/>
      <c r="K1282" s="122">
        <v>2.0899999999999998E-2</v>
      </c>
      <c r="L1282" s="124"/>
      <c r="M1282" s="264">
        <f t="shared" si="1522"/>
        <v>2.4052333333333335E-2</v>
      </c>
      <c r="N1282" s="264">
        <f t="shared" si="1523"/>
        <v>1.8290000000000001E-2</v>
      </c>
      <c r="O1282" s="264">
        <f t="shared" si="1524"/>
        <v>1.5244666666666667E-2</v>
      </c>
      <c r="P1282" s="264">
        <f t="shared" si="1525"/>
        <v>2.7449999999999995E-2</v>
      </c>
      <c r="Q1282" s="265">
        <f t="shared" si="1603"/>
        <v>2.4400000000000002E-2</v>
      </c>
      <c r="R1282" s="265">
        <f t="shared" si="1604"/>
        <v>2.53E-2</v>
      </c>
      <c r="S1282" s="265">
        <f t="shared" si="1605"/>
        <v>2.47E-2</v>
      </c>
      <c r="T1282" s="265">
        <f t="shared" si="1606"/>
        <v>2.0899999999999998E-2</v>
      </c>
      <c r="V1282" s="257"/>
      <c r="W1282" s="265">
        <f t="shared" si="1598"/>
        <v>2.3824999999999999E-2</v>
      </c>
      <c r="Z1282" s="302" t="s">
        <v>59</v>
      </c>
      <c r="AA1282" s="303">
        <f>MAX(D1252:E1281)</f>
        <v>4.7500000000000001E-2</v>
      </c>
      <c r="AB1282" s="303">
        <f>MAX(F1252:H1281)</f>
        <v>3.3000000000000002E-2</v>
      </c>
      <c r="AC1282" s="303">
        <f>MAX(I1252:J1281)</f>
        <v>2.3300000000000001E-2</v>
      </c>
      <c r="AD1282" s="303">
        <f>MAX(K1252:L1281)</f>
        <v>4.2700000000000002E-2</v>
      </c>
      <c r="AW1282" s="296">
        <f t="shared" si="1601"/>
        <v>2.53E-2</v>
      </c>
      <c r="AX1282" s="266" t="str">
        <f t="shared" si="1602"/>
        <v>#2</v>
      </c>
    </row>
    <row r="1283" spans="1:50" ht="17.45" customHeight="1" thickBot="1" x14ac:dyDescent="0.3">
      <c r="A1283" s="257">
        <f t="shared" si="1581"/>
        <v>7</v>
      </c>
      <c r="B1283" s="257">
        <f t="shared" si="1582"/>
        <v>2021</v>
      </c>
      <c r="C1283" s="8">
        <f t="shared" si="1517"/>
        <v>44379</v>
      </c>
      <c r="D1283" s="260"/>
      <c r="E1283" s="261">
        <v>2.35E-2</v>
      </c>
      <c r="F1283" s="263"/>
      <c r="G1283" s="262">
        <v>3.2300000000000002E-2</v>
      </c>
      <c r="H1283" s="285"/>
      <c r="I1283" s="260"/>
      <c r="J1283" s="261">
        <v>2.52E-2</v>
      </c>
      <c r="K1283" s="260"/>
      <c r="L1283" s="261">
        <v>3.09E-2</v>
      </c>
      <c r="M1283" s="264">
        <f t="shared" si="1522"/>
        <v>2.3495666666666668E-2</v>
      </c>
      <c r="N1283" s="264">
        <f t="shared" si="1523"/>
        <v>1.8415714285714285E-2</v>
      </c>
      <c r="O1283" s="264">
        <f t="shared" si="1524"/>
        <v>1.5361333333333333E-2</v>
      </c>
      <c r="P1283" s="264">
        <f t="shared" si="1525"/>
        <v>2.7266666666666665E-2</v>
      </c>
      <c r="Q1283" s="265">
        <f t="shared" si="1603"/>
        <v>2.35E-2</v>
      </c>
      <c r="R1283" s="265">
        <f t="shared" si="1604"/>
        <v>3.2300000000000002E-2</v>
      </c>
      <c r="S1283" s="265">
        <f t="shared" si="1605"/>
        <v>2.52E-2</v>
      </c>
      <c r="T1283" s="265">
        <f t="shared" si="1606"/>
        <v>3.09E-2</v>
      </c>
      <c r="V1283" s="257"/>
      <c r="W1283" s="265">
        <f t="shared" si="1598"/>
        <v>2.7975E-2</v>
      </c>
      <c r="X1283" s="265">
        <f>AVERAGE(Q1279:T1283)</f>
        <v>2.7704999999999997E-2</v>
      </c>
      <c r="Y1283" s="266">
        <v>183</v>
      </c>
      <c r="Z1283" s="304" t="s">
        <v>128</v>
      </c>
      <c r="AA1283" s="305">
        <f>COUNTIF(D1252:E1281,"&gt;=0.075")</f>
        <v>0</v>
      </c>
      <c r="AB1283" s="305">
        <f>COUNTIF(F1252:H1281,"&gt;=0.075")</f>
        <v>0</v>
      </c>
      <c r="AC1283" s="305">
        <f>COUNTIF(I1252:J1281,"&gt;=0.075")</f>
        <v>0</v>
      </c>
      <c r="AD1283" s="305">
        <f>COUNTIF(K1252:L1281,"&gt;=0.075")</f>
        <v>0</v>
      </c>
      <c r="AW1283" s="296">
        <f t="shared" si="1601"/>
        <v>3.2300000000000002E-2</v>
      </c>
      <c r="AX1283" s="266" t="str">
        <f t="shared" si="1602"/>
        <v>#2</v>
      </c>
    </row>
    <row r="1284" spans="1:50" ht="17.45" customHeight="1" thickBot="1" x14ac:dyDescent="0.3">
      <c r="A1284" s="257">
        <f t="shared" si="1581"/>
        <v>7</v>
      </c>
      <c r="B1284" s="257">
        <f t="shared" si="1582"/>
        <v>2021</v>
      </c>
      <c r="C1284" s="435">
        <f t="shared" si="1517"/>
        <v>44380</v>
      </c>
      <c r="D1284" s="434">
        <v>1.52E-2</v>
      </c>
      <c r="E1284" s="436"/>
      <c r="F1284" s="437"/>
      <c r="G1284" s="438"/>
      <c r="H1284" s="439">
        <v>1.15E-2</v>
      </c>
      <c r="I1284" s="434">
        <v>9.6299999999999997E-3</v>
      </c>
      <c r="J1284" s="436"/>
      <c r="K1284" s="434">
        <v>1.55E-2</v>
      </c>
      <c r="L1284" s="436"/>
      <c r="M1284" s="264">
        <f t="shared" si="1522"/>
        <v>2.3225666666666669E-2</v>
      </c>
      <c r="N1284" s="264">
        <f t="shared" si="1523"/>
        <v>1.8364285714285711E-2</v>
      </c>
      <c r="O1284" s="264">
        <f t="shared" si="1524"/>
        <v>1.5265666666666667E-2</v>
      </c>
      <c r="P1284" s="264">
        <f t="shared" si="1525"/>
        <v>2.6953333333333333E-2</v>
      </c>
      <c r="Q1284" s="442">
        <f t="shared" si="1603"/>
        <v>1.52E-2</v>
      </c>
      <c r="R1284" s="442">
        <f t="shared" si="1604"/>
        <v>1.15E-2</v>
      </c>
      <c r="S1284" s="442">
        <f t="shared" si="1605"/>
        <v>9.6299999999999997E-3</v>
      </c>
      <c r="T1284" s="442">
        <f t="shared" si="1606"/>
        <v>1.55E-2</v>
      </c>
      <c r="V1284" s="442">
        <f>AVERAGE(Q1284:T1284)</f>
        <v>1.29575E-2</v>
      </c>
      <c r="W1284" s="445"/>
      <c r="X1284" s="257"/>
      <c r="Y1284" s="266">
        <v>183</v>
      </c>
      <c r="AD1284" s="136">
        <f>AVERAGE(AA1281:AD1281)</f>
        <v>2.1307702380952379E-2</v>
      </c>
      <c r="AW1284" s="296">
        <f t="shared" si="1601"/>
        <v>1.55E-2</v>
      </c>
      <c r="AX1284" s="266" t="str">
        <f t="shared" si="1602"/>
        <v>#5</v>
      </c>
    </row>
    <row r="1285" spans="1:50" ht="17.45" customHeight="1" x14ac:dyDescent="0.25">
      <c r="A1285" s="257">
        <f t="shared" si="1581"/>
        <v>7</v>
      </c>
      <c r="B1285" s="257">
        <f t="shared" si="1582"/>
        <v>2021</v>
      </c>
      <c r="C1285" s="435">
        <f t="shared" ref="C1285:C1348" si="1607">C1284+1</f>
        <v>44381</v>
      </c>
      <c r="D1285" s="434"/>
      <c r="E1285" s="436">
        <v>1.2200000000000001E-2</v>
      </c>
      <c r="F1285" s="437"/>
      <c r="G1285" s="438">
        <v>1.12E-2</v>
      </c>
      <c r="H1285" s="439"/>
      <c r="I1285" s="434"/>
      <c r="J1285" s="436">
        <v>6.7999999999999996E-3</v>
      </c>
      <c r="K1285" s="434"/>
      <c r="L1285" s="436">
        <v>1.8200000000000001E-2</v>
      </c>
      <c r="M1285" s="264">
        <f t="shared" si="1522"/>
        <v>2.2959E-2</v>
      </c>
      <c r="N1285" s="264">
        <f t="shared" si="1523"/>
        <v>1.8307142857142855E-2</v>
      </c>
      <c r="O1285" s="264">
        <f t="shared" si="1524"/>
        <v>1.4965666666666664E-2</v>
      </c>
      <c r="P1285" s="264">
        <f t="shared" si="1525"/>
        <v>2.6530000000000001E-2</v>
      </c>
      <c r="Q1285" s="442">
        <f t="shared" si="1603"/>
        <v>1.2200000000000001E-2</v>
      </c>
      <c r="R1285" s="442">
        <f t="shared" si="1604"/>
        <v>1.12E-2</v>
      </c>
      <c r="S1285" s="442">
        <f t="shared" si="1605"/>
        <v>6.7999999999999996E-3</v>
      </c>
      <c r="T1285" s="442">
        <f t="shared" si="1606"/>
        <v>1.8200000000000001E-2</v>
      </c>
      <c r="V1285" s="442">
        <f>AVERAGE(Q1285:T1285)</f>
        <v>1.21E-2</v>
      </c>
      <c r="W1285" s="445"/>
      <c r="X1285" s="265">
        <f>AVERAGE(Q1284:T1285)</f>
        <v>1.2528750000000002E-2</v>
      </c>
      <c r="Y1285" s="266">
        <v>183</v>
      </c>
      <c r="AW1285" s="296">
        <f t="shared" si="1601"/>
        <v>1.8200000000000001E-2</v>
      </c>
      <c r="AX1285" s="266" t="str">
        <f t="shared" si="1602"/>
        <v>#5</v>
      </c>
    </row>
    <row r="1286" spans="1:50" ht="17.45" customHeight="1" x14ac:dyDescent="0.25">
      <c r="A1286" s="257">
        <f t="shared" si="1581"/>
        <v>7</v>
      </c>
      <c r="B1286" s="257">
        <f t="shared" si="1582"/>
        <v>2021</v>
      </c>
      <c r="C1286" s="48">
        <f t="shared" si="1607"/>
        <v>44382</v>
      </c>
      <c r="D1286" s="275">
        <v>1.55E-2</v>
      </c>
      <c r="E1286" s="276"/>
      <c r="F1286" s="278">
        <v>1.66E-2</v>
      </c>
      <c r="G1286" s="277"/>
      <c r="H1286" s="286">
        <v>1.7399999999999999E-2</v>
      </c>
      <c r="I1286" s="275">
        <v>1.6199999999999999E-2</v>
      </c>
      <c r="J1286" s="276"/>
      <c r="K1286" s="275">
        <v>1.55E-2</v>
      </c>
      <c r="L1286" s="276"/>
      <c r="M1286" s="264">
        <f t="shared" ref="M1286:M1349" si="1608">IF(SUM(D1286:E1286)&gt;0,IFERROR(AVERAGE(D1257:E1286),""),"")</f>
        <v>2.3112333333333332E-2</v>
      </c>
      <c r="N1286" s="264">
        <f t="shared" ref="N1286:N1349" si="1609">IF(SUM(F1286:H1286)&gt;0,IFERROR(AVERAGE(F1257:H1286),""),"")</f>
        <v>1.8773142857142853E-2</v>
      </c>
      <c r="O1286" s="264">
        <f t="shared" ref="O1286:O1349" si="1610">IF(SUM(I1286:J1286)&gt;0,IFERROR(AVERAGE(I1257:J1286),""),"")</f>
        <v>1.526333333333333E-2</v>
      </c>
      <c r="P1286" s="264">
        <f t="shared" ref="P1286:P1349" si="1611">IF(SUM(K1286:L1286)&gt;0,IFERROR(AVERAGE(K1257:L1286),""),"")</f>
        <v>2.657E-2</v>
      </c>
      <c r="Q1286" s="265">
        <f t="shared" ref="Q1286:Q1289" si="1612">IFERROR(AVERAGE(D1286:E1286),"")</f>
        <v>1.55E-2</v>
      </c>
      <c r="R1286" s="265">
        <f t="shared" ref="R1286:R1289" si="1613">IFERROR(AVERAGE(F1286:H1286),"")</f>
        <v>1.7000000000000001E-2</v>
      </c>
      <c r="S1286" s="265">
        <f t="shared" ref="S1286:S1289" si="1614">IFERROR(AVERAGE(I1286:J1286),"")</f>
        <v>1.6199999999999999E-2</v>
      </c>
      <c r="T1286" s="265">
        <f t="shared" ref="T1286:T1289" si="1615">IFERROR(AVERAGE(K1286:L1286),"")</f>
        <v>1.55E-2</v>
      </c>
      <c r="V1286" s="257"/>
      <c r="W1286" s="265">
        <f t="shared" ref="W1286:W1289" si="1616">AVERAGE(Q1286:T1286)</f>
        <v>1.6050000000000002E-2</v>
      </c>
      <c r="AW1286" s="296">
        <f t="shared" ref="AW1286:AW1289" si="1617">MAX(Q1286:T1286)</f>
        <v>1.7000000000000001E-2</v>
      </c>
      <c r="AX1286" s="266" t="str">
        <f t="shared" ref="AX1286:AX1289" si="1618">IF(Q1286=AW1286,"#1",IF(R1286=AW1286,"#2",IF(S1286=AW1286,"#4",IF(T1286=AW1286,"#5"))))</f>
        <v>#2</v>
      </c>
    </row>
    <row r="1287" spans="1:50" ht="17.45" customHeight="1" x14ac:dyDescent="0.25">
      <c r="A1287" s="257">
        <f t="shared" si="1581"/>
        <v>7</v>
      </c>
      <c r="B1287" s="257">
        <f t="shared" si="1582"/>
        <v>2021</v>
      </c>
      <c r="C1287" s="8">
        <f t="shared" si="1607"/>
        <v>44383</v>
      </c>
      <c r="D1287" s="260"/>
      <c r="E1287" s="261">
        <v>2.0899999999999998E-2</v>
      </c>
      <c r="F1287" s="263"/>
      <c r="G1287" s="262">
        <v>3.6499999999999998E-2</v>
      </c>
      <c r="H1287" s="285"/>
      <c r="I1287" s="260"/>
      <c r="J1287" s="261">
        <v>2.3E-2</v>
      </c>
      <c r="K1287" s="260"/>
      <c r="L1287" s="261">
        <v>2.5499999999999998E-2</v>
      </c>
      <c r="M1287" s="264">
        <f t="shared" si="1608"/>
        <v>2.3469E-2</v>
      </c>
      <c r="N1287" s="264">
        <f t="shared" si="1609"/>
        <v>1.9634285714285708E-2</v>
      </c>
      <c r="O1287" s="264">
        <f t="shared" si="1610"/>
        <v>1.5916666666666666E-2</v>
      </c>
      <c r="P1287" s="264">
        <f t="shared" si="1611"/>
        <v>2.6266666666666664E-2</v>
      </c>
      <c r="Q1287" s="265">
        <f t="shared" si="1612"/>
        <v>2.0899999999999998E-2</v>
      </c>
      <c r="R1287" s="265">
        <f t="shared" si="1613"/>
        <v>3.6499999999999998E-2</v>
      </c>
      <c r="S1287" s="265">
        <f t="shared" si="1614"/>
        <v>2.3E-2</v>
      </c>
      <c r="T1287" s="265">
        <f t="shared" si="1615"/>
        <v>2.5499999999999998E-2</v>
      </c>
      <c r="V1287" s="257"/>
      <c r="W1287" s="265">
        <f t="shared" si="1616"/>
        <v>2.6474999999999999E-2</v>
      </c>
      <c r="AW1287" s="296">
        <f t="shared" si="1617"/>
        <v>3.6499999999999998E-2</v>
      </c>
      <c r="AX1287" s="266" t="str">
        <f t="shared" si="1618"/>
        <v>#2</v>
      </c>
    </row>
    <row r="1288" spans="1:50" ht="17.45" customHeight="1" x14ac:dyDescent="0.25">
      <c r="A1288" s="257">
        <f t="shared" si="1581"/>
        <v>7</v>
      </c>
      <c r="B1288" s="257">
        <f t="shared" si="1582"/>
        <v>2021</v>
      </c>
      <c r="C1288" s="8">
        <f t="shared" si="1607"/>
        <v>44384</v>
      </c>
      <c r="D1288" s="260">
        <v>2.06E-2</v>
      </c>
      <c r="E1288" s="261"/>
      <c r="F1288" s="263">
        <v>2.7E-2</v>
      </c>
      <c r="G1288" s="262"/>
      <c r="H1288" s="285"/>
      <c r="I1288" s="260">
        <v>2.3599999999999999E-2</v>
      </c>
      <c r="J1288" s="261"/>
      <c r="K1288" s="260">
        <v>1.7600000000000001E-2</v>
      </c>
      <c r="L1288" s="261"/>
      <c r="M1288" s="264">
        <f t="shared" si="1608"/>
        <v>2.3465666666666662E-2</v>
      </c>
      <c r="N1288" s="264">
        <f t="shared" si="1609"/>
        <v>2.0160571428571424E-2</v>
      </c>
      <c r="O1288" s="264">
        <f t="shared" si="1610"/>
        <v>1.6385E-2</v>
      </c>
      <c r="P1288" s="264">
        <f t="shared" si="1611"/>
        <v>2.5430000000000001E-2</v>
      </c>
      <c r="Q1288" s="265">
        <f t="shared" si="1612"/>
        <v>2.06E-2</v>
      </c>
      <c r="R1288" s="265">
        <f t="shared" si="1613"/>
        <v>2.7E-2</v>
      </c>
      <c r="S1288" s="265">
        <f t="shared" si="1614"/>
        <v>2.3599999999999999E-2</v>
      </c>
      <c r="T1288" s="265">
        <f t="shared" si="1615"/>
        <v>1.7600000000000001E-2</v>
      </c>
      <c r="V1288" s="257"/>
      <c r="W1288" s="265">
        <f t="shared" si="1616"/>
        <v>2.2200000000000001E-2</v>
      </c>
      <c r="AW1288" s="296">
        <f t="shared" si="1617"/>
        <v>2.7E-2</v>
      </c>
      <c r="AX1288" s="266" t="str">
        <f t="shared" si="1618"/>
        <v>#2</v>
      </c>
    </row>
    <row r="1289" spans="1:50" ht="17.45" customHeight="1" x14ac:dyDescent="0.25">
      <c r="A1289" s="257">
        <f t="shared" si="1581"/>
        <v>7</v>
      </c>
      <c r="B1289" s="257">
        <f t="shared" si="1582"/>
        <v>2021</v>
      </c>
      <c r="C1289" s="8">
        <f t="shared" si="1607"/>
        <v>44385</v>
      </c>
      <c r="D1289" s="260"/>
      <c r="E1289" s="261">
        <v>2.9600000000000001E-2</v>
      </c>
      <c r="F1289" s="263"/>
      <c r="G1289" s="262">
        <v>2.63E-2</v>
      </c>
      <c r="H1289" s="285"/>
      <c r="I1289" s="260"/>
      <c r="J1289" s="261">
        <v>1.66E-2</v>
      </c>
      <c r="K1289" s="260"/>
      <c r="L1289" s="261">
        <v>2.5499999999999998E-2</v>
      </c>
      <c r="M1289" s="264">
        <f t="shared" si="1608"/>
        <v>2.3782333333333329E-2</v>
      </c>
      <c r="N1289" s="264">
        <f t="shared" si="1609"/>
        <v>2.0429142857142854E-2</v>
      </c>
      <c r="O1289" s="264">
        <f t="shared" si="1610"/>
        <v>1.6328333333333337E-2</v>
      </c>
      <c r="P1289" s="264">
        <f t="shared" si="1611"/>
        <v>2.5369999999999997E-2</v>
      </c>
      <c r="Q1289" s="265">
        <f t="shared" si="1612"/>
        <v>2.9600000000000001E-2</v>
      </c>
      <c r="R1289" s="265">
        <f t="shared" si="1613"/>
        <v>2.63E-2</v>
      </c>
      <c r="S1289" s="265">
        <f t="shared" si="1614"/>
        <v>1.66E-2</v>
      </c>
      <c r="T1289" s="265">
        <f t="shared" si="1615"/>
        <v>2.5499999999999998E-2</v>
      </c>
      <c r="V1289" s="257"/>
      <c r="W1289" s="265">
        <f t="shared" si="1616"/>
        <v>2.4500000000000001E-2</v>
      </c>
      <c r="AW1289" s="296">
        <f t="shared" si="1617"/>
        <v>2.9600000000000001E-2</v>
      </c>
      <c r="AX1289" s="266" t="str">
        <f t="shared" si="1618"/>
        <v>#1</v>
      </c>
    </row>
    <row r="1290" spans="1:50" ht="17.45" customHeight="1" x14ac:dyDescent="0.25">
      <c r="A1290" s="257">
        <f t="shared" si="1581"/>
        <v>7</v>
      </c>
      <c r="B1290" s="257">
        <f t="shared" si="1582"/>
        <v>2021</v>
      </c>
      <c r="C1290" s="8">
        <f t="shared" si="1607"/>
        <v>44386</v>
      </c>
      <c r="D1290" s="260">
        <v>2.86E-2</v>
      </c>
      <c r="E1290" s="261"/>
      <c r="F1290" s="263"/>
      <c r="G1290" s="262"/>
      <c r="H1290" s="285">
        <v>2.6700000000000002E-2</v>
      </c>
      <c r="I1290" s="260">
        <v>2.6100000000000002E-2</v>
      </c>
      <c r="J1290" s="261"/>
      <c r="K1290" s="260">
        <v>2.7699999999999999E-2</v>
      </c>
      <c r="L1290" s="261"/>
      <c r="M1290" s="264">
        <f t="shared" si="1608"/>
        <v>2.3375666666666659E-2</v>
      </c>
      <c r="N1290" s="264">
        <f t="shared" si="1609"/>
        <v>2.0520571428571426E-2</v>
      </c>
      <c r="O1290" s="264">
        <f t="shared" si="1610"/>
        <v>1.6464999999999997E-2</v>
      </c>
      <c r="P1290" s="264">
        <f t="shared" si="1611"/>
        <v>2.5383333333333327E-2</v>
      </c>
      <c r="Q1290" s="265">
        <f t="shared" ref="Q1290:Q1294" si="1619">IFERROR(AVERAGE(D1290:E1290),"")</f>
        <v>2.86E-2</v>
      </c>
      <c r="R1290" s="265">
        <f t="shared" ref="R1290:R1294" si="1620">IFERROR(AVERAGE(F1290:H1290),"")</f>
        <v>2.6700000000000002E-2</v>
      </c>
      <c r="S1290" s="265">
        <f t="shared" ref="S1290:S1294" si="1621">IFERROR(AVERAGE(I1290:J1290),"")</f>
        <v>2.6100000000000002E-2</v>
      </c>
      <c r="T1290" s="265">
        <f t="shared" ref="T1290:T1294" si="1622">IFERROR(AVERAGE(K1290:L1290),"")</f>
        <v>2.7699999999999999E-2</v>
      </c>
      <c r="V1290" s="257"/>
      <c r="W1290" s="265">
        <f t="shared" ref="W1290" si="1623">AVERAGE(Q1290:T1290)</f>
        <v>2.7275000000000001E-2</v>
      </c>
      <c r="X1290" s="265">
        <f>AVERAGE(Q1286:T1290)</f>
        <v>2.3300000000000005E-2</v>
      </c>
      <c r="Y1290" s="266">
        <v>184</v>
      </c>
      <c r="AW1290" s="296">
        <f t="shared" ref="AW1290:AW1294" si="1624">MAX(Q1290:T1290)</f>
        <v>2.86E-2</v>
      </c>
      <c r="AX1290" s="266" t="str">
        <f t="shared" ref="AX1290:AX1294" si="1625">IF(Q1290=AW1290,"#1",IF(R1290=AW1290,"#2",IF(S1290=AW1290,"#4",IF(T1290=AW1290,"#5"))))</f>
        <v>#1</v>
      </c>
    </row>
    <row r="1291" spans="1:50" ht="17.45" customHeight="1" x14ac:dyDescent="0.25">
      <c r="A1291" s="257">
        <f t="shared" si="1581"/>
        <v>7</v>
      </c>
      <c r="B1291" s="257">
        <f t="shared" si="1582"/>
        <v>2021</v>
      </c>
      <c r="C1291" s="435">
        <f t="shared" si="1607"/>
        <v>44387</v>
      </c>
      <c r="D1291" s="434"/>
      <c r="E1291" s="436">
        <v>1.54E-2</v>
      </c>
      <c r="F1291" s="437"/>
      <c r="G1291" s="438">
        <v>1.5299999999999999E-2</v>
      </c>
      <c r="H1291" s="439"/>
      <c r="I1291" s="434"/>
      <c r="J1291" s="436">
        <v>9.0500000000000008E-3</v>
      </c>
      <c r="K1291" s="434"/>
      <c r="L1291" s="436">
        <v>2.5399999999999999E-2</v>
      </c>
      <c r="M1291" s="264">
        <f t="shared" si="1608"/>
        <v>2.3122333333333325E-2</v>
      </c>
      <c r="N1291" s="264">
        <f t="shared" si="1609"/>
        <v>2.0383428571428566E-2</v>
      </c>
      <c r="O1291" s="264">
        <f t="shared" si="1610"/>
        <v>1.6026666666666665E-2</v>
      </c>
      <c r="P1291" s="264">
        <f t="shared" si="1611"/>
        <v>2.496333333333333E-2</v>
      </c>
      <c r="Q1291" s="442">
        <f t="shared" si="1619"/>
        <v>1.54E-2</v>
      </c>
      <c r="R1291" s="442">
        <f t="shared" si="1620"/>
        <v>1.5299999999999999E-2</v>
      </c>
      <c r="S1291" s="442">
        <f t="shared" si="1621"/>
        <v>9.0500000000000008E-3</v>
      </c>
      <c r="T1291" s="442">
        <f t="shared" si="1622"/>
        <v>2.5399999999999999E-2</v>
      </c>
      <c r="V1291" s="442">
        <f>AVERAGE(Q1291:T1291)</f>
        <v>1.62875E-2</v>
      </c>
      <c r="W1291" s="445"/>
      <c r="X1291" s="257"/>
      <c r="Y1291" s="266">
        <v>184</v>
      </c>
      <c r="AW1291" s="296">
        <f t="shared" si="1624"/>
        <v>2.5399999999999999E-2</v>
      </c>
      <c r="AX1291" s="266" t="str">
        <f t="shared" si="1625"/>
        <v>#5</v>
      </c>
    </row>
    <row r="1292" spans="1:50" ht="17.45" customHeight="1" x14ac:dyDescent="0.25">
      <c r="A1292" s="257">
        <f t="shared" si="1581"/>
        <v>7</v>
      </c>
      <c r="B1292" s="257">
        <f t="shared" si="1582"/>
        <v>2021</v>
      </c>
      <c r="C1292" s="48">
        <f t="shared" si="1607"/>
        <v>44388</v>
      </c>
      <c r="D1292" s="434">
        <v>1.6400000000000001E-2</v>
      </c>
      <c r="E1292" s="436"/>
      <c r="F1292" s="437">
        <v>1.0500000000000001E-2</v>
      </c>
      <c r="G1292" s="438"/>
      <c r="H1292" s="439">
        <v>9.9600000000000001E-3</v>
      </c>
      <c r="I1292" s="434">
        <v>6.3200000000000001E-3</v>
      </c>
      <c r="J1292" s="436"/>
      <c r="K1292" s="434">
        <v>1.67E-2</v>
      </c>
      <c r="L1292" s="436"/>
      <c r="M1292" s="264">
        <f t="shared" si="1608"/>
        <v>2.2622333333333324E-2</v>
      </c>
      <c r="N1292" s="264">
        <f t="shared" si="1609"/>
        <v>2.0062285714285706E-2</v>
      </c>
      <c r="O1292" s="264">
        <f t="shared" si="1610"/>
        <v>1.5710666666666668E-2</v>
      </c>
      <c r="P1292" s="264">
        <f t="shared" si="1611"/>
        <v>2.464333333333333E-2</v>
      </c>
      <c r="Q1292" s="442">
        <f t="shared" si="1619"/>
        <v>1.6400000000000001E-2</v>
      </c>
      <c r="R1292" s="442">
        <f t="shared" si="1620"/>
        <v>1.023E-2</v>
      </c>
      <c r="S1292" s="442">
        <f t="shared" si="1621"/>
        <v>6.3200000000000001E-3</v>
      </c>
      <c r="T1292" s="442">
        <f t="shared" si="1622"/>
        <v>1.67E-2</v>
      </c>
      <c r="V1292" s="442">
        <f>AVERAGE(Q1292:T1292)</f>
        <v>1.24125E-2</v>
      </c>
      <c r="W1292" s="445"/>
      <c r="X1292" s="265">
        <f>AVERAGE(Q1291:T1292)</f>
        <v>1.4350000000000002E-2</v>
      </c>
      <c r="Y1292" s="266">
        <v>184</v>
      </c>
      <c r="AW1292" s="296">
        <f t="shared" si="1624"/>
        <v>1.67E-2</v>
      </c>
      <c r="AX1292" s="266" t="str">
        <f t="shared" si="1625"/>
        <v>#5</v>
      </c>
    </row>
    <row r="1293" spans="1:50" ht="17.45" customHeight="1" x14ac:dyDescent="0.25">
      <c r="A1293" s="257">
        <f t="shared" si="1581"/>
        <v>7</v>
      </c>
      <c r="B1293" s="257">
        <f t="shared" si="1582"/>
        <v>2021</v>
      </c>
      <c r="C1293" s="8">
        <f t="shared" si="1607"/>
        <v>44389</v>
      </c>
      <c r="D1293" s="260"/>
      <c r="E1293" s="261">
        <v>2.1700000000000001E-2</v>
      </c>
      <c r="F1293" s="263"/>
      <c r="G1293" s="262">
        <v>1.8599999999999998E-2</v>
      </c>
      <c r="H1293" s="285"/>
      <c r="I1293" s="260"/>
      <c r="J1293" s="261">
        <v>1.5100000000000001E-2</v>
      </c>
      <c r="K1293" s="260"/>
      <c r="L1293" s="261">
        <v>3.1899999999999998E-2</v>
      </c>
      <c r="M1293" s="264">
        <f t="shared" si="1608"/>
        <v>2.2875666666666662E-2</v>
      </c>
      <c r="N1293" s="264">
        <f t="shared" si="1609"/>
        <v>2.027371428571428E-2</v>
      </c>
      <c r="O1293" s="264">
        <f t="shared" si="1610"/>
        <v>1.5914999999999999E-2</v>
      </c>
      <c r="P1293" s="264">
        <f t="shared" si="1611"/>
        <v>2.4919999999999994E-2</v>
      </c>
      <c r="Q1293" s="265">
        <f t="shared" si="1619"/>
        <v>2.1700000000000001E-2</v>
      </c>
      <c r="R1293" s="265">
        <f t="shared" si="1620"/>
        <v>1.8599999999999998E-2</v>
      </c>
      <c r="S1293" s="265">
        <f t="shared" si="1621"/>
        <v>1.5100000000000001E-2</v>
      </c>
      <c r="T1293" s="265">
        <f t="shared" si="1622"/>
        <v>3.1899999999999998E-2</v>
      </c>
      <c r="V1293" s="257"/>
      <c r="W1293" s="265">
        <f t="shared" ref="W1293:W1294" si="1626">AVERAGE(Q1293:T1293)</f>
        <v>2.1825000000000001E-2</v>
      </c>
      <c r="AW1293" s="296">
        <f t="shared" si="1624"/>
        <v>3.1899999999999998E-2</v>
      </c>
      <c r="AX1293" s="266" t="str">
        <f t="shared" si="1625"/>
        <v>#5</v>
      </c>
    </row>
    <row r="1294" spans="1:50" ht="17.45" customHeight="1" x14ac:dyDescent="0.25">
      <c r="A1294" s="257">
        <f t="shared" si="1581"/>
        <v>7</v>
      </c>
      <c r="B1294" s="257">
        <f t="shared" si="1582"/>
        <v>2021</v>
      </c>
      <c r="C1294" s="8">
        <f t="shared" si="1607"/>
        <v>44390</v>
      </c>
      <c r="D1294" s="260">
        <v>2.24E-2</v>
      </c>
      <c r="E1294" s="261"/>
      <c r="F1294" s="263">
        <v>2.23E-2</v>
      </c>
      <c r="G1294" s="262"/>
      <c r="H1294" s="285"/>
      <c r="I1294" s="260">
        <v>1.6199999999999999E-2</v>
      </c>
      <c r="J1294" s="261"/>
      <c r="K1294" s="260">
        <v>2.63E-2</v>
      </c>
      <c r="L1294" s="261"/>
      <c r="M1294" s="264">
        <f t="shared" si="1608"/>
        <v>2.3232333333333331E-2</v>
      </c>
      <c r="N1294" s="264">
        <f t="shared" si="1609"/>
        <v>2.0655428571428564E-2</v>
      </c>
      <c r="O1294" s="264">
        <f t="shared" si="1610"/>
        <v>1.6199666666666664E-2</v>
      </c>
      <c r="P1294" s="264">
        <f t="shared" si="1611"/>
        <v>2.531333333333333E-2</v>
      </c>
      <c r="Q1294" s="265">
        <f t="shared" si="1619"/>
        <v>2.24E-2</v>
      </c>
      <c r="R1294" s="265">
        <f t="shared" si="1620"/>
        <v>2.23E-2</v>
      </c>
      <c r="S1294" s="265">
        <f t="shared" si="1621"/>
        <v>1.6199999999999999E-2</v>
      </c>
      <c r="T1294" s="265">
        <f t="shared" si="1622"/>
        <v>2.63E-2</v>
      </c>
      <c r="V1294" s="257"/>
      <c r="W1294" s="265">
        <f t="shared" si="1626"/>
        <v>2.18E-2</v>
      </c>
      <c r="AW1294" s="296">
        <f t="shared" si="1624"/>
        <v>2.63E-2</v>
      </c>
      <c r="AX1294" s="266" t="str">
        <f t="shared" si="1625"/>
        <v>#5</v>
      </c>
    </row>
    <row r="1295" spans="1:50" ht="17.45" customHeight="1" x14ac:dyDescent="0.25">
      <c r="A1295" s="257">
        <f t="shared" si="1581"/>
        <v>7</v>
      </c>
      <c r="B1295" s="257">
        <f t="shared" si="1582"/>
        <v>2021</v>
      </c>
      <c r="C1295" s="8">
        <f t="shared" si="1607"/>
        <v>44391</v>
      </c>
      <c r="D1295" s="260"/>
      <c r="E1295" s="261">
        <v>2.5999999999999999E-2</v>
      </c>
      <c r="F1295" s="263"/>
      <c r="G1295" s="262">
        <v>2.41E-2</v>
      </c>
      <c r="H1295" s="285"/>
      <c r="I1295" s="260"/>
      <c r="J1295" s="261">
        <v>1.6E-2</v>
      </c>
      <c r="K1295" s="260"/>
      <c r="L1295" s="261">
        <v>3.78E-2</v>
      </c>
      <c r="M1295" s="264">
        <f t="shared" si="1608"/>
        <v>2.3278999999999994E-2</v>
      </c>
      <c r="N1295" s="264">
        <f t="shared" si="1609"/>
        <v>2.0678285714285705E-2</v>
      </c>
      <c r="O1295" s="264">
        <f t="shared" si="1610"/>
        <v>1.5996333333333338E-2</v>
      </c>
      <c r="P1295" s="264">
        <f t="shared" si="1611"/>
        <v>2.5633333333333324E-2</v>
      </c>
      <c r="Q1295" s="265">
        <f t="shared" ref="Q1295" si="1627">IFERROR(AVERAGE(D1295:E1295),"")</f>
        <v>2.5999999999999999E-2</v>
      </c>
      <c r="R1295" s="265">
        <f t="shared" ref="R1295" si="1628">IFERROR(AVERAGE(F1295:H1295),"")</f>
        <v>2.41E-2</v>
      </c>
      <c r="S1295" s="265">
        <f t="shared" ref="S1295" si="1629">IFERROR(AVERAGE(I1295:J1295),"")</f>
        <v>1.6E-2</v>
      </c>
      <c r="T1295" s="265">
        <f t="shared" ref="T1295" si="1630">IFERROR(AVERAGE(K1295:L1295),"")</f>
        <v>3.78E-2</v>
      </c>
      <c r="V1295" s="257"/>
      <c r="W1295" s="265">
        <f t="shared" ref="W1295" si="1631">AVERAGE(Q1295:T1295)</f>
        <v>2.5974999999999998E-2</v>
      </c>
      <c r="AW1295" s="296">
        <f t="shared" ref="AW1295:AW1296" si="1632">MAX(Q1295:T1295)</f>
        <v>3.78E-2</v>
      </c>
      <c r="AX1295" s="266" t="str">
        <f t="shared" ref="AX1295:AX1296" si="1633">IF(Q1295=AW1295,"#1",IF(R1295=AW1295,"#2",IF(S1295=AW1295,"#4",IF(T1295=AW1295,"#5"))))</f>
        <v>#5</v>
      </c>
    </row>
    <row r="1296" spans="1:50" ht="17.45" customHeight="1" x14ac:dyDescent="0.25">
      <c r="A1296" s="257">
        <f t="shared" si="1581"/>
        <v>7</v>
      </c>
      <c r="B1296" s="257">
        <f t="shared" si="1582"/>
        <v>2021</v>
      </c>
      <c r="C1296" s="8">
        <f t="shared" si="1607"/>
        <v>44392</v>
      </c>
      <c r="D1296" s="260">
        <v>3.9399999999999998E-2</v>
      </c>
      <c r="E1296" s="261"/>
      <c r="F1296" s="263"/>
      <c r="G1296" s="262"/>
      <c r="H1296" s="285">
        <v>1.95E-2</v>
      </c>
      <c r="I1296" s="260">
        <v>1.5299999999999999E-2</v>
      </c>
      <c r="J1296" s="261"/>
      <c r="K1296" s="260">
        <v>6.6699999999999995E-2</v>
      </c>
      <c r="L1296" s="261"/>
      <c r="M1296" s="264">
        <f t="shared" si="1608"/>
        <v>2.3512333333333326E-2</v>
      </c>
      <c r="N1296" s="264">
        <f t="shared" si="1609"/>
        <v>2.0709714285714276E-2</v>
      </c>
      <c r="O1296" s="264">
        <f t="shared" si="1610"/>
        <v>1.5852999999999999E-2</v>
      </c>
      <c r="P1296" s="264">
        <f t="shared" si="1611"/>
        <v>2.6849999999999995E-2</v>
      </c>
      <c r="Q1296" s="265">
        <f t="shared" ref="Q1296:Q1298" si="1634">IFERROR(AVERAGE(D1296:E1296),"")</f>
        <v>3.9399999999999998E-2</v>
      </c>
      <c r="R1296" s="265">
        <f t="shared" ref="R1296:R1298" si="1635">IFERROR(AVERAGE(F1296:H1296),"")</f>
        <v>1.95E-2</v>
      </c>
      <c r="S1296" s="265">
        <f t="shared" ref="S1296:S1298" si="1636">IFERROR(AVERAGE(I1296:J1296),"")</f>
        <v>1.5299999999999999E-2</v>
      </c>
      <c r="T1296" s="265">
        <f t="shared" ref="T1296:T1298" si="1637">IFERROR(AVERAGE(K1296:L1296),"")</f>
        <v>6.6699999999999995E-2</v>
      </c>
      <c r="V1296" s="257"/>
      <c r="W1296" s="265">
        <f t="shared" ref="W1296:W1297" si="1638">AVERAGE(Q1296:T1296)</f>
        <v>3.5224999999999992E-2</v>
      </c>
      <c r="AW1296" s="296">
        <f t="shared" si="1632"/>
        <v>6.6699999999999995E-2</v>
      </c>
      <c r="AX1296" s="266" t="str">
        <f t="shared" si="1633"/>
        <v>#5</v>
      </c>
    </row>
    <row r="1297" spans="1:50" ht="17.45" customHeight="1" x14ac:dyDescent="0.25">
      <c r="A1297" s="257">
        <f t="shared" si="1581"/>
        <v>7</v>
      </c>
      <c r="B1297" s="257">
        <f t="shared" si="1582"/>
        <v>2021</v>
      </c>
      <c r="C1297" s="8">
        <f t="shared" si="1607"/>
        <v>44393</v>
      </c>
      <c r="D1297" s="260"/>
      <c r="E1297" s="261">
        <v>2.2599999999999999E-2</v>
      </c>
      <c r="F1297" s="263"/>
      <c r="G1297" s="262">
        <v>2.1000000000000001E-2</v>
      </c>
      <c r="H1297" s="285"/>
      <c r="I1297" s="260"/>
      <c r="J1297" s="261">
        <v>2.2200000000000001E-2</v>
      </c>
      <c r="K1297" s="260"/>
      <c r="L1297" s="261">
        <v>2.8000000000000001E-2</v>
      </c>
      <c r="M1297" s="264">
        <f t="shared" si="1608"/>
        <v>2.3492333333333327E-2</v>
      </c>
      <c r="N1297" s="264">
        <f t="shared" si="1609"/>
        <v>2.0649714285714282E-2</v>
      </c>
      <c r="O1297" s="264">
        <f t="shared" si="1610"/>
        <v>1.6063000000000001E-2</v>
      </c>
      <c r="P1297" s="264">
        <f t="shared" si="1611"/>
        <v>2.6623333333333332E-2</v>
      </c>
      <c r="Q1297" s="265">
        <f t="shared" si="1634"/>
        <v>2.2599999999999999E-2</v>
      </c>
      <c r="R1297" s="265">
        <f t="shared" si="1635"/>
        <v>2.1000000000000001E-2</v>
      </c>
      <c r="S1297" s="265">
        <f t="shared" si="1636"/>
        <v>2.2200000000000001E-2</v>
      </c>
      <c r="T1297" s="265">
        <f t="shared" si="1637"/>
        <v>2.8000000000000001E-2</v>
      </c>
      <c r="V1297" s="257"/>
      <c r="W1297" s="265">
        <f t="shared" si="1638"/>
        <v>2.3449999999999999E-2</v>
      </c>
      <c r="X1297" s="265">
        <f>AVERAGE(Q1293:T1297)</f>
        <v>2.5655000000000001E-2</v>
      </c>
      <c r="Y1297" s="266">
        <v>185</v>
      </c>
      <c r="AW1297" s="296">
        <f t="shared" ref="AW1297" si="1639">MAX(Q1297:T1297)</f>
        <v>2.8000000000000001E-2</v>
      </c>
      <c r="AX1297" s="266" t="str">
        <f t="shared" ref="AX1297" si="1640">IF(Q1297=AW1297,"#1",IF(R1297=AW1297,"#2",IF(S1297=AW1297,"#4",IF(T1297=AW1297,"#5"))))</f>
        <v>#5</v>
      </c>
    </row>
    <row r="1298" spans="1:50" ht="17.45" customHeight="1" x14ac:dyDescent="0.25">
      <c r="A1298" s="257">
        <f t="shared" si="1581"/>
        <v>7</v>
      </c>
      <c r="B1298" s="257">
        <f t="shared" si="1582"/>
        <v>2021</v>
      </c>
      <c r="C1298" s="48">
        <f t="shared" si="1607"/>
        <v>44394</v>
      </c>
      <c r="D1298" s="434">
        <v>1.7299999999999999E-2</v>
      </c>
      <c r="E1298" s="436"/>
      <c r="F1298" s="437">
        <v>1.3100000000000001E-2</v>
      </c>
      <c r="G1298" s="438"/>
      <c r="H1298" s="439">
        <v>1.1900000000000001E-2</v>
      </c>
      <c r="I1298" s="434">
        <v>9.8200000000000006E-3</v>
      </c>
      <c r="J1298" s="436"/>
      <c r="K1298" s="434">
        <v>1.8200000000000001E-2</v>
      </c>
      <c r="L1298" s="436"/>
      <c r="M1298" s="264">
        <f t="shared" si="1608"/>
        <v>2.3185666666666667E-2</v>
      </c>
      <c r="N1298" s="264">
        <f t="shared" si="1609"/>
        <v>2.0343999999999994E-2</v>
      </c>
      <c r="O1298" s="264">
        <f t="shared" si="1610"/>
        <v>1.5900333333333336E-2</v>
      </c>
      <c r="P1298" s="264">
        <f t="shared" si="1611"/>
        <v>2.6566666666666666E-2</v>
      </c>
      <c r="Q1298" s="442">
        <f t="shared" si="1634"/>
        <v>1.7299999999999999E-2</v>
      </c>
      <c r="R1298" s="442">
        <f t="shared" si="1635"/>
        <v>1.2500000000000001E-2</v>
      </c>
      <c r="S1298" s="442">
        <f t="shared" si="1636"/>
        <v>9.8200000000000006E-3</v>
      </c>
      <c r="T1298" s="442">
        <f t="shared" si="1637"/>
        <v>1.8200000000000001E-2</v>
      </c>
      <c r="V1298" s="442">
        <f>AVERAGE(Q1298:T1298)</f>
        <v>1.4455000000000001E-2</v>
      </c>
      <c r="W1298" s="445"/>
      <c r="X1298" s="257"/>
      <c r="Y1298" s="266">
        <v>185</v>
      </c>
      <c r="AW1298" s="296">
        <f t="shared" ref="AW1298:AW1300" si="1641">MAX(Q1298:T1298)</f>
        <v>1.8200000000000001E-2</v>
      </c>
      <c r="AX1298" s="266" t="str">
        <f t="shared" ref="AX1298:AX1300" si="1642">IF(Q1298=AW1298,"#1",IF(R1298=AW1298,"#2",IF(S1298=AW1298,"#4",IF(T1298=AW1298,"#5"))))</f>
        <v>#5</v>
      </c>
    </row>
    <row r="1299" spans="1:50" ht="17.45" customHeight="1" x14ac:dyDescent="0.25">
      <c r="A1299" s="298">
        <f t="shared" si="1581"/>
        <v>7</v>
      </c>
      <c r="B1299" s="298">
        <f t="shared" si="1582"/>
        <v>2021</v>
      </c>
      <c r="C1299" s="435">
        <f t="shared" si="1607"/>
        <v>44395</v>
      </c>
      <c r="D1299" s="434"/>
      <c r="E1299" s="436">
        <v>1.37E-2</v>
      </c>
      <c r="F1299" s="437"/>
      <c r="G1299" s="438">
        <v>1.6799999999999999E-2</v>
      </c>
      <c r="H1299" s="439"/>
      <c r="I1299" s="434"/>
      <c r="J1299" s="436">
        <v>7.3899999999999999E-3</v>
      </c>
      <c r="K1299" s="434"/>
      <c r="L1299" s="436">
        <v>2.3199999999999998E-2</v>
      </c>
      <c r="M1299" s="264">
        <f t="shared" si="1608"/>
        <v>2.3139E-2</v>
      </c>
      <c r="N1299" s="264">
        <f t="shared" si="1609"/>
        <v>2.018971428571428E-2</v>
      </c>
      <c r="O1299" s="264">
        <f t="shared" si="1610"/>
        <v>1.5746666666666669E-2</v>
      </c>
      <c r="P1299" s="264">
        <f t="shared" si="1611"/>
        <v>2.6400000000000003E-2</v>
      </c>
      <c r="Q1299" s="442">
        <f t="shared" ref="Q1299:Q1301" si="1643">IFERROR(AVERAGE(D1299:E1299),"")</f>
        <v>1.37E-2</v>
      </c>
      <c r="R1299" s="442">
        <f t="shared" ref="R1299:R1301" si="1644">IFERROR(AVERAGE(F1299:H1299),"")</f>
        <v>1.6799999999999999E-2</v>
      </c>
      <c r="S1299" s="442">
        <f t="shared" ref="S1299:S1301" si="1645">IFERROR(AVERAGE(I1299:J1299),"")</f>
        <v>7.3899999999999999E-3</v>
      </c>
      <c r="T1299" s="442">
        <f t="shared" ref="T1299:T1301" si="1646">IFERROR(AVERAGE(K1299:L1299),"")</f>
        <v>2.3199999999999998E-2</v>
      </c>
      <c r="V1299" s="442">
        <f>AVERAGE(Q1299:T1299)</f>
        <v>1.52725E-2</v>
      </c>
      <c r="W1299" s="445"/>
      <c r="X1299" s="265">
        <f>AVERAGE(Q1298:T1299)</f>
        <v>1.4863749999999998E-2</v>
      </c>
      <c r="Y1299" s="266">
        <v>185</v>
      </c>
      <c r="AW1299" s="296">
        <f t="shared" si="1641"/>
        <v>2.3199999999999998E-2</v>
      </c>
      <c r="AX1299" s="266" t="str">
        <f t="shared" si="1642"/>
        <v>#5</v>
      </c>
    </row>
    <row r="1300" spans="1:50" ht="17.45" customHeight="1" x14ac:dyDescent="0.25">
      <c r="A1300" s="257">
        <f t="shared" si="1581"/>
        <v>7</v>
      </c>
      <c r="B1300" s="257">
        <f t="shared" si="1582"/>
        <v>2021</v>
      </c>
      <c r="C1300" s="8">
        <f t="shared" si="1607"/>
        <v>44396</v>
      </c>
      <c r="D1300" s="260">
        <v>2.2599999999999999E-2</v>
      </c>
      <c r="E1300" s="261"/>
      <c r="F1300" s="263">
        <v>2.3099999999999999E-2</v>
      </c>
      <c r="G1300" s="262"/>
      <c r="H1300" s="285"/>
      <c r="I1300" s="260">
        <v>2.1499999999999998E-2</v>
      </c>
      <c r="J1300" s="261"/>
      <c r="K1300" s="260">
        <v>1.9400000000000001E-2</v>
      </c>
      <c r="L1300" s="261"/>
      <c r="M1300" s="264">
        <f t="shared" si="1608"/>
        <v>2.3425666666666664E-2</v>
      </c>
      <c r="N1300" s="264">
        <f t="shared" si="1609"/>
        <v>2.0529714285714283E-2</v>
      </c>
      <c r="O1300" s="264">
        <f t="shared" si="1610"/>
        <v>1.6197000000000003E-2</v>
      </c>
      <c r="P1300" s="264">
        <f t="shared" si="1611"/>
        <v>2.6526666666666667E-2</v>
      </c>
      <c r="Q1300" s="265">
        <f t="shared" si="1643"/>
        <v>2.2599999999999999E-2</v>
      </c>
      <c r="R1300" s="265">
        <f t="shared" si="1644"/>
        <v>2.3099999999999999E-2</v>
      </c>
      <c r="S1300" s="265">
        <f t="shared" si="1645"/>
        <v>2.1499999999999998E-2</v>
      </c>
      <c r="T1300" s="265">
        <f t="shared" si="1646"/>
        <v>1.9400000000000001E-2</v>
      </c>
      <c r="V1300" s="257"/>
      <c r="W1300" s="265">
        <f t="shared" ref="W1300:W1301" si="1647">AVERAGE(Q1300:T1300)</f>
        <v>2.1649999999999999E-2</v>
      </c>
      <c r="AW1300" s="296">
        <f t="shared" si="1641"/>
        <v>2.3099999999999999E-2</v>
      </c>
      <c r="AX1300" s="266" t="str">
        <f t="shared" si="1642"/>
        <v>#2</v>
      </c>
    </row>
    <row r="1301" spans="1:50" ht="17.45" customHeight="1" x14ac:dyDescent="0.25">
      <c r="A1301" s="257">
        <f t="shared" si="1581"/>
        <v>7</v>
      </c>
      <c r="B1301" s="257">
        <f t="shared" si="1582"/>
        <v>2021</v>
      </c>
      <c r="C1301" s="8">
        <f t="shared" si="1607"/>
        <v>44397</v>
      </c>
      <c r="D1301" s="260"/>
      <c r="E1301" s="261">
        <v>2.92E-2</v>
      </c>
      <c r="F1301" s="263"/>
      <c r="G1301" s="262">
        <v>2.9899999999999999E-2</v>
      </c>
      <c r="H1301" s="285"/>
      <c r="I1301" s="260"/>
      <c r="J1301" s="261">
        <v>2.3199999999999998E-2</v>
      </c>
      <c r="K1301" s="260"/>
      <c r="L1301" s="261">
        <v>3.1300000000000001E-2</v>
      </c>
      <c r="M1301" s="264">
        <f t="shared" si="1608"/>
        <v>2.4119999999999999E-2</v>
      </c>
      <c r="N1301" s="264">
        <f t="shared" si="1609"/>
        <v>2.1133142857142857E-2</v>
      </c>
      <c r="O1301" s="264">
        <f t="shared" si="1610"/>
        <v>1.6797666666666666E-2</v>
      </c>
      <c r="P1301" s="264">
        <f t="shared" si="1611"/>
        <v>2.7036666666666667E-2</v>
      </c>
      <c r="Q1301" s="265">
        <f t="shared" si="1643"/>
        <v>2.92E-2</v>
      </c>
      <c r="R1301" s="265">
        <f t="shared" si="1644"/>
        <v>2.9899999999999999E-2</v>
      </c>
      <c r="S1301" s="265">
        <f t="shared" si="1645"/>
        <v>2.3199999999999998E-2</v>
      </c>
      <c r="T1301" s="265">
        <f t="shared" si="1646"/>
        <v>3.1300000000000001E-2</v>
      </c>
      <c r="V1301" s="257"/>
      <c r="W1301" s="265">
        <f t="shared" si="1647"/>
        <v>2.8400000000000002E-2</v>
      </c>
      <c r="AW1301" s="296">
        <f t="shared" ref="AW1301:AW1302" si="1648">MAX(Q1301:T1301)</f>
        <v>3.1300000000000001E-2</v>
      </c>
      <c r="AX1301" s="266" t="str">
        <f t="shared" ref="AX1301:AX1302" si="1649">IF(Q1301=AW1301,"#1",IF(R1301=AW1301,"#2",IF(S1301=AW1301,"#4",IF(T1301=AW1301,"#5"))))</f>
        <v>#5</v>
      </c>
    </row>
    <row r="1302" spans="1:50" ht="17.45" customHeight="1" x14ac:dyDescent="0.25">
      <c r="A1302" s="257">
        <f t="shared" si="1581"/>
        <v>7</v>
      </c>
      <c r="B1302" s="257">
        <f t="shared" si="1582"/>
        <v>2021</v>
      </c>
      <c r="C1302" s="8">
        <f t="shared" si="1607"/>
        <v>44398</v>
      </c>
      <c r="D1302" s="260">
        <v>2.8799999999999999E-2</v>
      </c>
      <c r="E1302" s="261"/>
      <c r="F1302" s="263"/>
      <c r="G1302" s="262"/>
      <c r="H1302" s="285">
        <v>2.63E-2</v>
      </c>
      <c r="I1302" s="260">
        <v>2.5899999999999999E-2</v>
      </c>
      <c r="J1302" s="261"/>
      <c r="K1302" s="260">
        <v>2.5600000000000001E-2</v>
      </c>
      <c r="L1302" s="261"/>
      <c r="M1302" s="264">
        <f t="shared" si="1608"/>
        <v>2.4106666666666669E-2</v>
      </c>
      <c r="N1302" s="264">
        <f t="shared" si="1609"/>
        <v>2.1375999999999999E-2</v>
      </c>
      <c r="O1302" s="264">
        <f t="shared" si="1610"/>
        <v>1.7124333333333335E-2</v>
      </c>
      <c r="P1302" s="264">
        <f t="shared" si="1611"/>
        <v>2.718333333333333E-2</v>
      </c>
      <c r="Q1302" s="265">
        <f t="shared" ref="Q1302" si="1650">IFERROR(AVERAGE(D1302:E1302),"")</f>
        <v>2.8799999999999999E-2</v>
      </c>
      <c r="R1302" s="265">
        <f t="shared" ref="R1302" si="1651">IFERROR(AVERAGE(F1302:H1302),"")</f>
        <v>2.63E-2</v>
      </c>
      <c r="S1302" s="265">
        <f t="shared" ref="S1302" si="1652">IFERROR(AVERAGE(I1302:J1302),"")</f>
        <v>2.5899999999999999E-2</v>
      </c>
      <c r="T1302" s="265">
        <f t="shared" ref="T1302" si="1653">IFERROR(AVERAGE(K1302:L1302),"")</f>
        <v>2.5600000000000001E-2</v>
      </c>
      <c r="V1302" s="257"/>
      <c r="W1302" s="265">
        <f t="shared" ref="W1302" si="1654">AVERAGE(Q1302:T1302)</f>
        <v>2.6649999999999997E-2</v>
      </c>
      <c r="AW1302" s="296">
        <f t="shared" si="1648"/>
        <v>2.8799999999999999E-2</v>
      </c>
      <c r="AX1302" s="266" t="str">
        <f t="shared" si="1649"/>
        <v>#1</v>
      </c>
    </row>
    <row r="1303" spans="1:50" ht="17.45" customHeight="1" x14ac:dyDescent="0.25">
      <c r="A1303" s="257">
        <f t="shared" si="1581"/>
        <v>7</v>
      </c>
      <c r="B1303" s="257">
        <f t="shared" si="1582"/>
        <v>2021</v>
      </c>
      <c r="C1303" s="8">
        <f t="shared" si="1607"/>
        <v>44399</v>
      </c>
      <c r="D1303" s="260"/>
      <c r="E1303" s="261">
        <v>1.7100000000000001E-2</v>
      </c>
      <c r="F1303" s="263"/>
      <c r="G1303" s="262">
        <v>1.9199999999999998E-2</v>
      </c>
      <c r="H1303" s="285"/>
      <c r="I1303" s="260"/>
      <c r="J1303" s="261">
        <v>1.4200000000000001E-2</v>
      </c>
      <c r="K1303" s="260"/>
      <c r="L1303" s="261">
        <v>4.6199999999999998E-2</v>
      </c>
      <c r="M1303" s="264">
        <f t="shared" si="1608"/>
        <v>2.3706666666666668E-2</v>
      </c>
      <c r="N1303" s="264">
        <f t="shared" si="1609"/>
        <v>2.1196000000000003E-2</v>
      </c>
      <c r="O1303" s="264">
        <f t="shared" si="1610"/>
        <v>1.6851000000000001E-2</v>
      </c>
      <c r="P1303" s="264">
        <f t="shared" si="1611"/>
        <v>2.7696666666666665E-2</v>
      </c>
      <c r="Q1303" s="265">
        <f t="shared" ref="Q1303:Q1307" si="1655">IFERROR(AVERAGE(D1303:E1303),"")</f>
        <v>1.7100000000000001E-2</v>
      </c>
      <c r="R1303" s="265">
        <f t="shared" ref="R1303:R1307" si="1656">IFERROR(AVERAGE(F1303:H1303),"")</f>
        <v>1.9199999999999998E-2</v>
      </c>
      <c r="S1303" s="265">
        <f t="shared" ref="S1303:S1307" si="1657">IFERROR(AVERAGE(I1303:J1303),"")</f>
        <v>1.4200000000000001E-2</v>
      </c>
      <c r="T1303" s="265">
        <f t="shared" ref="T1303:T1307" si="1658">IFERROR(AVERAGE(K1303:L1303),"")</f>
        <v>4.6199999999999998E-2</v>
      </c>
      <c r="V1303" s="257"/>
      <c r="W1303" s="265">
        <f t="shared" ref="W1303:W1304" si="1659">AVERAGE(Q1303:T1303)</f>
        <v>2.4175000000000002E-2</v>
      </c>
      <c r="AW1303" s="296">
        <f t="shared" ref="AW1303" si="1660">MAX(Q1303:T1303)</f>
        <v>4.6199999999999998E-2</v>
      </c>
      <c r="AX1303" s="266" t="str">
        <f t="shared" ref="AX1303" si="1661">IF(Q1303=AW1303,"#1",IF(R1303=AW1303,"#2",IF(S1303=AW1303,"#4",IF(T1303=AW1303,"#5"))))</f>
        <v>#5</v>
      </c>
    </row>
    <row r="1304" spans="1:50" ht="17.45" customHeight="1" x14ac:dyDescent="0.25">
      <c r="A1304" s="257">
        <f t="shared" si="1581"/>
        <v>7</v>
      </c>
      <c r="B1304" s="257">
        <f t="shared" si="1582"/>
        <v>2021</v>
      </c>
      <c r="C1304" s="48">
        <f t="shared" si="1607"/>
        <v>44400</v>
      </c>
      <c r="D1304" s="279">
        <v>2.76E-2</v>
      </c>
      <c r="E1304" s="280"/>
      <c r="F1304" s="282">
        <v>9.8499999999999994E-3</v>
      </c>
      <c r="G1304" s="281"/>
      <c r="H1304" s="142">
        <v>2.2700000000000001E-2</v>
      </c>
      <c r="I1304" s="279">
        <v>1.7600000000000001E-2</v>
      </c>
      <c r="J1304" s="280"/>
      <c r="K1304" s="279">
        <v>4.9599999999999998E-2</v>
      </c>
      <c r="L1304" s="280"/>
      <c r="M1304" s="264">
        <f t="shared" si="1608"/>
        <v>2.3706666666666668E-2</v>
      </c>
      <c r="N1304" s="264">
        <f t="shared" si="1609"/>
        <v>2.094028571428572E-2</v>
      </c>
      <c r="O1304" s="264">
        <f t="shared" si="1610"/>
        <v>1.6897666666666665E-2</v>
      </c>
      <c r="P1304" s="264">
        <f t="shared" si="1611"/>
        <v>2.8663333333333332E-2</v>
      </c>
      <c r="Q1304" s="265">
        <f t="shared" si="1655"/>
        <v>2.76E-2</v>
      </c>
      <c r="R1304" s="265">
        <f t="shared" si="1656"/>
        <v>1.6275000000000001E-2</v>
      </c>
      <c r="S1304" s="265">
        <f t="shared" si="1657"/>
        <v>1.7600000000000001E-2</v>
      </c>
      <c r="T1304" s="265">
        <f t="shared" si="1658"/>
        <v>4.9599999999999998E-2</v>
      </c>
      <c r="V1304" s="257"/>
      <c r="W1304" s="265">
        <f t="shared" si="1659"/>
        <v>2.7768750000000002E-2</v>
      </c>
      <c r="X1304" s="265">
        <f>AVERAGE(Q1300:T1304)</f>
        <v>2.5728750000000002E-2</v>
      </c>
      <c r="Y1304" s="266">
        <v>186</v>
      </c>
      <c r="AW1304" s="296">
        <f t="shared" ref="AW1304:AW1307" si="1662">MAX(Q1304:T1304)</f>
        <v>4.9599999999999998E-2</v>
      </c>
      <c r="AX1304" s="266" t="str">
        <f t="shared" ref="AX1304:AX1307" si="1663">IF(Q1304=AW1304,"#1",IF(R1304=AW1304,"#2",IF(S1304=AW1304,"#4",IF(T1304=AW1304,"#5"))))</f>
        <v>#5</v>
      </c>
    </row>
    <row r="1305" spans="1:50" ht="17.45" customHeight="1" x14ac:dyDescent="0.25">
      <c r="A1305" s="257">
        <f t="shared" si="1581"/>
        <v>7</v>
      </c>
      <c r="B1305" s="257">
        <f t="shared" si="1582"/>
        <v>2021</v>
      </c>
      <c r="C1305" s="435">
        <f t="shared" si="1607"/>
        <v>44401</v>
      </c>
      <c r="D1305" s="448"/>
      <c r="E1305" s="449">
        <v>1.41E-2</v>
      </c>
      <c r="F1305" s="451"/>
      <c r="G1305" s="450">
        <v>1.17E-2</v>
      </c>
      <c r="H1305" s="452"/>
      <c r="I1305" s="448"/>
      <c r="J1305" s="449">
        <v>8.5599999999999999E-3</v>
      </c>
      <c r="K1305" s="448"/>
      <c r="L1305" s="449">
        <v>2.2499999999999999E-2</v>
      </c>
      <c r="M1305" s="264">
        <f t="shared" si="1608"/>
        <v>2.2593333333333333E-2</v>
      </c>
      <c r="N1305" s="264">
        <f t="shared" si="1609"/>
        <v>2.033171428571429E-2</v>
      </c>
      <c r="O1305" s="264">
        <f t="shared" si="1610"/>
        <v>1.670633333333333E-2</v>
      </c>
      <c r="P1305" s="264">
        <f t="shared" si="1611"/>
        <v>2.8393333333333329E-2</v>
      </c>
      <c r="Q1305" s="442">
        <f t="shared" si="1655"/>
        <v>1.41E-2</v>
      </c>
      <c r="R1305" s="442">
        <f t="shared" si="1656"/>
        <v>1.17E-2</v>
      </c>
      <c r="S1305" s="442">
        <f t="shared" si="1657"/>
        <v>8.5599999999999999E-3</v>
      </c>
      <c r="T1305" s="442">
        <f t="shared" si="1658"/>
        <v>2.2499999999999999E-2</v>
      </c>
      <c r="V1305" s="442">
        <f>AVERAGE(Q1305:T1305)</f>
        <v>1.4215E-2</v>
      </c>
      <c r="W1305" s="445"/>
      <c r="X1305" s="257"/>
      <c r="Y1305" s="266">
        <v>186</v>
      </c>
      <c r="AW1305" s="296">
        <f t="shared" si="1662"/>
        <v>2.2499999999999999E-2</v>
      </c>
      <c r="AX1305" s="266" t="str">
        <f t="shared" si="1663"/>
        <v>#5</v>
      </c>
    </row>
    <row r="1306" spans="1:50" ht="17.45" customHeight="1" x14ac:dyDescent="0.25">
      <c r="A1306" s="257">
        <f t="shared" si="1581"/>
        <v>7</v>
      </c>
      <c r="B1306" s="257">
        <f t="shared" si="1582"/>
        <v>2021</v>
      </c>
      <c r="C1306" s="435">
        <f t="shared" si="1607"/>
        <v>44402</v>
      </c>
      <c r="D1306" s="448">
        <v>1.32E-2</v>
      </c>
      <c r="E1306" s="449"/>
      <c r="F1306" s="451">
        <v>9.5999999999999992E-3</v>
      </c>
      <c r="G1306" s="450"/>
      <c r="H1306" s="452"/>
      <c r="I1306" s="448">
        <v>5.3899999999999998E-3</v>
      </c>
      <c r="J1306" s="449"/>
      <c r="K1306" s="448">
        <v>1.8800000000000001E-2</v>
      </c>
      <c r="L1306" s="449"/>
      <c r="M1306" s="264">
        <f t="shared" si="1608"/>
        <v>2.2210000000000001E-2</v>
      </c>
      <c r="N1306" s="264">
        <f t="shared" si="1609"/>
        <v>1.9957428571428581E-2</v>
      </c>
      <c r="O1306" s="264">
        <f t="shared" si="1610"/>
        <v>1.6179333333333334E-2</v>
      </c>
      <c r="P1306" s="264">
        <f t="shared" si="1611"/>
        <v>2.8183333333333331E-2</v>
      </c>
      <c r="Q1306" s="442">
        <f t="shared" si="1655"/>
        <v>1.32E-2</v>
      </c>
      <c r="R1306" s="442">
        <f t="shared" si="1656"/>
        <v>9.5999999999999992E-3</v>
      </c>
      <c r="S1306" s="442">
        <f t="shared" si="1657"/>
        <v>5.3899999999999998E-3</v>
      </c>
      <c r="T1306" s="442">
        <f t="shared" si="1658"/>
        <v>1.8800000000000001E-2</v>
      </c>
      <c r="V1306" s="442">
        <f>AVERAGE(Q1306:T1306)</f>
        <v>1.1747500000000001E-2</v>
      </c>
      <c r="W1306" s="445"/>
      <c r="X1306" s="265">
        <f>AVERAGE(Q1305:T1306)</f>
        <v>1.298125E-2</v>
      </c>
      <c r="Y1306" s="266">
        <v>186</v>
      </c>
      <c r="AW1306" s="296">
        <f t="shared" si="1662"/>
        <v>1.8800000000000001E-2</v>
      </c>
      <c r="AX1306" s="266" t="str">
        <f t="shared" si="1663"/>
        <v>#5</v>
      </c>
    </row>
    <row r="1307" spans="1:50" ht="17.45" customHeight="1" x14ac:dyDescent="0.25">
      <c r="A1307" s="257">
        <f t="shared" si="1581"/>
        <v>7</v>
      </c>
      <c r="B1307" s="257">
        <f t="shared" si="1582"/>
        <v>2021</v>
      </c>
      <c r="C1307" s="8">
        <f t="shared" si="1607"/>
        <v>44403</v>
      </c>
      <c r="D1307" s="252"/>
      <c r="E1307" s="253">
        <v>2.1700000000000001E-2</v>
      </c>
      <c r="F1307" s="255"/>
      <c r="G1307" s="254">
        <v>1.83E-2</v>
      </c>
      <c r="H1307" s="114"/>
      <c r="I1307" s="252"/>
      <c r="J1307" s="253">
        <v>1.5599999999999999E-2</v>
      </c>
      <c r="K1307" s="252"/>
      <c r="L1307" s="253">
        <v>3.1199999999999999E-2</v>
      </c>
      <c r="M1307" s="264">
        <f t="shared" si="1608"/>
        <v>2.2210000000000001E-2</v>
      </c>
      <c r="N1307" s="264">
        <f t="shared" si="1609"/>
        <v>2.0063142857142866E-2</v>
      </c>
      <c r="O1307" s="264">
        <f t="shared" si="1610"/>
        <v>1.6336E-2</v>
      </c>
      <c r="P1307" s="264">
        <f t="shared" si="1611"/>
        <v>2.8306666666666664E-2</v>
      </c>
      <c r="Q1307" s="265">
        <f t="shared" si="1655"/>
        <v>2.1700000000000001E-2</v>
      </c>
      <c r="R1307" s="265">
        <f t="shared" si="1656"/>
        <v>1.83E-2</v>
      </c>
      <c r="S1307" s="265">
        <f t="shared" si="1657"/>
        <v>1.5599999999999999E-2</v>
      </c>
      <c r="T1307" s="265">
        <f t="shared" si="1658"/>
        <v>3.1199999999999999E-2</v>
      </c>
      <c r="V1307" s="257"/>
      <c r="W1307" s="265">
        <f t="shared" ref="W1307" si="1664">AVERAGE(Q1307:T1307)</f>
        <v>2.1699999999999997E-2</v>
      </c>
      <c r="AW1307" s="296">
        <f t="shared" si="1662"/>
        <v>3.1199999999999999E-2</v>
      </c>
      <c r="AX1307" s="266" t="str">
        <f t="shared" si="1663"/>
        <v>#5</v>
      </c>
    </row>
    <row r="1308" spans="1:50" ht="17.45" customHeight="1" x14ac:dyDescent="0.25">
      <c r="A1308" s="257">
        <f t="shared" si="1581"/>
        <v>7</v>
      </c>
      <c r="B1308" s="257">
        <f t="shared" si="1582"/>
        <v>2021</v>
      </c>
      <c r="C1308" s="8">
        <f t="shared" si="1607"/>
        <v>44404</v>
      </c>
      <c r="D1308" s="260">
        <v>2.6499999999999999E-2</v>
      </c>
      <c r="E1308" s="261"/>
      <c r="F1308" s="263"/>
      <c r="G1308" s="262"/>
      <c r="H1308" s="285">
        <v>3.56E-2</v>
      </c>
      <c r="I1308" s="260">
        <v>2.7400000000000001E-2</v>
      </c>
      <c r="J1308" s="261"/>
      <c r="K1308" s="260">
        <v>2.1499999999999998E-2</v>
      </c>
      <c r="L1308" s="261"/>
      <c r="M1308" s="264">
        <f t="shared" si="1608"/>
        <v>2.2616666666666667E-2</v>
      </c>
      <c r="N1308" s="264">
        <f t="shared" si="1609"/>
        <v>2.0666000000000007E-2</v>
      </c>
      <c r="O1308" s="264">
        <f t="shared" si="1610"/>
        <v>1.6942000000000002E-2</v>
      </c>
      <c r="P1308" s="264">
        <f t="shared" si="1611"/>
        <v>2.8449999999999996E-2</v>
      </c>
      <c r="Q1308" s="265">
        <f t="shared" ref="Q1308:Q1314" si="1665">IFERROR(AVERAGE(D1308:E1308),"")</f>
        <v>2.6499999999999999E-2</v>
      </c>
      <c r="R1308" s="265">
        <f t="shared" ref="R1308:R1314" si="1666">IFERROR(AVERAGE(F1308:H1308),"")</f>
        <v>3.56E-2</v>
      </c>
      <c r="S1308" s="265">
        <f t="shared" ref="S1308:S1314" si="1667">IFERROR(AVERAGE(I1308:J1308),"")</f>
        <v>2.7400000000000001E-2</v>
      </c>
      <c r="T1308" s="265">
        <f t="shared" ref="T1308:T1314" si="1668">IFERROR(AVERAGE(K1308:L1308),"")</f>
        <v>2.1499999999999998E-2</v>
      </c>
      <c r="V1308" s="257"/>
      <c r="W1308" s="265">
        <f t="shared" ref="W1308:W1311" si="1669">AVERAGE(Q1308:T1308)</f>
        <v>2.7749999999999997E-2</v>
      </c>
      <c r="AW1308" s="296">
        <f t="shared" ref="AW1308:AW1315" si="1670">MAX(Q1308:T1308)</f>
        <v>3.56E-2</v>
      </c>
      <c r="AX1308" s="266" t="str">
        <f t="shared" ref="AX1308:AX1315" si="1671">IF(Q1308=AW1308,"#1",IF(R1308=AW1308,"#2",IF(S1308=AW1308,"#4",IF(T1308=AW1308,"#5"))))</f>
        <v>#2</v>
      </c>
    </row>
    <row r="1309" spans="1:50" ht="17.45" customHeight="1" thickBot="1" x14ac:dyDescent="0.3">
      <c r="A1309" s="257">
        <f t="shared" si="1581"/>
        <v>7</v>
      </c>
      <c r="B1309" s="257">
        <f t="shared" si="1582"/>
        <v>2021</v>
      </c>
      <c r="C1309" s="8">
        <f t="shared" si="1607"/>
        <v>44405</v>
      </c>
      <c r="D1309" s="260"/>
      <c r="E1309" s="261">
        <v>2.9899999999999999E-2</v>
      </c>
      <c r="F1309" s="263"/>
      <c r="G1309" s="262">
        <v>3.0200000000000001E-2</v>
      </c>
      <c r="H1309" s="285"/>
      <c r="I1309" s="260"/>
      <c r="J1309" s="261">
        <v>2.6200000000000001E-2</v>
      </c>
      <c r="K1309" s="260"/>
      <c r="L1309" s="261">
        <v>2.6700000000000002E-2</v>
      </c>
      <c r="M1309" s="264">
        <f t="shared" si="1608"/>
        <v>2.2806666666666666E-2</v>
      </c>
      <c r="N1309" s="264">
        <f t="shared" si="1609"/>
        <v>2.0848857142857148E-2</v>
      </c>
      <c r="O1309" s="264">
        <f t="shared" si="1610"/>
        <v>1.7232000000000004E-2</v>
      </c>
      <c r="P1309" s="264">
        <f t="shared" si="1611"/>
        <v>2.8099999999999993E-2</v>
      </c>
      <c r="Q1309" s="265">
        <f t="shared" si="1665"/>
        <v>2.9899999999999999E-2</v>
      </c>
      <c r="R1309" s="265">
        <f t="shared" si="1666"/>
        <v>3.0200000000000001E-2</v>
      </c>
      <c r="S1309" s="265">
        <f t="shared" si="1667"/>
        <v>2.6200000000000001E-2</v>
      </c>
      <c r="T1309" s="265">
        <f t="shared" si="1668"/>
        <v>2.6700000000000002E-2</v>
      </c>
      <c r="V1309" s="257"/>
      <c r="W1309" s="265">
        <f t="shared" si="1669"/>
        <v>2.8250000000000001E-2</v>
      </c>
      <c r="AW1309" s="296">
        <f t="shared" si="1670"/>
        <v>3.0200000000000001E-2</v>
      </c>
      <c r="AX1309" s="266" t="str">
        <f t="shared" si="1671"/>
        <v>#2</v>
      </c>
    </row>
    <row r="1310" spans="1:50" ht="17.45" customHeight="1" thickBot="1" x14ac:dyDescent="0.3">
      <c r="A1310" s="257">
        <f t="shared" si="1581"/>
        <v>7</v>
      </c>
      <c r="B1310" s="257">
        <f t="shared" si="1582"/>
        <v>2021</v>
      </c>
      <c r="C1310" s="48">
        <f t="shared" si="1607"/>
        <v>44406</v>
      </c>
      <c r="D1310" s="345">
        <v>4.4400000000000002E-2</v>
      </c>
      <c r="E1310" s="344"/>
      <c r="F1310" s="346">
        <v>3.1199999999999999E-2</v>
      </c>
      <c r="G1310" s="347"/>
      <c r="H1310" s="348">
        <v>2.7400000000000001E-2</v>
      </c>
      <c r="I1310" s="345">
        <v>3.8399999999999997E-2</v>
      </c>
      <c r="J1310" s="344"/>
      <c r="K1310" s="345">
        <v>1.95E-2</v>
      </c>
      <c r="L1310" s="344"/>
      <c r="M1310" s="264">
        <f t="shared" si="1608"/>
        <v>2.3116666666666667E-2</v>
      </c>
      <c r="N1310" s="264">
        <f t="shared" si="1609"/>
        <v>2.1140285714285719E-2</v>
      </c>
      <c r="O1310" s="264">
        <f t="shared" si="1610"/>
        <v>1.7882000000000002E-2</v>
      </c>
      <c r="P1310" s="264">
        <f t="shared" si="1611"/>
        <v>2.7343333333333331E-2</v>
      </c>
      <c r="Q1310" s="265">
        <f t="shared" si="1665"/>
        <v>4.4400000000000002E-2</v>
      </c>
      <c r="R1310" s="265">
        <f t="shared" si="1666"/>
        <v>2.93E-2</v>
      </c>
      <c r="S1310" s="265">
        <f t="shared" si="1667"/>
        <v>3.8399999999999997E-2</v>
      </c>
      <c r="T1310" s="265">
        <f t="shared" si="1668"/>
        <v>1.95E-2</v>
      </c>
      <c r="V1310" s="257"/>
      <c r="W1310" s="265">
        <f t="shared" si="1669"/>
        <v>3.2899999999999999E-2</v>
      </c>
      <c r="Z1310" s="313" t="s">
        <v>88</v>
      </c>
      <c r="AA1310" s="299">
        <v>2021</v>
      </c>
      <c r="AB1310" s="300"/>
      <c r="AC1310" s="300"/>
      <c r="AD1310" s="300"/>
      <c r="AW1310" s="296">
        <f t="shared" si="1670"/>
        <v>4.4400000000000002E-2</v>
      </c>
      <c r="AX1310" s="266" t="str">
        <f t="shared" si="1671"/>
        <v>#1</v>
      </c>
    </row>
    <row r="1311" spans="1:50" ht="17.45" customHeight="1" x14ac:dyDescent="0.25">
      <c r="A1311" s="257">
        <f t="shared" si="1581"/>
        <v>7</v>
      </c>
      <c r="B1311" s="257">
        <f t="shared" si="1582"/>
        <v>2021</v>
      </c>
      <c r="C1311" s="8">
        <f t="shared" si="1607"/>
        <v>44407</v>
      </c>
      <c r="D1311" s="349"/>
      <c r="E1311" s="350">
        <v>2.8299999999999999E-2</v>
      </c>
      <c r="F1311" s="351"/>
      <c r="G1311" s="352">
        <v>3.85E-2</v>
      </c>
      <c r="H1311" s="353"/>
      <c r="I1311" s="349"/>
      <c r="J1311" s="350">
        <v>2.1399999999999999E-2</v>
      </c>
      <c r="K1311" s="349"/>
      <c r="L1311" s="350">
        <v>2.86E-2</v>
      </c>
      <c r="M1311" s="264">
        <f t="shared" si="1608"/>
        <v>2.2959999999999998E-2</v>
      </c>
      <c r="N1311" s="264">
        <f t="shared" si="1609"/>
        <v>2.1354571428571431E-2</v>
      </c>
      <c r="O1311" s="264">
        <f t="shared" si="1610"/>
        <v>1.7818666666666667E-2</v>
      </c>
      <c r="P1311" s="264">
        <f t="shared" si="1611"/>
        <v>2.7079999999999996E-2</v>
      </c>
      <c r="Q1311" s="265">
        <f t="shared" si="1665"/>
        <v>2.8299999999999999E-2</v>
      </c>
      <c r="R1311" s="265">
        <f t="shared" si="1666"/>
        <v>3.85E-2</v>
      </c>
      <c r="S1311" s="265">
        <f t="shared" si="1667"/>
        <v>2.1399999999999999E-2</v>
      </c>
      <c r="T1311" s="265">
        <f t="shared" si="1668"/>
        <v>2.86E-2</v>
      </c>
      <c r="V1311" s="257"/>
      <c r="W1311" s="265">
        <f t="shared" si="1669"/>
        <v>2.92E-2</v>
      </c>
      <c r="X1311" s="265">
        <f>AVERAGE(Q1307:T1311)</f>
        <v>2.7959999999999995E-2</v>
      </c>
      <c r="Y1311" s="266">
        <v>187</v>
      </c>
      <c r="Z1311" s="301" t="s">
        <v>35</v>
      </c>
      <c r="AA1311" s="301" t="s">
        <v>1</v>
      </c>
      <c r="AB1311" s="301" t="s">
        <v>2</v>
      </c>
      <c r="AC1311" s="301" t="s">
        <v>9</v>
      </c>
      <c r="AD1311" s="301" t="s">
        <v>12</v>
      </c>
      <c r="AW1311" s="296">
        <f t="shared" si="1670"/>
        <v>3.85E-2</v>
      </c>
      <c r="AX1311" s="266" t="str">
        <f t="shared" si="1671"/>
        <v>#2</v>
      </c>
    </row>
    <row r="1312" spans="1:50" ht="17.45" customHeight="1" thickBot="1" x14ac:dyDescent="0.3">
      <c r="A1312" s="298">
        <f t="shared" si="1581"/>
        <v>7</v>
      </c>
      <c r="B1312" s="298">
        <f t="shared" si="1582"/>
        <v>2021</v>
      </c>
      <c r="C1312" s="459">
        <f t="shared" si="1607"/>
        <v>44408</v>
      </c>
      <c r="D1312" s="474">
        <v>3.5400000000000001E-2</v>
      </c>
      <c r="E1312" s="475"/>
      <c r="F1312" s="476">
        <v>3.2199999999999999E-2</v>
      </c>
      <c r="G1312" s="477"/>
      <c r="H1312" s="478"/>
      <c r="I1312" s="474">
        <v>1.4999999999999999E-2</v>
      </c>
      <c r="J1312" s="475"/>
      <c r="K1312" s="474">
        <v>1.4200000000000001E-2</v>
      </c>
      <c r="L1312" s="475"/>
      <c r="M1312" s="264">
        <f t="shared" si="1608"/>
        <v>2.3326666666666666E-2</v>
      </c>
      <c r="N1312" s="264">
        <f t="shared" si="1609"/>
        <v>2.1551714285714285E-2</v>
      </c>
      <c r="O1312" s="264">
        <f t="shared" si="1610"/>
        <v>1.7495333333333331E-2</v>
      </c>
      <c r="P1312" s="264">
        <f t="shared" si="1611"/>
        <v>2.6856666666666657E-2</v>
      </c>
      <c r="Q1312" s="442">
        <f t="shared" si="1665"/>
        <v>3.5400000000000001E-2</v>
      </c>
      <c r="R1312" s="442">
        <f t="shared" si="1666"/>
        <v>3.2199999999999999E-2</v>
      </c>
      <c r="S1312" s="442">
        <f t="shared" si="1667"/>
        <v>1.4999999999999999E-2</v>
      </c>
      <c r="T1312" s="442">
        <f t="shared" si="1668"/>
        <v>1.4200000000000001E-2</v>
      </c>
      <c r="V1312" s="442">
        <f>AVERAGE(Q1312:T1312)</f>
        <v>2.4199999999999999E-2</v>
      </c>
      <c r="W1312" s="445"/>
      <c r="X1312" s="257"/>
      <c r="Y1312" s="266">
        <v>187</v>
      </c>
      <c r="Z1312" s="302" t="s">
        <v>58</v>
      </c>
      <c r="AA1312" s="303">
        <f>AVERAGE(D1282:E1312)</f>
        <v>2.3361290322580643E-2</v>
      </c>
      <c r="AB1312" s="303">
        <f>AVERAGE(F1282:H1312)</f>
        <v>2.1655833333333336E-2</v>
      </c>
      <c r="AC1312" s="303">
        <f>AVERAGE(I1282:J1312)</f>
        <v>1.7727741935483873E-2</v>
      </c>
      <c r="AD1312" s="303">
        <f>AVERAGE(K1282:L1312)</f>
        <v>2.6664516129032253E-2</v>
      </c>
      <c r="AW1312" s="296">
        <f t="shared" si="1670"/>
        <v>3.5400000000000001E-2</v>
      </c>
      <c r="AX1312" s="266" t="str">
        <f t="shared" si="1671"/>
        <v>#1</v>
      </c>
    </row>
    <row r="1313" spans="1:56" ht="17.45" customHeight="1" x14ac:dyDescent="0.25">
      <c r="A1313" s="298">
        <f t="shared" si="1581"/>
        <v>8</v>
      </c>
      <c r="B1313" s="298">
        <f t="shared" si="1582"/>
        <v>2021</v>
      </c>
      <c r="C1313" s="465">
        <f t="shared" si="1607"/>
        <v>44409</v>
      </c>
      <c r="D1313" s="479"/>
      <c r="E1313" s="480">
        <v>1.29E-2</v>
      </c>
      <c r="F1313" s="481"/>
      <c r="G1313" s="482">
        <v>2.07E-2</v>
      </c>
      <c r="H1313" s="483"/>
      <c r="I1313" s="479"/>
      <c r="J1313" s="480">
        <v>1.01E-2</v>
      </c>
      <c r="K1313" s="479"/>
      <c r="L1313" s="480">
        <v>1.6E-2</v>
      </c>
      <c r="M1313" s="264">
        <f t="shared" si="1608"/>
        <v>2.2973333333333335E-2</v>
      </c>
      <c r="N1313" s="264">
        <f t="shared" si="1609"/>
        <v>2.1220285714285716E-2</v>
      </c>
      <c r="O1313" s="264">
        <f t="shared" si="1610"/>
        <v>1.6992E-2</v>
      </c>
      <c r="P1313" s="264">
        <f t="shared" si="1611"/>
        <v>2.6359999999999995E-2</v>
      </c>
      <c r="Q1313" s="442">
        <f t="shared" si="1665"/>
        <v>1.29E-2</v>
      </c>
      <c r="R1313" s="442">
        <f t="shared" si="1666"/>
        <v>2.07E-2</v>
      </c>
      <c r="S1313" s="442">
        <f t="shared" si="1667"/>
        <v>1.01E-2</v>
      </c>
      <c r="T1313" s="442">
        <f t="shared" si="1668"/>
        <v>1.6E-2</v>
      </c>
      <c r="V1313" s="442">
        <f>AVERAGE(Q1313:T1313)</f>
        <v>1.4924999999999999E-2</v>
      </c>
      <c r="W1313" s="445"/>
      <c r="X1313" s="265">
        <f>AVERAGE(Q1312:T1313)</f>
        <v>1.9562499999999997E-2</v>
      </c>
      <c r="Y1313" s="266">
        <v>187</v>
      </c>
      <c r="Z1313" s="302" t="s">
        <v>59</v>
      </c>
      <c r="AA1313" s="303">
        <f>MAX(D1282:E1312)</f>
        <v>4.4400000000000002E-2</v>
      </c>
      <c r="AB1313" s="303">
        <f>MAX(F1282:H1312)</f>
        <v>3.85E-2</v>
      </c>
      <c r="AC1313" s="303">
        <f>MAX(I1282:J1312)</f>
        <v>3.8399999999999997E-2</v>
      </c>
      <c r="AD1313" s="303">
        <f>MAX(K1282:L1312)</f>
        <v>6.6699999999999995E-2</v>
      </c>
      <c r="AW1313" s="296">
        <f t="shared" si="1670"/>
        <v>2.07E-2</v>
      </c>
      <c r="AX1313" s="266" t="str">
        <f t="shared" si="1671"/>
        <v>#2</v>
      </c>
      <c r="BD1313" s="5" t="s">
        <v>130</v>
      </c>
    </row>
    <row r="1314" spans="1:56" ht="17.45" customHeight="1" thickBot="1" x14ac:dyDescent="0.3">
      <c r="A1314" s="257">
        <f t="shared" si="1581"/>
        <v>8</v>
      </c>
      <c r="B1314" s="257">
        <f t="shared" si="1582"/>
        <v>2021</v>
      </c>
      <c r="C1314" s="8">
        <f t="shared" si="1607"/>
        <v>44410</v>
      </c>
      <c r="D1314" s="349">
        <v>2.1700000000000001E-2</v>
      </c>
      <c r="E1314" s="350"/>
      <c r="F1314" s="351"/>
      <c r="G1314" s="352"/>
      <c r="H1314" s="353">
        <v>0.03</v>
      </c>
      <c r="I1314" s="349">
        <v>2.18E-2</v>
      </c>
      <c r="J1314" s="350"/>
      <c r="K1314" s="349">
        <v>2.3699999999999999E-2</v>
      </c>
      <c r="L1314" s="350"/>
      <c r="M1314" s="264">
        <f t="shared" si="1608"/>
        <v>2.3190000000000002E-2</v>
      </c>
      <c r="N1314" s="264">
        <f t="shared" si="1609"/>
        <v>2.1748857142857143E-2</v>
      </c>
      <c r="O1314" s="264">
        <f t="shared" si="1610"/>
        <v>1.7397666666666665E-2</v>
      </c>
      <c r="P1314" s="264">
        <f t="shared" si="1611"/>
        <v>2.6633333333333325E-2</v>
      </c>
      <c r="Q1314" s="265">
        <f t="shared" si="1665"/>
        <v>2.1700000000000001E-2</v>
      </c>
      <c r="R1314" s="265">
        <f t="shared" si="1666"/>
        <v>0.03</v>
      </c>
      <c r="S1314" s="265">
        <f t="shared" si="1667"/>
        <v>2.18E-2</v>
      </c>
      <c r="T1314" s="265">
        <f t="shared" si="1668"/>
        <v>2.3699999999999999E-2</v>
      </c>
      <c r="V1314" s="257"/>
      <c r="W1314" s="265">
        <f t="shared" ref="W1314:W1315" si="1672">AVERAGE(Q1314:T1314)</f>
        <v>2.4299999999999999E-2</v>
      </c>
      <c r="Z1314" s="304" t="s">
        <v>128</v>
      </c>
      <c r="AA1314" s="305">
        <f>COUNTIF(D1282:E1312,"&gt;=0.075")</f>
        <v>0</v>
      </c>
      <c r="AB1314" s="305">
        <f>COUNTIF(F1282:H1312,"&gt;=0.075")</f>
        <v>0</v>
      </c>
      <c r="AC1314" s="305">
        <f>COUNTIF(I1282:J1312,"&gt;=0.075")</f>
        <v>0</v>
      </c>
      <c r="AD1314" s="305">
        <f>COUNTIF(K1282:L1312,"&gt;=0.075")</f>
        <v>0</v>
      </c>
      <c r="AW1314" s="296">
        <f t="shared" si="1670"/>
        <v>0.03</v>
      </c>
      <c r="AX1314" s="266" t="str">
        <f t="shared" si="1671"/>
        <v>#2</v>
      </c>
      <c r="BD1314" s="5" t="s">
        <v>130</v>
      </c>
    </row>
    <row r="1315" spans="1:56" ht="17.45" customHeight="1" thickBot="1" x14ac:dyDescent="0.3">
      <c r="A1315" s="257">
        <f t="shared" si="1581"/>
        <v>8</v>
      </c>
      <c r="B1315" s="257">
        <f t="shared" si="1582"/>
        <v>2021</v>
      </c>
      <c r="C1315" s="8">
        <f t="shared" si="1607"/>
        <v>44411</v>
      </c>
      <c r="D1315" s="349"/>
      <c r="E1315" s="350">
        <v>2.81E-2</v>
      </c>
      <c r="F1315" s="351"/>
      <c r="G1315" s="352">
        <v>3.2300000000000002E-2</v>
      </c>
      <c r="H1315" s="353"/>
      <c r="I1315" s="349"/>
      <c r="J1315" s="350">
        <v>2.81E-2</v>
      </c>
      <c r="K1315" s="349"/>
      <c r="L1315" s="350">
        <v>2.3900000000000001E-2</v>
      </c>
      <c r="M1315" s="264">
        <f t="shared" si="1608"/>
        <v>2.3720000000000005E-2</v>
      </c>
      <c r="N1315" s="264">
        <f t="shared" si="1609"/>
        <v>2.2351714285714287E-2</v>
      </c>
      <c r="O1315" s="264">
        <f t="shared" si="1610"/>
        <v>1.8107666666666668E-2</v>
      </c>
      <c r="P1315" s="264">
        <f t="shared" si="1611"/>
        <v>2.6823333333333324E-2</v>
      </c>
      <c r="Q1315" s="265">
        <f t="shared" ref="Q1315" si="1673">IFERROR(AVERAGE(D1315:E1315),"")</f>
        <v>2.81E-2</v>
      </c>
      <c r="R1315" s="265">
        <f t="shared" ref="R1315" si="1674">IFERROR(AVERAGE(F1315:H1315),"")</f>
        <v>3.2300000000000002E-2</v>
      </c>
      <c r="S1315" s="265">
        <f t="shared" ref="S1315" si="1675">IFERROR(AVERAGE(I1315:J1315),"")</f>
        <v>2.81E-2</v>
      </c>
      <c r="T1315" s="265">
        <f t="shared" ref="T1315" si="1676">IFERROR(AVERAGE(K1315:L1315),"")</f>
        <v>2.3900000000000001E-2</v>
      </c>
      <c r="V1315" s="257"/>
      <c r="W1315" s="265">
        <f t="shared" si="1672"/>
        <v>2.81E-2</v>
      </c>
      <c r="AD1315" s="136">
        <f>AVERAGE(AA1312:AD1312)</f>
        <v>2.2352345430107529E-2</v>
      </c>
      <c r="AW1315" s="296">
        <f t="shared" si="1670"/>
        <v>3.2300000000000002E-2</v>
      </c>
      <c r="AX1315" s="266" t="str">
        <f t="shared" si="1671"/>
        <v>#2</v>
      </c>
      <c r="BD1315" s="5" t="s">
        <v>130</v>
      </c>
    </row>
    <row r="1316" spans="1:56" ht="17.45" customHeight="1" x14ac:dyDescent="0.25">
      <c r="A1316" s="257">
        <f t="shared" si="1581"/>
        <v>8</v>
      </c>
      <c r="B1316" s="257">
        <f t="shared" si="1582"/>
        <v>2021</v>
      </c>
      <c r="C1316" s="48">
        <f t="shared" si="1607"/>
        <v>44412</v>
      </c>
      <c r="D1316" s="275">
        <v>5.3499999999999999E-2</v>
      </c>
      <c r="E1316" s="276"/>
      <c r="F1316" s="278">
        <v>3.3399999999999999E-2</v>
      </c>
      <c r="G1316" s="277"/>
      <c r="H1316" s="286">
        <v>3.0700000000000002E-2</v>
      </c>
      <c r="I1316" s="275">
        <v>3.32E-2</v>
      </c>
      <c r="J1316" s="276"/>
      <c r="K1316" s="275">
        <v>2.5600000000000001E-2</v>
      </c>
      <c r="L1316" s="276"/>
      <c r="M1316" s="264">
        <f t="shared" si="1608"/>
        <v>2.4986666666666667E-2</v>
      </c>
      <c r="N1316" s="264">
        <f t="shared" si="1609"/>
        <v>2.3211714285714283E-2</v>
      </c>
      <c r="O1316" s="264">
        <f t="shared" si="1610"/>
        <v>1.8674333333333331E-2</v>
      </c>
      <c r="P1316" s="264">
        <f t="shared" si="1611"/>
        <v>2.7159999999999997E-2</v>
      </c>
      <c r="Q1316" s="265">
        <f t="shared" ref="Q1316:Q1321" si="1677">IFERROR(AVERAGE(D1316:E1316),"")</f>
        <v>5.3499999999999999E-2</v>
      </c>
      <c r="R1316" s="265">
        <f t="shared" ref="R1316:R1321" si="1678">IFERROR(AVERAGE(F1316:H1316),"")</f>
        <v>3.2050000000000002E-2</v>
      </c>
      <c r="S1316" s="265">
        <f t="shared" ref="S1316:S1321" si="1679">IFERROR(AVERAGE(I1316:J1316),"")</f>
        <v>3.32E-2</v>
      </c>
      <c r="T1316" s="265">
        <f t="shared" ref="T1316:T1321" si="1680">IFERROR(AVERAGE(K1316:L1316),"")</f>
        <v>2.5600000000000001E-2</v>
      </c>
      <c r="V1316" s="257"/>
      <c r="W1316" s="265">
        <f t="shared" ref="W1316:W1318" si="1681">AVERAGE(Q1316:T1316)</f>
        <v>3.6087500000000002E-2</v>
      </c>
      <c r="AW1316" s="296">
        <f t="shared" ref="AW1316:AW1317" si="1682">MAX(Q1316:T1316)</f>
        <v>5.3499999999999999E-2</v>
      </c>
      <c r="AX1316" s="266" t="str">
        <f t="shared" ref="AX1316:AX1317" si="1683">IF(Q1316=AW1316,"#1",IF(R1316=AW1316,"#2",IF(S1316=AW1316,"#4",IF(T1316=AW1316,"#5"))))</f>
        <v>#1</v>
      </c>
      <c r="BD1316" s="5" t="s">
        <v>129</v>
      </c>
    </row>
    <row r="1317" spans="1:56" ht="17.45" customHeight="1" x14ac:dyDescent="0.25">
      <c r="A1317" s="257">
        <f t="shared" si="1581"/>
        <v>8</v>
      </c>
      <c r="B1317" s="257">
        <f t="shared" si="1582"/>
        <v>2021</v>
      </c>
      <c r="C1317" s="8">
        <f t="shared" si="1607"/>
        <v>44413</v>
      </c>
      <c r="D1317" s="260"/>
      <c r="E1317" s="261">
        <v>2.6800000000000001E-2</v>
      </c>
      <c r="F1317" s="263"/>
      <c r="G1317" s="262">
        <v>6.0999999999999999E-2</v>
      </c>
      <c r="H1317" s="285"/>
      <c r="I1317" s="260"/>
      <c r="J1317" s="261">
        <v>3.04E-2</v>
      </c>
      <c r="K1317" s="260"/>
      <c r="L1317" s="261">
        <v>4.2299999999999997E-2</v>
      </c>
      <c r="M1317" s="264">
        <f t="shared" si="1608"/>
        <v>2.5183333333333339E-2</v>
      </c>
      <c r="N1317" s="264">
        <f t="shared" si="1609"/>
        <v>2.3911714285714279E-2</v>
      </c>
      <c r="O1317" s="264">
        <f t="shared" si="1610"/>
        <v>1.8921E-2</v>
      </c>
      <c r="P1317" s="264">
        <f t="shared" si="1611"/>
        <v>2.7719999999999991E-2</v>
      </c>
      <c r="Q1317" s="265">
        <f t="shared" si="1677"/>
        <v>2.6800000000000001E-2</v>
      </c>
      <c r="R1317" s="265">
        <f t="shared" si="1678"/>
        <v>6.0999999999999999E-2</v>
      </c>
      <c r="S1317" s="265">
        <f t="shared" si="1679"/>
        <v>3.04E-2</v>
      </c>
      <c r="T1317" s="265">
        <f t="shared" si="1680"/>
        <v>4.2299999999999997E-2</v>
      </c>
      <c r="V1317" s="257"/>
      <c r="W1317" s="265">
        <f t="shared" si="1681"/>
        <v>4.0125000000000001E-2</v>
      </c>
      <c r="AW1317" s="296">
        <f t="shared" si="1682"/>
        <v>6.0999999999999999E-2</v>
      </c>
      <c r="AX1317" s="266" t="str">
        <f t="shared" si="1683"/>
        <v>#2</v>
      </c>
      <c r="BD1317" s="5" t="s">
        <v>130</v>
      </c>
    </row>
    <row r="1318" spans="1:56" ht="17.45" customHeight="1" x14ac:dyDescent="0.25">
      <c r="A1318" s="257">
        <f t="shared" si="1581"/>
        <v>8</v>
      </c>
      <c r="B1318" s="257">
        <f t="shared" si="1582"/>
        <v>2021</v>
      </c>
      <c r="C1318" s="8">
        <f t="shared" si="1607"/>
        <v>44414</v>
      </c>
      <c r="D1318" s="260">
        <v>3.3099999999999997E-2</v>
      </c>
      <c r="E1318" s="261"/>
      <c r="F1318" s="263">
        <v>2.35E-2</v>
      </c>
      <c r="G1318" s="262"/>
      <c r="H1318" s="285"/>
      <c r="I1318" s="260">
        <v>2.41E-2</v>
      </c>
      <c r="J1318" s="261"/>
      <c r="K1318" s="260">
        <v>3.1800000000000002E-2</v>
      </c>
      <c r="L1318" s="261"/>
      <c r="M1318" s="264">
        <f t="shared" si="1608"/>
        <v>2.5600000000000005E-2</v>
      </c>
      <c r="N1318" s="264">
        <f t="shared" si="1609"/>
        <v>2.3811714285714283E-2</v>
      </c>
      <c r="O1318" s="264">
        <f t="shared" si="1610"/>
        <v>1.8937666666666665E-2</v>
      </c>
      <c r="P1318" s="264">
        <f t="shared" si="1611"/>
        <v>2.8193333333333334E-2</v>
      </c>
      <c r="Q1318" s="265">
        <f t="shared" si="1677"/>
        <v>3.3099999999999997E-2</v>
      </c>
      <c r="R1318" s="265">
        <f t="shared" si="1678"/>
        <v>2.35E-2</v>
      </c>
      <c r="S1318" s="265">
        <f t="shared" si="1679"/>
        <v>2.41E-2</v>
      </c>
      <c r="T1318" s="265">
        <f t="shared" si="1680"/>
        <v>3.1800000000000002E-2</v>
      </c>
      <c r="V1318" s="257"/>
      <c r="W1318" s="265">
        <f t="shared" si="1681"/>
        <v>2.8124999999999997E-2</v>
      </c>
      <c r="X1318" s="265">
        <f>AVERAGE(Q1314:T1318)</f>
        <v>3.13475E-2</v>
      </c>
      <c r="Y1318" s="266">
        <v>188</v>
      </c>
      <c r="AW1318" s="296">
        <f t="shared" ref="AW1318:AW1321" si="1684">MAX(Q1318:T1318)</f>
        <v>3.3099999999999997E-2</v>
      </c>
      <c r="AX1318" s="266" t="str">
        <f t="shared" ref="AX1318:AX1321" si="1685">IF(Q1318=AW1318,"#1",IF(R1318=AW1318,"#2",IF(S1318=AW1318,"#4",IF(T1318=AW1318,"#5"))))</f>
        <v>#1</v>
      </c>
      <c r="BD1318" s="5" t="s">
        <v>129</v>
      </c>
    </row>
    <row r="1319" spans="1:56" ht="17.45" customHeight="1" x14ac:dyDescent="0.25">
      <c r="A1319" s="257">
        <f t="shared" si="1581"/>
        <v>8</v>
      </c>
      <c r="B1319" s="257">
        <f t="shared" si="1582"/>
        <v>2021</v>
      </c>
      <c r="C1319" s="435">
        <f t="shared" si="1607"/>
        <v>44415</v>
      </c>
      <c r="D1319" s="434"/>
      <c r="E1319" s="436">
        <v>1.9599999999999999E-2</v>
      </c>
      <c r="F1319" s="437"/>
      <c r="G1319" s="438">
        <v>1.52E-2</v>
      </c>
      <c r="H1319" s="439"/>
      <c r="I1319" s="434"/>
      <c r="J1319" s="436">
        <v>8.09E-3</v>
      </c>
      <c r="K1319" s="434"/>
      <c r="L1319" s="436">
        <v>2.1299999999999999E-2</v>
      </c>
      <c r="M1319" s="264">
        <f t="shared" si="1608"/>
        <v>2.526666666666667E-2</v>
      </c>
      <c r="N1319" s="264">
        <f t="shared" si="1609"/>
        <v>2.3494571428571424E-2</v>
      </c>
      <c r="O1319" s="264">
        <f t="shared" si="1610"/>
        <v>1.8654E-2</v>
      </c>
      <c r="P1319" s="264">
        <f t="shared" si="1611"/>
        <v>2.8053333333333329E-2</v>
      </c>
      <c r="Q1319" s="442">
        <f t="shared" si="1677"/>
        <v>1.9599999999999999E-2</v>
      </c>
      <c r="R1319" s="442">
        <f t="shared" si="1678"/>
        <v>1.52E-2</v>
      </c>
      <c r="S1319" s="442">
        <f t="shared" si="1679"/>
        <v>8.09E-3</v>
      </c>
      <c r="T1319" s="442">
        <f t="shared" si="1680"/>
        <v>2.1299999999999999E-2</v>
      </c>
      <c r="V1319" s="442">
        <f>AVERAGE(Q1319:T1319)</f>
        <v>1.6047499999999999E-2</v>
      </c>
      <c r="W1319" s="445"/>
      <c r="X1319" s="257"/>
      <c r="Y1319" s="266">
        <v>188</v>
      </c>
      <c r="AW1319" s="296">
        <f t="shared" si="1684"/>
        <v>2.1299999999999999E-2</v>
      </c>
      <c r="AX1319" s="266" t="str">
        <f t="shared" si="1685"/>
        <v>#5</v>
      </c>
      <c r="BD1319" s="5" t="s">
        <v>132</v>
      </c>
    </row>
    <row r="1320" spans="1:56" ht="17.45" customHeight="1" x14ac:dyDescent="0.25">
      <c r="A1320" s="257">
        <f t="shared" si="1581"/>
        <v>8</v>
      </c>
      <c r="B1320" s="257">
        <f t="shared" si="1582"/>
        <v>2021</v>
      </c>
      <c r="C1320" s="435">
        <f t="shared" si="1607"/>
        <v>44416</v>
      </c>
      <c r="D1320" s="434">
        <v>1.5900000000000001E-2</v>
      </c>
      <c r="E1320" s="436"/>
      <c r="F1320" s="437"/>
      <c r="G1320" s="438"/>
      <c r="H1320" s="439">
        <v>9.4699999999999993E-3</v>
      </c>
      <c r="I1320" s="434">
        <v>6.8799999999999998E-3</v>
      </c>
      <c r="J1320" s="436"/>
      <c r="K1320" s="434">
        <v>1.95E-2</v>
      </c>
      <c r="L1320" s="436"/>
      <c r="M1320" s="264">
        <f t="shared" si="1608"/>
        <v>2.4843333333333339E-2</v>
      </c>
      <c r="N1320" s="264">
        <f t="shared" si="1609"/>
        <v>2.3002285714285711E-2</v>
      </c>
      <c r="O1320" s="264">
        <f t="shared" si="1610"/>
        <v>1.8013333333333333E-2</v>
      </c>
      <c r="P1320" s="264">
        <f t="shared" si="1611"/>
        <v>2.7779999999999992E-2</v>
      </c>
      <c r="Q1320" s="442">
        <f t="shared" si="1677"/>
        <v>1.5900000000000001E-2</v>
      </c>
      <c r="R1320" s="442">
        <f t="shared" si="1678"/>
        <v>9.4699999999999993E-3</v>
      </c>
      <c r="S1320" s="442">
        <f t="shared" si="1679"/>
        <v>6.8799999999999998E-3</v>
      </c>
      <c r="T1320" s="442">
        <f t="shared" si="1680"/>
        <v>1.95E-2</v>
      </c>
      <c r="V1320" s="442">
        <f>AVERAGE(Q1320:T1320)</f>
        <v>1.2937500000000001E-2</v>
      </c>
      <c r="W1320" s="445"/>
      <c r="X1320" s="265">
        <f>AVERAGE(Q1319:T1320)</f>
        <v>1.44925E-2</v>
      </c>
      <c r="Y1320" s="266">
        <v>188</v>
      </c>
      <c r="AW1320" s="296">
        <f t="shared" si="1684"/>
        <v>1.95E-2</v>
      </c>
      <c r="AX1320" s="266" t="str">
        <f t="shared" si="1685"/>
        <v>#5</v>
      </c>
      <c r="BD1320" s="5" t="s">
        <v>132</v>
      </c>
    </row>
    <row r="1321" spans="1:56" ht="17.45" customHeight="1" x14ac:dyDescent="0.25">
      <c r="A1321" s="257">
        <f t="shared" si="1581"/>
        <v>8</v>
      </c>
      <c r="B1321" s="257">
        <f t="shared" si="1582"/>
        <v>2021</v>
      </c>
      <c r="C1321" s="8">
        <f t="shared" si="1607"/>
        <v>44417</v>
      </c>
      <c r="D1321" s="260"/>
      <c r="E1321" s="261">
        <v>2.4199999999999999E-2</v>
      </c>
      <c r="F1321" s="263"/>
      <c r="G1321" s="262">
        <v>2.41E-2</v>
      </c>
      <c r="H1321" s="285"/>
      <c r="I1321" s="260"/>
      <c r="J1321" s="261">
        <v>2.1899999999999999E-2</v>
      </c>
      <c r="K1321" s="260"/>
      <c r="L1321" s="261">
        <v>2.23E-2</v>
      </c>
      <c r="M1321" s="264">
        <f t="shared" si="1608"/>
        <v>2.5136666666666672E-2</v>
      </c>
      <c r="N1321" s="264">
        <f t="shared" si="1609"/>
        <v>2.3253714285714287E-2</v>
      </c>
      <c r="O1321" s="264">
        <f t="shared" si="1610"/>
        <v>1.8441666666666669E-2</v>
      </c>
      <c r="P1321" s="264">
        <f t="shared" si="1611"/>
        <v>2.7676666666666665E-2</v>
      </c>
      <c r="Q1321" s="265">
        <f t="shared" si="1677"/>
        <v>2.4199999999999999E-2</v>
      </c>
      <c r="R1321" s="265">
        <f t="shared" si="1678"/>
        <v>2.41E-2</v>
      </c>
      <c r="S1321" s="265">
        <f t="shared" si="1679"/>
        <v>2.1899999999999999E-2</v>
      </c>
      <c r="T1321" s="265">
        <f t="shared" si="1680"/>
        <v>2.23E-2</v>
      </c>
      <c r="V1321" s="257"/>
      <c r="W1321" s="265">
        <f t="shared" ref="W1321" si="1686">AVERAGE(Q1321:T1321)</f>
        <v>2.3125E-2</v>
      </c>
      <c r="AW1321" s="296">
        <f t="shared" si="1684"/>
        <v>2.4199999999999999E-2</v>
      </c>
      <c r="AX1321" s="266" t="str">
        <f t="shared" si="1685"/>
        <v>#1</v>
      </c>
      <c r="BD1321" s="5" t="s">
        <v>129</v>
      </c>
    </row>
    <row r="1322" spans="1:56" ht="17.45" customHeight="1" x14ac:dyDescent="0.25">
      <c r="A1322" s="257">
        <f t="shared" si="1581"/>
        <v>8</v>
      </c>
      <c r="B1322" s="257">
        <f t="shared" si="1582"/>
        <v>2021</v>
      </c>
      <c r="C1322" s="48">
        <f t="shared" si="1607"/>
        <v>44418</v>
      </c>
      <c r="D1322" s="275">
        <v>2.4500000000000001E-2</v>
      </c>
      <c r="E1322" s="276"/>
      <c r="F1322" s="278">
        <v>3.5499999999999997E-2</v>
      </c>
      <c r="G1322" s="277"/>
      <c r="H1322" s="286">
        <v>3.7100000000000001E-2</v>
      </c>
      <c r="I1322" s="275">
        <v>3.1899999999999998E-2</v>
      </c>
      <c r="J1322" s="276"/>
      <c r="K1322" s="275">
        <v>1.9199999999999998E-2</v>
      </c>
      <c r="L1322" s="276"/>
      <c r="M1322" s="264">
        <f t="shared" si="1608"/>
        <v>2.5406666666666671E-2</v>
      </c>
      <c r="N1322" s="264">
        <f t="shared" si="1609"/>
        <v>2.4743428571428569E-2</v>
      </c>
      <c r="O1322" s="264">
        <f t="shared" si="1610"/>
        <v>1.9294333333333337E-2</v>
      </c>
      <c r="P1322" s="264">
        <f t="shared" si="1611"/>
        <v>2.776E-2</v>
      </c>
      <c r="Q1322" s="265">
        <f t="shared" ref="Q1322:Q1328" si="1687">IFERROR(AVERAGE(D1322:E1322),"")</f>
        <v>2.4500000000000001E-2</v>
      </c>
      <c r="R1322" s="265">
        <f t="shared" ref="R1322:R1328" si="1688">IFERROR(AVERAGE(F1322:H1322),"")</f>
        <v>3.6299999999999999E-2</v>
      </c>
      <c r="S1322" s="265">
        <f t="shared" ref="S1322:S1328" si="1689">IFERROR(AVERAGE(I1322:J1322),"")</f>
        <v>3.1899999999999998E-2</v>
      </c>
      <c r="T1322" s="265">
        <f t="shared" ref="T1322:T1328" si="1690">IFERROR(AVERAGE(K1322:L1322),"")</f>
        <v>1.9199999999999998E-2</v>
      </c>
      <c r="V1322" s="257"/>
      <c r="W1322" s="265">
        <f t="shared" ref="W1322:W1325" si="1691">AVERAGE(Q1322:T1322)</f>
        <v>2.7975E-2</v>
      </c>
      <c r="AW1322" s="296">
        <f t="shared" ref="AW1322:AW1331" si="1692">MAX(Q1322:T1322)</f>
        <v>3.6299999999999999E-2</v>
      </c>
      <c r="AX1322" s="266" t="str">
        <f t="shared" ref="AX1322:AX1331" si="1693">IF(Q1322=AW1322,"#1",IF(R1322=AW1322,"#2",IF(S1322=AW1322,"#4",IF(T1322=AW1322,"#5"))))</f>
        <v>#2</v>
      </c>
      <c r="BD1322" s="5" t="s">
        <v>130</v>
      </c>
    </row>
    <row r="1323" spans="1:56" ht="17.45" customHeight="1" x14ac:dyDescent="0.25">
      <c r="A1323" s="257">
        <f t="shared" si="1581"/>
        <v>8</v>
      </c>
      <c r="B1323" s="257">
        <f t="shared" si="1582"/>
        <v>2021</v>
      </c>
      <c r="C1323" s="8">
        <f t="shared" si="1607"/>
        <v>44419</v>
      </c>
      <c r="D1323" s="260"/>
      <c r="E1323" s="261">
        <v>3.4000000000000002E-2</v>
      </c>
      <c r="F1323" s="263"/>
      <c r="G1323" s="262">
        <v>3.4099999999999998E-2</v>
      </c>
      <c r="H1323" s="285"/>
      <c r="I1323" s="260"/>
      <c r="J1323" s="261">
        <v>1.9E-2</v>
      </c>
      <c r="K1323" s="260"/>
      <c r="L1323" s="261">
        <v>2.93E-2</v>
      </c>
      <c r="M1323" s="264">
        <f t="shared" si="1608"/>
        <v>2.5816666666666668E-2</v>
      </c>
      <c r="N1323" s="264">
        <f t="shared" si="1609"/>
        <v>2.5186285714285713E-2</v>
      </c>
      <c r="O1323" s="264">
        <f t="shared" si="1610"/>
        <v>1.9424333333333335E-2</v>
      </c>
      <c r="P1323" s="264">
        <f t="shared" si="1611"/>
        <v>2.7673333333333331E-2</v>
      </c>
      <c r="Q1323" s="265">
        <f t="shared" si="1687"/>
        <v>3.4000000000000002E-2</v>
      </c>
      <c r="R1323" s="265">
        <f t="shared" si="1688"/>
        <v>3.4099999999999998E-2</v>
      </c>
      <c r="S1323" s="265">
        <f t="shared" si="1689"/>
        <v>1.9E-2</v>
      </c>
      <c r="T1323" s="265">
        <f t="shared" si="1690"/>
        <v>2.93E-2</v>
      </c>
      <c r="V1323" s="257"/>
      <c r="W1323" s="265">
        <f t="shared" si="1691"/>
        <v>2.9100000000000001E-2</v>
      </c>
      <c r="AW1323" s="296">
        <f t="shared" si="1692"/>
        <v>3.4099999999999998E-2</v>
      </c>
      <c r="AX1323" s="266" t="str">
        <f t="shared" si="1693"/>
        <v>#2</v>
      </c>
      <c r="BD1323" s="5" t="s">
        <v>130</v>
      </c>
    </row>
    <row r="1324" spans="1:56" ht="17.45" customHeight="1" x14ac:dyDescent="0.25">
      <c r="A1324" s="257">
        <f t="shared" si="1581"/>
        <v>8</v>
      </c>
      <c r="B1324" s="257">
        <f t="shared" si="1582"/>
        <v>2021</v>
      </c>
      <c r="C1324" s="8">
        <f t="shared" si="1607"/>
        <v>44420</v>
      </c>
      <c r="D1324" s="260">
        <v>2.8500000000000001E-2</v>
      </c>
      <c r="E1324" s="261"/>
      <c r="F1324" s="263">
        <v>2.63E-2</v>
      </c>
      <c r="G1324" s="262"/>
      <c r="H1324" s="285"/>
      <c r="I1324" s="260">
        <v>1.9099999999999999E-2</v>
      </c>
      <c r="J1324" s="261"/>
      <c r="K1324" s="260">
        <v>3.3700000000000001E-2</v>
      </c>
      <c r="L1324" s="261"/>
      <c r="M1324" s="264">
        <f t="shared" si="1608"/>
        <v>2.6019999999999998E-2</v>
      </c>
      <c r="N1324" s="264">
        <f t="shared" si="1609"/>
        <v>2.5300571428571422E-2</v>
      </c>
      <c r="O1324" s="264">
        <f t="shared" si="1610"/>
        <v>1.9521000000000004E-2</v>
      </c>
      <c r="P1324" s="264">
        <f t="shared" si="1611"/>
        <v>2.7919999999999997E-2</v>
      </c>
      <c r="Q1324" s="265">
        <f t="shared" si="1687"/>
        <v>2.8500000000000001E-2</v>
      </c>
      <c r="R1324" s="265">
        <f t="shared" si="1688"/>
        <v>2.63E-2</v>
      </c>
      <c r="S1324" s="265">
        <f t="shared" si="1689"/>
        <v>1.9099999999999999E-2</v>
      </c>
      <c r="T1324" s="265">
        <f t="shared" si="1690"/>
        <v>3.3700000000000001E-2</v>
      </c>
      <c r="V1324" s="257"/>
      <c r="W1324" s="265">
        <f t="shared" si="1691"/>
        <v>2.69E-2</v>
      </c>
      <c r="AW1324" s="296">
        <f t="shared" si="1692"/>
        <v>3.3700000000000001E-2</v>
      </c>
      <c r="AX1324" s="266" t="str">
        <f t="shared" si="1693"/>
        <v>#5</v>
      </c>
      <c r="BD1324" s="5" t="s">
        <v>132</v>
      </c>
    </row>
    <row r="1325" spans="1:56" ht="17.45" customHeight="1" x14ac:dyDescent="0.25">
      <c r="A1325" s="257">
        <f t="shared" si="1581"/>
        <v>8</v>
      </c>
      <c r="B1325" s="257">
        <f t="shared" si="1582"/>
        <v>2021</v>
      </c>
      <c r="C1325" s="8">
        <f t="shared" si="1607"/>
        <v>44421</v>
      </c>
      <c r="D1325" s="260"/>
      <c r="E1325" s="261">
        <v>2.9000000000000001E-2</v>
      </c>
      <c r="F1325" s="263"/>
      <c r="G1325" s="262">
        <v>2.69E-2</v>
      </c>
      <c r="H1325" s="285"/>
      <c r="I1325" s="260"/>
      <c r="J1325" s="261">
        <v>1.37E-2</v>
      </c>
      <c r="K1325" s="260"/>
      <c r="L1325" s="261">
        <v>2.6100000000000002E-2</v>
      </c>
      <c r="M1325" s="264">
        <f t="shared" si="1608"/>
        <v>2.6120000000000001E-2</v>
      </c>
      <c r="N1325" s="264">
        <f t="shared" si="1609"/>
        <v>2.5380571428571422E-2</v>
      </c>
      <c r="O1325" s="264">
        <f t="shared" si="1610"/>
        <v>1.9444333333333334E-2</v>
      </c>
      <c r="P1325" s="264">
        <f t="shared" si="1611"/>
        <v>2.7529999999999995E-2</v>
      </c>
      <c r="Q1325" s="265">
        <f t="shared" si="1687"/>
        <v>2.9000000000000001E-2</v>
      </c>
      <c r="R1325" s="265">
        <f t="shared" si="1688"/>
        <v>2.69E-2</v>
      </c>
      <c r="S1325" s="265">
        <f t="shared" si="1689"/>
        <v>1.37E-2</v>
      </c>
      <c r="T1325" s="265">
        <f t="shared" si="1690"/>
        <v>2.6100000000000002E-2</v>
      </c>
      <c r="V1325" s="257"/>
      <c r="W1325" s="265">
        <f t="shared" si="1691"/>
        <v>2.3925000000000002E-2</v>
      </c>
      <c r="X1325" s="265">
        <f>AVERAGE(Q1321:T1325)</f>
        <v>2.6204999999999999E-2</v>
      </c>
      <c r="Y1325" s="266">
        <v>189</v>
      </c>
      <c r="AW1325" s="296">
        <f t="shared" si="1692"/>
        <v>2.9000000000000001E-2</v>
      </c>
      <c r="AX1325" s="266" t="str">
        <f t="shared" si="1693"/>
        <v>#1</v>
      </c>
      <c r="BD1325" s="5" t="s">
        <v>129</v>
      </c>
    </row>
    <row r="1326" spans="1:56" ht="17.45" customHeight="1" x14ac:dyDescent="0.25">
      <c r="A1326" s="257">
        <f t="shared" si="1581"/>
        <v>8</v>
      </c>
      <c r="B1326" s="257">
        <f t="shared" si="1582"/>
        <v>2021</v>
      </c>
      <c r="C1326" s="435">
        <f t="shared" si="1607"/>
        <v>44422</v>
      </c>
      <c r="D1326" s="434">
        <v>1.2699999999999999E-2</v>
      </c>
      <c r="E1326" s="436"/>
      <c r="F1326" s="437"/>
      <c r="G1326" s="438"/>
      <c r="H1326" s="439">
        <v>2.3900000000000001E-2</v>
      </c>
      <c r="I1326" s="434">
        <v>8.5900000000000004E-3</v>
      </c>
      <c r="J1326" s="436"/>
      <c r="K1326" s="434">
        <v>1.4E-2</v>
      </c>
      <c r="L1326" s="436"/>
      <c r="M1326" s="264">
        <f t="shared" si="1608"/>
        <v>2.5230000000000006E-2</v>
      </c>
      <c r="N1326" s="264">
        <f t="shared" si="1609"/>
        <v>2.5506285714285714E-2</v>
      </c>
      <c r="O1326" s="264">
        <f t="shared" si="1610"/>
        <v>1.9220666666666667E-2</v>
      </c>
      <c r="P1326" s="264">
        <f t="shared" si="1611"/>
        <v>2.5773333333333332E-2</v>
      </c>
      <c r="Q1326" s="442">
        <f t="shared" si="1687"/>
        <v>1.2699999999999999E-2</v>
      </c>
      <c r="R1326" s="442">
        <f t="shared" si="1688"/>
        <v>2.3900000000000001E-2</v>
      </c>
      <c r="S1326" s="442">
        <f t="shared" si="1689"/>
        <v>8.5900000000000004E-3</v>
      </c>
      <c r="T1326" s="442">
        <f t="shared" si="1690"/>
        <v>1.4E-2</v>
      </c>
      <c r="V1326" s="442">
        <f>AVERAGE(Q1326:T1326)</f>
        <v>1.47975E-2</v>
      </c>
      <c r="W1326" s="445"/>
      <c r="X1326" s="257"/>
      <c r="Y1326" s="266">
        <v>189</v>
      </c>
      <c r="AW1326" s="296">
        <f t="shared" si="1692"/>
        <v>2.3900000000000001E-2</v>
      </c>
      <c r="AX1326" s="266" t="str">
        <f t="shared" si="1693"/>
        <v>#2</v>
      </c>
      <c r="BD1326" s="5" t="s">
        <v>130</v>
      </c>
    </row>
    <row r="1327" spans="1:56" ht="17.45" customHeight="1" x14ac:dyDescent="0.25">
      <c r="A1327" s="257">
        <f t="shared" si="1581"/>
        <v>8</v>
      </c>
      <c r="B1327" s="257">
        <f t="shared" si="1582"/>
        <v>2021</v>
      </c>
      <c r="C1327" s="435">
        <f t="shared" si="1607"/>
        <v>44423</v>
      </c>
      <c r="D1327" s="434"/>
      <c r="E1327" s="436">
        <v>7.6400000000000001E-3</v>
      </c>
      <c r="F1327" s="437"/>
      <c r="G1327" s="438">
        <v>2.1299999999999999E-2</v>
      </c>
      <c r="H1327" s="439"/>
      <c r="I1327" s="434"/>
      <c r="J1327" s="436">
        <v>6.3099999999999996E-3</v>
      </c>
      <c r="K1327" s="434"/>
      <c r="L1327" s="436">
        <v>1.6400000000000001E-2</v>
      </c>
      <c r="M1327" s="264">
        <f t="shared" si="1608"/>
        <v>2.4731333333333334E-2</v>
      </c>
      <c r="N1327" s="264">
        <f t="shared" si="1609"/>
        <v>2.5514857142857138E-2</v>
      </c>
      <c r="O1327" s="264">
        <f t="shared" si="1610"/>
        <v>1.8691000000000003E-2</v>
      </c>
      <c r="P1327" s="264">
        <f t="shared" si="1611"/>
        <v>2.5386666666666665E-2</v>
      </c>
      <c r="Q1327" s="442">
        <f t="shared" si="1687"/>
        <v>7.6400000000000001E-3</v>
      </c>
      <c r="R1327" s="442">
        <f t="shared" si="1688"/>
        <v>2.1299999999999999E-2</v>
      </c>
      <c r="S1327" s="442">
        <f t="shared" si="1689"/>
        <v>6.3099999999999996E-3</v>
      </c>
      <c r="T1327" s="442">
        <f t="shared" si="1690"/>
        <v>1.6400000000000001E-2</v>
      </c>
      <c r="V1327" s="442">
        <f>AVERAGE(Q1327:T1327)</f>
        <v>1.29125E-2</v>
      </c>
      <c r="W1327" s="445"/>
      <c r="X1327" s="265">
        <f>AVERAGE(Q1326:T1327)</f>
        <v>1.3854999999999999E-2</v>
      </c>
      <c r="Y1327" s="266">
        <v>189</v>
      </c>
      <c r="AW1327" s="296">
        <f t="shared" si="1692"/>
        <v>2.1299999999999999E-2</v>
      </c>
      <c r="AX1327" s="266" t="str">
        <f t="shared" si="1693"/>
        <v>#2</v>
      </c>
      <c r="BD1327" s="5" t="s">
        <v>130</v>
      </c>
    </row>
    <row r="1328" spans="1:56" ht="17.45" customHeight="1" x14ac:dyDescent="0.25">
      <c r="A1328" s="257">
        <f t="shared" ref="A1328:A1391" si="1694">IF(ISNUMBER(C1328),MONTH(C1328),"")</f>
        <v>8</v>
      </c>
      <c r="B1328" s="257">
        <f t="shared" ref="B1328:B1391" si="1695">IF(ISNUMBER(C1328),YEAR(C1328),"")</f>
        <v>2021</v>
      </c>
      <c r="C1328" s="48">
        <f t="shared" si="1607"/>
        <v>44424</v>
      </c>
      <c r="D1328" s="275">
        <v>2.52E-2</v>
      </c>
      <c r="E1328" s="276"/>
      <c r="F1328" s="278">
        <v>3.2000000000000001E-2</v>
      </c>
      <c r="G1328" s="277"/>
      <c r="H1328" s="286">
        <v>3.2500000000000001E-2</v>
      </c>
      <c r="I1328" s="275">
        <v>1.8800000000000001E-2</v>
      </c>
      <c r="J1328" s="276"/>
      <c r="K1328" s="275">
        <v>3.1E-2</v>
      </c>
      <c r="L1328" s="276"/>
      <c r="M1328" s="264">
        <f t="shared" si="1608"/>
        <v>2.4994666666666665E-2</v>
      </c>
      <c r="N1328" s="264">
        <f t="shared" si="1609"/>
        <v>2.6643428571428568E-2</v>
      </c>
      <c r="O1328" s="264">
        <f t="shared" si="1610"/>
        <v>1.8990333333333335E-2</v>
      </c>
      <c r="P1328" s="264">
        <f t="shared" si="1611"/>
        <v>2.5813333333333334E-2</v>
      </c>
      <c r="Q1328" s="265">
        <f t="shared" si="1687"/>
        <v>2.52E-2</v>
      </c>
      <c r="R1328" s="265">
        <f t="shared" si="1688"/>
        <v>3.2250000000000001E-2</v>
      </c>
      <c r="S1328" s="265">
        <f t="shared" si="1689"/>
        <v>1.8800000000000001E-2</v>
      </c>
      <c r="T1328" s="265">
        <f t="shared" si="1690"/>
        <v>3.1E-2</v>
      </c>
      <c r="V1328" s="257"/>
      <c r="W1328" s="265">
        <f t="shared" ref="W1328:W1332" si="1696">AVERAGE(Q1328:T1328)</f>
        <v>2.68125E-2</v>
      </c>
      <c r="AW1328" s="296">
        <f t="shared" si="1692"/>
        <v>3.2250000000000001E-2</v>
      </c>
      <c r="AX1328" s="266" t="str">
        <f t="shared" si="1693"/>
        <v>#2</v>
      </c>
      <c r="BD1328" s="5" t="s">
        <v>130</v>
      </c>
    </row>
    <row r="1329" spans="1:56" ht="17.45" customHeight="1" x14ac:dyDescent="0.25">
      <c r="A1329" s="257">
        <f t="shared" si="1694"/>
        <v>8</v>
      </c>
      <c r="B1329" s="257">
        <f t="shared" si="1695"/>
        <v>2021</v>
      </c>
      <c r="C1329" s="8">
        <f t="shared" si="1607"/>
        <v>44425</v>
      </c>
      <c r="D1329" s="260"/>
      <c r="E1329" s="261">
        <v>3.1600000000000003E-2</v>
      </c>
      <c r="F1329" s="263"/>
      <c r="G1329" s="262">
        <v>5.4300000000000001E-2</v>
      </c>
      <c r="H1329" s="285"/>
      <c r="I1329" s="260"/>
      <c r="J1329" s="261">
        <v>9.7999999999999997E-3</v>
      </c>
      <c r="K1329" s="260"/>
      <c r="L1329" s="261">
        <v>5.28E-2</v>
      </c>
      <c r="M1329" s="264">
        <f t="shared" si="1608"/>
        <v>2.5591333333333334E-2</v>
      </c>
      <c r="N1329" s="264">
        <f t="shared" si="1609"/>
        <v>2.7714857142857142E-2</v>
      </c>
      <c r="O1329" s="264">
        <f t="shared" si="1610"/>
        <v>1.907066666666667E-2</v>
      </c>
      <c r="P1329" s="264">
        <f t="shared" si="1611"/>
        <v>2.6799999999999997E-2</v>
      </c>
      <c r="Q1329" s="265">
        <f t="shared" ref="Q1329:Q1335" si="1697">IFERROR(AVERAGE(D1329:E1329),"")</f>
        <v>3.1600000000000003E-2</v>
      </c>
      <c r="R1329" s="265">
        <f t="shared" ref="R1329:R1335" si="1698">IFERROR(AVERAGE(F1329:H1329),"")</f>
        <v>5.4300000000000001E-2</v>
      </c>
      <c r="S1329" s="265">
        <f t="shared" ref="S1329:S1335" si="1699">IFERROR(AVERAGE(I1329:J1329),"")</f>
        <v>9.7999999999999997E-3</v>
      </c>
      <c r="T1329" s="265">
        <f t="shared" ref="T1329:T1335" si="1700">IFERROR(AVERAGE(K1329:L1329),"")</f>
        <v>5.28E-2</v>
      </c>
      <c r="V1329" s="257"/>
      <c r="W1329" s="265">
        <f t="shared" si="1696"/>
        <v>3.7125000000000005E-2</v>
      </c>
      <c r="AW1329" s="296">
        <f t="shared" si="1692"/>
        <v>5.4300000000000001E-2</v>
      </c>
      <c r="AX1329" s="266" t="str">
        <f t="shared" si="1693"/>
        <v>#2</v>
      </c>
      <c r="BD1329" s="5" t="s">
        <v>130</v>
      </c>
    </row>
    <row r="1330" spans="1:56" ht="17.45" customHeight="1" x14ac:dyDescent="0.25">
      <c r="A1330" s="257">
        <f t="shared" si="1694"/>
        <v>8</v>
      </c>
      <c r="B1330" s="257">
        <f t="shared" si="1695"/>
        <v>2021</v>
      </c>
      <c r="C1330" s="8">
        <f t="shared" si="1607"/>
        <v>44426</v>
      </c>
      <c r="D1330" s="260">
        <v>2.7400000000000001E-2</v>
      </c>
      <c r="E1330" s="261"/>
      <c r="F1330" s="263">
        <v>3.2199999999999999E-2</v>
      </c>
      <c r="G1330" s="262"/>
      <c r="H1330" s="285"/>
      <c r="I1330" s="260">
        <v>6.7099999999999998E-3</v>
      </c>
      <c r="J1330" s="261"/>
      <c r="K1330" s="260">
        <v>3.9600000000000003E-2</v>
      </c>
      <c r="L1330" s="261"/>
      <c r="M1330" s="264">
        <f t="shared" si="1608"/>
        <v>2.5751333333333334E-2</v>
      </c>
      <c r="N1330" s="264">
        <f t="shared" si="1609"/>
        <v>2.7974857142857142E-2</v>
      </c>
      <c r="O1330" s="264">
        <f t="shared" si="1610"/>
        <v>1.8577666666666669E-2</v>
      </c>
      <c r="P1330" s="264">
        <f t="shared" si="1611"/>
        <v>2.7473333333333329E-2</v>
      </c>
      <c r="Q1330" s="265">
        <f t="shared" si="1697"/>
        <v>2.7400000000000001E-2</v>
      </c>
      <c r="R1330" s="265">
        <f t="shared" si="1698"/>
        <v>3.2199999999999999E-2</v>
      </c>
      <c r="S1330" s="265">
        <f t="shared" si="1699"/>
        <v>6.7099999999999998E-3</v>
      </c>
      <c r="T1330" s="265">
        <f t="shared" si="1700"/>
        <v>3.9600000000000003E-2</v>
      </c>
      <c r="V1330" s="257"/>
      <c r="W1330" s="265">
        <f t="shared" si="1696"/>
        <v>2.6477500000000001E-2</v>
      </c>
      <c r="AW1330" s="296">
        <f t="shared" si="1692"/>
        <v>3.9600000000000003E-2</v>
      </c>
      <c r="AX1330" s="266" t="str">
        <f t="shared" si="1693"/>
        <v>#5</v>
      </c>
      <c r="BD1330" s="5" t="s">
        <v>132</v>
      </c>
    </row>
    <row r="1331" spans="1:56" ht="17.45" customHeight="1" x14ac:dyDescent="0.25">
      <c r="A1331" s="257">
        <f t="shared" si="1694"/>
        <v>8</v>
      </c>
      <c r="B1331" s="257">
        <f t="shared" si="1695"/>
        <v>2021</v>
      </c>
      <c r="C1331" s="8">
        <f t="shared" si="1607"/>
        <v>44427</v>
      </c>
      <c r="D1331" s="260"/>
      <c r="E1331" s="261">
        <v>2.5000000000000001E-2</v>
      </c>
      <c r="F1331" s="263"/>
      <c r="G1331" s="262">
        <v>3.1899999999999998E-2</v>
      </c>
      <c r="H1331" s="285"/>
      <c r="I1331" s="260"/>
      <c r="J1331" s="261">
        <v>1.89E-2</v>
      </c>
      <c r="K1331" s="260"/>
      <c r="L1331" s="261">
        <v>3.3799999999999997E-2</v>
      </c>
      <c r="M1331" s="264">
        <f t="shared" si="1608"/>
        <v>2.5611333333333333E-2</v>
      </c>
      <c r="N1331" s="264">
        <f t="shared" si="1609"/>
        <v>2.8032000000000001E-2</v>
      </c>
      <c r="O1331" s="264">
        <f t="shared" si="1610"/>
        <v>1.8434333333333334E-2</v>
      </c>
      <c r="P1331" s="264">
        <f t="shared" si="1611"/>
        <v>2.755666666666666E-2</v>
      </c>
      <c r="Q1331" s="265">
        <f t="shared" si="1697"/>
        <v>2.5000000000000001E-2</v>
      </c>
      <c r="R1331" s="265">
        <f t="shared" si="1698"/>
        <v>3.1899999999999998E-2</v>
      </c>
      <c r="S1331" s="265">
        <f t="shared" si="1699"/>
        <v>1.89E-2</v>
      </c>
      <c r="T1331" s="265">
        <f t="shared" si="1700"/>
        <v>3.3799999999999997E-2</v>
      </c>
      <c r="V1331" s="257"/>
      <c r="W1331" s="265">
        <f t="shared" si="1696"/>
        <v>2.7400000000000001E-2</v>
      </c>
      <c r="AW1331" s="296">
        <f t="shared" si="1692"/>
        <v>3.3799999999999997E-2</v>
      </c>
      <c r="AX1331" s="266" t="str">
        <f t="shared" si="1693"/>
        <v>#5</v>
      </c>
      <c r="BD1331" s="5" t="s">
        <v>132</v>
      </c>
    </row>
    <row r="1332" spans="1:56" ht="17.45" customHeight="1" x14ac:dyDescent="0.25">
      <c r="A1332" s="257">
        <f t="shared" si="1694"/>
        <v>8</v>
      </c>
      <c r="B1332" s="257">
        <f t="shared" si="1695"/>
        <v>2021</v>
      </c>
      <c r="C1332" s="8">
        <f t="shared" si="1607"/>
        <v>44428</v>
      </c>
      <c r="D1332" s="260">
        <v>2.58E-2</v>
      </c>
      <c r="E1332" s="261"/>
      <c r="F1332" s="263"/>
      <c r="G1332" s="262"/>
      <c r="H1332" s="285">
        <v>3.2500000000000001E-2</v>
      </c>
      <c r="I1332" s="260">
        <v>1.5299999999999999E-2</v>
      </c>
      <c r="J1332" s="261"/>
      <c r="K1332" s="260">
        <v>2.1100000000000001E-2</v>
      </c>
      <c r="L1332" s="261"/>
      <c r="M1332" s="264">
        <f t="shared" si="1608"/>
        <v>2.5511333333333337E-2</v>
      </c>
      <c r="N1332" s="264">
        <f t="shared" si="1609"/>
        <v>2.820914285714286E-2</v>
      </c>
      <c r="O1332" s="264">
        <f t="shared" si="1610"/>
        <v>1.8080999999999996E-2</v>
      </c>
      <c r="P1332" s="264">
        <f t="shared" si="1611"/>
        <v>2.7406666666666666E-2</v>
      </c>
      <c r="Q1332" s="265">
        <f t="shared" si="1697"/>
        <v>2.58E-2</v>
      </c>
      <c r="R1332" s="265">
        <f t="shared" si="1698"/>
        <v>3.2500000000000001E-2</v>
      </c>
      <c r="S1332" s="265">
        <f t="shared" si="1699"/>
        <v>1.5299999999999999E-2</v>
      </c>
      <c r="T1332" s="265">
        <f t="shared" si="1700"/>
        <v>2.1100000000000001E-2</v>
      </c>
      <c r="V1332" s="257"/>
      <c r="W1332" s="265">
        <f t="shared" si="1696"/>
        <v>2.3675000000000002E-2</v>
      </c>
      <c r="X1332" s="265">
        <f>AVERAGE(Q1328:T1332)</f>
        <v>2.8297999999999997E-2</v>
      </c>
      <c r="Y1332" s="266">
        <v>190</v>
      </c>
      <c r="AW1332" s="296">
        <f t="shared" ref="AW1332:AW1337" si="1701">MAX(Q1332:T1332)</f>
        <v>3.2500000000000001E-2</v>
      </c>
      <c r="AX1332" s="266" t="str">
        <f t="shared" ref="AX1332:AX1337" si="1702">IF(Q1332=AW1332,"#1",IF(R1332=AW1332,"#2",IF(S1332=AW1332,"#4",IF(T1332=AW1332,"#5"))))</f>
        <v>#2</v>
      </c>
      <c r="BD1332" s="5" t="s">
        <v>130</v>
      </c>
    </row>
    <row r="1333" spans="1:56" ht="17.45" customHeight="1" x14ac:dyDescent="0.25">
      <c r="A1333" s="257">
        <f t="shared" si="1694"/>
        <v>8</v>
      </c>
      <c r="B1333" s="257">
        <f t="shared" si="1695"/>
        <v>2021</v>
      </c>
      <c r="C1333" s="435">
        <f t="shared" si="1607"/>
        <v>44429</v>
      </c>
      <c r="D1333" s="434"/>
      <c r="E1333" s="436">
        <v>1.41E-2</v>
      </c>
      <c r="F1333" s="437"/>
      <c r="G1333" s="438">
        <v>1.0699999999999999E-2</v>
      </c>
      <c r="H1333" s="439"/>
      <c r="I1333" s="434"/>
      <c r="J1333" s="436">
        <v>4.5300000000000002E-3</v>
      </c>
      <c r="K1333" s="434"/>
      <c r="L1333" s="436">
        <v>1.67E-2</v>
      </c>
      <c r="M1333" s="264">
        <f t="shared" si="1608"/>
        <v>2.5411333333333338E-2</v>
      </c>
      <c r="N1333" s="264">
        <f t="shared" si="1609"/>
        <v>2.7966285714285721E-2</v>
      </c>
      <c r="O1333" s="264">
        <f t="shared" si="1610"/>
        <v>1.7758666666666662E-2</v>
      </c>
      <c r="P1333" s="264">
        <f t="shared" si="1611"/>
        <v>2.6423333333333333E-2</v>
      </c>
      <c r="Q1333" s="442">
        <f t="shared" si="1697"/>
        <v>1.41E-2</v>
      </c>
      <c r="R1333" s="442">
        <f t="shared" si="1698"/>
        <v>1.0699999999999999E-2</v>
      </c>
      <c r="S1333" s="442">
        <f t="shared" si="1699"/>
        <v>4.5300000000000002E-3</v>
      </c>
      <c r="T1333" s="442">
        <f t="shared" si="1700"/>
        <v>1.67E-2</v>
      </c>
      <c r="V1333" s="442">
        <f>AVERAGE(Q1333:T1333)</f>
        <v>1.15075E-2</v>
      </c>
      <c r="W1333" s="445"/>
      <c r="X1333" s="257"/>
      <c r="Y1333" s="266">
        <v>190</v>
      </c>
      <c r="AW1333" s="296">
        <f t="shared" si="1701"/>
        <v>1.67E-2</v>
      </c>
      <c r="AX1333" s="266" t="str">
        <f t="shared" si="1702"/>
        <v>#5</v>
      </c>
      <c r="BD1333" s="5" t="s">
        <v>132</v>
      </c>
    </row>
    <row r="1334" spans="1:56" ht="17.45" customHeight="1" x14ac:dyDescent="0.25">
      <c r="A1334" s="257">
        <f t="shared" si="1694"/>
        <v>8</v>
      </c>
      <c r="B1334" s="257">
        <f t="shared" si="1695"/>
        <v>2021</v>
      </c>
      <c r="C1334" s="48">
        <f t="shared" si="1607"/>
        <v>44430</v>
      </c>
      <c r="D1334" s="434">
        <v>1.5299999999999999E-2</v>
      </c>
      <c r="E1334" s="436"/>
      <c r="F1334" s="437">
        <v>1.66E-2</v>
      </c>
      <c r="G1334" s="438"/>
      <c r="H1334" s="439">
        <v>1.5599999999999999E-2</v>
      </c>
      <c r="I1334" s="434">
        <v>6.9699999999999996E-3</v>
      </c>
      <c r="J1334" s="436"/>
      <c r="K1334" s="434">
        <v>9.7199999999999995E-3</v>
      </c>
      <c r="L1334" s="436"/>
      <c r="M1334" s="264">
        <f t="shared" si="1608"/>
        <v>2.5001333333333334E-2</v>
      </c>
      <c r="N1334" s="264">
        <f t="shared" si="1609"/>
        <v>2.7956285714285711E-2</v>
      </c>
      <c r="O1334" s="264">
        <f t="shared" si="1610"/>
        <v>1.7404333333333331E-2</v>
      </c>
      <c r="P1334" s="264">
        <f t="shared" si="1611"/>
        <v>2.5093999999999995E-2</v>
      </c>
      <c r="Q1334" s="442">
        <f t="shared" si="1697"/>
        <v>1.5299999999999999E-2</v>
      </c>
      <c r="R1334" s="442">
        <f t="shared" si="1698"/>
        <v>1.61E-2</v>
      </c>
      <c r="S1334" s="442">
        <f t="shared" si="1699"/>
        <v>6.9699999999999996E-3</v>
      </c>
      <c r="T1334" s="442">
        <f t="shared" si="1700"/>
        <v>9.7199999999999995E-3</v>
      </c>
      <c r="V1334" s="442">
        <f>AVERAGE(Q1334:T1334)</f>
        <v>1.2022499999999998E-2</v>
      </c>
      <c r="W1334" s="445"/>
      <c r="X1334" s="265">
        <f>AVERAGE(Q1333:T1334)</f>
        <v>1.1765000000000001E-2</v>
      </c>
      <c r="Y1334" s="266">
        <v>190</v>
      </c>
      <c r="AW1334" s="296">
        <f t="shared" si="1701"/>
        <v>1.61E-2</v>
      </c>
      <c r="AX1334" s="266" t="str">
        <f t="shared" si="1702"/>
        <v>#2</v>
      </c>
      <c r="BD1334" s="5" t="s">
        <v>130</v>
      </c>
    </row>
    <row r="1335" spans="1:56" ht="17.45" customHeight="1" x14ac:dyDescent="0.25">
      <c r="A1335" s="257">
        <f t="shared" si="1694"/>
        <v>8</v>
      </c>
      <c r="B1335" s="257">
        <f t="shared" si="1695"/>
        <v>2021</v>
      </c>
      <c r="C1335" s="8">
        <f t="shared" si="1607"/>
        <v>44431</v>
      </c>
      <c r="D1335" s="260"/>
      <c r="E1335" s="261">
        <v>2.9000000000000001E-2</v>
      </c>
      <c r="F1335" s="263"/>
      <c r="G1335" s="262">
        <v>2.8500000000000001E-2</v>
      </c>
      <c r="H1335" s="285"/>
      <c r="I1335" s="260"/>
      <c r="J1335" s="261">
        <v>1.6199999999999999E-2</v>
      </c>
      <c r="K1335" s="260"/>
      <c r="L1335" s="261">
        <v>2.8400000000000002E-2</v>
      </c>
      <c r="M1335" s="264">
        <f t="shared" si="1608"/>
        <v>2.5498000000000003E-2</v>
      </c>
      <c r="N1335" s="264">
        <f t="shared" si="1609"/>
        <v>2.8436285714285713E-2</v>
      </c>
      <c r="O1335" s="264">
        <f t="shared" si="1610"/>
        <v>1.7658999999999998E-2</v>
      </c>
      <c r="P1335" s="264">
        <f t="shared" si="1611"/>
        <v>2.5290666666666663E-2</v>
      </c>
      <c r="Q1335" s="265">
        <f t="shared" si="1697"/>
        <v>2.9000000000000001E-2</v>
      </c>
      <c r="R1335" s="265">
        <f t="shared" si="1698"/>
        <v>2.8500000000000001E-2</v>
      </c>
      <c r="S1335" s="265">
        <f t="shared" si="1699"/>
        <v>1.6199999999999999E-2</v>
      </c>
      <c r="T1335" s="265">
        <f t="shared" si="1700"/>
        <v>2.8400000000000002E-2</v>
      </c>
      <c r="V1335" s="257"/>
      <c r="W1335" s="265">
        <f t="shared" ref="W1335" si="1703">AVERAGE(Q1335:T1335)</f>
        <v>2.5524999999999999E-2</v>
      </c>
      <c r="AW1335" s="296">
        <f t="shared" si="1701"/>
        <v>2.9000000000000001E-2</v>
      </c>
      <c r="AX1335" s="266" t="str">
        <f t="shared" si="1702"/>
        <v>#1</v>
      </c>
      <c r="BD1335" s="5" t="s">
        <v>129</v>
      </c>
    </row>
    <row r="1336" spans="1:56" ht="17.45" customHeight="1" x14ac:dyDescent="0.25">
      <c r="A1336" s="257">
        <f t="shared" si="1694"/>
        <v>8</v>
      </c>
      <c r="B1336" s="257">
        <f t="shared" si="1695"/>
        <v>2021</v>
      </c>
      <c r="C1336" s="8">
        <f t="shared" si="1607"/>
        <v>44432</v>
      </c>
      <c r="D1336" s="260">
        <v>2.2700000000000001E-2</v>
      </c>
      <c r="E1336" s="261"/>
      <c r="F1336" s="263">
        <v>4.5199999999999997E-2</v>
      </c>
      <c r="G1336" s="262"/>
      <c r="H1336" s="285"/>
      <c r="I1336" s="260">
        <v>2.3199999999999998E-2</v>
      </c>
      <c r="J1336" s="261"/>
      <c r="K1336" s="260">
        <v>1.9900000000000001E-2</v>
      </c>
      <c r="L1336" s="261"/>
      <c r="M1336" s="264">
        <f t="shared" si="1608"/>
        <v>2.581466666666667E-2</v>
      </c>
      <c r="N1336" s="264">
        <f t="shared" si="1609"/>
        <v>2.9453428571428571E-2</v>
      </c>
      <c r="O1336" s="264">
        <f t="shared" si="1610"/>
        <v>1.8252666666666664E-2</v>
      </c>
      <c r="P1336" s="264">
        <f t="shared" si="1611"/>
        <v>2.532733333333333E-2</v>
      </c>
      <c r="Q1336" s="265">
        <f t="shared" ref="Q1336:Q1337" si="1704">IFERROR(AVERAGE(D1336:E1336),"")</f>
        <v>2.2700000000000001E-2</v>
      </c>
      <c r="R1336" s="265">
        <f t="shared" ref="R1336:R1337" si="1705">IFERROR(AVERAGE(F1336:H1336),"")</f>
        <v>4.5199999999999997E-2</v>
      </c>
      <c r="S1336" s="265">
        <f t="shared" ref="S1336:S1337" si="1706">IFERROR(AVERAGE(I1336:J1336),"")</f>
        <v>2.3199999999999998E-2</v>
      </c>
      <c r="T1336" s="265">
        <f t="shared" ref="T1336:T1337" si="1707">IFERROR(AVERAGE(K1336:L1336),"")</f>
        <v>1.9900000000000001E-2</v>
      </c>
      <c r="V1336" s="257"/>
      <c r="W1336" s="265">
        <f t="shared" ref="W1336:W1337" si="1708">AVERAGE(Q1336:T1336)</f>
        <v>2.775E-2</v>
      </c>
      <c r="AW1336" s="296">
        <f t="shared" si="1701"/>
        <v>4.5199999999999997E-2</v>
      </c>
      <c r="AX1336" s="266" t="str">
        <f t="shared" si="1702"/>
        <v>#2</v>
      </c>
      <c r="BD1336" s="5" t="s">
        <v>130</v>
      </c>
    </row>
    <row r="1337" spans="1:56" ht="17.45" customHeight="1" x14ac:dyDescent="0.25">
      <c r="A1337" s="257">
        <f t="shared" si="1694"/>
        <v>8</v>
      </c>
      <c r="B1337" s="257">
        <f t="shared" si="1695"/>
        <v>2021</v>
      </c>
      <c r="C1337" s="8">
        <f t="shared" si="1607"/>
        <v>44433</v>
      </c>
      <c r="D1337" s="260"/>
      <c r="E1337" s="261">
        <v>2.2100000000000002E-2</v>
      </c>
      <c r="F1337" s="263"/>
      <c r="G1337" s="262">
        <v>4.2299999999999997E-2</v>
      </c>
      <c r="H1337" s="285"/>
      <c r="I1337" s="260"/>
      <c r="J1337" s="261">
        <v>2.4799999999999999E-2</v>
      </c>
      <c r="K1337" s="260"/>
      <c r="L1337" s="261">
        <v>3.2500000000000001E-2</v>
      </c>
      <c r="M1337" s="264">
        <f t="shared" si="1608"/>
        <v>2.5828000000000004E-2</v>
      </c>
      <c r="N1337" s="264">
        <f t="shared" si="1609"/>
        <v>3.0139142857142857E-2</v>
      </c>
      <c r="O1337" s="264">
        <f t="shared" si="1610"/>
        <v>1.8559333333333327E-2</v>
      </c>
      <c r="P1337" s="264">
        <f t="shared" si="1611"/>
        <v>2.5370666666666666E-2</v>
      </c>
      <c r="Q1337" s="265">
        <f t="shared" si="1704"/>
        <v>2.2100000000000002E-2</v>
      </c>
      <c r="R1337" s="265">
        <f t="shared" si="1705"/>
        <v>4.2299999999999997E-2</v>
      </c>
      <c r="S1337" s="265">
        <f t="shared" si="1706"/>
        <v>2.4799999999999999E-2</v>
      </c>
      <c r="T1337" s="265">
        <f t="shared" si="1707"/>
        <v>3.2500000000000001E-2</v>
      </c>
      <c r="V1337" s="257"/>
      <c r="W1337" s="265">
        <f t="shared" si="1708"/>
        <v>3.0425000000000001E-2</v>
      </c>
      <c r="AW1337" s="296">
        <f t="shared" si="1701"/>
        <v>4.2299999999999997E-2</v>
      </c>
      <c r="AX1337" s="266" t="str">
        <f t="shared" si="1702"/>
        <v>#2</v>
      </c>
      <c r="BD1337" s="5" t="s">
        <v>130</v>
      </c>
    </row>
    <row r="1338" spans="1:56" ht="17.45" customHeight="1" x14ac:dyDescent="0.25">
      <c r="A1338" s="257">
        <f t="shared" si="1694"/>
        <v>8</v>
      </c>
      <c r="B1338" s="257">
        <f t="shared" si="1695"/>
        <v>2021</v>
      </c>
      <c r="C1338" s="8">
        <f t="shared" si="1607"/>
        <v>44434</v>
      </c>
      <c r="D1338" s="260">
        <v>4.7300000000000002E-2</v>
      </c>
      <c r="E1338" s="261"/>
      <c r="F1338" s="263"/>
      <c r="G1338" s="262"/>
      <c r="H1338" s="285">
        <v>3.0599999999999999E-2</v>
      </c>
      <c r="I1338" s="260">
        <v>2.5399999999999999E-2</v>
      </c>
      <c r="J1338" s="261"/>
      <c r="K1338" s="260">
        <v>2.9600000000000001E-2</v>
      </c>
      <c r="L1338" s="261"/>
      <c r="M1338" s="264">
        <f t="shared" si="1608"/>
        <v>2.6521333333333338E-2</v>
      </c>
      <c r="N1338" s="264">
        <f t="shared" si="1609"/>
        <v>2.9996285714285711E-2</v>
      </c>
      <c r="O1338" s="264">
        <f t="shared" si="1610"/>
        <v>1.8492666666666661E-2</v>
      </c>
      <c r="P1338" s="264">
        <f t="shared" si="1611"/>
        <v>2.5640666666666662E-2</v>
      </c>
      <c r="Q1338" s="265">
        <f t="shared" ref="Q1338:Q1344" si="1709">IFERROR(AVERAGE(D1338:E1338),"")</f>
        <v>4.7300000000000002E-2</v>
      </c>
      <c r="R1338" s="265">
        <f t="shared" ref="R1338:R1342" si="1710">IFERROR(AVERAGE(F1338:H1338),"")</f>
        <v>3.0599999999999999E-2</v>
      </c>
      <c r="S1338" s="265">
        <f t="shared" ref="S1338:S1344" si="1711">IFERROR(AVERAGE(I1338:J1338),"")</f>
        <v>2.5399999999999999E-2</v>
      </c>
      <c r="T1338" s="265">
        <f t="shared" ref="T1338:T1342" si="1712">IFERROR(AVERAGE(K1338:L1338),"")</f>
        <v>2.9600000000000001E-2</v>
      </c>
      <c r="V1338" s="257"/>
      <c r="W1338" s="265">
        <f t="shared" ref="W1338:W1339" si="1713">AVERAGE(Q1338:T1338)</f>
        <v>3.3225000000000005E-2</v>
      </c>
      <c r="AW1338" s="296">
        <f t="shared" ref="AW1338:AW1365" si="1714">MAX(Q1338:T1338)</f>
        <v>4.7300000000000002E-2</v>
      </c>
      <c r="AX1338" s="266" t="str">
        <f t="shared" ref="AX1338:AX1365" si="1715">IF(Q1338=AW1338,"#1",IF(R1338=AW1338,"#2",IF(S1338=AW1338,"#4",IF(T1338=AW1338,"#5"))))</f>
        <v>#1</v>
      </c>
    </row>
    <row r="1339" spans="1:56" ht="17.45" customHeight="1" x14ac:dyDescent="0.25">
      <c r="A1339" s="257">
        <f t="shared" si="1694"/>
        <v>8</v>
      </c>
      <c r="B1339" s="257">
        <f t="shared" si="1695"/>
        <v>2021</v>
      </c>
      <c r="C1339" s="8">
        <f t="shared" si="1607"/>
        <v>44435</v>
      </c>
      <c r="D1339" s="260"/>
      <c r="E1339" s="261">
        <v>2.1000000000000001E-2</v>
      </c>
      <c r="F1339" s="263"/>
      <c r="G1339" s="262">
        <v>3.4099999999999998E-2</v>
      </c>
      <c r="H1339" s="285"/>
      <c r="I1339" s="260"/>
      <c r="J1339" s="261">
        <v>2.64E-2</v>
      </c>
      <c r="K1339" s="260"/>
      <c r="L1339" s="261">
        <v>3.7900000000000003E-2</v>
      </c>
      <c r="M1339" s="264">
        <f t="shared" si="1608"/>
        <v>2.6224666666666674E-2</v>
      </c>
      <c r="N1339" s="264">
        <f t="shared" si="1609"/>
        <v>3.010771428571429E-2</v>
      </c>
      <c r="O1339" s="264">
        <f t="shared" si="1610"/>
        <v>1.8499333333333326E-2</v>
      </c>
      <c r="P1339" s="264">
        <f t="shared" si="1611"/>
        <v>2.6013999999999999E-2</v>
      </c>
      <c r="Q1339" s="265">
        <f t="shared" si="1709"/>
        <v>2.1000000000000001E-2</v>
      </c>
      <c r="R1339" s="265">
        <f t="shared" si="1710"/>
        <v>3.4099999999999998E-2</v>
      </c>
      <c r="S1339" s="265">
        <f t="shared" si="1711"/>
        <v>2.64E-2</v>
      </c>
      <c r="T1339" s="265">
        <f t="shared" si="1712"/>
        <v>3.7900000000000003E-2</v>
      </c>
      <c r="V1339" s="257"/>
      <c r="W1339" s="265">
        <f t="shared" si="1713"/>
        <v>2.9849999999999998E-2</v>
      </c>
      <c r="X1339" s="265">
        <f>AVERAGE(Q1335:T1339)</f>
        <v>2.9355000000000003E-2</v>
      </c>
      <c r="Y1339" s="266">
        <v>191</v>
      </c>
      <c r="AW1339" s="296">
        <f t="shared" si="1714"/>
        <v>3.7900000000000003E-2</v>
      </c>
      <c r="AX1339" s="266" t="str">
        <f t="shared" si="1715"/>
        <v>#5</v>
      </c>
    </row>
    <row r="1340" spans="1:56" ht="17.45" customHeight="1" thickBot="1" x14ac:dyDescent="0.3">
      <c r="A1340" s="257">
        <f t="shared" si="1694"/>
        <v>8</v>
      </c>
      <c r="B1340" s="257">
        <f t="shared" si="1695"/>
        <v>2021</v>
      </c>
      <c r="C1340" s="48">
        <f t="shared" si="1607"/>
        <v>44436</v>
      </c>
      <c r="D1340" s="434">
        <v>2.1499999999999998E-2</v>
      </c>
      <c r="E1340" s="436"/>
      <c r="F1340" s="437">
        <v>2.8299999999999999E-2</v>
      </c>
      <c r="G1340" s="438"/>
      <c r="H1340" s="439">
        <v>0.03</v>
      </c>
      <c r="I1340" s="434">
        <v>2.4400000000000002E-2</v>
      </c>
      <c r="J1340" s="436"/>
      <c r="K1340" s="434">
        <v>2.1600000000000001E-2</v>
      </c>
      <c r="L1340" s="436"/>
      <c r="M1340" s="15">
        <f t="shared" si="1608"/>
        <v>2.5461333333333339E-2</v>
      </c>
      <c r="N1340" s="15">
        <f t="shared" si="1609"/>
        <v>3.0099142857142863E-2</v>
      </c>
      <c r="O1340" s="15">
        <f t="shared" si="1610"/>
        <v>1.8032666666666662E-2</v>
      </c>
      <c r="P1340" s="15">
        <f t="shared" si="1611"/>
        <v>2.6084000000000003E-2</v>
      </c>
      <c r="Q1340" s="442">
        <f t="shared" si="1709"/>
        <v>2.1499999999999998E-2</v>
      </c>
      <c r="R1340" s="442">
        <f t="shared" si="1710"/>
        <v>2.9149999999999999E-2</v>
      </c>
      <c r="S1340" s="442">
        <f t="shared" si="1711"/>
        <v>2.4400000000000002E-2</v>
      </c>
      <c r="T1340" s="442">
        <f t="shared" si="1712"/>
        <v>2.1600000000000001E-2</v>
      </c>
      <c r="V1340" s="442">
        <f>AVERAGE(Q1340:T1340)</f>
        <v>2.4162500000000003E-2</v>
      </c>
      <c r="W1340" s="445"/>
      <c r="X1340" s="257"/>
      <c r="Y1340" s="266">
        <v>191</v>
      </c>
      <c r="AW1340" s="296">
        <f t="shared" si="1714"/>
        <v>2.9149999999999999E-2</v>
      </c>
      <c r="AX1340" s="266" t="str">
        <f t="shared" si="1715"/>
        <v>#2</v>
      </c>
    </row>
    <row r="1341" spans="1:56" ht="17.45" customHeight="1" thickBot="1" x14ac:dyDescent="0.3">
      <c r="A1341" s="257">
        <f t="shared" si="1694"/>
        <v>8</v>
      </c>
      <c r="B1341" s="257">
        <f t="shared" si="1695"/>
        <v>2021</v>
      </c>
      <c r="C1341" s="435">
        <f t="shared" si="1607"/>
        <v>44437</v>
      </c>
      <c r="D1341" s="434"/>
      <c r="E1341" s="436">
        <v>1.06E-2</v>
      </c>
      <c r="F1341" s="437"/>
      <c r="G1341" s="438">
        <v>2.07E-2</v>
      </c>
      <c r="H1341" s="439"/>
      <c r="I1341" s="434"/>
      <c r="J1341" s="436">
        <v>1.18E-2</v>
      </c>
      <c r="K1341" s="434"/>
      <c r="L1341" s="436">
        <v>1.5599999999999999E-2</v>
      </c>
      <c r="M1341" s="15">
        <f t="shared" si="1608"/>
        <v>2.4871333333333339E-2</v>
      </c>
      <c r="N1341" s="15">
        <f t="shared" si="1609"/>
        <v>2.9590571428571424E-2</v>
      </c>
      <c r="O1341" s="15">
        <f t="shared" si="1610"/>
        <v>1.7712666666666661E-2</v>
      </c>
      <c r="P1341" s="15">
        <f t="shared" si="1611"/>
        <v>2.5650666666666662E-2</v>
      </c>
      <c r="Q1341" s="442">
        <f t="shared" si="1709"/>
        <v>1.06E-2</v>
      </c>
      <c r="R1341" s="442">
        <f t="shared" si="1710"/>
        <v>2.07E-2</v>
      </c>
      <c r="S1341" s="442">
        <f t="shared" si="1711"/>
        <v>1.18E-2</v>
      </c>
      <c r="T1341" s="442">
        <f t="shared" si="1712"/>
        <v>1.5599999999999999E-2</v>
      </c>
      <c r="V1341" s="442">
        <f>AVERAGE(Q1341:T1341)</f>
        <v>1.4675000000000001E-2</v>
      </c>
      <c r="W1341" s="445"/>
      <c r="X1341" s="265">
        <f>AVERAGE(Q1340:T1341)</f>
        <v>1.9418750000000002E-2</v>
      </c>
      <c r="Y1341" s="266">
        <v>191</v>
      </c>
      <c r="Z1341" s="313" t="s">
        <v>87</v>
      </c>
      <c r="AA1341" s="299">
        <v>2021</v>
      </c>
      <c r="AB1341" s="300"/>
      <c r="AC1341" s="300"/>
      <c r="AD1341" s="300"/>
      <c r="AW1341" s="296">
        <f t="shared" si="1714"/>
        <v>2.07E-2</v>
      </c>
      <c r="AX1341" s="266" t="str">
        <f t="shared" si="1715"/>
        <v>#2</v>
      </c>
    </row>
    <row r="1342" spans="1:56" ht="17.45" customHeight="1" x14ac:dyDescent="0.25">
      <c r="A1342" s="257">
        <f t="shared" si="1694"/>
        <v>8</v>
      </c>
      <c r="B1342" s="257">
        <f t="shared" si="1695"/>
        <v>2021</v>
      </c>
      <c r="C1342" s="8">
        <f t="shared" si="1607"/>
        <v>44438</v>
      </c>
      <c r="D1342" s="260">
        <v>4.5199999999999997E-2</v>
      </c>
      <c r="E1342" s="261"/>
      <c r="F1342" s="263">
        <v>2.6700000000000002E-2</v>
      </c>
      <c r="G1342" s="262"/>
      <c r="H1342" s="285"/>
      <c r="I1342" s="260">
        <v>3.0599999999999999E-2</v>
      </c>
      <c r="J1342" s="261"/>
      <c r="K1342" s="260">
        <v>2.2100000000000002E-2</v>
      </c>
      <c r="L1342" s="261"/>
      <c r="M1342" s="264">
        <f t="shared" si="1608"/>
        <v>2.5198000000000005E-2</v>
      </c>
      <c r="N1342" s="264">
        <f t="shared" si="1609"/>
        <v>2.9433428571428565E-2</v>
      </c>
      <c r="O1342" s="264">
        <f t="shared" si="1610"/>
        <v>1.8232666666666661E-2</v>
      </c>
      <c r="P1342" s="264">
        <f t="shared" si="1611"/>
        <v>2.5913999999999996E-2</v>
      </c>
      <c r="Q1342" s="265">
        <f t="shared" si="1709"/>
        <v>4.5199999999999997E-2</v>
      </c>
      <c r="R1342" s="265">
        <f t="shared" si="1710"/>
        <v>2.6700000000000002E-2</v>
      </c>
      <c r="S1342" s="265">
        <f t="shared" si="1711"/>
        <v>3.0599999999999999E-2</v>
      </c>
      <c r="T1342" s="265">
        <f t="shared" si="1712"/>
        <v>2.2100000000000002E-2</v>
      </c>
      <c r="V1342" s="257"/>
      <c r="W1342" s="265">
        <f t="shared" ref="W1342:W1346" si="1716">AVERAGE(Q1342:T1342)</f>
        <v>3.1149999999999997E-2</v>
      </c>
      <c r="Z1342" s="301" t="s">
        <v>35</v>
      </c>
      <c r="AA1342" s="301" t="s">
        <v>1</v>
      </c>
      <c r="AB1342" s="301" t="s">
        <v>2</v>
      </c>
      <c r="AC1342" s="301" t="s">
        <v>9</v>
      </c>
      <c r="AD1342" s="301" t="s">
        <v>12</v>
      </c>
      <c r="AW1342" s="296">
        <f t="shared" si="1714"/>
        <v>4.5199999999999997E-2</v>
      </c>
      <c r="AX1342" s="266" t="str">
        <f t="shared" si="1715"/>
        <v>#1</v>
      </c>
    </row>
    <row r="1343" spans="1:56" ht="17.45" customHeight="1" thickBot="1" x14ac:dyDescent="0.3">
      <c r="A1343" s="257">
        <f t="shared" si="1694"/>
        <v>8</v>
      </c>
      <c r="B1343" s="257">
        <f t="shared" si="1695"/>
        <v>2021</v>
      </c>
      <c r="C1343" s="116">
        <f t="shared" si="1607"/>
        <v>44439</v>
      </c>
      <c r="D1343" s="126"/>
      <c r="E1343" s="129">
        <v>5.5599999999999997E-2</v>
      </c>
      <c r="F1343" s="130"/>
      <c r="G1343" s="354">
        <v>0.22500000000000001</v>
      </c>
      <c r="H1343" s="127"/>
      <c r="I1343" s="126"/>
      <c r="J1343" s="129">
        <v>1.9300000000000001E-2</v>
      </c>
      <c r="K1343" s="126"/>
      <c r="L1343" s="355">
        <v>0.65900000000000003</v>
      </c>
      <c r="M1343" s="140">
        <f t="shared" si="1608"/>
        <v>2.6621333333333337E-2</v>
      </c>
      <c r="N1343" s="140">
        <f t="shared" si="1609"/>
        <v>3.5270571428571429E-2</v>
      </c>
      <c r="O1343" s="140">
        <f t="shared" si="1610"/>
        <v>1.8539333333333321E-2</v>
      </c>
      <c r="P1343" s="140">
        <f t="shared" si="1611"/>
        <v>4.7347333333333332E-2</v>
      </c>
      <c r="Q1343" s="308">
        <f t="shared" si="1709"/>
        <v>5.5599999999999997E-2</v>
      </c>
      <c r="R1343" s="356"/>
      <c r="S1343" s="308">
        <f t="shared" si="1711"/>
        <v>1.9300000000000001E-2</v>
      </c>
      <c r="T1343" s="356"/>
      <c r="U1343" s="315"/>
      <c r="V1343" s="307"/>
      <c r="W1343" s="308">
        <f t="shared" si="1716"/>
        <v>3.7449999999999997E-2</v>
      </c>
      <c r="Z1343" s="302" t="s">
        <v>58</v>
      </c>
      <c r="AA1343" s="303">
        <f>AVERAGE(D1313:E1343)</f>
        <v>2.6178709677419358E-2</v>
      </c>
      <c r="AB1343" s="303">
        <f>AVERAGE(F1313:H1343)</f>
        <v>3.4865833333333332E-2</v>
      </c>
      <c r="AC1343" s="303">
        <f>AVERAGE(I1313:J1343)</f>
        <v>1.8267096774193543E-2</v>
      </c>
      <c r="AD1343" s="303">
        <f>AVERAGE(K1313:L1343)</f>
        <v>4.6336129032258068E-2</v>
      </c>
      <c r="AW1343" s="296">
        <f t="shared" si="1714"/>
        <v>5.5599999999999997E-2</v>
      </c>
      <c r="AX1343" s="266" t="str">
        <f t="shared" si="1715"/>
        <v>#1</v>
      </c>
    </row>
    <row r="1344" spans="1:56" ht="17.45" customHeight="1" x14ac:dyDescent="0.25">
      <c r="A1344" s="257">
        <f t="shared" si="1694"/>
        <v>9</v>
      </c>
      <c r="B1344" s="257">
        <f t="shared" si="1695"/>
        <v>2021</v>
      </c>
      <c r="C1344" s="115">
        <f t="shared" si="1607"/>
        <v>44440</v>
      </c>
      <c r="D1344" s="260">
        <v>3.5299999999999998E-2</v>
      </c>
      <c r="E1344" s="261"/>
      <c r="F1344" s="263"/>
      <c r="G1344" s="262"/>
      <c r="H1344" s="285">
        <v>1.7000000000000001E-2</v>
      </c>
      <c r="I1344" s="260">
        <v>1.6299999999999999E-2</v>
      </c>
      <c r="J1344" s="261"/>
      <c r="K1344" s="260">
        <v>3.27E-2</v>
      </c>
      <c r="L1344" s="261"/>
      <c r="M1344" s="264">
        <f t="shared" si="1608"/>
        <v>2.7074666666666674E-2</v>
      </c>
      <c r="N1344" s="264">
        <f t="shared" si="1609"/>
        <v>3.4899142857142858E-2</v>
      </c>
      <c r="O1344" s="264">
        <f t="shared" si="1610"/>
        <v>1.835599999999999E-2</v>
      </c>
      <c r="P1344" s="264">
        <f t="shared" si="1611"/>
        <v>4.7647333333333333E-2</v>
      </c>
      <c r="Q1344" s="265">
        <f t="shared" si="1709"/>
        <v>3.5299999999999998E-2</v>
      </c>
      <c r="R1344" s="265">
        <f t="shared" ref="R1344:R1353" si="1717">IFERROR(AVERAGE(F1344:H1344),"")</f>
        <v>1.7000000000000001E-2</v>
      </c>
      <c r="S1344" s="265">
        <f t="shared" si="1711"/>
        <v>1.6299999999999999E-2</v>
      </c>
      <c r="T1344" s="265">
        <f t="shared" ref="T1344:T1353" si="1718">IFERROR(AVERAGE(K1344:L1344),"")</f>
        <v>3.27E-2</v>
      </c>
      <c r="V1344" s="257"/>
      <c r="W1344" s="265">
        <f t="shared" si="1716"/>
        <v>2.5325E-2</v>
      </c>
      <c r="Z1344" s="302" t="s">
        <v>59</v>
      </c>
      <c r="AA1344" s="303">
        <f>MAX(D1313:E1343)</f>
        <v>5.5599999999999997E-2</v>
      </c>
      <c r="AB1344" s="303">
        <f>MAX(F1313:H1343)</f>
        <v>0.22500000000000001</v>
      </c>
      <c r="AC1344" s="303">
        <f>MAX(I1313:J1343)</f>
        <v>3.32E-2</v>
      </c>
      <c r="AD1344" s="303">
        <f>MAX(K1313:L1343)</f>
        <v>0.65900000000000003</v>
      </c>
      <c r="AW1344" s="296">
        <f t="shared" si="1714"/>
        <v>3.5299999999999998E-2</v>
      </c>
      <c r="AX1344" s="266" t="str">
        <f t="shared" si="1715"/>
        <v>#1</v>
      </c>
    </row>
    <row r="1345" spans="1:50" ht="17.45" customHeight="1" thickBot="1" x14ac:dyDescent="0.3">
      <c r="A1345" s="257">
        <f t="shared" si="1694"/>
        <v>9</v>
      </c>
      <c r="B1345" s="257">
        <f t="shared" si="1695"/>
        <v>2021</v>
      </c>
      <c r="C1345" s="8">
        <f t="shared" si="1607"/>
        <v>44441</v>
      </c>
      <c r="D1345" s="260"/>
      <c r="E1345" s="261">
        <v>0.02</v>
      </c>
      <c r="F1345" s="263"/>
      <c r="G1345" s="262">
        <v>3.2399999999999998E-2</v>
      </c>
      <c r="H1345" s="285"/>
      <c r="I1345" s="260"/>
      <c r="J1345" s="261">
        <v>2.6100000000000002E-2</v>
      </c>
      <c r="K1345" s="260"/>
      <c r="L1345" s="261">
        <v>2.8199999999999999E-2</v>
      </c>
      <c r="M1345" s="264">
        <f t="shared" si="1608"/>
        <v>2.6804666666666668E-2</v>
      </c>
      <c r="N1345" s="264">
        <f t="shared" si="1609"/>
        <v>3.4901999999999996E-2</v>
      </c>
      <c r="O1345" s="264">
        <f t="shared" si="1610"/>
        <v>1.8289333333333328E-2</v>
      </c>
      <c r="P1345" s="264">
        <f t="shared" si="1611"/>
        <v>4.7790666666666662E-2</v>
      </c>
      <c r="Q1345" s="265">
        <f t="shared" ref="Q1345:Q1353" si="1719">IFERROR(AVERAGE(D1345:E1345),"")</f>
        <v>0.02</v>
      </c>
      <c r="R1345" s="265">
        <f t="shared" si="1717"/>
        <v>3.2399999999999998E-2</v>
      </c>
      <c r="S1345" s="265">
        <f t="shared" ref="S1345:S1353" si="1720">IFERROR(AVERAGE(I1345:J1345),"")</f>
        <v>2.6100000000000002E-2</v>
      </c>
      <c r="T1345" s="265">
        <f t="shared" si="1718"/>
        <v>2.8199999999999999E-2</v>
      </c>
      <c r="V1345" s="257"/>
      <c r="W1345" s="265">
        <f t="shared" si="1716"/>
        <v>2.6675000000000001E-2</v>
      </c>
      <c r="Z1345" s="304" t="s">
        <v>128</v>
      </c>
      <c r="AA1345" s="305">
        <f>COUNTIF(D1313:E1343,"&gt;=0.075")</f>
        <v>0</v>
      </c>
      <c r="AB1345" s="305">
        <f>COUNTIF(F1313:H1343,"&gt;=0.075")</f>
        <v>1</v>
      </c>
      <c r="AC1345" s="305">
        <f>COUNTIF(I1313:J1343,"&gt;=0.075")</f>
        <v>0</v>
      </c>
      <c r="AD1345" s="305">
        <f>COUNTIF(K1313:L1343,"&gt;=0.075")</f>
        <v>1</v>
      </c>
      <c r="AW1345" s="296">
        <f t="shared" si="1714"/>
        <v>3.2399999999999998E-2</v>
      </c>
      <c r="AX1345" s="266" t="str">
        <f t="shared" si="1715"/>
        <v>#2</v>
      </c>
    </row>
    <row r="1346" spans="1:50" ht="17.45" customHeight="1" thickBot="1" x14ac:dyDescent="0.3">
      <c r="A1346" s="257">
        <f t="shared" si="1694"/>
        <v>9</v>
      </c>
      <c r="B1346" s="257">
        <f t="shared" si="1695"/>
        <v>2021</v>
      </c>
      <c r="C1346" s="48">
        <f t="shared" si="1607"/>
        <v>44442</v>
      </c>
      <c r="D1346" s="275">
        <v>2.18E-2</v>
      </c>
      <c r="E1346" s="276"/>
      <c r="F1346" s="278">
        <v>2.4199999999999999E-2</v>
      </c>
      <c r="G1346" s="277"/>
      <c r="H1346" s="286">
        <v>2.4899999999999999E-2</v>
      </c>
      <c r="I1346" s="275">
        <v>2.1299999999999999E-2</v>
      </c>
      <c r="J1346" s="276"/>
      <c r="K1346" s="275">
        <v>1.9099999999999999E-2</v>
      </c>
      <c r="L1346" s="276"/>
      <c r="M1346" s="264">
        <f t="shared" si="1608"/>
        <v>2.5748E-2</v>
      </c>
      <c r="N1346" s="264">
        <f t="shared" si="1609"/>
        <v>3.4473428571428572E-2</v>
      </c>
      <c r="O1346" s="264">
        <f t="shared" si="1610"/>
        <v>1.7892666666666661E-2</v>
      </c>
      <c r="P1346" s="264">
        <f t="shared" si="1611"/>
        <v>4.7573999999999998E-2</v>
      </c>
      <c r="Q1346" s="265">
        <f t="shared" si="1719"/>
        <v>2.18E-2</v>
      </c>
      <c r="R1346" s="265">
        <f t="shared" si="1717"/>
        <v>2.4549999999999999E-2</v>
      </c>
      <c r="S1346" s="265">
        <f t="shared" si="1720"/>
        <v>2.1299999999999999E-2</v>
      </c>
      <c r="T1346" s="265">
        <f t="shared" si="1718"/>
        <v>1.9099999999999999E-2</v>
      </c>
      <c r="V1346" s="257"/>
      <c r="W1346" s="265">
        <f t="shared" si="1716"/>
        <v>2.1687499999999998E-2</v>
      </c>
      <c r="X1346" s="265">
        <f>AVERAGE(Q1342:T1346)</f>
        <v>2.7458333333333331E-2</v>
      </c>
      <c r="Y1346" s="266">
        <v>192</v>
      </c>
      <c r="AD1346" s="136">
        <f>AVERAGE(AA1343:AD1343)</f>
        <v>3.1411942204301074E-2</v>
      </c>
      <c r="AW1346" s="296">
        <f t="shared" si="1714"/>
        <v>2.4549999999999999E-2</v>
      </c>
      <c r="AX1346" s="266" t="str">
        <f t="shared" si="1715"/>
        <v>#2</v>
      </c>
    </row>
    <row r="1347" spans="1:50" ht="17.45" customHeight="1" x14ac:dyDescent="0.25">
      <c r="A1347" s="257">
        <f t="shared" si="1694"/>
        <v>9</v>
      </c>
      <c r="B1347" s="257">
        <f t="shared" si="1695"/>
        <v>2021</v>
      </c>
      <c r="C1347" s="435">
        <f t="shared" si="1607"/>
        <v>44443</v>
      </c>
      <c r="D1347" s="434"/>
      <c r="E1347" s="436">
        <v>1.4E-2</v>
      </c>
      <c r="F1347" s="437"/>
      <c r="G1347" s="438">
        <v>2.12E-2</v>
      </c>
      <c r="H1347" s="439"/>
      <c r="I1347" s="434"/>
      <c r="J1347" s="436">
        <v>1.26E-2</v>
      </c>
      <c r="K1347" s="434"/>
      <c r="L1347" s="436">
        <v>2.18E-2</v>
      </c>
      <c r="M1347" s="264">
        <f t="shared" si="1608"/>
        <v>2.5321333333333338E-2</v>
      </c>
      <c r="N1347" s="264">
        <f t="shared" si="1609"/>
        <v>3.3336285714285707E-2</v>
      </c>
      <c r="O1347" s="264">
        <f t="shared" si="1610"/>
        <v>1.7299333333333333E-2</v>
      </c>
      <c r="P1347" s="264">
        <f t="shared" si="1611"/>
        <v>4.6890666666666664E-2</v>
      </c>
      <c r="Q1347" s="442">
        <f t="shared" si="1719"/>
        <v>1.4E-2</v>
      </c>
      <c r="R1347" s="442">
        <f t="shared" si="1717"/>
        <v>2.12E-2</v>
      </c>
      <c r="S1347" s="442">
        <f t="shared" si="1720"/>
        <v>1.26E-2</v>
      </c>
      <c r="T1347" s="442">
        <f t="shared" si="1718"/>
        <v>2.18E-2</v>
      </c>
      <c r="V1347" s="442">
        <f>AVERAGE(Q1347:T1347)</f>
        <v>1.7399999999999999E-2</v>
      </c>
      <c r="W1347" s="445"/>
      <c r="X1347" s="257"/>
      <c r="Y1347" s="266">
        <v>192</v>
      </c>
      <c r="AW1347" s="296">
        <f t="shared" si="1714"/>
        <v>2.18E-2</v>
      </c>
      <c r="AX1347" s="266" t="str">
        <f t="shared" si="1715"/>
        <v>#5</v>
      </c>
    </row>
    <row r="1348" spans="1:50" ht="17.45" customHeight="1" x14ac:dyDescent="0.25">
      <c r="A1348" s="257">
        <f t="shared" si="1694"/>
        <v>9</v>
      </c>
      <c r="B1348" s="257">
        <f t="shared" si="1695"/>
        <v>2021</v>
      </c>
      <c r="C1348" s="435">
        <f t="shared" si="1607"/>
        <v>44444</v>
      </c>
      <c r="D1348" s="434">
        <v>1.24E-2</v>
      </c>
      <c r="E1348" s="436"/>
      <c r="F1348" s="437">
        <v>1.2E-2</v>
      </c>
      <c r="G1348" s="438"/>
      <c r="H1348" s="439"/>
      <c r="I1348" s="434">
        <v>8.3199999999999993E-3</v>
      </c>
      <c r="J1348" s="436"/>
      <c r="K1348" s="434">
        <v>2.07E-2</v>
      </c>
      <c r="L1348" s="436"/>
      <c r="M1348" s="264">
        <f t="shared" si="1608"/>
        <v>2.4631333333333335E-2</v>
      </c>
      <c r="N1348" s="264">
        <f t="shared" si="1609"/>
        <v>3.3007714285714286E-2</v>
      </c>
      <c r="O1348" s="264">
        <f t="shared" si="1610"/>
        <v>1.6773333333333328E-2</v>
      </c>
      <c r="P1348" s="264">
        <f t="shared" si="1611"/>
        <v>4.6520666666666662E-2</v>
      </c>
      <c r="Q1348" s="442">
        <f t="shared" si="1719"/>
        <v>1.24E-2</v>
      </c>
      <c r="R1348" s="442">
        <f t="shared" si="1717"/>
        <v>1.2E-2</v>
      </c>
      <c r="S1348" s="442">
        <f t="shared" si="1720"/>
        <v>8.3199999999999993E-3</v>
      </c>
      <c r="T1348" s="442">
        <f t="shared" si="1718"/>
        <v>2.07E-2</v>
      </c>
      <c r="V1348" s="442">
        <f>AVERAGE(Q1348:T1348)</f>
        <v>1.3354999999999999E-2</v>
      </c>
      <c r="W1348" s="445"/>
      <c r="X1348" s="265">
        <f>AVERAGE(Q1347:T1348)</f>
        <v>1.5377499999999997E-2</v>
      </c>
      <c r="Y1348" s="266">
        <v>192</v>
      </c>
      <c r="AW1348" s="296">
        <f t="shared" si="1714"/>
        <v>2.07E-2</v>
      </c>
      <c r="AX1348" s="266" t="str">
        <f t="shared" si="1715"/>
        <v>#5</v>
      </c>
    </row>
    <row r="1349" spans="1:50" ht="17.45" customHeight="1" x14ac:dyDescent="0.25">
      <c r="A1349" s="257">
        <f t="shared" si="1694"/>
        <v>9</v>
      </c>
      <c r="B1349" s="257">
        <f t="shared" si="1695"/>
        <v>2021</v>
      </c>
      <c r="C1349" s="8">
        <f t="shared" ref="C1349:C1412" si="1721">C1348+1</f>
        <v>44445</v>
      </c>
      <c r="D1349" s="260"/>
      <c r="E1349" s="261">
        <v>1.3299999999999999E-2</v>
      </c>
      <c r="F1349" s="263"/>
      <c r="G1349" s="262">
        <v>2.0199999999999999E-2</v>
      </c>
      <c r="H1349" s="285"/>
      <c r="I1349" s="260"/>
      <c r="J1349" s="261">
        <v>9.0299999999999998E-3</v>
      </c>
      <c r="K1349" s="260"/>
      <c r="L1349" s="261">
        <v>2.4E-2</v>
      </c>
      <c r="M1349" s="264">
        <f t="shared" si="1608"/>
        <v>2.4421333333333337E-2</v>
      </c>
      <c r="N1349" s="264">
        <f t="shared" si="1609"/>
        <v>3.3150571428571432E-2</v>
      </c>
      <c r="O1349" s="264">
        <f t="shared" si="1610"/>
        <v>1.6804666666666666E-2</v>
      </c>
      <c r="P1349" s="264">
        <f t="shared" si="1611"/>
        <v>4.6610666666666661E-2</v>
      </c>
      <c r="Q1349" s="265">
        <f t="shared" si="1719"/>
        <v>1.3299999999999999E-2</v>
      </c>
      <c r="R1349" s="265">
        <f t="shared" si="1717"/>
        <v>2.0199999999999999E-2</v>
      </c>
      <c r="S1349" s="265">
        <f t="shared" si="1720"/>
        <v>9.0299999999999998E-3</v>
      </c>
      <c r="T1349" s="265">
        <f t="shared" si="1718"/>
        <v>2.4E-2</v>
      </c>
      <c r="V1349" s="257"/>
      <c r="W1349" s="265">
        <f t="shared" ref="W1349:W1353" si="1722">AVERAGE(Q1349:T1349)</f>
        <v>1.6632500000000001E-2</v>
      </c>
      <c r="AW1349" s="296">
        <f t="shared" si="1714"/>
        <v>2.4E-2</v>
      </c>
      <c r="AX1349" s="266" t="str">
        <f t="shared" si="1715"/>
        <v>#5</v>
      </c>
    </row>
    <row r="1350" spans="1:50" ht="17.45" customHeight="1" x14ac:dyDescent="0.25">
      <c r="A1350" s="257">
        <f t="shared" si="1694"/>
        <v>9</v>
      </c>
      <c r="B1350" s="257">
        <f t="shared" si="1695"/>
        <v>2021</v>
      </c>
      <c r="C1350" s="8">
        <f t="shared" si="1721"/>
        <v>44446</v>
      </c>
      <c r="D1350" s="260">
        <v>2.8000000000000001E-2</v>
      </c>
      <c r="E1350" s="261"/>
      <c r="F1350" s="263"/>
      <c r="G1350" s="262"/>
      <c r="H1350" s="285">
        <v>2.4799999999999999E-2</v>
      </c>
      <c r="I1350" s="260">
        <v>2.1700000000000001E-2</v>
      </c>
      <c r="J1350" s="261"/>
      <c r="K1350" s="260">
        <v>2.12E-2</v>
      </c>
      <c r="L1350" s="261"/>
      <c r="M1350" s="264">
        <f t="shared" ref="M1350:M1413" si="1723">IF(SUM(D1350:E1350)&gt;0,IFERROR(AVERAGE(D1321:E1350),""),"")</f>
        <v>2.4824666666666668E-2</v>
      </c>
      <c r="N1350" s="264">
        <f t="shared" ref="N1350:N1413" si="1724">IF(SUM(F1350:H1350)&gt;0,IFERROR(AVERAGE(F1321:H1350),""),"")</f>
        <v>3.3588571428571426E-2</v>
      </c>
      <c r="O1350" s="264">
        <f t="shared" ref="O1350:O1413" si="1725">IF(SUM(I1350:J1350)&gt;0,IFERROR(AVERAGE(I1321:J1350),""),"")</f>
        <v>1.7298666666666664E-2</v>
      </c>
      <c r="P1350" s="264">
        <f t="shared" ref="P1350:P1413" si="1726">IF(SUM(K1350:L1350)&gt;0,IFERROR(AVERAGE(K1321:L1350),""),"")</f>
        <v>4.6667333333333332E-2</v>
      </c>
      <c r="Q1350" s="265">
        <f t="shared" si="1719"/>
        <v>2.8000000000000001E-2</v>
      </c>
      <c r="R1350" s="265">
        <f t="shared" si="1717"/>
        <v>2.4799999999999999E-2</v>
      </c>
      <c r="S1350" s="265">
        <f t="shared" si="1720"/>
        <v>2.1700000000000001E-2</v>
      </c>
      <c r="T1350" s="265">
        <f t="shared" si="1718"/>
        <v>2.12E-2</v>
      </c>
      <c r="V1350" s="257"/>
      <c r="W1350" s="265">
        <f t="shared" si="1722"/>
        <v>2.3924999999999998E-2</v>
      </c>
      <c r="AW1350" s="296">
        <f t="shared" si="1714"/>
        <v>2.8000000000000001E-2</v>
      </c>
      <c r="AX1350" s="266" t="str">
        <f t="shared" si="1715"/>
        <v>#1</v>
      </c>
    </row>
    <row r="1351" spans="1:50" ht="17.45" customHeight="1" x14ac:dyDescent="0.25">
      <c r="A1351" s="257">
        <f t="shared" si="1694"/>
        <v>9</v>
      </c>
      <c r="B1351" s="257">
        <f t="shared" si="1695"/>
        <v>2021</v>
      </c>
      <c r="C1351" s="8">
        <f t="shared" si="1721"/>
        <v>44447</v>
      </c>
      <c r="D1351" s="260"/>
      <c r="E1351" s="261">
        <v>1.8700000000000001E-2</v>
      </c>
      <c r="F1351" s="263"/>
      <c r="G1351" s="262">
        <v>3.0700000000000002E-2</v>
      </c>
      <c r="H1351" s="285"/>
      <c r="I1351" s="260"/>
      <c r="J1351" s="261">
        <v>2.41E-2</v>
      </c>
      <c r="K1351" s="260"/>
      <c r="L1351" s="261">
        <v>2.8199999999999999E-2</v>
      </c>
      <c r="M1351" s="264">
        <f t="shared" si="1723"/>
        <v>2.4641333333333338E-2</v>
      </c>
      <c r="N1351" s="264">
        <f t="shared" si="1724"/>
        <v>3.3777142857142853E-2</v>
      </c>
      <c r="O1351" s="264">
        <f t="shared" si="1725"/>
        <v>1.7371999999999995E-2</v>
      </c>
      <c r="P1351" s="264">
        <f t="shared" si="1726"/>
        <v>4.6863999999999996E-2</v>
      </c>
      <c r="Q1351" s="265">
        <f t="shared" si="1719"/>
        <v>1.8700000000000001E-2</v>
      </c>
      <c r="R1351" s="265">
        <f t="shared" si="1717"/>
        <v>3.0700000000000002E-2</v>
      </c>
      <c r="S1351" s="265">
        <f t="shared" si="1720"/>
        <v>2.41E-2</v>
      </c>
      <c r="T1351" s="265">
        <f t="shared" si="1718"/>
        <v>2.8199999999999999E-2</v>
      </c>
      <c r="V1351" s="257"/>
      <c r="W1351" s="265">
        <f t="shared" si="1722"/>
        <v>2.5425E-2</v>
      </c>
      <c r="AW1351" s="296">
        <f t="shared" si="1714"/>
        <v>3.0700000000000002E-2</v>
      </c>
      <c r="AX1351" s="266" t="str">
        <f t="shared" si="1715"/>
        <v>#2</v>
      </c>
    </row>
    <row r="1352" spans="1:50" ht="17.45" customHeight="1" x14ac:dyDescent="0.25">
      <c r="A1352" s="257">
        <f t="shared" si="1694"/>
        <v>9</v>
      </c>
      <c r="B1352" s="257">
        <f t="shared" si="1695"/>
        <v>2021</v>
      </c>
      <c r="C1352" s="48">
        <f t="shared" si="1721"/>
        <v>44448</v>
      </c>
      <c r="D1352" s="275">
        <v>2.1700000000000001E-2</v>
      </c>
      <c r="E1352" s="276"/>
      <c r="F1352" s="278">
        <v>2.5399999999999999E-2</v>
      </c>
      <c r="G1352" s="277"/>
      <c r="H1352" s="286">
        <v>2.2700000000000001E-2</v>
      </c>
      <c r="I1352" s="275">
        <v>2.5399999999999999E-2</v>
      </c>
      <c r="J1352" s="276"/>
      <c r="K1352" s="275">
        <v>2.3199999999999998E-2</v>
      </c>
      <c r="L1352" s="276"/>
      <c r="M1352" s="264">
        <f t="shared" si="1723"/>
        <v>2.4548000000000007E-2</v>
      </c>
      <c r="N1352" s="264">
        <f t="shared" si="1724"/>
        <v>3.3077142857142854E-2</v>
      </c>
      <c r="O1352" s="264">
        <f t="shared" si="1725"/>
        <v>1.7155333333333331E-2</v>
      </c>
      <c r="P1352" s="264">
        <f t="shared" si="1726"/>
        <v>4.6997333333333335E-2</v>
      </c>
      <c r="Q1352" s="265">
        <f t="shared" ref="Q1352" si="1727">IFERROR(AVERAGE(D1352:E1352),"")</f>
        <v>2.1700000000000001E-2</v>
      </c>
      <c r="R1352" s="265">
        <f t="shared" ref="R1352" si="1728">IFERROR(AVERAGE(F1352:H1352),"")</f>
        <v>2.4050000000000002E-2</v>
      </c>
      <c r="S1352" s="265">
        <f t="shared" ref="S1352" si="1729">IFERROR(AVERAGE(I1352:J1352),"")</f>
        <v>2.5399999999999999E-2</v>
      </c>
      <c r="T1352" s="265">
        <f t="shared" ref="T1352" si="1730">IFERROR(AVERAGE(K1352:L1352),"")</f>
        <v>2.3199999999999998E-2</v>
      </c>
      <c r="V1352" s="257"/>
      <c r="W1352" s="265">
        <f t="shared" ref="W1352" si="1731">AVERAGE(Q1352:T1352)</f>
        <v>2.3587499999999997E-2</v>
      </c>
      <c r="AW1352" s="296">
        <f t="shared" si="1714"/>
        <v>2.5399999999999999E-2</v>
      </c>
      <c r="AX1352" s="266" t="str">
        <f t="shared" si="1715"/>
        <v>#4</v>
      </c>
    </row>
    <row r="1353" spans="1:50" ht="17.45" customHeight="1" x14ac:dyDescent="0.25">
      <c r="A1353" s="257">
        <f t="shared" si="1694"/>
        <v>9</v>
      </c>
      <c r="B1353" s="257">
        <f t="shared" si="1695"/>
        <v>2021</v>
      </c>
      <c r="C1353" s="8">
        <f t="shared" si="1721"/>
        <v>44449</v>
      </c>
      <c r="D1353" s="260"/>
      <c r="E1353" s="261">
        <v>2.0799999999999999E-2</v>
      </c>
      <c r="F1353" s="263"/>
      <c r="G1353" s="262">
        <v>2.18E-2</v>
      </c>
      <c r="H1353" s="285"/>
      <c r="I1353" s="260"/>
      <c r="J1353" s="261">
        <v>0.02</v>
      </c>
      <c r="K1353" s="260"/>
      <c r="L1353" s="261">
        <v>3.7199999999999997E-2</v>
      </c>
      <c r="M1353" s="264">
        <f t="shared" si="1723"/>
        <v>2.4108000000000008E-2</v>
      </c>
      <c r="N1353" s="264">
        <f t="shared" si="1724"/>
        <v>3.2725714285714282E-2</v>
      </c>
      <c r="O1353" s="264">
        <f t="shared" si="1725"/>
        <v>1.7188666666666665E-2</v>
      </c>
      <c r="P1353" s="264">
        <f t="shared" si="1726"/>
        <v>4.7260666666666659E-2</v>
      </c>
      <c r="Q1353" s="265">
        <f t="shared" si="1719"/>
        <v>2.0799999999999999E-2</v>
      </c>
      <c r="R1353" s="265">
        <f t="shared" si="1717"/>
        <v>2.18E-2</v>
      </c>
      <c r="S1353" s="265">
        <f t="shared" si="1720"/>
        <v>0.02</v>
      </c>
      <c r="T1353" s="265">
        <f t="shared" si="1718"/>
        <v>3.7199999999999997E-2</v>
      </c>
      <c r="V1353" s="257"/>
      <c r="W1353" s="265">
        <f t="shared" si="1722"/>
        <v>2.495E-2</v>
      </c>
      <c r="X1353" s="265">
        <f>AVERAGE(Q1349:T1353)</f>
        <v>2.2904000000000001E-2</v>
      </c>
      <c r="Y1353" s="266">
        <v>193</v>
      </c>
      <c r="AW1353" s="296">
        <f t="shared" si="1714"/>
        <v>3.7199999999999997E-2</v>
      </c>
      <c r="AX1353" s="266" t="str">
        <f t="shared" si="1715"/>
        <v>#5</v>
      </c>
    </row>
    <row r="1354" spans="1:50" ht="17.45" customHeight="1" x14ac:dyDescent="0.25">
      <c r="A1354" s="257">
        <f t="shared" si="1694"/>
        <v>9</v>
      </c>
      <c r="B1354" s="257">
        <f t="shared" si="1695"/>
        <v>2021</v>
      </c>
      <c r="C1354" s="435">
        <f t="shared" si="1721"/>
        <v>44450</v>
      </c>
      <c r="D1354" s="434">
        <v>2.07E-2</v>
      </c>
      <c r="E1354" s="436"/>
      <c r="F1354" s="437">
        <v>2.5399999999999999E-2</v>
      </c>
      <c r="G1354" s="438"/>
      <c r="H1354" s="439"/>
      <c r="I1354" s="434">
        <v>1.2800000000000001E-2</v>
      </c>
      <c r="J1354" s="436"/>
      <c r="K1354" s="434">
        <v>1.4500000000000001E-2</v>
      </c>
      <c r="L1354" s="436"/>
      <c r="M1354" s="264">
        <f t="shared" si="1723"/>
        <v>2.3848000000000012E-2</v>
      </c>
      <c r="N1354" s="264">
        <f t="shared" si="1724"/>
        <v>3.27E-2</v>
      </c>
      <c r="O1354" s="264">
        <f t="shared" si="1725"/>
        <v>1.6978666666666663E-2</v>
      </c>
      <c r="P1354" s="264">
        <f t="shared" si="1726"/>
        <v>4.6620666666666657E-2</v>
      </c>
      <c r="Q1354" s="442">
        <f t="shared" ref="Q1354:Q1357" si="1732">IFERROR(AVERAGE(D1354:E1354),"")</f>
        <v>2.07E-2</v>
      </c>
      <c r="R1354" s="442">
        <f t="shared" ref="R1354:R1357" si="1733">IFERROR(AVERAGE(F1354:H1354),"")</f>
        <v>2.5399999999999999E-2</v>
      </c>
      <c r="S1354" s="442">
        <f t="shared" ref="S1354:S1357" si="1734">IFERROR(AVERAGE(I1354:J1354),"")</f>
        <v>1.2800000000000001E-2</v>
      </c>
      <c r="T1354" s="442">
        <f t="shared" ref="T1354:T1357" si="1735">IFERROR(AVERAGE(K1354:L1354),"")</f>
        <v>1.4500000000000001E-2</v>
      </c>
      <c r="V1354" s="442">
        <f>AVERAGE(Q1354:T1354)</f>
        <v>1.8350000000000002E-2</v>
      </c>
      <c r="W1354" s="445"/>
      <c r="X1354" s="257"/>
      <c r="Y1354" s="266">
        <v>193</v>
      </c>
      <c r="AW1354" s="296">
        <f t="shared" si="1714"/>
        <v>2.5399999999999999E-2</v>
      </c>
      <c r="AX1354" s="266" t="str">
        <f t="shared" si="1715"/>
        <v>#2</v>
      </c>
    </row>
    <row r="1355" spans="1:50" ht="17.45" customHeight="1" x14ac:dyDescent="0.25">
      <c r="A1355" s="257">
        <f t="shared" si="1694"/>
        <v>9</v>
      </c>
      <c r="B1355" s="257">
        <f t="shared" si="1695"/>
        <v>2021</v>
      </c>
      <c r="C1355" s="435">
        <f t="shared" si="1721"/>
        <v>44451</v>
      </c>
      <c r="D1355" s="434"/>
      <c r="E1355" s="436">
        <v>2.46E-2</v>
      </c>
      <c r="F1355" s="437"/>
      <c r="G1355" s="438">
        <v>3.2399999999999998E-2</v>
      </c>
      <c r="H1355" s="439"/>
      <c r="I1355" s="434"/>
      <c r="J1355" s="436">
        <v>1.5900000000000001E-2</v>
      </c>
      <c r="K1355" s="434"/>
      <c r="L1355" s="436">
        <v>1.8499999999999999E-2</v>
      </c>
      <c r="M1355" s="264">
        <f t="shared" si="1723"/>
        <v>2.3701333333333342E-2</v>
      </c>
      <c r="N1355" s="264">
        <f t="shared" si="1724"/>
        <v>3.2857142857142876E-2</v>
      </c>
      <c r="O1355" s="264">
        <f t="shared" si="1725"/>
        <v>1.7051999999999998E-2</v>
      </c>
      <c r="P1355" s="264">
        <f t="shared" si="1726"/>
        <v>4.6367333333333323E-2</v>
      </c>
      <c r="Q1355" s="442">
        <f t="shared" si="1732"/>
        <v>2.46E-2</v>
      </c>
      <c r="R1355" s="442">
        <f t="shared" si="1733"/>
        <v>3.2399999999999998E-2</v>
      </c>
      <c r="S1355" s="442">
        <f t="shared" si="1734"/>
        <v>1.5900000000000001E-2</v>
      </c>
      <c r="T1355" s="442">
        <f t="shared" si="1735"/>
        <v>1.8499999999999999E-2</v>
      </c>
      <c r="V1355" s="442">
        <f>AVERAGE(Q1355:T1355)</f>
        <v>2.2849999999999999E-2</v>
      </c>
      <c r="W1355" s="445"/>
      <c r="X1355" s="265">
        <f>AVERAGE(Q1354:T1355)</f>
        <v>2.06E-2</v>
      </c>
      <c r="Y1355" s="266">
        <v>193</v>
      </c>
      <c r="AW1355" s="296">
        <f t="shared" si="1714"/>
        <v>3.2399999999999998E-2</v>
      </c>
      <c r="AX1355" s="266" t="str">
        <f t="shared" si="1715"/>
        <v>#2</v>
      </c>
    </row>
    <row r="1356" spans="1:50" ht="17.45" customHeight="1" x14ac:dyDescent="0.25">
      <c r="A1356" s="257">
        <f t="shared" si="1694"/>
        <v>9</v>
      </c>
      <c r="B1356" s="257">
        <f t="shared" si="1695"/>
        <v>2021</v>
      </c>
      <c r="C1356" s="8">
        <f t="shared" si="1721"/>
        <v>44452</v>
      </c>
      <c r="D1356" s="260">
        <v>2.41E-2</v>
      </c>
      <c r="E1356" s="261"/>
      <c r="F1356" s="263"/>
      <c r="G1356" s="262"/>
      <c r="H1356" s="285">
        <v>4.87E-2</v>
      </c>
      <c r="I1356" s="260">
        <v>4.0500000000000001E-2</v>
      </c>
      <c r="J1356" s="261"/>
      <c r="K1356" s="260">
        <v>1.9900000000000001E-2</v>
      </c>
      <c r="L1356" s="261"/>
      <c r="M1356" s="264">
        <f t="shared" si="1723"/>
        <v>2.408133333333334E-2</v>
      </c>
      <c r="N1356" s="264">
        <f t="shared" si="1724"/>
        <v>3.3565714285714289E-2</v>
      </c>
      <c r="O1356" s="264">
        <f t="shared" si="1725"/>
        <v>1.8115666666666662E-2</v>
      </c>
      <c r="P1356" s="264">
        <f t="shared" si="1726"/>
        <v>4.6564000000000001E-2</v>
      </c>
      <c r="Q1356" s="265">
        <f t="shared" si="1732"/>
        <v>2.41E-2</v>
      </c>
      <c r="R1356" s="265">
        <f t="shared" si="1733"/>
        <v>4.87E-2</v>
      </c>
      <c r="S1356" s="265">
        <f t="shared" si="1734"/>
        <v>4.0500000000000001E-2</v>
      </c>
      <c r="T1356" s="265">
        <f t="shared" si="1735"/>
        <v>1.9900000000000001E-2</v>
      </c>
      <c r="V1356" s="257"/>
      <c r="W1356" s="265">
        <f t="shared" ref="W1356:W1357" si="1736">AVERAGE(Q1356:T1356)</f>
        <v>3.3300000000000003E-2</v>
      </c>
      <c r="AW1356" s="296">
        <f t="shared" si="1714"/>
        <v>4.87E-2</v>
      </c>
      <c r="AX1356" s="266" t="str">
        <f t="shared" si="1715"/>
        <v>#2</v>
      </c>
    </row>
    <row r="1357" spans="1:50" ht="17.45" customHeight="1" x14ac:dyDescent="0.25">
      <c r="A1357" s="257">
        <f t="shared" si="1694"/>
        <v>9</v>
      </c>
      <c r="B1357" s="257">
        <f t="shared" si="1695"/>
        <v>2021</v>
      </c>
      <c r="C1357" s="8">
        <f t="shared" si="1721"/>
        <v>44453</v>
      </c>
      <c r="D1357" s="260"/>
      <c r="E1357" s="261">
        <v>2.98E-2</v>
      </c>
      <c r="F1357" s="263"/>
      <c r="G1357" s="262">
        <v>2.7799999999999998E-2</v>
      </c>
      <c r="H1357" s="285"/>
      <c r="I1357" s="260"/>
      <c r="J1357" s="261">
        <v>3.32E-2</v>
      </c>
      <c r="K1357" s="260"/>
      <c r="L1357" s="261">
        <v>3.2099999999999997E-2</v>
      </c>
      <c r="M1357" s="264">
        <f t="shared" si="1723"/>
        <v>2.4820000000000009E-2</v>
      </c>
      <c r="N1357" s="264">
        <f t="shared" si="1724"/>
        <v>3.3751428571428578E-2</v>
      </c>
      <c r="O1357" s="264">
        <f t="shared" si="1725"/>
        <v>1.9011999999999998E-2</v>
      </c>
      <c r="P1357" s="264">
        <f t="shared" si="1726"/>
        <v>4.7087333333333335E-2</v>
      </c>
      <c r="Q1357" s="265">
        <f t="shared" si="1732"/>
        <v>2.98E-2</v>
      </c>
      <c r="R1357" s="265">
        <f t="shared" si="1733"/>
        <v>2.7799999999999998E-2</v>
      </c>
      <c r="S1357" s="265">
        <f t="shared" si="1734"/>
        <v>3.32E-2</v>
      </c>
      <c r="T1357" s="265">
        <f t="shared" si="1735"/>
        <v>3.2099999999999997E-2</v>
      </c>
      <c r="V1357" s="257"/>
      <c r="W1357" s="265">
        <f t="shared" si="1736"/>
        <v>3.0724999999999995E-2</v>
      </c>
      <c r="AW1357" s="296">
        <f t="shared" si="1714"/>
        <v>3.32E-2</v>
      </c>
      <c r="AX1357" s="266" t="str">
        <f t="shared" si="1715"/>
        <v>#4</v>
      </c>
    </row>
    <row r="1358" spans="1:50" ht="17.45" customHeight="1" x14ac:dyDescent="0.25">
      <c r="A1358" s="257">
        <f t="shared" si="1694"/>
        <v>9</v>
      </c>
      <c r="B1358" s="257">
        <f t="shared" si="1695"/>
        <v>2021</v>
      </c>
      <c r="C1358" s="48">
        <f t="shared" si="1721"/>
        <v>44454</v>
      </c>
      <c r="D1358" s="275">
        <v>2.0899999999999998E-2</v>
      </c>
      <c r="E1358" s="276"/>
      <c r="F1358" s="278">
        <v>2.7699999999999999E-2</v>
      </c>
      <c r="G1358" s="277"/>
      <c r="H1358" s="286">
        <v>2.6200000000000001E-2</v>
      </c>
      <c r="I1358" s="275">
        <v>2.24E-2</v>
      </c>
      <c r="J1358" s="276"/>
      <c r="K1358" s="275">
        <v>2.0500000000000001E-2</v>
      </c>
      <c r="L1358" s="276"/>
      <c r="M1358" s="264">
        <f t="shared" si="1723"/>
        <v>2.4676666666666677E-2</v>
      </c>
      <c r="N1358" s="264">
        <f t="shared" si="1724"/>
        <v>3.3448571428571432E-2</v>
      </c>
      <c r="O1358" s="264">
        <f t="shared" si="1725"/>
        <v>1.9131999999999996E-2</v>
      </c>
      <c r="P1358" s="264">
        <f t="shared" si="1726"/>
        <v>4.6737333333333325E-2</v>
      </c>
      <c r="Q1358" s="265">
        <f t="shared" ref="Q1358:Q1362" si="1737">IFERROR(AVERAGE(D1358:E1358),"")</f>
        <v>2.0899999999999998E-2</v>
      </c>
      <c r="R1358" s="265">
        <f t="shared" ref="R1358:R1362" si="1738">IFERROR(AVERAGE(F1358:H1358),"")</f>
        <v>2.6950000000000002E-2</v>
      </c>
      <c r="S1358" s="265">
        <f t="shared" ref="S1358:S1362" si="1739">IFERROR(AVERAGE(I1358:J1358),"")</f>
        <v>2.24E-2</v>
      </c>
      <c r="T1358" s="265">
        <f t="shared" ref="T1358:T1362" si="1740">IFERROR(AVERAGE(K1358:L1358),"")</f>
        <v>2.0500000000000001E-2</v>
      </c>
      <c r="V1358" s="257"/>
      <c r="W1358" s="265">
        <f t="shared" ref="W1358:W1360" si="1741">AVERAGE(Q1358:T1358)</f>
        <v>2.2687500000000003E-2</v>
      </c>
      <c r="AW1358" s="296">
        <f t="shared" si="1714"/>
        <v>2.6950000000000002E-2</v>
      </c>
      <c r="AX1358" s="266" t="str">
        <f t="shared" si="1715"/>
        <v>#2</v>
      </c>
    </row>
    <row r="1359" spans="1:50" ht="17.45" customHeight="1" x14ac:dyDescent="0.25">
      <c r="A1359" s="257">
        <f t="shared" si="1694"/>
        <v>9</v>
      </c>
      <c r="B1359" s="257">
        <f t="shared" si="1695"/>
        <v>2021</v>
      </c>
      <c r="C1359" s="8">
        <f t="shared" si="1721"/>
        <v>44455</v>
      </c>
      <c r="D1359" s="260"/>
      <c r="E1359" s="261">
        <v>3.8300000000000001E-2</v>
      </c>
      <c r="F1359" s="263"/>
      <c r="G1359" s="262">
        <v>2.3300000000000001E-2</v>
      </c>
      <c r="H1359" s="285"/>
      <c r="I1359" s="260"/>
      <c r="J1359" s="261">
        <v>1.9800000000000002E-2</v>
      </c>
      <c r="K1359" s="260"/>
      <c r="L1359" s="261">
        <v>2.3300000000000001E-2</v>
      </c>
      <c r="M1359" s="264">
        <f t="shared" si="1723"/>
        <v>2.4900000000000009E-2</v>
      </c>
      <c r="N1359" s="264">
        <f t="shared" si="1724"/>
        <v>3.256285714285715E-2</v>
      </c>
      <c r="O1359" s="264">
        <f t="shared" si="1725"/>
        <v>1.9465333333333334E-2</v>
      </c>
      <c r="P1359" s="264">
        <f t="shared" si="1726"/>
        <v>4.5753999999999996E-2</v>
      </c>
      <c r="Q1359" s="265">
        <f t="shared" si="1737"/>
        <v>3.8300000000000001E-2</v>
      </c>
      <c r="R1359" s="265">
        <f t="shared" si="1738"/>
        <v>2.3300000000000001E-2</v>
      </c>
      <c r="S1359" s="265">
        <f t="shared" si="1739"/>
        <v>1.9800000000000002E-2</v>
      </c>
      <c r="T1359" s="265">
        <f t="shared" si="1740"/>
        <v>2.3300000000000001E-2</v>
      </c>
      <c r="V1359" s="257"/>
      <c r="W1359" s="265">
        <f t="shared" si="1741"/>
        <v>2.6175E-2</v>
      </c>
      <c r="AW1359" s="296">
        <f t="shared" si="1714"/>
        <v>3.8300000000000001E-2</v>
      </c>
      <c r="AX1359" s="266" t="str">
        <f t="shared" si="1715"/>
        <v>#1</v>
      </c>
    </row>
    <row r="1360" spans="1:50" ht="17.45" customHeight="1" x14ac:dyDescent="0.25">
      <c r="A1360" s="257">
        <f t="shared" si="1694"/>
        <v>9</v>
      </c>
      <c r="B1360" s="257">
        <f t="shared" si="1695"/>
        <v>2021</v>
      </c>
      <c r="C1360" s="8">
        <f t="shared" si="1721"/>
        <v>44456</v>
      </c>
      <c r="D1360" s="260">
        <v>3.9399999999999998E-2</v>
      </c>
      <c r="E1360" s="261"/>
      <c r="F1360" s="263">
        <v>1.8599999999999998E-2</v>
      </c>
      <c r="G1360" s="262"/>
      <c r="H1360" s="285"/>
      <c r="I1360" s="260">
        <v>2.3800000000000002E-2</v>
      </c>
      <c r="J1360" s="261"/>
      <c r="K1360" s="260">
        <v>2.1100000000000001E-2</v>
      </c>
      <c r="L1360" s="261"/>
      <c r="M1360" s="264">
        <f t="shared" si="1723"/>
        <v>2.5300000000000007E-2</v>
      </c>
      <c r="N1360" s="264">
        <f t="shared" si="1724"/>
        <v>3.2174285714285725E-2</v>
      </c>
      <c r="O1360" s="264">
        <f t="shared" si="1725"/>
        <v>2.0035000000000004E-2</v>
      </c>
      <c r="P1360" s="264">
        <f t="shared" si="1726"/>
        <v>4.5137333333333328E-2</v>
      </c>
      <c r="Q1360" s="265">
        <f t="shared" si="1737"/>
        <v>3.9399999999999998E-2</v>
      </c>
      <c r="R1360" s="265">
        <f t="shared" si="1738"/>
        <v>1.8599999999999998E-2</v>
      </c>
      <c r="S1360" s="265">
        <f t="shared" si="1739"/>
        <v>2.3800000000000002E-2</v>
      </c>
      <c r="T1360" s="265">
        <f t="shared" si="1740"/>
        <v>2.1100000000000001E-2</v>
      </c>
      <c r="V1360" s="257"/>
      <c r="W1360" s="265">
        <f t="shared" si="1741"/>
        <v>2.5724999999999998E-2</v>
      </c>
      <c r="X1360" s="265">
        <f>AVERAGE(Q1356:T1360)</f>
        <v>2.7722499999999994E-2</v>
      </c>
      <c r="Y1360" s="266">
        <v>194</v>
      </c>
      <c r="AW1360" s="296">
        <f t="shared" si="1714"/>
        <v>3.9399999999999998E-2</v>
      </c>
      <c r="AX1360" s="266" t="str">
        <f t="shared" si="1715"/>
        <v>#1</v>
      </c>
    </row>
    <row r="1361" spans="1:50" ht="17.45" customHeight="1" x14ac:dyDescent="0.25">
      <c r="A1361" s="257">
        <f t="shared" si="1694"/>
        <v>9</v>
      </c>
      <c r="B1361" s="257">
        <f t="shared" si="1695"/>
        <v>2021</v>
      </c>
      <c r="C1361" s="435">
        <f t="shared" si="1721"/>
        <v>44457</v>
      </c>
      <c r="D1361" s="434"/>
      <c r="E1361" s="436">
        <v>1.6199999999999999E-2</v>
      </c>
      <c r="F1361" s="437"/>
      <c r="G1361" s="438">
        <v>3.32E-2</v>
      </c>
      <c r="H1361" s="439"/>
      <c r="I1361" s="434"/>
      <c r="J1361" s="436">
        <v>1.1599999999999999E-2</v>
      </c>
      <c r="K1361" s="434"/>
      <c r="L1361" s="436">
        <v>2.0500000000000001E-2</v>
      </c>
      <c r="M1361" s="264">
        <f t="shared" si="1723"/>
        <v>2.5006666666666674E-2</v>
      </c>
      <c r="N1361" s="264">
        <f t="shared" si="1724"/>
        <v>3.2211428571428571E-2</v>
      </c>
      <c r="O1361" s="264">
        <f t="shared" si="1725"/>
        <v>1.9791666666666666E-2</v>
      </c>
      <c r="P1361" s="264">
        <f t="shared" si="1726"/>
        <v>4.4693999999999998E-2</v>
      </c>
      <c r="Q1361" s="442">
        <f t="shared" si="1737"/>
        <v>1.6199999999999999E-2</v>
      </c>
      <c r="R1361" s="442">
        <f t="shared" si="1738"/>
        <v>3.32E-2</v>
      </c>
      <c r="S1361" s="442">
        <f t="shared" si="1739"/>
        <v>1.1599999999999999E-2</v>
      </c>
      <c r="T1361" s="442">
        <f t="shared" si="1740"/>
        <v>2.0500000000000001E-2</v>
      </c>
      <c r="V1361" s="442">
        <f>AVERAGE(Q1361:T1361)</f>
        <v>2.0375000000000001E-2</v>
      </c>
      <c r="W1361" s="445"/>
      <c r="X1361" s="257"/>
      <c r="Y1361" s="266">
        <v>194</v>
      </c>
      <c r="AW1361" s="296">
        <f t="shared" si="1714"/>
        <v>3.32E-2</v>
      </c>
      <c r="AX1361" s="266" t="str">
        <f t="shared" si="1715"/>
        <v>#2</v>
      </c>
    </row>
    <row r="1362" spans="1:50" ht="17.45" customHeight="1" x14ac:dyDescent="0.25">
      <c r="A1362" s="257">
        <f t="shared" si="1694"/>
        <v>9</v>
      </c>
      <c r="B1362" s="257">
        <f t="shared" si="1695"/>
        <v>2021</v>
      </c>
      <c r="C1362" s="435">
        <f t="shared" si="1721"/>
        <v>44458</v>
      </c>
      <c r="D1362" s="434">
        <v>1.2800000000000001E-2</v>
      </c>
      <c r="E1362" s="436"/>
      <c r="F1362" s="437"/>
      <c r="G1362" s="438"/>
      <c r="H1362" s="439">
        <v>1.3599999999999999E-2</v>
      </c>
      <c r="I1362" s="434">
        <v>1.0800000000000001E-2</v>
      </c>
      <c r="J1362" s="436"/>
      <c r="K1362" s="434">
        <v>1.24E-2</v>
      </c>
      <c r="L1362" s="436"/>
      <c r="M1362" s="264">
        <f t="shared" si="1723"/>
        <v>2.4573333333333339E-2</v>
      </c>
      <c r="N1362" s="264">
        <f t="shared" si="1724"/>
        <v>3.1671428571428573E-2</v>
      </c>
      <c r="O1362" s="264">
        <f t="shared" si="1725"/>
        <v>1.9641666666666665E-2</v>
      </c>
      <c r="P1362" s="264">
        <f t="shared" si="1726"/>
        <v>4.4403999999999992E-2</v>
      </c>
      <c r="Q1362" s="442">
        <f t="shared" si="1737"/>
        <v>1.2800000000000001E-2</v>
      </c>
      <c r="R1362" s="442">
        <f t="shared" si="1738"/>
        <v>1.3599999999999999E-2</v>
      </c>
      <c r="S1362" s="442">
        <f t="shared" si="1739"/>
        <v>1.0800000000000001E-2</v>
      </c>
      <c r="T1362" s="442">
        <f t="shared" si="1740"/>
        <v>1.24E-2</v>
      </c>
      <c r="V1362" s="442">
        <f>AVERAGE(Q1362:T1362)</f>
        <v>1.24E-2</v>
      </c>
      <c r="W1362" s="445"/>
      <c r="X1362" s="265">
        <f>AVERAGE(Q1361:T1362)</f>
        <v>1.6387500000000003E-2</v>
      </c>
      <c r="Y1362" s="266">
        <v>194</v>
      </c>
      <c r="AW1362" s="296">
        <f t="shared" si="1714"/>
        <v>1.3599999999999999E-2</v>
      </c>
      <c r="AX1362" s="266" t="str">
        <f t="shared" si="1715"/>
        <v>#2</v>
      </c>
    </row>
    <row r="1363" spans="1:50" ht="17.45" customHeight="1" x14ac:dyDescent="0.25">
      <c r="A1363" s="257">
        <f t="shared" si="1694"/>
        <v>9</v>
      </c>
      <c r="B1363" s="257">
        <f t="shared" si="1695"/>
        <v>2021</v>
      </c>
      <c r="C1363" s="8">
        <f t="shared" si="1721"/>
        <v>44459</v>
      </c>
      <c r="D1363" s="260"/>
      <c r="E1363" s="261">
        <v>3.09E-2</v>
      </c>
      <c r="F1363" s="263"/>
      <c r="G1363" s="262">
        <v>3.3599999999999998E-2</v>
      </c>
      <c r="H1363" s="285"/>
      <c r="I1363" s="260"/>
      <c r="J1363" s="261">
        <v>3.2300000000000002E-2</v>
      </c>
      <c r="K1363" s="260"/>
      <c r="L1363" s="261">
        <v>3.6900000000000002E-2</v>
      </c>
      <c r="M1363" s="264">
        <f t="shared" si="1723"/>
        <v>2.5133333333333337E-2</v>
      </c>
      <c r="N1363" s="264">
        <f t="shared" si="1724"/>
        <v>3.2325714285714291E-2</v>
      </c>
      <c r="O1363" s="264">
        <f t="shared" si="1725"/>
        <v>2.0567333333333333E-2</v>
      </c>
      <c r="P1363" s="264">
        <f t="shared" si="1726"/>
        <v>4.507733333333333E-2</v>
      </c>
      <c r="Q1363" s="265">
        <f t="shared" ref="Q1363" si="1742">IFERROR(AVERAGE(D1363:E1363),"")</f>
        <v>3.09E-2</v>
      </c>
      <c r="R1363" s="265">
        <f t="shared" ref="R1363" si="1743">IFERROR(AVERAGE(F1363:H1363),"")</f>
        <v>3.3599999999999998E-2</v>
      </c>
      <c r="S1363" s="265">
        <f t="shared" ref="S1363" si="1744">IFERROR(AVERAGE(I1363:J1363),"")</f>
        <v>3.2300000000000002E-2</v>
      </c>
      <c r="T1363" s="265">
        <f t="shared" ref="T1363" si="1745">IFERROR(AVERAGE(K1363:L1363),"")</f>
        <v>3.6900000000000002E-2</v>
      </c>
      <c r="V1363" s="257"/>
      <c r="W1363" s="265">
        <f t="shared" ref="W1363" si="1746">AVERAGE(Q1363:T1363)</f>
        <v>3.3424999999999996E-2</v>
      </c>
      <c r="AW1363" s="296">
        <f t="shared" si="1714"/>
        <v>3.6900000000000002E-2</v>
      </c>
      <c r="AX1363" s="266" t="str">
        <f t="shared" si="1715"/>
        <v>#5</v>
      </c>
    </row>
    <row r="1364" spans="1:50" ht="17.45" customHeight="1" x14ac:dyDescent="0.25">
      <c r="A1364" s="257">
        <f t="shared" si="1694"/>
        <v>9</v>
      </c>
      <c r="B1364" s="257">
        <f t="shared" si="1695"/>
        <v>2021</v>
      </c>
      <c r="C1364" s="48">
        <f t="shared" si="1721"/>
        <v>44460</v>
      </c>
      <c r="D1364" s="275">
        <v>4.9099999999999998E-2</v>
      </c>
      <c r="E1364" s="276"/>
      <c r="F1364" s="278">
        <v>3.5200000000000002E-2</v>
      </c>
      <c r="G1364" s="277"/>
      <c r="H1364" s="286">
        <v>4.2000000000000003E-2</v>
      </c>
      <c r="I1364" s="275">
        <v>2.6200000000000001E-2</v>
      </c>
      <c r="J1364" s="276"/>
      <c r="K1364" s="275">
        <v>3.04E-2</v>
      </c>
      <c r="L1364" s="276"/>
      <c r="M1364" s="264">
        <f t="shared" si="1723"/>
        <v>2.6260000000000006E-2</v>
      </c>
      <c r="N1364" s="264">
        <f t="shared" si="1724"/>
        <v>3.361142857142857E-2</v>
      </c>
      <c r="O1364" s="264">
        <f t="shared" si="1725"/>
        <v>2.1208333333333336E-2</v>
      </c>
      <c r="P1364" s="264">
        <f t="shared" si="1726"/>
        <v>4.5766666666666657E-2</v>
      </c>
      <c r="Q1364" s="265">
        <f t="shared" ref="Q1364:Q1365" si="1747">IFERROR(AVERAGE(D1364:E1364),"")</f>
        <v>4.9099999999999998E-2</v>
      </c>
      <c r="R1364" s="265">
        <f t="shared" ref="R1364:R1365" si="1748">IFERROR(AVERAGE(F1364:H1364),"")</f>
        <v>3.8600000000000002E-2</v>
      </c>
      <c r="S1364" s="265">
        <f t="shared" ref="S1364:S1365" si="1749">IFERROR(AVERAGE(I1364:J1364),"")</f>
        <v>2.6200000000000001E-2</v>
      </c>
      <c r="T1364" s="265">
        <f t="shared" ref="T1364:T1365" si="1750">IFERROR(AVERAGE(K1364:L1364),"")</f>
        <v>3.04E-2</v>
      </c>
      <c r="V1364" s="257"/>
      <c r="W1364" s="265">
        <f t="shared" ref="W1364:W1365" si="1751">AVERAGE(Q1364:T1364)</f>
        <v>3.6075000000000003E-2</v>
      </c>
      <c r="AW1364" s="296">
        <f t="shared" si="1714"/>
        <v>4.9099999999999998E-2</v>
      </c>
      <c r="AX1364" s="266" t="str">
        <f t="shared" si="1715"/>
        <v>#1</v>
      </c>
    </row>
    <row r="1365" spans="1:50" ht="17.45" customHeight="1" x14ac:dyDescent="0.25">
      <c r="A1365" s="257">
        <f t="shared" si="1694"/>
        <v>9</v>
      </c>
      <c r="B1365" s="257">
        <f t="shared" si="1695"/>
        <v>2021</v>
      </c>
      <c r="C1365" s="8">
        <f t="shared" si="1721"/>
        <v>44461</v>
      </c>
      <c r="D1365" s="260"/>
      <c r="E1365" s="261">
        <v>5.33E-2</v>
      </c>
      <c r="F1365" s="263"/>
      <c r="G1365" s="154">
        <v>0.108</v>
      </c>
      <c r="H1365" s="285"/>
      <c r="I1365" s="260"/>
      <c r="J1365" s="261">
        <v>2.8000000000000001E-2</v>
      </c>
      <c r="K1365" s="260"/>
      <c r="L1365" s="261">
        <v>6.0699999999999997E-2</v>
      </c>
      <c r="M1365" s="264">
        <f t="shared" si="1723"/>
        <v>2.7070000000000004E-2</v>
      </c>
      <c r="N1365" s="264">
        <f t="shared" si="1724"/>
        <v>3.588285714285714E-2</v>
      </c>
      <c r="O1365" s="264">
        <f t="shared" si="1725"/>
        <v>2.1601666666666672E-2</v>
      </c>
      <c r="P1365" s="264">
        <f t="shared" si="1726"/>
        <v>4.6843333333333327E-2</v>
      </c>
      <c r="Q1365" s="265">
        <f t="shared" si="1747"/>
        <v>5.33E-2</v>
      </c>
      <c r="R1365" s="334">
        <f t="shared" si="1748"/>
        <v>0.108</v>
      </c>
      <c r="S1365" s="265">
        <f t="shared" si="1749"/>
        <v>2.8000000000000001E-2</v>
      </c>
      <c r="T1365" s="265">
        <f t="shared" si="1750"/>
        <v>6.0699999999999997E-2</v>
      </c>
      <c r="V1365" s="257"/>
      <c r="W1365" s="265">
        <f t="shared" si="1751"/>
        <v>6.25E-2</v>
      </c>
      <c r="AW1365" s="296">
        <f t="shared" si="1714"/>
        <v>0.108</v>
      </c>
      <c r="AX1365" s="266" t="str">
        <f t="shared" si="1715"/>
        <v>#2</v>
      </c>
    </row>
    <row r="1366" spans="1:50" ht="17.45" customHeight="1" x14ac:dyDescent="0.25">
      <c r="A1366" s="257">
        <f t="shared" si="1694"/>
        <v>9</v>
      </c>
      <c r="B1366" s="257">
        <f t="shared" si="1695"/>
        <v>2021</v>
      </c>
      <c r="C1366" s="8">
        <f t="shared" si="1721"/>
        <v>44462</v>
      </c>
      <c r="D1366" s="260">
        <v>6.3399999999999998E-2</v>
      </c>
      <c r="E1366" s="261"/>
      <c r="F1366" s="263">
        <v>4.1300000000000003E-2</v>
      </c>
      <c r="G1366" s="262"/>
      <c r="H1366" s="285"/>
      <c r="I1366" s="260">
        <v>2.86E-2</v>
      </c>
      <c r="J1366" s="261"/>
      <c r="K1366" s="260">
        <v>2.64E-2</v>
      </c>
      <c r="L1366" s="261"/>
      <c r="M1366" s="264">
        <f t="shared" si="1723"/>
        <v>2.8426666666666673E-2</v>
      </c>
      <c r="N1366" s="264">
        <f t="shared" si="1724"/>
        <v>3.5771428571428565E-2</v>
      </c>
      <c r="O1366" s="264">
        <f t="shared" si="1725"/>
        <v>2.1781666666666664E-2</v>
      </c>
      <c r="P1366" s="264">
        <f t="shared" si="1726"/>
        <v>4.7059999999999984E-2</v>
      </c>
      <c r="Q1366" s="265">
        <f t="shared" ref="Q1366:Q1371" si="1752">IFERROR(AVERAGE(D1366:E1366),"")</f>
        <v>6.3399999999999998E-2</v>
      </c>
      <c r="R1366" s="265">
        <f t="shared" ref="R1366:R1371" si="1753">IFERROR(AVERAGE(F1366:H1366),"")</f>
        <v>4.1300000000000003E-2</v>
      </c>
      <c r="S1366" s="265">
        <f t="shared" ref="S1366:S1371" si="1754">IFERROR(AVERAGE(I1366:J1366),"")</f>
        <v>2.86E-2</v>
      </c>
      <c r="T1366" s="265">
        <f t="shared" ref="T1366:T1371" si="1755">IFERROR(AVERAGE(K1366:L1366),"")</f>
        <v>2.64E-2</v>
      </c>
      <c r="V1366" s="257"/>
      <c r="W1366" s="265">
        <f t="shared" ref="W1366:W1367" si="1756">AVERAGE(Q1366:T1366)</f>
        <v>3.9925000000000002E-2</v>
      </c>
      <c r="AW1366" s="296">
        <f t="shared" ref="AW1366:AW1386" si="1757">MAX(Q1366:T1366)</f>
        <v>6.3399999999999998E-2</v>
      </c>
      <c r="AX1366" s="266" t="str">
        <f t="shared" ref="AX1366:AX1386" si="1758">IF(Q1366=AW1366,"#1",IF(R1366=AW1366,"#2",IF(S1366=AW1366,"#4",IF(T1366=AW1366,"#5"))))</f>
        <v>#1</v>
      </c>
    </row>
    <row r="1367" spans="1:50" ht="17.45" customHeight="1" x14ac:dyDescent="0.25">
      <c r="A1367" s="257">
        <f t="shared" si="1694"/>
        <v>9</v>
      </c>
      <c r="B1367" s="257">
        <f t="shared" si="1695"/>
        <v>2021</v>
      </c>
      <c r="C1367" s="8">
        <f t="shared" si="1721"/>
        <v>44463</v>
      </c>
      <c r="D1367" s="260"/>
      <c r="E1367" s="261">
        <v>5.4199999999999998E-2</v>
      </c>
      <c r="F1367" s="263"/>
      <c r="G1367" s="262">
        <v>3.2500000000000001E-2</v>
      </c>
      <c r="H1367" s="285"/>
      <c r="I1367" s="260"/>
      <c r="J1367" s="261">
        <v>2.2100000000000002E-2</v>
      </c>
      <c r="K1367" s="260"/>
      <c r="L1367" s="261">
        <v>3.5499999999999997E-2</v>
      </c>
      <c r="M1367" s="264">
        <f t="shared" si="1723"/>
        <v>2.9496666666666675E-2</v>
      </c>
      <c r="N1367" s="264">
        <f t="shared" si="1724"/>
        <v>3.5491428571428563E-2</v>
      </c>
      <c r="O1367" s="264">
        <f t="shared" si="1725"/>
        <v>2.1691666666666668E-2</v>
      </c>
      <c r="P1367" s="264">
        <f t="shared" si="1726"/>
        <v>4.7159999999999994E-2</v>
      </c>
      <c r="Q1367" s="265">
        <f t="shared" si="1752"/>
        <v>5.4199999999999998E-2</v>
      </c>
      <c r="R1367" s="265">
        <f t="shared" si="1753"/>
        <v>3.2500000000000001E-2</v>
      </c>
      <c r="S1367" s="265">
        <f t="shared" si="1754"/>
        <v>2.2100000000000002E-2</v>
      </c>
      <c r="T1367" s="265">
        <f t="shared" si="1755"/>
        <v>3.5499999999999997E-2</v>
      </c>
      <c r="V1367" s="257"/>
      <c r="W1367" s="265">
        <f t="shared" si="1756"/>
        <v>3.6075000000000003E-2</v>
      </c>
      <c r="X1367" s="265">
        <f>AVERAGE(Q1363:T1367)</f>
        <v>4.1599999999999998E-2</v>
      </c>
      <c r="Y1367" s="266">
        <v>195</v>
      </c>
      <c r="AW1367" s="296">
        <f t="shared" si="1757"/>
        <v>5.4199999999999998E-2</v>
      </c>
      <c r="AX1367" s="266" t="str">
        <f t="shared" si="1758"/>
        <v>#1</v>
      </c>
    </row>
    <row r="1368" spans="1:50" ht="17.45" customHeight="1" x14ac:dyDescent="0.25">
      <c r="A1368" s="257">
        <f t="shared" si="1694"/>
        <v>9</v>
      </c>
      <c r="B1368" s="257">
        <f t="shared" si="1695"/>
        <v>2021</v>
      </c>
      <c r="C1368" s="435">
        <f t="shared" si="1721"/>
        <v>44464</v>
      </c>
      <c r="D1368" s="434">
        <v>2.1600000000000001E-2</v>
      </c>
      <c r="E1368" s="436"/>
      <c r="F1368" s="437"/>
      <c r="G1368" s="438"/>
      <c r="H1368" s="439">
        <v>3.61E-2</v>
      </c>
      <c r="I1368" s="434">
        <v>1.55E-2</v>
      </c>
      <c r="J1368" s="436"/>
      <c r="K1368" s="434">
        <v>1.4800000000000001E-2</v>
      </c>
      <c r="L1368" s="436"/>
      <c r="M1368" s="264">
        <f t="shared" si="1723"/>
        <v>2.8640000000000002E-2</v>
      </c>
      <c r="N1368" s="264">
        <f t="shared" si="1724"/>
        <v>3.5648571428571432E-2</v>
      </c>
      <c r="O1368" s="264">
        <f t="shared" si="1725"/>
        <v>2.1361666666666664E-2</v>
      </c>
      <c r="P1368" s="264">
        <f t="shared" si="1726"/>
        <v>4.6666666666666655E-2</v>
      </c>
      <c r="Q1368" s="442">
        <f t="shared" si="1752"/>
        <v>2.1600000000000001E-2</v>
      </c>
      <c r="R1368" s="442">
        <f t="shared" si="1753"/>
        <v>3.61E-2</v>
      </c>
      <c r="S1368" s="442">
        <f t="shared" si="1754"/>
        <v>1.55E-2</v>
      </c>
      <c r="T1368" s="442">
        <f t="shared" si="1755"/>
        <v>1.4800000000000001E-2</v>
      </c>
      <c r="V1368" s="442">
        <f>AVERAGE(Q1368:T1368)</f>
        <v>2.1999999999999999E-2</v>
      </c>
      <c r="W1368" s="445"/>
      <c r="X1368" s="257"/>
      <c r="Y1368" s="266">
        <v>195</v>
      </c>
      <c r="AW1368" s="296">
        <f t="shared" si="1757"/>
        <v>3.61E-2</v>
      </c>
      <c r="AX1368" s="266" t="str">
        <f t="shared" si="1758"/>
        <v>#2</v>
      </c>
    </row>
    <row r="1369" spans="1:50" ht="17.45" customHeight="1" x14ac:dyDescent="0.25">
      <c r="A1369" s="257">
        <f t="shared" si="1694"/>
        <v>9</v>
      </c>
      <c r="B1369" s="257">
        <f t="shared" si="1695"/>
        <v>2021</v>
      </c>
      <c r="C1369" s="435">
        <f t="shared" si="1721"/>
        <v>44465</v>
      </c>
      <c r="D1369" s="434"/>
      <c r="E1369" s="436">
        <v>2.6800000000000001E-2</v>
      </c>
      <c r="F1369" s="437"/>
      <c r="G1369" s="438">
        <v>1.8100000000000002E-2</v>
      </c>
      <c r="H1369" s="439"/>
      <c r="I1369" s="434"/>
      <c r="J1369" s="436">
        <v>6.8700000000000002E-3</v>
      </c>
      <c r="K1369" s="434"/>
      <c r="L1369" s="436">
        <v>1.8200000000000001E-2</v>
      </c>
      <c r="M1369" s="264">
        <f t="shared" si="1723"/>
        <v>2.8833333333333336E-2</v>
      </c>
      <c r="N1369" s="264">
        <f t="shared" si="1724"/>
        <v>3.5191428571428575E-2</v>
      </c>
      <c r="O1369" s="264">
        <f t="shared" si="1725"/>
        <v>2.0710666666666662E-2</v>
      </c>
      <c r="P1369" s="264">
        <f t="shared" si="1726"/>
        <v>4.6009999999999995E-2</v>
      </c>
      <c r="Q1369" s="442">
        <f t="shared" si="1752"/>
        <v>2.6800000000000001E-2</v>
      </c>
      <c r="R1369" s="442">
        <f t="shared" si="1753"/>
        <v>1.8100000000000002E-2</v>
      </c>
      <c r="S1369" s="442">
        <f t="shared" si="1754"/>
        <v>6.8700000000000002E-3</v>
      </c>
      <c r="T1369" s="442">
        <f t="shared" si="1755"/>
        <v>1.8200000000000001E-2</v>
      </c>
      <c r="V1369" s="442">
        <f>AVERAGE(Q1369:T1369)</f>
        <v>1.7492500000000001E-2</v>
      </c>
      <c r="W1369" s="445"/>
      <c r="X1369" s="265">
        <f>AVERAGE(Q1368:T1369)</f>
        <v>1.9746249999999996E-2</v>
      </c>
      <c r="Y1369" s="266">
        <v>195</v>
      </c>
      <c r="AW1369" s="296">
        <f t="shared" si="1757"/>
        <v>2.6800000000000001E-2</v>
      </c>
      <c r="AX1369" s="266" t="str">
        <f t="shared" si="1758"/>
        <v>#1</v>
      </c>
    </row>
    <row r="1370" spans="1:50" ht="17.45" customHeight="1" thickBot="1" x14ac:dyDescent="0.3">
      <c r="A1370" s="257">
        <f t="shared" si="1694"/>
        <v>9</v>
      </c>
      <c r="B1370" s="257">
        <f t="shared" si="1695"/>
        <v>2021</v>
      </c>
      <c r="C1370" s="48">
        <f t="shared" si="1721"/>
        <v>44466</v>
      </c>
      <c r="D1370" s="275">
        <v>2.23E-2</v>
      </c>
      <c r="E1370" s="276"/>
      <c r="F1370" s="278">
        <v>1.8700000000000001E-2</v>
      </c>
      <c r="G1370" s="277"/>
      <c r="H1370" s="286">
        <v>1.6400000000000001E-2</v>
      </c>
      <c r="I1370" s="275">
        <v>1.83E-2</v>
      </c>
      <c r="J1370" s="276"/>
      <c r="K1370" s="275">
        <v>2.3900000000000001E-2</v>
      </c>
      <c r="L1370" s="276"/>
      <c r="M1370" s="264">
        <f t="shared" si="1723"/>
        <v>2.8860000000000004E-2</v>
      </c>
      <c r="N1370" s="264">
        <f t="shared" si="1724"/>
        <v>3.4528571428571429E-2</v>
      </c>
      <c r="O1370" s="264">
        <f t="shared" si="1725"/>
        <v>2.0507333333333329E-2</v>
      </c>
      <c r="P1370" s="264">
        <f t="shared" si="1726"/>
        <v>4.6086666666666658E-2</v>
      </c>
      <c r="Q1370" s="265">
        <f t="shared" si="1752"/>
        <v>2.23E-2</v>
      </c>
      <c r="R1370" s="265">
        <f t="shared" si="1753"/>
        <v>1.7550000000000003E-2</v>
      </c>
      <c r="S1370" s="265">
        <f t="shared" si="1754"/>
        <v>1.83E-2</v>
      </c>
      <c r="T1370" s="265">
        <f t="shared" si="1755"/>
        <v>2.3900000000000001E-2</v>
      </c>
      <c r="V1370" s="257"/>
      <c r="W1370" s="265">
        <f t="shared" ref="W1370:W1371" si="1759">AVERAGE(Q1370:T1370)</f>
        <v>2.0512500000000003E-2</v>
      </c>
      <c r="AW1370" s="296">
        <f t="shared" si="1757"/>
        <v>2.3900000000000001E-2</v>
      </c>
      <c r="AX1370" s="266" t="str">
        <f t="shared" si="1758"/>
        <v>#5</v>
      </c>
    </row>
    <row r="1371" spans="1:50" ht="17.45" customHeight="1" thickBot="1" x14ac:dyDescent="0.3">
      <c r="A1371" s="257">
        <f t="shared" si="1694"/>
        <v>9</v>
      </c>
      <c r="B1371" s="257">
        <f t="shared" si="1695"/>
        <v>2021</v>
      </c>
      <c r="C1371" s="8">
        <f t="shared" si="1721"/>
        <v>44467</v>
      </c>
      <c r="D1371" s="260"/>
      <c r="E1371" s="261">
        <v>2.7699999999999999E-2</v>
      </c>
      <c r="F1371" s="263"/>
      <c r="G1371" s="262">
        <v>2.93E-2</v>
      </c>
      <c r="H1371" s="285"/>
      <c r="I1371" s="260"/>
      <c r="J1371" s="261">
        <v>1.7000000000000001E-2</v>
      </c>
      <c r="K1371" s="260"/>
      <c r="L1371" s="261">
        <v>4.2200000000000001E-2</v>
      </c>
      <c r="M1371" s="264">
        <f t="shared" si="1723"/>
        <v>2.9430000000000005E-2</v>
      </c>
      <c r="N1371" s="264">
        <f t="shared" si="1724"/>
        <v>3.4774285714285709E-2</v>
      </c>
      <c r="O1371" s="264">
        <f t="shared" si="1725"/>
        <v>2.0680666666666663E-2</v>
      </c>
      <c r="P1371" s="264">
        <f t="shared" si="1726"/>
        <v>4.6973333333333325E-2</v>
      </c>
      <c r="Q1371" s="265">
        <f t="shared" si="1752"/>
        <v>2.7699999999999999E-2</v>
      </c>
      <c r="R1371" s="265">
        <f t="shared" si="1753"/>
        <v>2.93E-2</v>
      </c>
      <c r="S1371" s="265">
        <f t="shared" si="1754"/>
        <v>1.7000000000000001E-2</v>
      </c>
      <c r="T1371" s="265">
        <f t="shared" si="1755"/>
        <v>4.2200000000000001E-2</v>
      </c>
      <c r="V1371" s="257"/>
      <c r="W1371" s="265">
        <f t="shared" si="1759"/>
        <v>2.9049999999999999E-2</v>
      </c>
      <c r="Z1371" s="313" t="s">
        <v>86</v>
      </c>
      <c r="AA1371" s="299">
        <v>2021</v>
      </c>
      <c r="AB1371" s="300"/>
      <c r="AC1371" s="300"/>
      <c r="AD1371" s="300"/>
      <c r="AW1371" s="296">
        <f t="shared" si="1757"/>
        <v>4.2200000000000001E-2</v>
      </c>
      <c r="AX1371" s="266" t="str">
        <f t="shared" si="1758"/>
        <v>#5</v>
      </c>
    </row>
    <row r="1372" spans="1:50" ht="17.45" customHeight="1" x14ac:dyDescent="0.25">
      <c r="A1372" s="257">
        <f t="shared" si="1694"/>
        <v>9</v>
      </c>
      <c r="B1372" s="257">
        <f t="shared" si="1695"/>
        <v>2021</v>
      </c>
      <c r="C1372" s="8">
        <f t="shared" si="1721"/>
        <v>44468</v>
      </c>
      <c r="D1372" s="260">
        <v>2.01E-2</v>
      </c>
      <c r="E1372" s="261"/>
      <c r="F1372" s="263">
        <v>4.2700000000000002E-2</v>
      </c>
      <c r="G1372" s="262"/>
      <c r="H1372" s="285"/>
      <c r="I1372" s="260">
        <v>2.2800000000000001E-2</v>
      </c>
      <c r="J1372" s="261"/>
      <c r="K1372" s="260">
        <v>2.5600000000000001E-2</v>
      </c>
      <c r="L1372" s="261"/>
      <c r="M1372" s="264">
        <f t="shared" si="1723"/>
        <v>2.8593333333333335E-2</v>
      </c>
      <c r="N1372" s="264">
        <f t="shared" si="1724"/>
        <v>3.5231428571428566E-2</v>
      </c>
      <c r="O1372" s="264">
        <f t="shared" si="1725"/>
        <v>2.0420666666666663E-2</v>
      </c>
      <c r="P1372" s="264">
        <f t="shared" si="1726"/>
        <v>4.7089999999999993E-2</v>
      </c>
      <c r="Q1372" s="265">
        <f t="shared" ref="Q1372:Q1378" si="1760">IFERROR(AVERAGE(D1372:E1372),"")</f>
        <v>2.01E-2</v>
      </c>
      <c r="R1372" s="265">
        <f t="shared" ref="R1372:R1378" si="1761">IFERROR(AVERAGE(F1372:H1372),"")</f>
        <v>4.2700000000000002E-2</v>
      </c>
      <c r="S1372" s="265">
        <f t="shared" ref="S1372:S1378" si="1762">IFERROR(AVERAGE(I1372:J1372),"")</f>
        <v>2.2800000000000001E-2</v>
      </c>
      <c r="T1372" s="265">
        <f t="shared" ref="T1372:T1378" si="1763">IFERROR(AVERAGE(K1372:L1372),"")</f>
        <v>2.5600000000000001E-2</v>
      </c>
      <c r="V1372" s="257"/>
      <c r="W1372" s="265">
        <f t="shared" ref="W1372:W1374" si="1764">AVERAGE(Q1372:T1372)</f>
        <v>2.7799999999999998E-2</v>
      </c>
      <c r="Z1372" s="301" t="s">
        <v>35</v>
      </c>
      <c r="AA1372" s="301" t="s">
        <v>1</v>
      </c>
      <c r="AB1372" s="301" t="s">
        <v>2</v>
      </c>
      <c r="AC1372" s="301" t="s">
        <v>9</v>
      </c>
      <c r="AD1372" s="301" t="s">
        <v>12</v>
      </c>
      <c r="AW1372" s="296">
        <f t="shared" si="1757"/>
        <v>4.2700000000000002E-2</v>
      </c>
      <c r="AX1372" s="266" t="str">
        <f t="shared" si="1758"/>
        <v>#2</v>
      </c>
    </row>
    <row r="1373" spans="1:50" ht="17.45" customHeight="1" thickBot="1" x14ac:dyDescent="0.3">
      <c r="A1373" s="257">
        <f t="shared" si="1694"/>
        <v>9</v>
      </c>
      <c r="B1373" s="257">
        <f t="shared" si="1695"/>
        <v>2021</v>
      </c>
      <c r="C1373" s="116">
        <f t="shared" si="1721"/>
        <v>44469</v>
      </c>
      <c r="D1373" s="126"/>
      <c r="E1373" s="129">
        <v>2.2700000000000001E-2</v>
      </c>
      <c r="F1373" s="130"/>
      <c r="G1373" s="128">
        <v>4.4600000000000001E-2</v>
      </c>
      <c r="H1373" s="127"/>
      <c r="I1373" s="126"/>
      <c r="J1373" s="129">
        <v>2.53E-2</v>
      </c>
      <c r="K1373" s="126"/>
      <c r="L1373" s="129">
        <v>4.6699999999999998E-2</v>
      </c>
      <c r="M1373" s="264">
        <f t="shared" si="1723"/>
        <v>2.7496666666666666E-2</v>
      </c>
      <c r="N1373" s="264">
        <f t="shared" si="1724"/>
        <v>3.0077142857142858E-2</v>
      </c>
      <c r="O1373" s="264">
        <f t="shared" si="1725"/>
        <v>2.0620666666666666E-2</v>
      </c>
      <c r="P1373" s="264">
        <f t="shared" si="1726"/>
        <v>2.6679999999999999E-2</v>
      </c>
      <c r="Q1373" s="265">
        <f t="shared" si="1760"/>
        <v>2.2700000000000001E-2</v>
      </c>
      <c r="R1373" s="265">
        <f t="shared" si="1761"/>
        <v>4.4600000000000001E-2</v>
      </c>
      <c r="S1373" s="265">
        <f t="shared" si="1762"/>
        <v>2.53E-2</v>
      </c>
      <c r="T1373" s="265">
        <f t="shared" si="1763"/>
        <v>4.6699999999999998E-2</v>
      </c>
      <c r="V1373" s="257"/>
      <c r="W1373" s="265">
        <f t="shared" si="1764"/>
        <v>3.4825000000000002E-2</v>
      </c>
      <c r="Z1373" s="302" t="s">
        <v>58</v>
      </c>
      <c r="AA1373" s="303">
        <f>AVERAGE(D1344:E1373)</f>
        <v>2.7496666666666666E-2</v>
      </c>
      <c r="AB1373" s="303">
        <f>AVERAGE(F1344:H1373)</f>
        <v>3.0077142857142858E-2</v>
      </c>
      <c r="AC1373" s="303">
        <f>AVERAGE(I1344:J1373)</f>
        <v>2.0620666666666666E-2</v>
      </c>
      <c r="AD1373" s="303">
        <f>AVERAGE(K1344:L1373)</f>
        <v>2.6679999999999999E-2</v>
      </c>
      <c r="AW1373" s="296">
        <f t="shared" si="1757"/>
        <v>4.6699999999999998E-2</v>
      </c>
      <c r="AX1373" s="266" t="str">
        <f t="shared" si="1758"/>
        <v>#5</v>
      </c>
    </row>
    <row r="1374" spans="1:50" ht="17.45" customHeight="1" x14ac:dyDescent="0.25">
      <c r="A1374" s="257">
        <f t="shared" si="1694"/>
        <v>10</v>
      </c>
      <c r="B1374" s="257">
        <f t="shared" si="1695"/>
        <v>2021</v>
      </c>
      <c r="C1374" s="115">
        <f t="shared" si="1721"/>
        <v>44470</v>
      </c>
      <c r="D1374" s="122">
        <v>3.0200000000000001E-2</v>
      </c>
      <c r="E1374" s="124"/>
      <c r="F1374" s="125"/>
      <c r="G1374" s="123"/>
      <c r="H1374" s="121">
        <v>2.5999999999999999E-2</v>
      </c>
      <c r="I1374" s="122">
        <v>0.02</v>
      </c>
      <c r="J1374" s="124"/>
      <c r="K1374" s="122">
        <v>3.7199999999999997E-2</v>
      </c>
      <c r="L1374" s="124"/>
      <c r="M1374" s="264">
        <f t="shared" si="1723"/>
        <v>2.7326666666666662E-2</v>
      </c>
      <c r="N1374" s="264">
        <f t="shared" si="1724"/>
        <v>3.0334285714285709E-2</v>
      </c>
      <c r="O1374" s="264">
        <f t="shared" si="1725"/>
        <v>2.0743999999999999E-2</v>
      </c>
      <c r="P1374" s="264">
        <f t="shared" si="1726"/>
        <v>2.683E-2</v>
      </c>
      <c r="Q1374" s="265">
        <f t="shared" si="1760"/>
        <v>3.0200000000000001E-2</v>
      </c>
      <c r="R1374" s="265">
        <f t="shared" si="1761"/>
        <v>2.5999999999999999E-2</v>
      </c>
      <c r="S1374" s="265">
        <f t="shared" si="1762"/>
        <v>0.02</v>
      </c>
      <c r="T1374" s="265">
        <f t="shared" si="1763"/>
        <v>3.7199999999999997E-2</v>
      </c>
      <c r="V1374" s="257"/>
      <c r="W1374" s="265">
        <f t="shared" si="1764"/>
        <v>2.835E-2</v>
      </c>
      <c r="X1374" s="265">
        <f>AVERAGE(Q1370:T1374)</f>
        <v>2.8107500000000001E-2</v>
      </c>
      <c r="Y1374" s="266">
        <v>196</v>
      </c>
      <c r="Z1374" s="302" t="s">
        <v>59</v>
      </c>
      <c r="AA1374" s="303">
        <f>MAX(D1344:E1373)</f>
        <v>6.3399999999999998E-2</v>
      </c>
      <c r="AB1374" s="303">
        <f>MAX(F1344:H1373)</f>
        <v>0.108</v>
      </c>
      <c r="AC1374" s="303">
        <f>MAX(I1344:J1373)</f>
        <v>4.0500000000000001E-2</v>
      </c>
      <c r="AD1374" s="303">
        <f>MAX(K1344:L1373)</f>
        <v>6.0699999999999997E-2</v>
      </c>
      <c r="AW1374" s="296">
        <f t="shared" si="1757"/>
        <v>3.7199999999999997E-2</v>
      </c>
      <c r="AX1374" s="266" t="str">
        <f t="shared" si="1758"/>
        <v>#5</v>
      </c>
    </row>
    <row r="1375" spans="1:50" ht="17.45" customHeight="1" thickBot="1" x14ac:dyDescent="0.3">
      <c r="A1375" s="257">
        <f t="shared" si="1694"/>
        <v>10</v>
      </c>
      <c r="B1375" s="257">
        <f t="shared" si="1695"/>
        <v>2021</v>
      </c>
      <c r="C1375" s="435">
        <f t="shared" si="1721"/>
        <v>44471</v>
      </c>
      <c r="D1375" s="434"/>
      <c r="E1375" s="436">
        <v>1.95E-2</v>
      </c>
      <c r="F1375" s="437"/>
      <c r="G1375" s="438">
        <v>2.8299999999999999E-2</v>
      </c>
      <c r="H1375" s="439"/>
      <c r="I1375" s="434"/>
      <c r="J1375" s="436">
        <v>1.35E-2</v>
      </c>
      <c r="K1375" s="434"/>
      <c r="L1375" s="436">
        <v>3.4200000000000001E-2</v>
      </c>
      <c r="M1375" s="264">
        <f t="shared" si="1723"/>
        <v>2.7309999999999997E-2</v>
      </c>
      <c r="N1375" s="264">
        <f t="shared" si="1724"/>
        <v>3.0217142857142852E-2</v>
      </c>
      <c r="O1375" s="264">
        <f t="shared" si="1725"/>
        <v>2.0324000000000002E-2</v>
      </c>
      <c r="P1375" s="264">
        <f t="shared" si="1726"/>
        <v>2.7030000000000002E-2</v>
      </c>
      <c r="Q1375" s="442">
        <f t="shared" si="1760"/>
        <v>1.95E-2</v>
      </c>
      <c r="R1375" s="442">
        <f t="shared" si="1761"/>
        <v>2.8299999999999999E-2</v>
      </c>
      <c r="S1375" s="442">
        <f t="shared" si="1762"/>
        <v>1.35E-2</v>
      </c>
      <c r="T1375" s="442">
        <f t="shared" si="1763"/>
        <v>3.4200000000000001E-2</v>
      </c>
      <c r="V1375" s="442">
        <f>AVERAGE(Q1375:T1375)</f>
        <v>2.3875E-2</v>
      </c>
      <c r="W1375" s="445"/>
      <c r="X1375" s="257"/>
      <c r="Y1375" s="266">
        <v>196</v>
      </c>
      <c r="Z1375" s="304" t="s">
        <v>128</v>
      </c>
      <c r="AA1375" s="305">
        <f>COUNTIF(D1344:E1373,"&gt;=0.075")</f>
        <v>0</v>
      </c>
      <c r="AB1375" s="305">
        <f>COUNTIF(F1344:H1373,"&gt;=0.075")</f>
        <v>1</v>
      </c>
      <c r="AC1375" s="305">
        <f>COUNTIF(I1344:J1373,"&gt;=0.075")</f>
        <v>0</v>
      </c>
      <c r="AD1375" s="305">
        <f>COUNTIF(K1344:L1373,"&gt;=0.075")</f>
        <v>0</v>
      </c>
      <c r="AW1375" s="296">
        <f t="shared" si="1757"/>
        <v>3.4200000000000001E-2</v>
      </c>
      <c r="AX1375" s="266" t="str">
        <f t="shared" si="1758"/>
        <v>#5</v>
      </c>
    </row>
    <row r="1376" spans="1:50" ht="17.45" customHeight="1" thickBot="1" x14ac:dyDescent="0.3">
      <c r="A1376" s="257">
        <f t="shared" si="1694"/>
        <v>10</v>
      </c>
      <c r="B1376" s="257">
        <f t="shared" si="1695"/>
        <v>2021</v>
      </c>
      <c r="C1376" s="48">
        <f t="shared" si="1721"/>
        <v>44472</v>
      </c>
      <c r="D1376" s="434">
        <v>3.6400000000000002E-2</v>
      </c>
      <c r="E1376" s="436"/>
      <c r="F1376" s="437">
        <v>1.4999999999999999E-2</v>
      </c>
      <c r="G1376" s="438"/>
      <c r="H1376" s="439">
        <v>1.61E-2</v>
      </c>
      <c r="I1376" s="434">
        <v>8.0199999999999994E-3</v>
      </c>
      <c r="J1376" s="436"/>
      <c r="K1376" s="434">
        <v>2.8000000000000001E-2</v>
      </c>
      <c r="L1376" s="436"/>
      <c r="M1376" s="264">
        <f t="shared" si="1723"/>
        <v>2.7796666666666661E-2</v>
      </c>
      <c r="N1376" s="264">
        <f t="shared" si="1724"/>
        <v>2.9702857142857145E-2</v>
      </c>
      <c r="O1376" s="264">
        <f t="shared" si="1725"/>
        <v>1.9881333333333331E-2</v>
      </c>
      <c r="P1376" s="264">
        <f t="shared" si="1726"/>
        <v>2.7326666666666669E-2</v>
      </c>
      <c r="Q1376" s="442">
        <f t="shared" si="1760"/>
        <v>3.6400000000000002E-2</v>
      </c>
      <c r="R1376" s="442">
        <f t="shared" si="1761"/>
        <v>1.555E-2</v>
      </c>
      <c r="S1376" s="442">
        <f t="shared" si="1762"/>
        <v>8.0199999999999994E-3</v>
      </c>
      <c r="T1376" s="442">
        <f t="shared" si="1763"/>
        <v>2.8000000000000001E-2</v>
      </c>
      <c r="V1376" s="442">
        <f>AVERAGE(Q1376:T1376)</f>
        <v>2.1992500000000002E-2</v>
      </c>
      <c r="W1376" s="445"/>
      <c r="X1376" s="265">
        <f>AVERAGE(Q1375:T1376)</f>
        <v>2.2933750000000003E-2</v>
      </c>
      <c r="Y1376" s="266">
        <v>196</v>
      </c>
      <c r="AD1376" s="136">
        <f>AVERAGE(AA1373:AD1373)</f>
        <v>2.6218619047619046E-2</v>
      </c>
      <c r="AW1376" s="296">
        <f t="shared" si="1757"/>
        <v>3.6400000000000002E-2</v>
      </c>
      <c r="AX1376" s="266" t="str">
        <f t="shared" si="1758"/>
        <v>#1</v>
      </c>
    </row>
    <row r="1377" spans="1:50" ht="17.45" customHeight="1" x14ac:dyDescent="0.25">
      <c r="A1377" s="257">
        <f t="shared" si="1694"/>
        <v>10</v>
      </c>
      <c r="B1377" s="257">
        <f t="shared" si="1695"/>
        <v>2021</v>
      </c>
      <c r="C1377" s="8">
        <f t="shared" si="1721"/>
        <v>44473</v>
      </c>
      <c r="D1377" s="260"/>
      <c r="E1377" s="261">
        <v>3.4000000000000002E-2</v>
      </c>
      <c r="F1377" s="263"/>
      <c r="G1377" s="262">
        <v>4.2500000000000003E-2</v>
      </c>
      <c r="H1377" s="285"/>
      <c r="I1377" s="260"/>
      <c r="J1377" s="261">
        <v>2.75E-2</v>
      </c>
      <c r="K1377" s="260"/>
      <c r="L1377" s="261">
        <v>4.8000000000000001E-2</v>
      </c>
      <c r="M1377" s="264">
        <f t="shared" si="1723"/>
        <v>2.846333333333333E-2</v>
      </c>
      <c r="N1377" s="264">
        <f t="shared" si="1724"/>
        <v>3.0311428571428569E-2</v>
      </c>
      <c r="O1377" s="264">
        <f t="shared" si="1725"/>
        <v>2.0378E-2</v>
      </c>
      <c r="P1377" s="264">
        <f t="shared" si="1726"/>
        <v>2.8200000000000003E-2</v>
      </c>
      <c r="Q1377" s="265">
        <f t="shared" si="1760"/>
        <v>3.4000000000000002E-2</v>
      </c>
      <c r="R1377" s="265">
        <f t="shared" si="1761"/>
        <v>4.2500000000000003E-2</v>
      </c>
      <c r="S1377" s="265">
        <f t="shared" si="1762"/>
        <v>2.75E-2</v>
      </c>
      <c r="T1377" s="265">
        <f t="shared" si="1763"/>
        <v>4.8000000000000001E-2</v>
      </c>
      <c r="V1377" s="257"/>
      <c r="W1377" s="265">
        <f t="shared" ref="W1377:W1381" si="1765">AVERAGE(Q1377:T1377)</f>
        <v>3.8000000000000006E-2</v>
      </c>
      <c r="AW1377" s="296">
        <f t="shared" si="1757"/>
        <v>4.8000000000000001E-2</v>
      </c>
      <c r="AX1377" s="266" t="str">
        <f t="shared" si="1758"/>
        <v>#5</v>
      </c>
    </row>
    <row r="1378" spans="1:50" ht="17.45" customHeight="1" x14ac:dyDescent="0.25">
      <c r="A1378" s="257">
        <f t="shared" si="1694"/>
        <v>10</v>
      </c>
      <c r="B1378" s="257">
        <f t="shared" si="1695"/>
        <v>2021</v>
      </c>
      <c r="C1378" s="8">
        <f t="shared" si="1721"/>
        <v>44474</v>
      </c>
      <c r="D1378" s="260">
        <v>3.85E-2</v>
      </c>
      <c r="E1378" s="261"/>
      <c r="F1378" s="263">
        <v>1.66E-2</v>
      </c>
      <c r="G1378" s="262"/>
      <c r="H1378" s="285"/>
      <c r="I1378" s="260">
        <v>1.7000000000000001E-2</v>
      </c>
      <c r="J1378" s="261"/>
      <c r="K1378" s="260">
        <v>3.2899999999999999E-2</v>
      </c>
      <c r="L1378" s="261"/>
      <c r="M1378" s="264">
        <f t="shared" si="1723"/>
        <v>2.9333333333333329E-2</v>
      </c>
      <c r="N1378" s="264">
        <f t="shared" si="1724"/>
        <v>3.044285714285714E-2</v>
      </c>
      <c r="O1378" s="264">
        <f t="shared" si="1725"/>
        <v>2.0667333333333333E-2</v>
      </c>
      <c r="P1378" s="264">
        <f t="shared" si="1726"/>
        <v>2.8606666666666669E-2</v>
      </c>
      <c r="Q1378" s="265">
        <f t="shared" si="1760"/>
        <v>3.85E-2</v>
      </c>
      <c r="R1378" s="265">
        <f t="shared" si="1761"/>
        <v>1.66E-2</v>
      </c>
      <c r="S1378" s="265">
        <f t="shared" si="1762"/>
        <v>1.7000000000000001E-2</v>
      </c>
      <c r="T1378" s="265">
        <f t="shared" si="1763"/>
        <v>3.2899999999999999E-2</v>
      </c>
      <c r="V1378" s="257"/>
      <c r="W1378" s="265">
        <f t="shared" si="1765"/>
        <v>2.6249999999999999E-2</v>
      </c>
      <c r="AW1378" s="296">
        <f t="shared" si="1757"/>
        <v>3.85E-2</v>
      </c>
      <c r="AX1378" s="266" t="str">
        <f t="shared" si="1758"/>
        <v>#1</v>
      </c>
    </row>
    <row r="1379" spans="1:50" ht="17.45" customHeight="1" x14ac:dyDescent="0.25">
      <c r="A1379" s="257">
        <f t="shared" si="1694"/>
        <v>10</v>
      </c>
      <c r="B1379" s="257">
        <f t="shared" si="1695"/>
        <v>2021</v>
      </c>
      <c r="C1379" s="8">
        <f t="shared" si="1721"/>
        <v>44475</v>
      </c>
      <c r="D1379" s="260"/>
      <c r="E1379" s="261">
        <v>0.04</v>
      </c>
      <c r="F1379" s="263"/>
      <c r="G1379" s="262">
        <v>2.98E-2</v>
      </c>
      <c r="H1379" s="285"/>
      <c r="I1379" s="260"/>
      <c r="J1379" s="261">
        <v>3.09E-2</v>
      </c>
      <c r="K1379" s="260"/>
      <c r="L1379" s="131">
        <v>0.111</v>
      </c>
      <c r="M1379" s="264">
        <f t="shared" si="1723"/>
        <v>3.0223333333333331E-2</v>
      </c>
      <c r="N1379" s="264">
        <f t="shared" si="1724"/>
        <v>3.0717142857142863E-2</v>
      </c>
      <c r="O1379" s="264">
        <f t="shared" si="1725"/>
        <v>2.1396333333333337E-2</v>
      </c>
      <c r="P1379" s="264">
        <f t="shared" si="1726"/>
        <v>3.1506666666666669E-2</v>
      </c>
      <c r="Q1379" s="265">
        <f t="shared" ref="Q1379:Q1384" si="1766">IFERROR(AVERAGE(D1379:E1379),"")</f>
        <v>0.04</v>
      </c>
      <c r="R1379" s="265">
        <f t="shared" ref="R1379:R1384" si="1767">IFERROR(AVERAGE(F1379:H1379),"")</f>
        <v>2.98E-2</v>
      </c>
      <c r="S1379" s="265">
        <f t="shared" ref="S1379:S1384" si="1768">IFERROR(AVERAGE(I1379:J1379),"")</f>
        <v>3.09E-2</v>
      </c>
      <c r="T1379" s="334">
        <f t="shared" ref="T1379:T1384" si="1769">IFERROR(AVERAGE(K1379:L1379),"")</f>
        <v>0.111</v>
      </c>
      <c r="V1379" s="257"/>
      <c r="W1379" s="265">
        <f t="shared" si="1765"/>
        <v>5.2925E-2</v>
      </c>
      <c r="AW1379" s="296">
        <f t="shared" si="1757"/>
        <v>0.111</v>
      </c>
      <c r="AX1379" s="266" t="str">
        <f t="shared" si="1758"/>
        <v>#5</v>
      </c>
    </row>
    <row r="1380" spans="1:50" ht="17.45" customHeight="1" x14ac:dyDescent="0.25">
      <c r="A1380" s="257">
        <f t="shared" si="1694"/>
        <v>10</v>
      </c>
      <c r="B1380" s="257">
        <f t="shared" si="1695"/>
        <v>2021</v>
      </c>
      <c r="C1380" s="8">
        <f t="shared" si="1721"/>
        <v>44476</v>
      </c>
      <c r="D1380" s="260">
        <v>1.72E-2</v>
      </c>
      <c r="E1380" s="261"/>
      <c r="F1380" s="263"/>
      <c r="G1380" s="262"/>
      <c r="H1380" s="285">
        <v>1.3899999999999999E-2</v>
      </c>
      <c r="I1380" s="260">
        <v>1.6899999999999998E-2</v>
      </c>
      <c r="J1380" s="261"/>
      <c r="K1380" s="260">
        <v>3.3399999999999999E-2</v>
      </c>
      <c r="L1380" s="261"/>
      <c r="M1380" s="264">
        <f t="shared" si="1723"/>
        <v>2.9863333333333332E-2</v>
      </c>
      <c r="N1380" s="264">
        <f t="shared" si="1724"/>
        <v>3.0405714285714286E-2</v>
      </c>
      <c r="O1380" s="264">
        <f t="shared" si="1725"/>
        <v>2.123633333333334E-2</v>
      </c>
      <c r="P1380" s="264">
        <f t="shared" si="1726"/>
        <v>3.1913333333333328E-2</v>
      </c>
      <c r="Q1380" s="265">
        <f t="shared" si="1766"/>
        <v>1.72E-2</v>
      </c>
      <c r="R1380" s="265">
        <f t="shared" si="1767"/>
        <v>1.3899999999999999E-2</v>
      </c>
      <c r="S1380" s="265">
        <f t="shared" si="1768"/>
        <v>1.6899999999999998E-2</v>
      </c>
      <c r="T1380" s="265">
        <f t="shared" si="1769"/>
        <v>3.3399999999999999E-2</v>
      </c>
      <c r="V1380" s="257"/>
      <c r="W1380" s="265">
        <f t="shared" si="1765"/>
        <v>2.035E-2</v>
      </c>
      <c r="AW1380" s="296">
        <f t="shared" si="1757"/>
        <v>3.3399999999999999E-2</v>
      </c>
      <c r="AX1380" s="266" t="str">
        <f t="shared" si="1758"/>
        <v>#5</v>
      </c>
    </row>
    <row r="1381" spans="1:50" ht="17.45" customHeight="1" x14ac:dyDescent="0.25">
      <c r="A1381" s="257">
        <f t="shared" si="1694"/>
        <v>10</v>
      </c>
      <c r="B1381" s="257">
        <f t="shared" si="1695"/>
        <v>2021</v>
      </c>
      <c r="C1381" s="8">
        <f t="shared" si="1721"/>
        <v>44477</v>
      </c>
      <c r="D1381" s="260"/>
      <c r="E1381" s="261">
        <v>2.5600000000000001E-2</v>
      </c>
      <c r="F1381" s="263"/>
      <c r="G1381" s="262">
        <v>1.2999999999999999E-2</v>
      </c>
      <c r="H1381" s="285"/>
      <c r="I1381" s="260"/>
      <c r="J1381" s="261">
        <v>1.32E-2</v>
      </c>
      <c r="K1381" s="260"/>
      <c r="L1381" s="261">
        <v>3.7199999999999997E-2</v>
      </c>
      <c r="M1381" s="264">
        <f t="shared" si="1723"/>
        <v>3.009333333333333E-2</v>
      </c>
      <c r="N1381" s="264">
        <f t="shared" si="1724"/>
        <v>2.9899999999999993E-2</v>
      </c>
      <c r="O1381" s="264">
        <f t="shared" si="1725"/>
        <v>2.0873000000000006E-2</v>
      </c>
      <c r="P1381" s="264">
        <f t="shared" si="1726"/>
        <v>3.221333333333333E-2</v>
      </c>
      <c r="Q1381" s="265">
        <f t="shared" si="1766"/>
        <v>2.5600000000000001E-2</v>
      </c>
      <c r="R1381" s="265">
        <f t="shared" si="1767"/>
        <v>1.2999999999999999E-2</v>
      </c>
      <c r="S1381" s="265">
        <f t="shared" si="1768"/>
        <v>1.32E-2</v>
      </c>
      <c r="T1381" s="265">
        <f t="shared" si="1769"/>
        <v>3.7199999999999997E-2</v>
      </c>
      <c r="V1381" s="257"/>
      <c r="W1381" s="265">
        <f t="shared" si="1765"/>
        <v>2.2249999999999999E-2</v>
      </c>
      <c r="X1381" s="265">
        <f>AVERAGE(Q1377:T1381)</f>
        <v>3.1954999999999997E-2</v>
      </c>
      <c r="Y1381" s="266">
        <v>197</v>
      </c>
      <c r="AW1381" s="296">
        <f t="shared" si="1757"/>
        <v>3.7199999999999997E-2</v>
      </c>
      <c r="AX1381" s="266" t="str">
        <f t="shared" si="1758"/>
        <v>#5</v>
      </c>
    </row>
    <row r="1382" spans="1:50" ht="17.45" customHeight="1" x14ac:dyDescent="0.25">
      <c r="A1382" s="257">
        <f t="shared" si="1694"/>
        <v>10</v>
      </c>
      <c r="B1382" s="257">
        <f t="shared" si="1695"/>
        <v>2021</v>
      </c>
      <c r="C1382" s="48">
        <f t="shared" si="1721"/>
        <v>44478</v>
      </c>
      <c r="D1382" s="434">
        <v>1.4500000000000001E-2</v>
      </c>
      <c r="E1382" s="436"/>
      <c r="F1382" s="437">
        <v>1.2699999999999999E-2</v>
      </c>
      <c r="G1382" s="438"/>
      <c r="H1382" s="439">
        <v>1.32E-2</v>
      </c>
      <c r="I1382" s="434">
        <v>1.2999999999999999E-2</v>
      </c>
      <c r="J1382" s="436"/>
      <c r="K1382" s="434">
        <v>1.9099999999999999E-2</v>
      </c>
      <c r="L1382" s="436"/>
      <c r="M1382" s="264">
        <f t="shared" si="1723"/>
        <v>2.9853333333333329E-2</v>
      </c>
      <c r="N1382" s="264">
        <f t="shared" si="1724"/>
        <v>2.9265714285714291E-2</v>
      </c>
      <c r="O1382" s="264">
        <f t="shared" si="1725"/>
        <v>2.0459666666666668E-2</v>
      </c>
      <c r="P1382" s="264">
        <f t="shared" si="1726"/>
        <v>3.2076666666666663E-2</v>
      </c>
      <c r="Q1382" s="442">
        <f t="shared" si="1766"/>
        <v>1.4500000000000001E-2</v>
      </c>
      <c r="R1382" s="442">
        <f t="shared" si="1767"/>
        <v>1.295E-2</v>
      </c>
      <c r="S1382" s="442">
        <f t="shared" si="1768"/>
        <v>1.2999999999999999E-2</v>
      </c>
      <c r="T1382" s="442">
        <f t="shared" si="1769"/>
        <v>1.9099999999999999E-2</v>
      </c>
      <c r="V1382" s="442">
        <f>AVERAGE(Q1382:T1382)</f>
        <v>1.48875E-2</v>
      </c>
      <c r="W1382" s="445"/>
      <c r="X1382" s="257"/>
      <c r="Y1382" s="266">
        <v>197</v>
      </c>
      <c r="AW1382" s="296">
        <f t="shared" si="1757"/>
        <v>1.9099999999999999E-2</v>
      </c>
      <c r="AX1382" s="266" t="str">
        <f t="shared" si="1758"/>
        <v>#5</v>
      </c>
    </row>
    <row r="1383" spans="1:50" ht="17.45" customHeight="1" x14ac:dyDescent="0.25">
      <c r="A1383" s="257">
        <f t="shared" si="1694"/>
        <v>10</v>
      </c>
      <c r="B1383" s="257">
        <f t="shared" si="1695"/>
        <v>2021</v>
      </c>
      <c r="C1383" s="435">
        <f t="shared" si="1721"/>
        <v>44479</v>
      </c>
      <c r="D1383" s="434"/>
      <c r="E1383" s="436">
        <v>5.3600000000000002E-2</v>
      </c>
      <c r="F1383" s="437"/>
      <c r="G1383" s="438">
        <v>1.5299999999999999E-2</v>
      </c>
      <c r="H1383" s="439"/>
      <c r="I1383" s="434"/>
      <c r="J1383" s="436">
        <v>1.15E-2</v>
      </c>
      <c r="K1383" s="434"/>
      <c r="L1383" s="436">
        <v>3.0599999999999999E-2</v>
      </c>
      <c r="M1383" s="264">
        <f t="shared" si="1723"/>
        <v>3.0946666666666664E-2</v>
      </c>
      <c r="N1383" s="264">
        <f t="shared" si="1724"/>
        <v>2.9080000000000009E-2</v>
      </c>
      <c r="O1383" s="264">
        <f t="shared" si="1725"/>
        <v>2.0176333333333338E-2</v>
      </c>
      <c r="P1383" s="264">
        <f t="shared" si="1726"/>
        <v>3.1856666666666665E-2</v>
      </c>
      <c r="Q1383" s="442">
        <f t="shared" si="1766"/>
        <v>5.3600000000000002E-2</v>
      </c>
      <c r="R1383" s="442">
        <f t="shared" si="1767"/>
        <v>1.5299999999999999E-2</v>
      </c>
      <c r="S1383" s="442">
        <f t="shared" si="1768"/>
        <v>1.15E-2</v>
      </c>
      <c r="T1383" s="442">
        <f t="shared" si="1769"/>
        <v>3.0599999999999999E-2</v>
      </c>
      <c r="V1383" s="442">
        <f>AVERAGE(Q1383:T1383)</f>
        <v>2.775E-2</v>
      </c>
      <c r="W1383" s="445"/>
      <c r="X1383" s="265">
        <f>AVERAGE(Q1382:T1383)</f>
        <v>2.1318750000000001E-2</v>
      </c>
      <c r="Y1383" s="266">
        <v>197</v>
      </c>
      <c r="AW1383" s="296">
        <f t="shared" si="1757"/>
        <v>5.3600000000000002E-2</v>
      </c>
      <c r="AX1383" s="266" t="str">
        <f t="shared" si="1758"/>
        <v>#1</v>
      </c>
    </row>
    <row r="1384" spans="1:50" ht="17.45" customHeight="1" x14ac:dyDescent="0.25">
      <c r="A1384" s="257">
        <f t="shared" si="1694"/>
        <v>10</v>
      </c>
      <c r="B1384" s="257">
        <f t="shared" si="1695"/>
        <v>2021</v>
      </c>
      <c r="C1384" s="8">
        <f t="shared" si="1721"/>
        <v>44480</v>
      </c>
      <c r="D1384" s="260">
        <v>3.3799999999999997E-2</v>
      </c>
      <c r="E1384" s="261"/>
      <c r="F1384" s="263">
        <v>4.0300000000000002E-2</v>
      </c>
      <c r="G1384" s="262"/>
      <c r="H1384" s="285"/>
      <c r="I1384" s="260">
        <v>2.8199999999999999E-2</v>
      </c>
      <c r="J1384" s="261"/>
      <c r="K1384" s="260">
        <v>4.6699999999999998E-2</v>
      </c>
      <c r="L1384" s="261"/>
      <c r="M1384" s="264">
        <f t="shared" si="1723"/>
        <v>3.1383333333333326E-2</v>
      </c>
      <c r="N1384" s="264">
        <f t="shared" si="1724"/>
        <v>2.9505714285714291E-2</v>
      </c>
      <c r="O1384" s="264">
        <f t="shared" si="1725"/>
        <v>2.0689666666666669E-2</v>
      </c>
      <c r="P1384" s="264">
        <f t="shared" si="1726"/>
        <v>3.2930000000000001E-2</v>
      </c>
      <c r="Q1384" s="265">
        <f t="shared" si="1766"/>
        <v>3.3799999999999997E-2</v>
      </c>
      <c r="R1384" s="265">
        <f t="shared" si="1767"/>
        <v>4.0300000000000002E-2</v>
      </c>
      <c r="S1384" s="265">
        <f t="shared" si="1768"/>
        <v>2.8199999999999999E-2</v>
      </c>
      <c r="T1384" s="265">
        <f t="shared" si="1769"/>
        <v>4.6699999999999998E-2</v>
      </c>
      <c r="V1384" s="257"/>
      <c r="W1384" s="265">
        <f t="shared" ref="W1384:W1385" si="1770">AVERAGE(Q1384:T1384)</f>
        <v>3.7249999999999998E-2</v>
      </c>
      <c r="AW1384" s="296">
        <f t="shared" si="1757"/>
        <v>4.6699999999999998E-2</v>
      </c>
      <c r="AX1384" s="266" t="str">
        <f t="shared" si="1758"/>
        <v>#5</v>
      </c>
    </row>
    <row r="1385" spans="1:50" ht="17.45" customHeight="1" x14ac:dyDescent="0.25">
      <c r="A1385" s="257">
        <f t="shared" si="1694"/>
        <v>10</v>
      </c>
      <c r="B1385" s="257">
        <f t="shared" si="1695"/>
        <v>2021</v>
      </c>
      <c r="C1385" s="8">
        <f t="shared" si="1721"/>
        <v>44481</v>
      </c>
      <c r="D1385" s="252"/>
      <c r="E1385" s="253">
        <v>2.53E-2</v>
      </c>
      <c r="F1385" s="255"/>
      <c r="G1385" s="364">
        <v>0.10199999999999999</v>
      </c>
      <c r="H1385" s="114"/>
      <c r="I1385" s="252"/>
      <c r="J1385" s="335">
        <v>0.13700000000000001</v>
      </c>
      <c r="K1385" s="252"/>
      <c r="L1385" s="253">
        <v>2.92E-2</v>
      </c>
      <c r="M1385" s="264">
        <f t="shared" si="1723"/>
        <v>3.1406666666666659E-2</v>
      </c>
      <c r="N1385" s="264">
        <f t="shared" si="1724"/>
        <v>3.1494285714285725E-2</v>
      </c>
      <c r="O1385" s="264">
        <f t="shared" si="1725"/>
        <v>2.4726333333333336E-2</v>
      </c>
      <c r="P1385" s="264">
        <f t="shared" si="1726"/>
        <v>3.3286666666666666E-2</v>
      </c>
      <c r="Q1385" s="265">
        <f t="shared" ref="Q1385" si="1771">IFERROR(AVERAGE(D1385:E1385),"")</f>
        <v>2.53E-2</v>
      </c>
      <c r="R1385" s="334">
        <f t="shared" ref="R1385" si="1772">IFERROR(AVERAGE(F1385:H1385),"")</f>
        <v>0.10199999999999999</v>
      </c>
      <c r="S1385" s="334">
        <f t="shared" ref="S1385" si="1773">IFERROR(AVERAGE(I1385:J1385),"")</f>
        <v>0.13700000000000001</v>
      </c>
      <c r="T1385" s="265">
        <f t="shared" ref="T1385" si="1774">IFERROR(AVERAGE(K1385:L1385),"")</f>
        <v>2.92E-2</v>
      </c>
      <c r="V1385" s="257"/>
      <c r="W1385" s="265">
        <f t="shared" si="1770"/>
        <v>7.3374999999999996E-2</v>
      </c>
      <c r="AW1385" s="296">
        <f t="shared" si="1757"/>
        <v>0.13700000000000001</v>
      </c>
      <c r="AX1385" s="266" t="str">
        <f t="shared" si="1758"/>
        <v>#4</v>
      </c>
    </row>
    <row r="1386" spans="1:50" ht="17.45" customHeight="1" x14ac:dyDescent="0.25">
      <c r="A1386" s="257">
        <f t="shared" si="1694"/>
        <v>10</v>
      </c>
      <c r="B1386" s="257">
        <f t="shared" si="1695"/>
        <v>2021</v>
      </c>
      <c r="C1386" s="8">
        <f t="shared" si="1721"/>
        <v>44482</v>
      </c>
      <c r="D1386" s="260">
        <v>3.95E-2</v>
      </c>
      <c r="E1386" s="261"/>
      <c r="F1386" s="263"/>
      <c r="G1386" s="262"/>
      <c r="H1386" s="285">
        <v>2.8299999999999999E-2</v>
      </c>
      <c r="I1386" s="260">
        <v>2.2100000000000002E-2</v>
      </c>
      <c r="J1386" s="261"/>
      <c r="K1386" s="260">
        <v>3.0200000000000001E-2</v>
      </c>
      <c r="L1386" s="261"/>
      <c r="M1386" s="264">
        <f t="shared" si="1723"/>
        <v>3.191999999999999E-2</v>
      </c>
      <c r="N1386" s="264">
        <f t="shared" si="1724"/>
        <v>3.0911428571428572E-2</v>
      </c>
      <c r="O1386" s="264">
        <f t="shared" si="1725"/>
        <v>2.4113000000000002E-2</v>
      </c>
      <c r="P1386" s="264">
        <f t="shared" si="1726"/>
        <v>3.363E-2</v>
      </c>
      <c r="Q1386" s="265">
        <f t="shared" ref="Q1386:Q1391" si="1775">IFERROR(AVERAGE(D1386:E1386),"")</f>
        <v>3.95E-2</v>
      </c>
      <c r="R1386" s="265">
        <f t="shared" ref="R1386:R1391" si="1776">IFERROR(AVERAGE(F1386:H1386),"")</f>
        <v>2.8299999999999999E-2</v>
      </c>
      <c r="S1386" s="265">
        <f t="shared" ref="S1386:S1391" si="1777">IFERROR(AVERAGE(I1386:J1386),"")</f>
        <v>2.2100000000000002E-2</v>
      </c>
      <c r="T1386" s="265">
        <f t="shared" ref="T1386:T1391" si="1778">IFERROR(AVERAGE(K1386:L1386),"")</f>
        <v>3.0200000000000001E-2</v>
      </c>
      <c r="V1386" s="257"/>
      <c r="W1386" s="265">
        <f t="shared" ref="W1386:W1388" si="1779">AVERAGE(Q1386:T1386)</f>
        <v>3.0025000000000003E-2</v>
      </c>
      <c r="AW1386" s="296">
        <f t="shared" si="1757"/>
        <v>3.95E-2</v>
      </c>
      <c r="AX1386" s="266" t="str">
        <f t="shared" si="1758"/>
        <v>#1</v>
      </c>
    </row>
    <row r="1387" spans="1:50" ht="17.45" customHeight="1" x14ac:dyDescent="0.25">
      <c r="A1387" s="257">
        <f t="shared" si="1694"/>
        <v>10</v>
      </c>
      <c r="B1387" s="257">
        <f t="shared" si="1695"/>
        <v>2021</v>
      </c>
      <c r="C1387" s="8">
        <f t="shared" si="1721"/>
        <v>44483</v>
      </c>
      <c r="D1387" s="260"/>
      <c r="E1387" s="261">
        <v>2.2599999999999999E-2</v>
      </c>
      <c r="F1387" s="263"/>
      <c r="G1387" s="262">
        <v>1.95E-2</v>
      </c>
      <c r="H1387" s="285"/>
      <c r="I1387" s="260"/>
      <c r="J1387" s="261">
        <v>2.0799999999999999E-2</v>
      </c>
      <c r="K1387" s="260"/>
      <c r="L1387" s="261">
        <v>2.8899999999999999E-2</v>
      </c>
      <c r="M1387" s="264">
        <f t="shared" si="1723"/>
        <v>3.168E-2</v>
      </c>
      <c r="N1387" s="264">
        <f t="shared" si="1724"/>
        <v>3.0674285714285716E-2</v>
      </c>
      <c r="O1387" s="264">
        <f t="shared" si="1725"/>
        <v>2.3699666666666671E-2</v>
      </c>
      <c r="P1387" s="264">
        <f t="shared" si="1726"/>
        <v>3.3523333333333336E-2</v>
      </c>
      <c r="Q1387" s="265">
        <f t="shared" si="1775"/>
        <v>2.2599999999999999E-2</v>
      </c>
      <c r="R1387" s="265">
        <f t="shared" si="1776"/>
        <v>1.95E-2</v>
      </c>
      <c r="S1387" s="265">
        <f t="shared" si="1777"/>
        <v>2.0799999999999999E-2</v>
      </c>
      <c r="T1387" s="265">
        <f t="shared" si="1778"/>
        <v>2.8899999999999999E-2</v>
      </c>
      <c r="V1387" s="257"/>
      <c r="W1387" s="265">
        <f t="shared" si="1779"/>
        <v>2.2949999999999998E-2</v>
      </c>
      <c r="AW1387" s="296">
        <f t="shared" ref="AW1387:AW1399" si="1780">MAX(Q1387:T1387)</f>
        <v>2.8899999999999999E-2</v>
      </c>
      <c r="AX1387" s="266" t="str">
        <f t="shared" ref="AX1387:AX1399" si="1781">IF(Q1387=AW1387,"#1",IF(R1387=AW1387,"#2",IF(S1387=AW1387,"#4",IF(T1387=AW1387,"#5"))))</f>
        <v>#5</v>
      </c>
    </row>
    <row r="1388" spans="1:50" ht="17.45" customHeight="1" x14ac:dyDescent="0.25">
      <c r="A1388" s="257">
        <f t="shared" si="1694"/>
        <v>10</v>
      </c>
      <c r="B1388" s="257">
        <f t="shared" si="1695"/>
        <v>2021</v>
      </c>
      <c r="C1388" s="48">
        <f t="shared" si="1721"/>
        <v>44484</v>
      </c>
      <c r="D1388" s="275">
        <v>3.04E-2</v>
      </c>
      <c r="E1388" s="276"/>
      <c r="F1388" s="278">
        <v>2.18E-2</v>
      </c>
      <c r="G1388" s="277"/>
      <c r="H1388" s="286">
        <v>2.1999999999999999E-2</v>
      </c>
      <c r="I1388" s="275">
        <v>2.7400000000000001E-2</v>
      </c>
      <c r="J1388" s="276"/>
      <c r="K1388" s="275">
        <v>3.44E-2</v>
      </c>
      <c r="L1388" s="276"/>
      <c r="M1388" s="264">
        <f t="shared" si="1723"/>
        <v>3.1996666666666659E-2</v>
      </c>
      <c r="N1388" s="264">
        <f t="shared" si="1724"/>
        <v>3.038571428571429E-2</v>
      </c>
      <c r="O1388" s="264">
        <f t="shared" si="1725"/>
        <v>2.3866333333333333E-2</v>
      </c>
      <c r="P1388" s="264">
        <f t="shared" si="1726"/>
        <v>3.3986666666666672E-2</v>
      </c>
      <c r="Q1388" s="265">
        <f t="shared" si="1775"/>
        <v>3.04E-2</v>
      </c>
      <c r="R1388" s="265">
        <f t="shared" si="1776"/>
        <v>2.1899999999999999E-2</v>
      </c>
      <c r="S1388" s="265">
        <f t="shared" si="1777"/>
        <v>2.7400000000000001E-2</v>
      </c>
      <c r="T1388" s="265">
        <f t="shared" si="1778"/>
        <v>3.44E-2</v>
      </c>
      <c r="V1388" s="257"/>
      <c r="W1388" s="265">
        <f t="shared" si="1779"/>
        <v>2.8524999999999998E-2</v>
      </c>
      <c r="X1388" s="265">
        <f>AVERAGE(Q1384:T1388)</f>
        <v>3.8425000000000001E-2</v>
      </c>
      <c r="Y1388" s="266">
        <v>198</v>
      </c>
      <c r="AW1388" s="296">
        <f t="shared" si="1780"/>
        <v>3.44E-2</v>
      </c>
      <c r="AX1388" s="266" t="str">
        <f t="shared" si="1781"/>
        <v>#5</v>
      </c>
    </row>
    <row r="1389" spans="1:50" ht="17.45" customHeight="1" x14ac:dyDescent="0.25">
      <c r="A1389" s="257">
        <f t="shared" si="1694"/>
        <v>10</v>
      </c>
      <c r="B1389" s="257">
        <f t="shared" si="1695"/>
        <v>2021</v>
      </c>
      <c r="C1389" s="435">
        <f t="shared" si="1721"/>
        <v>44485</v>
      </c>
      <c r="D1389" s="434"/>
      <c r="E1389" s="436">
        <v>2.0199999999999999E-2</v>
      </c>
      <c r="F1389" s="437"/>
      <c r="G1389" s="438">
        <v>1.7600000000000001E-2</v>
      </c>
      <c r="H1389" s="439"/>
      <c r="I1389" s="434"/>
      <c r="J1389" s="436">
        <v>1.6E-2</v>
      </c>
      <c r="K1389" s="434"/>
      <c r="L1389" s="436">
        <v>2.9700000000000001E-2</v>
      </c>
      <c r="M1389" s="264">
        <f t="shared" si="1723"/>
        <v>3.1393333333333322E-2</v>
      </c>
      <c r="N1389" s="264">
        <f t="shared" si="1724"/>
        <v>3.0222857142857145E-2</v>
      </c>
      <c r="O1389" s="264">
        <f t="shared" si="1725"/>
        <v>2.3739666666666669E-2</v>
      </c>
      <c r="P1389" s="264">
        <f t="shared" si="1726"/>
        <v>3.4200000000000001E-2</v>
      </c>
      <c r="Q1389" s="442">
        <f t="shared" si="1775"/>
        <v>2.0199999999999999E-2</v>
      </c>
      <c r="R1389" s="442">
        <f t="shared" si="1776"/>
        <v>1.7600000000000001E-2</v>
      </c>
      <c r="S1389" s="442">
        <f t="shared" si="1777"/>
        <v>1.6E-2</v>
      </c>
      <c r="T1389" s="442">
        <f t="shared" si="1778"/>
        <v>2.9700000000000001E-2</v>
      </c>
      <c r="V1389" s="442">
        <f>AVERAGE(Q1389:T1389)</f>
        <v>2.0875000000000001E-2</v>
      </c>
      <c r="W1389" s="445"/>
      <c r="X1389" s="257"/>
      <c r="Y1389" s="266">
        <v>198</v>
      </c>
      <c r="AW1389" s="296">
        <f t="shared" si="1780"/>
        <v>2.9700000000000001E-2</v>
      </c>
      <c r="AX1389" s="266" t="str">
        <f t="shared" si="1781"/>
        <v>#5</v>
      </c>
    </row>
    <row r="1390" spans="1:50" ht="17.45" customHeight="1" x14ac:dyDescent="0.25">
      <c r="A1390" s="257">
        <f t="shared" si="1694"/>
        <v>10</v>
      </c>
      <c r="B1390" s="257">
        <f t="shared" si="1695"/>
        <v>2021</v>
      </c>
      <c r="C1390" s="435">
        <f t="shared" si="1721"/>
        <v>44486</v>
      </c>
      <c r="D1390" s="434">
        <v>2.0799999999999999E-2</v>
      </c>
      <c r="E1390" s="436"/>
      <c r="F1390" s="437">
        <v>1.0200000000000001E-2</v>
      </c>
      <c r="G1390" s="438"/>
      <c r="H1390" s="439"/>
      <c r="I1390" s="434">
        <v>9.1199999999999996E-3</v>
      </c>
      <c r="J1390" s="436"/>
      <c r="K1390" s="434">
        <v>2.24E-2</v>
      </c>
      <c r="L1390" s="436"/>
      <c r="M1390" s="264">
        <f t="shared" si="1723"/>
        <v>3.077333333333333E-2</v>
      </c>
      <c r="N1390" s="264">
        <f t="shared" si="1724"/>
        <v>2.9982857142857144E-2</v>
      </c>
      <c r="O1390" s="264">
        <f t="shared" si="1725"/>
        <v>2.3250333333333335E-2</v>
      </c>
      <c r="P1390" s="264">
        <f t="shared" si="1726"/>
        <v>3.4243333333333334E-2</v>
      </c>
      <c r="Q1390" s="442">
        <f t="shared" si="1775"/>
        <v>2.0799999999999999E-2</v>
      </c>
      <c r="R1390" s="442">
        <f t="shared" si="1776"/>
        <v>1.0200000000000001E-2</v>
      </c>
      <c r="S1390" s="442">
        <f t="shared" si="1777"/>
        <v>9.1199999999999996E-3</v>
      </c>
      <c r="T1390" s="442">
        <f t="shared" si="1778"/>
        <v>2.24E-2</v>
      </c>
      <c r="V1390" s="442">
        <f>AVERAGE(Q1390:T1390)</f>
        <v>1.5630000000000002E-2</v>
      </c>
      <c r="W1390" s="445"/>
      <c r="X1390" s="265">
        <f>AVERAGE(Q1389:T1390)</f>
        <v>1.8252500000000001E-2</v>
      </c>
      <c r="Y1390" s="266">
        <v>198</v>
      </c>
      <c r="AW1390" s="296">
        <f t="shared" si="1780"/>
        <v>2.24E-2</v>
      </c>
      <c r="AX1390" s="266" t="str">
        <f t="shared" si="1781"/>
        <v>#5</v>
      </c>
    </row>
    <row r="1391" spans="1:50" ht="17.45" customHeight="1" x14ac:dyDescent="0.25">
      <c r="A1391" s="257">
        <f t="shared" si="1694"/>
        <v>10</v>
      </c>
      <c r="B1391" s="257">
        <f t="shared" si="1695"/>
        <v>2021</v>
      </c>
      <c r="C1391" s="8">
        <f t="shared" si="1721"/>
        <v>44487</v>
      </c>
      <c r="D1391" s="260"/>
      <c r="E1391" s="261">
        <v>2.5399999999999999E-2</v>
      </c>
      <c r="F1391" s="263"/>
      <c r="G1391" s="262">
        <v>2.3400000000000001E-2</v>
      </c>
      <c r="H1391" s="285"/>
      <c r="I1391" s="260"/>
      <c r="J1391" s="261">
        <v>2.06E-2</v>
      </c>
      <c r="K1391" s="260"/>
      <c r="L1391" s="261">
        <v>3.1899999999999998E-2</v>
      </c>
      <c r="M1391" s="264">
        <f t="shared" si="1723"/>
        <v>3.1079999999999997E-2</v>
      </c>
      <c r="N1391" s="264">
        <f t="shared" si="1724"/>
        <v>2.9702857142857152E-2</v>
      </c>
      <c r="O1391" s="264">
        <f t="shared" si="1725"/>
        <v>2.355033333333334E-2</v>
      </c>
      <c r="P1391" s="264">
        <f t="shared" si="1726"/>
        <v>3.4623333333333339E-2</v>
      </c>
      <c r="Q1391" s="265">
        <f t="shared" si="1775"/>
        <v>2.5399999999999999E-2</v>
      </c>
      <c r="R1391" s="265">
        <f t="shared" si="1776"/>
        <v>2.3400000000000001E-2</v>
      </c>
      <c r="S1391" s="265">
        <f t="shared" si="1777"/>
        <v>2.06E-2</v>
      </c>
      <c r="T1391" s="265">
        <f t="shared" si="1778"/>
        <v>3.1899999999999998E-2</v>
      </c>
      <c r="V1391" s="257"/>
      <c r="W1391" s="265">
        <f t="shared" ref="W1391" si="1782">AVERAGE(Q1391:T1391)</f>
        <v>2.5324999999999997E-2</v>
      </c>
      <c r="AW1391" s="296">
        <f t="shared" si="1780"/>
        <v>3.1899999999999998E-2</v>
      </c>
      <c r="AX1391" s="266" t="str">
        <f t="shared" si="1781"/>
        <v>#5</v>
      </c>
    </row>
    <row r="1392" spans="1:50" ht="17.45" customHeight="1" x14ac:dyDescent="0.25">
      <c r="A1392" s="257">
        <f t="shared" ref="A1392:A1455" si="1783">IF(ISNUMBER(C1392),MONTH(C1392),"")</f>
        <v>10</v>
      </c>
      <c r="B1392" s="257">
        <f t="shared" ref="B1392:B1455" si="1784">IF(ISNUMBER(C1392),YEAR(C1392),"")</f>
        <v>2021</v>
      </c>
      <c r="C1392" s="8">
        <f t="shared" si="1721"/>
        <v>44488</v>
      </c>
      <c r="D1392" s="260">
        <v>2.2499999999999999E-2</v>
      </c>
      <c r="E1392" s="261"/>
      <c r="F1392" s="263"/>
      <c r="G1392" s="262"/>
      <c r="H1392" s="285">
        <v>1.7899999999999999E-2</v>
      </c>
      <c r="I1392" s="260">
        <v>2.1899999999999999E-2</v>
      </c>
      <c r="J1392" s="261"/>
      <c r="K1392" s="260">
        <v>2.5600000000000001E-2</v>
      </c>
      <c r="L1392" s="261"/>
      <c r="M1392" s="264">
        <f t="shared" si="1723"/>
        <v>3.1403333333333325E-2</v>
      </c>
      <c r="N1392" s="264">
        <f t="shared" si="1724"/>
        <v>2.9825714285714292E-2</v>
      </c>
      <c r="O1392" s="264">
        <f t="shared" si="1725"/>
        <v>2.3920333333333335E-2</v>
      </c>
      <c r="P1392" s="264">
        <f t="shared" si="1726"/>
        <v>3.5063333333333335E-2</v>
      </c>
      <c r="Q1392" s="265">
        <f t="shared" ref="Q1392" si="1785">IFERROR(AVERAGE(D1392:E1392),"")</f>
        <v>2.2499999999999999E-2</v>
      </c>
      <c r="R1392" s="265">
        <f t="shared" ref="R1392" si="1786">IFERROR(AVERAGE(F1392:H1392),"")</f>
        <v>1.7899999999999999E-2</v>
      </c>
      <c r="S1392" s="265">
        <f t="shared" ref="S1392" si="1787">IFERROR(AVERAGE(I1392:J1392),"")</f>
        <v>2.1899999999999999E-2</v>
      </c>
      <c r="T1392" s="265">
        <f t="shared" ref="T1392" si="1788">IFERROR(AVERAGE(K1392:L1392),"")</f>
        <v>2.5600000000000001E-2</v>
      </c>
      <c r="V1392" s="257"/>
      <c r="W1392" s="265">
        <f t="shared" ref="W1392" si="1789">AVERAGE(Q1392:T1392)</f>
        <v>2.1974999999999998E-2</v>
      </c>
      <c r="AW1392" s="296">
        <f t="shared" si="1780"/>
        <v>2.5600000000000001E-2</v>
      </c>
      <c r="AX1392" s="266" t="str">
        <f t="shared" si="1781"/>
        <v>#5</v>
      </c>
    </row>
    <row r="1393" spans="1:50" ht="17.45" customHeight="1" x14ac:dyDescent="0.25">
      <c r="A1393" s="257">
        <f t="shared" si="1783"/>
        <v>10</v>
      </c>
      <c r="B1393" s="257">
        <f t="shared" si="1784"/>
        <v>2021</v>
      </c>
      <c r="C1393" s="8">
        <f t="shared" si="1721"/>
        <v>44489</v>
      </c>
      <c r="D1393" s="260"/>
      <c r="E1393" s="261">
        <v>2.1100000000000001E-2</v>
      </c>
      <c r="F1393" s="263"/>
      <c r="G1393" s="262">
        <v>2.2200000000000001E-2</v>
      </c>
      <c r="H1393" s="285"/>
      <c r="I1393" s="260"/>
      <c r="J1393" s="261">
        <v>2.46E-2</v>
      </c>
      <c r="K1393" s="260"/>
      <c r="L1393" s="261">
        <v>4.0300000000000002E-2</v>
      </c>
      <c r="M1393" s="264">
        <f t="shared" si="1723"/>
        <v>3.1076666666666659E-2</v>
      </c>
      <c r="N1393" s="264">
        <f t="shared" si="1724"/>
        <v>2.9499999999999998E-2</v>
      </c>
      <c r="O1393" s="264">
        <f t="shared" si="1725"/>
        <v>2.366366666666667E-2</v>
      </c>
      <c r="P1393" s="264">
        <f t="shared" si="1726"/>
        <v>3.5176666666666662E-2</v>
      </c>
      <c r="Q1393" s="265">
        <f t="shared" ref="Q1393:Q1398" si="1790">IFERROR(AVERAGE(D1393:E1393),"")</f>
        <v>2.1100000000000001E-2</v>
      </c>
      <c r="R1393" s="265">
        <f t="shared" ref="R1393:R1398" si="1791">IFERROR(AVERAGE(F1393:H1393),"")</f>
        <v>2.2200000000000001E-2</v>
      </c>
      <c r="S1393" s="265">
        <f t="shared" ref="S1393:S1398" si="1792">IFERROR(AVERAGE(I1393:J1393),"")</f>
        <v>2.46E-2</v>
      </c>
      <c r="T1393" s="265">
        <f t="shared" ref="T1393:T1398" si="1793">IFERROR(AVERAGE(K1393:L1393),"")</f>
        <v>4.0300000000000002E-2</v>
      </c>
      <c r="V1393" s="257"/>
      <c r="W1393" s="265">
        <f t="shared" ref="W1393:W1395" si="1794">AVERAGE(Q1393:T1393)</f>
        <v>2.7050000000000001E-2</v>
      </c>
      <c r="AW1393" s="296">
        <f t="shared" si="1780"/>
        <v>4.0300000000000002E-2</v>
      </c>
      <c r="AX1393" s="266" t="str">
        <f t="shared" si="1781"/>
        <v>#5</v>
      </c>
    </row>
    <row r="1394" spans="1:50" ht="17.45" customHeight="1" x14ac:dyDescent="0.25">
      <c r="A1394" s="257">
        <f t="shared" si="1783"/>
        <v>10</v>
      </c>
      <c r="B1394" s="257">
        <f t="shared" si="1784"/>
        <v>2021</v>
      </c>
      <c r="C1394" s="48">
        <f t="shared" si="1721"/>
        <v>44490</v>
      </c>
      <c r="D1394" s="275">
        <v>1.6799999999999999E-2</v>
      </c>
      <c r="E1394" s="276"/>
      <c r="F1394" s="278">
        <v>2.7E-2</v>
      </c>
      <c r="G1394" s="277"/>
      <c r="H1394" s="286">
        <v>2.41E-2</v>
      </c>
      <c r="I1394" s="275">
        <v>3.1600000000000003E-2</v>
      </c>
      <c r="J1394" s="276"/>
      <c r="K1394" s="275">
        <v>2.5499999999999998E-2</v>
      </c>
      <c r="L1394" s="276"/>
      <c r="M1394" s="264">
        <f t="shared" si="1723"/>
        <v>2.9999999999999995E-2</v>
      </c>
      <c r="N1394" s="264">
        <f t="shared" si="1724"/>
        <v>2.8754285714285715E-2</v>
      </c>
      <c r="O1394" s="264">
        <f t="shared" si="1725"/>
        <v>2.3843666666666666E-2</v>
      </c>
      <c r="P1394" s="264">
        <f t="shared" si="1726"/>
        <v>3.5013333333333334E-2</v>
      </c>
      <c r="Q1394" s="265">
        <f t="shared" si="1790"/>
        <v>1.6799999999999999E-2</v>
      </c>
      <c r="R1394" s="265">
        <f t="shared" si="1791"/>
        <v>2.555E-2</v>
      </c>
      <c r="S1394" s="265">
        <f t="shared" si="1792"/>
        <v>3.1600000000000003E-2</v>
      </c>
      <c r="T1394" s="265">
        <f t="shared" si="1793"/>
        <v>2.5499999999999998E-2</v>
      </c>
      <c r="V1394" s="257"/>
      <c r="W1394" s="265">
        <f t="shared" si="1794"/>
        <v>2.4862499999999999E-2</v>
      </c>
      <c r="AW1394" s="296">
        <f t="shared" si="1780"/>
        <v>3.1600000000000003E-2</v>
      </c>
      <c r="AX1394" s="266" t="str">
        <f t="shared" si="1781"/>
        <v>#4</v>
      </c>
    </row>
    <row r="1395" spans="1:50" ht="17.45" customHeight="1" x14ac:dyDescent="0.25">
      <c r="A1395" s="257">
        <f t="shared" si="1783"/>
        <v>10</v>
      </c>
      <c r="B1395" s="257">
        <f t="shared" si="1784"/>
        <v>2021</v>
      </c>
      <c r="C1395" s="8">
        <f t="shared" si="1721"/>
        <v>44491</v>
      </c>
      <c r="D1395" s="260"/>
      <c r="E1395" s="261">
        <v>1.5900000000000001E-2</v>
      </c>
      <c r="F1395" s="263"/>
      <c r="G1395" s="262">
        <v>2.41E-2</v>
      </c>
      <c r="H1395" s="285"/>
      <c r="I1395" s="260"/>
      <c r="J1395" s="261">
        <v>2.0799999999999999E-2</v>
      </c>
      <c r="K1395" s="260"/>
      <c r="L1395" s="261">
        <v>3.0300000000000001E-2</v>
      </c>
      <c r="M1395" s="264">
        <f t="shared" si="1723"/>
        <v>2.8753333333333329E-2</v>
      </c>
      <c r="N1395" s="264">
        <f t="shared" si="1724"/>
        <v>2.6357142857142857E-2</v>
      </c>
      <c r="O1395" s="264">
        <f t="shared" si="1725"/>
        <v>2.3603666666666665E-2</v>
      </c>
      <c r="P1395" s="264">
        <f t="shared" si="1726"/>
        <v>3.3999999999999996E-2</v>
      </c>
      <c r="Q1395" s="265">
        <f t="shared" si="1790"/>
        <v>1.5900000000000001E-2</v>
      </c>
      <c r="R1395" s="265">
        <f t="shared" si="1791"/>
        <v>2.41E-2</v>
      </c>
      <c r="S1395" s="265">
        <f t="shared" si="1792"/>
        <v>2.0799999999999999E-2</v>
      </c>
      <c r="T1395" s="265">
        <f t="shared" si="1793"/>
        <v>3.0300000000000001E-2</v>
      </c>
      <c r="V1395" s="257"/>
      <c r="W1395" s="265">
        <f t="shared" si="1794"/>
        <v>2.2775E-2</v>
      </c>
      <c r="X1395" s="265">
        <f>AVERAGE(Q1391:T1395)</f>
        <v>2.4397500000000003E-2</v>
      </c>
      <c r="Y1395" s="266">
        <v>199</v>
      </c>
      <c r="AW1395" s="296">
        <f t="shared" si="1780"/>
        <v>3.0300000000000001E-2</v>
      </c>
      <c r="AX1395" s="266" t="str">
        <f t="shared" si="1781"/>
        <v>#5</v>
      </c>
    </row>
    <row r="1396" spans="1:50" ht="17.45" customHeight="1" x14ac:dyDescent="0.25">
      <c r="A1396" s="298">
        <f t="shared" si="1783"/>
        <v>10</v>
      </c>
      <c r="B1396" s="298">
        <f t="shared" si="1784"/>
        <v>2021</v>
      </c>
      <c r="C1396" s="435">
        <f t="shared" si="1721"/>
        <v>44492</v>
      </c>
      <c r="D1396" s="434">
        <v>8.4899999999999993E-3</v>
      </c>
      <c r="E1396" s="436"/>
      <c r="F1396" s="437">
        <v>7.1599999999999997E-3</v>
      </c>
      <c r="G1396" s="438"/>
      <c r="H1396" s="439"/>
      <c r="I1396" s="434">
        <v>4.45E-3</v>
      </c>
      <c r="J1396" s="436"/>
      <c r="K1396" s="434">
        <v>1.5699999999999999E-2</v>
      </c>
      <c r="L1396" s="436"/>
      <c r="M1396" s="264">
        <f t="shared" si="1723"/>
        <v>2.6922999999999996E-2</v>
      </c>
      <c r="N1396" s="264">
        <f t="shared" si="1724"/>
        <v>2.5381714285714282E-2</v>
      </c>
      <c r="O1396" s="264">
        <f t="shared" si="1725"/>
        <v>2.2798666666666668E-2</v>
      </c>
      <c r="P1396" s="264">
        <f t="shared" si="1726"/>
        <v>3.3643333333333331E-2</v>
      </c>
      <c r="Q1396" s="442">
        <f t="shared" si="1790"/>
        <v>8.4899999999999993E-3</v>
      </c>
      <c r="R1396" s="442">
        <f t="shared" si="1791"/>
        <v>7.1599999999999997E-3</v>
      </c>
      <c r="S1396" s="442">
        <f t="shared" si="1792"/>
        <v>4.45E-3</v>
      </c>
      <c r="T1396" s="442">
        <f t="shared" si="1793"/>
        <v>1.5699999999999999E-2</v>
      </c>
      <c r="V1396" s="442">
        <f>AVERAGE(Q1396:T1396)</f>
        <v>8.9499999999999996E-3</v>
      </c>
      <c r="W1396" s="445"/>
      <c r="X1396" s="257"/>
      <c r="Y1396" s="266">
        <v>199</v>
      </c>
      <c r="AW1396" s="296">
        <f t="shared" si="1780"/>
        <v>1.5699999999999999E-2</v>
      </c>
      <c r="AX1396" s="266" t="str">
        <f t="shared" si="1781"/>
        <v>#5</v>
      </c>
    </row>
    <row r="1397" spans="1:50" ht="17.45" customHeight="1" x14ac:dyDescent="0.25">
      <c r="A1397" s="298">
        <f t="shared" si="1783"/>
        <v>10</v>
      </c>
      <c r="B1397" s="298">
        <f t="shared" si="1784"/>
        <v>2021</v>
      </c>
      <c r="C1397" s="435">
        <f t="shared" si="1721"/>
        <v>44493</v>
      </c>
      <c r="D1397" s="434"/>
      <c r="E1397" s="436">
        <v>1.4500000000000001E-2</v>
      </c>
      <c r="F1397" s="437"/>
      <c r="G1397" s="438">
        <v>6.43E-3</v>
      </c>
      <c r="H1397" s="439"/>
      <c r="I1397" s="434"/>
      <c r="J1397" s="436">
        <v>4.28E-3</v>
      </c>
      <c r="K1397" s="434"/>
      <c r="L1397" s="436">
        <v>1.84E-2</v>
      </c>
      <c r="M1397" s="264">
        <f t="shared" si="1723"/>
        <v>2.5599666666666663E-2</v>
      </c>
      <c r="N1397" s="264">
        <f t="shared" si="1724"/>
        <v>2.4636857142857144E-2</v>
      </c>
      <c r="O1397" s="264">
        <f t="shared" si="1725"/>
        <v>2.2204666666666664E-2</v>
      </c>
      <c r="P1397" s="264">
        <f t="shared" si="1726"/>
        <v>3.307333333333333E-2</v>
      </c>
      <c r="Q1397" s="442">
        <f t="shared" si="1790"/>
        <v>1.4500000000000001E-2</v>
      </c>
      <c r="R1397" s="442">
        <f t="shared" si="1791"/>
        <v>6.43E-3</v>
      </c>
      <c r="S1397" s="442">
        <f t="shared" si="1792"/>
        <v>4.28E-3</v>
      </c>
      <c r="T1397" s="442">
        <f t="shared" si="1793"/>
        <v>1.84E-2</v>
      </c>
      <c r="V1397" s="442">
        <f>AVERAGE(Q1397:T1397)</f>
        <v>1.0902499999999999E-2</v>
      </c>
      <c r="W1397" s="445"/>
      <c r="X1397" s="265">
        <f>AVERAGE(Q1396:T1397)</f>
        <v>9.9262499999999993E-3</v>
      </c>
      <c r="Y1397" s="266">
        <v>199</v>
      </c>
      <c r="AW1397" s="296">
        <f t="shared" si="1780"/>
        <v>1.84E-2</v>
      </c>
      <c r="AX1397" s="266" t="str">
        <f t="shared" si="1781"/>
        <v>#5</v>
      </c>
    </row>
    <row r="1398" spans="1:50" ht="17.45" customHeight="1" x14ac:dyDescent="0.25">
      <c r="A1398" s="257">
        <f t="shared" si="1783"/>
        <v>10</v>
      </c>
      <c r="B1398" s="257">
        <f t="shared" si="1784"/>
        <v>2021</v>
      </c>
      <c r="C1398" s="8">
        <f t="shared" si="1721"/>
        <v>44494</v>
      </c>
      <c r="D1398" s="260">
        <v>1.17E-2</v>
      </c>
      <c r="E1398" s="261"/>
      <c r="F1398" s="263"/>
      <c r="G1398" s="262"/>
      <c r="H1398" s="285">
        <v>9.5899999999999996E-3</v>
      </c>
      <c r="I1398" s="260">
        <v>6.7799999999999996E-3</v>
      </c>
      <c r="J1398" s="261"/>
      <c r="K1398" s="260">
        <v>2.6800000000000001E-2</v>
      </c>
      <c r="L1398" s="261"/>
      <c r="M1398" s="264">
        <f t="shared" si="1723"/>
        <v>2.5269666666666666E-2</v>
      </c>
      <c r="N1398" s="264">
        <f t="shared" si="1724"/>
        <v>2.3879428571428572E-2</v>
      </c>
      <c r="O1398" s="264">
        <f t="shared" si="1725"/>
        <v>2.1913999999999996E-2</v>
      </c>
      <c r="P1398" s="264">
        <f t="shared" si="1726"/>
        <v>3.3473333333333327E-2</v>
      </c>
      <c r="Q1398" s="265">
        <f t="shared" si="1790"/>
        <v>1.17E-2</v>
      </c>
      <c r="R1398" s="265">
        <f t="shared" si="1791"/>
        <v>9.5899999999999996E-3</v>
      </c>
      <c r="S1398" s="265">
        <f t="shared" si="1792"/>
        <v>6.7799999999999996E-3</v>
      </c>
      <c r="T1398" s="265">
        <f t="shared" si="1793"/>
        <v>2.6800000000000001E-2</v>
      </c>
      <c r="V1398" s="257"/>
      <c r="W1398" s="265">
        <f t="shared" ref="W1398" si="1795">AVERAGE(Q1398:T1398)</f>
        <v>1.3717500000000001E-2</v>
      </c>
      <c r="AW1398" s="296">
        <f t="shared" si="1780"/>
        <v>2.6800000000000001E-2</v>
      </c>
      <c r="AX1398" s="266" t="str">
        <f t="shared" si="1781"/>
        <v>#5</v>
      </c>
    </row>
    <row r="1399" spans="1:50" ht="17.45" customHeight="1" x14ac:dyDescent="0.25">
      <c r="A1399" s="257">
        <f t="shared" si="1783"/>
        <v>10</v>
      </c>
      <c r="B1399" s="257">
        <f t="shared" si="1784"/>
        <v>2021</v>
      </c>
      <c r="C1399" s="8">
        <f t="shared" si="1721"/>
        <v>44495</v>
      </c>
      <c r="D1399" s="260"/>
      <c r="E1399" s="261">
        <v>1.23E-2</v>
      </c>
      <c r="F1399" s="263"/>
      <c r="G1399" s="262">
        <v>1.5699999999999999E-2</v>
      </c>
      <c r="H1399" s="285"/>
      <c r="I1399" s="260"/>
      <c r="J1399" s="261">
        <v>2.5399999999999999E-2</v>
      </c>
      <c r="K1399" s="260"/>
      <c r="L1399" s="261">
        <v>2.9899999999999999E-2</v>
      </c>
      <c r="M1399" s="264">
        <f t="shared" si="1723"/>
        <v>2.4786333333333334E-2</v>
      </c>
      <c r="N1399" s="264">
        <f t="shared" si="1724"/>
        <v>2.3810857142857147E-2</v>
      </c>
      <c r="O1399" s="264">
        <f t="shared" si="1725"/>
        <v>2.2531666666666662E-2</v>
      </c>
      <c r="P1399" s="264">
        <f t="shared" si="1726"/>
        <v>3.3863333333333329E-2</v>
      </c>
      <c r="Q1399" s="265">
        <f t="shared" ref="Q1399:Q1405" si="1796">IFERROR(AVERAGE(D1399:E1399),"")</f>
        <v>1.23E-2</v>
      </c>
      <c r="R1399" s="265">
        <f t="shared" ref="R1399:R1405" si="1797">IFERROR(AVERAGE(F1399:H1399),"")</f>
        <v>1.5699999999999999E-2</v>
      </c>
      <c r="S1399" s="265">
        <f t="shared" ref="S1399:S1405" si="1798">IFERROR(AVERAGE(I1399:J1399),"")</f>
        <v>2.5399999999999999E-2</v>
      </c>
      <c r="T1399" s="265">
        <f t="shared" ref="T1399:T1405" si="1799">IFERROR(AVERAGE(K1399:L1399),"")</f>
        <v>2.9899999999999999E-2</v>
      </c>
      <c r="V1399" s="257"/>
      <c r="W1399" s="265">
        <f t="shared" ref="W1399:W1402" si="1800">AVERAGE(Q1399:T1399)</f>
        <v>2.0825E-2</v>
      </c>
      <c r="AW1399" s="296">
        <f t="shared" si="1780"/>
        <v>2.9899999999999999E-2</v>
      </c>
      <c r="AX1399" s="266" t="str">
        <f t="shared" si="1781"/>
        <v>#5</v>
      </c>
    </row>
    <row r="1400" spans="1:50" ht="17.45" customHeight="1" x14ac:dyDescent="0.25">
      <c r="A1400" s="257">
        <f t="shared" si="1783"/>
        <v>10</v>
      </c>
      <c r="B1400" s="257">
        <f t="shared" si="1784"/>
        <v>2021</v>
      </c>
      <c r="C1400" s="48">
        <f t="shared" si="1721"/>
        <v>44496</v>
      </c>
      <c r="D1400" s="275">
        <v>1.9099999999999999E-2</v>
      </c>
      <c r="E1400" s="276"/>
      <c r="F1400" s="278">
        <v>1.66E-2</v>
      </c>
      <c r="G1400" s="277"/>
      <c r="H1400" s="286">
        <v>2.1000000000000001E-2</v>
      </c>
      <c r="I1400" s="275">
        <v>2.3800000000000002E-2</v>
      </c>
      <c r="J1400" s="276"/>
      <c r="K1400" s="275">
        <v>3.8899999999999997E-2</v>
      </c>
      <c r="L1400" s="276"/>
      <c r="M1400" s="264">
        <f t="shared" si="1723"/>
        <v>2.4679666666666666E-2</v>
      </c>
      <c r="N1400" s="264">
        <f t="shared" si="1724"/>
        <v>2.3882285714285714E-2</v>
      </c>
      <c r="O1400" s="264">
        <f t="shared" si="1725"/>
        <v>2.2714999999999999E-2</v>
      </c>
      <c r="P1400" s="264">
        <f t="shared" si="1726"/>
        <v>3.4363333333333329E-2</v>
      </c>
      <c r="Q1400" s="265">
        <f t="shared" si="1796"/>
        <v>1.9099999999999999E-2</v>
      </c>
      <c r="R1400" s="265">
        <f t="shared" si="1797"/>
        <v>1.8800000000000001E-2</v>
      </c>
      <c r="S1400" s="265">
        <f t="shared" si="1798"/>
        <v>2.3800000000000002E-2</v>
      </c>
      <c r="T1400" s="265">
        <f t="shared" si="1799"/>
        <v>3.8899999999999997E-2</v>
      </c>
      <c r="V1400" s="257"/>
      <c r="W1400" s="265">
        <f t="shared" si="1800"/>
        <v>2.5149999999999999E-2</v>
      </c>
      <c r="AW1400" s="296">
        <f t="shared" ref="AW1400:AW1414" si="1801">MAX(Q1400:T1400)</f>
        <v>3.8899999999999997E-2</v>
      </c>
      <c r="AX1400" s="266" t="str">
        <f t="shared" ref="AX1400:AX1414" si="1802">IF(Q1400=AW1400,"#1",IF(R1400=AW1400,"#2",IF(S1400=AW1400,"#4",IF(T1400=AW1400,"#5"))))</f>
        <v>#5</v>
      </c>
    </row>
    <row r="1401" spans="1:50" ht="17.45" customHeight="1" thickBot="1" x14ac:dyDescent="0.3">
      <c r="A1401" s="257">
        <f t="shared" si="1783"/>
        <v>10</v>
      </c>
      <c r="B1401" s="257">
        <f t="shared" si="1784"/>
        <v>2021</v>
      </c>
      <c r="C1401" s="8">
        <f t="shared" si="1721"/>
        <v>44497</v>
      </c>
      <c r="D1401" s="260"/>
      <c r="E1401" s="261">
        <v>1.6799999999999999E-2</v>
      </c>
      <c r="F1401" s="263"/>
      <c r="G1401" s="262">
        <v>2.5999999999999999E-2</v>
      </c>
      <c r="H1401" s="285"/>
      <c r="I1401" s="260"/>
      <c r="J1401" s="261">
        <v>2.98E-2</v>
      </c>
      <c r="K1401" s="260"/>
      <c r="L1401" s="261">
        <v>3.8899999999999997E-2</v>
      </c>
      <c r="M1401" s="264">
        <f t="shared" si="1723"/>
        <v>2.4316333333333336E-2</v>
      </c>
      <c r="N1401" s="264">
        <f t="shared" si="1724"/>
        <v>2.3788000000000004E-2</v>
      </c>
      <c r="O1401" s="264">
        <f t="shared" si="1725"/>
        <v>2.3141666666666668E-2</v>
      </c>
      <c r="P1401" s="264">
        <f t="shared" si="1726"/>
        <v>3.4253333333333337E-2</v>
      </c>
      <c r="Q1401" s="265">
        <f t="shared" si="1796"/>
        <v>1.6799999999999999E-2</v>
      </c>
      <c r="R1401" s="265">
        <f t="shared" si="1797"/>
        <v>2.5999999999999999E-2</v>
      </c>
      <c r="S1401" s="265">
        <f t="shared" si="1798"/>
        <v>2.98E-2</v>
      </c>
      <c r="T1401" s="265">
        <f t="shared" si="1799"/>
        <v>3.8899999999999997E-2</v>
      </c>
      <c r="V1401" s="257"/>
      <c r="W1401" s="265">
        <f t="shared" si="1800"/>
        <v>2.7874999999999997E-2</v>
      </c>
      <c r="AW1401" s="296">
        <f t="shared" si="1801"/>
        <v>3.8899999999999997E-2</v>
      </c>
      <c r="AX1401" s="266" t="str">
        <f t="shared" si="1802"/>
        <v>#5</v>
      </c>
    </row>
    <row r="1402" spans="1:50" ht="17.45" customHeight="1" thickBot="1" x14ac:dyDescent="0.3">
      <c r="A1402" s="257">
        <f t="shared" si="1783"/>
        <v>10</v>
      </c>
      <c r="B1402" s="257">
        <f t="shared" si="1784"/>
        <v>2021</v>
      </c>
      <c r="C1402" s="8">
        <f t="shared" si="1721"/>
        <v>44498</v>
      </c>
      <c r="D1402" s="260">
        <v>2.3199999999999998E-2</v>
      </c>
      <c r="E1402" s="261"/>
      <c r="F1402" s="263">
        <v>1.4500000000000001E-2</v>
      </c>
      <c r="G1402" s="262"/>
      <c r="H1402" s="285"/>
      <c r="I1402" s="260">
        <v>1.9199999999999998E-2</v>
      </c>
      <c r="J1402" s="261"/>
      <c r="K1402" s="260">
        <v>3.9600000000000003E-2</v>
      </c>
      <c r="L1402" s="261"/>
      <c r="M1402" s="264">
        <f t="shared" si="1723"/>
        <v>2.4419666666666669E-2</v>
      </c>
      <c r="N1402" s="264">
        <f t="shared" si="1724"/>
        <v>2.2982285714285712E-2</v>
      </c>
      <c r="O1402" s="264">
        <f t="shared" si="1725"/>
        <v>2.3021666666666666E-2</v>
      </c>
      <c r="P1402" s="264">
        <f t="shared" si="1726"/>
        <v>3.4720000000000001E-2</v>
      </c>
      <c r="Q1402" s="265">
        <f t="shared" si="1796"/>
        <v>2.3199999999999998E-2</v>
      </c>
      <c r="R1402" s="265">
        <f t="shared" si="1797"/>
        <v>1.4500000000000001E-2</v>
      </c>
      <c r="S1402" s="265">
        <f t="shared" si="1798"/>
        <v>1.9199999999999998E-2</v>
      </c>
      <c r="T1402" s="265">
        <f t="shared" si="1799"/>
        <v>3.9600000000000003E-2</v>
      </c>
      <c r="V1402" s="257"/>
      <c r="W1402" s="265">
        <f t="shared" si="1800"/>
        <v>2.4125000000000001E-2</v>
      </c>
      <c r="X1402" s="265">
        <f>AVERAGE(Q1398:T1402)</f>
        <v>2.2338500000000004E-2</v>
      </c>
      <c r="Y1402" s="266">
        <v>200</v>
      </c>
      <c r="Z1402" s="313" t="s">
        <v>85</v>
      </c>
      <c r="AA1402" s="299">
        <v>2021</v>
      </c>
      <c r="AB1402" s="300"/>
      <c r="AC1402" s="300"/>
      <c r="AD1402" s="300"/>
      <c r="AW1402" s="296">
        <f t="shared" si="1801"/>
        <v>3.9600000000000003E-2</v>
      </c>
      <c r="AX1402" s="266" t="str">
        <f t="shared" si="1802"/>
        <v>#5</v>
      </c>
    </row>
    <row r="1403" spans="1:50" ht="17.45" customHeight="1" x14ac:dyDescent="0.25">
      <c r="A1403" s="257">
        <f t="shared" si="1783"/>
        <v>10</v>
      </c>
      <c r="B1403" s="257">
        <f t="shared" si="1784"/>
        <v>2021</v>
      </c>
      <c r="C1403" s="435">
        <f t="shared" si="1721"/>
        <v>44499</v>
      </c>
      <c r="D1403" s="434"/>
      <c r="E1403" s="436">
        <v>2.18E-2</v>
      </c>
      <c r="F1403" s="437"/>
      <c r="G1403" s="438">
        <v>1.95E-2</v>
      </c>
      <c r="H1403" s="439"/>
      <c r="I1403" s="434"/>
      <c r="J1403" s="436">
        <v>1.0699999999999999E-2</v>
      </c>
      <c r="K1403" s="434"/>
      <c r="L1403" s="436">
        <v>1.9400000000000001E-2</v>
      </c>
      <c r="M1403" s="264">
        <f t="shared" si="1723"/>
        <v>2.4389666666666667E-2</v>
      </c>
      <c r="N1403" s="264">
        <f t="shared" si="1724"/>
        <v>2.2265142857142858E-2</v>
      </c>
      <c r="O1403" s="264">
        <f t="shared" si="1725"/>
        <v>2.2535000000000003E-2</v>
      </c>
      <c r="P1403" s="264">
        <f t="shared" si="1726"/>
        <v>3.381E-2</v>
      </c>
      <c r="Q1403" s="442">
        <f t="shared" si="1796"/>
        <v>2.18E-2</v>
      </c>
      <c r="R1403" s="442">
        <f t="shared" si="1797"/>
        <v>1.95E-2</v>
      </c>
      <c r="S1403" s="442">
        <f t="shared" si="1798"/>
        <v>1.0699999999999999E-2</v>
      </c>
      <c r="T1403" s="442">
        <f t="shared" si="1799"/>
        <v>1.9400000000000001E-2</v>
      </c>
      <c r="V1403" s="442">
        <f>AVERAGE(Q1403:T1403)</f>
        <v>1.7850000000000001E-2</v>
      </c>
      <c r="W1403" s="445"/>
      <c r="X1403" s="257"/>
      <c r="Y1403" s="266">
        <v>200</v>
      </c>
      <c r="Z1403" s="301" t="s">
        <v>35</v>
      </c>
      <c r="AA1403" s="301" t="s">
        <v>1</v>
      </c>
      <c r="AB1403" s="301" t="s">
        <v>2</v>
      </c>
      <c r="AC1403" s="301" t="s">
        <v>9</v>
      </c>
      <c r="AD1403" s="301" t="s">
        <v>12</v>
      </c>
      <c r="AW1403" s="296">
        <f t="shared" si="1801"/>
        <v>2.18E-2</v>
      </c>
      <c r="AX1403" s="266" t="str">
        <f t="shared" si="1802"/>
        <v>#1</v>
      </c>
    </row>
    <row r="1404" spans="1:50" ht="17.45" customHeight="1" thickBot="1" x14ac:dyDescent="0.3">
      <c r="A1404" s="257">
        <f t="shared" si="1783"/>
        <v>10</v>
      </c>
      <c r="B1404" s="257">
        <f t="shared" si="1784"/>
        <v>2021</v>
      </c>
      <c r="C1404" s="459">
        <f t="shared" si="1721"/>
        <v>44500</v>
      </c>
      <c r="D1404" s="460">
        <v>8.8500000000000002E-3</v>
      </c>
      <c r="E1404" s="461"/>
      <c r="F1404" s="462"/>
      <c r="G1404" s="463"/>
      <c r="H1404" s="464">
        <v>7.1199999999999996E-3</v>
      </c>
      <c r="I1404" s="460">
        <v>6.3600000000000002E-3</v>
      </c>
      <c r="J1404" s="461"/>
      <c r="K1404" s="460">
        <v>9.4999999999999998E-3</v>
      </c>
      <c r="L1404" s="461"/>
      <c r="M1404" s="264">
        <f t="shared" si="1723"/>
        <v>2.3678000000000001E-2</v>
      </c>
      <c r="N1404" s="264">
        <f t="shared" si="1724"/>
        <v>2.1725714285714289E-2</v>
      </c>
      <c r="O1404" s="264">
        <f t="shared" si="1725"/>
        <v>2.2080333333333334E-2</v>
      </c>
      <c r="P1404" s="264">
        <f t="shared" si="1726"/>
        <v>3.2886666666666668E-2</v>
      </c>
      <c r="Q1404" s="442">
        <f t="shared" si="1796"/>
        <v>8.8500000000000002E-3</v>
      </c>
      <c r="R1404" s="442">
        <f t="shared" si="1797"/>
        <v>7.1199999999999996E-3</v>
      </c>
      <c r="S1404" s="442">
        <f t="shared" si="1798"/>
        <v>6.3600000000000002E-3</v>
      </c>
      <c r="T1404" s="442">
        <f t="shared" si="1799"/>
        <v>9.4999999999999998E-3</v>
      </c>
      <c r="V1404" s="442">
        <f>AVERAGE(Q1404:T1404)</f>
        <v>7.9574999999999993E-3</v>
      </c>
      <c r="W1404" s="445"/>
      <c r="X1404" s="265">
        <f>AVERAGE(Q1403:T1404)</f>
        <v>1.290375E-2</v>
      </c>
      <c r="Y1404" s="266">
        <v>200</v>
      </c>
      <c r="Z1404" s="302" t="s">
        <v>58</v>
      </c>
      <c r="AA1404" s="303">
        <f>AVERAGE(D1374:E1404)</f>
        <v>2.3888387096774197E-2</v>
      </c>
      <c r="AB1404" s="303">
        <f>AVERAGE(F1374:H1404)</f>
        <v>2.1844444444444448E-2</v>
      </c>
      <c r="AC1404" s="303">
        <f>AVERAGE(I1374:J1404)</f>
        <v>2.2013225806451615E-2</v>
      </c>
      <c r="AD1404" s="303">
        <f>AVERAGE(K1374:L1404)</f>
        <v>3.3025806451612905E-2</v>
      </c>
      <c r="AW1404" s="296">
        <f t="shared" si="1801"/>
        <v>9.4999999999999998E-3</v>
      </c>
      <c r="AX1404" s="266" t="str">
        <f t="shared" si="1802"/>
        <v>#5</v>
      </c>
    </row>
    <row r="1405" spans="1:50" ht="17.45" customHeight="1" x14ac:dyDescent="0.25">
      <c r="A1405" s="257">
        <f t="shared" si="1783"/>
        <v>11</v>
      </c>
      <c r="B1405" s="257">
        <f t="shared" si="1784"/>
        <v>2021</v>
      </c>
      <c r="C1405" s="115">
        <f t="shared" si="1721"/>
        <v>44501</v>
      </c>
      <c r="D1405" s="122"/>
      <c r="E1405" s="124">
        <v>1.6E-2</v>
      </c>
      <c r="F1405" s="125"/>
      <c r="G1405" s="123">
        <v>3.32E-2</v>
      </c>
      <c r="H1405" s="121"/>
      <c r="I1405" s="122"/>
      <c r="J1405" s="124">
        <v>2.4E-2</v>
      </c>
      <c r="K1405" s="122"/>
      <c r="L1405" s="124">
        <v>3.7900000000000003E-2</v>
      </c>
      <c r="M1405" s="264">
        <f t="shared" si="1723"/>
        <v>2.3561333333333337E-2</v>
      </c>
      <c r="N1405" s="264">
        <f t="shared" si="1724"/>
        <v>2.1865714285714287E-2</v>
      </c>
      <c r="O1405" s="264">
        <f t="shared" si="1725"/>
        <v>2.2430333333333337E-2</v>
      </c>
      <c r="P1405" s="264">
        <f t="shared" si="1726"/>
        <v>3.3010000000000005E-2</v>
      </c>
      <c r="Q1405" s="265">
        <f t="shared" si="1796"/>
        <v>1.6E-2</v>
      </c>
      <c r="R1405" s="265">
        <f t="shared" si="1797"/>
        <v>3.32E-2</v>
      </c>
      <c r="S1405" s="265">
        <f t="shared" si="1798"/>
        <v>2.4E-2</v>
      </c>
      <c r="T1405" s="265">
        <f t="shared" si="1799"/>
        <v>3.7900000000000003E-2</v>
      </c>
      <c r="V1405" s="257"/>
      <c r="W1405" s="265">
        <f t="shared" ref="W1405:W1409" si="1803">AVERAGE(Q1405:T1405)</f>
        <v>2.7775000000000001E-2</v>
      </c>
      <c r="Z1405" s="302" t="s">
        <v>59</v>
      </c>
      <c r="AA1405" s="303">
        <f>MAX(D1374:E1404)</f>
        <v>5.3600000000000002E-2</v>
      </c>
      <c r="AB1405" s="303">
        <f>MAX(F1374:H1404)</f>
        <v>0.10199999999999999</v>
      </c>
      <c r="AC1405" s="303">
        <f>MAX(I1374:J1404)</f>
        <v>0.13700000000000001</v>
      </c>
      <c r="AD1405" s="303">
        <f>MAX(K1374:L1404)</f>
        <v>0.111</v>
      </c>
      <c r="AW1405" s="296">
        <f t="shared" si="1801"/>
        <v>3.7900000000000003E-2</v>
      </c>
      <c r="AX1405" s="266" t="str">
        <f t="shared" si="1802"/>
        <v>#5</v>
      </c>
    </row>
    <row r="1406" spans="1:50" ht="17.45" customHeight="1" thickBot="1" x14ac:dyDescent="0.3">
      <c r="A1406" s="257">
        <f t="shared" si="1783"/>
        <v>11</v>
      </c>
      <c r="B1406" s="257">
        <f t="shared" si="1784"/>
        <v>2021</v>
      </c>
      <c r="C1406" s="48">
        <f t="shared" si="1721"/>
        <v>44502</v>
      </c>
      <c r="D1406" s="275">
        <v>1.5299999999999999E-2</v>
      </c>
      <c r="E1406" s="276"/>
      <c r="F1406" s="278">
        <v>2.0299999999999999E-2</v>
      </c>
      <c r="G1406" s="277"/>
      <c r="H1406" s="286">
        <v>2.2200000000000001E-2</v>
      </c>
      <c r="I1406" s="275">
        <v>2.58E-2</v>
      </c>
      <c r="J1406" s="276"/>
      <c r="K1406" s="275">
        <v>2.3699999999999999E-2</v>
      </c>
      <c r="L1406" s="276"/>
      <c r="M1406" s="264">
        <f t="shared" si="1723"/>
        <v>2.2858000000000003E-2</v>
      </c>
      <c r="N1406" s="264">
        <f t="shared" si="1724"/>
        <v>2.219142857142857E-2</v>
      </c>
      <c r="O1406" s="264">
        <f t="shared" si="1725"/>
        <v>2.3023000000000005E-2</v>
      </c>
      <c r="P1406" s="264">
        <f t="shared" si="1726"/>
        <v>3.2866666666666669E-2</v>
      </c>
      <c r="Q1406" s="265">
        <f t="shared" ref="Q1406:Q1411" si="1804">IFERROR(AVERAGE(D1406:E1406),"")</f>
        <v>1.5299999999999999E-2</v>
      </c>
      <c r="R1406" s="265">
        <f t="shared" ref="R1406:R1411" si="1805">IFERROR(AVERAGE(F1406:H1406),"")</f>
        <v>2.1249999999999998E-2</v>
      </c>
      <c r="S1406" s="265">
        <f t="shared" ref="S1406:S1411" si="1806">IFERROR(AVERAGE(I1406:J1406),"")</f>
        <v>2.58E-2</v>
      </c>
      <c r="T1406" s="265">
        <f t="shared" ref="T1406:T1411" si="1807">IFERROR(AVERAGE(K1406:L1406),"")</f>
        <v>2.3699999999999999E-2</v>
      </c>
      <c r="V1406" s="257"/>
      <c r="W1406" s="265">
        <f t="shared" si="1803"/>
        <v>2.15125E-2</v>
      </c>
      <c r="Z1406" s="304" t="s">
        <v>128</v>
      </c>
      <c r="AA1406" s="305">
        <f>COUNTIF(D1374:E1404,"&gt;=0.075")</f>
        <v>0</v>
      </c>
      <c r="AB1406" s="305">
        <f>COUNTIF(F1374:H1404,"&gt;=0.075")</f>
        <v>1</v>
      </c>
      <c r="AC1406" s="305">
        <f>COUNTIF(I1374:J1404,"&gt;=0.075")</f>
        <v>1</v>
      </c>
      <c r="AD1406" s="305">
        <f>COUNTIF(K1374:L1404,"&gt;=0.075")</f>
        <v>1</v>
      </c>
      <c r="AW1406" s="296">
        <f t="shared" si="1801"/>
        <v>2.58E-2</v>
      </c>
      <c r="AX1406" s="266" t="str">
        <f t="shared" si="1802"/>
        <v>#4</v>
      </c>
    </row>
    <row r="1407" spans="1:50" ht="17.45" customHeight="1" thickBot="1" x14ac:dyDescent="0.3">
      <c r="A1407" s="257">
        <f t="shared" si="1783"/>
        <v>11</v>
      </c>
      <c r="B1407" s="257">
        <f t="shared" si="1784"/>
        <v>2021</v>
      </c>
      <c r="C1407" s="8">
        <f t="shared" si="1721"/>
        <v>44503</v>
      </c>
      <c r="D1407" s="260"/>
      <c r="E1407" s="261">
        <v>1.8499999999999999E-2</v>
      </c>
      <c r="F1407" s="263"/>
      <c r="G1407" s="262">
        <v>3.4599999999999999E-2</v>
      </c>
      <c r="H1407" s="285"/>
      <c r="I1407" s="260"/>
      <c r="J1407" s="261">
        <v>3.8399999999999997E-2</v>
      </c>
      <c r="K1407" s="260"/>
      <c r="L1407" s="261">
        <v>2.8400000000000002E-2</v>
      </c>
      <c r="M1407" s="264">
        <f t="shared" si="1723"/>
        <v>2.2341333333333335E-2</v>
      </c>
      <c r="N1407" s="264">
        <f t="shared" si="1724"/>
        <v>2.1965714285714283E-2</v>
      </c>
      <c r="O1407" s="264">
        <f t="shared" si="1725"/>
        <v>2.3386333333333342E-2</v>
      </c>
      <c r="P1407" s="264">
        <f t="shared" si="1726"/>
        <v>3.2213333333333337E-2</v>
      </c>
      <c r="Q1407" s="265">
        <f t="shared" si="1804"/>
        <v>1.8499999999999999E-2</v>
      </c>
      <c r="R1407" s="265">
        <f t="shared" si="1805"/>
        <v>3.4599999999999999E-2</v>
      </c>
      <c r="S1407" s="265">
        <f t="shared" si="1806"/>
        <v>3.8399999999999997E-2</v>
      </c>
      <c r="T1407" s="265">
        <f t="shared" si="1807"/>
        <v>2.8400000000000002E-2</v>
      </c>
      <c r="V1407" s="257"/>
      <c r="W1407" s="265">
        <f t="shared" si="1803"/>
        <v>2.9975000000000002E-2</v>
      </c>
      <c r="AD1407" s="136">
        <f>AVERAGE(AA1404:AD1404)</f>
        <v>2.5192965949820789E-2</v>
      </c>
      <c r="AW1407" s="296">
        <f t="shared" si="1801"/>
        <v>3.8399999999999997E-2</v>
      </c>
      <c r="AX1407" s="266" t="str">
        <f t="shared" si="1802"/>
        <v>#4</v>
      </c>
    </row>
    <row r="1408" spans="1:50" ht="17.45" customHeight="1" x14ac:dyDescent="0.25">
      <c r="A1408" s="257">
        <f t="shared" si="1783"/>
        <v>11</v>
      </c>
      <c r="B1408" s="257">
        <f t="shared" si="1784"/>
        <v>2021</v>
      </c>
      <c r="C1408" s="8">
        <f t="shared" si="1721"/>
        <v>44504</v>
      </c>
      <c r="D1408" s="260">
        <v>2.5999999999999999E-2</v>
      </c>
      <c r="E1408" s="261"/>
      <c r="F1408" s="263">
        <v>2.75E-2</v>
      </c>
      <c r="G1408" s="262"/>
      <c r="H1408" s="285"/>
      <c r="I1408" s="260">
        <v>3.27E-2</v>
      </c>
      <c r="J1408" s="261"/>
      <c r="K1408" s="260">
        <v>2.8400000000000002E-2</v>
      </c>
      <c r="L1408" s="261"/>
      <c r="M1408" s="264">
        <f t="shared" si="1723"/>
        <v>2.1924666666666665E-2</v>
      </c>
      <c r="N1408" s="264">
        <f t="shared" si="1724"/>
        <v>2.2277142857142856E-2</v>
      </c>
      <c r="O1408" s="264">
        <f t="shared" si="1725"/>
        <v>2.3909666666666673E-2</v>
      </c>
      <c r="P1408" s="264">
        <f t="shared" si="1726"/>
        <v>3.2063333333333333E-2</v>
      </c>
      <c r="Q1408" s="265">
        <f t="shared" si="1804"/>
        <v>2.5999999999999999E-2</v>
      </c>
      <c r="R1408" s="265">
        <f t="shared" si="1805"/>
        <v>2.75E-2</v>
      </c>
      <c r="S1408" s="265">
        <f t="shared" si="1806"/>
        <v>3.27E-2</v>
      </c>
      <c r="T1408" s="265">
        <f t="shared" si="1807"/>
        <v>2.8400000000000002E-2</v>
      </c>
      <c r="V1408" s="257"/>
      <c r="W1408" s="265">
        <f t="shared" si="1803"/>
        <v>2.8650000000000002E-2</v>
      </c>
      <c r="AW1408" s="296">
        <f t="shared" si="1801"/>
        <v>3.27E-2</v>
      </c>
      <c r="AX1408" s="266" t="str">
        <f t="shared" si="1802"/>
        <v>#4</v>
      </c>
    </row>
    <row r="1409" spans="1:50" ht="17.45" customHeight="1" x14ac:dyDescent="0.25">
      <c r="A1409" s="257">
        <f t="shared" si="1783"/>
        <v>11</v>
      </c>
      <c r="B1409" s="257">
        <f t="shared" si="1784"/>
        <v>2021</v>
      </c>
      <c r="C1409" s="8">
        <f t="shared" si="1721"/>
        <v>44505</v>
      </c>
      <c r="D1409" s="260"/>
      <c r="E1409" s="261">
        <v>1.6500000000000001E-2</v>
      </c>
      <c r="F1409" s="263"/>
      <c r="G1409" s="262">
        <v>2.4799999999999999E-2</v>
      </c>
      <c r="H1409" s="285"/>
      <c r="I1409" s="260"/>
      <c r="J1409" s="261">
        <v>1.7399999999999999E-2</v>
      </c>
      <c r="K1409" s="260"/>
      <c r="L1409" s="261">
        <v>2.7400000000000001E-2</v>
      </c>
      <c r="M1409" s="264">
        <f t="shared" si="1723"/>
        <v>2.1141333333333335E-2</v>
      </c>
      <c r="N1409" s="264">
        <f t="shared" si="1724"/>
        <v>2.2134285714285714E-2</v>
      </c>
      <c r="O1409" s="264">
        <f t="shared" si="1725"/>
        <v>2.3459666666666667E-2</v>
      </c>
      <c r="P1409" s="264">
        <f t="shared" si="1726"/>
        <v>2.9276666666666666E-2</v>
      </c>
      <c r="Q1409" s="265">
        <f t="shared" si="1804"/>
        <v>1.6500000000000001E-2</v>
      </c>
      <c r="R1409" s="265">
        <f t="shared" si="1805"/>
        <v>2.4799999999999999E-2</v>
      </c>
      <c r="S1409" s="265">
        <f t="shared" si="1806"/>
        <v>1.7399999999999999E-2</v>
      </c>
      <c r="T1409" s="265">
        <f t="shared" si="1807"/>
        <v>2.7400000000000001E-2</v>
      </c>
      <c r="V1409" s="257"/>
      <c r="W1409" s="265">
        <f t="shared" si="1803"/>
        <v>2.1525000000000002E-2</v>
      </c>
      <c r="X1409" s="265">
        <f>AVERAGE(Q1405:T1409)</f>
        <v>2.5887499999999997E-2</v>
      </c>
      <c r="Y1409" s="266">
        <v>201</v>
      </c>
      <c r="AW1409" s="296">
        <f t="shared" si="1801"/>
        <v>2.7400000000000001E-2</v>
      </c>
      <c r="AX1409" s="266" t="str">
        <f t="shared" si="1802"/>
        <v>#5</v>
      </c>
    </row>
    <row r="1410" spans="1:50" ht="17.45" customHeight="1" x14ac:dyDescent="0.25">
      <c r="A1410" s="257">
        <f t="shared" si="1783"/>
        <v>11</v>
      </c>
      <c r="B1410" s="257">
        <f t="shared" si="1784"/>
        <v>2021</v>
      </c>
      <c r="C1410" s="435">
        <f t="shared" si="1721"/>
        <v>44506</v>
      </c>
      <c r="D1410" s="434">
        <v>1.2800000000000001E-2</v>
      </c>
      <c r="E1410" s="436"/>
      <c r="F1410" s="437"/>
      <c r="G1410" s="438"/>
      <c r="H1410" s="439">
        <v>1.95E-2</v>
      </c>
      <c r="I1410" s="434">
        <v>1.3100000000000001E-2</v>
      </c>
      <c r="J1410" s="436"/>
      <c r="K1410" s="434">
        <v>1.37E-2</v>
      </c>
      <c r="L1410" s="436"/>
      <c r="M1410" s="264">
        <f t="shared" si="1723"/>
        <v>2.0994666666666665E-2</v>
      </c>
      <c r="N1410" s="264">
        <f t="shared" si="1724"/>
        <v>2.2294285714285711E-2</v>
      </c>
      <c r="O1410" s="264">
        <f t="shared" si="1725"/>
        <v>2.3333000000000003E-2</v>
      </c>
      <c r="P1410" s="264">
        <f t="shared" si="1726"/>
        <v>2.8620000000000003E-2</v>
      </c>
      <c r="Q1410" s="442">
        <f t="shared" si="1804"/>
        <v>1.2800000000000001E-2</v>
      </c>
      <c r="R1410" s="442">
        <f t="shared" si="1805"/>
        <v>1.95E-2</v>
      </c>
      <c r="S1410" s="442">
        <f t="shared" si="1806"/>
        <v>1.3100000000000001E-2</v>
      </c>
      <c r="T1410" s="442">
        <f t="shared" si="1807"/>
        <v>1.37E-2</v>
      </c>
      <c r="V1410" s="442">
        <f>AVERAGE(Q1410:T1410)</f>
        <v>1.4775E-2</v>
      </c>
      <c r="W1410" s="445"/>
      <c r="X1410" s="257"/>
      <c r="Y1410" s="266">
        <v>201</v>
      </c>
      <c r="AW1410" s="296">
        <f t="shared" si="1801"/>
        <v>1.95E-2</v>
      </c>
      <c r="AX1410" s="266" t="str">
        <f t="shared" si="1802"/>
        <v>#2</v>
      </c>
    </row>
    <row r="1411" spans="1:50" ht="17.45" customHeight="1" x14ac:dyDescent="0.25">
      <c r="A1411" s="257">
        <f t="shared" si="1783"/>
        <v>11</v>
      </c>
      <c r="B1411" s="257">
        <f t="shared" si="1784"/>
        <v>2021</v>
      </c>
      <c r="C1411" s="435">
        <f t="shared" si="1721"/>
        <v>44507</v>
      </c>
      <c r="D1411" s="434"/>
      <c r="E1411" s="436">
        <v>2.1100000000000001E-2</v>
      </c>
      <c r="F1411" s="437"/>
      <c r="G1411" s="438">
        <v>1.5100000000000001E-2</v>
      </c>
      <c r="H1411" s="439"/>
      <c r="I1411" s="434"/>
      <c r="J1411" s="436">
        <v>2.3300000000000001E-2</v>
      </c>
      <c r="K1411" s="434"/>
      <c r="L1411" s="436">
        <v>1.5699999999999999E-2</v>
      </c>
      <c r="M1411" s="264">
        <f t="shared" si="1723"/>
        <v>2.0844666666666668E-2</v>
      </c>
      <c r="N1411" s="264">
        <f t="shared" si="1724"/>
        <v>2.2354285714285712E-2</v>
      </c>
      <c r="O1411" s="264">
        <f t="shared" si="1725"/>
        <v>2.3669666666666669E-2</v>
      </c>
      <c r="P1411" s="264">
        <f t="shared" si="1726"/>
        <v>2.7903333333333336E-2</v>
      </c>
      <c r="Q1411" s="442">
        <f t="shared" si="1804"/>
        <v>2.1100000000000001E-2</v>
      </c>
      <c r="R1411" s="442">
        <f t="shared" si="1805"/>
        <v>1.5100000000000001E-2</v>
      </c>
      <c r="S1411" s="442">
        <f t="shared" si="1806"/>
        <v>2.3300000000000001E-2</v>
      </c>
      <c r="T1411" s="442">
        <f t="shared" si="1807"/>
        <v>1.5699999999999999E-2</v>
      </c>
      <c r="V1411" s="442">
        <f>AVERAGE(Q1411:T1411)</f>
        <v>1.8800000000000001E-2</v>
      </c>
      <c r="W1411" s="445"/>
      <c r="X1411" s="265">
        <f>AVERAGE(Q1410:T1411)</f>
        <v>1.67875E-2</v>
      </c>
      <c r="Y1411" s="266">
        <v>201</v>
      </c>
      <c r="AW1411" s="296">
        <f t="shared" si="1801"/>
        <v>2.3300000000000001E-2</v>
      </c>
      <c r="AX1411" s="266" t="str">
        <f t="shared" si="1802"/>
        <v>#4</v>
      </c>
    </row>
    <row r="1412" spans="1:50" ht="17.45" customHeight="1" x14ac:dyDescent="0.25">
      <c r="A1412" s="257">
        <f t="shared" si="1783"/>
        <v>11</v>
      </c>
      <c r="B1412" s="257">
        <f t="shared" si="1784"/>
        <v>2021</v>
      </c>
      <c r="C1412" s="48">
        <f t="shared" si="1721"/>
        <v>44508</v>
      </c>
      <c r="D1412" s="275">
        <v>2.5999999999999999E-2</v>
      </c>
      <c r="E1412" s="276"/>
      <c r="F1412" s="278">
        <v>3.3500000000000002E-2</v>
      </c>
      <c r="G1412" s="277"/>
      <c r="H1412" s="286">
        <v>3.4000000000000002E-2</v>
      </c>
      <c r="I1412" s="275">
        <v>2.5000000000000001E-2</v>
      </c>
      <c r="J1412" s="276"/>
      <c r="K1412" s="275">
        <v>4.3999999999999997E-2</v>
      </c>
      <c r="L1412" s="276"/>
      <c r="M1412" s="264">
        <f t="shared" si="1723"/>
        <v>2.1228E-2</v>
      </c>
      <c r="N1412" s="264">
        <f t="shared" si="1724"/>
        <v>2.354285714285714E-2</v>
      </c>
      <c r="O1412" s="264">
        <f t="shared" si="1725"/>
        <v>2.406966666666667E-2</v>
      </c>
      <c r="P1412" s="264">
        <f t="shared" si="1726"/>
        <v>2.8733333333333333E-2</v>
      </c>
      <c r="Q1412" s="265">
        <f t="shared" ref="Q1412:Q1413" si="1808">IFERROR(AVERAGE(D1412:E1412),"")</f>
        <v>2.5999999999999999E-2</v>
      </c>
      <c r="R1412" s="265">
        <f t="shared" ref="R1412:R1413" si="1809">IFERROR(AVERAGE(F1412:H1412),"")</f>
        <v>3.3750000000000002E-2</v>
      </c>
      <c r="S1412" s="265">
        <f t="shared" ref="S1412:S1413" si="1810">IFERROR(AVERAGE(I1412:J1412),"")</f>
        <v>2.5000000000000001E-2</v>
      </c>
      <c r="T1412" s="265">
        <f t="shared" ref="T1412:T1413" si="1811">IFERROR(AVERAGE(K1412:L1412),"")</f>
        <v>4.3999999999999997E-2</v>
      </c>
      <c r="V1412" s="257"/>
      <c r="W1412" s="265">
        <f t="shared" ref="W1412:W1413" si="1812">AVERAGE(Q1412:T1412)</f>
        <v>3.2187499999999994E-2</v>
      </c>
      <c r="AW1412" s="296">
        <f t="shared" si="1801"/>
        <v>4.3999999999999997E-2</v>
      </c>
      <c r="AX1412" s="266" t="str">
        <f t="shared" si="1802"/>
        <v>#5</v>
      </c>
    </row>
    <row r="1413" spans="1:50" ht="17.45" customHeight="1" x14ac:dyDescent="0.25">
      <c r="A1413" s="257">
        <f t="shared" si="1783"/>
        <v>11</v>
      </c>
      <c r="B1413" s="257">
        <f t="shared" si="1784"/>
        <v>2021</v>
      </c>
      <c r="C1413" s="8">
        <f t="shared" ref="C1413:C1476" si="1813">C1412+1</f>
        <v>44509</v>
      </c>
      <c r="D1413" s="260"/>
      <c r="E1413" s="261">
        <v>2.7099999999999999E-2</v>
      </c>
      <c r="F1413" s="263"/>
      <c r="G1413" s="262">
        <v>4.2500000000000003E-2</v>
      </c>
      <c r="H1413" s="285"/>
      <c r="I1413" s="260"/>
      <c r="J1413" s="261">
        <v>2.64E-2</v>
      </c>
      <c r="K1413" s="260"/>
      <c r="L1413" s="261">
        <v>5.0200000000000002E-2</v>
      </c>
      <c r="M1413" s="264">
        <f t="shared" si="1723"/>
        <v>2.0344666666666667E-2</v>
      </c>
      <c r="N1413" s="264">
        <f t="shared" si="1724"/>
        <v>2.4319999999999994E-2</v>
      </c>
      <c r="O1413" s="264">
        <f t="shared" si="1725"/>
        <v>2.4566333333333336E-2</v>
      </c>
      <c r="P1413" s="264">
        <f t="shared" si="1726"/>
        <v>2.9386666666666669E-2</v>
      </c>
      <c r="Q1413" s="265">
        <f t="shared" si="1808"/>
        <v>2.7099999999999999E-2</v>
      </c>
      <c r="R1413" s="265">
        <f t="shared" si="1809"/>
        <v>4.2500000000000003E-2</v>
      </c>
      <c r="S1413" s="265">
        <f t="shared" si="1810"/>
        <v>2.64E-2</v>
      </c>
      <c r="T1413" s="265">
        <f t="shared" si="1811"/>
        <v>5.0200000000000002E-2</v>
      </c>
      <c r="V1413" s="257"/>
      <c r="W1413" s="265">
        <f t="shared" si="1812"/>
        <v>3.6549999999999999E-2</v>
      </c>
      <c r="AW1413" s="296">
        <f t="shared" si="1801"/>
        <v>5.0200000000000002E-2</v>
      </c>
      <c r="AX1413" s="266" t="str">
        <f t="shared" si="1802"/>
        <v>#5</v>
      </c>
    </row>
    <row r="1414" spans="1:50" ht="17.45" customHeight="1" x14ac:dyDescent="0.25">
      <c r="A1414" s="257">
        <f t="shared" si="1783"/>
        <v>11</v>
      </c>
      <c r="B1414" s="257">
        <f t="shared" si="1784"/>
        <v>2021</v>
      </c>
      <c r="C1414" s="8">
        <f t="shared" si="1813"/>
        <v>44510</v>
      </c>
      <c r="D1414" s="260">
        <v>2.4500000000000001E-2</v>
      </c>
      <c r="E1414" s="261"/>
      <c r="F1414" s="263">
        <v>5.4600000000000003E-2</v>
      </c>
      <c r="G1414" s="262"/>
      <c r="H1414" s="285"/>
      <c r="I1414" s="260">
        <v>2.75E-2</v>
      </c>
      <c r="J1414" s="261"/>
      <c r="K1414" s="260">
        <v>3.2800000000000003E-2</v>
      </c>
      <c r="L1414" s="261"/>
      <c r="M1414" s="264">
        <f t="shared" ref="M1414:M1442" si="1814">IF(SUM(D1414:E1414)&gt;0,IFERROR(AVERAGE(D1385:E1414),""),"")</f>
        <v>2.0034666666666666E-2</v>
      </c>
      <c r="N1414" s="264">
        <f t="shared" ref="N1414:N1442" si="1815">IF(SUM(F1414:H1414)&gt;0,IFERROR(AVERAGE(F1385:H1414),""),"")</f>
        <v>2.4728571428571426E-2</v>
      </c>
      <c r="O1414" s="264">
        <f t="shared" ref="O1414:O1442" si="1816">IF(SUM(I1414:J1414)&gt;0,IFERROR(AVERAGE(I1385:J1414),""),"")</f>
        <v>2.4542999999999992E-2</v>
      </c>
      <c r="P1414" s="264">
        <f t="shared" ref="P1414:P1442" si="1817">IF(SUM(K1414:L1414)&gt;0,IFERROR(AVERAGE(K1385:L1414),""),"")</f>
        <v>2.8923333333333339E-2</v>
      </c>
      <c r="Q1414" s="265">
        <f t="shared" ref="Q1414:Q1420" si="1818">IFERROR(AVERAGE(D1414:E1414),"")</f>
        <v>2.4500000000000001E-2</v>
      </c>
      <c r="R1414" s="265">
        <f t="shared" ref="R1414:R1420" si="1819">IFERROR(AVERAGE(F1414:H1414),"")</f>
        <v>5.4600000000000003E-2</v>
      </c>
      <c r="S1414" s="265">
        <f t="shared" ref="S1414:S1420" si="1820">IFERROR(AVERAGE(I1414:J1414),"")</f>
        <v>2.75E-2</v>
      </c>
      <c r="T1414" s="265">
        <f t="shared" ref="T1414:T1420" si="1821">IFERROR(AVERAGE(K1414:L1414),"")</f>
        <v>3.2800000000000003E-2</v>
      </c>
      <c r="V1414" s="257"/>
      <c r="W1414" s="265">
        <f t="shared" ref="W1414:W1416" si="1822">AVERAGE(Q1414:T1414)</f>
        <v>3.4849999999999999E-2</v>
      </c>
      <c r="AW1414" s="296">
        <f t="shared" si="1801"/>
        <v>5.4600000000000003E-2</v>
      </c>
      <c r="AX1414" s="266" t="str">
        <f t="shared" si="1802"/>
        <v>#2</v>
      </c>
    </row>
    <row r="1415" spans="1:50" ht="17.45" customHeight="1" x14ac:dyDescent="0.25">
      <c r="A1415" s="257">
        <f t="shared" si="1783"/>
        <v>11</v>
      </c>
      <c r="B1415" s="257">
        <f t="shared" si="1784"/>
        <v>2021</v>
      </c>
      <c r="C1415" s="8">
        <f t="shared" si="1813"/>
        <v>44511</v>
      </c>
      <c r="D1415" s="260"/>
      <c r="E1415" s="261">
        <v>4.0599999999999997E-2</v>
      </c>
      <c r="F1415" s="263"/>
      <c r="G1415" s="262">
        <v>3.9899999999999998E-2</v>
      </c>
      <c r="H1415" s="285"/>
      <c r="I1415" s="260"/>
      <c r="J1415" s="261">
        <v>3.44E-2</v>
      </c>
      <c r="K1415" s="260"/>
      <c r="L1415" s="261">
        <v>5.11E-2</v>
      </c>
      <c r="M1415" s="264">
        <f t="shared" si="1814"/>
        <v>2.0544666666666666E-2</v>
      </c>
      <c r="N1415" s="264">
        <f t="shared" si="1815"/>
        <v>2.2954285714285715E-2</v>
      </c>
      <c r="O1415" s="264">
        <f t="shared" si="1816"/>
        <v>2.1122999999999996E-2</v>
      </c>
      <c r="P1415" s="264">
        <f t="shared" si="1817"/>
        <v>2.9653333333333334E-2</v>
      </c>
      <c r="Q1415" s="265">
        <f t="shared" si="1818"/>
        <v>4.0599999999999997E-2</v>
      </c>
      <c r="R1415" s="265">
        <f t="shared" si="1819"/>
        <v>3.9899999999999998E-2</v>
      </c>
      <c r="S1415" s="265">
        <f t="shared" si="1820"/>
        <v>3.44E-2</v>
      </c>
      <c r="T1415" s="265">
        <f t="shared" si="1821"/>
        <v>5.11E-2</v>
      </c>
      <c r="V1415" s="257"/>
      <c r="W1415" s="265">
        <f t="shared" si="1822"/>
        <v>4.1499999999999995E-2</v>
      </c>
      <c r="AW1415" s="296">
        <f t="shared" ref="AW1415:AW1421" si="1823">MAX(Q1415:T1415)</f>
        <v>5.11E-2</v>
      </c>
      <c r="AX1415" s="266" t="str">
        <f t="shared" ref="AX1415:AX1421" si="1824">IF(Q1415=AW1415,"#1",IF(R1415=AW1415,"#2",IF(S1415=AW1415,"#4",IF(T1415=AW1415,"#5"))))</f>
        <v>#5</v>
      </c>
    </row>
    <row r="1416" spans="1:50" ht="17.45" customHeight="1" x14ac:dyDescent="0.25">
      <c r="A1416" s="257">
        <f t="shared" si="1783"/>
        <v>11</v>
      </c>
      <c r="B1416" s="257">
        <f t="shared" si="1784"/>
        <v>2021</v>
      </c>
      <c r="C1416" s="8">
        <f t="shared" si="1813"/>
        <v>44512</v>
      </c>
      <c r="D1416" s="260">
        <v>3.1399999999999997E-2</v>
      </c>
      <c r="E1416" s="261"/>
      <c r="F1416" s="263"/>
      <c r="G1416" s="262"/>
      <c r="H1416" s="285">
        <v>5.74E-2</v>
      </c>
      <c r="I1416" s="260">
        <v>4.07E-2</v>
      </c>
      <c r="J1416" s="261"/>
      <c r="K1416" s="260">
        <v>4.2299999999999997E-2</v>
      </c>
      <c r="L1416" s="261"/>
      <c r="M1416" s="264">
        <f t="shared" si="1814"/>
        <v>2.0274666666666667E-2</v>
      </c>
      <c r="N1416" s="264">
        <f t="shared" si="1815"/>
        <v>2.3785714285714289E-2</v>
      </c>
      <c r="O1416" s="264">
        <f t="shared" si="1816"/>
        <v>2.1742999999999998E-2</v>
      </c>
      <c r="P1416" s="264">
        <f t="shared" si="1817"/>
        <v>3.0056666666666676E-2</v>
      </c>
      <c r="Q1416" s="265">
        <f t="shared" si="1818"/>
        <v>3.1399999999999997E-2</v>
      </c>
      <c r="R1416" s="265">
        <f t="shared" si="1819"/>
        <v>5.74E-2</v>
      </c>
      <c r="S1416" s="265">
        <f t="shared" si="1820"/>
        <v>4.07E-2</v>
      </c>
      <c r="T1416" s="265">
        <f t="shared" si="1821"/>
        <v>4.2299999999999997E-2</v>
      </c>
      <c r="V1416" s="257"/>
      <c r="W1416" s="265">
        <f t="shared" si="1822"/>
        <v>4.2950000000000002E-2</v>
      </c>
      <c r="X1416" s="265">
        <f>AVERAGE(Q1412:T1416)</f>
        <v>3.7607500000000002E-2</v>
      </c>
      <c r="Y1416" s="266">
        <v>202</v>
      </c>
      <c r="AW1416" s="296">
        <f t="shared" si="1823"/>
        <v>5.74E-2</v>
      </c>
      <c r="AX1416" s="266" t="str">
        <f t="shared" si="1824"/>
        <v>#2</v>
      </c>
    </row>
    <row r="1417" spans="1:50" ht="17.45" customHeight="1" x14ac:dyDescent="0.25">
      <c r="A1417" s="298">
        <f t="shared" si="1783"/>
        <v>11</v>
      </c>
      <c r="B1417" s="298">
        <f t="shared" si="1784"/>
        <v>2021</v>
      </c>
      <c r="C1417" s="435">
        <f t="shared" si="1813"/>
        <v>44513</v>
      </c>
      <c r="D1417" s="434"/>
      <c r="E1417" s="436">
        <v>2.9700000000000001E-2</v>
      </c>
      <c r="F1417" s="437"/>
      <c r="G1417" s="438">
        <v>2.4899999999999999E-2</v>
      </c>
      <c r="H1417" s="439"/>
      <c r="I1417" s="434"/>
      <c r="J1417" s="436">
        <v>2.5700000000000001E-2</v>
      </c>
      <c r="K1417" s="434"/>
      <c r="L1417" s="447">
        <v>0.189</v>
      </c>
      <c r="M1417" s="264">
        <f t="shared" si="1814"/>
        <v>2.0511333333333333E-2</v>
      </c>
      <c r="N1417" s="264">
        <f t="shared" si="1815"/>
        <v>2.3940000000000003E-2</v>
      </c>
      <c r="O1417" s="264">
        <f t="shared" si="1816"/>
        <v>2.190633333333333E-2</v>
      </c>
      <c r="P1417" s="264">
        <f t="shared" si="1817"/>
        <v>3.5393333333333339E-2</v>
      </c>
      <c r="Q1417" s="442">
        <f t="shared" si="1818"/>
        <v>2.9700000000000001E-2</v>
      </c>
      <c r="R1417" s="442">
        <f t="shared" si="1819"/>
        <v>2.4899999999999999E-2</v>
      </c>
      <c r="S1417" s="442">
        <f t="shared" si="1820"/>
        <v>2.5700000000000001E-2</v>
      </c>
      <c r="T1417" s="468">
        <f t="shared" si="1821"/>
        <v>0.189</v>
      </c>
      <c r="V1417" s="442">
        <f>AVERAGE(Q1417:T1417)</f>
        <v>6.7324999999999996E-2</v>
      </c>
      <c r="W1417" s="445"/>
      <c r="X1417" s="257"/>
      <c r="Y1417" s="266">
        <v>202</v>
      </c>
      <c r="AW1417" s="296">
        <f t="shared" si="1823"/>
        <v>0.189</v>
      </c>
      <c r="AX1417" s="266" t="str">
        <f t="shared" si="1824"/>
        <v>#5</v>
      </c>
    </row>
    <row r="1418" spans="1:50" ht="17.45" customHeight="1" x14ac:dyDescent="0.25">
      <c r="A1418" s="257">
        <f t="shared" si="1783"/>
        <v>11</v>
      </c>
      <c r="B1418" s="257">
        <f t="shared" si="1784"/>
        <v>2021</v>
      </c>
      <c r="C1418" s="48">
        <f t="shared" si="1813"/>
        <v>44514</v>
      </c>
      <c r="D1418" s="434">
        <v>2.18E-2</v>
      </c>
      <c r="E1418" s="436"/>
      <c r="F1418" s="437">
        <v>1.67E-2</v>
      </c>
      <c r="G1418" s="438"/>
      <c r="H1418" s="439">
        <v>1.83E-2</v>
      </c>
      <c r="I1418" s="434">
        <v>1.6500000000000001E-2</v>
      </c>
      <c r="J1418" s="436"/>
      <c r="K1418" s="434">
        <v>3.3000000000000002E-2</v>
      </c>
      <c r="L1418" s="436"/>
      <c r="M1418" s="264">
        <f t="shared" si="1814"/>
        <v>2.0224666666666669E-2</v>
      </c>
      <c r="N1418" s="264">
        <f t="shared" si="1815"/>
        <v>2.3688571428571434E-2</v>
      </c>
      <c r="O1418" s="264">
        <f t="shared" si="1816"/>
        <v>2.1542999999999993E-2</v>
      </c>
      <c r="P1418" s="264">
        <f t="shared" si="1817"/>
        <v>3.5346666666666665E-2</v>
      </c>
      <c r="Q1418" s="442">
        <f t="shared" si="1818"/>
        <v>2.18E-2</v>
      </c>
      <c r="R1418" s="442">
        <f t="shared" si="1819"/>
        <v>1.7500000000000002E-2</v>
      </c>
      <c r="S1418" s="442">
        <f t="shared" si="1820"/>
        <v>1.6500000000000001E-2</v>
      </c>
      <c r="T1418" s="442">
        <f t="shared" si="1821"/>
        <v>3.3000000000000002E-2</v>
      </c>
      <c r="V1418" s="442">
        <f>AVERAGE(Q1418:T1418)</f>
        <v>2.2200000000000001E-2</v>
      </c>
      <c r="W1418" s="445"/>
      <c r="X1418" s="265">
        <f>AVERAGE(Q1417:T1418)</f>
        <v>4.4762499999999997E-2</v>
      </c>
      <c r="Y1418" s="266">
        <v>202</v>
      </c>
      <c r="AW1418" s="296">
        <f t="shared" si="1823"/>
        <v>3.3000000000000002E-2</v>
      </c>
      <c r="AX1418" s="266" t="str">
        <f t="shared" si="1824"/>
        <v>#5</v>
      </c>
    </row>
    <row r="1419" spans="1:50" ht="17.45" customHeight="1" x14ac:dyDescent="0.25">
      <c r="A1419" s="257">
        <f t="shared" si="1783"/>
        <v>11</v>
      </c>
      <c r="B1419" s="257">
        <f t="shared" si="1784"/>
        <v>2021</v>
      </c>
      <c r="C1419" s="8">
        <f t="shared" si="1813"/>
        <v>44515</v>
      </c>
      <c r="D1419" s="260"/>
      <c r="E1419" s="261">
        <v>3.5700000000000003E-2</v>
      </c>
      <c r="F1419" s="263"/>
      <c r="G1419" s="262">
        <v>3.6499999999999998E-2</v>
      </c>
      <c r="H1419" s="285"/>
      <c r="I1419" s="260"/>
      <c r="J1419" s="261">
        <v>3.5000000000000003E-2</v>
      </c>
      <c r="K1419" s="260"/>
      <c r="L1419" s="261">
        <v>4.7199999999999999E-2</v>
      </c>
      <c r="M1419" s="264">
        <f t="shared" si="1814"/>
        <v>2.0741333333333334E-2</v>
      </c>
      <c r="N1419" s="264">
        <f t="shared" si="1815"/>
        <v>2.4228571428571433E-2</v>
      </c>
      <c r="O1419" s="264">
        <f t="shared" si="1816"/>
        <v>2.2176333333333329E-2</v>
      </c>
      <c r="P1419" s="264">
        <f t="shared" si="1817"/>
        <v>3.5930000000000004E-2</v>
      </c>
      <c r="Q1419" s="265">
        <f t="shared" si="1818"/>
        <v>3.5700000000000003E-2</v>
      </c>
      <c r="R1419" s="265">
        <f t="shared" si="1819"/>
        <v>3.6499999999999998E-2</v>
      </c>
      <c r="S1419" s="265">
        <f t="shared" si="1820"/>
        <v>3.5000000000000003E-2</v>
      </c>
      <c r="T1419" s="265">
        <f t="shared" si="1821"/>
        <v>4.7199999999999999E-2</v>
      </c>
      <c r="V1419" s="257"/>
      <c r="W1419" s="265">
        <f t="shared" ref="W1419:W1420" si="1825">AVERAGE(Q1419:T1419)</f>
        <v>3.8600000000000002E-2</v>
      </c>
      <c r="AW1419" s="296">
        <f t="shared" si="1823"/>
        <v>4.7199999999999999E-2</v>
      </c>
      <c r="AX1419" s="266" t="str">
        <f t="shared" si="1824"/>
        <v>#5</v>
      </c>
    </row>
    <row r="1420" spans="1:50" ht="17.45" customHeight="1" x14ac:dyDescent="0.25">
      <c r="A1420" s="257">
        <f t="shared" si="1783"/>
        <v>11</v>
      </c>
      <c r="B1420" s="257">
        <f t="shared" si="1784"/>
        <v>2021</v>
      </c>
      <c r="C1420" s="8">
        <f t="shared" si="1813"/>
        <v>44516</v>
      </c>
      <c r="D1420" s="260">
        <v>2.47E-2</v>
      </c>
      <c r="E1420" s="261"/>
      <c r="F1420" s="263">
        <v>2.1100000000000001E-2</v>
      </c>
      <c r="G1420" s="262"/>
      <c r="H1420" s="285"/>
      <c r="I1420" s="260">
        <v>2.7400000000000001E-2</v>
      </c>
      <c r="J1420" s="261"/>
      <c r="K1420" s="260">
        <v>3.6700000000000003E-2</v>
      </c>
      <c r="L1420" s="261"/>
      <c r="M1420" s="264">
        <f t="shared" si="1814"/>
        <v>2.0871333333333332E-2</v>
      </c>
      <c r="N1420" s="264">
        <f t="shared" si="1815"/>
        <v>2.4540000000000003E-2</v>
      </c>
      <c r="O1420" s="264">
        <f t="shared" si="1816"/>
        <v>2.2785666666666659E-2</v>
      </c>
      <c r="P1420" s="264">
        <f t="shared" si="1817"/>
        <v>3.6406666666666671E-2</v>
      </c>
      <c r="Q1420" s="265">
        <f t="shared" si="1818"/>
        <v>2.47E-2</v>
      </c>
      <c r="R1420" s="265">
        <f t="shared" si="1819"/>
        <v>2.1100000000000001E-2</v>
      </c>
      <c r="S1420" s="265">
        <f t="shared" si="1820"/>
        <v>2.7400000000000001E-2</v>
      </c>
      <c r="T1420" s="265">
        <f t="shared" si="1821"/>
        <v>3.6700000000000003E-2</v>
      </c>
      <c r="V1420" s="257"/>
      <c r="W1420" s="265">
        <f t="shared" si="1825"/>
        <v>2.7474999999999999E-2</v>
      </c>
      <c r="AW1420" s="296">
        <f t="shared" si="1823"/>
        <v>3.6700000000000003E-2</v>
      </c>
      <c r="AX1420" s="266" t="str">
        <f t="shared" si="1824"/>
        <v>#5</v>
      </c>
    </row>
    <row r="1421" spans="1:50" ht="17.45" customHeight="1" x14ac:dyDescent="0.25">
      <c r="A1421" s="257">
        <f t="shared" si="1783"/>
        <v>11</v>
      </c>
      <c r="B1421" s="257">
        <f t="shared" si="1784"/>
        <v>2021</v>
      </c>
      <c r="C1421" s="8">
        <f t="shared" si="1813"/>
        <v>44517</v>
      </c>
      <c r="D1421" s="260"/>
      <c r="E1421" s="261">
        <v>1.55E-2</v>
      </c>
      <c r="F1421" s="263"/>
      <c r="G1421" s="262">
        <v>2.1899999999999999E-2</v>
      </c>
      <c r="H1421" s="285"/>
      <c r="I1421" s="260"/>
      <c r="J1421" s="261">
        <v>3.6999999999999998E-2</v>
      </c>
      <c r="K1421" s="260"/>
      <c r="L1421" s="261">
        <v>2.8199999999999999E-2</v>
      </c>
      <c r="M1421" s="264">
        <f t="shared" si="1814"/>
        <v>2.0541333333333335E-2</v>
      </c>
      <c r="N1421" s="264">
        <f t="shared" si="1815"/>
        <v>2.4497142857142863E-2</v>
      </c>
      <c r="O1421" s="264">
        <f t="shared" si="1816"/>
        <v>2.333233333333333E-2</v>
      </c>
      <c r="P1421" s="264">
        <f t="shared" si="1817"/>
        <v>3.6283333333333341E-2</v>
      </c>
      <c r="Q1421" s="265">
        <f t="shared" ref="Q1421:Q1427" si="1826">IFERROR(AVERAGE(D1421:E1421),"")</f>
        <v>1.55E-2</v>
      </c>
      <c r="R1421" s="265">
        <f t="shared" ref="R1421:R1427" si="1827">IFERROR(AVERAGE(F1421:H1421),"")</f>
        <v>2.1899999999999999E-2</v>
      </c>
      <c r="S1421" s="265">
        <f t="shared" ref="S1421:S1427" si="1828">IFERROR(AVERAGE(I1421:J1421),"")</f>
        <v>3.6999999999999998E-2</v>
      </c>
      <c r="T1421" s="265">
        <f t="shared" ref="T1421:T1427" si="1829">IFERROR(AVERAGE(K1421:L1421),"")</f>
        <v>2.8199999999999999E-2</v>
      </c>
      <c r="V1421" s="257"/>
      <c r="W1421" s="265">
        <f t="shared" ref="W1421:W1423" si="1830">AVERAGE(Q1421:T1421)</f>
        <v>2.5649999999999999E-2</v>
      </c>
      <c r="AW1421" s="296">
        <f t="shared" si="1823"/>
        <v>3.6999999999999998E-2</v>
      </c>
      <c r="AX1421" s="266" t="str">
        <f t="shared" si="1824"/>
        <v>#4</v>
      </c>
    </row>
    <row r="1422" spans="1:50" ht="17.45" customHeight="1" x14ac:dyDescent="0.25">
      <c r="A1422" s="257">
        <f t="shared" si="1783"/>
        <v>11</v>
      </c>
      <c r="B1422" s="257">
        <f t="shared" si="1784"/>
        <v>2021</v>
      </c>
      <c r="C1422" s="8">
        <f t="shared" si="1813"/>
        <v>44518</v>
      </c>
      <c r="D1422" s="260">
        <v>1.6899999999999998E-2</v>
      </c>
      <c r="E1422" s="261"/>
      <c r="F1422" s="263"/>
      <c r="G1422" s="262"/>
      <c r="H1422" s="285">
        <v>2.7199999999999998E-2</v>
      </c>
      <c r="I1422" s="260">
        <v>3.4000000000000002E-2</v>
      </c>
      <c r="J1422" s="261"/>
      <c r="K1422" s="260">
        <v>2.64E-2</v>
      </c>
      <c r="L1422" s="261"/>
      <c r="M1422" s="264">
        <f t="shared" si="1814"/>
        <v>2.035466666666667E-2</v>
      </c>
      <c r="N1422" s="264">
        <f t="shared" si="1815"/>
        <v>2.4762857142857145E-2</v>
      </c>
      <c r="O1422" s="264">
        <f t="shared" si="1816"/>
        <v>2.3735666666666669E-2</v>
      </c>
      <c r="P1422" s="264">
        <f t="shared" si="1817"/>
        <v>3.6310000000000002E-2</v>
      </c>
      <c r="Q1422" s="265">
        <f t="shared" si="1826"/>
        <v>1.6899999999999998E-2</v>
      </c>
      <c r="R1422" s="265">
        <f t="shared" si="1827"/>
        <v>2.7199999999999998E-2</v>
      </c>
      <c r="S1422" s="265">
        <f t="shared" si="1828"/>
        <v>3.4000000000000002E-2</v>
      </c>
      <c r="T1422" s="265">
        <f t="shared" si="1829"/>
        <v>2.64E-2</v>
      </c>
      <c r="V1422" s="257"/>
      <c r="W1422" s="265">
        <f t="shared" si="1830"/>
        <v>2.6125000000000002E-2</v>
      </c>
      <c r="AW1422" s="296">
        <f t="shared" ref="AW1422:AW1443" si="1831">MAX(Q1422:T1422)</f>
        <v>3.4000000000000002E-2</v>
      </c>
      <c r="AX1422" s="266" t="str">
        <f t="shared" ref="AX1422:AX1443" si="1832">IF(Q1422=AW1422,"#1",IF(R1422=AW1422,"#2",IF(S1422=AW1422,"#4",IF(T1422=AW1422,"#5"))))</f>
        <v>#4</v>
      </c>
    </row>
    <row r="1423" spans="1:50" ht="17.45" customHeight="1" x14ac:dyDescent="0.25">
      <c r="A1423" s="257">
        <f t="shared" si="1783"/>
        <v>11</v>
      </c>
      <c r="B1423" s="257">
        <f t="shared" si="1784"/>
        <v>2021</v>
      </c>
      <c r="C1423" s="8">
        <f t="shared" si="1813"/>
        <v>44519</v>
      </c>
      <c r="D1423" s="260"/>
      <c r="E1423" s="261">
        <v>3.6200000000000003E-2</v>
      </c>
      <c r="F1423" s="263"/>
      <c r="G1423" s="262">
        <v>3.8899999999999997E-2</v>
      </c>
      <c r="H1423" s="285"/>
      <c r="I1423" s="260"/>
      <c r="J1423" s="261">
        <v>2.7099999999999999E-2</v>
      </c>
      <c r="K1423" s="260"/>
      <c r="L1423" s="261">
        <v>5.67E-2</v>
      </c>
      <c r="M1423" s="264">
        <f t="shared" si="1814"/>
        <v>2.0857999999999998E-2</v>
      </c>
      <c r="N1423" s="264">
        <f t="shared" si="1815"/>
        <v>2.5240000000000005E-2</v>
      </c>
      <c r="O1423" s="264">
        <f t="shared" si="1816"/>
        <v>2.3819000000000003E-2</v>
      </c>
      <c r="P1423" s="264">
        <f t="shared" si="1817"/>
        <v>3.6856666666666663E-2</v>
      </c>
      <c r="Q1423" s="265">
        <f t="shared" si="1826"/>
        <v>3.6200000000000003E-2</v>
      </c>
      <c r="R1423" s="265">
        <f t="shared" si="1827"/>
        <v>3.8899999999999997E-2</v>
      </c>
      <c r="S1423" s="265">
        <f t="shared" si="1828"/>
        <v>2.7099999999999999E-2</v>
      </c>
      <c r="T1423" s="265">
        <f t="shared" si="1829"/>
        <v>5.67E-2</v>
      </c>
      <c r="V1423" s="257"/>
      <c r="W1423" s="265">
        <f t="shared" si="1830"/>
        <v>3.9724999999999996E-2</v>
      </c>
      <c r="X1423" s="265">
        <f>AVERAGE(Q1419:T1423)</f>
        <v>3.1515000000000001E-2</v>
      </c>
      <c r="Y1423" s="266">
        <v>203</v>
      </c>
      <c r="AW1423" s="296">
        <f t="shared" si="1831"/>
        <v>5.67E-2</v>
      </c>
      <c r="AX1423" s="266" t="str">
        <f t="shared" si="1832"/>
        <v>#5</v>
      </c>
    </row>
    <row r="1424" spans="1:50" ht="17.45" customHeight="1" x14ac:dyDescent="0.25">
      <c r="A1424" s="257">
        <f t="shared" si="1783"/>
        <v>11</v>
      </c>
      <c r="B1424" s="257">
        <f t="shared" si="1784"/>
        <v>2021</v>
      </c>
      <c r="C1424" s="48">
        <f t="shared" si="1813"/>
        <v>44520</v>
      </c>
      <c r="D1424" s="434">
        <v>2.8799999999999999E-2</v>
      </c>
      <c r="E1424" s="436"/>
      <c r="F1424" s="437">
        <v>3.5799999999999998E-2</v>
      </c>
      <c r="G1424" s="438"/>
      <c r="H1424" s="439">
        <v>3.49E-2</v>
      </c>
      <c r="I1424" s="434">
        <v>3.9300000000000002E-2</v>
      </c>
      <c r="J1424" s="436"/>
      <c r="K1424" s="484">
        <v>0.25600000000000001</v>
      </c>
      <c r="L1424" s="436"/>
      <c r="M1424" s="264">
        <f t="shared" si="1814"/>
        <v>2.1258000000000003E-2</v>
      </c>
      <c r="N1424" s="264">
        <f t="shared" si="1815"/>
        <v>2.580000000000001E-2</v>
      </c>
      <c r="O1424" s="264">
        <f t="shared" si="1816"/>
        <v>2.4075666666666669E-2</v>
      </c>
      <c r="P1424" s="264">
        <f t="shared" si="1817"/>
        <v>4.4540000000000003E-2</v>
      </c>
      <c r="Q1424" s="442">
        <f t="shared" si="1826"/>
        <v>2.8799999999999999E-2</v>
      </c>
      <c r="R1424" s="442">
        <f t="shared" si="1827"/>
        <v>3.5349999999999999E-2</v>
      </c>
      <c r="S1424" s="442">
        <f t="shared" si="1828"/>
        <v>3.9300000000000002E-2</v>
      </c>
      <c r="T1424" s="468">
        <f t="shared" si="1829"/>
        <v>0.25600000000000001</v>
      </c>
      <c r="V1424" s="442">
        <f>AVERAGE(Q1424:T1424)</f>
        <v>8.9862499999999998E-2</v>
      </c>
      <c r="W1424" s="445"/>
      <c r="X1424" s="257"/>
      <c r="Y1424" s="266">
        <v>203</v>
      </c>
      <c r="AW1424" s="296">
        <f t="shared" si="1831"/>
        <v>0.25600000000000001</v>
      </c>
      <c r="AX1424" s="266" t="str">
        <f t="shared" si="1832"/>
        <v>#5</v>
      </c>
    </row>
    <row r="1425" spans="1:50" ht="17.45" customHeight="1" x14ac:dyDescent="0.25">
      <c r="A1425" s="257">
        <f t="shared" si="1783"/>
        <v>11</v>
      </c>
      <c r="B1425" s="257">
        <f t="shared" si="1784"/>
        <v>2021</v>
      </c>
      <c r="C1425" s="435">
        <f t="shared" si="1813"/>
        <v>44521</v>
      </c>
      <c r="D1425" s="434"/>
      <c r="E1425" s="436">
        <v>1.6500000000000001E-2</v>
      </c>
      <c r="F1425" s="437"/>
      <c r="G1425" s="438">
        <v>5.3800000000000001E-2</v>
      </c>
      <c r="H1425" s="439"/>
      <c r="I1425" s="434"/>
      <c r="J1425" s="436">
        <v>2.18E-2</v>
      </c>
      <c r="K1425" s="434"/>
      <c r="L1425" s="436">
        <v>3.4500000000000003E-2</v>
      </c>
      <c r="M1425" s="264">
        <f t="shared" si="1814"/>
        <v>2.1278000000000002E-2</v>
      </c>
      <c r="N1425" s="264">
        <f t="shared" si="1815"/>
        <v>2.6648571428571438E-2</v>
      </c>
      <c r="O1425" s="264">
        <f t="shared" si="1816"/>
        <v>2.4109000000000002E-2</v>
      </c>
      <c r="P1425" s="264">
        <f t="shared" si="1817"/>
        <v>4.4679999999999991E-2</v>
      </c>
      <c r="Q1425" s="442">
        <f t="shared" si="1826"/>
        <v>1.6500000000000001E-2</v>
      </c>
      <c r="R1425" s="442">
        <f t="shared" si="1827"/>
        <v>5.3800000000000001E-2</v>
      </c>
      <c r="S1425" s="442">
        <f t="shared" si="1828"/>
        <v>2.18E-2</v>
      </c>
      <c r="T1425" s="442">
        <f t="shared" si="1829"/>
        <v>3.4500000000000003E-2</v>
      </c>
      <c r="V1425" s="442">
        <f>AVERAGE(Q1425:T1425)</f>
        <v>3.1649999999999998E-2</v>
      </c>
      <c r="W1425" s="445"/>
      <c r="X1425" s="265">
        <f>AVERAGE(Q1424:T1425)</f>
        <v>6.0756249999999998E-2</v>
      </c>
      <c r="Y1425" s="266">
        <v>203</v>
      </c>
      <c r="AW1425" s="296">
        <f t="shared" si="1831"/>
        <v>5.3800000000000001E-2</v>
      </c>
      <c r="AX1425" s="266" t="str">
        <f t="shared" si="1832"/>
        <v>#2</v>
      </c>
    </row>
    <row r="1426" spans="1:50" ht="17.45" customHeight="1" x14ac:dyDescent="0.25">
      <c r="A1426" s="257">
        <f t="shared" si="1783"/>
        <v>11</v>
      </c>
      <c r="B1426" s="257">
        <f t="shared" si="1784"/>
        <v>2021</v>
      </c>
      <c r="C1426" s="8">
        <f t="shared" si="1813"/>
        <v>44522</v>
      </c>
      <c r="D1426" s="260">
        <v>3.0499999999999999E-2</v>
      </c>
      <c r="E1426" s="261"/>
      <c r="F1426" s="263">
        <v>3.85E-2</v>
      </c>
      <c r="G1426" s="262"/>
      <c r="H1426" s="285"/>
      <c r="I1426" s="260">
        <v>5.2999999999999999E-2</v>
      </c>
      <c r="J1426" s="261"/>
      <c r="K1426" s="260">
        <v>5.28E-2</v>
      </c>
      <c r="L1426" s="261"/>
      <c r="M1426" s="264">
        <f t="shared" si="1814"/>
        <v>2.2011666666666665E-2</v>
      </c>
      <c r="N1426" s="264">
        <f t="shared" si="1815"/>
        <v>2.7544000000000006E-2</v>
      </c>
      <c r="O1426" s="264">
        <f t="shared" si="1816"/>
        <v>2.5727333333333338E-2</v>
      </c>
      <c r="P1426" s="264">
        <f t="shared" si="1817"/>
        <v>4.5916666666666668E-2</v>
      </c>
      <c r="Q1426" s="265">
        <f t="shared" si="1826"/>
        <v>3.0499999999999999E-2</v>
      </c>
      <c r="R1426" s="265">
        <f t="shared" si="1827"/>
        <v>3.85E-2</v>
      </c>
      <c r="S1426" s="265">
        <f t="shared" si="1828"/>
        <v>5.2999999999999999E-2</v>
      </c>
      <c r="T1426" s="265">
        <f t="shared" si="1829"/>
        <v>5.28E-2</v>
      </c>
      <c r="V1426" s="257"/>
      <c r="W1426" s="265">
        <f t="shared" ref="W1426:W1429" si="1833">AVERAGE(Q1426:T1426)</f>
        <v>4.3700000000000003E-2</v>
      </c>
      <c r="AW1426" s="296">
        <f t="shared" si="1831"/>
        <v>5.2999999999999999E-2</v>
      </c>
      <c r="AX1426" s="266" t="str">
        <f t="shared" si="1832"/>
        <v>#4</v>
      </c>
    </row>
    <row r="1427" spans="1:50" ht="17.45" customHeight="1" x14ac:dyDescent="0.25">
      <c r="A1427" s="257">
        <f t="shared" si="1783"/>
        <v>11</v>
      </c>
      <c r="B1427" s="257">
        <f t="shared" si="1784"/>
        <v>2021</v>
      </c>
      <c r="C1427" s="8">
        <f t="shared" si="1813"/>
        <v>44523</v>
      </c>
      <c r="D1427" s="260"/>
      <c r="E1427" s="261">
        <v>3.9399999999999998E-2</v>
      </c>
      <c r="F1427" s="263"/>
      <c r="G1427" s="262">
        <v>3.27E-2</v>
      </c>
      <c r="H1427" s="285"/>
      <c r="I1427" s="260"/>
      <c r="J1427" s="261">
        <v>2.87E-2</v>
      </c>
      <c r="K1427" s="260"/>
      <c r="L1427" s="261">
        <v>6.2399999999999997E-2</v>
      </c>
      <c r="M1427" s="264">
        <f t="shared" si="1814"/>
        <v>2.2841666666666663E-2</v>
      </c>
      <c r="N1427" s="264">
        <f t="shared" si="1815"/>
        <v>2.8294571428571429E-2</v>
      </c>
      <c r="O1427" s="264">
        <f t="shared" si="1816"/>
        <v>2.654133333333334E-2</v>
      </c>
      <c r="P1427" s="264">
        <f t="shared" si="1817"/>
        <v>4.7383333333333333E-2</v>
      </c>
      <c r="Q1427" s="265">
        <f t="shared" si="1826"/>
        <v>3.9399999999999998E-2</v>
      </c>
      <c r="R1427" s="265">
        <f t="shared" si="1827"/>
        <v>3.27E-2</v>
      </c>
      <c r="S1427" s="265">
        <f t="shared" si="1828"/>
        <v>2.87E-2</v>
      </c>
      <c r="T1427" s="265">
        <f t="shared" si="1829"/>
        <v>6.2399999999999997E-2</v>
      </c>
      <c r="V1427" s="257"/>
      <c r="W1427" s="265">
        <f t="shared" si="1833"/>
        <v>4.0800000000000003E-2</v>
      </c>
      <c r="AW1427" s="296">
        <f t="shared" si="1831"/>
        <v>6.2399999999999997E-2</v>
      </c>
      <c r="AX1427" s="266" t="str">
        <f t="shared" si="1832"/>
        <v>#5</v>
      </c>
    </row>
    <row r="1428" spans="1:50" ht="17.45" customHeight="1" x14ac:dyDescent="0.25">
      <c r="A1428" s="257">
        <f t="shared" si="1783"/>
        <v>11</v>
      </c>
      <c r="B1428" s="257">
        <f t="shared" si="1784"/>
        <v>2021</v>
      </c>
      <c r="C1428" s="8">
        <f t="shared" si="1813"/>
        <v>44524</v>
      </c>
      <c r="D1428" s="260">
        <v>2.7099999999999999E-2</v>
      </c>
      <c r="E1428" s="261"/>
      <c r="F1428" s="263"/>
      <c r="G1428" s="262"/>
      <c r="H1428" s="285">
        <v>3.3599999999999998E-2</v>
      </c>
      <c r="I1428" s="260">
        <v>2.7799999999999998E-2</v>
      </c>
      <c r="J1428" s="261"/>
      <c r="K1428" s="260">
        <v>3.5299999999999998E-2</v>
      </c>
      <c r="L1428" s="261"/>
      <c r="M1428" s="264">
        <f t="shared" si="1814"/>
        <v>2.3355000000000001E-2</v>
      </c>
      <c r="N1428" s="264">
        <f t="shared" si="1815"/>
        <v>2.8980571428571432E-2</v>
      </c>
      <c r="O1428" s="264">
        <f t="shared" si="1816"/>
        <v>2.7242000000000006E-2</v>
      </c>
      <c r="P1428" s="264">
        <f t="shared" si="1817"/>
        <v>4.7666666666666656E-2</v>
      </c>
      <c r="Q1428" s="265">
        <f t="shared" ref="Q1428:Q1429" si="1834">IFERROR(AVERAGE(D1428:E1428),"")</f>
        <v>2.7099999999999999E-2</v>
      </c>
      <c r="R1428" s="265">
        <f t="shared" ref="R1428:R1429" si="1835">IFERROR(AVERAGE(F1428:H1428),"")</f>
        <v>3.3599999999999998E-2</v>
      </c>
      <c r="S1428" s="265">
        <f t="shared" ref="S1428:S1429" si="1836">IFERROR(AVERAGE(I1428:J1428),"")</f>
        <v>2.7799999999999998E-2</v>
      </c>
      <c r="T1428" s="265">
        <f t="shared" ref="T1428:T1429" si="1837">IFERROR(AVERAGE(K1428:L1428),"")</f>
        <v>3.5299999999999998E-2</v>
      </c>
      <c r="V1428" s="257"/>
      <c r="W1428" s="265">
        <f t="shared" si="1833"/>
        <v>3.0949999999999998E-2</v>
      </c>
      <c r="AW1428" s="296">
        <f t="shared" si="1831"/>
        <v>3.5299999999999998E-2</v>
      </c>
      <c r="AX1428" s="266" t="str">
        <f t="shared" si="1832"/>
        <v>#5</v>
      </c>
    </row>
    <row r="1429" spans="1:50" ht="17.45" customHeight="1" x14ac:dyDescent="0.25">
      <c r="A1429" s="257">
        <f t="shared" si="1783"/>
        <v>11</v>
      </c>
      <c r="B1429" s="257">
        <f t="shared" si="1784"/>
        <v>2021</v>
      </c>
      <c r="C1429" s="8">
        <f t="shared" si="1813"/>
        <v>44525</v>
      </c>
      <c r="D1429" s="260"/>
      <c r="E1429" s="261">
        <v>2.5700000000000001E-2</v>
      </c>
      <c r="F1429" s="263"/>
      <c r="G1429" s="262">
        <v>6.0600000000000001E-2</v>
      </c>
      <c r="H1429" s="285"/>
      <c r="I1429" s="260"/>
      <c r="J1429" s="261">
        <v>2.0299999999999999E-2</v>
      </c>
      <c r="K1429" s="260"/>
      <c r="L1429" s="261">
        <v>4.3299999999999998E-2</v>
      </c>
      <c r="M1429" s="264">
        <f t="shared" si="1814"/>
        <v>2.3801666666666669E-2</v>
      </c>
      <c r="N1429" s="264">
        <f t="shared" si="1815"/>
        <v>3.026342857142858E-2</v>
      </c>
      <c r="O1429" s="264">
        <f t="shared" si="1816"/>
        <v>2.7072000000000006E-2</v>
      </c>
      <c r="P1429" s="264">
        <f t="shared" si="1817"/>
        <v>4.811333333333332E-2</v>
      </c>
      <c r="Q1429" s="265">
        <f t="shared" si="1834"/>
        <v>2.5700000000000001E-2</v>
      </c>
      <c r="R1429" s="265">
        <f t="shared" si="1835"/>
        <v>6.0600000000000001E-2</v>
      </c>
      <c r="S1429" s="265">
        <f t="shared" si="1836"/>
        <v>2.0299999999999999E-2</v>
      </c>
      <c r="T1429" s="265">
        <f t="shared" si="1837"/>
        <v>4.3299999999999998E-2</v>
      </c>
      <c r="V1429" s="257"/>
      <c r="W1429" s="265">
        <f t="shared" si="1833"/>
        <v>3.7475000000000001E-2</v>
      </c>
      <c r="AW1429" s="296">
        <f t="shared" si="1831"/>
        <v>6.0600000000000001E-2</v>
      </c>
      <c r="AX1429" s="266" t="str">
        <f t="shared" si="1832"/>
        <v>#2</v>
      </c>
    </row>
    <row r="1430" spans="1:50" ht="17.45" customHeight="1" x14ac:dyDescent="0.25">
      <c r="A1430" s="257">
        <f t="shared" si="1783"/>
        <v>11</v>
      </c>
      <c r="B1430" s="257">
        <f t="shared" si="1784"/>
        <v>2021</v>
      </c>
      <c r="C1430" s="48">
        <f t="shared" si="1813"/>
        <v>44526</v>
      </c>
      <c r="D1430" s="275">
        <v>2.4299999999999999E-2</v>
      </c>
      <c r="E1430" s="276"/>
      <c r="F1430" s="278">
        <v>1.49E-2</v>
      </c>
      <c r="G1430" s="277"/>
      <c r="H1430" s="286">
        <v>1.2999999999999999E-2</v>
      </c>
      <c r="I1430" s="275">
        <v>1.4500000000000001E-2</v>
      </c>
      <c r="J1430" s="276"/>
      <c r="K1430" s="275">
        <v>2.07E-2</v>
      </c>
      <c r="L1430" s="276"/>
      <c r="M1430" s="264">
        <f t="shared" si="1814"/>
        <v>2.3975E-2</v>
      </c>
      <c r="N1430" s="264">
        <f t="shared" si="1815"/>
        <v>2.9986285714285708E-2</v>
      </c>
      <c r="O1430" s="264">
        <f t="shared" si="1816"/>
        <v>2.6762000000000005E-2</v>
      </c>
      <c r="P1430" s="264">
        <f t="shared" si="1817"/>
        <v>4.7506666666666655E-2</v>
      </c>
      <c r="Q1430" s="265">
        <f t="shared" ref="Q1430" si="1838">IFERROR(AVERAGE(D1430:E1430),"")</f>
        <v>2.4299999999999999E-2</v>
      </c>
      <c r="R1430" s="265">
        <f t="shared" ref="R1430" si="1839">IFERROR(AVERAGE(F1430:H1430),"")</f>
        <v>1.3950000000000001E-2</v>
      </c>
      <c r="S1430" s="265">
        <f t="shared" ref="S1430" si="1840">IFERROR(AVERAGE(I1430:J1430),"")</f>
        <v>1.4500000000000001E-2</v>
      </c>
      <c r="T1430" s="265">
        <f t="shared" ref="T1430" si="1841">IFERROR(AVERAGE(K1430:L1430),"")</f>
        <v>2.07E-2</v>
      </c>
      <c r="V1430" s="257"/>
      <c r="W1430" s="265">
        <f t="shared" ref="W1430" si="1842">AVERAGE(Q1430:T1430)</f>
        <v>1.83625E-2</v>
      </c>
      <c r="X1430" s="265">
        <f>AVERAGE(Q1426:T1430)</f>
        <v>3.4257500000000003E-2</v>
      </c>
      <c r="Y1430" s="266">
        <v>204</v>
      </c>
      <c r="AW1430" s="296">
        <f t="shared" si="1831"/>
        <v>2.4299999999999999E-2</v>
      </c>
      <c r="AX1430" s="266" t="str">
        <f t="shared" si="1832"/>
        <v>#1</v>
      </c>
    </row>
    <row r="1431" spans="1:50" ht="17.45" customHeight="1" thickBot="1" x14ac:dyDescent="0.3">
      <c r="A1431" s="257">
        <f t="shared" si="1783"/>
        <v>11</v>
      </c>
      <c r="B1431" s="257">
        <f t="shared" si="1784"/>
        <v>2021</v>
      </c>
      <c r="C1431" s="435">
        <f t="shared" si="1813"/>
        <v>44527</v>
      </c>
      <c r="D1431" s="434"/>
      <c r="E1431" s="436">
        <v>1.9599999999999999E-2</v>
      </c>
      <c r="F1431" s="437"/>
      <c r="G1431" s="438">
        <v>1.4500000000000001E-2</v>
      </c>
      <c r="H1431" s="439"/>
      <c r="I1431" s="434"/>
      <c r="J1431" s="436">
        <v>1.6400000000000001E-2</v>
      </c>
      <c r="K1431" s="434"/>
      <c r="L1431" s="436">
        <v>2.2200000000000001E-2</v>
      </c>
      <c r="M1431" s="15">
        <f t="shared" si="1814"/>
        <v>2.4068333333333334E-2</v>
      </c>
      <c r="N1431" s="15">
        <f t="shared" si="1815"/>
        <v>2.9657714285714277E-2</v>
      </c>
      <c r="O1431" s="15">
        <f t="shared" si="1816"/>
        <v>2.6315333333333336E-2</v>
      </c>
      <c r="P1431" s="15">
        <f t="shared" si="1817"/>
        <v>4.6949999999999985E-2</v>
      </c>
      <c r="Q1431" s="442">
        <f t="shared" ref="Q1431" si="1843">IFERROR(AVERAGE(D1431:E1431),"")</f>
        <v>1.9599999999999999E-2</v>
      </c>
      <c r="R1431" s="442">
        <f t="shared" ref="R1431" si="1844">IFERROR(AVERAGE(F1431:H1431),"")</f>
        <v>1.4500000000000001E-2</v>
      </c>
      <c r="S1431" s="442">
        <f t="shared" ref="S1431" si="1845">IFERROR(AVERAGE(I1431:J1431),"")</f>
        <v>1.6400000000000001E-2</v>
      </c>
      <c r="T1431" s="442">
        <f t="shared" ref="T1431" si="1846">IFERROR(AVERAGE(K1431:L1431),"")</f>
        <v>2.2200000000000001E-2</v>
      </c>
      <c r="U1431" s="326"/>
      <c r="V1431" s="442">
        <f>AVERAGE(Q1431:T1431)</f>
        <v>1.8175E-2</v>
      </c>
      <c r="W1431" s="445"/>
      <c r="X1431" s="257"/>
      <c r="Y1431" s="266">
        <v>204</v>
      </c>
      <c r="AW1431" s="296">
        <f t="shared" si="1831"/>
        <v>2.2200000000000001E-2</v>
      </c>
      <c r="AX1431" s="266" t="str">
        <f t="shared" si="1832"/>
        <v>#5</v>
      </c>
    </row>
    <row r="1432" spans="1:50" ht="17.45" customHeight="1" thickBot="1" x14ac:dyDescent="0.3">
      <c r="A1432" s="257">
        <f t="shared" si="1783"/>
        <v>11</v>
      </c>
      <c r="B1432" s="257">
        <f t="shared" si="1784"/>
        <v>2021</v>
      </c>
      <c r="C1432" s="435">
        <f t="shared" si="1813"/>
        <v>44528</v>
      </c>
      <c r="D1432" s="434">
        <v>1.78E-2</v>
      </c>
      <c r="E1432" s="436"/>
      <c r="F1432" s="437">
        <v>1.9599999999999999E-2</v>
      </c>
      <c r="G1432" s="438"/>
      <c r="H1432" s="439"/>
      <c r="I1432" s="434">
        <v>1.43E-2</v>
      </c>
      <c r="J1432" s="436"/>
      <c r="K1432" s="434">
        <v>2.46E-2</v>
      </c>
      <c r="L1432" s="436"/>
      <c r="M1432" s="15">
        <f t="shared" si="1814"/>
        <v>2.3888333333333331E-2</v>
      </c>
      <c r="N1432" s="15">
        <f t="shared" si="1815"/>
        <v>2.9803428571428568E-2</v>
      </c>
      <c r="O1432" s="15">
        <f t="shared" si="1816"/>
        <v>2.6151999999999998E-2</v>
      </c>
      <c r="P1432" s="15">
        <f t="shared" si="1817"/>
        <v>4.6449999999999984E-2</v>
      </c>
      <c r="Q1432" s="442">
        <f t="shared" ref="Q1432:Q1438" si="1847">IFERROR(AVERAGE(D1432:E1432),"")</f>
        <v>1.78E-2</v>
      </c>
      <c r="R1432" s="442">
        <f t="shared" ref="R1432:R1438" si="1848">IFERROR(AVERAGE(F1432:H1432),"")</f>
        <v>1.9599999999999999E-2</v>
      </c>
      <c r="S1432" s="442">
        <f t="shared" ref="S1432:S1438" si="1849">IFERROR(AVERAGE(I1432:J1432),"")</f>
        <v>1.43E-2</v>
      </c>
      <c r="T1432" s="442">
        <f t="shared" ref="T1432:T1438" si="1850">IFERROR(AVERAGE(K1432:L1432),"")</f>
        <v>2.46E-2</v>
      </c>
      <c r="U1432" s="326"/>
      <c r="V1432" s="442">
        <f>AVERAGE(Q1432:T1432)</f>
        <v>1.9075000000000002E-2</v>
      </c>
      <c r="W1432" s="445"/>
      <c r="X1432" s="265">
        <f>AVERAGE(Q1431:T1432)</f>
        <v>1.8625000000000003E-2</v>
      </c>
      <c r="Y1432" s="266">
        <v>204</v>
      </c>
      <c r="Z1432" s="313" t="s">
        <v>79</v>
      </c>
      <c r="AA1432" s="299">
        <v>2021</v>
      </c>
      <c r="AB1432" s="300"/>
      <c r="AC1432" s="300"/>
      <c r="AD1432" s="300"/>
      <c r="AW1432" s="296">
        <f t="shared" si="1831"/>
        <v>2.46E-2</v>
      </c>
      <c r="AX1432" s="266" t="str">
        <f t="shared" si="1832"/>
        <v>#5</v>
      </c>
    </row>
    <row r="1433" spans="1:50" ht="17.45" customHeight="1" x14ac:dyDescent="0.25">
      <c r="A1433" s="257">
        <f t="shared" si="1783"/>
        <v>11</v>
      </c>
      <c r="B1433" s="257">
        <f t="shared" si="1784"/>
        <v>2021</v>
      </c>
      <c r="C1433" s="8">
        <f t="shared" si="1813"/>
        <v>44529</v>
      </c>
      <c r="D1433" s="260"/>
      <c r="E1433" s="261">
        <v>3.0800000000000001E-2</v>
      </c>
      <c r="F1433" s="263"/>
      <c r="G1433" s="262">
        <v>3.85E-2</v>
      </c>
      <c r="H1433" s="285"/>
      <c r="I1433" s="260"/>
      <c r="J1433" s="261">
        <v>3.6700000000000003E-2</v>
      </c>
      <c r="K1433" s="260"/>
      <c r="L1433" s="261">
        <v>5.0299999999999997E-2</v>
      </c>
      <c r="M1433" s="264">
        <f t="shared" si="1814"/>
        <v>2.4188333333333329E-2</v>
      </c>
      <c r="N1433" s="264">
        <f t="shared" si="1815"/>
        <v>3.0346285714285715E-2</v>
      </c>
      <c r="O1433" s="264">
        <f t="shared" si="1816"/>
        <v>2.7018666666666667E-2</v>
      </c>
      <c r="P1433" s="264">
        <f t="shared" si="1817"/>
        <v>4.7479999999999994E-2</v>
      </c>
      <c r="Q1433" s="265">
        <f t="shared" si="1847"/>
        <v>3.0800000000000001E-2</v>
      </c>
      <c r="R1433" s="265">
        <f t="shared" si="1848"/>
        <v>3.85E-2</v>
      </c>
      <c r="S1433" s="265">
        <f t="shared" si="1849"/>
        <v>3.6700000000000003E-2</v>
      </c>
      <c r="T1433" s="265">
        <f t="shared" si="1850"/>
        <v>5.0299999999999997E-2</v>
      </c>
      <c r="V1433" s="257"/>
      <c r="W1433" s="265">
        <f t="shared" ref="W1433:W1437" si="1851">AVERAGE(Q1433:T1433)</f>
        <v>3.9074999999999999E-2</v>
      </c>
      <c r="Z1433" s="301" t="s">
        <v>35</v>
      </c>
      <c r="AA1433" s="301" t="s">
        <v>1</v>
      </c>
      <c r="AB1433" s="301" t="s">
        <v>2</v>
      </c>
      <c r="AC1433" s="301" t="s">
        <v>9</v>
      </c>
      <c r="AD1433" s="301" t="s">
        <v>12</v>
      </c>
      <c r="AW1433" s="296">
        <f t="shared" si="1831"/>
        <v>5.0299999999999997E-2</v>
      </c>
      <c r="AX1433" s="266" t="str">
        <f t="shared" si="1832"/>
        <v>#5</v>
      </c>
    </row>
    <row r="1434" spans="1:50" ht="17.45" customHeight="1" thickBot="1" x14ac:dyDescent="0.3">
      <c r="A1434" s="257">
        <f t="shared" si="1783"/>
        <v>11</v>
      </c>
      <c r="B1434" s="257">
        <f t="shared" si="1784"/>
        <v>2021</v>
      </c>
      <c r="C1434" s="116">
        <f t="shared" si="1813"/>
        <v>44530</v>
      </c>
      <c r="D1434" s="126">
        <v>2.1399999999999999E-2</v>
      </c>
      <c r="E1434" s="129"/>
      <c r="F1434" s="130"/>
      <c r="G1434" s="128"/>
      <c r="H1434" s="127">
        <v>3.2500000000000001E-2</v>
      </c>
      <c r="I1434" s="126">
        <v>3.7999999999999999E-2</v>
      </c>
      <c r="J1434" s="129"/>
      <c r="K1434" s="126">
        <v>4.4400000000000002E-2</v>
      </c>
      <c r="L1434" s="129"/>
      <c r="M1434" s="264">
        <f t="shared" si="1814"/>
        <v>2.4606666666666669E-2</v>
      </c>
      <c r="N1434" s="264">
        <f t="shared" si="1815"/>
        <v>3.1071428571428562E-2</v>
      </c>
      <c r="O1434" s="264">
        <f t="shared" si="1816"/>
        <v>2.8073333333333332E-2</v>
      </c>
      <c r="P1434" s="264">
        <f t="shared" si="1817"/>
        <v>4.864333333333333E-2</v>
      </c>
      <c r="Q1434" s="265">
        <f t="shared" si="1847"/>
        <v>2.1399999999999999E-2</v>
      </c>
      <c r="R1434" s="265">
        <f t="shared" si="1848"/>
        <v>3.2500000000000001E-2</v>
      </c>
      <c r="S1434" s="265">
        <f t="shared" si="1849"/>
        <v>3.7999999999999999E-2</v>
      </c>
      <c r="T1434" s="265">
        <f t="shared" si="1850"/>
        <v>4.4400000000000002E-2</v>
      </c>
      <c r="V1434" s="257"/>
      <c r="W1434" s="265">
        <f t="shared" si="1851"/>
        <v>3.4075000000000001E-2</v>
      </c>
      <c r="Z1434" s="302" t="s">
        <v>58</v>
      </c>
      <c r="AA1434" s="303">
        <f>AVERAGE(D1405:E1434)</f>
        <v>2.4606666666666669E-2</v>
      </c>
      <c r="AB1434" s="303">
        <f>AVERAGE(F1405:H1434)</f>
        <v>3.1071428571428562E-2</v>
      </c>
      <c r="AC1434" s="303">
        <f>AVERAGE(I1405:J1434)</f>
        <v>2.8073333333333332E-2</v>
      </c>
      <c r="AD1434" s="303">
        <f>AVERAGE(K1405:L1434)</f>
        <v>4.864333333333333E-2</v>
      </c>
      <c r="AW1434" s="296">
        <f t="shared" si="1831"/>
        <v>4.4400000000000002E-2</v>
      </c>
      <c r="AX1434" s="266" t="str">
        <f t="shared" si="1832"/>
        <v>#5</v>
      </c>
    </row>
    <row r="1435" spans="1:50" ht="17.45" customHeight="1" x14ac:dyDescent="0.25">
      <c r="A1435" s="257">
        <f t="shared" si="1783"/>
        <v>12</v>
      </c>
      <c r="B1435" s="257">
        <f t="shared" si="1784"/>
        <v>2021</v>
      </c>
      <c r="C1435" s="115">
        <f t="shared" si="1813"/>
        <v>44531</v>
      </c>
      <c r="D1435" s="252"/>
      <c r="E1435" s="253">
        <v>2.69E-2</v>
      </c>
      <c r="F1435" s="255"/>
      <c r="G1435" s="254">
        <v>3.04E-2</v>
      </c>
      <c r="H1435" s="114"/>
      <c r="I1435" s="252"/>
      <c r="J1435" s="253">
        <v>3.85E-2</v>
      </c>
      <c r="K1435" s="252"/>
      <c r="L1435" s="253">
        <v>3.9199999999999999E-2</v>
      </c>
      <c r="M1435" s="264">
        <f t="shared" si="1814"/>
        <v>2.4970000000000003E-2</v>
      </c>
      <c r="N1435" s="264">
        <f t="shared" si="1815"/>
        <v>3.0991428571428566E-2</v>
      </c>
      <c r="O1435" s="264">
        <f t="shared" si="1816"/>
        <v>2.8556666666666664E-2</v>
      </c>
      <c r="P1435" s="264">
        <f t="shared" si="1817"/>
        <v>4.8686666666666656E-2</v>
      </c>
      <c r="Q1435" s="265">
        <f t="shared" si="1847"/>
        <v>2.69E-2</v>
      </c>
      <c r="R1435" s="265">
        <f t="shared" si="1848"/>
        <v>3.04E-2</v>
      </c>
      <c r="S1435" s="265">
        <f t="shared" si="1849"/>
        <v>3.85E-2</v>
      </c>
      <c r="T1435" s="265">
        <f t="shared" si="1850"/>
        <v>3.9199999999999999E-2</v>
      </c>
      <c r="V1435" s="257"/>
      <c r="W1435" s="265">
        <f t="shared" si="1851"/>
        <v>3.3750000000000002E-2</v>
      </c>
      <c r="Z1435" s="302" t="s">
        <v>59</v>
      </c>
      <c r="AA1435" s="303">
        <f>MAX(D1405:E1434)</f>
        <v>4.0599999999999997E-2</v>
      </c>
      <c r="AB1435" s="303">
        <f>MAX(F1405:H1434)</f>
        <v>6.0600000000000001E-2</v>
      </c>
      <c r="AC1435" s="303">
        <f>MAX(I1405:J1434)</f>
        <v>5.2999999999999999E-2</v>
      </c>
      <c r="AD1435" s="303">
        <f>MAX(K1405:L1434)</f>
        <v>0.25600000000000001</v>
      </c>
      <c r="AW1435" s="296">
        <f t="shared" si="1831"/>
        <v>3.9199999999999999E-2</v>
      </c>
      <c r="AX1435" s="266" t="str">
        <f t="shared" si="1832"/>
        <v>#5</v>
      </c>
    </row>
    <row r="1436" spans="1:50" ht="17.45" customHeight="1" thickBot="1" x14ac:dyDescent="0.3">
      <c r="A1436" s="257">
        <f t="shared" si="1783"/>
        <v>12</v>
      </c>
      <c r="B1436" s="257">
        <f t="shared" si="1784"/>
        <v>2021</v>
      </c>
      <c r="C1436" s="48">
        <f t="shared" si="1813"/>
        <v>44532</v>
      </c>
      <c r="D1436" s="279">
        <v>1.7000000000000001E-2</v>
      </c>
      <c r="E1436" s="280"/>
      <c r="F1436" s="282">
        <v>1.5299999999999999E-2</v>
      </c>
      <c r="G1436" s="281"/>
      <c r="H1436" s="142">
        <v>1.6199999999999999E-2</v>
      </c>
      <c r="I1436" s="279">
        <v>2.06E-2</v>
      </c>
      <c r="J1436" s="280"/>
      <c r="K1436" s="279">
        <v>2.0500000000000001E-2</v>
      </c>
      <c r="L1436" s="280"/>
      <c r="M1436" s="264">
        <f t="shared" si="1814"/>
        <v>2.5026666666666666E-2</v>
      </c>
      <c r="N1436" s="264">
        <f t="shared" si="1815"/>
        <v>3.0677142857142854E-2</v>
      </c>
      <c r="O1436" s="264">
        <f t="shared" si="1816"/>
        <v>2.838333333333333E-2</v>
      </c>
      <c r="P1436" s="264">
        <f t="shared" si="1817"/>
        <v>4.8579999999999991E-2</v>
      </c>
      <c r="Q1436" s="265">
        <f t="shared" si="1847"/>
        <v>1.7000000000000001E-2</v>
      </c>
      <c r="R1436" s="265">
        <f t="shared" si="1848"/>
        <v>1.575E-2</v>
      </c>
      <c r="S1436" s="265">
        <f t="shared" si="1849"/>
        <v>2.06E-2</v>
      </c>
      <c r="T1436" s="265">
        <f t="shared" si="1850"/>
        <v>2.0500000000000001E-2</v>
      </c>
      <c r="V1436" s="257"/>
      <c r="W1436" s="265">
        <f t="shared" si="1851"/>
        <v>1.84625E-2</v>
      </c>
      <c r="Z1436" s="304" t="s">
        <v>128</v>
      </c>
      <c r="AA1436" s="305">
        <f>COUNTIF(D1405:E1434,"&gt;=0.075")</f>
        <v>0</v>
      </c>
      <c r="AB1436" s="305">
        <f>COUNTIF(F1405:H1434,"&gt;=0.075")</f>
        <v>0</v>
      </c>
      <c r="AC1436" s="305">
        <f>COUNTIF(I1405:J1434,"&gt;=0.075")</f>
        <v>0</v>
      </c>
      <c r="AD1436" s="305">
        <f>COUNTIF(K1405:L1434,"&gt;=0.075")</f>
        <v>2</v>
      </c>
      <c r="AW1436" s="296">
        <f t="shared" si="1831"/>
        <v>2.06E-2</v>
      </c>
      <c r="AX1436" s="266" t="str">
        <f t="shared" si="1832"/>
        <v>#4</v>
      </c>
    </row>
    <row r="1437" spans="1:50" ht="17.45" customHeight="1" thickBot="1" x14ac:dyDescent="0.3">
      <c r="A1437" s="257">
        <f t="shared" si="1783"/>
        <v>12</v>
      </c>
      <c r="B1437" s="257">
        <f t="shared" si="1784"/>
        <v>2021</v>
      </c>
      <c r="C1437" s="8">
        <f t="shared" si="1813"/>
        <v>44533</v>
      </c>
      <c r="D1437" s="252"/>
      <c r="E1437" s="253">
        <v>1.0800000000000001E-2</v>
      </c>
      <c r="F1437" s="255"/>
      <c r="G1437" s="254">
        <v>2.2700000000000001E-2</v>
      </c>
      <c r="H1437" s="114"/>
      <c r="I1437" s="252"/>
      <c r="J1437" s="253">
        <v>1.9099999999999999E-2</v>
      </c>
      <c r="K1437" s="252"/>
      <c r="L1437" s="253">
        <v>2.01E-2</v>
      </c>
      <c r="M1437" s="264">
        <f t="shared" si="1814"/>
        <v>2.4770000000000004E-2</v>
      </c>
      <c r="N1437" s="264">
        <f t="shared" si="1815"/>
        <v>3.0337142857142847E-2</v>
      </c>
      <c r="O1437" s="264">
        <f t="shared" si="1816"/>
        <v>2.7739999999999997E-2</v>
      </c>
      <c r="P1437" s="264">
        <f t="shared" si="1817"/>
        <v>4.8303333333333316E-2</v>
      </c>
      <c r="Q1437" s="265">
        <f t="shared" si="1847"/>
        <v>1.0800000000000001E-2</v>
      </c>
      <c r="R1437" s="265">
        <f t="shared" si="1848"/>
        <v>2.2700000000000001E-2</v>
      </c>
      <c r="S1437" s="265">
        <f t="shared" si="1849"/>
        <v>1.9099999999999999E-2</v>
      </c>
      <c r="T1437" s="265">
        <f t="shared" si="1850"/>
        <v>2.01E-2</v>
      </c>
      <c r="V1437" s="257"/>
      <c r="W1437" s="265">
        <f t="shared" si="1851"/>
        <v>1.8175E-2</v>
      </c>
      <c r="X1437" s="265">
        <f>AVERAGE(Q1433:T1437)</f>
        <v>2.8707500000000004E-2</v>
      </c>
      <c r="Y1437" s="266">
        <v>205</v>
      </c>
      <c r="AD1437" s="136">
        <f>AVERAGE(AA1434:AD1434)</f>
        <v>3.3098690476190476E-2</v>
      </c>
      <c r="AW1437" s="296">
        <f t="shared" si="1831"/>
        <v>2.2700000000000001E-2</v>
      </c>
      <c r="AX1437" s="266" t="str">
        <f t="shared" si="1832"/>
        <v>#2</v>
      </c>
    </row>
    <row r="1438" spans="1:50" ht="17.45" customHeight="1" x14ac:dyDescent="0.25">
      <c r="A1438" s="298">
        <f t="shared" si="1783"/>
        <v>12</v>
      </c>
      <c r="B1438" s="298">
        <f t="shared" si="1784"/>
        <v>2021</v>
      </c>
      <c r="C1438" s="435">
        <f t="shared" si="1813"/>
        <v>44534</v>
      </c>
      <c r="D1438" s="448">
        <v>1.09E-2</v>
      </c>
      <c r="E1438" s="449"/>
      <c r="F1438" s="451">
        <v>1.7500000000000002E-2</v>
      </c>
      <c r="G1438" s="450"/>
      <c r="H1438" s="452"/>
      <c r="I1438" s="448">
        <v>1.3100000000000001E-2</v>
      </c>
      <c r="J1438" s="449"/>
      <c r="K1438" s="448">
        <v>1.6E-2</v>
      </c>
      <c r="L1438" s="449"/>
      <c r="M1438" s="264">
        <f t="shared" si="1814"/>
        <v>2.4266666666666669E-2</v>
      </c>
      <c r="N1438" s="264">
        <f t="shared" si="1815"/>
        <v>3.0051428571428566E-2</v>
      </c>
      <c r="O1438" s="264">
        <f t="shared" si="1816"/>
        <v>2.7086666666666658E-2</v>
      </c>
      <c r="P1438" s="264">
        <f t="shared" si="1817"/>
        <v>4.7889999999999981E-2</v>
      </c>
      <c r="Q1438" s="442">
        <f t="shared" si="1847"/>
        <v>1.09E-2</v>
      </c>
      <c r="R1438" s="442">
        <f t="shared" si="1848"/>
        <v>1.7500000000000002E-2</v>
      </c>
      <c r="S1438" s="442">
        <f t="shared" si="1849"/>
        <v>1.3100000000000001E-2</v>
      </c>
      <c r="T1438" s="442">
        <f t="shared" si="1850"/>
        <v>1.6E-2</v>
      </c>
      <c r="U1438" s="326"/>
      <c r="V1438" s="442">
        <f>AVERAGE(Q1438:T1438)</f>
        <v>1.4375000000000001E-2</v>
      </c>
      <c r="W1438" s="445"/>
      <c r="X1438" s="257"/>
      <c r="Y1438" s="266">
        <v>205</v>
      </c>
      <c r="AW1438" s="296">
        <f t="shared" si="1831"/>
        <v>1.7500000000000002E-2</v>
      </c>
      <c r="AX1438" s="266" t="str">
        <f t="shared" si="1832"/>
        <v>#2</v>
      </c>
    </row>
    <row r="1439" spans="1:50" ht="17.45" customHeight="1" x14ac:dyDescent="0.25">
      <c r="A1439" s="298">
        <f t="shared" si="1783"/>
        <v>12</v>
      </c>
      <c r="B1439" s="298">
        <f t="shared" si="1784"/>
        <v>2021</v>
      </c>
      <c r="C1439" s="435">
        <f t="shared" si="1813"/>
        <v>44535</v>
      </c>
      <c r="D1439" s="448"/>
      <c r="E1439" s="449">
        <v>1.11E-2</v>
      </c>
      <c r="F1439" s="451"/>
      <c r="G1439" s="450">
        <v>1.29E-2</v>
      </c>
      <c r="H1439" s="452"/>
      <c r="I1439" s="448"/>
      <c r="J1439" s="449">
        <v>1.1599999999999999E-2</v>
      </c>
      <c r="K1439" s="448"/>
      <c r="L1439" s="449">
        <v>1.4E-2</v>
      </c>
      <c r="M1439" s="264">
        <f t="shared" si="1814"/>
        <v>2.4086666666666669E-2</v>
      </c>
      <c r="N1439" s="264">
        <f t="shared" si="1815"/>
        <v>2.9711428571428559E-2</v>
      </c>
      <c r="O1439" s="264">
        <f t="shared" si="1816"/>
        <v>2.6893333333333325E-2</v>
      </c>
      <c r="P1439" s="264">
        <f t="shared" si="1817"/>
        <v>4.7443333333333323E-2</v>
      </c>
      <c r="Q1439" s="442">
        <f t="shared" ref="Q1439:Q1445" si="1852">IFERROR(AVERAGE(D1439:E1439),"")</f>
        <v>1.11E-2</v>
      </c>
      <c r="R1439" s="442">
        <f t="shared" ref="R1439:R1445" si="1853">IFERROR(AVERAGE(F1439:H1439),"")</f>
        <v>1.29E-2</v>
      </c>
      <c r="S1439" s="442">
        <f t="shared" ref="S1439:S1445" si="1854">IFERROR(AVERAGE(I1439:J1439),"")</f>
        <v>1.1599999999999999E-2</v>
      </c>
      <c r="T1439" s="442">
        <f t="shared" ref="T1439:T1445" si="1855">IFERROR(AVERAGE(K1439:L1439),"")</f>
        <v>1.4E-2</v>
      </c>
      <c r="U1439" s="326"/>
      <c r="V1439" s="442">
        <f>AVERAGE(Q1439:T1439)</f>
        <v>1.24E-2</v>
      </c>
      <c r="W1439" s="445"/>
      <c r="X1439" s="265">
        <f>AVERAGE(Q1438:T1439)</f>
        <v>1.33875E-2</v>
      </c>
      <c r="Y1439" s="266">
        <v>205</v>
      </c>
      <c r="AW1439" s="296">
        <f t="shared" si="1831"/>
        <v>1.4E-2</v>
      </c>
      <c r="AX1439" s="266" t="str">
        <f t="shared" si="1832"/>
        <v>#5</v>
      </c>
    </row>
    <row r="1440" spans="1:50" ht="17.45" customHeight="1" x14ac:dyDescent="0.25">
      <c r="A1440" s="257">
        <f t="shared" si="1783"/>
        <v>12</v>
      </c>
      <c r="B1440" s="257">
        <f t="shared" si="1784"/>
        <v>2021</v>
      </c>
      <c r="C1440" s="8">
        <f t="shared" si="1813"/>
        <v>44536</v>
      </c>
      <c r="D1440" s="260">
        <v>1.9400000000000001E-2</v>
      </c>
      <c r="E1440" s="261"/>
      <c r="F1440" s="263"/>
      <c r="G1440" s="262"/>
      <c r="H1440" s="285">
        <v>1.5599999999999999E-2</v>
      </c>
      <c r="I1440" s="260">
        <v>1.9599999999999999E-2</v>
      </c>
      <c r="J1440" s="261"/>
      <c r="K1440" s="260">
        <v>2.6700000000000002E-2</v>
      </c>
      <c r="L1440" s="261"/>
      <c r="M1440" s="264">
        <f t="shared" si="1814"/>
        <v>2.4306666666666674E-2</v>
      </c>
      <c r="N1440" s="264">
        <f t="shared" si="1815"/>
        <v>2.9599999999999994E-2</v>
      </c>
      <c r="O1440" s="264">
        <f t="shared" si="1816"/>
        <v>2.7109999999999992E-2</v>
      </c>
      <c r="P1440" s="264">
        <f t="shared" si="1817"/>
        <v>4.7876666666666658E-2</v>
      </c>
      <c r="Q1440" s="265">
        <f t="shared" si="1852"/>
        <v>1.9400000000000001E-2</v>
      </c>
      <c r="R1440" s="265">
        <f t="shared" si="1853"/>
        <v>1.5599999999999999E-2</v>
      </c>
      <c r="S1440" s="265">
        <f t="shared" si="1854"/>
        <v>1.9599999999999999E-2</v>
      </c>
      <c r="T1440" s="265">
        <f t="shared" si="1855"/>
        <v>2.6700000000000002E-2</v>
      </c>
      <c r="V1440" s="257"/>
      <c r="W1440" s="265">
        <f t="shared" ref="W1440:W1444" si="1856">AVERAGE(Q1440:T1440)</f>
        <v>2.0325000000000003E-2</v>
      </c>
      <c r="AW1440" s="296">
        <f t="shared" si="1831"/>
        <v>2.6700000000000002E-2</v>
      </c>
      <c r="AX1440" s="266" t="str">
        <f t="shared" si="1832"/>
        <v>#5</v>
      </c>
    </row>
    <row r="1441" spans="1:50" ht="17.45" customHeight="1" x14ac:dyDescent="0.25">
      <c r="A1441" s="257">
        <f t="shared" si="1783"/>
        <v>12</v>
      </c>
      <c r="B1441" s="257">
        <f t="shared" si="1784"/>
        <v>2021</v>
      </c>
      <c r="C1441" s="8">
        <f t="shared" si="1813"/>
        <v>44537</v>
      </c>
      <c r="D1441" s="260"/>
      <c r="E1441" s="261">
        <v>2.3400000000000001E-2</v>
      </c>
      <c r="F1441" s="263"/>
      <c r="G1441" s="262">
        <v>1.15E-2</v>
      </c>
      <c r="H1441" s="285"/>
      <c r="I1441" s="260"/>
      <c r="J1441" s="261">
        <v>1.89E-2</v>
      </c>
      <c r="K1441" s="260"/>
      <c r="L1441" s="261">
        <v>3.1600000000000003E-2</v>
      </c>
      <c r="M1441" s="264">
        <f t="shared" si="1814"/>
        <v>2.4383333333333337E-2</v>
      </c>
      <c r="N1441" s="264">
        <f t="shared" si="1815"/>
        <v>2.949714285714285E-2</v>
      </c>
      <c r="O1441" s="264">
        <f t="shared" si="1816"/>
        <v>2.6963333333333325E-2</v>
      </c>
      <c r="P1441" s="264">
        <f t="shared" si="1817"/>
        <v>4.8406666666666646E-2</v>
      </c>
      <c r="Q1441" s="265">
        <f t="shared" si="1852"/>
        <v>2.3400000000000001E-2</v>
      </c>
      <c r="R1441" s="265">
        <f t="shared" si="1853"/>
        <v>1.15E-2</v>
      </c>
      <c r="S1441" s="265">
        <f t="shared" si="1854"/>
        <v>1.89E-2</v>
      </c>
      <c r="T1441" s="265">
        <f t="shared" si="1855"/>
        <v>3.1600000000000003E-2</v>
      </c>
      <c r="V1441" s="257"/>
      <c r="W1441" s="265">
        <f t="shared" si="1856"/>
        <v>2.1350000000000001E-2</v>
      </c>
      <c r="AW1441" s="296">
        <f t="shared" si="1831"/>
        <v>3.1600000000000003E-2</v>
      </c>
      <c r="AX1441" s="266" t="str">
        <f t="shared" si="1832"/>
        <v>#5</v>
      </c>
    </row>
    <row r="1442" spans="1:50" ht="17.45" customHeight="1" x14ac:dyDescent="0.25">
      <c r="A1442" s="257">
        <f t="shared" si="1783"/>
        <v>12</v>
      </c>
      <c r="B1442" s="257">
        <f t="shared" si="1784"/>
        <v>2021</v>
      </c>
      <c r="C1442" s="48">
        <f t="shared" si="1813"/>
        <v>44538</v>
      </c>
      <c r="D1442" s="275">
        <v>1.6400000000000001E-2</v>
      </c>
      <c r="E1442" s="276"/>
      <c r="F1442" s="278">
        <v>2.3900000000000001E-2</v>
      </c>
      <c r="G1442" s="277"/>
      <c r="H1442" s="286">
        <v>2.29E-2</v>
      </c>
      <c r="I1442" s="275">
        <v>2.9100000000000001E-2</v>
      </c>
      <c r="J1442" s="276"/>
      <c r="K1442" s="275">
        <v>2.5100000000000001E-2</v>
      </c>
      <c r="L1442" s="276"/>
      <c r="M1442" s="264">
        <f t="shared" si="1814"/>
        <v>2.4063333333333336E-2</v>
      </c>
      <c r="N1442" s="264">
        <f t="shared" si="1815"/>
        <v>2.8905714285714274E-2</v>
      </c>
      <c r="O1442" s="264">
        <f t="shared" si="1816"/>
        <v>2.7099999999999996E-2</v>
      </c>
      <c r="P1442" s="264">
        <f t="shared" si="1817"/>
        <v>4.7776666666666648E-2</v>
      </c>
      <c r="Q1442" s="265">
        <f t="shared" si="1852"/>
        <v>1.6400000000000001E-2</v>
      </c>
      <c r="R1442" s="265">
        <f t="shared" si="1853"/>
        <v>2.3400000000000001E-2</v>
      </c>
      <c r="S1442" s="265">
        <f t="shared" si="1854"/>
        <v>2.9100000000000001E-2</v>
      </c>
      <c r="T1442" s="265">
        <f t="shared" si="1855"/>
        <v>2.5100000000000001E-2</v>
      </c>
      <c r="V1442" s="257"/>
      <c r="W1442" s="265">
        <f t="shared" si="1856"/>
        <v>2.35E-2</v>
      </c>
      <c r="AW1442" s="296">
        <f t="shared" si="1831"/>
        <v>2.9100000000000001E-2</v>
      </c>
      <c r="AX1442" s="266" t="str">
        <f t="shared" si="1832"/>
        <v>#4</v>
      </c>
    </row>
    <row r="1443" spans="1:50" ht="17.45" customHeight="1" x14ac:dyDescent="0.25">
      <c r="A1443" s="257">
        <f t="shared" si="1783"/>
        <v>12</v>
      </c>
      <c r="B1443" s="257">
        <f t="shared" si="1784"/>
        <v>2021</v>
      </c>
      <c r="C1443" s="8">
        <f t="shared" si="1813"/>
        <v>44539</v>
      </c>
      <c r="D1443" s="260"/>
      <c r="E1443" s="261">
        <v>1.7600000000000001E-2</v>
      </c>
      <c r="F1443" s="263"/>
      <c r="G1443" s="262">
        <v>1.18E-2</v>
      </c>
      <c r="H1443" s="285"/>
      <c r="I1443" s="260"/>
      <c r="J1443" s="261">
        <v>1.1900000000000001E-2</v>
      </c>
      <c r="K1443" s="260"/>
      <c r="L1443" s="261">
        <v>2.1399999999999999E-2</v>
      </c>
      <c r="M1443" s="264">
        <f t="shared" ref="M1443:M1506" si="1857">IF(SUM(D1443:E1443)&gt;0,IFERROR(AVERAGE(D1414:E1443),""),"")</f>
        <v>2.3746666666666669E-2</v>
      </c>
      <c r="N1443" s="264">
        <f t="shared" ref="N1443:N1506" si="1858">IF(SUM(F1443:H1443)&gt;0,IFERROR(AVERAGE(F1414:H1443),""),"")</f>
        <v>2.802857142857142E-2</v>
      </c>
      <c r="O1443" s="264">
        <f t="shared" ref="O1443:O1506" si="1859">IF(SUM(I1443:J1443)&gt;0,IFERROR(AVERAGE(I1414:J1443),""),"")</f>
        <v>2.6616666666666663E-2</v>
      </c>
      <c r="P1443" s="264">
        <f t="shared" ref="P1443:P1506" si="1860">IF(SUM(K1443:L1443)&gt;0,IFERROR(AVERAGE(K1414:L1443),""),"")</f>
        <v>4.6816666666666659E-2</v>
      </c>
      <c r="Q1443" s="265">
        <f t="shared" si="1852"/>
        <v>1.7600000000000001E-2</v>
      </c>
      <c r="R1443" s="265">
        <f t="shared" si="1853"/>
        <v>1.18E-2</v>
      </c>
      <c r="S1443" s="265">
        <f t="shared" si="1854"/>
        <v>1.1900000000000001E-2</v>
      </c>
      <c r="T1443" s="265">
        <f t="shared" si="1855"/>
        <v>2.1399999999999999E-2</v>
      </c>
      <c r="V1443" s="257"/>
      <c r="W1443" s="265">
        <f t="shared" si="1856"/>
        <v>1.5675000000000001E-2</v>
      </c>
      <c r="AW1443" s="296">
        <f t="shared" si="1831"/>
        <v>2.1399999999999999E-2</v>
      </c>
      <c r="AX1443" s="266" t="str">
        <f t="shared" si="1832"/>
        <v>#5</v>
      </c>
    </row>
    <row r="1444" spans="1:50" ht="17.45" customHeight="1" x14ac:dyDescent="0.25">
      <c r="A1444" s="257">
        <f t="shared" si="1783"/>
        <v>12</v>
      </c>
      <c r="B1444" s="257">
        <f t="shared" si="1784"/>
        <v>2021</v>
      </c>
      <c r="C1444" s="8">
        <f t="shared" si="1813"/>
        <v>44540</v>
      </c>
      <c r="D1444" s="260">
        <v>1.2699999999999999E-2</v>
      </c>
      <c r="E1444" s="261"/>
      <c r="F1444" s="263">
        <v>9.3900000000000008E-3</v>
      </c>
      <c r="G1444" s="262"/>
      <c r="H1444" s="285"/>
      <c r="I1444" s="260">
        <v>2.5499999999999998E-2</v>
      </c>
      <c r="J1444" s="261"/>
      <c r="K1444" s="260">
        <v>2.5899999999999999E-2</v>
      </c>
      <c r="L1444" s="261"/>
      <c r="M1444" s="264">
        <f t="shared" si="1857"/>
        <v>2.3353333333333334E-2</v>
      </c>
      <c r="N1444" s="264">
        <f t="shared" si="1858"/>
        <v>2.6736857142857139E-2</v>
      </c>
      <c r="O1444" s="264">
        <f t="shared" si="1859"/>
        <v>2.6550000000000001E-2</v>
      </c>
      <c r="P1444" s="264">
        <f t="shared" si="1860"/>
        <v>4.6586666666666665E-2</v>
      </c>
      <c r="Q1444" s="265">
        <f t="shared" si="1852"/>
        <v>1.2699999999999999E-2</v>
      </c>
      <c r="R1444" s="265">
        <f t="shared" si="1853"/>
        <v>9.3900000000000008E-3</v>
      </c>
      <c r="S1444" s="265">
        <f t="shared" si="1854"/>
        <v>2.5499999999999998E-2</v>
      </c>
      <c r="T1444" s="265">
        <f t="shared" si="1855"/>
        <v>2.5899999999999999E-2</v>
      </c>
      <c r="V1444" s="257"/>
      <c r="W1444" s="265">
        <f t="shared" si="1856"/>
        <v>1.83725E-2</v>
      </c>
      <c r="X1444" s="265">
        <f>AVERAGE(Q1440:T1444)</f>
        <v>1.9844500000000001E-2</v>
      </c>
      <c r="Y1444" s="266">
        <v>206</v>
      </c>
      <c r="AW1444" s="296">
        <f t="shared" ref="AW1444:AW1471" si="1861">MAX(Q1444:T1444)</f>
        <v>2.5899999999999999E-2</v>
      </c>
      <c r="AX1444" s="266" t="str">
        <f t="shared" ref="AX1444:AX1471" si="1862">IF(Q1444=AW1444,"#1",IF(R1444=AW1444,"#2",IF(S1444=AW1444,"#4",IF(T1444=AW1444,"#5"))))</f>
        <v>#5</v>
      </c>
    </row>
    <row r="1445" spans="1:50" ht="17.45" customHeight="1" x14ac:dyDescent="0.25">
      <c r="A1445" s="257">
        <f t="shared" si="1783"/>
        <v>12</v>
      </c>
      <c r="B1445" s="257">
        <f t="shared" si="1784"/>
        <v>2021</v>
      </c>
      <c r="C1445" s="435">
        <f t="shared" si="1813"/>
        <v>44541</v>
      </c>
      <c r="D1445" s="434"/>
      <c r="E1445" s="436">
        <v>1.32E-2</v>
      </c>
      <c r="F1445" s="437"/>
      <c r="G1445" s="438">
        <v>9.1999999999999998E-3</v>
      </c>
      <c r="H1445" s="439"/>
      <c r="I1445" s="434"/>
      <c r="J1445" s="436">
        <v>1.6E-2</v>
      </c>
      <c r="K1445" s="434"/>
      <c r="L1445" s="436">
        <v>1.9E-2</v>
      </c>
      <c r="M1445" s="264">
        <f t="shared" si="1857"/>
        <v>2.2439999999999998E-2</v>
      </c>
      <c r="N1445" s="264">
        <f t="shared" si="1858"/>
        <v>2.5859714285714284E-2</v>
      </c>
      <c r="O1445" s="264">
        <f t="shared" si="1859"/>
        <v>2.5936666666666667E-2</v>
      </c>
      <c r="P1445" s="264">
        <f t="shared" si="1860"/>
        <v>4.5516666666666664E-2</v>
      </c>
      <c r="Q1445" s="442">
        <f t="shared" si="1852"/>
        <v>1.32E-2</v>
      </c>
      <c r="R1445" s="442">
        <f t="shared" si="1853"/>
        <v>9.1999999999999998E-3</v>
      </c>
      <c r="S1445" s="442">
        <f t="shared" si="1854"/>
        <v>1.6E-2</v>
      </c>
      <c r="T1445" s="442">
        <f t="shared" si="1855"/>
        <v>1.9E-2</v>
      </c>
      <c r="U1445" s="326"/>
      <c r="V1445" s="442">
        <f>AVERAGE(Q1445:T1445)</f>
        <v>1.4350000000000002E-2</v>
      </c>
      <c r="W1445" s="445"/>
      <c r="X1445" s="257"/>
      <c r="Y1445" s="266">
        <v>206</v>
      </c>
      <c r="AW1445" s="296">
        <f t="shared" si="1861"/>
        <v>1.9E-2</v>
      </c>
      <c r="AX1445" s="266" t="str">
        <f t="shared" si="1862"/>
        <v>#5</v>
      </c>
    </row>
    <row r="1446" spans="1:50" ht="17.45" customHeight="1" x14ac:dyDescent="0.25">
      <c r="A1446" s="257">
        <f t="shared" si="1783"/>
        <v>12</v>
      </c>
      <c r="B1446" s="257">
        <f t="shared" si="1784"/>
        <v>2021</v>
      </c>
      <c r="C1446" s="435">
        <f t="shared" si="1813"/>
        <v>44542</v>
      </c>
      <c r="D1446" s="434">
        <v>1.44E-2</v>
      </c>
      <c r="E1446" s="436"/>
      <c r="F1446" s="437"/>
      <c r="G1446" s="438"/>
      <c r="H1446" s="439">
        <v>1.12E-2</v>
      </c>
      <c r="I1446" s="434">
        <v>1.1299999999999999E-2</v>
      </c>
      <c r="J1446" s="436"/>
      <c r="K1446" s="434">
        <v>2.1399999999999999E-2</v>
      </c>
      <c r="L1446" s="436"/>
      <c r="M1446" s="264">
        <f t="shared" si="1857"/>
        <v>2.1873333333333324E-2</v>
      </c>
      <c r="N1446" s="264">
        <f t="shared" si="1858"/>
        <v>2.4539714285714279E-2</v>
      </c>
      <c r="O1446" s="264">
        <f t="shared" si="1859"/>
        <v>2.4956666666666662E-2</v>
      </c>
      <c r="P1446" s="264">
        <f t="shared" si="1860"/>
        <v>4.4819999999999992E-2</v>
      </c>
      <c r="Q1446" s="442">
        <f t="shared" ref="Q1446:Q1452" si="1863">IFERROR(AVERAGE(D1446:E1446),"")</f>
        <v>1.44E-2</v>
      </c>
      <c r="R1446" s="442">
        <f t="shared" ref="R1446:R1452" si="1864">IFERROR(AVERAGE(F1446:H1446),"")</f>
        <v>1.12E-2</v>
      </c>
      <c r="S1446" s="442">
        <f t="shared" ref="S1446:S1452" si="1865">IFERROR(AVERAGE(I1446:J1446),"")</f>
        <v>1.1299999999999999E-2</v>
      </c>
      <c r="T1446" s="442">
        <f t="shared" ref="T1446:T1452" si="1866">IFERROR(AVERAGE(K1446:L1446),"")</f>
        <v>2.1399999999999999E-2</v>
      </c>
      <c r="U1446" s="326"/>
      <c r="V1446" s="442">
        <f>AVERAGE(Q1446:T1446)</f>
        <v>1.4574999999999998E-2</v>
      </c>
      <c r="W1446" s="445"/>
      <c r="X1446" s="265">
        <f>AVERAGE(Q1445:T1446)</f>
        <v>1.4462500000000001E-2</v>
      </c>
      <c r="Y1446" s="266">
        <v>206</v>
      </c>
      <c r="AW1446" s="296">
        <f t="shared" si="1861"/>
        <v>2.1399999999999999E-2</v>
      </c>
      <c r="AX1446" s="266" t="str">
        <f t="shared" si="1862"/>
        <v>#5</v>
      </c>
    </row>
    <row r="1447" spans="1:50" ht="17.45" customHeight="1" x14ac:dyDescent="0.25">
      <c r="A1447" s="257">
        <f t="shared" si="1783"/>
        <v>12</v>
      </c>
      <c r="B1447" s="257">
        <f t="shared" si="1784"/>
        <v>2021</v>
      </c>
      <c r="C1447" s="8">
        <f t="shared" si="1813"/>
        <v>44543</v>
      </c>
      <c r="D1447" s="260"/>
      <c r="E1447" s="261">
        <v>1.01E-2</v>
      </c>
      <c r="F1447" s="263"/>
      <c r="G1447" s="262">
        <v>9.0299999999999998E-3</v>
      </c>
      <c r="H1447" s="285"/>
      <c r="I1447" s="260"/>
      <c r="J1447" s="261">
        <v>1.2699999999999999E-2</v>
      </c>
      <c r="K1447" s="260"/>
      <c r="L1447" s="261">
        <v>5.7099999999999998E-2</v>
      </c>
      <c r="M1447" s="264">
        <f t="shared" si="1857"/>
        <v>2.1219999999999996E-2</v>
      </c>
      <c r="N1447" s="264">
        <f t="shared" si="1858"/>
        <v>2.4086285714285709E-2</v>
      </c>
      <c r="O1447" s="264">
        <f t="shared" si="1859"/>
        <v>2.4523333333333334E-2</v>
      </c>
      <c r="P1447" s="264">
        <f t="shared" si="1860"/>
        <v>4.0423333333333339E-2</v>
      </c>
      <c r="Q1447" s="265">
        <f t="shared" si="1863"/>
        <v>1.01E-2</v>
      </c>
      <c r="R1447" s="265">
        <f t="shared" si="1864"/>
        <v>9.0299999999999998E-3</v>
      </c>
      <c r="S1447" s="265">
        <f t="shared" si="1865"/>
        <v>1.2699999999999999E-2</v>
      </c>
      <c r="T1447" s="265">
        <f t="shared" si="1866"/>
        <v>5.7099999999999998E-2</v>
      </c>
      <c r="V1447" s="257"/>
      <c r="W1447" s="265">
        <f t="shared" ref="W1447:W1451" si="1867">AVERAGE(Q1447:T1447)</f>
        <v>2.2232499999999999E-2</v>
      </c>
      <c r="AW1447" s="296">
        <f t="shared" si="1861"/>
        <v>5.7099999999999998E-2</v>
      </c>
      <c r="AX1447" s="266" t="str">
        <f t="shared" si="1862"/>
        <v>#5</v>
      </c>
    </row>
    <row r="1448" spans="1:50" ht="17.45" customHeight="1" x14ac:dyDescent="0.25">
      <c r="A1448" s="257">
        <f t="shared" si="1783"/>
        <v>12</v>
      </c>
      <c r="B1448" s="257">
        <f t="shared" si="1784"/>
        <v>2021</v>
      </c>
      <c r="C1448" s="48">
        <f t="shared" si="1813"/>
        <v>44544</v>
      </c>
      <c r="D1448" s="275">
        <v>1.29E-2</v>
      </c>
      <c r="E1448" s="276"/>
      <c r="F1448" s="278">
        <v>9.2099999999999994E-3</v>
      </c>
      <c r="G1448" s="277"/>
      <c r="H1448" s="286">
        <v>7.8399999999999997E-3</v>
      </c>
      <c r="I1448" s="275">
        <v>3.5599999999999998E-3</v>
      </c>
      <c r="J1448" s="276"/>
      <c r="K1448" s="275">
        <v>6.25E-2</v>
      </c>
      <c r="L1448" s="276"/>
      <c r="M1448" s="264">
        <f t="shared" si="1857"/>
        <v>2.0923333333333329E-2</v>
      </c>
      <c r="N1448" s="264">
        <f t="shared" si="1858"/>
        <v>2.3573428571428572E-2</v>
      </c>
      <c r="O1448" s="264">
        <f t="shared" si="1859"/>
        <v>2.4092000000000002E-2</v>
      </c>
      <c r="P1448" s="264">
        <f t="shared" si="1860"/>
        <v>4.1406666666666668E-2</v>
      </c>
      <c r="Q1448" s="265">
        <f t="shared" si="1863"/>
        <v>1.29E-2</v>
      </c>
      <c r="R1448" s="265">
        <f t="shared" si="1864"/>
        <v>8.5249999999999996E-3</v>
      </c>
      <c r="S1448" s="265">
        <f t="shared" si="1865"/>
        <v>3.5599999999999998E-3</v>
      </c>
      <c r="T1448" s="265">
        <f t="shared" si="1866"/>
        <v>6.25E-2</v>
      </c>
      <c r="V1448" s="257"/>
      <c r="W1448" s="265">
        <f t="shared" si="1867"/>
        <v>2.1871250000000002E-2</v>
      </c>
      <c r="AW1448" s="296">
        <f t="shared" si="1861"/>
        <v>6.25E-2</v>
      </c>
      <c r="AX1448" s="266" t="str">
        <f t="shared" si="1862"/>
        <v>#5</v>
      </c>
    </row>
    <row r="1449" spans="1:50" ht="17.45" customHeight="1" x14ac:dyDescent="0.25">
      <c r="A1449" s="257">
        <f t="shared" si="1783"/>
        <v>12</v>
      </c>
      <c r="B1449" s="257">
        <f t="shared" si="1784"/>
        <v>2021</v>
      </c>
      <c r="C1449" s="8">
        <f t="shared" si="1813"/>
        <v>44545</v>
      </c>
      <c r="D1449" s="260"/>
      <c r="E1449" s="261">
        <v>1.5699999999999999E-2</v>
      </c>
      <c r="F1449" s="263"/>
      <c r="G1449" s="262">
        <v>1.7100000000000001E-2</v>
      </c>
      <c r="H1449" s="285"/>
      <c r="I1449" s="260"/>
      <c r="J1449" s="261">
        <v>3.04E-2</v>
      </c>
      <c r="K1449" s="260"/>
      <c r="L1449" s="261">
        <v>3.0499999999999999E-2</v>
      </c>
      <c r="M1449" s="264">
        <f t="shared" si="1857"/>
        <v>2.0256666666666662E-2</v>
      </c>
      <c r="N1449" s="264">
        <f t="shared" si="1858"/>
        <v>2.3019142857142856E-2</v>
      </c>
      <c r="O1449" s="264">
        <f t="shared" si="1859"/>
        <v>2.3938666666666664E-2</v>
      </c>
      <c r="P1449" s="264">
        <f t="shared" si="1860"/>
        <v>4.0850000000000004E-2</v>
      </c>
      <c r="Q1449" s="265">
        <f t="shared" si="1863"/>
        <v>1.5699999999999999E-2</v>
      </c>
      <c r="R1449" s="265">
        <f t="shared" si="1864"/>
        <v>1.7100000000000001E-2</v>
      </c>
      <c r="S1449" s="265">
        <f t="shared" si="1865"/>
        <v>3.04E-2</v>
      </c>
      <c r="T1449" s="265">
        <f t="shared" si="1866"/>
        <v>3.0499999999999999E-2</v>
      </c>
      <c r="V1449" s="257"/>
      <c r="W1449" s="265">
        <f t="shared" si="1867"/>
        <v>2.3424999999999998E-2</v>
      </c>
      <c r="AW1449" s="296">
        <f t="shared" si="1861"/>
        <v>3.0499999999999999E-2</v>
      </c>
      <c r="AX1449" s="266" t="str">
        <f t="shared" si="1862"/>
        <v>#5</v>
      </c>
    </row>
    <row r="1450" spans="1:50" ht="17.45" customHeight="1" x14ac:dyDescent="0.25">
      <c r="A1450" s="257">
        <f t="shared" si="1783"/>
        <v>12</v>
      </c>
      <c r="B1450" s="257">
        <f t="shared" si="1784"/>
        <v>2021</v>
      </c>
      <c r="C1450" s="8">
        <f t="shared" si="1813"/>
        <v>44546</v>
      </c>
      <c r="D1450" s="260">
        <v>1.55E-2</v>
      </c>
      <c r="E1450" s="261"/>
      <c r="F1450" s="263">
        <v>2.47E-2</v>
      </c>
      <c r="G1450" s="262"/>
      <c r="H1450" s="285"/>
      <c r="I1450" s="260">
        <v>3.2099999999999997E-2</v>
      </c>
      <c r="J1450" s="261"/>
      <c r="K1450" s="260">
        <v>3.7699999999999997E-2</v>
      </c>
      <c r="L1450" s="261"/>
      <c r="M1450" s="264">
        <f t="shared" si="1857"/>
        <v>1.9949999999999999E-2</v>
      </c>
      <c r="N1450" s="264">
        <f t="shared" si="1858"/>
        <v>2.3121999999999997E-2</v>
      </c>
      <c r="O1450" s="264">
        <f t="shared" si="1859"/>
        <v>2.4095333333333337E-2</v>
      </c>
      <c r="P1450" s="264">
        <f t="shared" si="1860"/>
        <v>4.0883333333333341E-2</v>
      </c>
      <c r="Q1450" s="265">
        <f t="shared" si="1863"/>
        <v>1.55E-2</v>
      </c>
      <c r="R1450" s="265">
        <f t="shared" si="1864"/>
        <v>2.47E-2</v>
      </c>
      <c r="S1450" s="265">
        <f t="shared" si="1865"/>
        <v>3.2099999999999997E-2</v>
      </c>
      <c r="T1450" s="265">
        <f t="shared" si="1866"/>
        <v>3.7699999999999997E-2</v>
      </c>
      <c r="V1450" s="257"/>
      <c r="W1450" s="265">
        <f t="shared" si="1867"/>
        <v>2.75E-2</v>
      </c>
      <c r="AW1450" s="296">
        <f t="shared" si="1861"/>
        <v>3.7699999999999997E-2</v>
      </c>
      <c r="AX1450" s="266" t="str">
        <f t="shared" si="1862"/>
        <v>#5</v>
      </c>
    </row>
    <row r="1451" spans="1:50" ht="17.45" customHeight="1" x14ac:dyDescent="0.25">
      <c r="A1451" s="257">
        <f t="shared" si="1783"/>
        <v>12</v>
      </c>
      <c r="B1451" s="257">
        <f t="shared" si="1784"/>
        <v>2021</v>
      </c>
      <c r="C1451" s="8">
        <f t="shared" si="1813"/>
        <v>44547</v>
      </c>
      <c r="D1451" s="260"/>
      <c r="E1451" s="261">
        <v>2.3099999999999999E-2</v>
      </c>
      <c r="F1451" s="263"/>
      <c r="G1451" s="262">
        <v>2.0899999999999998E-2</v>
      </c>
      <c r="H1451" s="285"/>
      <c r="I1451" s="260"/>
      <c r="J1451" s="261">
        <v>3.3700000000000001E-2</v>
      </c>
      <c r="K1451" s="260"/>
      <c r="L1451" s="261">
        <v>2.6800000000000001E-2</v>
      </c>
      <c r="M1451" s="264">
        <f t="shared" si="1857"/>
        <v>2.0203333333333334E-2</v>
      </c>
      <c r="N1451" s="264">
        <f t="shared" si="1858"/>
        <v>2.309342857142857E-2</v>
      </c>
      <c r="O1451" s="264">
        <f t="shared" si="1859"/>
        <v>2.3985333333333334E-2</v>
      </c>
      <c r="P1451" s="264">
        <f t="shared" si="1860"/>
        <v>4.0836666666666667E-2</v>
      </c>
      <c r="Q1451" s="265">
        <f t="shared" si="1863"/>
        <v>2.3099999999999999E-2</v>
      </c>
      <c r="R1451" s="265">
        <f t="shared" si="1864"/>
        <v>2.0899999999999998E-2</v>
      </c>
      <c r="S1451" s="265">
        <f t="shared" si="1865"/>
        <v>3.3700000000000001E-2</v>
      </c>
      <c r="T1451" s="265">
        <f t="shared" si="1866"/>
        <v>2.6800000000000001E-2</v>
      </c>
      <c r="V1451" s="257"/>
      <c r="W1451" s="265">
        <f t="shared" si="1867"/>
        <v>2.6124999999999999E-2</v>
      </c>
      <c r="X1451" s="265">
        <f>AVERAGE(Q1447:T1451)</f>
        <v>2.4230750000000002E-2</v>
      </c>
      <c r="Y1451" s="266">
        <v>207</v>
      </c>
      <c r="AW1451" s="296">
        <f t="shared" si="1861"/>
        <v>3.3700000000000001E-2</v>
      </c>
      <c r="AX1451" s="266" t="str">
        <f t="shared" si="1862"/>
        <v>#4</v>
      </c>
    </row>
    <row r="1452" spans="1:50" ht="17.45" customHeight="1" x14ac:dyDescent="0.25">
      <c r="A1452" s="257">
        <f t="shared" si="1783"/>
        <v>12</v>
      </c>
      <c r="B1452" s="257">
        <f t="shared" si="1784"/>
        <v>2021</v>
      </c>
      <c r="C1452" s="435">
        <f t="shared" si="1813"/>
        <v>44548</v>
      </c>
      <c r="D1452" s="434">
        <v>1.5100000000000001E-2</v>
      </c>
      <c r="E1452" s="436"/>
      <c r="F1452" s="437"/>
      <c r="G1452" s="438"/>
      <c r="H1452" s="439">
        <v>1.3899999999999999E-2</v>
      </c>
      <c r="I1452" s="434">
        <v>2.18E-2</v>
      </c>
      <c r="J1452" s="436"/>
      <c r="K1452" s="434">
        <v>2.0199999999999999E-2</v>
      </c>
      <c r="L1452" s="436"/>
      <c r="M1452" s="264">
        <f t="shared" si="1857"/>
        <v>2.0143333333333333E-2</v>
      </c>
      <c r="N1452" s="264">
        <f t="shared" si="1858"/>
        <v>2.2713428571428572E-2</v>
      </c>
      <c r="O1452" s="264">
        <f t="shared" si="1859"/>
        <v>2.3578666666666668E-2</v>
      </c>
      <c r="P1452" s="264">
        <f t="shared" si="1860"/>
        <v>4.0629999999999993E-2</v>
      </c>
      <c r="Q1452" s="442">
        <f t="shared" si="1863"/>
        <v>1.5100000000000001E-2</v>
      </c>
      <c r="R1452" s="442">
        <f t="shared" si="1864"/>
        <v>1.3899999999999999E-2</v>
      </c>
      <c r="S1452" s="442">
        <f t="shared" si="1865"/>
        <v>2.18E-2</v>
      </c>
      <c r="T1452" s="442">
        <f t="shared" si="1866"/>
        <v>2.0199999999999999E-2</v>
      </c>
      <c r="U1452" s="326"/>
      <c r="V1452" s="442">
        <f>AVERAGE(Q1452:T1452)</f>
        <v>1.7749999999999998E-2</v>
      </c>
      <c r="W1452" s="445"/>
      <c r="X1452" s="257"/>
      <c r="Y1452" s="266">
        <v>207</v>
      </c>
      <c r="AW1452" s="296">
        <f t="shared" si="1861"/>
        <v>2.18E-2</v>
      </c>
      <c r="AX1452" s="266" t="str">
        <f t="shared" si="1862"/>
        <v>#4</v>
      </c>
    </row>
    <row r="1453" spans="1:50" ht="17.45" customHeight="1" x14ac:dyDescent="0.25">
      <c r="A1453" s="257">
        <f t="shared" si="1783"/>
        <v>12</v>
      </c>
      <c r="B1453" s="257">
        <f t="shared" si="1784"/>
        <v>2021</v>
      </c>
      <c r="C1453" s="435">
        <f t="shared" si="1813"/>
        <v>44549</v>
      </c>
      <c r="D1453" s="434"/>
      <c r="E1453" s="436">
        <v>1.6400000000000001E-2</v>
      </c>
      <c r="F1453" s="437"/>
      <c r="G1453" s="438">
        <v>1.14E-2</v>
      </c>
      <c r="H1453" s="439"/>
      <c r="I1453" s="434"/>
      <c r="J1453" s="436">
        <v>1.0500000000000001E-2</v>
      </c>
      <c r="K1453" s="434"/>
      <c r="L1453" s="436">
        <v>2.2100000000000002E-2</v>
      </c>
      <c r="M1453" s="264">
        <f t="shared" si="1857"/>
        <v>1.9483333333333335E-2</v>
      </c>
      <c r="N1453" s="264">
        <f t="shared" si="1858"/>
        <v>2.192771428571429E-2</v>
      </c>
      <c r="O1453" s="264">
        <f t="shared" si="1859"/>
        <v>2.3025333333333335E-2</v>
      </c>
      <c r="P1453" s="264">
        <f t="shared" si="1860"/>
        <v>3.9476666666666667E-2</v>
      </c>
      <c r="Q1453" s="442">
        <f t="shared" ref="Q1453:Q1459" si="1868">IFERROR(AVERAGE(D1453:E1453),"")</f>
        <v>1.6400000000000001E-2</v>
      </c>
      <c r="R1453" s="442">
        <f t="shared" ref="R1453:R1459" si="1869">IFERROR(AVERAGE(F1453:H1453),"")</f>
        <v>1.14E-2</v>
      </c>
      <c r="S1453" s="442">
        <f t="shared" ref="S1453:S1459" si="1870">IFERROR(AVERAGE(I1453:J1453),"")</f>
        <v>1.0500000000000001E-2</v>
      </c>
      <c r="T1453" s="442">
        <f t="shared" ref="T1453:T1459" si="1871">IFERROR(AVERAGE(K1453:L1453),"")</f>
        <v>2.2100000000000002E-2</v>
      </c>
      <c r="U1453" s="326"/>
      <c r="V1453" s="442">
        <f>AVERAGE(Q1453:T1453)</f>
        <v>1.5100000000000001E-2</v>
      </c>
      <c r="W1453" s="445"/>
      <c r="X1453" s="265">
        <f>AVERAGE(Q1452:T1453)</f>
        <v>1.6424999999999999E-2</v>
      </c>
      <c r="Y1453" s="266">
        <v>207</v>
      </c>
      <c r="AW1453" s="296">
        <f t="shared" si="1861"/>
        <v>2.2100000000000002E-2</v>
      </c>
      <c r="AX1453" s="266" t="str">
        <f t="shared" si="1862"/>
        <v>#5</v>
      </c>
    </row>
    <row r="1454" spans="1:50" ht="17.45" customHeight="1" x14ac:dyDescent="0.25">
      <c r="A1454" s="257">
        <f t="shared" si="1783"/>
        <v>12</v>
      </c>
      <c r="B1454" s="257">
        <f t="shared" si="1784"/>
        <v>2021</v>
      </c>
      <c r="C1454" s="48">
        <f t="shared" si="1813"/>
        <v>44550</v>
      </c>
      <c r="D1454" s="275">
        <v>2.6599999999999999E-2</v>
      </c>
      <c r="E1454" s="276"/>
      <c r="F1454" s="278">
        <v>2.64E-2</v>
      </c>
      <c r="G1454" s="277"/>
      <c r="H1454" s="286">
        <v>2.4500000000000001E-2</v>
      </c>
      <c r="I1454" s="275">
        <v>3.9300000000000002E-2</v>
      </c>
      <c r="J1454" s="276"/>
      <c r="K1454" s="275">
        <v>3.6299999999999999E-2</v>
      </c>
      <c r="L1454" s="276"/>
      <c r="M1454" s="264">
        <f t="shared" si="1857"/>
        <v>1.9409999999999997E-2</v>
      </c>
      <c r="N1454" s="264">
        <f t="shared" si="1858"/>
        <v>2.1362000000000003E-2</v>
      </c>
      <c r="O1454" s="264">
        <f t="shared" si="1859"/>
        <v>2.3025333333333339E-2</v>
      </c>
      <c r="P1454" s="264">
        <f t="shared" si="1860"/>
        <v>3.2153333333333339E-2</v>
      </c>
      <c r="Q1454" s="265">
        <f t="shared" si="1868"/>
        <v>2.6599999999999999E-2</v>
      </c>
      <c r="R1454" s="265">
        <f t="shared" si="1869"/>
        <v>2.545E-2</v>
      </c>
      <c r="S1454" s="265">
        <f t="shared" si="1870"/>
        <v>3.9300000000000002E-2</v>
      </c>
      <c r="T1454" s="265">
        <f t="shared" si="1871"/>
        <v>3.6299999999999999E-2</v>
      </c>
      <c r="V1454" s="257"/>
      <c r="W1454" s="265">
        <f t="shared" ref="W1454:W1458" si="1872">AVERAGE(Q1454:T1454)</f>
        <v>3.1912499999999996E-2</v>
      </c>
      <c r="AW1454" s="296">
        <f t="shared" si="1861"/>
        <v>3.9300000000000002E-2</v>
      </c>
      <c r="AX1454" s="266" t="str">
        <f t="shared" si="1862"/>
        <v>#4</v>
      </c>
    </row>
    <row r="1455" spans="1:50" ht="17.45" customHeight="1" x14ac:dyDescent="0.25">
      <c r="A1455" s="257">
        <f t="shared" si="1783"/>
        <v>12</v>
      </c>
      <c r="B1455" s="257">
        <f t="shared" si="1784"/>
        <v>2021</v>
      </c>
      <c r="C1455" s="8">
        <f t="shared" si="1813"/>
        <v>44551</v>
      </c>
      <c r="D1455" s="260"/>
      <c r="E1455" s="261">
        <v>2.93E-2</v>
      </c>
      <c r="F1455" s="263"/>
      <c r="G1455" s="262">
        <v>5.5599999999999997E-2</v>
      </c>
      <c r="H1455" s="285"/>
      <c r="I1455" s="260"/>
      <c r="J1455" s="261">
        <v>4.7500000000000001E-2</v>
      </c>
      <c r="K1455" s="260"/>
      <c r="L1455" s="261">
        <v>4.5400000000000003E-2</v>
      </c>
      <c r="M1455" s="264">
        <f t="shared" si="1857"/>
        <v>1.9836666666666666E-2</v>
      </c>
      <c r="N1455" s="264">
        <f t="shared" si="1858"/>
        <v>2.1413428571428566E-2</v>
      </c>
      <c r="O1455" s="264">
        <f t="shared" si="1859"/>
        <v>2.3882E-2</v>
      </c>
      <c r="P1455" s="264">
        <f t="shared" si="1860"/>
        <v>3.2516666666666666E-2</v>
      </c>
      <c r="Q1455" s="265">
        <f t="shared" si="1868"/>
        <v>2.93E-2</v>
      </c>
      <c r="R1455" s="265">
        <f t="shared" si="1869"/>
        <v>5.5599999999999997E-2</v>
      </c>
      <c r="S1455" s="265">
        <f t="shared" si="1870"/>
        <v>4.7500000000000001E-2</v>
      </c>
      <c r="T1455" s="265">
        <f t="shared" si="1871"/>
        <v>4.5400000000000003E-2</v>
      </c>
      <c r="V1455" s="257"/>
      <c r="W1455" s="265">
        <f t="shared" si="1872"/>
        <v>4.4450000000000003E-2</v>
      </c>
      <c r="AW1455" s="296">
        <f t="shared" si="1861"/>
        <v>5.5599999999999997E-2</v>
      </c>
      <c r="AX1455" s="266" t="str">
        <f t="shared" si="1862"/>
        <v>#2</v>
      </c>
    </row>
    <row r="1456" spans="1:50" ht="17.45" customHeight="1" x14ac:dyDescent="0.25">
      <c r="A1456" s="257">
        <f t="shared" ref="A1456:A1519" si="1873">IF(ISNUMBER(C1456),MONTH(C1456),"")</f>
        <v>12</v>
      </c>
      <c r="B1456" s="257">
        <f t="shared" ref="B1456:B1519" si="1874">IF(ISNUMBER(C1456),YEAR(C1456),"")</f>
        <v>2021</v>
      </c>
      <c r="C1456" s="8">
        <f t="shared" si="1813"/>
        <v>44552</v>
      </c>
      <c r="D1456" s="260">
        <v>2.52E-2</v>
      </c>
      <c r="E1456" s="261"/>
      <c r="F1456" s="263">
        <v>6.1400000000000003E-2</v>
      </c>
      <c r="G1456" s="262"/>
      <c r="H1456" s="285"/>
      <c r="I1456" s="260">
        <v>3.6499999999999998E-2</v>
      </c>
      <c r="J1456" s="261"/>
      <c r="K1456" s="260">
        <v>4.5999999999999999E-2</v>
      </c>
      <c r="L1456" s="261"/>
      <c r="M1456" s="264">
        <f t="shared" si="1857"/>
        <v>1.966E-2</v>
      </c>
      <c r="N1456" s="264">
        <f t="shared" si="1858"/>
        <v>2.2067714285714281E-2</v>
      </c>
      <c r="O1456" s="264">
        <f t="shared" si="1859"/>
        <v>2.3332000000000002E-2</v>
      </c>
      <c r="P1456" s="264">
        <f t="shared" si="1860"/>
        <v>3.2290000000000006E-2</v>
      </c>
      <c r="Q1456" s="265">
        <f t="shared" si="1868"/>
        <v>2.52E-2</v>
      </c>
      <c r="R1456" s="265">
        <f t="shared" si="1869"/>
        <v>6.1400000000000003E-2</v>
      </c>
      <c r="S1456" s="265">
        <f t="shared" si="1870"/>
        <v>3.6499999999999998E-2</v>
      </c>
      <c r="T1456" s="265">
        <f t="shared" si="1871"/>
        <v>4.5999999999999999E-2</v>
      </c>
      <c r="V1456" s="257"/>
      <c r="W1456" s="265">
        <f t="shared" si="1872"/>
        <v>4.2275000000000007E-2</v>
      </c>
      <c r="AW1456" s="296">
        <f t="shared" si="1861"/>
        <v>6.1400000000000003E-2</v>
      </c>
      <c r="AX1456" s="266" t="str">
        <f t="shared" si="1862"/>
        <v>#2</v>
      </c>
    </row>
    <row r="1457" spans="1:53" ht="17.45" customHeight="1" x14ac:dyDescent="0.25">
      <c r="A1457" s="257">
        <f t="shared" si="1873"/>
        <v>12</v>
      </c>
      <c r="B1457" s="257">
        <f t="shared" si="1874"/>
        <v>2021</v>
      </c>
      <c r="C1457" s="8">
        <f t="shared" si="1813"/>
        <v>44553</v>
      </c>
      <c r="D1457" s="260"/>
      <c r="E1457" s="261">
        <v>9.1999999999999998E-3</v>
      </c>
      <c r="F1457" s="263"/>
      <c r="G1457" s="262">
        <v>1.0800000000000001E-2</v>
      </c>
      <c r="H1457" s="285"/>
      <c r="I1457" s="260"/>
      <c r="J1457" s="261">
        <v>1.03E-2</v>
      </c>
      <c r="K1457" s="260"/>
      <c r="L1457" s="261">
        <v>2.18E-2</v>
      </c>
      <c r="M1457" s="264">
        <f t="shared" si="1857"/>
        <v>1.8653333333333338E-2</v>
      </c>
      <c r="N1457" s="264">
        <f t="shared" si="1858"/>
        <v>2.1441999999999996E-2</v>
      </c>
      <c r="O1457" s="264">
        <f t="shared" si="1859"/>
        <v>2.2718666666666665E-2</v>
      </c>
      <c r="P1457" s="264">
        <f t="shared" si="1860"/>
        <v>3.0936666666666671E-2</v>
      </c>
      <c r="Q1457" s="265">
        <f t="shared" si="1868"/>
        <v>9.1999999999999998E-3</v>
      </c>
      <c r="R1457" s="265">
        <f t="shared" si="1869"/>
        <v>1.0800000000000001E-2</v>
      </c>
      <c r="S1457" s="265">
        <f t="shared" si="1870"/>
        <v>1.03E-2</v>
      </c>
      <c r="T1457" s="265">
        <f t="shared" si="1871"/>
        <v>2.18E-2</v>
      </c>
      <c r="V1457" s="257"/>
      <c r="W1457" s="265">
        <f t="shared" si="1872"/>
        <v>1.3025E-2</v>
      </c>
      <c r="AW1457" s="296">
        <f t="shared" si="1861"/>
        <v>2.18E-2</v>
      </c>
      <c r="AX1457" s="266" t="str">
        <f t="shared" si="1862"/>
        <v>#5</v>
      </c>
    </row>
    <row r="1458" spans="1:53" ht="17.45" customHeight="1" x14ac:dyDescent="0.25">
      <c r="A1458" s="257">
        <f t="shared" si="1873"/>
        <v>12</v>
      </c>
      <c r="B1458" s="257">
        <f t="shared" si="1874"/>
        <v>2021</v>
      </c>
      <c r="C1458" s="8">
        <f t="shared" si="1813"/>
        <v>44554</v>
      </c>
      <c r="D1458" s="260">
        <v>8.6899999999999998E-3</v>
      </c>
      <c r="E1458" s="261"/>
      <c r="F1458" s="263"/>
      <c r="G1458" s="262"/>
      <c r="H1458" s="285">
        <v>1.4500000000000001E-2</v>
      </c>
      <c r="I1458" s="260">
        <v>2.7699999999999999E-3</v>
      </c>
      <c r="J1458" s="261"/>
      <c r="K1458" s="260">
        <v>6.4400000000000004E-3</v>
      </c>
      <c r="L1458" s="261"/>
      <c r="M1458" s="264">
        <f t="shared" si="1857"/>
        <v>1.8039666666666669E-2</v>
      </c>
      <c r="N1458" s="264">
        <f t="shared" si="1858"/>
        <v>2.0896285714285711E-2</v>
      </c>
      <c r="O1458" s="264">
        <f t="shared" si="1859"/>
        <v>2.1884333333333335E-2</v>
      </c>
      <c r="P1458" s="264">
        <f t="shared" si="1860"/>
        <v>2.9974666666666667E-2</v>
      </c>
      <c r="Q1458" s="265">
        <f t="shared" si="1868"/>
        <v>8.6899999999999998E-3</v>
      </c>
      <c r="R1458" s="265">
        <f t="shared" si="1869"/>
        <v>1.4500000000000001E-2</v>
      </c>
      <c r="S1458" s="265">
        <f t="shared" si="1870"/>
        <v>2.7699999999999999E-3</v>
      </c>
      <c r="T1458" s="265">
        <f t="shared" si="1871"/>
        <v>6.4400000000000004E-3</v>
      </c>
      <c r="V1458" s="257"/>
      <c r="W1458" s="265">
        <f t="shared" si="1872"/>
        <v>8.1000000000000013E-3</v>
      </c>
      <c r="X1458" s="265">
        <f>AVERAGE(Q1454:T1458)</f>
        <v>2.7952499999999998E-2</v>
      </c>
      <c r="Y1458" s="266">
        <v>208</v>
      </c>
      <c r="AW1458" s="296">
        <f t="shared" si="1861"/>
        <v>1.4500000000000001E-2</v>
      </c>
      <c r="AX1458" s="266" t="str">
        <f t="shared" si="1862"/>
        <v>#2</v>
      </c>
    </row>
    <row r="1459" spans="1:53" ht="17.45" customHeight="1" x14ac:dyDescent="0.25">
      <c r="A1459" s="257">
        <f t="shared" si="1873"/>
        <v>12</v>
      </c>
      <c r="B1459" s="257">
        <f t="shared" si="1874"/>
        <v>2021</v>
      </c>
      <c r="C1459" s="435">
        <f t="shared" si="1813"/>
        <v>44555</v>
      </c>
      <c r="D1459" s="434"/>
      <c r="E1459" s="436">
        <v>4.2100000000000002E-3</v>
      </c>
      <c r="F1459" s="437"/>
      <c r="G1459" s="438">
        <v>2.8900000000000002E-3</v>
      </c>
      <c r="H1459" s="439"/>
      <c r="I1459" s="434"/>
      <c r="J1459" s="436">
        <v>1.58E-3</v>
      </c>
      <c r="K1459" s="434"/>
      <c r="L1459" s="436">
        <v>4.7800000000000004E-3</v>
      </c>
      <c r="M1459" s="264">
        <f t="shared" si="1857"/>
        <v>1.7323333333333336E-2</v>
      </c>
      <c r="N1459" s="264">
        <f t="shared" si="1858"/>
        <v>1.9247428571428565E-2</v>
      </c>
      <c r="O1459" s="264">
        <f t="shared" si="1859"/>
        <v>2.1260333333333336E-2</v>
      </c>
      <c r="P1459" s="264">
        <f t="shared" si="1860"/>
        <v>2.8690666666666666E-2</v>
      </c>
      <c r="Q1459" s="442">
        <f t="shared" si="1868"/>
        <v>4.2100000000000002E-3</v>
      </c>
      <c r="R1459" s="442">
        <f t="shared" si="1869"/>
        <v>2.8900000000000002E-3</v>
      </c>
      <c r="S1459" s="442">
        <f t="shared" si="1870"/>
        <v>1.58E-3</v>
      </c>
      <c r="T1459" s="442">
        <f t="shared" si="1871"/>
        <v>4.7800000000000004E-3</v>
      </c>
      <c r="U1459" s="326"/>
      <c r="V1459" s="442">
        <f>AVERAGE(Q1459:T1459)</f>
        <v>3.3649999999999999E-3</v>
      </c>
      <c r="W1459" s="445"/>
      <c r="X1459" s="257"/>
      <c r="Y1459" s="266">
        <v>208</v>
      </c>
      <c r="AW1459" s="296">
        <f t="shared" si="1861"/>
        <v>4.7800000000000004E-3</v>
      </c>
      <c r="AX1459" s="266" t="str">
        <f t="shared" si="1862"/>
        <v>#5</v>
      </c>
    </row>
    <row r="1460" spans="1:53" ht="17.45" customHeight="1" x14ac:dyDescent="0.25">
      <c r="A1460" s="257">
        <f t="shared" si="1873"/>
        <v>12</v>
      </c>
      <c r="B1460" s="257">
        <f t="shared" si="1874"/>
        <v>2021</v>
      </c>
      <c r="C1460" s="48">
        <f t="shared" si="1813"/>
        <v>44556</v>
      </c>
      <c r="D1460" s="434">
        <v>1.09E-2</v>
      </c>
      <c r="E1460" s="436"/>
      <c r="F1460" s="437">
        <v>1.0999999999999999E-2</v>
      </c>
      <c r="G1460" s="438"/>
      <c r="H1460" s="439">
        <v>1.1299999999999999E-2</v>
      </c>
      <c r="I1460" s="434">
        <v>3.32E-3</v>
      </c>
      <c r="J1460" s="436"/>
      <c r="K1460" s="434">
        <v>1.2999999999999999E-2</v>
      </c>
      <c r="L1460" s="436"/>
      <c r="M1460" s="264">
        <f t="shared" si="1857"/>
        <v>1.6876666666666668E-2</v>
      </c>
      <c r="N1460" s="264">
        <f t="shared" si="1858"/>
        <v>1.9087428571428568E-2</v>
      </c>
      <c r="O1460" s="264">
        <f t="shared" si="1859"/>
        <v>2.0887666666666672E-2</v>
      </c>
      <c r="P1460" s="264">
        <f t="shared" si="1860"/>
        <v>2.8434000000000001E-2</v>
      </c>
      <c r="Q1460" s="442">
        <f t="shared" ref="Q1460:Q1466" si="1875">IFERROR(AVERAGE(D1460:E1460),"")</f>
        <v>1.09E-2</v>
      </c>
      <c r="R1460" s="442">
        <f t="shared" ref="R1460:R1466" si="1876">IFERROR(AVERAGE(F1460:H1460),"")</f>
        <v>1.115E-2</v>
      </c>
      <c r="S1460" s="442">
        <f t="shared" ref="S1460:S1466" si="1877">IFERROR(AVERAGE(I1460:J1460),"")</f>
        <v>3.32E-3</v>
      </c>
      <c r="T1460" s="442">
        <f t="shared" ref="T1460:T1466" si="1878">IFERROR(AVERAGE(K1460:L1460),"")</f>
        <v>1.2999999999999999E-2</v>
      </c>
      <c r="U1460" s="326"/>
      <c r="V1460" s="442">
        <f>AVERAGE(Q1460:T1460)</f>
        <v>9.5925000000000003E-3</v>
      </c>
      <c r="W1460" s="445"/>
      <c r="X1460" s="265">
        <f>AVERAGE(Q1459:T1460)</f>
        <v>6.4787500000000001E-3</v>
      </c>
      <c r="Y1460" s="266">
        <v>208</v>
      </c>
      <c r="AW1460" s="296">
        <f t="shared" si="1861"/>
        <v>1.2999999999999999E-2</v>
      </c>
      <c r="AX1460" s="266" t="str">
        <f t="shared" si="1862"/>
        <v>#5</v>
      </c>
    </row>
    <row r="1461" spans="1:53" ht="17.45" customHeight="1" x14ac:dyDescent="0.25">
      <c r="A1461" s="257">
        <f t="shared" si="1873"/>
        <v>12</v>
      </c>
      <c r="B1461" s="257">
        <f t="shared" si="1874"/>
        <v>2021</v>
      </c>
      <c r="C1461" s="8">
        <f t="shared" si="1813"/>
        <v>44557</v>
      </c>
      <c r="D1461" s="260"/>
      <c r="E1461" s="261">
        <v>9.7900000000000001E-3</v>
      </c>
      <c r="F1461" s="263"/>
      <c r="G1461" s="262">
        <v>1.9599999999999999E-2</v>
      </c>
      <c r="H1461" s="285"/>
      <c r="I1461" s="260"/>
      <c r="J1461" s="261">
        <v>1.3899999999999999E-2</v>
      </c>
      <c r="K1461" s="260"/>
      <c r="L1461" s="261">
        <v>1.83E-2</v>
      </c>
      <c r="M1461" s="264">
        <f t="shared" si="1857"/>
        <v>1.6549666666666671E-2</v>
      </c>
      <c r="N1461" s="264">
        <f t="shared" si="1858"/>
        <v>1.9233142857142855E-2</v>
      </c>
      <c r="O1461" s="264">
        <f t="shared" si="1859"/>
        <v>2.0804333333333334E-2</v>
      </c>
      <c r="P1461" s="264">
        <f t="shared" si="1860"/>
        <v>2.8303999999999999E-2</v>
      </c>
      <c r="Q1461" s="265">
        <f t="shared" si="1875"/>
        <v>9.7900000000000001E-3</v>
      </c>
      <c r="R1461" s="265">
        <f t="shared" si="1876"/>
        <v>1.9599999999999999E-2</v>
      </c>
      <c r="S1461" s="265">
        <f t="shared" si="1877"/>
        <v>1.3899999999999999E-2</v>
      </c>
      <c r="T1461" s="265">
        <f t="shared" si="1878"/>
        <v>1.83E-2</v>
      </c>
      <c r="V1461" s="257"/>
      <c r="W1461" s="265">
        <f t="shared" ref="W1461:W1465" si="1879">AVERAGE(Q1461:T1461)</f>
        <v>1.5397499999999998E-2</v>
      </c>
      <c r="AW1461" s="296">
        <f t="shared" si="1861"/>
        <v>1.9599999999999999E-2</v>
      </c>
      <c r="AX1461" s="266" t="str">
        <f t="shared" si="1862"/>
        <v>#2</v>
      </c>
    </row>
    <row r="1462" spans="1:53" ht="17.45" customHeight="1" thickBot="1" x14ac:dyDescent="0.3">
      <c r="A1462" s="257">
        <f t="shared" si="1873"/>
        <v>12</v>
      </c>
      <c r="B1462" s="257">
        <f t="shared" si="1874"/>
        <v>2021</v>
      </c>
      <c r="C1462" s="8">
        <f t="shared" si="1813"/>
        <v>44558</v>
      </c>
      <c r="D1462" s="260">
        <v>1.2200000000000001E-2</v>
      </c>
      <c r="E1462" s="261"/>
      <c r="F1462" s="263">
        <v>1.6500000000000001E-2</v>
      </c>
      <c r="G1462" s="262"/>
      <c r="H1462" s="285"/>
      <c r="I1462" s="260">
        <v>1.2200000000000001E-2</v>
      </c>
      <c r="J1462" s="261"/>
      <c r="K1462" s="260">
        <v>2.4E-2</v>
      </c>
      <c r="L1462" s="261"/>
      <c r="M1462" s="264">
        <f t="shared" si="1857"/>
        <v>1.6363000000000003E-2</v>
      </c>
      <c r="N1462" s="264">
        <f t="shared" si="1858"/>
        <v>1.9144571428571421E-2</v>
      </c>
      <c r="O1462" s="264">
        <f t="shared" si="1859"/>
        <v>2.0734333333333337E-2</v>
      </c>
      <c r="P1462" s="264">
        <f t="shared" si="1860"/>
        <v>2.8284E-2</v>
      </c>
      <c r="Q1462" s="265">
        <f t="shared" si="1875"/>
        <v>1.2200000000000001E-2</v>
      </c>
      <c r="R1462" s="265">
        <f t="shared" si="1876"/>
        <v>1.6500000000000001E-2</v>
      </c>
      <c r="S1462" s="265">
        <f t="shared" si="1877"/>
        <v>1.2200000000000001E-2</v>
      </c>
      <c r="T1462" s="265">
        <f t="shared" si="1878"/>
        <v>2.4E-2</v>
      </c>
      <c r="V1462" s="257"/>
      <c r="W1462" s="265">
        <f t="shared" si="1879"/>
        <v>1.6225000000000003E-2</v>
      </c>
      <c r="AW1462" s="296">
        <f t="shared" si="1861"/>
        <v>2.4E-2</v>
      </c>
      <c r="AX1462" s="266" t="str">
        <f t="shared" si="1862"/>
        <v>#5</v>
      </c>
    </row>
    <row r="1463" spans="1:53" ht="17.45" customHeight="1" thickBot="1" x14ac:dyDescent="0.3">
      <c r="A1463" s="257">
        <f t="shared" si="1873"/>
        <v>12</v>
      </c>
      <c r="B1463" s="257">
        <f t="shared" si="1874"/>
        <v>2021</v>
      </c>
      <c r="C1463" s="8">
        <f t="shared" si="1813"/>
        <v>44559</v>
      </c>
      <c r="D1463" s="260"/>
      <c r="E1463" s="261">
        <v>4.9300000000000004E-3</v>
      </c>
      <c r="F1463" s="263"/>
      <c r="G1463" s="262">
        <v>8.8900000000000003E-3</v>
      </c>
      <c r="H1463" s="285"/>
      <c r="I1463" s="260"/>
      <c r="J1463" s="261">
        <v>5.3800000000000002E-3</v>
      </c>
      <c r="K1463" s="260"/>
      <c r="L1463" s="261">
        <v>1.24E-2</v>
      </c>
      <c r="M1463" s="264">
        <f t="shared" si="1857"/>
        <v>1.5500666666666666E-2</v>
      </c>
      <c r="N1463" s="264">
        <f t="shared" si="1858"/>
        <v>1.8298571428571421E-2</v>
      </c>
      <c r="O1463" s="264">
        <f t="shared" si="1859"/>
        <v>1.9690333333333334E-2</v>
      </c>
      <c r="P1463" s="264">
        <f t="shared" si="1860"/>
        <v>2.7020666666666669E-2</v>
      </c>
      <c r="Q1463" s="265">
        <f t="shared" si="1875"/>
        <v>4.9300000000000004E-3</v>
      </c>
      <c r="R1463" s="265">
        <f t="shared" si="1876"/>
        <v>8.8900000000000003E-3</v>
      </c>
      <c r="S1463" s="265">
        <f t="shared" si="1877"/>
        <v>5.3800000000000002E-3</v>
      </c>
      <c r="T1463" s="265">
        <f t="shared" si="1878"/>
        <v>1.24E-2</v>
      </c>
      <c r="V1463" s="257"/>
      <c r="W1463" s="265">
        <f t="shared" si="1879"/>
        <v>7.9000000000000008E-3</v>
      </c>
      <c r="Z1463" s="313" t="s">
        <v>89</v>
      </c>
      <c r="AA1463" s="299">
        <v>2021</v>
      </c>
      <c r="AB1463" s="300"/>
      <c r="AC1463" s="300"/>
      <c r="AD1463" s="300"/>
      <c r="AW1463" s="296">
        <f t="shared" si="1861"/>
        <v>1.24E-2</v>
      </c>
      <c r="AX1463" s="266" t="str">
        <f t="shared" si="1862"/>
        <v>#5</v>
      </c>
    </row>
    <row r="1464" spans="1:53" ht="17.45" customHeight="1" x14ac:dyDescent="0.25">
      <c r="A1464" s="257">
        <f t="shared" si="1873"/>
        <v>12</v>
      </c>
      <c r="B1464" s="257">
        <f t="shared" si="1874"/>
        <v>2021</v>
      </c>
      <c r="C1464" s="8">
        <f t="shared" si="1813"/>
        <v>44560</v>
      </c>
      <c r="D1464" s="260">
        <v>5.9500000000000004E-3</v>
      </c>
      <c r="E1464" s="261"/>
      <c r="F1464" s="263"/>
      <c r="G1464" s="262"/>
      <c r="H1464" s="285">
        <v>8.5699999999999995E-3</v>
      </c>
      <c r="I1464" s="260">
        <v>3.32E-3</v>
      </c>
      <c r="J1464" s="261"/>
      <c r="K1464" s="260">
        <v>7.79E-3</v>
      </c>
      <c r="L1464" s="261"/>
      <c r="M1464" s="264">
        <f t="shared" si="1857"/>
        <v>1.4985666666666666E-2</v>
      </c>
      <c r="N1464" s="264">
        <f t="shared" si="1858"/>
        <v>1.7614857142857137E-2</v>
      </c>
      <c r="O1464" s="264">
        <f t="shared" si="1859"/>
        <v>1.8534333333333333E-2</v>
      </c>
      <c r="P1464" s="264">
        <f t="shared" si="1860"/>
        <v>2.5800333333333335E-2</v>
      </c>
      <c r="Q1464" s="265">
        <f t="shared" si="1875"/>
        <v>5.9500000000000004E-3</v>
      </c>
      <c r="R1464" s="265">
        <f t="shared" si="1876"/>
        <v>8.5699999999999995E-3</v>
      </c>
      <c r="S1464" s="265">
        <f t="shared" si="1877"/>
        <v>3.32E-3</v>
      </c>
      <c r="T1464" s="265">
        <f t="shared" si="1878"/>
        <v>7.79E-3</v>
      </c>
      <c r="V1464" s="257"/>
      <c r="W1464" s="265">
        <f t="shared" si="1879"/>
        <v>6.4075E-3</v>
      </c>
      <c r="Z1464" s="301" t="s">
        <v>35</v>
      </c>
      <c r="AA1464" s="301" t="s">
        <v>1</v>
      </c>
      <c r="AB1464" s="301" t="s">
        <v>2</v>
      </c>
      <c r="AC1464" s="301" t="s">
        <v>9</v>
      </c>
      <c r="AD1464" s="301" t="s">
        <v>12</v>
      </c>
      <c r="AW1464" s="296">
        <f t="shared" si="1861"/>
        <v>8.5699999999999995E-3</v>
      </c>
      <c r="AX1464" s="266" t="str">
        <f t="shared" si="1862"/>
        <v>#2</v>
      </c>
    </row>
    <row r="1465" spans="1:53" ht="17.45" customHeight="1" thickBot="1" x14ac:dyDescent="0.3">
      <c r="A1465" s="257">
        <f t="shared" si="1873"/>
        <v>12</v>
      </c>
      <c r="B1465" s="257">
        <f t="shared" si="1874"/>
        <v>2021</v>
      </c>
      <c r="C1465" s="116">
        <f t="shared" si="1813"/>
        <v>44561</v>
      </c>
      <c r="D1465" s="126"/>
      <c r="E1465" s="129">
        <v>8.1799999999999998E-3</v>
      </c>
      <c r="F1465" s="130"/>
      <c r="G1465" s="128">
        <v>8.0499999999999999E-3</v>
      </c>
      <c r="H1465" s="127"/>
      <c r="I1465" s="126"/>
      <c r="J1465" s="129">
        <v>5.3600000000000002E-3</v>
      </c>
      <c r="K1465" s="126"/>
      <c r="L1465" s="129">
        <v>1.04E-2</v>
      </c>
      <c r="M1465" s="264">
        <f t="shared" si="1857"/>
        <v>1.4361666666666667E-2</v>
      </c>
      <c r="N1465" s="264">
        <f t="shared" si="1858"/>
        <v>1.6976285714285708E-2</v>
      </c>
      <c r="O1465" s="264">
        <f t="shared" si="1859"/>
        <v>1.742966666666667E-2</v>
      </c>
      <c r="P1465" s="264">
        <f t="shared" si="1860"/>
        <v>2.4840333333333336E-2</v>
      </c>
      <c r="Q1465" s="265">
        <f t="shared" si="1875"/>
        <v>8.1799999999999998E-3</v>
      </c>
      <c r="R1465" s="265">
        <f t="shared" si="1876"/>
        <v>8.0499999999999999E-3</v>
      </c>
      <c r="S1465" s="265">
        <f t="shared" si="1877"/>
        <v>5.3600000000000002E-3</v>
      </c>
      <c r="T1465" s="265">
        <f t="shared" si="1878"/>
        <v>1.04E-2</v>
      </c>
      <c r="V1465" s="257"/>
      <c r="W1465" s="265">
        <f t="shared" si="1879"/>
        <v>7.9975000000000011E-3</v>
      </c>
      <c r="X1465" s="265">
        <f>AVERAGE(Q1461:T1465)</f>
        <v>1.0785499999999998E-2</v>
      </c>
      <c r="Y1465" s="266">
        <v>209</v>
      </c>
      <c r="Z1465" s="302" t="s">
        <v>58</v>
      </c>
      <c r="AA1465" s="303">
        <f>AVERAGE(D1435:E1465)</f>
        <v>1.4766129032258064E-2</v>
      </c>
      <c r="AB1465" s="303">
        <f>AVERAGE(F1435:H1465)</f>
        <v>1.7349166666666659E-2</v>
      </c>
      <c r="AC1465" s="303">
        <f>AVERAGE(I1435:J1465)</f>
        <v>1.8109354838709679E-2</v>
      </c>
      <c r="AD1465" s="303">
        <f>AVERAGE(K1435:L1465)</f>
        <v>2.5303548387096777E-2</v>
      </c>
      <c r="AW1465" s="296">
        <f t="shared" si="1861"/>
        <v>1.04E-2</v>
      </c>
      <c r="AX1465" s="266" t="str">
        <f t="shared" si="1862"/>
        <v>#5</v>
      </c>
    </row>
    <row r="1466" spans="1:53" ht="17.45" customHeight="1" x14ac:dyDescent="0.25">
      <c r="A1466" s="257">
        <f t="shared" si="1873"/>
        <v>1</v>
      </c>
      <c r="B1466" s="257">
        <f t="shared" si="1874"/>
        <v>2022</v>
      </c>
      <c r="C1466" s="160">
        <f t="shared" si="1813"/>
        <v>44562</v>
      </c>
      <c r="D1466" s="434">
        <v>1.2800000000000001E-2</v>
      </c>
      <c r="E1466" s="436"/>
      <c r="F1466" s="434">
        <v>7.5199999999999998E-3</v>
      </c>
      <c r="G1466" s="438"/>
      <c r="H1466" s="436">
        <v>8.4100000000000008E-3</v>
      </c>
      <c r="I1466" s="434">
        <v>4.6499999999999996E-3</v>
      </c>
      <c r="J1466" s="436"/>
      <c r="K1466" s="434">
        <v>1.0999999999999999E-2</v>
      </c>
      <c r="L1466" s="436"/>
      <c r="M1466" s="264">
        <f t="shared" si="1857"/>
        <v>1.4221666666666667E-2</v>
      </c>
      <c r="N1466" s="264">
        <f t="shared" si="1858"/>
        <v>1.6531428571428568E-2</v>
      </c>
      <c r="O1466" s="264">
        <f t="shared" si="1859"/>
        <v>1.6898000000000003E-2</v>
      </c>
      <c r="P1466" s="264">
        <f t="shared" si="1860"/>
        <v>2.4523666666666666E-2</v>
      </c>
      <c r="Q1466" s="442">
        <f t="shared" si="1875"/>
        <v>1.2800000000000001E-2</v>
      </c>
      <c r="R1466" s="442">
        <f t="shared" si="1876"/>
        <v>7.9649999999999999E-3</v>
      </c>
      <c r="S1466" s="442">
        <f t="shared" si="1877"/>
        <v>4.6499999999999996E-3</v>
      </c>
      <c r="T1466" s="442">
        <f t="shared" si="1878"/>
        <v>1.0999999999999999E-2</v>
      </c>
      <c r="U1466" s="326"/>
      <c r="V1466" s="442">
        <f>AVERAGE(Q1466:T1466)</f>
        <v>9.1037500000000007E-3</v>
      </c>
      <c r="W1466" s="445"/>
      <c r="X1466" s="257"/>
      <c r="Y1466" s="266">
        <v>209</v>
      </c>
      <c r="Z1466" s="302" t="s">
        <v>59</v>
      </c>
      <c r="AA1466" s="303">
        <f>MAX(D1435:E1465)</f>
        <v>2.93E-2</v>
      </c>
      <c r="AB1466" s="303">
        <f>MAX(F1435:H1465)</f>
        <v>6.1400000000000003E-2</v>
      </c>
      <c r="AC1466" s="303">
        <f>MAX(I1435:J1465)</f>
        <v>4.7500000000000001E-2</v>
      </c>
      <c r="AD1466" s="303">
        <f>MAX(K1435:L1465)</f>
        <v>6.25E-2</v>
      </c>
      <c r="AW1466" s="296">
        <f t="shared" si="1861"/>
        <v>1.2800000000000001E-2</v>
      </c>
      <c r="AX1466" s="266" t="str">
        <f t="shared" si="1862"/>
        <v>#1</v>
      </c>
    </row>
    <row r="1467" spans="1:53" ht="17.45" customHeight="1" thickBot="1" x14ac:dyDescent="0.3">
      <c r="A1467" s="257">
        <f t="shared" si="1873"/>
        <v>1</v>
      </c>
      <c r="B1467" s="257">
        <f t="shared" si="1874"/>
        <v>2022</v>
      </c>
      <c r="C1467" s="435">
        <f t="shared" si="1813"/>
        <v>44563</v>
      </c>
      <c r="D1467" s="434"/>
      <c r="E1467" s="436">
        <v>1.9099999999999999E-2</v>
      </c>
      <c r="F1467" s="434"/>
      <c r="G1467" s="438">
        <v>1.3599999999999999E-2</v>
      </c>
      <c r="H1467" s="436"/>
      <c r="I1467" s="434"/>
      <c r="J1467" s="436">
        <v>8.3700000000000007E-3</v>
      </c>
      <c r="K1467" s="434"/>
      <c r="L1467" s="436">
        <v>1.83E-2</v>
      </c>
      <c r="M1467" s="264">
        <f t="shared" si="1857"/>
        <v>1.4498333333333332E-2</v>
      </c>
      <c r="N1467" s="264">
        <f t="shared" si="1858"/>
        <v>1.6271428571428569E-2</v>
      </c>
      <c r="O1467" s="264">
        <f t="shared" si="1859"/>
        <v>1.6540333333333331E-2</v>
      </c>
      <c r="P1467" s="264">
        <f t="shared" si="1860"/>
        <v>2.4463666666666665E-2</v>
      </c>
      <c r="Q1467" s="442">
        <f t="shared" ref="Q1467:Q1468" si="1880">IFERROR(AVERAGE(D1467:E1467),"")</f>
        <v>1.9099999999999999E-2</v>
      </c>
      <c r="R1467" s="442">
        <f t="shared" ref="R1467:R1468" si="1881">IFERROR(AVERAGE(F1467:H1467),"")</f>
        <v>1.3599999999999999E-2</v>
      </c>
      <c r="S1467" s="442">
        <f t="shared" ref="S1467:S1468" si="1882">IFERROR(AVERAGE(I1467:J1467),"")</f>
        <v>8.3700000000000007E-3</v>
      </c>
      <c r="T1467" s="442">
        <f t="shared" ref="T1467:T1468" si="1883">IFERROR(AVERAGE(K1467:L1467),"")</f>
        <v>1.83E-2</v>
      </c>
      <c r="U1467" s="326"/>
      <c r="V1467" s="442">
        <f>AVERAGE(Q1467:T1467)</f>
        <v>1.4842500000000002E-2</v>
      </c>
      <c r="W1467" s="445"/>
      <c r="X1467" s="265">
        <f>AVERAGE(Q1466:T1467)</f>
        <v>1.1973124999999999E-2</v>
      </c>
      <c r="Y1467" s="266">
        <v>209</v>
      </c>
      <c r="Z1467" s="304" t="s">
        <v>128</v>
      </c>
      <c r="AA1467" s="305">
        <f>COUNTIF(D1435:E1465,"&gt;=0.075")</f>
        <v>0</v>
      </c>
      <c r="AB1467" s="305">
        <f>COUNTIF(F1435:H1465,"&gt;=0.075")</f>
        <v>0</v>
      </c>
      <c r="AC1467" s="305">
        <f>COUNTIF(I1435:J1465,"&gt;=0.075")</f>
        <v>0</v>
      </c>
      <c r="AD1467" s="305">
        <f>COUNTIF(K1435:L1465,"&gt;=0.075")</f>
        <v>0</v>
      </c>
      <c r="AW1467" s="296">
        <f t="shared" si="1861"/>
        <v>1.9099999999999999E-2</v>
      </c>
      <c r="AX1467" s="266" t="str">
        <f t="shared" si="1862"/>
        <v>#1</v>
      </c>
    </row>
    <row r="1468" spans="1:53" ht="17.45" customHeight="1" thickBot="1" x14ac:dyDescent="0.3">
      <c r="A1468" s="257">
        <f t="shared" si="1873"/>
        <v>1</v>
      </c>
      <c r="B1468" s="257">
        <f t="shared" si="1874"/>
        <v>2022</v>
      </c>
      <c r="C1468" s="8">
        <f t="shared" si="1813"/>
        <v>44564</v>
      </c>
      <c r="D1468" s="260">
        <v>2.1100000000000001E-2</v>
      </c>
      <c r="E1468" s="261"/>
      <c r="F1468" s="260">
        <v>3.2000000000000001E-2</v>
      </c>
      <c r="G1468" s="262"/>
      <c r="H1468" s="261"/>
      <c r="I1468" s="260">
        <v>3.2599999999999997E-2</v>
      </c>
      <c r="J1468" s="261"/>
      <c r="K1468" s="260">
        <v>4.3499999999999997E-2</v>
      </c>
      <c r="L1468" s="261"/>
      <c r="M1468" s="264">
        <f t="shared" si="1857"/>
        <v>1.4838333333333334E-2</v>
      </c>
      <c r="N1468" s="264">
        <f t="shared" si="1858"/>
        <v>1.6685714285714286E-2</v>
      </c>
      <c r="O1468" s="264">
        <f t="shared" si="1859"/>
        <v>1.7190333333333328E-2</v>
      </c>
      <c r="P1468" s="264">
        <f t="shared" si="1860"/>
        <v>2.5380333333333331E-2</v>
      </c>
      <c r="Q1468" s="265">
        <f t="shared" si="1880"/>
        <v>2.1100000000000001E-2</v>
      </c>
      <c r="R1468" s="265">
        <f t="shared" si="1881"/>
        <v>3.2000000000000001E-2</v>
      </c>
      <c r="S1468" s="265">
        <f t="shared" si="1882"/>
        <v>3.2599999999999997E-2</v>
      </c>
      <c r="T1468" s="265">
        <f t="shared" si="1883"/>
        <v>4.3499999999999997E-2</v>
      </c>
      <c r="V1468" s="257"/>
      <c r="W1468" s="265">
        <f t="shared" ref="W1468" si="1884">AVERAGE(Q1468:T1468)</f>
        <v>3.2299999999999995E-2</v>
      </c>
      <c r="AD1468" s="136">
        <f>AVERAGE(AA1465:AD1465)</f>
        <v>1.8882049731182796E-2</v>
      </c>
      <c r="AW1468" s="296">
        <f t="shared" si="1861"/>
        <v>4.3499999999999997E-2</v>
      </c>
      <c r="AX1468" s="266" t="str">
        <f t="shared" si="1862"/>
        <v>#5</v>
      </c>
    </row>
    <row r="1469" spans="1:53" ht="17.45" customHeight="1" thickBot="1" x14ac:dyDescent="0.3">
      <c r="A1469" s="257">
        <f t="shared" si="1873"/>
        <v>1</v>
      </c>
      <c r="B1469" s="257">
        <f t="shared" si="1874"/>
        <v>2022</v>
      </c>
      <c r="C1469" s="8">
        <f t="shared" si="1813"/>
        <v>44565</v>
      </c>
      <c r="D1469" s="260"/>
      <c r="E1469" s="261">
        <v>1.7600000000000001E-2</v>
      </c>
      <c r="F1469" s="260"/>
      <c r="G1469" s="262">
        <v>2.9100000000000001E-2</v>
      </c>
      <c r="H1469" s="261"/>
      <c r="I1469" s="260"/>
      <c r="J1469" s="261">
        <v>2.92E-2</v>
      </c>
      <c r="K1469" s="260"/>
      <c r="L1469" s="261">
        <v>4.2500000000000003E-2</v>
      </c>
      <c r="M1469" s="264">
        <f t="shared" si="1857"/>
        <v>1.5055000000000001E-2</v>
      </c>
      <c r="N1469" s="264">
        <f t="shared" si="1858"/>
        <v>1.714857142857143E-2</v>
      </c>
      <c r="O1469" s="264">
        <f t="shared" si="1859"/>
        <v>1.7776999999999994E-2</v>
      </c>
      <c r="P1469" s="264">
        <f t="shared" si="1860"/>
        <v>2.6330333333333334E-2</v>
      </c>
      <c r="Q1469" s="265">
        <f t="shared" ref="Q1469" si="1885">IFERROR(AVERAGE(D1469:E1469),"")</f>
        <v>1.7600000000000001E-2</v>
      </c>
      <c r="R1469" s="265">
        <f t="shared" ref="R1469" si="1886">IFERROR(AVERAGE(F1469:H1469),"")</f>
        <v>2.9100000000000001E-2</v>
      </c>
      <c r="S1469" s="265">
        <f t="shared" ref="S1469" si="1887">IFERROR(AVERAGE(I1469:J1469),"")</f>
        <v>2.92E-2</v>
      </c>
      <c r="T1469" s="265">
        <f t="shared" ref="T1469" si="1888">IFERROR(AVERAGE(K1469:L1469),"")</f>
        <v>4.2500000000000003E-2</v>
      </c>
      <c r="V1469" s="257"/>
      <c r="W1469" s="265">
        <f t="shared" ref="W1469" si="1889">AVERAGE(Q1469:T1469)</f>
        <v>2.9600000000000001E-2</v>
      </c>
      <c r="AW1469" s="296">
        <f t="shared" si="1861"/>
        <v>4.2500000000000003E-2</v>
      </c>
      <c r="AX1469" s="266" t="str">
        <f t="shared" si="1862"/>
        <v>#5</v>
      </c>
    </row>
    <row r="1470" spans="1:53" ht="17.45" customHeight="1" thickBot="1" x14ac:dyDescent="0.3">
      <c r="A1470" s="257">
        <f t="shared" si="1873"/>
        <v>1</v>
      </c>
      <c r="B1470" s="257">
        <f t="shared" si="1874"/>
        <v>2022</v>
      </c>
      <c r="C1470" s="8">
        <f t="shared" si="1813"/>
        <v>44566</v>
      </c>
      <c r="D1470" s="260">
        <v>2.1899999999999999E-2</v>
      </c>
      <c r="E1470" s="261"/>
      <c r="F1470" s="260"/>
      <c r="G1470" s="262"/>
      <c r="H1470" s="261">
        <v>2.9600000000000001E-2</v>
      </c>
      <c r="I1470" s="260">
        <v>3.1199999999999999E-2</v>
      </c>
      <c r="J1470" s="261"/>
      <c r="K1470" s="260">
        <v>3.0599999999999999E-2</v>
      </c>
      <c r="L1470" s="261"/>
      <c r="M1470" s="264">
        <f t="shared" si="1857"/>
        <v>1.5138333333333332E-2</v>
      </c>
      <c r="N1470" s="264">
        <f t="shared" si="1858"/>
        <v>1.7548571428571427E-2</v>
      </c>
      <c r="O1470" s="264">
        <f t="shared" si="1859"/>
        <v>1.8163666666666665E-2</v>
      </c>
      <c r="P1470" s="264">
        <f t="shared" si="1860"/>
        <v>2.6460333333333329E-2</v>
      </c>
      <c r="Q1470" s="265">
        <f t="shared" ref="Q1470" si="1890">IFERROR(AVERAGE(D1470:E1470),"")</f>
        <v>2.1899999999999999E-2</v>
      </c>
      <c r="R1470" s="265">
        <f t="shared" ref="R1470" si="1891">IFERROR(AVERAGE(F1470:H1470),"")</f>
        <v>2.9600000000000001E-2</v>
      </c>
      <c r="S1470" s="265">
        <f t="shared" ref="S1470" si="1892">IFERROR(AVERAGE(I1470:J1470),"")</f>
        <v>3.1199999999999999E-2</v>
      </c>
      <c r="T1470" s="265">
        <f t="shared" ref="T1470" si="1893">IFERROR(AVERAGE(K1470:L1470),"")</f>
        <v>3.0599999999999999E-2</v>
      </c>
      <c r="V1470" s="257"/>
      <c r="W1470" s="265">
        <f t="shared" ref="W1470" si="1894">AVERAGE(Q1470:T1470)</f>
        <v>2.8324999999999999E-2</v>
      </c>
      <c r="Z1470" s="313" t="s">
        <v>73</v>
      </c>
      <c r="AA1470" s="299">
        <v>2021</v>
      </c>
      <c r="AB1470" s="300"/>
      <c r="AC1470" s="300"/>
      <c r="AD1470" s="300"/>
      <c r="AW1470" s="296">
        <f t="shared" si="1861"/>
        <v>3.1199999999999999E-2</v>
      </c>
      <c r="AX1470" s="266" t="str">
        <f t="shared" si="1862"/>
        <v>#4</v>
      </c>
    </row>
    <row r="1471" spans="1:53" ht="17.45" customHeight="1" x14ac:dyDescent="0.25">
      <c r="A1471" s="257">
        <f t="shared" si="1873"/>
        <v>1</v>
      </c>
      <c r="B1471" s="257">
        <f t="shared" si="1874"/>
        <v>2022</v>
      </c>
      <c r="C1471" s="8">
        <f t="shared" si="1813"/>
        <v>44567</v>
      </c>
      <c r="D1471" s="260"/>
      <c r="E1471" s="261">
        <v>2.1600000000000001E-2</v>
      </c>
      <c r="F1471" s="260"/>
      <c r="G1471" s="262">
        <v>3.5799999999999998E-2</v>
      </c>
      <c r="H1471" s="261"/>
      <c r="I1471" s="260"/>
      <c r="J1471" s="261">
        <v>3.5499999999999997E-2</v>
      </c>
      <c r="K1471" s="260"/>
      <c r="L1471" s="261">
        <v>3.6900000000000002E-2</v>
      </c>
      <c r="M1471" s="264">
        <f t="shared" si="1857"/>
        <v>1.5078333333333332E-2</v>
      </c>
      <c r="N1471" s="264">
        <f t="shared" si="1858"/>
        <v>1.8242857142857144E-2</v>
      </c>
      <c r="O1471" s="264">
        <f t="shared" si="1859"/>
        <v>1.8716999999999994E-2</v>
      </c>
      <c r="P1471" s="264">
        <f t="shared" si="1860"/>
        <v>2.6636999999999997E-2</v>
      </c>
      <c r="Q1471" s="265">
        <f t="shared" ref="Q1471" si="1895">IFERROR(AVERAGE(D1471:E1471),"")</f>
        <v>2.1600000000000001E-2</v>
      </c>
      <c r="R1471" s="265">
        <f t="shared" ref="R1471" si="1896">IFERROR(AVERAGE(F1471:H1471),"")</f>
        <v>3.5799999999999998E-2</v>
      </c>
      <c r="S1471" s="265">
        <f t="shared" ref="S1471" si="1897">IFERROR(AVERAGE(I1471:J1471),"")</f>
        <v>3.5499999999999997E-2</v>
      </c>
      <c r="T1471" s="265">
        <f t="shared" ref="T1471" si="1898">IFERROR(AVERAGE(K1471:L1471),"")</f>
        <v>3.6900000000000002E-2</v>
      </c>
      <c r="V1471" s="257"/>
      <c r="W1471" s="265">
        <f t="shared" ref="W1471" si="1899">AVERAGE(Q1471:T1471)</f>
        <v>3.245E-2</v>
      </c>
      <c r="Z1471" s="301" t="s">
        <v>35</v>
      </c>
      <c r="AA1471" s="301" t="s">
        <v>1</v>
      </c>
      <c r="AB1471" s="301" t="s">
        <v>2</v>
      </c>
      <c r="AC1471" s="301" t="s">
        <v>9</v>
      </c>
      <c r="AD1471" s="301" t="s">
        <v>12</v>
      </c>
      <c r="AW1471" s="296">
        <f t="shared" si="1861"/>
        <v>3.6900000000000002E-2</v>
      </c>
      <c r="AX1471" s="266" t="str">
        <f t="shared" si="1862"/>
        <v>#5</v>
      </c>
      <c r="AY1471" s="338">
        <f>COUNTIF($AX$1101:$AX$1465,"=#1")</f>
        <v>56</v>
      </c>
      <c r="AZ1471" s="337" t="s">
        <v>129</v>
      </c>
      <c r="BA1471" s="341">
        <f>AY1471/SUM($AY$1471:$AY$1474)</f>
        <v>0.15342465753424658</v>
      </c>
    </row>
    <row r="1472" spans="1:53" ht="17.45" customHeight="1" x14ac:dyDescent="0.25">
      <c r="A1472" s="257">
        <f t="shared" si="1873"/>
        <v>1</v>
      </c>
      <c r="B1472" s="257">
        <f t="shared" si="1874"/>
        <v>2022</v>
      </c>
      <c r="C1472" s="48">
        <f t="shared" si="1813"/>
        <v>44568</v>
      </c>
      <c r="D1472" s="275">
        <v>1.46E-2</v>
      </c>
      <c r="E1472" s="276"/>
      <c r="F1472" s="275">
        <v>1.8499999999999999E-2</v>
      </c>
      <c r="G1472" s="277"/>
      <c r="H1472" s="276">
        <v>1.9599999999999999E-2</v>
      </c>
      <c r="I1472" s="275">
        <v>2.0899999999999998E-2</v>
      </c>
      <c r="J1472" s="276"/>
      <c r="K1472" s="275">
        <v>2.93E-2</v>
      </c>
      <c r="L1472" s="276"/>
      <c r="M1472" s="264">
        <f t="shared" si="1857"/>
        <v>1.5018333333333331E-2</v>
      </c>
      <c r="N1472" s="264">
        <f t="shared" si="1858"/>
        <v>1.7994285714285709E-2</v>
      </c>
      <c r="O1472" s="264">
        <f t="shared" si="1859"/>
        <v>1.8443666666666667E-2</v>
      </c>
      <c r="P1472" s="264">
        <f t="shared" si="1860"/>
        <v>2.6776999999999992E-2</v>
      </c>
      <c r="Q1472" s="265">
        <f t="shared" ref="Q1472" si="1900">IFERROR(AVERAGE(D1472:E1472),"")</f>
        <v>1.46E-2</v>
      </c>
      <c r="R1472" s="265">
        <f t="shared" ref="R1472" si="1901">IFERROR(AVERAGE(F1472:H1472),"")</f>
        <v>1.9049999999999997E-2</v>
      </c>
      <c r="S1472" s="265">
        <f t="shared" ref="S1472" si="1902">IFERROR(AVERAGE(I1472:J1472),"")</f>
        <v>2.0899999999999998E-2</v>
      </c>
      <c r="T1472" s="265">
        <f t="shared" ref="T1472" si="1903">IFERROR(AVERAGE(K1472:L1472),"")</f>
        <v>2.93E-2</v>
      </c>
      <c r="V1472" s="257"/>
      <c r="W1472" s="265">
        <f t="shared" ref="W1472" si="1904">AVERAGE(Q1472:T1472)</f>
        <v>2.0962500000000002E-2</v>
      </c>
      <c r="X1472" s="265">
        <f>AVERAGE(Q1468:T1472)</f>
        <v>2.87275E-2</v>
      </c>
      <c r="Y1472" s="266">
        <v>210</v>
      </c>
      <c r="Z1472" s="302" t="s">
        <v>58</v>
      </c>
      <c r="AA1472" s="303">
        <f>AVERAGE(D1101:E1465)</f>
        <v>2.3150054794520557E-2</v>
      </c>
      <c r="AB1472" s="303">
        <f>AVERAGE(F1101:H1465)</f>
        <v>2.2514141176470596E-2</v>
      </c>
      <c r="AC1472" s="303">
        <f>AVERAGE(I1101:J1465)</f>
        <v>1.8350246575342462E-2</v>
      </c>
      <c r="AD1472" s="303">
        <f>AVERAGE(K1101:L1465)</f>
        <v>3.4327013698630129E-2</v>
      </c>
      <c r="AY1472" s="339">
        <f>COUNTIF($AX$1101:$AX$1465,"=#2")</f>
        <v>59</v>
      </c>
      <c r="AZ1472" s="266" t="s">
        <v>130</v>
      </c>
      <c r="BA1472" s="342">
        <f>AY1472/SUM($AY$1471:$AY$1474)</f>
        <v>0.16164383561643836</v>
      </c>
    </row>
    <row r="1473" spans="1:53" ht="17.45" customHeight="1" x14ac:dyDescent="0.25">
      <c r="A1473" s="257">
        <f t="shared" si="1873"/>
        <v>1</v>
      </c>
      <c r="B1473" s="257">
        <f t="shared" si="1874"/>
        <v>2022</v>
      </c>
      <c r="C1473" s="435">
        <f t="shared" si="1813"/>
        <v>44569</v>
      </c>
      <c r="D1473" s="434"/>
      <c r="E1473" s="436">
        <v>1.34E-2</v>
      </c>
      <c r="F1473" s="434"/>
      <c r="G1473" s="438">
        <v>1.35E-2</v>
      </c>
      <c r="H1473" s="436"/>
      <c r="I1473" s="434"/>
      <c r="J1473" s="436">
        <v>1.14E-2</v>
      </c>
      <c r="K1473" s="434"/>
      <c r="L1473" s="436">
        <v>1.7299999999999999E-2</v>
      </c>
      <c r="M1473" s="264">
        <f t="shared" si="1857"/>
        <v>1.4878333333333334E-2</v>
      </c>
      <c r="N1473" s="264">
        <f t="shared" si="1858"/>
        <v>1.8042857142857142E-2</v>
      </c>
      <c r="O1473" s="264">
        <f t="shared" si="1859"/>
        <v>1.8426999999999995E-2</v>
      </c>
      <c r="P1473" s="264">
        <f t="shared" si="1860"/>
        <v>2.6640333333333328E-2</v>
      </c>
      <c r="Q1473" s="442">
        <f t="shared" ref="Q1473:Q1475" si="1905">IFERROR(AVERAGE(D1473:E1473),"")</f>
        <v>1.34E-2</v>
      </c>
      <c r="R1473" s="442">
        <f t="shared" ref="R1473:R1475" si="1906">IFERROR(AVERAGE(F1473:H1473),"")</f>
        <v>1.35E-2</v>
      </c>
      <c r="S1473" s="442">
        <f t="shared" ref="S1473:S1475" si="1907">IFERROR(AVERAGE(I1473:J1473),"")</f>
        <v>1.14E-2</v>
      </c>
      <c r="T1473" s="442">
        <f t="shared" ref="T1473:T1475" si="1908">IFERROR(AVERAGE(K1473:L1473),"")</f>
        <v>1.7299999999999999E-2</v>
      </c>
      <c r="U1473" s="326"/>
      <c r="V1473" s="442">
        <f>AVERAGE(Q1473:T1473)</f>
        <v>1.3899999999999999E-2</v>
      </c>
      <c r="W1473" s="445"/>
      <c r="X1473" s="257"/>
      <c r="Y1473" s="266">
        <v>210</v>
      </c>
      <c r="Z1473" s="302" t="s">
        <v>59</v>
      </c>
      <c r="AA1473" s="303">
        <f>MAX(D1101:E1465)</f>
        <v>9.5100000000000004E-2</v>
      </c>
      <c r="AB1473" s="303">
        <f>MAX(F1101:H1465)</f>
        <v>0.22500000000000001</v>
      </c>
      <c r="AC1473" s="303">
        <f>MAX(I1101:J1465)</f>
        <v>0.13700000000000001</v>
      </c>
      <c r="AD1473" s="303">
        <f>MAX(K1101:L1465)</f>
        <v>0.65900000000000003</v>
      </c>
      <c r="AW1473" s="296">
        <f t="shared" ref="AW1473:AW1474" si="1909">MAX(Q1473:T1473)</f>
        <v>1.7299999999999999E-2</v>
      </c>
      <c r="AX1473" s="266" t="str">
        <f t="shared" ref="AX1473:AX1474" si="1910">IF(Q1473=AW1473,"#1",IF(R1473=AW1473,"#2",IF(S1473=AW1473,"#4",IF(T1473=AW1473,"#5"))))</f>
        <v>#5</v>
      </c>
      <c r="AY1473" s="339">
        <f>COUNTIF($AX$1101:$AX$1465,"=#4")</f>
        <v>22</v>
      </c>
      <c r="AZ1473" s="266" t="s">
        <v>131</v>
      </c>
      <c r="BA1473" s="342">
        <f>AY1473/SUM($AY$1471:$AY$1474)</f>
        <v>6.0273972602739728E-2</v>
      </c>
    </row>
    <row r="1474" spans="1:53" ht="17.45" customHeight="1" thickBot="1" x14ac:dyDescent="0.3">
      <c r="A1474" s="257">
        <f t="shared" si="1873"/>
        <v>1</v>
      </c>
      <c r="B1474" s="257">
        <f t="shared" si="1874"/>
        <v>2022</v>
      </c>
      <c r="C1474" s="435">
        <f t="shared" si="1813"/>
        <v>44570</v>
      </c>
      <c r="D1474" s="434">
        <v>2.0400000000000001E-2</v>
      </c>
      <c r="E1474" s="436"/>
      <c r="F1474" s="434">
        <v>2.1499999999999998E-2</v>
      </c>
      <c r="G1474" s="438"/>
      <c r="H1474" s="436"/>
      <c r="I1474" s="434">
        <v>1.52E-2</v>
      </c>
      <c r="J1474" s="436"/>
      <c r="K1474" s="434">
        <v>2.2100000000000002E-2</v>
      </c>
      <c r="L1474" s="436"/>
      <c r="M1474" s="264">
        <f t="shared" si="1857"/>
        <v>1.5134999999999999E-2</v>
      </c>
      <c r="N1474" s="264">
        <f t="shared" si="1858"/>
        <v>1.8388857142857141E-2</v>
      </c>
      <c r="O1474" s="264">
        <f t="shared" si="1859"/>
        <v>1.8083666666666661E-2</v>
      </c>
      <c r="P1474" s="264">
        <f t="shared" si="1860"/>
        <v>2.6513666666666661E-2</v>
      </c>
      <c r="Q1474" s="442">
        <f t="shared" si="1905"/>
        <v>2.0400000000000001E-2</v>
      </c>
      <c r="R1474" s="442">
        <f t="shared" si="1906"/>
        <v>2.1499999999999998E-2</v>
      </c>
      <c r="S1474" s="442">
        <f t="shared" si="1907"/>
        <v>1.52E-2</v>
      </c>
      <c r="T1474" s="442">
        <f t="shared" si="1908"/>
        <v>2.2100000000000002E-2</v>
      </c>
      <c r="U1474" s="326"/>
      <c r="V1474" s="442">
        <f>AVERAGE(Q1474:T1474)</f>
        <v>1.9799999999999998E-2</v>
      </c>
      <c r="W1474" s="445"/>
      <c r="X1474" s="265">
        <f>AVERAGE(Q1473:T1474)</f>
        <v>1.685E-2</v>
      </c>
      <c r="Y1474" s="266">
        <v>210</v>
      </c>
      <c r="Z1474" s="304" t="s">
        <v>128</v>
      </c>
      <c r="AA1474" s="305">
        <f>COUNTIF(D1101:E1465,"&gt;=0.075")</f>
        <v>2</v>
      </c>
      <c r="AB1474" s="305">
        <f>COUNTIF(F1101:H1465,"&gt;=0.075")</f>
        <v>3</v>
      </c>
      <c r="AC1474" s="305">
        <f>COUNTIF(I1101:J1465,"&gt;=0.075")</f>
        <v>1</v>
      </c>
      <c r="AD1474" s="305">
        <f>COUNTIF(K1101:L1465,"&gt;=0.075")</f>
        <v>11</v>
      </c>
      <c r="AW1474" s="296">
        <f t="shared" si="1909"/>
        <v>2.2100000000000002E-2</v>
      </c>
      <c r="AX1474" s="266" t="str">
        <f t="shared" si="1910"/>
        <v>#5</v>
      </c>
      <c r="AY1474" s="340">
        <f>COUNTIF($AX$1101:$AX$1465,"=#5")</f>
        <v>228</v>
      </c>
      <c r="AZ1474" s="312" t="s">
        <v>132</v>
      </c>
      <c r="BA1474" s="343">
        <f>AY1474/SUM($AY$1471:$AY$1474)</f>
        <v>0.62465753424657533</v>
      </c>
    </row>
    <row r="1475" spans="1:53" ht="17.45" customHeight="1" thickBot="1" x14ac:dyDescent="0.3">
      <c r="A1475" s="257">
        <f t="shared" si="1873"/>
        <v>1</v>
      </c>
      <c r="B1475" s="257">
        <f t="shared" si="1874"/>
        <v>2022</v>
      </c>
      <c r="C1475" s="8">
        <f t="shared" si="1813"/>
        <v>44571</v>
      </c>
      <c r="D1475" s="260"/>
      <c r="E1475" s="261">
        <v>2.29E-2</v>
      </c>
      <c r="F1475" s="260"/>
      <c r="G1475" s="262">
        <v>3.1899999999999998E-2</v>
      </c>
      <c r="H1475" s="261"/>
      <c r="I1475" s="260"/>
      <c r="J1475" s="261">
        <v>3.0200000000000001E-2</v>
      </c>
      <c r="K1475" s="260"/>
      <c r="L1475" s="261">
        <v>4.5699999999999998E-2</v>
      </c>
      <c r="M1475" s="264">
        <f t="shared" si="1857"/>
        <v>1.5458333333333331E-2</v>
      </c>
      <c r="N1475" s="264">
        <f t="shared" si="1858"/>
        <v>1.9037428571428566E-2</v>
      </c>
      <c r="O1475" s="264">
        <f t="shared" si="1859"/>
        <v>1.8556999999999997E-2</v>
      </c>
      <c r="P1475" s="264">
        <f t="shared" si="1860"/>
        <v>2.740366666666666E-2</v>
      </c>
      <c r="Q1475" s="265">
        <f t="shared" si="1905"/>
        <v>2.29E-2</v>
      </c>
      <c r="R1475" s="265">
        <f t="shared" si="1906"/>
        <v>3.1899999999999998E-2</v>
      </c>
      <c r="S1475" s="265">
        <f t="shared" si="1907"/>
        <v>3.0200000000000001E-2</v>
      </c>
      <c r="T1475" s="265">
        <f t="shared" si="1908"/>
        <v>4.5699999999999998E-2</v>
      </c>
      <c r="V1475" s="257"/>
      <c r="W1475" s="265">
        <f t="shared" ref="W1475" si="1911">AVERAGE(Q1475:T1475)</f>
        <v>3.2675000000000003E-2</v>
      </c>
      <c r="AA1475" s="136">
        <f>AVERAGE(I1101:Q1465)</f>
        <v>2.4881356294846741E-2</v>
      </c>
      <c r="AD1475" s="136">
        <f>AVERAGE(AA1472:AD1472)</f>
        <v>2.4585364061240938E-2</v>
      </c>
    </row>
    <row r="1476" spans="1:53" ht="17.45" customHeight="1" x14ac:dyDescent="0.25">
      <c r="A1476" s="257">
        <f t="shared" si="1873"/>
        <v>1</v>
      </c>
      <c r="B1476" s="257">
        <f t="shared" si="1874"/>
        <v>2022</v>
      </c>
      <c r="C1476" s="8">
        <f t="shared" si="1813"/>
        <v>44572</v>
      </c>
      <c r="D1476" s="260">
        <v>3.09E-2</v>
      </c>
      <c r="E1476" s="261"/>
      <c r="F1476" s="260"/>
      <c r="G1476" s="262"/>
      <c r="H1476" s="261">
        <v>3.61E-2</v>
      </c>
      <c r="I1476" s="260">
        <v>3.44E-2</v>
      </c>
      <c r="J1476" s="261"/>
      <c r="K1476" s="260">
        <v>5.7000000000000002E-2</v>
      </c>
      <c r="L1476" s="261"/>
      <c r="M1476" s="264">
        <f t="shared" si="1857"/>
        <v>1.6008333333333333E-2</v>
      </c>
      <c r="N1476" s="264">
        <f t="shared" si="1858"/>
        <v>1.9748857142857141E-2</v>
      </c>
      <c r="O1476" s="264">
        <f t="shared" si="1859"/>
        <v>1.9326999999999993E-2</v>
      </c>
      <c r="P1476" s="264">
        <f t="shared" si="1860"/>
        <v>2.8590333333333332E-2</v>
      </c>
      <c r="Q1476" s="265">
        <f t="shared" ref="Q1476:Q1481" si="1912">IFERROR(AVERAGE(D1476:E1476),"")</f>
        <v>3.09E-2</v>
      </c>
      <c r="R1476" s="265">
        <f t="shared" ref="R1476:R1481" si="1913">IFERROR(AVERAGE(F1476:H1476),"")</f>
        <v>3.61E-2</v>
      </c>
      <c r="S1476" s="265">
        <f t="shared" ref="S1476:S1481" si="1914">IFERROR(AVERAGE(I1476:J1476),"")</f>
        <v>3.44E-2</v>
      </c>
      <c r="T1476" s="265">
        <f t="shared" ref="T1476:T1481" si="1915">IFERROR(AVERAGE(K1476:L1476),"")</f>
        <v>5.7000000000000002E-2</v>
      </c>
      <c r="V1476" s="257"/>
      <c r="W1476" s="265">
        <f t="shared" ref="W1476:W1479" si="1916">AVERAGE(Q1476:T1476)</f>
        <v>3.9600000000000003E-2</v>
      </c>
    </row>
    <row r="1477" spans="1:53" ht="17.45" customHeight="1" x14ac:dyDescent="0.25">
      <c r="A1477" s="257">
        <f t="shared" si="1873"/>
        <v>1</v>
      </c>
      <c r="B1477" s="257">
        <f t="shared" si="1874"/>
        <v>2022</v>
      </c>
      <c r="C1477" s="8">
        <f t="shared" ref="C1477:C1540" si="1917">C1476+1</f>
        <v>44573</v>
      </c>
      <c r="D1477" s="260"/>
      <c r="E1477" s="261">
        <v>3.04E-2</v>
      </c>
      <c r="F1477" s="260"/>
      <c r="G1477" s="262">
        <v>3.2000000000000001E-2</v>
      </c>
      <c r="H1477" s="261"/>
      <c r="I1477" s="260"/>
      <c r="J1477" s="261">
        <v>3.3000000000000002E-2</v>
      </c>
      <c r="K1477" s="260"/>
      <c r="L1477" s="261">
        <v>4.82E-2</v>
      </c>
      <c r="M1477" s="264">
        <f t="shared" si="1857"/>
        <v>1.6684999999999998E-2</v>
      </c>
      <c r="N1477" s="264">
        <f t="shared" si="1858"/>
        <v>2.0405142857142854E-2</v>
      </c>
      <c r="O1477" s="264">
        <f t="shared" si="1859"/>
        <v>2.0003666666666663E-2</v>
      </c>
      <c r="P1477" s="264">
        <f t="shared" si="1860"/>
        <v>2.8293666666666668E-2</v>
      </c>
      <c r="Q1477" s="265">
        <f t="shared" si="1912"/>
        <v>3.04E-2</v>
      </c>
      <c r="R1477" s="265">
        <f t="shared" si="1913"/>
        <v>3.2000000000000001E-2</v>
      </c>
      <c r="S1477" s="265">
        <f t="shared" si="1914"/>
        <v>3.3000000000000002E-2</v>
      </c>
      <c r="T1477" s="265">
        <f t="shared" si="1915"/>
        <v>4.82E-2</v>
      </c>
      <c r="V1477" s="257"/>
      <c r="W1477" s="265">
        <f t="shared" si="1916"/>
        <v>3.5900000000000001E-2</v>
      </c>
    </row>
    <row r="1478" spans="1:53" ht="17.45" customHeight="1" x14ac:dyDescent="0.25">
      <c r="A1478" s="257">
        <f t="shared" si="1873"/>
        <v>1</v>
      </c>
      <c r="B1478" s="257">
        <f t="shared" si="1874"/>
        <v>2022</v>
      </c>
      <c r="C1478" s="48">
        <f t="shared" si="1917"/>
        <v>44574</v>
      </c>
      <c r="D1478" s="279">
        <v>3.9800000000000002E-2</v>
      </c>
      <c r="E1478" s="280"/>
      <c r="F1478" s="279">
        <v>3.6499999999999998E-2</v>
      </c>
      <c r="G1478" s="281"/>
      <c r="H1478" s="280">
        <v>3.7499999999999999E-2</v>
      </c>
      <c r="I1478" s="279">
        <v>3.8899999999999997E-2</v>
      </c>
      <c r="J1478" s="280"/>
      <c r="K1478" s="279">
        <v>4.9700000000000001E-2</v>
      </c>
      <c r="L1478" s="280"/>
      <c r="M1478" s="264">
        <f t="shared" si="1857"/>
        <v>1.7581666666666666E-2</v>
      </c>
      <c r="N1478" s="264">
        <f t="shared" si="1858"/>
        <v>2.2032285714285713E-2</v>
      </c>
      <c r="O1478" s="264">
        <f t="shared" si="1859"/>
        <v>2.1181666666666665E-2</v>
      </c>
      <c r="P1478" s="264">
        <f t="shared" si="1860"/>
        <v>2.7866999999999999E-2</v>
      </c>
      <c r="Q1478" s="265">
        <f t="shared" si="1912"/>
        <v>3.9800000000000002E-2</v>
      </c>
      <c r="R1478" s="265">
        <f t="shared" si="1913"/>
        <v>3.6999999999999998E-2</v>
      </c>
      <c r="S1478" s="265">
        <f t="shared" si="1914"/>
        <v>3.8899999999999997E-2</v>
      </c>
      <c r="T1478" s="265">
        <f t="shared" si="1915"/>
        <v>4.9700000000000001E-2</v>
      </c>
      <c r="V1478" s="257"/>
      <c r="W1478" s="265">
        <f t="shared" si="1916"/>
        <v>4.1349999999999998E-2</v>
      </c>
    </row>
    <row r="1479" spans="1:53" ht="17.45" customHeight="1" x14ac:dyDescent="0.25">
      <c r="A1479" s="257">
        <f t="shared" si="1873"/>
        <v>1</v>
      </c>
      <c r="B1479" s="257">
        <f t="shared" si="1874"/>
        <v>2022</v>
      </c>
      <c r="C1479" s="8">
        <f t="shared" si="1917"/>
        <v>44575</v>
      </c>
      <c r="D1479" s="252"/>
      <c r="E1479" s="253">
        <v>3.0499999999999999E-2</v>
      </c>
      <c r="F1479" s="252"/>
      <c r="G1479" s="254">
        <v>4.0099999999999997E-2</v>
      </c>
      <c r="H1479" s="253"/>
      <c r="I1479" s="252"/>
      <c r="J1479" s="253">
        <v>3.6799999999999999E-2</v>
      </c>
      <c r="K1479" s="252"/>
      <c r="L1479" s="253">
        <v>4.6199999999999998E-2</v>
      </c>
      <c r="M1479" s="264">
        <f t="shared" si="1857"/>
        <v>1.8074999999999997E-2</v>
      </c>
      <c r="N1479" s="264">
        <f t="shared" si="1858"/>
        <v>2.2689428571428572E-2</v>
      </c>
      <c r="O1479" s="264">
        <f t="shared" si="1859"/>
        <v>2.1395000000000001E-2</v>
      </c>
      <c r="P1479" s="264">
        <f t="shared" si="1860"/>
        <v>2.8390333333333337E-2</v>
      </c>
      <c r="Q1479" s="265">
        <f t="shared" si="1912"/>
        <v>3.0499999999999999E-2</v>
      </c>
      <c r="R1479" s="265">
        <f t="shared" si="1913"/>
        <v>4.0099999999999997E-2</v>
      </c>
      <c r="S1479" s="265">
        <f t="shared" si="1914"/>
        <v>3.6799999999999999E-2</v>
      </c>
      <c r="T1479" s="265">
        <f t="shared" si="1915"/>
        <v>4.6199999999999998E-2</v>
      </c>
      <c r="V1479" s="257"/>
      <c r="W1479" s="265">
        <f t="shared" si="1916"/>
        <v>3.8399999999999997E-2</v>
      </c>
      <c r="X1479" s="265">
        <f>AVERAGE(Q1475:T1479)</f>
        <v>3.7585E-2</v>
      </c>
      <c r="Y1479" s="266">
        <v>211</v>
      </c>
    </row>
    <row r="1480" spans="1:53" ht="17.45" customHeight="1" x14ac:dyDescent="0.25">
      <c r="A1480" s="257">
        <f t="shared" si="1873"/>
        <v>1</v>
      </c>
      <c r="B1480" s="257">
        <f t="shared" si="1874"/>
        <v>2022</v>
      </c>
      <c r="C1480" s="435">
        <f t="shared" si="1917"/>
        <v>44576</v>
      </c>
      <c r="D1480" s="448">
        <v>2.5999999999999999E-2</v>
      </c>
      <c r="E1480" s="449"/>
      <c r="F1480" s="448">
        <v>3.32E-2</v>
      </c>
      <c r="G1480" s="450"/>
      <c r="H1480" s="449"/>
      <c r="I1480" s="448">
        <v>2.5899999999999999E-2</v>
      </c>
      <c r="J1480" s="449"/>
      <c r="K1480" s="448">
        <v>2.87E-2</v>
      </c>
      <c r="L1480" s="449"/>
      <c r="M1480" s="264">
        <f t="shared" si="1857"/>
        <v>1.8425E-2</v>
      </c>
      <c r="N1480" s="264">
        <f t="shared" si="1858"/>
        <v>2.2932285714285714E-2</v>
      </c>
      <c r="O1480" s="264">
        <f t="shared" si="1859"/>
        <v>2.1188333333333333E-2</v>
      </c>
      <c r="P1480" s="264">
        <f t="shared" si="1860"/>
        <v>2.8090333333333332E-2</v>
      </c>
      <c r="Q1480" s="442">
        <f t="shared" si="1912"/>
        <v>2.5999999999999999E-2</v>
      </c>
      <c r="R1480" s="442">
        <f t="shared" si="1913"/>
        <v>3.32E-2</v>
      </c>
      <c r="S1480" s="442">
        <f t="shared" si="1914"/>
        <v>2.5899999999999999E-2</v>
      </c>
      <c r="T1480" s="442">
        <f t="shared" si="1915"/>
        <v>2.87E-2</v>
      </c>
      <c r="U1480" s="326"/>
      <c r="V1480" s="442">
        <f>AVERAGE(Q1480:T1480)</f>
        <v>2.8450000000000003E-2</v>
      </c>
      <c r="W1480" s="445"/>
      <c r="X1480" s="257"/>
      <c r="Y1480" s="266">
        <v>211</v>
      </c>
    </row>
    <row r="1481" spans="1:53" ht="17.45" customHeight="1" x14ac:dyDescent="0.25">
      <c r="A1481" s="257">
        <f t="shared" si="1873"/>
        <v>1</v>
      </c>
      <c r="B1481" s="257">
        <f t="shared" si="1874"/>
        <v>2022</v>
      </c>
      <c r="C1481" s="435">
        <f t="shared" si="1917"/>
        <v>44577</v>
      </c>
      <c r="D1481" s="448"/>
      <c r="E1481" s="449">
        <v>1.6E-2</v>
      </c>
      <c r="F1481" s="448"/>
      <c r="G1481" s="450">
        <v>1.67E-2</v>
      </c>
      <c r="H1481" s="449"/>
      <c r="I1481" s="448"/>
      <c r="J1481" s="449">
        <v>7.45E-3</v>
      </c>
      <c r="K1481" s="448"/>
      <c r="L1481" s="449">
        <v>2.1100000000000001E-2</v>
      </c>
      <c r="M1481" s="264">
        <f t="shared" si="1857"/>
        <v>1.8188333333333331E-2</v>
      </c>
      <c r="N1481" s="264">
        <f t="shared" si="1858"/>
        <v>2.2812285714285719E-2</v>
      </c>
      <c r="O1481" s="264">
        <f t="shared" si="1859"/>
        <v>2.0313333333333333E-2</v>
      </c>
      <c r="P1481" s="264">
        <f t="shared" si="1860"/>
        <v>2.7900333333333336E-2</v>
      </c>
      <c r="Q1481" s="442">
        <f t="shared" si="1912"/>
        <v>1.6E-2</v>
      </c>
      <c r="R1481" s="442">
        <f t="shared" si="1913"/>
        <v>1.67E-2</v>
      </c>
      <c r="S1481" s="442">
        <f t="shared" si="1914"/>
        <v>7.45E-3</v>
      </c>
      <c r="T1481" s="442">
        <f t="shared" si="1915"/>
        <v>2.1100000000000001E-2</v>
      </c>
      <c r="U1481" s="326"/>
      <c r="V1481" s="442">
        <f>AVERAGE(Q1481:T1481)</f>
        <v>1.53125E-2</v>
      </c>
      <c r="W1481" s="445"/>
      <c r="X1481" s="265">
        <f>AVERAGE(Q1480:T1481)</f>
        <v>2.1881250000000005E-2</v>
      </c>
      <c r="Y1481" s="266">
        <v>211</v>
      </c>
    </row>
    <row r="1482" spans="1:53" ht="17.45" customHeight="1" x14ac:dyDescent="0.25">
      <c r="A1482" s="257">
        <f t="shared" si="1873"/>
        <v>1</v>
      </c>
      <c r="B1482" s="257">
        <f t="shared" si="1874"/>
        <v>2022</v>
      </c>
      <c r="C1482" s="8">
        <f t="shared" si="1917"/>
        <v>44578</v>
      </c>
      <c r="D1482" s="260">
        <v>1.06E-2</v>
      </c>
      <c r="E1482" s="261"/>
      <c r="F1482" s="260"/>
      <c r="G1482" s="262"/>
      <c r="H1482" s="261">
        <v>1.01E-2</v>
      </c>
      <c r="I1482" s="260">
        <v>1.18E-2</v>
      </c>
      <c r="J1482" s="261"/>
      <c r="K1482" s="260">
        <v>1.61E-2</v>
      </c>
      <c r="L1482" s="261"/>
      <c r="M1482" s="264">
        <f t="shared" si="1857"/>
        <v>1.8038333333333337E-2</v>
      </c>
      <c r="N1482" s="264">
        <f t="shared" si="1858"/>
        <v>2.2703714285714292E-2</v>
      </c>
      <c r="O1482" s="264">
        <f t="shared" si="1859"/>
        <v>1.9979999999999998E-2</v>
      </c>
      <c r="P1482" s="264">
        <f t="shared" si="1860"/>
        <v>2.7763666666666666E-2</v>
      </c>
      <c r="Q1482" s="265">
        <f t="shared" ref="Q1482" si="1918">IFERROR(AVERAGE(D1482:E1482),"")</f>
        <v>1.06E-2</v>
      </c>
      <c r="R1482" s="265">
        <f t="shared" ref="R1482" si="1919">IFERROR(AVERAGE(F1482:H1482),"")</f>
        <v>1.01E-2</v>
      </c>
      <c r="S1482" s="265">
        <f t="shared" ref="S1482" si="1920">IFERROR(AVERAGE(I1482:J1482),"")</f>
        <v>1.18E-2</v>
      </c>
      <c r="T1482" s="265">
        <f t="shared" ref="T1482" si="1921">IFERROR(AVERAGE(K1482:L1482),"")</f>
        <v>1.61E-2</v>
      </c>
      <c r="V1482" s="257"/>
      <c r="W1482" s="265">
        <f t="shared" ref="W1482" si="1922">AVERAGE(Q1482:T1482)</f>
        <v>1.2150000000000001E-2</v>
      </c>
    </row>
    <row r="1483" spans="1:53" ht="17.45" customHeight="1" x14ac:dyDescent="0.25">
      <c r="A1483" s="257">
        <f t="shared" si="1873"/>
        <v>1</v>
      </c>
      <c r="B1483" s="257">
        <f t="shared" si="1874"/>
        <v>2022</v>
      </c>
      <c r="C1483" s="8">
        <f t="shared" si="1917"/>
        <v>44579</v>
      </c>
      <c r="D1483" s="260"/>
      <c r="E1483" s="261">
        <v>1.5900000000000001E-2</v>
      </c>
      <c r="F1483" s="260"/>
      <c r="G1483" s="262">
        <v>4.2500000000000003E-2</v>
      </c>
      <c r="H1483" s="261"/>
      <c r="I1483" s="260"/>
      <c r="J1483" s="261">
        <v>3.4099999999999998E-2</v>
      </c>
      <c r="K1483" s="260"/>
      <c r="L1483" s="261">
        <v>2.4400000000000002E-2</v>
      </c>
      <c r="M1483" s="264">
        <f t="shared" si="1857"/>
        <v>1.8021666666666668E-2</v>
      </c>
      <c r="N1483" s="264">
        <f t="shared" si="1858"/>
        <v>2.3592285714285722E-2</v>
      </c>
      <c r="O1483" s="264">
        <f t="shared" si="1859"/>
        <v>2.0766666666666666E-2</v>
      </c>
      <c r="P1483" s="264">
        <f t="shared" si="1860"/>
        <v>2.7840333333333332E-2</v>
      </c>
      <c r="Q1483" s="265">
        <f t="shared" ref="Q1483:Q1488" si="1923">IFERROR(AVERAGE(D1483:E1483),"")</f>
        <v>1.5900000000000001E-2</v>
      </c>
      <c r="R1483" s="265">
        <f t="shared" ref="R1483:R1488" si="1924">IFERROR(AVERAGE(F1483:H1483),"")</f>
        <v>4.2500000000000003E-2</v>
      </c>
      <c r="S1483" s="265">
        <f t="shared" ref="S1483:S1488" si="1925">IFERROR(AVERAGE(I1483:J1483),"")</f>
        <v>3.4099999999999998E-2</v>
      </c>
      <c r="T1483" s="265">
        <f t="shared" ref="T1483:T1488" si="1926">IFERROR(AVERAGE(K1483:L1483),"")</f>
        <v>2.4400000000000002E-2</v>
      </c>
      <c r="V1483" s="257"/>
      <c r="W1483" s="265">
        <f t="shared" ref="W1483:W1486" si="1927">AVERAGE(Q1483:T1483)</f>
        <v>2.9225000000000001E-2</v>
      </c>
    </row>
    <row r="1484" spans="1:53" ht="17.45" customHeight="1" x14ac:dyDescent="0.25">
      <c r="A1484" s="257">
        <f t="shared" si="1873"/>
        <v>1</v>
      </c>
      <c r="B1484" s="257">
        <f t="shared" si="1874"/>
        <v>2022</v>
      </c>
      <c r="C1484" s="48">
        <f t="shared" si="1917"/>
        <v>44580</v>
      </c>
      <c r="D1484" s="275">
        <v>1.5800000000000002E-2</v>
      </c>
      <c r="E1484" s="276"/>
      <c r="F1484" s="275">
        <v>2.6100000000000002E-2</v>
      </c>
      <c r="G1484" s="277"/>
      <c r="H1484" s="276">
        <v>2.53E-2</v>
      </c>
      <c r="I1484" s="275">
        <v>3.5999999999999997E-2</v>
      </c>
      <c r="J1484" s="276"/>
      <c r="K1484" s="275">
        <v>3.1800000000000002E-2</v>
      </c>
      <c r="L1484" s="276"/>
      <c r="M1484" s="264">
        <f t="shared" si="1857"/>
        <v>1.7661666666666669E-2</v>
      </c>
      <c r="N1484" s="264">
        <f t="shared" si="1858"/>
        <v>2.3606571428571432E-2</v>
      </c>
      <c r="O1484" s="264">
        <f t="shared" si="1859"/>
        <v>2.0656666666666667E-2</v>
      </c>
      <c r="P1484" s="264">
        <f t="shared" si="1860"/>
        <v>2.7690333333333334E-2</v>
      </c>
      <c r="Q1484" s="265">
        <f t="shared" si="1923"/>
        <v>1.5800000000000002E-2</v>
      </c>
      <c r="R1484" s="265">
        <f t="shared" si="1924"/>
        <v>2.5700000000000001E-2</v>
      </c>
      <c r="S1484" s="265">
        <f t="shared" si="1925"/>
        <v>3.5999999999999997E-2</v>
      </c>
      <c r="T1484" s="265">
        <f t="shared" si="1926"/>
        <v>3.1800000000000002E-2</v>
      </c>
      <c r="V1484" s="257"/>
      <c r="W1484" s="265">
        <f t="shared" si="1927"/>
        <v>2.7325000000000002E-2</v>
      </c>
    </row>
    <row r="1485" spans="1:53" ht="17.45" customHeight="1" x14ac:dyDescent="0.25">
      <c r="A1485" s="257">
        <f t="shared" si="1873"/>
        <v>1</v>
      </c>
      <c r="B1485" s="257">
        <f t="shared" si="1874"/>
        <v>2022</v>
      </c>
      <c r="C1485" s="8">
        <f t="shared" si="1917"/>
        <v>44581</v>
      </c>
      <c r="D1485" s="260"/>
      <c r="E1485" s="261">
        <v>1.7000000000000001E-2</v>
      </c>
      <c r="F1485" s="260"/>
      <c r="G1485" s="262">
        <v>2.4799999999999999E-2</v>
      </c>
      <c r="H1485" s="261"/>
      <c r="I1485" s="260"/>
      <c r="J1485" s="261">
        <v>3.1300000000000001E-2</v>
      </c>
      <c r="K1485" s="260"/>
      <c r="L1485" s="261">
        <v>3.56E-2</v>
      </c>
      <c r="M1485" s="264">
        <f t="shared" si="1857"/>
        <v>1.7251666666666669E-2</v>
      </c>
      <c r="N1485" s="264">
        <f t="shared" si="1858"/>
        <v>2.2726571428571433E-2</v>
      </c>
      <c r="O1485" s="264">
        <f t="shared" si="1859"/>
        <v>2.0116666666666668E-2</v>
      </c>
      <c r="P1485" s="264">
        <f t="shared" si="1860"/>
        <v>2.7363666666666665E-2</v>
      </c>
      <c r="Q1485" s="265">
        <f t="shared" si="1923"/>
        <v>1.7000000000000001E-2</v>
      </c>
      <c r="R1485" s="265">
        <f t="shared" si="1924"/>
        <v>2.4799999999999999E-2</v>
      </c>
      <c r="S1485" s="265">
        <f t="shared" si="1925"/>
        <v>3.1300000000000001E-2</v>
      </c>
      <c r="T1485" s="265">
        <f t="shared" si="1926"/>
        <v>3.56E-2</v>
      </c>
      <c r="V1485" s="257"/>
      <c r="W1485" s="265">
        <f t="shared" si="1927"/>
        <v>2.7174999999999998E-2</v>
      </c>
    </row>
    <row r="1486" spans="1:53" ht="17.45" customHeight="1" x14ac:dyDescent="0.25">
      <c r="A1486" s="257">
        <f t="shared" si="1873"/>
        <v>1</v>
      </c>
      <c r="B1486" s="257">
        <f t="shared" si="1874"/>
        <v>2022</v>
      </c>
      <c r="C1486" s="8">
        <f t="shared" si="1917"/>
        <v>44582</v>
      </c>
      <c r="D1486" s="260">
        <v>2.1000000000000001E-2</v>
      </c>
      <c r="E1486" s="261"/>
      <c r="F1486" s="260">
        <v>2.8799999999999999E-2</v>
      </c>
      <c r="G1486" s="262"/>
      <c r="H1486" s="261"/>
      <c r="I1486" s="260">
        <v>2.53E-2</v>
      </c>
      <c r="J1486" s="261"/>
      <c r="K1486" s="260">
        <v>2.23E-2</v>
      </c>
      <c r="L1486" s="261"/>
      <c r="M1486" s="264">
        <f t="shared" si="1857"/>
        <v>1.7111666666666671E-2</v>
      </c>
      <c r="N1486" s="264">
        <f t="shared" si="1858"/>
        <v>2.179514285714286E-2</v>
      </c>
      <c r="O1486" s="264">
        <f t="shared" si="1859"/>
        <v>1.9743333333333331E-2</v>
      </c>
      <c r="P1486" s="264">
        <f t="shared" si="1860"/>
        <v>2.6573666666666666E-2</v>
      </c>
      <c r="Q1486" s="265">
        <f t="shared" si="1923"/>
        <v>2.1000000000000001E-2</v>
      </c>
      <c r="R1486" s="265">
        <f t="shared" si="1924"/>
        <v>2.8799999999999999E-2</v>
      </c>
      <c r="S1486" s="265">
        <f t="shared" si="1925"/>
        <v>2.53E-2</v>
      </c>
      <c r="T1486" s="265">
        <f t="shared" si="1926"/>
        <v>2.23E-2</v>
      </c>
      <c r="V1486" s="257"/>
      <c r="W1486" s="265">
        <f t="shared" si="1927"/>
        <v>2.435E-2</v>
      </c>
      <c r="X1486" s="265">
        <f>AVERAGE(Q1482:T1486)</f>
        <v>2.4045000000000004E-2</v>
      </c>
      <c r="Y1486" s="266">
        <v>212</v>
      </c>
    </row>
    <row r="1487" spans="1:53" ht="17.45" customHeight="1" x14ac:dyDescent="0.25">
      <c r="A1487" s="257">
        <f t="shared" si="1873"/>
        <v>1</v>
      </c>
      <c r="B1487" s="257">
        <f t="shared" si="1874"/>
        <v>2022</v>
      </c>
      <c r="C1487" s="435">
        <f t="shared" si="1917"/>
        <v>44583</v>
      </c>
      <c r="D1487" s="434"/>
      <c r="E1487" s="436">
        <v>1.24E-2</v>
      </c>
      <c r="F1487" s="434"/>
      <c r="G1487" s="438">
        <v>3.1300000000000001E-2</v>
      </c>
      <c r="H1487" s="436"/>
      <c r="I1487" s="434"/>
      <c r="J1487" s="436">
        <v>3.09E-2</v>
      </c>
      <c r="K1487" s="434"/>
      <c r="L1487" s="436">
        <v>2.35E-2</v>
      </c>
      <c r="M1487" s="264">
        <f t="shared" si="1857"/>
        <v>1.7218333333333335E-2</v>
      </c>
      <c r="N1487" s="264">
        <f t="shared" si="1858"/>
        <v>2.2380857142857147E-2</v>
      </c>
      <c r="O1487" s="264">
        <f t="shared" si="1859"/>
        <v>2.043E-2</v>
      </c>
      <c r="P1487" s="264">
        <f t="shared" si="1860"/>
        <v>2.6630333333333329E-2</v>
      </c>
      <c r="Q1487" s="442">
        <f t="shared" si="1923"/>
        <v>1.24E-2</v>
      </c>
      <c r="R1487" s="442">
        <f t="shared" si="1924"/>
        <v>3.1300000000000001E-2</v>
      </c>
      <c r="S1487" s="442">
        <f t="shared" si="1925"/>
        <v>3.09E-2</v>
      </c>
      <c r="T1487" s="442">
        <f t="shared" si="1926"/>
        <v>2.35E-2</v>
      </c>
      <c r="U1487" s="326"/>
      <c r="V1487" s="442">
        <f>AVERAGE(Q1487:T1487)</f>
        <v>2.4524999999999998E-2</v>
      </c>
      <c r="W1487" s="445"/>
      <c r="X1487" s="257"/>
      <c r="Y1487" s="266">
        <v>212</v>
      </c>
    </row>
    <row r="1488" spans="1:53" ht="17.45" customHeight="1" x14ac:dyDescent="0.25">
      <c r="A1488" s="257">
        <f t="shared" si="1873"/>
        <v>1</v>
      </c>
      <c r="B1488" s="257">
        <f t="shared" si="1874"/>
        <v>2022</v>
      </c>
      <c r="C1488" s="435">
        <f t="shared" si="1917"/>
        <v>44584</v>
      </c>
      <c r="D1488" s="434">
        <v>1.14E-2</v>
      </c>
      <c r="E1488" s="436"/>
      <c r="F1488" s="434"/>
      <c r="G1488" s="438"/>
      <c r="H1488" s="436">
        <v>8.3700000000000007E-3</v>
      </c>
      <c r="I1488" s="434">
        <v>6.5799999999999999E-3</v>
      </c>
      <c r="J1488" s="436"/>
      <c r="K1488" s="434">
        <v>1.5100000000000001E-2</v>
      </c>
      <c r="L1488" s="436"/>
      <c r="M1488" s="264">
        <f t="shared" si="1857"/>
        <v>1.730866666666667E-2</v>
      </c>
      <c r="N1488" s="264">
        <f t="shared" si="1858"/>
        <v>2.220571428571429E-2</v>
      </c>
      <c r="O1488" s="264">
        <f t="shared" si="1859"/>
        <v>2.0556999999999999E-2</v>
      </c>
      <c r="P1488" s="264">
        <f t="shared" si="1860"/>
        <v>2.6918999999999995E-2</v>
      </c>
      <c r="Q1488" s="442">
        <f t="shared" si="1923"/>
        <v>1.14E-2</v>
      </c>
      <c r="R1488" s="442">
        <f t="shared" si="1924"/>
        <v>8.3700000000000007E-3</v>
      </c>
      <c r="S1488" s="442">
        <f t="shared" si="1925"/>
        <v>6.5799999999999999E-3</v>
      </c>
      <c r="T1488" s="442">
        <f t="shared" si="1926"/>
        <v>1.5100000000000001E-2</v>
      </c>
      <c r="U1488" s="326"/>
      <c r="V1488" s="442">
        <f>AVERAGE(Q1488:T1488)</f>
        <v>1.03625E-2</v>
      </c>
      <c r="W1488" s="445"/>
      <c r="X1488" s="265">
        <f>AVERAGE(Q1487:T1488)</f>
        <v>1.7443749999999997E-2</v>
      </c>
      <c r="Y1488" s="266">
        <v>212</v>
      </c>
    </row>
    <row r="1489" spans="1:30" ht="17.45" customHeight="1" x14ac:dyDescent="0.25">
      <c r="A1489" s="257">
        <f t="shared" si="1873"/>
        <v>1</v>
      </c>
      <c r="B1489" s="257">
        <f t="shared" si="1874"/>
        <v>2022</v>
      </c>
      <c r="C1489" s="8">
        <f t="shared" si="1917"/>
        <v>44585</v>
      </c>
      <c r="D1489" s="260"/>
      <c r="E1489" s="261">
        <v>2.24E-2</v>
      </c>
      <c r="F1489" s="260"/>
      <c r="G1489" s="262">
        <v>2.07E-2</v>
      </c>
      <c r="H1489" s="261"/>
      <c r="I1489" s="260"/>
      <c r="J1489" s="261">
        <v>2.3400000000000001E-2</v>
      </c>
      <c r="K1489" s="260"/>
      <c r="L1489" s="261">
        <v>4.2000000000000003E-2</v>
      </c>
      <c r="M1489" s="264">
        <f t="shared" si="1857"/>
        <v>1.7915E-2</v>
      </c>
      <c r="N1489" s="264">
        <f t="shared" si="1858"/>
        <v>2.2714571428571435E-2</v>
      </c>
      <c r="O1489" s="264">
        <f t="shared" si="1859"/>
        <v>2.1284333333333332E-2</v>
      </c>
      <c r="P1489" s="264">
        <f t="shared" si="1860"/>
        <v>2.8159666666666663E-2</v>
      </c>
      <c r="Q1489" s="265">
        <f t="shared" ref="Q1489" si="1928">IFERROR(AVERAGE(D1489:E1489),"")</f>
        <v>2.24E-2</v>
      </c>
      <c r="R1489" s="265">
        <f t="shared" ref="R1489" si="1929">IFERROR(AVERAGE(F1489:H1489),"")</f>
        <v>2.07E-2</v>
      </c>
      <c r="S1489" s="265">
        <f t="shared" ref="S1489" si="1930">IFERROR(AVERAGE(I1489:J1489),"")</f>
        <v>2.3400000000000001E-2</v>
      </c>
      <c r="T1489" s="265">
        <f t="shared" ref="T1489" si="1931">IFERROR(AVERAGE(K1489:L1489),"")</f>
        <v>4.2000000000000003E-2</v>
      </c>
      <c r="V1489" s="257"/>
      <c r="W1489" s="265">
        <f t="shared" ref="W1489" si="1932">AVERAGE(Q1489:T1489)</f>
        <v>2.7125000000000003E-2</v>
      </c>
    </row>
    <row r="1490" spans="1:30" ht="17.45" customHeight="1" x14ac:dyDescent="0.25">
      <c r="A1490" s="257">
        <f t="shared" si="1873"/>
        <v>1</v>
      </c>
      <c r="B1490" s="257">
        <f t="shared" si="1874"/>
        <v>2022</v>
      </c>
      <c r="C1490" s="48">
        <f t="shared" si="1917"/>
        <v>44586</v>
      </c>
      <c r="D1490" s="275">
        <v>2.7799999999999998E-2</v>
      </c>
      <c r="E1490" s="276"/>
      <c r="F1490" s="275">
        <v>0.03</v>
      </c>
      <c r="G1490" s="277"/>
      <c r="H1490" s="276">
        <v>3.1300000000000001E-2</v>
      </c>
      <c r="I1490" s="275">
        <v>2.0500000000000001E-2</v>
      </c>
      <c r="J1490" s="276"/>
      <c r="K1490" s="275">
        <v>3.5200000000000002E-2</v>
      </c>
      <c r="L1490" s="276"/>
      <c r="M1490" s="264">
        <f t="shared" si="1857"/>
        <v>1.8478333333333336E-2</v>
      </c>
      <c r="N1490" s="264">
        <f t="shared" si="1858"/>
        <v>2.3828857142857148E-2</v>
      </c>
      <c r="O1490" s="264">
        <f t="shared" si="1859"/>
        <v>2.1856999999999998E-2</v>
      </c>
      <c r="P1490" s="264">
        <f t="shared" si="1860"/>
        <v>2.8899666666666664E-2</v>
      </c>
      <c r="Q1490" s="265">
        <f t="shared" ref="Q1490:Q1491" si="1933">IFERROR(AVERAGE(D1490:E1490),"")</f>
        <v>2.7799999999999998E-2</v>
      </c>
      <c r="R1490" s="265">
        <f t="shared" ref="R1490:R1491" si="1934">IFERROR(AVERAGE(F1490:H1490),"")</f>
        <v>3.065E-2</v>
      </c>
      <c r="S1490" s="265">
        <f t="shared" ref="S1490:S1491" si="1935">IFERROR(AVERAGE(I1490:J1490),"")</f>
        <v>2.0500000000000001E-2</v>
      </c>
      <c r="T1490" s="265">
        <f t="shared" ref="T1490:T1491" si="1936">IFERROR(AVERAGE(K1490:L1490),"")</f>
        <v>3.5200000000000002E-2</v>
      </c>
      <c r="V1490" s="257"/>
      <c r="W1490" s="265">
        <f t="shared" ref="W1490:W1491" si="1937">AVERAGE(Q1490:T1490)</f>
        <v>2.85375E-2</v>
      </c>
    </row>
    <row r="1491" spans="1:30" ht="17.45" customHeight="1" x14ac:dyDescent="0.25">
      <c r="A1491" s="257">
        <f t="shared" si="1873"/>
        <v>1</v>
      </c>
      <c r="B1491" s="257">
        <f t="shared" si="1874"/>
        <v>2022</v>
      </c>
      <c r="C1491" s="8">
        <f t="shared" si="1917"/>
        <v>44587</v>
      </c>
      <c r="D1491" s="260"/>
      <c r="E1491" s="261">
        <v>2.6200000000000001E-2</v>
      </c>
      <c r="F1491" s="260"/>
      <c r="G1491" s="262">
        <v>2.1399999999999999E-2</v>
      </c>
      <c r="H1491" s="261"/>
      <c r="I1491" s="260"/>
      <c r="J1491" s="261">
        <v>1.7100000000000001E-2</v>
      </c>
      <c r="K1491" s="260"/>
      <c r="L1491" s="261">
        <v>2.53E-2</v>
      </c>
      <c r="M1491" s="264">
        <f t="shared" si="1857"/>
        <v>1.9025333333333339E-2</v>
      </c>
      <c r="N1491" s="264">
        <f t="shared" si="1858"/>
        <v>2.3880285714285718E-2</v>
      </c>
      <c r="O1491" s="264">
        <f t="shared" si="1859"/>
        <v>2.1963666666666666E-2</v>
      </c>
      <c r="P1491" s="264">
        <f t="shared" si="1860"/>
        <v>2.9132999999999999E-2</v>
      </c>
      <c r="Q1491" s="265">
        <f t="shared" si="1933"/>
        <v>2.6200000000000001E-2</v>
      </c>
      <c r="R1491" s="265">
        <f t="shared" si="1934"/>
        <v>2.1399999999999999E-2</v>
      </c>
      <c r="S1491" s="265">
        <f t="shared" si="1935"/>
        <v>1.7100000000000001E-2</v>
      </c>
      <c r="T1491" s="265">
        <f t="shared" si="1936"/>
        <v>2.53E-2</v>
      </c>
      <c r="V1491" s="257"/>
      <c r="W1491" s="265">
        <f t="shared" si="1937"/>
        <v>2.2500000000000003E-2</v>
      </c>
    </row>
    <row r="1492" spans="1:30" ht="17.45" customHeight="1" x14ac:dyDescent="0.25">
      <c r="A1492" s="257">
        <f t="shared" si="1873"/>
        <v>1</v>
      </c>
      <c r="B1492" s="257">
        <f t="shared" si="1874"/>
        <v>2022</v>
      </c>
      <c r="C1492" s="8">
        <f t="shared" si="1917"/>
        <v>44588</v>
      </c>
      <c r="D1492" s="260">
        <v>5.0700000000000002E-2</v>
      </c>
      <c r="E1492" s="261"/>
      <c r="F1492" s="332">
        <v>0.152</v>
      </c>
      <c r="G1492" s="262"/>
      <c r="H1492" s="261"/>
      <c r="I1492" s="260">
        <v>3.8800000000000001E-2</v>
      </c>
      <c r="J1492" s="261"/>
      <c r="K1492" s="260">
        <v>6.2700000000000006E-2</v>
      </c>
      <c r="L1492" s="261"/>
      <c r="M1492" s="264">
        <f t="shared" si="1857"/>
        <v>2.0308666666666673E-2</v>
      </c>
      <c r="N1492" s="264">
        <f t="shared" si="1858"/>
        <v>2.7751714285714293E-2</v>
      </c>
      <c r="O1492" s="264">
        <f t="shared" si="1859"/>
        <v>2.2850333333333327E-2</v>
      </c>
      <c r="P1492" s="264">
        <f t="shared" si="1860"/>
        <v>3.0422999999999995E-2</v>
      </c>
      <c r="Q1492" s="265">
        <f t="shared" ref="Q1492:Q1498" si="1938">IFERROR(AVERAGE(D1492:E1492),"")</f>
        <v>5.0700000000000002E-2</v>
      </c>
      <c r="R1492" s="334">
        <f t="shared" ref="R1492:R1498" si="1939">IFERROR(AVERAGE(F1492:H1492),"")</f>
        <v>0.152</v>
      </c>
      <c r="S1492" s="265">
        <f t="shared" ref="S1492:S1498" si="1940">IFERROR(AVERAGE(I1492:J1492),"")</f>
        <v>3.8800000000000001E-2</v>
      </c>
      <c r="T1492" s="265">
        <f t="shared" ref="T1492:T1498" si="1941">IFERROR(AVERAGE(K1492:L1492),"")</f>
        <v>6.2700000000000006E-2</v>
      </c>
      <c r="V1492" s="257"/>
      <c r="W1492" s="265">
        <f t="shared" ref="W1492:W1498" si="1942">AVERAGE(Q1492:T1492)</f>
        <v>7.6050000000000006E-2</v>
      </c>
    </row>
    <row r="1493" spans="1:30" ht="17.45" customHeight="1" thickBot="1" x14ac:dyDescent="0.3">
      <c r="A1493" s="257">
        <f t="shared" si="1873"/>
        <v>1</v>
      </c>
      <c r="B1493" s="257">
        <f t="shared" si="1874"/>
        <v>2022</v>
      </c>
      <c r="C1493" s="8">
        <f t="shared" si="1917"/>
        <v>44589</v>
      </c>
      <c r="D1493" s="260"/>
      <c r="E1493" s="261">
        <v>2.3800000000000002E-2</v>
      </c>
      <c r="F1493" s="260"/>
      <c r="G1493" s="262">
        <v>2.8000000000000001E-2</v>
      </c>
      <c r="H1493" s="261"/>
      <c r="I1493" s="260"/>
      <c r="J1493" s="261">
        <v>2.4500000000000001E-2</v>
      </c>
      <c r="K1493" s="260"/>
      <c r="L1493" s="261">
        <v>4.1200000000000001E-2</v>
      </c>
      <c r="M1493" s="264">
        <f t="shared" si="1857"/>
        <v>2.0937666666666674E-2</v>
      </c>
      <c r="N1493" s="264">
        <f t="shared" si="1858"/>
        <v>2.8297714285714291E-2</v>
      </c>
      <c r="O1493" s="264">
        <f t="shared" si="1859"/>
        <v>2.3487666666666664E-2</v>
      </c>
      <c r="P1493" s="264">
        <f t="shared" si="1860"/>
        <v>3.1383000000000001E-2</v>
      </c>
      <c r="Q1493" s="265">
        <f t="shared" si="1938"/>
        <v>2.3800000000000002E-2</v>
      </c>
      <c r="R1493" s="265">
        <f t="shared" si="1939"/>
        <v>2.8000000000000001E-2</v>
      </c>
      <c r="S1493" s="265">
        <f t="shared" si="1940"/>
        <v>2.4500000000000001E-2</v>
      </c>
      <c r="T1493" s="265">
        <f t="shared" si="1941"/>
        <v>4.1200000000000001E-2</v>
      </c>
      <c r="V1493" s="257"/>
      <c r="W1493" s="265">
        <f t="shared" si="1942"/>
        <v>2.9375000000000002E-2</v>
      </c>
      <c r="X1493" s="265">
        <f>AVERAGE(Q1489:T1493)</f>
        <v>3.67175E-2</v>
      </c>
      <c r="Y1493" s="266">
        <v>213</v>
      </c>
    </row>
    <row r="1494" spans="1:30" ht="17.45" customHeight="1" thickBot="1" x14ac:dyDescent="0.3">
      <c r="A1494" s="257">
        <f t="shared" si="1873"/>
        <v>1</v>
      </c>
      <c r="B1494" s="257">
        <f t="shared" si="1874"/>
        <v>2022</v>
      </c>
      <c r="C1494" s="435">
        <f t="shared" si="1917"/>
        <v>44590</v>
      </c>
      <c r="D1494" s="434">
        <v>2.3300000000000001E-2</v>
      </c>
      <c r="E1494" s="436"/>
      <c r="F1494" s="434"/>
      <c r="G1494" s="438"/>
      <c r="H1494" s="436">
        <v>1.6199999999999999E-2</v>
      </c>
      <c r="I1494" s="434">
        <v>1.7000000000000001E-2</v>
      </c>
      <c r="J1494" s="436"/>
      <c r="K1494" s="434">
        <v>2.64E-2</v>
      </c>
      <c r="L1494" s="436"/>
      <c r="M1494" s="264">
        <f t="shared" si="1857"/>
        <v>2.1516000000000004E-2</v>
      </c>
      <c r="N1494" s="264">
        <f t="shared" si="1858"/>
        <v>2.8515714285714294E-2</v>
      </c>
      <c r="O1494" s="264">
        <f t="shared" si="1859"/>
        <v>2.3943666666666662E-2</v>
      </c>
      <c r="P1494" s="264">
        <f t="shared" si="1860"/>
        <v>3.2003333333333335E-2</v>
      </c>
      <c r="Q1494" s="442">
        <f t="shared" si="1938"/>
        <v>2.3300000000000001E-2</v>
      </c>
      <c r="R1494" s="442">
        <f t="shared" si="1939"/>
        <v>1.6199999999999999E-2</v>
      </c>
      <c r="S1494" s="442">
        <f t="shared" si="1940"/>
        <v>1.7000000000000001E-2</v>
      </c>
      <c r="T1494" s="442">
        <f t="shared" si="1941"/>
        <v>2.64E-2</v>
      </c>
      <c r="U1494" s="326"/>
      <c r="V1494" s="442">
        <f>AVERAGE(Q1494:T1494)</f>
        <v>2.0725E-2</v>
      </c>
      <c r="W1494" s="445"/>
      <c r="X1494" s="257"/>
      <c r="Y1494" s="266">
        <v>213</v>
      </c>
      <c r="Z1494" s="514" t="s">
        <v>90</v>
      </c>
      <c r="AA1494" s="515">
        <v>2022</v>
      </c>
      <c r="AB1494" s="516"/>
      <c r="AC1494" s="516"/>
      <c r="AD1494" s="516"/>
    </row>
    <row r="1495" spans="1:30" ht="17.45" customHeight="1" x14ac:dyDescent="0.25">
      <c r="A1495" s="257">
        <f t="shared" si="1873"/>
        <v>1</v>
      </c>
      <c r="B1495" s="257">
        <f t="shared" si="1874"/>
        <v>2022</v>
      </c>
      <c r="C1495" s="435">
        <f t="shared" si="1917"/>
        <v>44591</v>
      </c>
      <c r="D1495" s="434"/>
      <c r="E1495" s="436">
        <v>1.9099999999999999E-2</v>
      </c>
      <c r="F1495" s="434"/>
      <c r="G1495" s="438">
        <v>1.34E-2</v>
      </c>
      <c r="H1495" s="436"/>
      <c r="I1495" s="434"/>
      <c r="J1495" s="436">
        <v>9.2999999999999992E-3</v>
      </c>
      <c r="K1495" s="434"/>
      <c r="L1495" s="436">
        <v>2.5100000000000001E-2</v>
      </c>
      <c r="M1495" s="264">
        <f t="shared" si="1857"/>
        <v>2.1880000000000007E-2</v>
      </c>
      <c r="N1495" s="264">
        <f t="shared" si="1858"/>
        <v>2.8668571428571436E-2</v>
      </c>
      <c r="O1495" s="264">
        <f t="shared" si="1859"/>
        <v>2.4074999999999996E-2</v>
      </c>
      <c r="P1495" s="264">
        <f t="shared" si="1860"/>
        <v>3.2493333333333332E-2</v>
      </c>
      <c r="Q1495" s="442">
        <f t="shared" si="1938"/>
        <v>1.9099999999999999E-2</v>
      </c>
      <c r="R1495" s="442">
        <f t="shared" si="1939"/>
        <v>1.34E-2</v>
      </c>
      <c r="S1495" s="442">
        <f t="shared" si="1940"/>
        <v>9.2999999999999992E-3</v>
      </c>
      <c r="T1495" s="442">
        <f t="shared" si="1941"/>
        <v>2.5100000000000001E-2</v>
      </c>
      <c r="U1495" s="326"/>
      <c r="V1495" s="442">
        <f>AVERAGE(Q1495:T1495)</f>
        <v>1.6725E-2</v>
      </c>
      <c r="W1495" s="445"/>
      <c r="X1495" s="265">
        <f>AVERAGE(Q1494:T1495)</f>
        <v>1.8725000000000002E-2</v>
      </c>
      <c r="Y1495" s="266">
        <v>213</v>
      </c>
      <c r="Z1495" s="517" t="s">
        <v>35</v>
      </c>
      <c r="AA1495" s="517" t="s">
        <v>1</v>
      </c>
      <c r="AB1495" s="517" t="s">
        <v>2</v>
      </c>
      <c r="AC1495" s="517" t="s">
        <v>9</v>
      </c>
      <c r="AD1495" s="517" t="s">
        <v>12</v>
      </c>
    </row>
    <row r="1496" spans="1:30" ht="17.45" customHeight="1" thickBot="1" x14ac:dyDescent="0.3">
      <c r="A1496" s="257">
        <f t="shared" si="1873"/>
        <v>1</v>
      </c>
      <c r="B1496" s="257">
        <f t="shared" si="1874"/>
        <v>2022</v>
      </c>
      <c r="C1496" s="156">
        <f t="shared" si="1917"/>
        <v>44592</v>
      </c>
      <c r="D1496" s="173">
        <v>3.5099999999999999E-2</v>
      </c>
      <c r="E1496" s="174"/>
      <c r="F1496" s="173">
        <v>2.4899999999999999E-2</v>
      </c>
      <c r="G1496" s="176"/>
      <c r="H1496" s="174">
        <v>2.3900000000000001E-2</v>
      </c>
      <c r="I1496" s="173">
        <v>3.3799999999999997E-2</v>
      </c>
      <c r="J1496" s="174"/>
      <c r="K1496" s="173">
        <v>3.61E-2</v>
      </c>
      <c r="L1496" s="174"/>
      <c r="M1496" s="264">
        <f t="shared" si="1857"/>
        <v>2.2623333333333339E-2</v>
      </c>
      <c r="N1496" s="264">
        <f t="shared" si="1858"/>
        <v>2.9607714285714293E-2</v>
      </c>
      <c r="O1496" s="264">
        <f t="shared" si="1859"/>
        <v>2.5046666666666662E-2</v>
      </c>
      <c r="P1496" s="264">
        <f t="shared" si="1860"/>
        <v>3.3329999999999999E-2</v>
      </c>
      <c r="Q1496" s="265">
        <f t="shared" si="1938"/>
        <v>3.5099999999999999E-2</v>
      </c>
      <c r="R1496" s="265">
        <f t="shared" si="1939"/>
        <v>2.4399999999999998E-2</v>
      </c>
      <c r="S1496" s="265">
        <f t="shared" si="1940"/>
        <v>3.3799999999999997E-2</v>
      </c>
      <c r="T1496" s="265">
        <f t="shared" si="1941"/>
        <v>3.61E-2</v>
      </c>
      <c r="V1496" s="257"/>
      <c r="W1496" s="265">
        <f t="shared" si="1942"/>
        <v>3.2349999999999997E-2</v>
      </c>
      <c r="Z1496" s="518" t="s">
        <v>58</v>
      </c>
      <c r="AA1496" s="519">
        <f>AVERAGE(D1466:E1496)</f>
        <v>2.2306451612903233E-2</v>
      </c>
      <c r="AB1496" s="519">
        <f>AVERAGE(F1466:H1496)</f>
        <v>2.8437837837837845E-2</v>
      </c>
      <c r="AC1496" s="519">
        <f>AVERAGE(I1466:J1496)</f>
        <v>2.4388709677419351E-2</v>
      </c>
      <c r="AD1496" s="519">
        <f>AVERAGE(K1466:L1496)</f>
        <v>3.2609677419354839E-2</v>
      </c>
    </row>
    <row r="1497" spans="1:30" ht="17.45" customHeight="1" x14ac:dyDescent="0.25">
      <c r="A1497" s="257">
        <f t="shared" si="1873"/>
        <v>2</v>
      </c>
      <c r="B1497" s="257">
        <f t="shared" si="1874"/>
        <v>2022</v>
      </c>
      <c r="C1497" s="115">
        <f t="shared" si="1917"/>
        <v>44593</v>
      </c>
      <c r="D1497" s="122"/>
      <c r="E1497" s="124">
        <v>3.3700000000000001E-2</v>
      </c>
      <c r="F1497" s="122"/>
      <c r="G1497" s="123">
        <v>2.4199999999999999E-2</v>
      </c>
      <c r="H1497" s="124"/>
      <c r="I1497" s="122"/>
      <c r="J1497" s="124">
        <v>4.2700000000000002E-2</v>
      </c>
      <c r="K1497" s="122"/>
      <c r="L1497" s="124">
        <v>4.1599999999999998E-2</v>
      </c>
      <c r="M1497" s="264">
        <f t="shared" si="1857"/>
        <v>2.3110000000000002E-2</v>
      </c>
      <c r="N1497" s="264">
        <f t="shared" si="1858"/>
        <v>2.9910571428571436E-2</v>
      </c>
      <c r="O1497" s="264">
        <f t="shared" si="1859"/>
        <v>2.6190999999999996E-2</v>
      </c>
      <c r="P1497" s="264">
        <f t="shared" si="1860"/>
        <v>3.4106666666666667E-2</v>
      </c>
      <c r="Q1497" s="265">
        <f t="shared" si="1938"/>
        <v>3.3700000000000001E-2</v>
      </c>
      <c r="R1497" s="265">
        <f t="shared" si="1939"/>
        <v>2.4199999999999999E-2</v>
      </c>
      <c r="S1497" s="265">
        <f t="shared" si="1940"/>
        <v>4.2700000000000002E-2</v>
      </c>
      <c r="T1497" s="265">
        <f t="shared" si="1941"/>
        <v>4.1599999999999998E-2</v>
      </c>
      <c r="V1497" s="257"/>
      <c r="W1497" s="265">
        <f t="shared" si="1942"/>
        <v>3.5549999999999998E-2</v>
      </c>
      <c r="Z1497" s="518" t="s">
        <v>59</v>
      </c>
      <c r="AA1497" s="519">
        <f>MAX(D1466:E1496)</f>
        <v>5.0700000000000002E-2</v>
      </c>
      <c r="AB1497" s="519">
        <f>MAX(F1466:H1496)</f>
        <v>0.152</v>
      </c>
      <c r="AC1497" s="519">
        <f>MAX(I1466:J1496)</f>
        <v>3.8899999999999997E-2</v>
      </c>
      <c r="AD1497" s="519">
        <f>MAX(K1466:L1496)</f>
        <v>6.2700000000000006E-2</v>
      </c>
    </row>
    <row r="1498" spans="1:30" ht="17.45" customHeight="1" thickBot="1" x14ac:dyDescent="0.3">
      <c r="A1498" s="257">
        <f t="shared" si="1873"/>
        <v>2</v>
      </c>
      <c r="B1498" s="257">
        <f t="shared" si="1874"/>
        <v>2022</v>
      </c>
      <c r="C1498" s="8">
        <f t="shared" si="1917"/>
        <v>44594</v>
      </c>
      <c r="D1498" s="260">
        <v>3.3300000000000003E-2</v>
      </c>
      <c r="E1498" s="261"/>
      <c r="F1498" s="260">
        <v>2.3199999999999998E-2</v>
      </c>
      <c r="G1498" s="262"/>
      <c r="H1498" s="261"/>
      <c r="I1498" s="260">
        <v>1.8200000000000001E-2</v>
      </c>
      <c r="J1498" s="261"/>
      <c r="K1498" s="260">
        <v>3.0099999999999998E-2</v>
      </c>
      <c r="L1498" s="261"/>
      <c r="M1498" s="264">
        <f t="shared" si="1857"/>
        <v>2.3516666666666672E-2</v>
      </c>
      <c r="N1498" s="264">
        <f t="shared" si="1858"/>
        <v>2.9659142857142867E-2</v>
      </c>
      <c r="O1498" s="264">
        <f t="shared" si="1859"/>
        <v>2.5710999999999994E-2</v>
      </c>
      <c r="P1498" s="264">
        <f t="shared" si="1860"/>
        <v>3.3660000000000002E-2</v>
      </c>
      <c r="Q1498" s="265">
        <f t="shared" si="1938"/>
        <v>3.3300000000000003E-2</v>
      </c>
      <c r="R1498" s="265">
        <f t="shared" si="1939"/>
        <v>2.3199999999999998E-2</v>
      </c>
      <c r="S1498" s="265">
        <f t="shared" si="1940"/>
        <v>1.8200000000000001E-2</v>
      </c>
      <c r="T1498" s="265">
        <f t="shared" si="1941"/>
        <v>3.0099999999999998E-2</v>
      </c>
      <c r="V1498" s="257"/>
      <c r="W1498" s="265">
        <f t="shared" si="1942"/>
        <v>2.6200000000000001E-2</v>
      </c>
      <c r="Z1498" s="520" t="s">
        <v>128</v>
      </c>
      <c r="AA1498" s="521">
        <f>COUNTIF(D1466:E1496,"&gt;=0.075")</f>
        <v>0</v>
      </c>
      <c r="AB1498" s="521">
        <f>COUNTIF(F1466:H1496,"&gt;=0.075")</f>
        <v>1</v>
      </c>
      <c r="AC1498" s="521">
        <f>COUNTIF(I1466:J1496,"&gt;=0.075")</f>
        <v>0</v>
      </c>
      <c r="AD1498" s="521">
        <f>COUNTIF(K1466:L1496,"&gt;=0.075")</f>
        <v>0</v>
      </c>
    </row>
    <row r="1499" spans="1:30" ht="17.45" customHeight="1" thickBot="1" x14ac:dyDescent="0.3">
      <c r="A1499" s="257">
        <f t="shared" si="1873"/>
        <v>2</v>
      </c>
      <c r="B1499" s="257">
        <f t="shared" si="1874"/>
        <v>2022</v>
      </c>
      <c r="C1499" s="8">
        <f t="shared" si="1917"/>
        <v>44595</v>
      </c>
      <c r="D1499" s="260"/>
      <c r="E1499" s="261">
        <v>1.5900000000000001E-2</v>
      </c>
      <c r="F1499" s="260"/>
      <c r="G1499" s="262">
        <v>2.7300000000000001E-2</v>
      </c>
      <c r="H1499" s="261"/>
      <c r="I1499" s="260"/>
      <c r="J1499" s="261">
        <v>2.9499999999999998E-2</v>
      </c>
      <c r="K1499" s="260"/>
      <c r="L1499" s="261">
        <v>0.04</v>
      </c>
      <c r="M1499" s="264">
        <f t="shared" si="1857"/>
        <v>2.3460000000000002E-2</v>
      </c>
      <c r="N1499" s="264">
        <f t="shared" si="1858"/>
        <v>2.9607714285714293E-2</v>
      </c>
      <c r="O1499" s="264">
        <f t="shared" si="1859"/>
        <v>2.5720999999999997E-2</v>
      </c>
      <c r="P1499" s="264">
        <f t="shared" si="1860"/>
        <v>3.3576666666666664E-2</v>
      </c>
      <c r="Q1499" s="265">
        <f t="shared" ref="Q1499:Q1503" si="1943">IFERROR(AVERAGE(D1499:E1499),"")</f>
        <v>1.5900000000000001E-2</v>
      </c>
      <c r="R1499" s="265">
        <f t="shared" ref="R1499:R1503" si="1944">IFERROR(AVERAGE(F1499:H1499),"")</f>
        <v>2.7300000000000001E-2</v>
      </c>
      <c r="S1499" s="265">
        <f t="shared" ref="S1499:S1503" si="1945">IFERROR(AVERAGE(I1499:J1499),"")</f>
        <v>2.9499999999999998E-2</v>
      </c>
      <c r="T1499" s="265">
        <f t="shared" ref="T1499:T1503" si="1946">IFERROR(AVERAGE(K1499:L1499),"")</f>
        <v>0.04</v>
      </c>
      <c r="V1499" s="257"/>
      <c r="W1499" s="265">
        <f t="shared" ref="W1499:W1503" si="1947">AVERAGE(Q1499:T1499)</f>
        <v>2.8174999999999999E-2</v>
      </c>
      <c r="AD1499" s="522">
        <f>AVERAGE(AA1496:AD1496)</f>
        <v>2.6935669136878816E-2</v>
      </c>
    </row>
    <row r="1500" spans="1:30" ht="17.45" customHeight="1" x14ac:dyDescent="0.25">
      <c r="A1500" s="257">
        <f t="shared" si="1873"/>
        <v>2</v>
      </c>
      <c r="B1500" s="257">
        <f t="shared" si="1874"/>
        <v>2022</v>
      </c>
      <c r="C1500" s="8">
        <f t="shared" si="1917"/>
        <v>44596</v>
      </c>
      <c r="D1500" s="260">
        <v>0.02</v>
      </c>
      <c r="E1500" s="261"/>
      <c r="F1500" s="260"/>
      <c r="G1500" s="262"/>
      <c r="H1500" s="261">
        <v>2.0500000000000001E-2</v>
      </c>
      <c r="I1500" s="260">
        <v>2.7400000000000001E-2</v>
      </c>
      <c r="J1500" s="261"/>
      <c r="K1500" s="260">
        <v>3.4700000000000002E-2</v>
      </c>
      <c r="L1500" s="261"/>
      <c r="M1500" s="264">
        <f t="shared" si="1857"/>
        <v>2.339666666666667E-2</v>
      </c>
      <c r="N1500" s="264">
        <f t="shared" si="1858"/>
        <v>2.9347714285714289E-2</v>
      </c>
      <c r="O1500" s="264">
        <f t="shared" si="1859"/>
        <v>2.5594333333333327E-2</v>
      </c>
      <c r="P1500" s="264">
        <f t="shared" si="1860"/>
        <v>3.3713333333333338E-2</v>
      </c>
      <c r="Q1500" s="265">
        <f t="shared" si="1943"/>
        <v>0.02</v>
      </c>
      <c r="R1500" s="265">
        <f t="shared" si="1944"/>
        <v>2.0500000000000001E-2</v>
      </c>
      <c r="S1500" s="265">
        <f t="shared" si="1945"/>
        <v>2.7400000000000001E-2</v>
      </c>
      <c r="T1500" s="265">
        <f t="shared" si="1946"/>
        <v>3.4700000000000002E-2</v>
      </c>
      <c r="V1500" s="257"/>
      <c r="W1500" s="265">
        <f t="shared" si="1947"/>
        <v>2.5649999999999999E-2</v>
      </c>
      <c r="X1500" s="265">
        <f>AVERAGE(Q1496:T1500)</f>
        <v>2.958499999999999E-2</v>
      </c>
      <c r="Y1500" s="266">
        <v>214</v>
      </c>
    </row>
    <row r="1501" spans="1:30" ht="17.45" customHeight="1" x14ac:dyDescent="0.25">
      <c r="A1501" s="257">
        <f t="shared" si="1873"/>
        <v>2</v>
      </c>
      <c r="B1501" s="257">
        <f t="shared" si="1874"/>
        <v>2022</v>
      </c>
      <c r="C1501" s="435">
        <f t="shared" si="1917"/>
        <v>44597</v>
      </c>
      <c r="D1501" s="434"/>
      <c r="E1501" s="436">
        <v>1.61E-2</v>
      </c>
      <c r="F1501" s="434"/>
      <c r="G1501" s="438">
        <v>1.26E-2</v>
      </c>
      <c r="H1501" s="436"/>
      <c r="I1501" s="434"/>
      <c r="J1501" s="436">
        <v>1.26E-2</v>
      </c>
      <c r="K1501" s="434"/>
      <c r="L1501" s="436">
        <v>2.0799999999999999E-2</v>
      </c>
      <c r="M1501" s="264">
        <f t="shared" si="1857"/>
        <v>2.3213333333333339E-2</v>
      </c>
      <c r="N1501" s="264">
        <f t="shared" si="1858"/>
        <v>2.8684857142857144E-2</v>
      </c>
      <c r="O1501" s="264">
        <f t="shared" si="1859"/>
        <v>2.4830999999999988E-2</v>
      </c>
      <c r="P1501" s="264">
        <f t="shared" si="1860"/>
        <v>3.3176666666666667E-2</v>
      </c>
      <c r="Q1501" s="442">
        <f t="shared" si="1943"/>
        <v>1.61E-2</v>
      </c>
      <c r="R1501" s="442">
        <f t="shared" si="1944"/>
        <v>1.26E-2</v>
      </c>
      <c r="S1501" s="442">
        <f t="shared" si="1945"/>
        <v>1.26E-2</v>
      </c>
      <c r="T1501" s="442">
        <f t="shared" si="1946"/>
        <v>2.0799999999999999E-2</v>
      </c>
      <c r="U1501" s="326"/>
      <c r="V1501" s="442">
        <f>AVERAGE(Q1501:T1501)</f>
        <v>1.5525000000000001E-2</v>
      </c>
      <c r="W1501" s="445"/>
      <c r="X1501" s="257"/>
      <c r="Y1501" s="266">
        <v>214</v>
      </c>
    </row>
    <row r="1502" spans="1:30" ht="17.45" customHeight="1" x14ac:dyDescent="0.25">
      <c r="A1502" s="257">
        <f t="shared" si="1873"/>
        <v>2</v>
      </c>
      <c r="B1502" s="257">
        <f t="shared" si="1874"/>
        <v>2022</v>
      </c>
      <c r="C1502" s="48">
        <f t="shared" si="1917"/>
        <v>44598</v>
      </c>
      <c r="D1502" s="434">
        <v>1.61E-2</v>
      </c>
      <c r="E1502" s="436"/>
      <c r="F1502" s="434">
        <v>1.06E-2</v>
      </c>
      <c r="G1502" s="438"/>
      <c r="H1502" s="436">
        <v>1.1599999999999999E-2</v>
      </c>
      <c r="I1502" s="434">
        <v>1.24E-2</v>
      </c>
      <c r="J1502" s="436"/>
      <c r="K1502" s="434">
        <v>1.66E-2</v>
      </c>
      <c r="L1502" s="436"/>
      <c r="M1502" s="264">
        <f t="shared" si="1857"/>
        <v>2.3263333333333337E-2</v>
      </c>
      <c r="N1502" s="264">
        <f t="shared" si="1858"/>
        <v>2.8230571428571428E-2</v>
      </c>
      <c r="O1502" s="264">
        <f t="shared" si="1859"/>
        <v>2.4547666666666655E-2</v>
      </c>
      <c r="P1502" s="264">
        <f t="shared" si="1860"/>
        <v>3.2753333333333336E-2</v>
      </c>
      <c r="Q1502" s="442">
        <f t="shared" si="1943"/>
        <v>1.61E-2</v>
      </c>
      <c r="R1502" s="442">
        <f t="shared" si="1944"/>
        <v>1.1099999999999999E-2</v>
      </c>
      <c r="S1502" s="442">
        <f t="shared" si="1945"/>
        <v>1.24E-2</v>
      </c>
      <c r="T1502" s="442">
        <f t="shared" si="1946"/>
        <v>1.66E-2</v>
      </c>
      <c r="U1502" s="326"/>
      <c r="V1502" s="442">
        <f>AVERAGE(Q1502:T1502)</f>
        <v>1.405E-2</v>
      </c>
      <c r="W1502" s="445"/>
      <c r="X1502" s="265">
        <f>AVERAGE(Q1501:T1502)</f>
        <v>1.47875E-2</v>
      </c>
      <c r="Y1502" s="266">
        <v>214</v>
      </c>
    </row>
    <row r="1503" spans="1:30" ht="17.45" customHeight="1" x14ac:dyDescent="0.25">
      <c r="A1503" s="257">
        <f t="shared" si="1873"/>
        <v>2</v>
      </c>
      <c r="B1503" s="257">
        <f t="shared" si="1874"/>
        <v>2022</v>
      </c>
      <c r="C1503" s="8">
        <f t="shared" si="1917"/>
        <v>44599</v>
      </c>
      <c r="D1503" s="260"/>
      <c r="E1503" s="261">
        <v>1.72E-2</v>
      </c>
      <c r="F1503" s="260"/>
      <c r="G1503" s="262">
        <v>2.5600000000000001E-2</v>
      </c>
      <c r="H1503" s="261"/>
      <c r="I1503" s="260"/>
      <c r="J1503" s="261">
        <v>2.64E-2</v>
      </c>
      <c r="K1503" s="260"/>
      <c r="L1503" s="261">
        <v>3.6700000000000003E-2</v>
      </c>
      <c r="M1503" s="264">
        <f t="shared" si="1857"/>
        <v>2.3390000000000001E-2</v>
      </c>
      <c r="N1503" s="264">
        <f t="shared" si="1858"/>
        <v>2.8576285714285714E-2</v>
      </c>
      <c r="O1503" s="264">
        <f t="shared" si="1859"/>
        <v>2.5047666666666659E-2</v>
      </c>
      <c r="P1503" s="264">
        <f t="shared" si="1860"/>
        <v>3.3399999999999999E-2</v>
      </c>
      <c r="Q1503" s="265">
        <f t="shared" si="1943"/>
        <v>1.72E-2</v>
      </c>
      <c r="R1503" s="265">
        <f t="shared" si="1944"/>
        <v>2.5600000000000001E-2</v>
      </c>
      <c r="S1503" s="265">
        <f t="shared" si="1945"/>
        <v>2.64E-2</v>
      </c>
      <c r="T1503" s="265">
        <f t="shared" si="1946"/>
        <v>3.6700000000000003E-2</v>
      </c>
      <c r="V1503" s="257"/>
      <c r="W1503" s="265">
        <f t="shared" si="1947"/>
        <v>2.6475000000000005E-2</v>
      </c>
    </row>
    <row r="1504" spans="1:30" ht="17.45" customHeight="1" x14ac:dyDescent="0.25">
      <c r="A1504" s="257">
        <f t="shared" si="1873"/>
        <v>2</v>
      </c>
      <c r="B1504" s="257">
        <f t="shared" si="1874"/>
        <v>2022</v>
      </c>
      <c r="C1504" s="8">
        <f t="shared" si="1917"/>
        <v>44600</v>
      </c>
      <c r="D1504" s="260">
        <v>1.77E-2</v>
      </c>
      <c r="E1504" s="261"/>
      <c r="F1504" s="260">
        <v>2.3400000000000001E-2</v>
      </c>
      <c r="G1504" s="262"/>
      <c r="H1504" s="261"/>
      <c r="I1504" s="260">
        <v>4.0899999999999999E-2</v>
      </c>
      <c r="J1504" s="261"/>
      <c r="K1504" s="260">
        <v>3.2000000000000001E-2</v>
      </c>
      <c r="L1504" s="261"/>
      <c r="M1504" s="264">
        <f t="shared" si="1857"/>
        <v>2.3300000000000001E-2</v>
      </c>
      <c r="N1504" s="264">
        <f t="shared" si="1858"/>
        <v>2.8630571428571422E-2</v>
      </c>
      <c r="O1504" s="264">
        <f t="shared" si="1859"/>
        <v>2.5904333333333324E-2</v>
      </c>
      <c r="P1504" s="264">
        <f t="shared" si="1860"/>
        <v>3.3729999999999996E-2</v>
      </c>
      <c r="Q1504" s="265">
        <f t="shared" ref="Q1504" si="1948">IFERROR(AVERAGE(D1504:E1504),"")</f>
        <v>1.77E-2</v>
      </c>
      <c r="R1504" s="265">
        <f t="shared" ref="R1504" si="1949">IFERROR(AVERAGE(F1504:H1504),"")</f>
        <v>2.3400000000000001E-2</v>
      </c>
      <c r="S1504" s="265">
        <f t="shared" ref="S1504" si="1950">IFERROR(AVERAGE(I1504:J1504),"")</f>
        <v>4.0899999999999999E-2</v>
      </c>
      <c r="T1504" s="265">
        <f t="shared" ref="T1504" si="1951">IFERROR(AVERAGE(K1504:L1504),"")</f>
        <v>3.2000000000000001E-2</v>
      </c>
      <c r="V1504" s="257"/>
      <c r="W1504" s="265">
        <f t="shared" ref="W1504" si="1952">AVERAGE(Q1504:T1504)</f>
        <v>2.8499999999999998E-2</v>
      </c>
    </row>
    <row r="1505" spans="1:25" ht="17.45" customHeight="1" x14ac:dyDescent="0.25">
      <c r="A1505" s="257">
        <f t="shared" si="1873"/>
        <v>2</v>
      </c>
      <c r="B1505" s="257">
        <f t="shared" si="1874"/>
        <v>2022</v>
      </c>
      <c r="C1505" s="8">
        <f t="shared" si="1917"/>
        <v>44601</v>
      </c>
      <c r="D1505" s="260"/>
      <c r="E1505" s="261">
        <v>3.78E-2</v>
      </c>
      <c r="F1505" s="260"/>
      <c r="G1505" s="262">
        <v>4.3700000000000003E-2</v>
      </c>
      <c r="H1505" s="261"/>
      <c r="I1505" s="260"/>
      <c r="J1505" s="261">
        <v>3.6200000000000003E-2</v>
      </c>
      <c r="K1505" s="260"/>
      <c r="L1505" s="261">
        <v>4.5999999999999999E-2</v>
      </c>
      <c r="M1505" s="264">
        <f t="shared" si="1857"/>
        <v>2.3796666666666667E-2</v>
      </c>
      <c r="N1505" s="264">
        <f t="shared" si="1858"/>
        <v>2.8967714285714288E-2</v>
      </c>
      <c r="O1505" s="264">
        <f t="shared" si="1859"/>
        <v>2.6104333333333327E-2</v>
      </c>
      <c r="P1505" s="264">
        <f t="shared" si="1860"/>
        <v>3.3739999999999999E-2</v>
      </c>
      <c r="Q1505" s="265">
        <f t="shared" ref="Q1505" si="1953">IFERROR(AVERAGE(D1505:E1505),"")</f>
        <v>3.78E-2</v>
      </c>
      <c r="R1505" s="265">
        <f t="shared" ref="R1505" si="1954">IFERROR(AVERAGE(F1505:H1505),"")</f>
        <v>4.3700000000000003E-2</v>
      </c>
      <c r="S1505" s="265">
        <f t="shared" ref="S1505" si="1955">IFERROR(AVERAGE(I1505:J1505),"")</f>
        <v>3.6200000000000003E-2</v>
      </c>
      <c r="T1505" s="265">
        <f t="shared" ref="T1505" si="1956">IFERROR(AVERAGE(K1505:L1505),"")</f>
        <v>4.5999999999999999E-2</v>
      </c>
      <c r="V1505" s="257"/>
      <c r="W1505" s="265">
        <f t="shared" ref="W1505" si="1957">AVERAGE(Q1505:T1505)</f>
        <v>4.0925000000000003E-2</v>
      </c>
    </row>
    <row r="1506" spans="1:25" ht="17.45" customHeight="1" x14ac:dyDescent="0.25">
      <c r="A1506" s="257">
        <f t="shared" si="1873"/>
        <v>2</v>
      </c>
      <c r="B1506" s="257">
        <f t="shared" si="1874"/>
        <v>2022</v>
      </c>
      <c r="C1506" s="8">
        <f t="shared" si="1917"/>
        <v>44602</v>
      </c>
      <c r="D1506" s="260">
        <v>3.2800000000000003E-2</v>
      </c>
      <c r="E1506" s="261"/>
      <c r="F1506" s="260"/>
      <c r="G1506" s="262"/>
      <c r="H1506" s="261">
        <v>3.8800000000000001E-2</v>
      </c>
      <c r="I1506" s="260">
        <v>3.6900000000000002E-2</v>
      </c>
      <c r="J1506" s="261"/>
      <c r="K1506" s="260">
        <v>4.19E-2</v>
      </c>
      <c r="L1506" s="261"/>
      <c r="M1506" s="264">
        <f t="shared" si="1857"/>
        <v>2.3860000000000003E-2</v>
      </c>
      <c r="N1506" s="264">
        <f t="shared" si="1858"/>
        <v>2.9044857142857143E-2</v>
      </c>
      <c r="O1506" s="264">
        <f t="shared" si="1859"/>
        <v>2.6187666666666661E-2</v>
      </c>
      <c r="P1506" s="264">
        <f t="shared" si="1860"/>
        <v>3.3236666666666671E-2</v>
      </c>
      <c r="Q1506" s="265">
        <f t="shared" ref="Q1506" si="1958">IFERROR(AVERAGE(D1506:E1506),"")</f>
        <v>3.2800000000000003E-2</v>
      </c>
      <c r="R1506" s="265">
        <f t="shared" ref="R1506" si="1959">IFERROR(AVERAGE(F1506:H1506),"")</f>
        <v>3.8800000000000001E-2</v>
      </c>
      <c r="S1506" s="265">
        <f t="shared" ref="S1506" si="1960">IFERROR(AVERAGE(I1506:J1506),"")</f>
        <v>3.6900000000000002E-2</v>
      </c>
      <c r="T1506" s="265">
        <f t="shared" ref="T1506" si="1961">IFERROR(AVERAGE(K1506:L1506),"")</f>
        <v>4.19E-2</v>
      </c>
      <c r="V1506" s="257"/>
      <c r="W1506" s="265">
        <f t="shared" ref="W1506" si="1962">AVERAGE(Q1506:T1506)</f>
        <v>3.7600000000000001E-2</v>
      </c>
    </row>
    <row r="1507" spans="1:25" ht="17.45" customHeight="1" x14ac:dyDescent="0.25">
      <c r="A1507" s="257">
        <f t="shared" si="1873"/>
        <v>2</v>
      </c>
      <c r="B1507" s="257">
        <f t="shared" si="1874"/>
        <v>2022</v>
      </c>
      <c r="C1507" s="8">
        <f t="shared" si="1917"/>
        <v>44603</v>
      </c>
      <c r="D1507" s="252"/>
      <c r="E1507" s="253">
        <v>2.2100000000000002E-2</v>
      </c>
      <c r="F1507" s="252"/>
      <c r="G1507" s="254">
        <v>2.7699999999999999E-2</v>
      </c>
      <c r="H1507" s="253"/>
      <c r="I1507" s="252"/>
      <c r="J1507" s="253">
        <v>3.78E-2</v>
      </c>
      <c r="K1507" s="252"/>
      <c r="L1507" s="253">
        <v>4.7899999999999998E-2</v>
      </c>
      <c r="M1507" s="264">
        <f t="shared" ref="M1507:M1570" si="1963">IF(SUM(D1507:E1507)&gt;0,IFERROR(AVERAGE(D1478:E1507),""),"")</f>
        <v>2.3583333333333338E-2</v>
      </c>
      <c r="N1507" s="264">
        <f t="shared" ref="N1507:N1570" si="1964">IF(SUM(F1507:H1507)&gt;0,IFERROR(AVERAGE(F1478:H1507),""),"")</f>
        <v>2.8922E-2</v>
      </c>
      <c r="O1507" s="264">
        <f t="shared" ref="O1507:O1570" si="1965">IF(SUM(I1507:J1507)&gt;0,IFERROR(AVERAGE(I1478:J1507),""),"")</f>
        <v>2.6347666666666665E-2</v>
      </c>
      <c r="P1507" s="264">
        <f t="shared" ref="P1507:P1570" si="1966">IF(SUM(K1507:L1507)&gt;0,IFERROR(AVERAGE(K1478:L1507),""),"")</f>
        <v>3.3226666666666668E-2</v>
      </c>
      <c r="Q1507" s="265">
        <f t="shared" ref="Q1507:Q1508" si="1967">IFERROR(AVERAGE(D1507:E1507),"")</f>
        <v>2.2100000000000002E-2</v>
      </c>
      <c r="R1507" s="265">
        <f t="shared" ref="R1507:R1508" si="1968">IFERROR(AVERAGE(F1507:H1507),"")</f>
        <v>2.7699999999999999E-2</v>
      </c>
      <c r="S1507" s="265">
        <f t="shared" ref="S1507:S1508" si="1969">IFERROR(AVERAGE(I1507:J1507),"")</f>
        <v>3.78E-2</v>
      </c>
      <c r="T1507" s="265">
        <f t="shared" ref="T1507:T1508" si="1970">IFERROR(AVERAGE(K1507:L1507),"")</f>
        <v>4.7899999999999998E-2</v>
      </c>
      <c r="V1507" s="257"/>
      <c r="W1507" s="265">
        <f t="shared" ref="W1507" si="1971">AVERAGE(Q1507:T1507)</f>
        <v>3.3875000000000002E-2</v>
      </c>
      <c r="X1507" s="265">
        <f>AVERAGE(Q1503:T1507)</f>
        <v>3.3474999999999998E-2</v>
      </c>
      <c r="Y1507" s="266">
        <v>215</v>
      </c>
    </row>
    <row r="1508" spans="1:25" ht="17.45" customHeight="1" x14ac:dyDescent="0.25">
      <c r="A1508" s="257">
        <f t="shared" si="1873"/>
        <v>2</v>
      </c>
      <c r="B1508" s="257">
        <f t="shared" si="1874"/>
        <v>2022</v>
      </c>
      <c r="C1508" s="48">
        <f t="shared" si="1917"/>
        <v>44604</v>
      </c>
      <c r="D1508" s="448">
        <v>2.2700000000000001E-2</v>
      </c>
      <c r="E1508" s="449"/>
      <c r="F1508" s="448">
        <v>8.9099999999999995E-3</v>
      </c>
      <c r="G1508" s="450"/>
      <c r="H1508" s="449">
        <v>9.8700000000000003E-3</v>
      </c>
      <c r="I1508" s="448">
        <v>1.32E-2</v>
      </c>
      <c r="J1508" s="449"/>
      <c r="K1508" s="448">
        <v>2.1899999999999999E-2</v>
      </c>
      <c r="L1508" s="449"/>
      <c r="M1508" s="264">
        <f t="shared" si="1963"/>
        <v>2.3013333333333337E-2</v>
      </c>
      <c r="N1508" s="264">
        <f t="shared" si="1964"/>
        <v>2.734428571428571E-2</v>
      </c>
      <c r="O1508" s="264">
        <f t="shared" si="1965"/>
        <v>2.5491E-2</v>
      </c>
      <c r="P1508" s="264">
        <f t="shared" si="1966"/>
        <v>3.2300000000000002E-2</v>
      </c>
      <c r="Q1508" s="442">
        <f t="shared" si="1967"/>
        <v>2.2700000000000001E-2</v>
      </c>
      <c r="R1508" s="442">
        <f t="shared" si="1968"/>
        <v>9.389999999999999E-3</v>
      </c>
      <c r="S1508" s="442">
        <f t="shared" si="1969"/>
        <v>1.32E-2</v>
      </c>
      <c r="T1508" s="442">
        <f t="shared" si="1970"/>
        <v>2.1899999999999999E-2</v>
      </c>
      <c r="U1508" s="326"/>
      <c r="V1508" s="442">
        <f>AVERAGE(Q1508:T1508)</f>
        <v>1.67975E-2</v>
      </c>
      <c r="W1508" s="445"/>
      <c r="X1508" s="257"/>
      <c r="Y1508" s="266">
        <v>215</v>
      </c>
    </row>
    <row r="1509" spans="1:25" ht="17.45" customHeight="1" x14ac:dyDescent="0.25">
      <c r="A1509" s="257">
        <f t="shared" si="1873"/>
        <v>2</v>
      </c>
      <c r="B1509" s="257">
        <f t="shared" si="1874"/>
        <v>2022</v>
      </c>
      <c r="C1509" s="435">
        <f t="shared" si="1917"/>
        <v>44605</v>
      </c>
      <c r="D1509" s="448"/>
      <c r="E1509" s="449">
        <v>2.2800000000000001E-2</v>
      </c>
      <c r="F1509" s="448"/>
      <c r="G1509" s="450">
        <v>1.1900000000000001E-2</v>
      </c>
      <c r="H1509" s="449"/>
      <c r="I1509" s="448"/>
      <c r="J1509" s="449">
        <v>6.77E-3</v>
      </c>
      <c r="K1509" s="448"/>
      <c r="L1509" s="449">
        <v>2.24E-2</v>
      </c>
      <c r="M1509" s="264">
        <f t="shared" si="1963"/>
        <v>2.2756666666666672E-2</v>
      </c>
      <c r="N1509" s="264">
        <f t="shared" si="1964"/>
        <v>2.6538571428571425E-2</v>
      </c>
      <c r="O1509" s="264">
        <f t="shared" si="1965"/>
        <v>2.4490000000000005E-2</v>
      </c>
      <c r="P1509" s="264">
        <f t="shared" si="1966"/>
        <v>3.1506666666666669E-2</v>
      </c>
      <c r="Q1509" s="442">
        <f t="shared" ref="Q1509:Q1515" si="1972">IFERROR(AVERAGE(D1509:E1509),"")</f>
        <v>2.2800000000000001E-2</v>
      </c>
      <c r="R1509" s="442">
        <f t="shared" ref="R1509:R1515" si="1973">IFERROR(AVERAGE(F1509:H1509),"")</f>
        <v>1.1900000000000001E-2</v>
      </c>
      <c r="S1509" s="442">
        <f t="shared" ref="S1509:S1515" si="1974">IFERROR(AVERAGE(I1509:J1509),"")</f>
        <v>6.77E-3</v>
      </c>
      <c r="T1509" s="442">
        <f t="shared" ref="T1509:T1515" si="1975">IFERROR(AVERAGE(K1509:L1509),"")</f>
        <v>2.24E-2</v>
      </c>
      <c r="U1509" s="326"/>
      <c r="V1509" s="442">
        <f>AVERAGE(Q1509:T1509)</f>
        <v>1.5967499999999999E-2</v>
      </c>
      <c r="W1509" s="445"/>
      <c r="X1509" s="265">
        <f>AVERAGE(Q1508:T1509)</f>
        <v>1.6382500000000001E-2</v>
      </c>
      <c r="Y1509" s="266">
        <v>215</v>
      </c>
    </row>
    <row r="1510" spans="1:25" ht="17.45" customHeight="1" x14ac:dyDescent="0.25">
      <c r="A1510" s="257">
        <f t="shared" si="1873"/>
        <v>2</v>
      </c>
      <c r="B1510" s="257">
        <f t="shared" si="1874"/>
        <v>2022</v>
      </c>
      <c r="C1510" s="8">
        <f t="shared" si="1917"/>
        <v>44606</v>
      </c>
      <c r="D1510" s="252">
        <v>2.6499999999999999E-2</v>
      </c>
      <c r="E1510" s="253"/>
      <c r="F1510" s="252">
        <v>2.5000000000000001E-2</v>
      </c>
      <c r="G1510" s="254"/>
      <c r="H1510" s="253"/>
      <c r="I1510" s="252">
        <v>7.85E-2</v>
      </c>
      <c r="J1510" s="253"/>
      <c r="K1510" s="252">
        <v>3.1E-2</v>
      </c>
      <c r="L1510" s="253"/>
      <c r="M1510" s="264">
        <f t="shared" si="1963"/>
        <v>2.2773333333333347E-2</v>
      </c>
      <c r="N1510" s="264">
        <f t="shared" si="1964"/>
        <v>2.6304285714285714E-2</v>
      </c>
      <c r="O1510" s="264">
        <f t="shared" si="1965"/>
        <v>2.6243333333333337E-2</v>
      </c>
      <c r="P1510" s="264">
        <f t="shared" si="1966"/>
        <v>3.1583333333333338E-2</v>
      </c>
      <c r="Q1510" s="265">
        <f t="shared" si="1972"/>
        <v>2.6499999999999999E-2</v>
      </c>
      <c r="R1510" s="265">
        <f t="shared" si="1973"/>
        <v>2.5000000000000001E-2</v>
      </c>
      <c r="S1510" s="265">
        <f t="shared" si="1974"/>
        <v>7.85E-2</v>
      </c>
      <c r="T1510" s="265">
        <f t="shared" si="1975"/>
        <v>3.1E-2</v>
      </c>
      <c r="V1510" s="257"/>
      <c r="W1510" s="265">
        <f t="shared" ref="W1510:W1514" si="1976">AVERAGE(Q1510:T1510)</f>
        <v>4.0250000000000001E-2</v>
      </c>
    </row>
    <row r="1511" spans="1:25" ht="17.45" customHeight="1" x14ac:dyDescent="0.25">
      <c r="A1511" s="257">
        <f t="shared" si="1873"/>
        <v>2</v>
      </c>
      <c r="B1511" s="257">
        <f t="shared" si="1874"/>
        <v>2022</v>
      </c>
      <c r="C1511" s="8">
        <f t="shared" si="1917"/>
        <v>44607</v>
      </c>
      <c r="D1511" s="252"/>
      <c r="E1511" s="253">
        <v>3.1600000000000003E-2</v>
      </c>
      <c r="F1511" s="252"/>
      <c r="G1511" s="254">
        <v>3.5200000000000002E-2</v>
      </c>
      <c r="H1511" s="253"/>
      <c r="I1511" s="252"/>
      <c r="J1511" s="253">
        <v>2.5399999999999999E-2</v>
      </c>
      <c r="K1511" s="252"/>
      <c r="L1511" s="253">
        <v>4.8399999999999999E-2</v>
      </c>
      <c r="M1511" s="264">
        <f t="shared" si="1963"/>
        <v>2.3293333333333336E-2</v>
      </c>
      <c r="N1511" s="264">
        <f t="shared" si="1964"/>
        <v>2.6832857142857137E-2</v>
      </c>
      <c r="O1511" s="264">
        <f t="shared" si="1965"/>
        <v>2.684166666666667E-2</v>
      </c>
      <c r="P1511" s="264">
        <f t="shared" si="1966"/>
        <v>3.2493333333333332E-2</v>
      </c>
      <c r="Q1511" s="265">
        <f t="shared" si="1972"/>
        <v>3.1600000000000003E-2</v>
      </c>
      <c r="R1511" s="265">
        <f t="shared" si="1973"/>
        <v>3.5200000000000002E-2</v>
      </c>
      <c r="S1511" s="265">
        <f t="shared" si="1974"/>
        <v>2.5399999999999999E-2</v>
      </c>
      <c r="T1511" s="265">
        <f t="shared" si="1975"/>
        <v>4.8399999999999999E-2</v>
      </c>
      <c r="V1511" s="257"/>
      <c r="W1511" s="265">
        <f t="shared" si="1976"/>
        <v>3.5150000000000001E-2</v>
      </c>
    </row>
    <row r="1512" spans="1:25" ht="17.45" customHeight="1" x14ac:dyDescent="0.25">
      <c r="A1512" s="257">
        <f t="shared" si="1873"/>
        <v>2</v>
      </c>
      <c r="B1512" s="257">
        <f t="shared" si="1874"/>
        <v>2022</v>
      </c>
      <c r="C1512" s="8">
        <f t="shared" si="1917"/>
        <v>44608</v>
      </c>
      <c r="D1512" s="252">
        <v>2.1399999999999999E-2</v>
      </c>
      <c r="E1512" s="253"/>
      <c r="F1512" s="252"/>
      <c r="G1512" s="254"/>
      <c r="H1512" s="253">
        <v>1.21E-2</v>
      </c>
      <c r="I1512" s="252">
        <v>1.5699999999999999E-2</v>
      </c>
      <c r="J1512" s="253"/>
      <c r="K1512" s="252">
        <v>3.9300000000000002E-2</v>
      </c>
      <c r="L1512" s="253"/>
      <c r="M1512" s="264">
        <f t="shared" si="1963"/>
        <v>2.3653333333333339E-2</v>
      </c>
      <c r="N1512" s="264">
        <f t="shared" si="1964"/>
        <v>2.6890000000000001E-2</v>
      </c>
      <c r="O1512" s="264">
        <f t="shared" si="1965"/>
        <v>2.6971666666666672E-2</v>
      </c>
      <c r="P1512" s="264">
        <f t="shared" si="1966"/>
        <v>3.3266666666666674E-2</v>
      </c>
      <c r="Q1512" s="265">
        <f t="shared" si="1972"/>
        <v>2.1399999999999999E-2</v>
      </c>
      <c r="R1512" s="265">
        <f t="shared" si="1973"/>
        <v>1.21E-2</v>
      </c>
      <c r="S1512" s="265">
        <f t="shared" si="1974"/>
        <v>1.5699999999999999E-2</v>
      </c>
      <c r="T1512" s="265">
        <f t="shared" si="1975"/>
        <v>3.9300000000000002E-2</v>
      </c>
      <c r="V1512" s="257"/>
      <c r="W1512" s="265">
        <f t="shared" si="1976"/>
        <v>2.2124999999999999E-2</v>
      </c>
    </row>
    <row r="1513" spans="1:25" ht="17.45" customHeight="1" x14ac:dyDescent="0.25">
      <c r="A1513" s="257">
        <f t="shared" si="1873"/>
        <v>2</v>
      </c>
      <c r="B1513" s="257">
        <f t="shared" si="1874"/>
        <v>2022</v>
      </c>
      <c r="C1513" s="8">
        <f t="shared" si="1917"/>
        <v>44609</v>
      </c>
      <c r="D1513" s="252"/>
      <c r="E1513" s="253">
        <v>2.01E-2</v>
      </c>
      <c r="F1513" s="252"/>
      <c r="G1513" s="254">
        <v>1.84E-2</v>
      </c>
      <c r="H1513" s="253"/>
      <c r="I1513" s="252"/>
      <c r="J1513" s="253">
        <v>2.4199999999999999E-2</v>
      </c>
      <c r="K1513" s="252"/>
      <c r="L1513" s="253">
        <v>2.0400000000000001E-2</v>
      </c>
      <c r="M1513" s="264">
        <f t="shared" si="1963"/>
        <v>2.3793333333333336E-2</v>
      </c>
      <c r="N1513" s="264">
        <f t="shared" si="1964"/>
        <v>2.6201428571428566E-2</v>
      </c>
      <c r="O1513" s="264">
        <f t="shared" si="1965"/>
        <v>2.6641666666666671E-2</v>
      </c>
      <c r="P1513" s="264">
        <f t="shared" si="1966"/>
        <v>3.3133333333333334E-2</v>
      </c>
      <c r="Q1513" s="265">
        <f t="shared" si="1972"/>
        <v>2.01E-2</v>
      </c>
      <c r="R1513" s="265">
        <f t="shared" si="1973"/>
        <v>1.84E-2</v>
      </c>
      <c r="S1513" s="265">
        <f t="shared" si="1974"/>
        <v>2.4199999999999999E-2</v>
      </c>
      <c r="T1513" s="265">
        <f t="shared" si="1975"/>
        <v>2.0400000000000001E-2</v>
      </c>
      <c r="V1513" s="257"/>
      <c r="W1513" s="265">
        <f t="shared" si="1976"/>
        <v>2.0775000000000002E-2</v>
      </c>
    </row>
    <row r="1514" spans="1:25" ht="17.45" customHeight="1" x14ac:dyDescent="0.25">
      <c r="A1514" s="257">
        <f t="shared" si="1873"/>
        <v>2</v>
      </c>
      <c r="B1514" s="257">
        <f t="shared" si="1874"/>
        <v>2022</v>
      </c>
      <c r="C1514" s="48">
        <f t="shared" si="1917"/>
        <v>44610</v>
      </c>
      <c r="D1514" s="279">
        <v>2.9600000000000001E-2</v>
      </c>
      <c r="E1514" s="280"/>
      <c r="F1514" s="279">
        <v>0.02</v>
      </c>
      <c r="G1514" s="281"/>
      <c r="H1514" s="280">
        <v>1.95E-2</v>
      </c>
      <c r="I1514" s="279">
        <v>2.3199999999999998E-2</v>
      </c>
      <c r="J1514" s="280"/>
      <c r="K1514" s="279">
        <v>3.2099999999999997E-2</v>
      </c>
      <c r="L1514" s="280"/>
      <c r="M1514" s="264">
        <f t="shared" si="1963"/>
        <v>2.4253333333333335E-2</v>
      </c>
      <c r="N1514" s="264">
        <f t="shared" si="1964"/>
        <v>2.586142857142857E-2</v>
      </c>
      <c r="O1514" s="264">
        <f t="shared" si="1965"/>
        <v>2.6215000000000002E-2</v>
      </c>
      <c r="P1514" s="264">
        <f t="shared" si="1966"/>
        <v>3.3143333333333337E-2</v>
      </c>
      <c r="Q1514" s="265">
        <f t="shared" si="1972"/>
        <v>2.9600000000000001E-2</v>
      </c>
      <c r="R1514" s="265">
        <f t="shared" si="1973"/>
        <v>1.975E-2</v>
      </c>
      <c r="S1514" s="265">
        <f t="shared" si="1974"/>
        <v>2.3199999999999998E-2</v>
      </c>
      <c r="T1514" s="265">
        <f t="shared" si="1975"/>
        <v>3.2099999999999997E-2</v>
      </c>
      <c r="V1514" s="257"/>
      <c r="W1514" s="265">
        <f t="shared" si="1976"/>
        <v>2.6162499999999998E-2</v>
      </c>
      <c r="X1514" s="265">
        <f>AVERAGE(Q1510:T1514)</f>
        <v>2.8892499999999998E-2</v>
      </c>
      <c r="Y1514" s="266">
        <v>216</v>
      </c>
    </row>
    <row r="1515" spans="1:25" ht="17.45" customHeight="1" x14ac:dyDescent="0.25">
      <c r="A1515" s="257">
        <f t="shared" si="1873"/>
        <v>2</v>
      </c>
      <c r="B1515" s="257">
        <f t="shared" si="1874"/>
        <v>2022</v>
      </c>
      <c r="C1515" s="435">
        <f t="shared" si="1917"/>
        <v>44611</v>
      </c>
      <c r="D1515" s="448"/>
      <c r="E1515" s="449">
        <v>1.66E-2</v>
      </c>
      <c r="F1515" s="448"/>
      <c r="G1515" s="450">
        <v>1.26E-2</v>
      </c>
      <c r="H1515" s="449"/>
      <c r="I1515" s="448"/>
      <c r="J1515" s="449">
        <v>1.2500000000000001E-2</v>
      </c>
      <c r="K1515" s="448"/>
      <c r="L1515" s="449">
        <v>2.4400000000000002E-2</v>
      </c>
      <c r="M1515" s="264">
        <f t="shared" si="1963"/>
        <v>2.4239999999999998E-2</v>
      </c>
      <c r="N1515" s="264">
        <f t="shared" si="1964"/>
        <v>2.5512857142857139E-2</v>
      </c>
      <c r="O1515" s="264">
        <f t="shared" si="1965"/>
        <v>2.5588333333333331E-2</v>
      </c>
      <c r="P1515" s="264">
        <f t="shared" si="1966"/>
        <v>3.2770000000000001E-2</v>
      </c>
      <c r="Q1515" s="442">
        <f t="shared" si="1972"/>
        <v>1.66E-2</v>
      </c>
      <c r="R1515" s="442">
        <f t="shared" si="1973"/>
        <v>1.26E-2</v>
      </c>
      <c r="S1515" s="442">
        <f t="shared" si="1974"/>
        <v>1.2500000000000001E-2</v>
      </c>
      <c r="T1515" s="442">
        <f t="shared" si="1975"/>
        <v>2.4400000000000002E-2</v>
      </c>
      <c r="U1515" s="326"/>
      <c r="V1515" s="442">
        <f>AVERAGE(Q1515:T1515)</f>
        <v>1.6525000000000001E-2</v>
      </c>
      <c r="W1515" s="445"/>
      <c r="X1515" s="257"/>
      <c r="Y1515" s="266">
        <v>216</v>
      </c>
    </row>
    <row r="1516" spans="1:25" ht="17.45" customHeight="1" x14ac:dyDescent="0.25">
      <c r="A1516" s="257">
        <f t="shared" si="1873"/>
        <v>2</v>
      </c>
      <c r="B1516" s="257">
        <f t="shared" si="1874"/>
        <v>2022</v>
      </c>
      <c r="C1516" s="435">
        <f t="shared" si="1917"/>
        <v>44612</v>
      </c>
      <c r="D1516" s="448">
        <v>1.38E-2</v>
      </c>
      <c r="E1516" s="449"/>
      <c r="F1516" s="448">
        <v>1.24E-2</v>
      </c>
      <c r="G1516" s="450"/>
      <c r="H1516" s="449"/>
      <c r="I1516" s="448">
        <v>7.8799999999999999E-3</v>
      </c>
      <c r="J1516" s="449"/>
      <c r="K1516" s="448">
        <v>1.61E-2</v>
      </c>
      <c r="L1516" s="449"/>
      <c r="M1516" s="264">
        <f t="shared" si="1963"/>
        <v>2.4E-2</v>
      </c>
      <c r="N1516" s="264">
        <f t="shared" si="1964"/>
        <v>2.5044285714285713E-2</v>
      </c>
      <c r="O1516" s="264">
        <f t="shared" si="1965"/>
        <v>2.5007666666666668E-2</v>
      </c>
      <c r="P1516" s="264">
        <f t="shared" si="1966"/>
        <v>3.256333333333334E-2</v>
      </c>
      <c r="Q1516" s="442">
        <f t="shared" ref="Q1516:Q1518" si="1977">IFERROR(AVERAGE(D1516:E1516),"")</f>
        <v>1.38E-2</v>
      </c>
      <c r="R1516" s="442">
        <f t="shared" ref="R1516:R1518" si="1978">IFERROR(AVERAGE(F1516:H1516),"")</f>
        <v>1.24E-2</v>
      </c>
      <c r="S1516" s="442">
        <f t="shared" ref="S1516:S1518" si="1979">IFERROR(AVERAGE(I1516:J1516),"")</f>
        <v>7.8799999999999999E-3</v>
      </c>
      <c r="T1516" s="442">
        <f t="shared" ref="T1516:T1518" si="1980">IFERROR(AVERAGE(K1516:L1516),"")</f>
        <v>1.61E-2</v>
      </c>
      <c r="U1516" s="326"/>
      <c r="V1516" s="442">
        <f>AVERAGE(Q1516:T1516)</f>
        <v>1.2545000000000001E-2</v>
      </c>
      <c r="W1516" s="445"/>
      <c r="X1516" s="265">
        <f>AVERAGE(Q1515:T1516)</f>
        <v>1.4534999999999999E-2</v>
      </c>
      <c r="Y1516" s="266">
        <v>216</v>
      </c>
    </row>
    <row r="1517" spans="1:25" ht="17.45" customHeight="1" x14ac:dyDescent="0.25">
      <c r="A1517" s="257">
        <f t="shared" si="1873"/>
        <v>2</v>
      </c>
      <c r="B1517" s="257">
        <f t="shared" si="1874"/>
        <v>2022</v>
      </c>
      <c r="C1517" s="8">
        <f t="shared" si="1917"/>
        <v>44613</v>
      </c>
      <c r="D1517" s="252"/>
      <c r="E1517" s="253">
        <v>1.9900000000000001E-2</v>
      </c>
      <c r="F1517" s="252"/>
      <c r="G1517" s="254">
        <v>1.61E-2</v>
      </c>
      <c r="H1517" s="253"/>
      <c r="I1517" s="252"/>
      <c r="J1517" s="253">
        <v>1.3299999999999999E-2</v>
      </c>
      <c r="K1517" s="252"/>
      <c r="L1517" s="253">
        <v>2.7900000000000001E-2</v>
      </c>
      <c r="M1517" s="264">
        <f t="shared" si="1963"/>
        <v>2.4249999999999997E-2</v>
      </c>
      <c r="N1517" s="264">
        <f t="shared" si="1964"/>
        <v>2.4609999999999996E-2</v>
      </c>
      <c r="O1517" s="264">
        <f t="shared" si="1965"/>
        <v>2.4420999999999995E-2</v>
      </c>
      <c r="P1517" s="264">
        <f t="shared" si="1966"/>
        <v>3.2710000000000003E-2</v>
      </c>
      <c r="Q1517" s="265">
        <f t="shared" si="1977"/>
        <v>1.9900000000000001E-2</v>
      </c>
      <c r="R1517" s="265">
        <f t="shared" si="1978"/>
        <v>1.61E-2</v>
      </c>
      <c r="S1517" s="265">
        <f t="shared" si="1979"/>
        <v>1.3299999999999999E-2</v>
      </c>
      <c r="T1517" s="265">
        <f t="shared" si="1980"/>
        <v>2.7900000000000001E-2</v>
      </c>
      <c r="V1517" s="257"/>
      <c r="W1517" s="265">
        <f t="shared" ref="W1517:W1518" si="1981">AVERAGE(Q1517:T1517)</f>
        <v>1.9300000000000001E-2</v>
      </c>
    </row>
    <row r="1518" spans="1:25" ht="17.45" customHeight="1" x14ac:dyDescent="0.25">
      <c r="A1518" s="257">
        <f t="shared" si="1873"/>
        <v>2</v>
      </c>
      <c r="B1518" s="257">
        <f t="shared" si="1874"/>
        <v>2022</v>
      </c>
      <c r="C1518" s="8">
        <f t="shared" si="1917"/>
        <v>44614</v>
      </c>
      <c r="D1518" s="252">
        <v>2.6100000000000002E-2</v>
      </c>
      <c r="E1518" s="253"/>
      <c r="F1518" s="252"/>
      <c r="G1518" s="254"/>
      <c r="H1518" s="253">
        <v>3.61E-2</v>
      </c>
      <c r="I1518" s="252">
        <v>1.61E-2</v>
      </c>
      <c r="J1518" s="253"/>
      <c r="K1518" s="252">
        <v>3.44E-2</v>
      </c>
      <c r="L1518" s="253"/>
      <c r="M1518" s="264">
        <f t="shared" si="1963"/>
        <v>2.4739999999999998E-2</v>
      </c>
      <c r="N1518" s="264">
        <f t="shared" si="1964"/>
        <v>2.5402285714285711E-2</v>
      </c>
      <c r="O1518" s="264">
        <f t="shared" si="1965"/>
        <v>2.4738333333333327E-2</v>
      </c>
      <c r="P1518" s="264">
        <f t="shared" si="1966"/>
        <v>3.3353333333333339E-2</v>
      </c>
      <c r="Q1518" s="265">
        <f t="shared" si="1977"/>
        <v>2.6100000000000002E-2</v>
      </c>
      <c r="R1518" s="265">
        <f t="shared" si="1978"/>
        <v>3.61E-2</v>
      </c>
      <c r="S1518" s="265">
        <f t="shared" si="1979"/>
        <v>1.61E-2</v>
      </c>
      <c r="T1518" s="265">
        <f t="shared" si="1980"/>
        <v>3.44E-2</v>
      </c>
      <c r="V1518" s="257"/>
      <c r="W1518" s="265">
        <f t="shared" si="1981"/>
        <v>2.8175000000000002E-2</v>
      </c>
    </row>
    <row r="1519" spans="1:25" ht="17.45" customHeight="1" x14ac:dyDescent="0.25">
      <c r="A1519" s="257">
        <f t="shared" si="1873"/>
        <v>2</v>
      </c>
      <c r="B1519" s="257">
        <f t="shared" si="1874"/>
        <v>2022</v>
      </c>
      <c r="C1519" s="8">
        <f t="shared" si="1917"/>
        <v>44615</v>
      </c>
      <c r="D1519" s="260"/>
      <c r="E1519" s="261">
        <v>1.2200000000000001E-2</v>
      </c>
      <c r="F1519" s="260"/>
      <c r="G1519" s="262">
        <v>3.0099999999999998E-2</v>
      </c>
      <c r="H1519" s="261"/>
      <c r="I1519" s="260"/>
      <c r="J1519" s="261">
        <v>2.9499999999999998E-2</v>
      </c>
      <c r="K1519" s="260"/>
      <c r="L1519" s="261">
        <v>2.7799999999999998E-2</v>
      </c>
      <c r="M1519" s="264">
        <f t="shared" si="1963"/>
        <v>2.4399999999999998E-2</v>
      </c>
      <c r="N1519" s="264">
        <f t="shared" si="1964"/>
        <v>2.5670857142857141E-2</v>
      </c>
      <c r="O1519" s="264">
        <f t="shared" si="1965"/>
        <v>2.4941666666666661E-2</v>
      </c>
      <c r="P1519" s="264">
        <f t="shared" si="1966"/>
        <v>3.2880000000000006E-2</v>
      </c>
      <c r="Q1519" s="265">
        <f t="shared" ref="Q1519:Q1525" si="1982">IFERROR(AVERAGE(D1519:E1519),"")</f>
        <v>1.2200000000000001E-2</v>
      </c>
      <c r="R1519" s="265">
        <f t="shared" ref="R1519:R1525" si="1983">IFERROR(AVERAGE(F1519:H1519),"")</f>
        <v>3.0099999999999998E-2</v>
      </c>
      <c r="S1519" s="265">
        <f t="shared" ref="S1519:S1525" si="1984">IFERROR(AVERAGE(I1519:J1519),"")</f>
        <v>2.9499999999999998E-2</v>
      </c>
      <c r="T1519" s="265">
        <f t="shared" ref="T1519:T1525" si="1985">IFERROR(AVERAGE(K1519:L1519),"")</f>
        <v>2.7799999999999998E-2</v>
      </c>
      <c r="V1519" s="257"/>
      <c r="W1519" s="265">
        <f t="shared" ref="W1519:W1525" si="1986">AVERAGE(Q1519:T1519)</f>
        <v>2.4899999999999999E-2</v>
      </c>
    </row>
    <row r="1520" spans="1:25" ht="17.45" customHeight="1" x14ac:dyDescent="0.25">
      <c r="A1520" s="257">
        <f t="shared" ref="A1520:A1583" si="1987">IF(ISNUMBER(C1520),MONTH(C1520),"")</f>
        <v>2</v>
      </c>
      <c r="B1520" s="257">
        <f t="shared" ref="B1520:B1583" si="1988">IF(ISNUMBER(C1520),YEAR(C1520),"")</f>
        <v>2022</v>
      </c>
      <c r="C1520" s="48">
        <f t="shared" si="1917"/>
        <v>44616</v>
      </c>
      <c r="D1520" s="275">
        <v>1.15E-2</v>
      </c>
      <c r="E1520" s="276"/>
      <c r="F1520" s="275">
        <v>1.7600000000000001E-2</v>
      </c>
      <c r="G1520" s="277"/>
      <c r="H1520" s="276">
        <v>1.9400000000000001E-2</v>
      </c>
      <c r="I1520" s="275">
        <v>1.9E-2</v>
      </c>
      <c r="J1520" s="276"/>
      <c r="K1520" s="275">
        <v>1.8700000000000001E-2</v>
      </c>
      <c r="L1520" s="276"/>
      <c r="M1520" s="264">
        <f t="shared" si="1963"/>
        <v>2.3856666666666661E-2</v>
      </c>
      <c r="N1520" s="264">
        <f t="shared" si="1964"/>
        <v>2.4976571428571421E-2</v>
      </c>
      <c r="O1520" s="264">
        <f t="shared" si="1965"/>
        <v>2.4891666666666663E-2</v>
      </c>
      <c r="P1520" s="264">
        <f t="shared" si="1966"/>
        <v>3.2330000000000012E-2</v>
      </c>
      <c r="Q1520" s="265">
        <f t="shared" si="1982"/>
        <v>1.15E-2</v>
      </c>
      <c r="R1520" s="265">
        <f t="shared" si="1983"/>
        <v>1.8500000000000003E-2</v>
      </c>
      <c r="S1520" s="265">
        <f t="shared" si="1984"/>
        <v>1.9E-2</v>
      </c>
      <c r="T1520" s="265">
        <f t="shared" si="1985"/>
        <v>1.8700000000000001E-2</v>
      </c>
      <c r="V1520" s="257"/>
      <c r="W1520" s="265">
        <f t="shared" si="1986"/>
        <v>1.6925000000000003E-2</v>
      </c>
    </row>
    <row r="1521" spans="1:30" ht="17.45" customHeight="1" x14ac:dyDescent="0.25">
      <c r="A1521" s="257">
        <f t="shared" si="1987"/>
        <v>2</v>
      </c>
      <c r="B1521" s="257">
        <f t="shared" si="1988"/>
        <v>2022</v>
      </c>
      <c r="C1521" s="8">
        <f t="shared" si="1917"/>
        <v>44617</v>
      </c>
      <c r="D1521" s="252"/>
      <c r="E1521" s="253">
        <v>1.78E-2</v>
      </c>
      <c r="F1521" s="252"/>
      <c r="G1521" s="254">
        <v>2.3400000000000001E-2</v>
      </c>
      <c r="H1521" s="253"/>
      <c r="I1521" s="252"/>
      <c r="J1521" s="253">
        <v>2.3300000000000001E-2</v>
      </c>
      <c r="K1521" s="252"/>
      <c r="L1521" s="253">
        <v>2.63E-2</v>
      </c>
      <c r="M1521" s="264">
        <f t="shared" si="1963"/>
        <v>2.3576666666666666E-2</v>
      </c>
      <c r="N1521" s="264">
        <f t="shared" si="1964"/>
        <v>2.5033714285714281E-2</v>
      </c>
      <c r="O1521" s="264">
        <f t="shared" si="1965"/>
        <v>2.509833333333333E-2</v>
      </c>
      <c r="P1521" s="264">
        <f t="shared" si="1966"/>
        <v>3.2363333333333334E-2</v>
      </c>
      <c r="Q1521" s="265">
        <f t="shared" si="1982"/>
        <v>1.78E-2</v>
      </c>
      <c r="R1521" s="265">
        <f t="shared" si="1983"/>
        <v>2.3400000000000001E-2</v>
      </c>
      <c r="S1521" s="265">
        <f t="shared" si="1984"/>
        <v>2.3300000000000001E-2</v>
      </c>
      <c r="T1521" s="265">
        <f t="shared" si="1985"/>
        <v>2.63E-2</v>
      </c>
      <c r="V1521" s="257"/>
      <c r="W1521" s="265">
        <f t="shared" si="1986"/>
        <v>2.2700000000000001E-2</v>
      </c>
      <c r="X1521" s="265">
        <f>AVERAGE(Q1517:T1521)</f>
        <v>2.2399999999999996E-2</v>
      </c>
      <c r="Y1521" s="266">
        <v>217</v>
      </c>
    </row>
    <row r="1522" spans="1:30" ht="17.45" customHeight="1" thickBot="1" x14ac:dyDescent="0.3">
      <c r="A1522" s="257">
        <f t="shared" si="1987"/>
        <v>2</v>
      </c>
      <c r="B1522" s="257">
        <f t="shared" si="1988"/>
        <v>2022</v>
      </c>
      <c r="C1522" s="435">
        <f t="shared" si="1917"/>
        <v>44618</v>
      </c>
      <c r="D1522" s="448">
        <v>1.1299999999999999E-2</v>
      </c>
      <c r="E1522" s="449"/>
      <c r="F1522" s="448">
        <v>2.1399999999999999E-2</v>
      </c>
      <c r="G1522" s="450"/>
      <c r="H1522" s="449"/>
      <c r="I1522" s="448">
        <v>9.9799999999999993E-3</v>
      </c>
      <c r="J1522" s="449"/>
      <c r="K1522" s="448">
        <v>1.7899999999999999E-2</v>
      </c>
      <c r="L1522" s="449"/>
      <c r="M1522" s="264">
        <f t="shared" si="1963"/>
        <v>2.2263333333333333E-2</v>
      </c>
      <c r="N1522" s="264">
        <f t="shared" si="1964"/>
        <v>2.1302285714285711E-2</v>
      </c>
      <c r="O1522" s="264">
        <f t="shared" si="1965"/>
        <v>2.4137666666666661E-2</v>
      </c>
      <c r="P1522" s="264">
        <f t="shared" si="1966"/>
        <v>3.0870000000000002E-2</v>
      </c>
      <c r="Q1522" s="442">
        <f t="shared" si="1982"/>
        <v>1.1299999999999999E-2</v>
      </c>
      <c r="R1522" s="442">
        <f t="shared" si="1983"/>
        <v>2.1399999999999999E-2</v>
      </c>
      <c r="S1522" s="442">
        <f t="shared" si="1984"/>
        <v>9.9799999999999993E-3</v>
      </c>
      <c r="T1522" s="442">
        <f t="shared" si="1985"/>
        <v>1.7899999999999999E-2</v>
      </c>
      <c r="U1522" s="326"/>
      <c r="V1522" s="442">
        <f>AVERAGE(Q1522:T1522)</f>
        <v>1.5144999999999999E-2</v>
      </c>
      <c r="W1522" s="445"/>
      <c r="X1522" s="257"/>
      <c r="Y1522" s="266">
        <v>217</v>
      </c>
    </row>
    <row r="1523" spans="1:30" ht="17.45" customHeight="1" thickBot="1" x14ac:dyDescent="0.3">
      <c r="A1523" s="257">
        <f t="shared" si="1987"/>
        <v>2</v>
      </c>
      <c r="B1523" s="257">
        <f t="shared" si="1988"/>
        <v>2022</v>
      </c>
      <c r="C1523" s="435">
        <f t="shared" si="1917"/>
        <v>44619</v>
      </c>
      <c r="D1523" s="448"/>
      <c r="E1523" s="449">
        <v>1.37E-2</v>
      </c>
      <c r="F1523" s="448"/>
      <c r="G1523" s="450">
        <v>3.2300000000000002E-2</v>
      </c>
      <c r="H1523" s="449"/>
      <c r="I1523" s="448"/>
      <c r="J1523" s="449">
        <v>9.7300000000000008E-3</v>
      </c>
      <c r="K1523" s="448"/>
      <c r="L1523" s="449">
        <v>1.8200000000000001E-2</v>
      </c>
      <c r="M1523" s="264">
        <f t="shared" si="1963"/>
        <v>2.1926666666666667E-2</v>
      </c>
      <c r="N1523" s="264">
        <f t="shared" si="1964"/>
        <v>2.1425142857142854E-2</v>
      </c>
      <c r="O1523" s="264">
        <f t="shared" si="1965"/>
        <v>2.3645333333333334E-2</v>
      </c>
      <c r="P1523" s="264">
        <f t="shared" si="1966"/>
        <v>3.0103333333333336E-2</v>
      </c>
      <c r="Q1523" s="442">
        <f t="shared" si="1982"/>
        <v>1.37E-2</v>
      </c>
      <c r="R1523" s="442">
        <f t="shared" si="1983"/>
        <v>3.2300000000000002E-2</v>
      </c>
      <c r="S1523" s="442">
        <f t="shared" si="1984"/>
        <v>9.7300000000000008E-3</v>
      </c>
      <c r="T1523" s="442">
        <f t="shared" si="1985"/>
        <v>1.8200000000000001E-2</v>
      </c>
      <c r="U1523" s="326"/>
      <c r="V1523" s="442">
        <f>AVERAGE(Q1523:T1523)</f>
        <v>1.8482499999999999E-2</v>
      </c>
      <c r="W1523" s="445"/>
      <c r="X1523" s="265">
        <f>AVERAGE(Q1522:T1523)</f>
        <v>1.6813750000000002E-2</v>
      </c>
      <c r="Y1523" s="266">
        <v>217</v>
      </c>
      <c r="Z1523" s="514" t="s">
        <v>92</v>
      </c>
      <c r="AA1523" s="515">
        <v>2022</v>
      </c>
      <c r="AB1523" s="516"/>
      <c r="AC1523" s="516"/>
      <c r="AD1523" s="516"/>
    </row>
    <row r="1524" spans="1:30" ht="17.45" customHeight="1" thickBot="1" x14ac:dyDescent="0.3">
      <c r="A1524" s="257">
        <f t="shared" si="1987"/>
        <v>2</v>
      </c>
      <c r="B1524" s="257">
        <f t="shared" si="1988"/>
        <v>2022</v>
      </c>
      <c r="C1524" s="116">
        <f t="shared" si="1917"/>
        <v>44620</v>
      </c>
      <c r="D1524" s="126">
        <v>2.8500000000000001E-2</v>
      </c>
      <c r="E1524" s="129"/>
      <c r="F1524" s="126"/>
      <c r="G1524" s="128"/>
      <c r="H1524" s="129">
        <v>2.7400000000000001E-2</v>
      </c>
      <c r="I1524" s="126">
        <v>3.6299999999999999E-2</v>
      </c>
      <c r="J1524" s="129"/>
      <c r="K1524" s="126">
        <v>3.6499999999999998E-2</v>
      </c>
      <c r="L1524" s="129"/>
      <c r="M1524" s="264">
        <f t="shared" si="1963"/>
        <v>2.2100000000000002E-2</v>
      </c>
      <c r="N1524" s="264">
        <f t="shared" si="1964"/>
        <v>2.1745142857142852E-2</v>
      </c>
      <c r="O1524" s="264">
        <f t="shared" si="1965"/>
        <v>2.4288666666666667E-2</v>
      </c>
      <c r="P1524" s="264">
        <f t="shared" si="1966"/>
        <v>3.0440000000000002E-2</v>
      </c>
      <c r="Q1524" s="265">
        <f t="shared" si="1982"/>
        <v>2.8500000000000001E-2</v>
      </c>
      <c r="R1524" s="265">
        <f t="shared" si="1983"/>
        <v>2.7400000000000001E-2</v>
      </c>
      <c r="S1524" s="265">
        <f t="shared" si="1984"/>
        <v>3.6299999999999999E-2</v>
      </c>
      <c r="T1524" s="265">
        <f t="shared" si="1985"/>
        <v>3.6499999999999998E-2</v>
      </c>
      <c r="V1524" s="257"/>
      <c r="W1524" s="265">
        <f t="shared" si="1986"/>
        <v>3.2175000000000002E-2</v>
      </c>
      <c r="Z1524" s="517" t="s">
        <v>35</v>
      </c>
      <c r="AA1524" s="517" t="s">
        <v>1</v>
      </c>
      <c r="AB1524" s="517" t="s">
        <v>2</v>
      </c>
      <c r="AC1524" s="517" t="s">
        <v>9</v>
      </c>
      <c r="AD1524" s="517" t="s">
        <v>12</v>
      </c>
    </row>
    <row r="1525" spans="1:30" ht="17.45" customHeight="1" x14ac:dyDescent="0.25">
      <c r="A1525" s="257">
        <f t="shared" si="1987"/>
        <v>3</v>
      </c>
      <c r="B1525" s="257">
        <f t="shared" si="1988"/>
        <v>2022</v>
      </c>
      <c r="C1525" s="115">
        <f t="shared" si="1917"/>
        <v>44621</v>
      </c>
      <c r="D1525" s="122"/>
      <c r="E1525" s="124">
        <v>3.0099999999999998E-2</v>
      </c>
      <c r="F1525" s="122"/>
      <c r="G1525" s="123">
        <v>3.4000000000000002E-2</v>
      </c>
      <c r="H1525" s="124"/>
      <c r="I1525" s="122"/>
      <c r="J1525" s="124">
        <v>3.9300000000000002E-2</v>
      </c>
      <c r="K1525" s="122"/>
      <c r="L1525" s="124">
        <v>4.99E-2</v>
      </c>
      <c r="M1525" s="264">
        <f t="shared" si="1963"/>
        <v>2.246666666666667E-2</v>
      </c>
      <c r="N1525" s="264">
        <f t="shared" si="1964"/>
        <v>2.2333714285714283E-2</v>
      </c>
      <c r="O1525" s="264">
        <f t="shared" si="1965"/>
        <v>2.5288666666666664E-2</v>
      </c>
      <c r="P1525" s="264">
        <f t="shared" si="1966"/>
        <v>3.1266666666666665E-2</v>
      </c>
      <c r="Q1525" s="265">
        <f t="shared" si="1982"/>
        <v>3.0099999999999998E-2</v>
      </c>
      <c r="R1525" s="265">
        <f t="shared" si="1983"/>
        <v>3.4000000000000002E-2</v>
      </c>
      <c r="S1525" s="265">
        <f t="shared" si="1984"/>
        <v>3.9300000000000002E-2</v>
      </c>
      <c r="T1525" s="265">
        <f t="shared" si="1985"/>
        <v>4.99E-2</v>
      </c>
      <c r="V1525" s="257"/>
      <c r="W1525" s="265">
        <f t="shared" si="1986"/>
        <v>3.8324999999999998E-2</v>
      </c>
      <c r="Z1525" s="518" t="s">
        <v>58</v>
      </c>
      <c r="AA1525" s="519">
        <f>AVERAGE(D1497:E1524)</f>
        <v>2.1742857142857144E-2</v>
      </c>
      <c r="AB1525" s="519">
        <f>AVERAGE(F1497:H1524)</f>
        <v>2.1839999999999998E-2</v>
      </c>
      <c r="AC1525" s="519">
        <f>AVERAGE(I1497:J1524)</f>
        <v>2.4484285714285712E-2</v>
      </c>
      <c r="AD1525" s="519">
        <f>AVERAGE(K1497:L1524)</f>
        <v>3.0428571428571433E-2</v>
      </c>
    </row>
    <row r="1526" spans="1:30" ht="17.45" customHeight="1" x14ac:dyDescent="0.25">
      <c r="A1526" s="257">
        <f t="shared" si="1987"/>
        <v>3</v>
      </c>
      <c r="B1526" s="257">
        <f t="shared" si="1988"/>
        <v>2022</v>
      </c>
      <c r="C1526" s="48">
        <f t="shared" si="1917"/>
        <v>44622</v>
      </c>
      <c r="D1526" s="279">
        <v>3.0499999999999999E-2</v>
      </c>
      <c r="E1526" s="280"/>
      <c r="F1526" s="279">
        <v>7.1400000000000005E-2</v>
      </c>
      <c r="G1526" s="281"/>
      <c r="H1526" s="280">
        <v>7.17E-2</v>
      </c>
      <c r="I1526" s="279">
        <v>3.5700000000000003E-2</v>
      </c>
      <c r="J1526" s="280"/>
      <c r="K1526" s="279">
        <v>4.65E-2</v>
      </c>
      <c r="L1526" s="280"/>
      <c r="M1526" s="264">
        <f t="shared" si="1963"/>
        <v>2.2313333333333334E-2</v>
      </c>
      <c r="N1526" s="264">
        <f t="shared" si="1964"/>
        <v>2.5027999999999998E-2</v>
      </c>
      <c r="O1526" s="264">
        <f t="shared" si="1965"/>
        <v>2.5351999999999996E-2</v>
      </c>
      <c r="P1526" s="264">
        <f t="shared" si="1966"/>
        <v>3.1613333333333341E-2</v>
      </c>
      <c r="Q1526" s="265">
        <f t="shared" ref="Q1526:Q1530" si="1989">IFERROR(AVERAGE(D1526:E1526),"")</f>
        <v>3.0499999999999999E-2</v>
      </c>
      <c r="R1526" s="265">
        <f t="shared" ref="R1526:R1530" si="1990">IFERROR(AVERAGE(F1526:H1526),"")</f>
        <v>7.1550000000000002E-2</v>
      </c>
      <c r="S1526" s="265">
        <f t="shared" ref="S1526:S1530" si="1991">IFERROR(AVERAGE(I1526:J1526),"")</f>
        <v>3.5700000000000003E-2</v>
      </c>
      <c r="T1526" s="265">
        <f t="shared" ref="T1526:T1530" si="1992">IFERROR(AVERAGE(K1526:L1526),"")</f>
        <v>4.65E-2</v>
      </c>
      <c r="V1526" s="257"/>
      <c r="W1526" s="265">
        <f t="shared" ref="W1526:W1528" si="1993">AVERAGE(Q1526:T1526)</f>
        <v>4.6062500000000006E-2</v>
      </c>
      <c r="Z1526" s="518" t="s">
        <v>59</v>
      </c>
      <c r="AA1526" s="519">
        <f>MAX(D1497:E1524)</f>
        <v>3.78E-2</v>
      </c>
      <c r="AB1526" s="519">
        <f>MAX(F1497:H1524)</f>
        <v>4.3700000000000003E-2</v>
      </c>
      <c r="AC1526" s="519">
        <f>MAX(I1497:J1524)</f>
        <v>7.85E-2</v>
      </c>
      <c r="AD1526" s="519">
        <f>MAX(K1497:L1524)</f>
        <v>4.8399999999999999E-2</v>
      </c>
    </row>
    <row r="1527" spans="1:30" ht="17.45" customHeight="1" thickBot="1" x14ac:dyDescent="0.3">
      <c r="A1527" s="257">
        <f t="shared" si="1987"/>
        <v>3</v>
      </c>
      <c r="B1527" s="257">
        <f t="shared" si="1988"/>
        <v>2022</v>
      </c>
      <c r="C1527" s="8">
        <f t="shared" si="1917"/>
        <v>44623</v>
      </c>
      <c r="D1527" s="252"/>
      <c r="E1527" s="253">
        <v>3.3000000000000002E-2</v>
      </c>
      <c r="F1527" s="252"/>
      <c r="G1527" s="254">
        <v>5.2200000000000003E-2</v>
      </c>
      <c r="H1527" s="253"/>
      <c r="I1527" s="252"/>
      <c r="J1527" s="253">
        <v>2.9600000000000001E-2</v>
      </c>
      <c r="K1527" s="252"/>
      <c r="L1527" s="253">
        <v>5.9700000000000003E-2</v>
      </c>
      <c r="M1527" s="264">
        <f t="shared" si="1963"/>
        <v>2.2290000000000001E-2</v>
      </c>
      <c r="N1527" s="264">
        <f t="shared" si="1964"/>
        <v>2.5828E-2</v>
      </c>
      <c r="O1527" s="264">
        <f t="shared" si="1965"/>
        <v>2.4915333333333328E-2</v>
      </c>
      <c r="P1527" s="264">
        <f t="shared" si="1966"/>
        <v>3.2216666666666664E-2</v>
      </c>
      <c r="Q1527" s="265">
        <f t="shared" si="1989"/>
        <v>3.3000000000000002E-2</v>
      </c>
      <c r="R1527" s="265">
        <f t="shared" si="1990"/>
        <v>5.2200000000000003E-2</v>
      </c>
      <c r="S1527" s="265">
        <f t="shared" si="1991"/>
        <v>2.9600000000000001E-2</v>
      </c>
      <c r="T1527" s="265">
        <f t="shared" si="1992"/>
        <v>5.9700000000000003E-2</v>
      </c>
      <c r="V1527" s="257"/>
      <c r="W1527" s="265">
        <f t="shared" si="1993"/>
        <v>4.3624999999999997E-2</v>
      </c>
      <c r="Z1527" s="520" t="s">
        <v>128</v>
      </c>
      <c r="AA1527" s="521">
        <f>COUNTIF(D1497:E1524,"&gt;=0.075")</f>
        <v>0</v>
      </c>
      <c r="AB1527" s="521">
        <f>COUNTIF(F1497:H1524,"&gt;=0.075")</f>
        <v>0</v>
      </c>
      <c r="AC1527" s="521">
        <f>COUNTIF(I1497:J1524,"&gt;=0.075")</f>
        <v>1</v>
      </c>
      <c r="AD1527" s="521">
        <f>COUNTIF(K1497:L1524,"&gt;=0.075")</f>
        <v>0</v>
      </c>
    </row>
    <row r="1528" spans="1:30" ht="17.45" customHeight="1" thickBot="1" x14ac:dyDescent="0.3">
      <c r="A1528" s="257">
        <f t="shared" si="1987"/>
        <v>3</v>
      </c>
      <c r="B1528" s="257">
        <f t="shared" si="1988"/>
        <v>2022</v>
      </c>
      <c r="C1528" s="8">
        <f t="shared" si="1917"/>
        <v>44624</v>
      </c>
      <c r="D1528" s="260">
        <v>0.02</v>
      </c>
      <c r="E1528" s="261"/>
      <c r="F1528" s="260">
        <v>3.4500000000000003E-2</v>
      </c>
      <c r="G1528" s="262"/>
      <c r="H1528" s="261"/>
      <c r="I1528" s="260">
        <v>1.7299999999999999E-2</v>
      </c>
      <c r="J1528" s="261"/>
      <c r="K1528" s="260">
        <v>2.6700000000000002E-2</v>
      </c>
      <c r="L1528" s="261"/>
      <c r="M1528" s="264">
        <f t="shared" si="1963"/>
        <v>2.184666666666667E-2</v>
      </c>
      <c r="N1528" s="264">
        <f t="shared" si="1964"/>
        <v>2.6150857142857142E-2</v>
      </c>
      <c r="O1528" s="264">
        <f t="shared" si="1965"/>
        <v>2.4885333333333329E-2</v>
      </c>
      <c r="P1528" s="264">
        <f t="shared" si="1966"/>
        <v>3.2103333333333338E-2</v>
      </c>
      <c r="Q1528" s="265">
        <f t="shared" si="1989"/>
        <v>0.02</v>
      </c>
      <c r="R1528" s="265">
        <f t="shared" si="1990"/>
        <v>3.4500000000000003E-2</v>
      </c>
      <c r="S1528" s="265">
        <f t="shared" si="1991"/>
        <v>1.7299999999999999E-2</v>
      </c>
      <c r="T1528" s="265">
        <f t="shared" si="1992"/>
        <v>2.6700000000000002E-2</v>
      </c>
      <c r="V1528" s="257"/>
      <c r="W1528" s="265">
        <f t="shared" si="1993"/>
        <v>2.4625000000000001E-2</v>
      </c>
      <c r="X1528" s="265">
        <f>AVERAGE(Q1524:T1528)</f>
        <v>3.6962499999999995E-2</v>
      </c>
      <c r="Y1528" s="266">
        <v>218</v>
      </c>
      <c r="AD1528" s="522">
        <f>AVERAGE(AA1525:AD1525)</f>
        <v>2.4623928571428571E-2</v>
      </c>
    </row>
    <row r="1529" spans="1:30" ht="17.45" customHeight="1" x14ac:dyDescent="0.25">
      <c r="A1529" s="257">
        <f t="shared" si="1987"/>
        <v>3</v>
      </c>
      <c r="B1529" s="257">
        <f t="shared" si="1988"/>
        <v>2022</v>
      </c>
      <c r="C1529" s="435">
        <f t="shared" si="1917"/>
        <v>44625</v>
      </c>
      <c r="D1529" s="434"/>
      <c r="E1529" s="436">
        <v>3.5200000000000002E-2</v>
      </c>
      <c r="F1529" s="434"/>
      <c r="G1529" s="438">
        <v>1.6400000000000001E-2</v>
      </c>
      <c r="H1529" s="436"/>
      <c r="I1529" s="434"/>
      <c r="J1529" s="436">
        <v>4.7500000000000001E-2</v>
      </c>
      <c r="K1529" s="434"/>
      <c r="L1529" s="436">
        <v>1.46E-2</v>
      </c>
      <c r="M1529" s="264">
        <f t="shared" si="1963"/>
        <v>2.2490000000000003E-2</v>
      </c>
      <c r="N1529" s="264">
        <f t="shared" si="1964"/>
        <v>2.5839428571428572E-2</v>
      </c>
      <c r="O1529" s="264">
        <f t="shared" si="1965"/>
        <v>2.5485333333333329E-2</v>
      </c>
      <c r="P1529" s="264">
        <f t="shared" si="1966"/>
        <v>3.1256666666666669E-2</v>
      </c>
      <c r="Q1529" s="442">
        <f t="shared" si="1989"/>
        <v>3.5200000000000002E-2</v>
      </c>
      <c r="R1529" s="442">
        <f t="shared" si="1990"/>
        <v>1.6400000000000001E-2</v>
      </c>
      <c r="S1529" s="442">
        <f t="shared" si="1991"/>
        <v>4.7500000000000001E-2</v>
      </c>
      <c r="T1529" s="442">
        <f t="shared" si="1992"/>
        <v>1.46E-2</v>
      </c>
      <c r="U1529" s="326"/>
      <c r="V1529" s="442">
        <f>AVERAGE(Q1529:T1529)</f>
        <v>2.8425000000000002E-2</v>
      </c>
      <c r="W1529" s="445"/>
      <c r="X1529" s="257"/>
      <c r="Y1529" s="266">
        <v>218</v>
      </c>
    </row>
    <row r="1530" spans="1:30" ht="17.45" customHeight="1" x14ac:dyDescent="0.25">
      <c r="A1530" s="257">
        <f t="shared" si="1987"/>
        <v>3</v>
      </c>
      <c r="B1530" s="257">
        <f t="shared" si="1988"/>
        <v>2022</v>
      </c>
      <c r="C1530" s="435">
        <f t="shared" si="1917"/>
        <v>44626</v>
      </c>
      <c r="D1530" s="434">
        <v>1.46E-2</v>
      </c>
      <c r="E1530" s="436"/>
      <c r="F1530" s="434"/>
      <c r="G1530" s="438"/>
      <c r="H1530" s="436">
        <v>9.9299999999999996E-3</v>
      </c>
      <c r="I1530" s="434">
        <v>7.3099999999999997E-3</v>
      </c>
      <c r="J1530" s="436"/>
      <c r="K1530" s="434">
        <v>2.1499999999999998E-2</v>
      </c>
      <c r="L1530" s="436"/>
      <c r="M1530" s="264">
        <f t="shared" si="1963"/>
        <v>2.2309999999999997E-2</v>
      </c>
      <c r="N1530" s="264">
        <f t="shared" si="1964"/>
        <v>2.5537428571428572E-2</v>
      </c>
      <c r="O1530" s="264">
        <f t="shared" si="1965"/>
        <v>2.4815666666666663E-2</v>
      </c>
      <c r="P1530" s="264">
        <f t="shared" si="1966"/>
        <v>3.0816666666666666E-2</v>
      </c>
      <c r="Q1530" s="442">
        <f t="shared" si="1989"/>
        <v>1.46E-2</v>
      </c>
      <c r="R1530" s="442">
        <f t="shared" si="1990"/>
        <v>9.9299999999999996E-3</v>
      </c>
      <c r="S1530" s="442">
        <f t="shared" si="1991"/>
        <v>7.3099999999999997E-3</v>
      </c>
      <c r="T1530" s="442">
        <f t="shared" si="1992"/>
        <v>2.1499999999999998E-2</v>
      </c>
      <c r="U1530" s="326"/>
      <c r="V1530" s="442">
        <f>AVERAGE(Q1530:T1530)</f>
        <v>1.3335E-2</v>
      </c>
      <c r="W1530" s="445"/>
      <c r="X1530" s="265">
        <f>AVERAGE(Q1529:T1530)</f>
        <v>2.0879999999999999E-2</v>
      </c>
      <c r="Y1530" s="266">
        <v>218</v>
      </c>
    </row>
    <row r="1531" spans="1:30" ht="17.45" customHeight="1" x14ac:dyDescent="0.25">
      <c r="A1531" s="257">
        <f t="shared" si="1987"/>
        <v>3</v>
      </c>
      <c r="B1531" s="257">
        <f t="shared" si="1988"/>
        <v>2022</v>
      </c>
      <c r="C1531" s="8">
        <f t="shared" si="1917"/>
        <v>44627</v>
      </c>
      <c r="D1531" s="252"/>
      <c r="E1531" s="253">
        <v>2.18E-2</v>
      </c>
      <c r="F1531" s="252"/>
      <c r="G1531" s="254">
        <v>2.01E-2</v>
      </c>
      <c r="H1531" s="253"/>
      <c r="I1531" s="252"/>
      <c r="J1531" s="253">
        <v>2.1100000000000001E-2</v>
      </c>
      <c r="K1531" s="252"/>
      <c r="L1531" s="253">
        <v>3.0700000000000002E-2</v>
      </c>
      <c r="M1531" s="264">
        <f t="shared" si="1963"/>
        <v>2.2499999999999999E-2</v>
      </c>
      <c r="N1531" s="264">
        <f t="shared" si="1964"/>
        <v>2.5751714285714284E-2</v>
      </c>
      <c r="O1531" s="264">
        <f t="shared" si="1965"/>
        <v>2.5098999999999996E-2</v>
      </c>
      <c r="P1531" s="264">
        <f t="shared" si="1966"/>
        <v>3.1146666666666666E-2</v>
      </c>
      <c r="Q1531" s="265">
        <f t="shared" ref="Q1531" si="1994">IFERROR(AVERAGE(D1531:E1531),"")</f>
        <v>2.18E-2</v>
      </c>
      <c r="R1531" s="265">
        <f t="shared" ref="R1531" si="1995">IFERROR(AVERAGE(F1531:H1531),"")</f>
        <v>2.01E-2</v>
      </c>
      <c r="S1531" s="265">
        <f t="shared" ref="S1531" si="1996">IFERROR(AVERAGE(I1531:J1531),"")</f>
        <v>2.1100000000000001E-2</v>
      </c>
      <c r="T1531" s="265">
        <f t="shared" ref="T1531" si="1997">IFERROR(AVERAGE(K1531:L1531),"")</f>
        <v>3.0700000000000002E-2</v>
      </c>
      <c r="V1531" s="257"/>
      <c r="W1531" s="265">
        <f t="shared" ref="W1531" si="1998">AVERAGE(Q1531:T1531)</f>
        <v>2.3425000000000001E-2</v>
      </c>
    </row>
    <row r="1532" spans="1:30" ht="17.45" customHeight="1" x14ac:dyDescent="0.25">
      <c r="A1532" s="257">
        <f t="shared" si="1987"/>
        <v>3</v>
      </c>
      <c r="B1532" s="257">
        <f t="shared" si="1988"/>
        <v>2022</v>
      </c>
      <c r="C1532" s="48">
        <f t="shared" si="1917"/>
        <v>44628</v>
      </c>
      <c r="D1532" s="275">
        <v>3.85E-2</v>
      </c>
      <c r="E1532" s="276"/>
      <c r="F1532" s="275">
        <v>2.2800000000000001E-2</v>
      </c>
      <c r="G1532" s="277"/>
      <c r="H1532" s="276">
        <v>2.58E-2</v>
      </c>
      <c r="I1532" s="275">
        <v>2.6800000000000001E-2</v>
      </c>
      <c r="J1532" s="276"/>
      <c r="K1532" s="275">
        <v>3.09E-2</v>
      </c>
      <c r="L1532" s="276"/>
      <c r="M1532" s="264">
        <f t="shared" si="1963"/>
        <v>2.3246666666666669E-2</v>
      </c>
      <c r="N1532" s="264">
        <f t="shared" si="1964"/>
        <v>2.6506000000000002E-2</v>
      </c>
      <c r="O1532" s="264">
        <f t="shared" si="1965"/>
        <v>2.5579000000000001E-2</v>
      </c>
      <c r="P1532" s="264">
        <f t="shared" si="1966"/>
        <v>3.1623333333333337E-2</v>
      </c>
      <c r="Q1532" s="265">
        <f t="shared" ref="Q1532:Q1539" si="1999">IFERROR(AVERAGE(D1532:E1532),"")</f>
        <v>3.85E-2</v>
      </c>
      <c r="R1532" s="265">
        <f t="shared" ref="R1532:R1539" si="2000">IFERROR(AVERAGE(F1532:H1532),"")</f>
        <v>2.4300000000000002E-2</v>
      </c>
      <c r="S1532" s="265">
        <f t="shared" ref="S1532:S1539" si="2001">IFERROR(AVERAGE(I1532:J1532),"")</f>
        <v>2.6800000000000001E-2</v>
      </c>
      <c r="T1532" s="265">
        <f t="shared" ref="T1532:T1539" si="2002">IFERROR(AVERAGE(K1532:L1532),"")</f>
        <v>3.09E-2</v>
      </c>
      <c r="V1532" s="257"/>
      <c r="W1532" s="265">
        <f t="shared" ref="W1532:W1539" si="2003">AVERAGE(Q1532:T1532)</f>
        <v>3.0124999999999999E-2</v>
      </c>
    </row>
    <row r="1533" spans="1:30" ht="17.45" customHeight="1" x14ac:dyDescent="0.25">
      <c r="A1533" s="257">
        <f t="shared" si="1987"/>
        <v>3</v>
      </c>
      <c r="B1533" s="257">
        <f t="shared" si="1988"/>
        <v>2022</v>
      </c>
      <c r="C1533" s="8">
        <f t="shared" si="1917"/>
        <v>44629</v>
      </c>
      <c r="D1533" s="260"/>
      <c r="E1533" s="261">
        <v>2.69E-2</v>
      </c>
      <c r="F1533" s="260"/>
      <c r="G1533" s="262">
        <v>1.83E-2</v>
      </c>
      <c r="H1533" s="261"/>
      <c r="I1533" s="260"/>
      <c r="J1533" s="261">
        <v>1.8700000000000001E-2</v>
      </c>
      <c r="K1533" s="260"/>
      <c r="L1533" s="261">
        <v>4.4900000000000002E-2</v>
      </c>
      <c r="M1533" s="264">
        <f t="shared" si="1963"/>
        <v>2.3569999999999997E-2</v>
      </c>
      <c r="N1533" s="264">
        <f t="shared" si="1964"/>
        <v>2.6297428571428572E-2</v>
      </c>
      <c r="O1533" s="264">
        <f t="shared" si="1965"/>
        <v>2.5322333333333332E-2</v>
      </c>
      <c r="P1533" s="264">
        <f t="shared" si="1966"/>
        <v>3.1896666666666663E-2</v>
      </c>
      <c r="Q1533" s="265">
        <f t="shared" si="1999"/>
        <v>2.69E-2</v>
      </c>
      <c r="R1533" s="265">
        <f t="shared" si="2000"/>
        <v>1.83E-2</v>
      </c>
      <c r="S1533" s="265">
        <f t="shared" si="2001"/>
        <v>1.8700000000000001E-2</v>
      </c>
      <c r="T1533" s="265">
        <f t="shared" si="2002"/>
        <v>4.4900000000000002E-2</v>
      </c>
      <c r="V1533" s="257"/>
      <c r="W1533" s="265">
        <f t="shared" si="2003"/>
        <v>2.7200000000000002E-2</v>
      </c>
    </row>
    <row r="1534" spans="1:30" ht="17.45" customHeight="1" x14ac:dyDescent="0.25">
      <c r="A1534" s="257">
        <f t="shared" si="1987"/>
        <v>3</v>
      </c>
      <c r="B1534" s="257">
        <f t="shared" si="1988"/>
        <v>2022</v>
      </c>
      <c r="C1534" s="8">
        <f t="shared" si="1917"/>
        <v>44630</v>
      </c>
      <c r="D1534" s="260">
        <v>2.6700000000000002E-2</v>
      </c>
      <c r="E1534" s="261"/>
      <c r="F1534" s="260">
        <v>2.3099999999999999E-2</v>
      </c>
      <c r="G1534" s="262"/>
      <c r="H1534" s="261"/>
      <c r="I1534" s="260">
        <v>1.8200000000000001E-2</v>
      </c>
      <c r="J1534" s="261"/>
      <c r="K1534" s="260">
        <v>3.8399999999999997E-2</v>
      </c>
      <c r="L1534" s="261"/>
      <c r="M1534" s="264">
        <f t="shared" si="1963"/>
        <v>2.3869999999999999E-2</v>
      </c>
      <c r="N1534" s="264">
        <f t="shared" si="1964"/>
        <v>2.6288857142857145E-2</v>
      </c>
      <c r="O1534" s="264">
        <f t="shared" si="1965"/>
        <v>2.4565666666666666E-2</v>
      </c>
      <c r="P1534" s="264">
        <f t="shared" si="1966"/>
        <v>3.211E-2</v>
      </c>
      <c r="Q1534" s="265">
        <f t="shared" si="1999"/>
        <v>2.6700000000000002E-2</v>
      </c>
      <c r="R1534" s="265">
        <f t="shared" si="2000"/>
        <v>2.3099999999999999E-2</v>
      </c>
      <c r="S1534" s="265">
        <f t="shared" si="2001"/>
        <v>1.8200000000000001E-2</v>
      </c>
      <c r="T1534" s="265">
        <f t="shared" si="2002"/>
        <v>3.8399999999999997E-2</v>
      </c>
      <c r="V1534" s="257"/>
      <c r="W1534" s="265">
        <f t="shared" si="2003"/>
        <v>2.6599999999999999E-2</v>
      </c>
    </row>
    <row r="1535" spans="1:30" ht="17.45" customHeight="1" x14ac:dyDescent="0.25">
      <c r="A1535" s="257">
        <f t="shared" si="1987"/>
        <v>3</v>
      </c>
      <c r="B1535" s="257">
        <f t="shared" si="1988"/>
        <v>2022</v>
      </c>
      <c r="C1535" s="8">
        <f t="shared" si="1917"/>
        <v>44631</v>
      </c>
      <c r="D1535" s="260"/>
      <c r="E1535" s="261">
        <v>2.4299999999999999E-2</v>
      </c>
      <c r="F1535" s="260"/>
      <c r="G1535" s="262">
        <v>3.61E-2</v>
      </c>
      <c r="H1535" s="261"/>
      <c r="I1535" s="260"/>
      <c r="J1535" s="261">
        <v>2.5899999999999999E-2</v>
      </c>
      <c r="K1535" s="260"/>
      <c r="L1535" s="261">
        <v>2.7199999999999998E-2</v>
      </c>
      <c r="M1535" s="264">
        <f t="shared" si="1963"/>
        <v>2.3420000000000003E-2</v>
      </c>
      <c r="N1535" s="264">
        <f t="shared" si="1964"/>
        <v>2.6071714285714288E-2</v>
      </c>
      <c r="O1535" s="264">
        <f t="shared" si="1965"/>
        <v>2.4222333333333335E-2</v>
      </c>
      <c r="P1535" s="264">
        <f t="shared" si="1966"/>
        <v>3.1483333333333328E-2</v>
      </c>
      <c r="Q1535" s="265">
        <f t="shared" si="1999"/>
        <v>2.4299999999999999E-2</v>
      </c>
      <c r="R1535" s="265">
        <f t="shared" si="2000"/>
        <v>3.61E-2</v>
      </c>
      <c r="S1535" s="265">
        <f t="shared" si="2001"/>
        <v>2.5899999999999999E-2</v>
      </c>
      <c r="T1535" s="265">
        <f t="shared" si="2002"/>
        <v>2.7199999999999998E-2</v>
      </c>
      <c r="V1535" s="257"/>
      <c r="W1535" s="265">
        <f t="shared" si="2003"/>
        <v>2.8374999999999997E-2</v>
      </c>
      <c r="X1535" s="265">
        <f>AVERAGE(Q1531:T1535)</f>
        <v>2.7145000000000002E-2</v>
      </c>
      <c r="Y1535" s="266">
        <v>219</v>
      </c>
    </row>
    <row r="1536" spans="1:30" ht="17.45" customHeight="1" x14ac:dyDescent="0.25">
      <c r="A1536" s="257">
        <f t="shared" si="1987"/>
        <v>3</v>
      </c>
      <c r="B1536" s="257">
        <f t="shared" si="1988"/>
        <v>2022</v>
      </c>
      <c r="C1536" s="435">
        <f t="shared" si="1917"/>
        <v>44632</v>
      </c>
      <c r="D1536" s="434">
        <v>1.5699999999999999E-2</v>
      </c>
      <c r="E1536" s="436"/>
      <c r="F1536" s="434"/>
      <c r="G1536" s="438"/>
      <c r="H1536" s="436">
        <v>2.2100000000000002E-2</v>
      </c>
      <c r="I1536" s="434">
        <v>1.8800000000000001E-2</v>
      </c>
      <c r="J1536" s="436"/>
      <c r="K1536" s="434">
        <v>2.1399999999999999E-2</v>
      </c>
      <c r="L1536" s="436"/>
      <c r="M1536" s="264">
        <f t="shared" si="1963"/>
        <v>2.2850000000000006E-2</v>
      </c>
      <c r="N1536" s="264">
        <f t="shared" si="1964"/>
        <v>2.5594571428571428E-2</v>
      </c>
      <c r="O1536" s="264">
        <f t="shared" si="1965"/>
        <v>2.3619000000000008E-2</v>
      </c>
      <c r="P1536" s="264">
        <f t="shared" si="1966"/>
        <v>3.0799999999999994E-2</v>
      </c>
      <c r="Q1536" s="442">
        <f t="shared" si="1999"/>
        <v>1.5699999999999999E-2</v>
      </c>
      <c r="R1536" s="442">
        <f t="shared" si="2000"/>
        <v>2.2100000000000002E-2</v>
      </c>
      <c r="S1536" s="442">
        <f t="shared" si="2001"/>
        <v>1.8800000000000001E-2</v>
      </c>
      <c r="T1536" s="442">
        <f t="shared" si="2002"/>
        <v>2.1399999999999999E-2</v>
      </c>
      <c r="U1536" s="326"/>
      <c r="V1536" s="442">
        <f>AVERAGE(Q1536:T1536)</f>
        <v>1.95E-2</v>
      </c>
      <c r="W1536" s="445"/>
      <c r="X1536" s="257"/>
      <c r="Y1536" s="266">
        <v>219</v>
      </c>
    </row>
    <row r="1537" spans="1:25" ht="17.45" customHeight="1" x14ac:dyDescent="0.25">
      <c r="A1537" s="257">
        <f t="shared" si="1987"/>
        <v>3</v>
      </c>
      <c r="B1537" s="257">
        <f t="shared" si="1988"/>
        <v>2022</v>
      </c>
      <c r="C1537" s="435">
        <f t="shared" si="1917"/>
        <v>44633</v>
      </c>
      <c r="D1537" s="434"/>
      <c r="E1537" s="436">
        <v>3.9899999999999998E-2</v>
      </c>
      <c r="F1537" s="434"/>
      <c r="G1537" s="438">
        <v>4.1700000000000001E-2</v>
      </c>
      <c r="H1537" s="436"/>
      <c r="I1537" s="434"/>
      <c r="J1537" s="436">
        <v>1.2200000000000001E-2</v>
      </c>
      <c r="K1537" s="434"/>
      <c r="L1537" s="436">
        <v>5.3600000000000002E-2</v>
      </c>
      <c r="M1537" s="264">
        <f t="shared" si="1963"/>
        <v>2.344333333333334E-2</v>
      </c>
      <c r="N1537" s="264">
        <f t="shared" si="1964"/>
        <v>2.5994571428571429E-2</v>
      </c>
      <c r="O1537" s="264">
        <f t="shared" si="1965"/>
        <v>2.2765666666666674E-2</v>
      </c>
      <c r="P1537" s="264">
        <f t="shared" si="1966"/>
        <v>3.0989999999999993E-2</v>
      </c>
      <c r="Q1537" s="442">
        <f t="shared" si="1999"/>
        <v>3.9899999999999998E-2</v>
      </c>
      <c r="R1537" s="442">
        <f t="shared" si="2000"/>
        <v>4.1700000000000001E-2</v>
      </c>
      <c r="S1537" s="442">
        <f t="shared" si="2001"/>
        <v>1.2200000000000001E-2</v>
      </c>
      <c r="T1537" s="442">
        <f t="shared" si="2002"/>
        <v>5.3600000000000002E-2</v>
      </c>
      <c r="U1537" s="326"/>
      <c r="V1537" s="442">
        <f>AVERAGE(Q1537:T1537)</f>
        <v>3.6850000000000001E-2</v>
      </c>
      <c r="W1537" s="445"/>
      <c r="X1537" s="265">
        <f>AVERAGE(Q1536:T1537)</f>
        <v>2.8175000000000002E-2</v>
      </c>
      <c r="Y1537" s="266">
        <v>219</v>
      </c>
    </row>
    <row r="1538" spans="1:25" ht="17.45" customHeight="1" x14ac:dyDescent="0.25">
      <c r="A1538" s="257">
        <f t="shared" si="1987"/>
        <v>3</v>
      </c>
      <c r="B1538" s="257">
        <f t="shared" si="1988"/>
        <v>2022</v>
      </c>
      <c r="C1538" s="48">
        <f t="shared" si="1917"/>
        <v>44634</v>
      </c>
      <c r="D1538" s="279">
        <v>3.8300000000000001E-2</v>
      </c>
      <c r="E1538" s="280"/>
      <c r="F1538" s="369">
        <v>7.7799999999999994E-2</v>
      </c>
      <c r="G1538" s="281"/>
      <c r="H1538" s="401">
        <v>8.43E-2</v>
      </c>
      <c r="I1538" s="279">
        <v>3.7999999999999999E-2</v>
      </c>
      <c r="J1538" s="280"/>
      <c r="K1538" s="279">
        <v>5.3900000000000003E-2</v>
      </c>
      <c r="L1538" s="280"/>
      <c r="M1538" s="264">
        <f t="shared" si="1963"/>
        <v>2.3963333333333336E-2</v>
      </c>
      <c r="N1538" s="264">
        <f t="shared" si="1964"/>
        <v>3.0089428571428569E-2</v>
      </c>
      <c r="O1538" s="264">
        <f t="shared" si="1965"/>
        <v>2.359233333333334E-2</v>
      </c>
      <c r="P1538" s="264">
        <f t="shared" si="1966"/>
        <v>3.2056666666666664E-2</v>
      </c>
      <c r="Q1538" s="265">
        <f t="shared" si="1999"/>
        <v>3.8300000000000001E-2</v>
      </c>
      <c r="R1538" s="265">
        <f t="shared" si="2000"/>
        <v>8.1049999999999997E-2</v>
      </c>
      <c r="S1538" s="265">
        <f t="shared" si="2001"/>
        <v>3.7999999999999999E-2</v>
      </c>
      <c r="T1538" s="265">
        <f t="shared" si="2002"/>
        <v>5.3900000000000003E-2</v>
      </c>
      <c r="V1538" s="257"/>
      <c r="W1538" s="265">
        <f t="shared" si="2003"/>
        <v>5.2812499999999998E-2</v>
      </c>
    </row>
    <row r="1539" spans="1:25" ht="17.45" customHeight="1" x14ac:dyDescent="0.25">
      <c r="A1539" s="257">
        <f t="shared" si="1987"/>
        <v>3</v>
      </c>
      <c r="B1539" s="257">
        <f t="shared" si="1988"/>
        <v>2022</v>
      </c>
      <c r="C1539" s="8">
        <f t="shared" si="1917"/>
        <v>44635</v>
      </c>
      <c r="D1539" s="252"/>
      <c r="E1539" s="253">
        <v>3.9800000000000002E-2</v>
      </c>
      <c r="F1539" s="252"/>
      <c r="G1539" s="364">
        <v>7.7200000000000005E-2</v>
      </c>
      <c r="H1539" s="253"/>
      <c r="I1539" s="252"/>
      <c r="J1539" s="253">
        <v>3.5700000000000003E-2</v>
      </c>
      <c r="K1539" s="252"/>
      <c r="L1539" s="335">
        <v>9.1899999999999996E-2</v>
      </c>
      <c r="M1539" s="264">
        <f t="shared" si="1963"/>
        <v>2.4530000000000007E-2</v>
      </c>
      <c r="N1539" s="264">
        <f t="shared" si="1964"/>
        <v>3.1955142857142849E-2</v>
      </c>
      <c r="O1539" s="264">
        <f t="shared" si="1965"/>
        <v>2.4556666666666675E-2</v>
      </c>
      <c r="P1539" s="264">
        <f t="shared" si="1966"/>
        <v>3.4373333333333339E-2</v>
      </c>
      <c r="Q1539" s="265">
        <f t="shared" si="1999"/>
        <v>3.9800000000000002E-2</v>
      </c>
      <c r="R1539" s="265">
        <f t="shared" si="2000"/>
        <v>7.7200000000000005E-2</v>
      </c>
      <c r="S1539" s="265">
        <f t="shared" si="2001"/>
        <v>3.5700000000000003E-2</v>
      </c>
      <c r="T1539" s="265">
        <f t="shared" si="2002"/>
        <v>9.1899999999999996E-2</v>
      </c>
      <c r="V1539" s="257"/>
      <c r="W1539" s="265">
        <f t="shared" si="2003"/>
        <v>6.1149999999999996E-2</v>
      </c>
    </row>
    <row r="1540" spans="1:25" ht="17.45" customHeight="1" x14ac:dyDescent="0.25">
      <c r="A1540" s="257">
        <f t="shared" si="1987"/>
        <v>3</v>
      </c>
      <c r="B1540" s="257">
        <f t="shared" si="1988"/>
        <v>2022</v>
      </c>
      <c r="C1540" s="8">
        <f t="shared" si="1917"/>
        <v>44636</v>
      </c>
      <c r="D1540" s="260">
        <v>5.2499999999999998E-2</v>
      </c>
      <c r="E1540" s="261"/>
      <c r="F1540" s="332">
        <v>7.4499999999999997E-2</v>
      </c>
      <c r="G1540" s="262"/>
      <c r="H1540" s="261"/>
      <c r="I1540" s="260">
        <v>3.7900000000000003E-2</v>
      </c>
      <c r="J1540" s="261"/>
      <c r="K1540" s="332">
        <v>0.14499999999999999</v>
      </c>
      <c r="L1540" s="261"/>
      <c r="M1540" s="264">
        <f t="shared" si="1963"/>
        <v>2.5396666666666675E-2</v>
      </c>
      <c r="N1540" s="264">
        <f t="shared" si="1964"/>
        <v>3.3369428571428571E-2</v>
      </c>
      <c r="O1540" s="264">
        <f t="shared" si="1965"/>
        <v>2.3203333333333336E-2</v>
      </c>
      <c r="P1540" s="264">
        <f t="shared" si="1966"/>
        <v>3.817333333333333E-2</v>
      </c>
      <c r="Q1540" s="265">
        <f t="shared" ref="Q1540:Q1545" si="2004">IFERROR(AVERAGE(D1540:E1540),"")</f>
        <v>5.2499999999999998E-2</v>
      </c>
      <c r="R1540" s="265">
        <f t="shared" ref="R1540:R1545" si="2005">IFERROR(AVERAGE(F1540:H1540),"")</f>
        <v>7.4499999999999997E-2</v>
      </c>
      <c r="S1540" s="265">
        <f t="shared" ref="S1540:S1545" si="2006">IFERROR(AVERAGE(I1540:J1540),"")</f>
        <v>3.7900000000000003E-2</v>
      </c>
      <c r="T1540" s="334">
        <f t="shared" ref="T1540:T1545" si="2007">IFERROR(AVERAGE(K1540:L1540),"")</f>
        <v>0.14499999999999999</v>
      </c>
      <c r="V1540" s="257"/>
      <c r="W1540" s="265">
        <f t="shared" ref="W1540:W1545" si="2008">AVERAGE(Q1540:T1540)</f>
        <v>7.7474999999999988E-2</v>
      </c>
    </row>
    <row r="1541" spans="1:25" ht="17.45" customHeight="1" x14ac:dyDescent="0.25">
      <c r="A1541" s="257">
        <f t="shared" si="1987"/>
        <v>3</v>
      </c>
      <c r="B1541" s="257">
        <f t="shared" si="1988"/>
        <v>2022</v>
      </c>
      <c r="C1541" s="8">
        <f t="shared" ref="C1541:C1604" si="2009">C1540+1</f>
        <v>44637</v>
      </c>
      <c r="D1541" s="260"/>
      <c r="E1541" s="261">
        <v>3.7499999999999999E-2</v>
      </c>
      <c r="F1541" s="260"/>
      <c r="G1541" s="402">
        <v>8.43E-2</v>
      </c>
      <c r="H1541" s="261"/>
      <c r="I1541" s="260"/>
      <c r="J1541" s="261">
        <v>2.98E-2</v>
      </c>
      <c r="K1541" s="260"/>
      <c r="L1541" s="134">
        <v>8.0399999999999999E-2</v>
      </c>
      <c r="M1541" s="264">
        <f t="shared" si="1963"/>
        <v>2.5593333333333339E-2</v>
      </c>
      <c r="N1541" s="264">
        <f t="shared" si="1964"/>
        <v>3.4772285714285714E-2</v>
      </c>
      <c r="O1541" s="264">
        <f t="shared" si="1965"/>
        <v>2.3350000000000003E-2</v>
      </c>
      <c r="P1541" s="264">
        <f t="shared" si="1966"/>
        <v>3.923999999999999E-2</v>
      </c>
      <c r="Q1541" s="265">
        <f t="shared" si="2004"/>
        <v>3.7499999999999999E-2</v>
      </c>
      <c r="R1541" s="265">
        <f t="shared" si="2005"/>
        <v>8.43E-2</v>
      </c>
      <c r="S1541" s="265">
        <f t="shared" si="2006"/>
        <v>2.98E-2</v>
      </c>
      <c r="T1541" s="265">
        <f t="shared" si="2007"/>
        <v>8.0399999999999999E-2</v>
      </c>
      <c r="V1541" s="257"/>
      <c r="W1541" s="265">
        <f t="shared" si="2008"/>
        <v>5.7999999999999996E-2</v>
      </c>
    </row>
    <row r="1542" spans="1:25" ht="17.45" customHeight="1" x14ac:dyDescent="0.25">
      <c r="A1542" s="257">
        <f t="shared" si="1987"/>
        <v>3</v>
      </c>
      <c r="B1542" s="257">
        <f t="shared" si="1988"/>
        <v>2022</v>
      </c>
      <c r="C1542" s="8">
        <f t="shared" si="2009"/>
        <v>44638</v>
      </c>
      <c r="D1542" s="332">
        <v>7.7399999999999997E-2</v>
      </c>
      <c r="E1542" s="261"/>
      <c r="F1542" s="260"/>
      <c r="G1542" s="262"/>
      <c r="H1542" s="261">
        <v>6.1100000000000002E-2</v>
      </c>
      <c r="I1542" s="260">
        <v>4.5900000000000003E-2</v>
      </c>
      <c r="J1542" s="261"/>
      <c r="K1542" s="260">
        <v>6.08E-2</v>
      </c>
      <c r="L1542" s="261"/>
      <c r="M1542" s="264">
        <f t="shared" si="1963"/>
        <v>2.7460000000000002E-2</v>
      </c>
      <c r="N1542" s="264">
        <f t="shared" si="1964"/>
        <v>3.6172285714285712E-2</v>
      </c>
      <c r="O1542" s="264">
        <f t="shared" si="1965"/>
        <v>2.4356666666666669E-2</v>
      </c>
      <c r="P1542" s="264">
        <f t="shared" si="1966"/>
        <v>3.9956666666666661E-2</v>
      </c>
      <c r="Q1542" s="265">
        <f t="shared" si="2004"/>
        <v>7.7399999999999997E-2</v>
      </c>
      <c r="R1542" s="265">
        <f t="shared" si="2005"/>
        <v>6.1100000000000002E-2</v>
      </c>
      <c r="S1542" s="265">
        <f t="shared" si="2006"/>
        <v>4.5900000000000003E-2</v>
      </c>
      <c r="T1542" s="265">
        <f t="shared" si="2007"/>
        <v>6.08E-2</v>
      </c>
      <c r="V1542" s="257"/>
      <c r="W1542" s="265">
        <f t="shared" si="2008"/>
        <v>6.13E-2</v>
      </c>
      <c r="X1542" s="265">
        <f>AVERAGE(Q1538:T1542)</f>
        <v>6.2147500000000001E-2</v>
      </c>
      <c r="Y1542" s="266">
        <v>220</v>
      </c>
    </row>
    <row r="1543" spans="1:25" ht="17.45" customHeight="1" x14ac:dyDescent="0.25">
      <c r="A1543" s="257">
        <f t="shared" si="1987"/>
        <v>3</v>
      </c>
      <c r="B1543" s="257">
        <f t="shared" si="1988"/>
        <v>2022</v>
      </c>
      <c r="C1543" s="435">
        <f t="shared" si="2009"/>
        <v>44639</v>
      </c>
      <c r="D1543" s="434"/>
      <c r="E1543" s="436">
        <v>2.92E-2</v>
      </c>
      <c r="F1543" s="434"/>
      <c r="G1543" s="438">
        <v>4.0899999999999999E-2</v>
      </c>
      <c r="H1543" s="436"/>
      <c r="I1543" s="434"/>
      <c r="J1543" s="436">
        <v>1.7299999999999999E-2</v>
      </c>
      <c r="K1543" s="434"/>
      <c r="L1543" s="436">
        <v>5.0999999999999997E-2</v>
      </c>
      <c r="M1543" s="264">
        <f t="shared" si="1963"/>
        <v>2.7763333333333338E-2</v>
      </c>
      <c r="N1543" s="264">
        <f t="shared" si="1964"/>
        <v>3.6815142857142859E-2</v>
      </c>
      <c r="O1543" s="264">
        <f t="shared" si="1965"/>
        <v>2.4126666666666668E-2</v>
      </c>
      <c r="P1543" s="264">
        <f t="shared" si="1966"/>
        <v>4.0976666666666661E-2</v>
      </c>
      <c r="Q1543" s="442">
        <f t="shared" si="2004"/>
        <v>2.92E-2</v>
      </c>
      <c r="R1543" s="442">
        <f t="shared" si="2005"/>
        <v>4.0899999999999999E-2</v>
      </c>
      <c r="S1543" s="442">
        <f t="shared" si="2006"/>
        <v>1.7299999999999999E-2</v>
      </c>
      <c r="T1543" s="442">
        <f t="shared" si="2007"/>
        <v>5.0999999999999997E-2</v>
      </c>
      <c r="U1543" s="326"/>
      <c r="V1543" s="442">
        <f>AVERAGE(Q1543:T1543)</f>
        <v>3.4599999999999999E-2</v>
      </c>
      <c r="W1543" s="445"/>
      <c r="X1543" s="257"/>
      <c r="Y1543" s="266">
        <v>220</v>
      </c>
    </row>
    <row r="1544" spans="1:25" ht="17.45" customHeight="1" x14ac:dyDescent="0.25">
      <c r="A1544" s="257">
        <f t="shared" si="1987"/>
        <v>3</v>
      </c>
      <c r="B1544" s="257">
        <f t="shared" si="1988"/>
        <v>2022</v>
      </c>
      <c r="C1544" s="48">
        <f t="shared" si="2009"/>
        <v>44640</v>
      </c>
      <c r="D1544" s="434">
        <v>2.5899999999999999E-2</v>
      </c>
      <c r="E1544" s="436"/>
      <c r="F1544" s="434">
        <v>2.35E-2</v>
      </c>
      <c r="G1544" s="438"/>
      <c r="H1544" s="436">
        <v>2.4199999999999999E-2</v>
      </c>
      <c r="I1544" s="434">
        <v>7.5199999999999998E-3</v>
      </c>
      <c r="J1544" s="436"/>
      <c r="K1544" s="434">
        <v>2.3599999999999999E-2</v>
      </c>
      <c r="L1544" s="436"/>
      <c r="M1544" s="264">
        <f t="shared" si="1963"/>
        <v>2.7640000000000001E-2</v>
      </c>
      <c r="N1544" s="264">
        <f t="shared" si="1964"/>
        <v>3.7049428571428573E-2</v>
      </c>
      <c r="O1544" s="264">
        <f t="shared" si="1965"/>
        <v>2.3604E-2</v>
      </c>
      <c r="P1544" s="264">
        <f t="shared" si="1966"/>
        <v>4.0693333333333331E-2</v>
      </c>
      <c r="Q1544" s="442">
        <f t="shared" si="2004"/>
        <v>2.5899999999999999E-2</v>
      </c>
      <c r="R1544" s="442">
        <f t="shared" si="2005"/>
        <v>2.385E-2</v>
      </c>
      <c r="S1544" s="442">
        <f t="shared" si="2006"/>
        <v>7.5199999999999998E-3</v>
      </c>
      <c r="T1544" s="442">
        <f t="shared" si="2007"/>
        <v>2.3599999999999999E-2</v>
      </c>
      <c r="U1544" s="326"/>
      <c r="V1544" s="442">
        <f>AVERAGE(Q1544:T1544)</f>
        <v>2.0217499999999999E-2</v>
      </c>
      <c r="W1544" s="445"/>
      <c r="X1544" s="265">
        <f>AVERAGE(Q1543:T1544)</f>
        <v>2.7408750000000003E-2</v>
      </c>
      <c r="Y1544" s="266">
        <v>220</v>
      </c>
    </row>
    <row r="1545" spans="1:25" ht="17.45" customHeight="1" x14ac:dyDescent="0.25">
      <c r="A1545" s="257">
        <f t="shared" si="1987"/>
        <v>3</v>
      </c>
      <c r="B1545" s="257">
        <f t="shared" si="1988"/>
        <v>2022</v>
      </c>
      <c r="C1545" s="8">
        <f t="shared" si="2009"/>
        <v>44641</v>
      </c>
      <c r="D1545" s="260"/>
      <c r="E1545" s="261">
        <v>3.5000000000000003E-2</v>
      </c>
      <c r="F1545" s="260"/>
      <c r="G1545" s="262">
        <v>4.24E-2</v>
      </c>
      <c r="H1545" s="261"/>
      <c r="I1545" s="260"/>
      <c r="J1545" s="261">
        <v>3.3799999999999997E-2</v>
      </c>
      <c r="K1545" s="260"/>
      <c r="L1545" s="261">
        <v>3.56E-2</v>
      </c>
      <c r="M1545" s="264">
        <f t="shared" si="1963"/>
        <v>2.8253333333333332E-2</v>
      </c>
      <c r="N1545" s="264">
        <f t="shared" si="1964"/>
        <v>3.7900857142857146E-2</v>
      </c>
      <c r="O1545" s="264">
        <f t="shared" si="1965"/>
        <v>2.4313999999999999E-2</v>
      </c>
      <c r="P1545" s="264">
        <f t="shared" si="1966"/>
        <v>4.1066666666666668E-2</v>
      </c>
      <c r="Q1545" s="265">
        <f t="shared" si="2004"/>
        <v>3.5000000000000003E-2</v>
      </c>
      <c r="R1545" s="265">
        <f t="shared" si="2005"/>
        <v>4.24E-2</v>
      </c>
      <c r="S1545" s="265">
        <f t="shared" si="2006"/>
        <v>3.3799999999999997E-2</v>
      </c>
      <c r="T1545" s="265">
        <f t="shared" si="2007"/>
        <v>3.56E-2</v>
      </c>
      <c r="V1545" s="257"/>
      <c r="W1545" s="265">
        <f t="shared" si="2008"/>
        <v>3.6699999999999997E-2</v>
      </c>
    </row>
    <row r="1546" spans="1:25" ht="17.45" customHeight="1" x14ac:dyDescent="0.25">
      <c r="A1546" s="257">
        <f t="shared" si="1987"/>
        <v>3</v>
      </c>
      <c r="B1546" s="257">
        <f t="shared" si="1988"/>
        <v>2022</v>
      </c>
      <c r="C1546" s="8">
        <f t="shared" si="2009"/>
        <v>44642</v>
      </c>
      <c r="D1546" s="260">
        <v>3.6900000000000002E-2</v>
      </c>
      <c r="E1546" s="261"/>
      <c r="F1546" s="260">
        <v>4.2900000000000001E-2</v>
      </c>
      <c r="G1546" s="262"/>
      <c r="H1546" s="261"/>
      <c r="I1546" s="260">
        <v>3.9800000000000002E-2</v>
      </c>
      <c r="J1546" s="261"/>
      <c r="K1546" s="260">
        <v>4.3700000000000003E-2</v>
      </c>
      <c r="L1546" s="261"/>
      <c r="M1546" s="264">
        <f t="shared" si="1963"/>
        <v>2.9023333333333338E-2</v>
      </c>
      <c r="N1546" s="264">
        <f t="shared" si="1964"/>
        <v>3.8772285714285711E-2</v>
      </c>
      <c r="O1546" s="264">
        <f t="shared" si="1965"/>
        <v>2.5378000000000005E-2</v>
      </c>
      <c r="P1546" s="264">
        <f t="shared" si="1966"/>
        <v>4.1986666666666665E-2</v>
      </c>
      <c r="Q1546" s="265">
        <f t="shared" ref="Q1546:Q1552" si="2010">IFERROR(AVERAGE(D1546:E1546),"")</f>
        <v>3.6900000000000002E-2</v>
      </c>
      <c r="R1546" s="265">
        <f t="shared" ref="R1546:R1552" si="2011">IFERROR(AVERAGE(F1546:H1546),"")</f>
        <v>4.2900000000000001E-2</v>
      </c>
      <c r="S1546" s="265">
        <f t="shared" ref="S1546:S1552" si="2012">IFERROR(AVERAGE(I1546:J1546),"")</f>
        <v>3.9800000000000002E-2</v>
      </c>
      <c r="T1546" s="265">
        <f t="shared" ref="T1546:T1552" si="2013">IFERROR(AVERAGE(K1546:L1546),"")</f>
        <v>4.3700000000000003E-2</v>
      </c>
      <c r="V1546" s="257"/>
      <c r="W1546" s="265">
        <f t="shared" ref="W1546:W1552" si="2014">AVERAGE(Q1546:T1546)</f>
        <v>4.0825E-2</v>
      </c>
    </row>
    <row r="1547" spans="1:25" ht="17.45" customHeight="1" x14ac:dyDescent="0.25">
      <c r="A1547" s="257">
        <f t="shared" si="1987"/>
        <v>3</v>
      </c>
      <c r="B1547" s="257">
        <f t="shared" si="1988"/>
        <v>2022</v>
      </c>
      <c r="C1547" s="8">
        <f t="shared" si="2009"/>
        <v>44643</v>
      </c>
      <c r="D1547" s="260"/>
      <c r="E1547" s="134">
        <v>9.1999999999999998E-2</v>
      </c>
      <c r="F1547" s="260"/>
      <c r="G1547" s="262">
        <v>5.6500000000000002E-2</v>
      </c>
      <c r="H1547" s="261"/>
      <c r="I1547" s="260"/>
      <c r="J1547" s="261">
        <v>3.2000000000000001E-2</v>
      </c>
      <c r="K1547" s="260"/>
      <c r="L1547" s="261">
        <v>5.8400000000000001E-2</v>
      </c>
      <c r="M1547" s="264">
        <f t="shared" si="1963"/>
        <v>3.1426666666666672E-2</v>
      </c>
      <c r="N1547" s="264">
        <f t="shared" si="1964"/>
        <v>3.9926571428571429E-2</v>
      </c>
      <c r="O1547" s="264">
        <f t="shared" si="1965"/>
        <v>2.6001333333333335E-2</v>
      </c>
      <c r="P1547" s="264">
        <f t="shared" si="1966"/>
        <v>4.3003333333333331E-2</v>
      </c>
      <c r="Q1547" s="265">
        <f t="shared" si="2010"/>
        <v>9.1999999999999998E-2</v>
      </c>
      <c r="R1547" s="265">
        <f t="shared" si="2011"/>
        <v>5.6500000000000002E-2</v>
      </c>
      <c r="S1547" s="265">
        <f t="shared" si="2012"/>
        <v>3.2000000000000001E-2</v>
      </c>
      <c r="T1547" s="265">
        <f t="shared" si="2013"/>
        <v>5.8400000000000001E-2</v>
      </c>
      <c r="V1547" s="257"/>
      <c r="W1547" s="265">
        <f t="shared" si="2014"/>
        <v>5.9725E-2</v>
      </c>
    </row>
    <row r="1548" spans="1:25" ht="17.45" customHeight="1" x14ac:dyDescent="0.25">
      <c r="A1548" s="257">
        <f t="shared" si="1987"/>
        <v>3</v>
      </c>
      <c r="B1548" s="257">
        <f t="shared" si="1988"/>
        <v>2022</v>
      </c>
      <c r="C1548" s="8">
        <f t="shared" si="2009"/>
        <v>44644</v>
      </c>
      <c r="D1548" s="260">
        <v>4.87E-2</v>
      </c>
      <c r="E1548" s="261"/>
      <c r="F1548" s="260"/>
      <c r="G1548" s="262"/>
      <c r="H1548" s="261">
        <v>5.8500000000000003E-2</v>
      </c>
      <c r="I1548" s="260">
        <v>4.4299999999999999E-2</v>
      </c>
      <c r="J1548" s="261"/>
      <c r="K1548" s="260">
        <v>5.2999999999999999E-2</v>
      </c>
      <c r="L1548" s="261"/>
      <c r="M1548" s="264">
        <f t="shared" si="1963"/>
        <v>3.218E-2</v>
      </c>
      <c r="N1548" s="264">
        <f t="shared" si="1964"/>
        <v>4.0566571428571424E-2</v>
      </c>
      <c r="O1548" s="264">
        <f t="shared" si="1965"/>
        <v>2.6941333333333334E-2</v>
      </c>
      <c r="P1548" s="264">
        <f t="shared" si="1966"/>
        <v>4.362333333333334E-2</v>
      </c>
      <c r="Q1548" s="265">
        <f t="shared" si="2010"/>
        <v>4.87E-2</v>
      </c>
      <c r="R1548" s="265">
        <f t="shared" si="2011"/>
        <v>5.8500000000000003E-2</v>
      </c>
      <c r="S1548" s="265">
        <f t="shared" si="2012"/>
        <v>4.4299999999999999E-2</v>
      </c>
      <c r="T1548" s="265">
        <f t="shared" si="2013"/>
        <v>5.2999999999999999E-2</v>
      </c>
      <c r="V1548" s="257"/>
      <c r="W1548" s="265">
        <f t="shared" si="2014"/>
        <v>5.1124999999999997E-2</v>
      </c>
    </row>
    <row r="1549" spans="1:25" ht="17.45" customHeight="1" x14ac:dyDescent="0.25">
      <c r="A1549" s="257">
        <f t="shared" si="1987"/>
        <v>3</v>
      </c>
      <c r="B1549" s="257">
        <f t="shared" si="1988"/>
        <v>2022</v>
      </c>
      <c r="C1549" s="8">
        <f t="shared" si="2009"/>
        <v>44645</v>
      </c>
      <c r="D1549" s="260"/>
      <c r="E1549" s="261">
        <v>3.1E-2</v>
      </c>
      <c r="F1549" s="260"/>
      <c r="G1549" s="262">
        <v>6.6199999999999995E-2</v>
      </c>
      <c r="H1549" s="261"/>
      <c r="I1549" s="260"/>
      <c r="J1549" s="261">
        <v>4.7300000000000002E-2</v>
      </c>
      <c r="K1549" s="260"/>
      <c r="L1549" s="261">
        <v>3.6999999999999998E-2</v>
      </c>
      <c r="M1549" s="264">
        <f t="shared" si="1963"/>
        <v>3.2806666666666671E-2</v>
      </c>
      <c r="N1549" s="264">
        <f t="shared" si="1964"/>
        <v>4.1597999999999996E-2</v>
      </c>
      <c r="O1549" s="264">
        <f t="shared" si="1965"/>
        <v>2.7534666666666673E-2</v>
      </c>
      <c r="P1549" s="264">
        <f t="shared" si="1966"/>
        <v>4.3930000000000004E-2</v>
      </c>
      <c r="Q1549" s="265">
        <f t="shared" si="2010"/>
        <v>3.1E-2</v>
      </c>
      <c r="R1549" s="265">
        <f t="shared" si="2011"/>
        <v>6.6199999999999995E-2</v>
      </c>
      <c r="S1549" s="265">
        <f t="shared" si="2012"/>
        <v>4.7300000000000002E-2</v>
      </c>
      <c r="T1549" s="265">
        <f t="shared" si="2013"/>
        <v>3.6999999999999998E-2</v>
      </c>
      <c r="V1549" s="257"/>
      <c r="W1549" s="265">
        <f t="shared" si="2014"/>
        <v>4.5374999999999999E-2</v>
      </c>
      <c r="X1549" s="265">
        <f>AVERAGE(Q1545:T1549)</f>
        <v>4.6750000000000007E-2</v>
      </c>
      <c r="Y1549" s="266">
        <v>221</v>
      </c>
    </row>
    <row r="1550" spans="1:25" ht="17.45" customHeight="1" x14ac:dyDescent="0.25">
      <c r="A1550" s="257">
        <f t="shared" si="1987"/>
        <v>3</v>
      </c>
      <c r="B1550" s="257">
        <f t="shared" si="1988"/>
        <v>2022</v>
      </c>
      <c r="C1550" s="48">
        <f t="shared" si="2009"/>
        <v>44646</v>
      </c>
      <c r="D1550" s="434">
        <v>1.47E-2</v>
      </c>
      <c r="E1550" s="436"/>
      <c r="F1550" s="434">
        <v>1.35E-2</v>
      </c>
      <c r="G1550" s="438"/>
      <c r="H1550" s="436">
        <v>1.5299999999999999E-2</v>
      </c>
      <c r="I1550" s="434">
        <v>1.11E-2</v>
      </c>
      <c r="J1550" s="436"/>
      <c r="K1550" s="434">
        <v>1.9599999999999999E-2</v>
      </c>
      <c r="L1550" s="436"/>
      <c r="M1550" s="264">
        <f t="shared" si="1963"/>
        <v>3.2913333333333336E-2</v>
      </c>
      <c r="N1550" s="264">
        <f t="shared" si="1964"/>
        <v>4.1363714285714288E-2</v>
      </c>
      <c r="O1550" s="264">
        <f t="shared" si="1965"/>
        <v>2.7271333333333335E-2</v>
      </c>
      <c r="P1550" s="264">
        <f t="shared" si="1966"/>
        <v>4.3960000000000006E-2</v>
      </c>
      <c r="Q1550" s="442">
        <f t="shared" si="2010"/>
        <v>1.47E-2</v>
      </c>
      <c r="R1550" s="442">
        <f t="shared" si="2011"/>
        <v>1.44E-2</v>
      </c>
      <c r="S1550" s="442">
        <f t="shared" si="2012"/>
        <v>1.11E-2</v>
      </c>
      <c r="T1550" s="442">
        <f t="shared" si="2013"/>
        <v>1.9599999999999999E-2</v>
      </c>
      <c r="U1550" s="326"/>
      <c r="V1550" s="442">
        <f>AVERAGE(Q1550:T1550)</f>
        <v>1.495E-2</v>
      </c>
      <c r="W1550" s="445"/>
      <c r="X1550" s="257"/>
      <c r="Y1550" s="266">
        <v>221</v>
      </c>
    </row>
    <row r="1551" spans="1:25" ht="17.45" customHeight="1" x14ac:dyDescent="0.25">
      <c r="A1551" s="257">
        <f t="shared" si="1987"/>
        <v>3</v>
      </c>
      <c r="B1551" s="257">
        <f t="shared" si="1988"/>
        <v>2022</v>
      </c>
      <c r="C1551" s="435">
        <f t="shared" si="2009"/>
        <v>44647</v>
      </c>
      <c r="D1551" s="434"/>
      <c r="E1551" s="436">
        <v>1.21E-2</v>
      </c>
      <c r="F1551" s="434"/>
      <c r="G1551" s="438">
        <v>8.6300000000000005E-3</v>
      </c>
      <c r="H1551" s="436"/>
      <c r="I1551" s="434"/>
      <c r="J1551" s="436">
        <v>5.1999999999999998E-3</v>
      </c>
      <c r="K1551" s="434"/>
      <c r="L1551" s="436">
        <v>1.8599999999999998E-2</v>
      </c>
      <c r="M1551" s="264">
        <f t="shared" si="1963"/>
        <v>3.272333333333334E-2</v>
      </c>
      <c r="N1551" s="264">
        <f t="shared" si="1964"/>
        <v>4.0941714285714283E-2</v>
      </c>
      <c r="O1551" s="264">
        <f t="shared" si="1965"/>
        <v>2.6668000000000001E-2</v>
      </c>
      <c r="P1551" s="264">
        <f t="shared" si="1966"/>
        <v>4.3703333333333337E-2</v>
      </c>
      <c r="Q1551" s="442">
        <f t="shared" si="2010"/>
        <v>1.21E-2</v>
      </c>
      <c r="R1551" s="442">
        <f t="shared" si="2011"/>
        <v>8.6300000000000005E-3</v>
      </c>
      <c r="S1551" s="442">
        <f t="shared" si="2012"/>
        <v>5.1999999999999998E-3</v>
      </c>
      <c r="T1551" s="442">
        <f t="shared" si="2013"/>
        <v>1.8599999999999998E-2</v>
      </c>
      <c r="U1551" s="326"/>
      <c r="V1551" s="442">
        <f>AVERAGE(Q1551:T1551)</f>
        <v>1.11325E-2</v>
      </c>
      <c r="W1551" s="445"/>
      <c r="X1551" s="265">
        <f>AVERAGE(Q1550:T1551)</f>
        <v>1.3041249999999997E-2</v>
      </c>
      <c r="Y1551" s="266">
        <v>221</v>
      </c>
    </row>
    <row r="1552" spans="1:25" ht="17.45" customHeight="1" thickBot="1" x14ac:dyDescent="0.3">
      <c r="A1552" s="257">
        <f t="shared" si="1987"/>
        <v>3</v>
      </c>
      <c r="B1552" s="257">
        <f t="shared" si="1988"/>
        <v>2022</v>
      </c>
      <c r="C1552" s="8">
        <f t="shared" si="2009"/>
        <v>44648</v>
      </c>
      <c r="D1552" s="260">
        <v>1.9699999999999999E-2</v>
      </c>
      <c r="E1552" s="261"/>
      <c r="F1552" s="260">
        <v>7.9500000000000005E-3</v>
      </c>
      <c r="G1552" s="262"/>
      <c r="H1552" s="261"/>
      <c r="I1552" s="260">
        <v>8.5000000000000006E-3</v>
      </c>
      <c r="J1552" s="261"/>
      <c r="K1552" s="260">
        <v>2.46E-2</v>
      </c>
      <c r="L1552" s="261"/>
      <c r="M1552" s="264">
        <f t="shared" si="1963"/>
        <v>3.3003333333333336E-2</v>
      </c>
      <c r="N1552" s="264">
        <f t="shared" si="1964"/>
        <v>4.0557428571428571E-2</v>
      </c>
      <c r="O1552" s="264">
        <f t="shared" si="1965"/>
        <v>2.6618666666666669E-2</v>
      </c>
      <c r="P1552" s="264">
        <f t="shared" si="1966"/>
        <v>4.3926666666666669E-2</v>
      </c>
      <c r="Q1552" s="265">
        <f t="shared" si="2010"/>
        <v>1.9699999999999999E-2</v>
      </c>
      <c r="R1552" s="265">
        <f t="shared" si="2011"/>
        <v>7.9500000000000005E-3</v>
      </c>
      <c r="S1552" s="265">
        <f t="shared" si="2012"/>
        <v>8.5000000000000006E-3</v>
      </c>
      <c r="T1552" s="265">
        <f t="shared" si="2013"/>
        <v>2.46E-2</v>
      </c>
      <c r="V1552" s="257"/>
      <c r="W1552" s="265">
        <f t="shared" si="2014"/>
        <v>1.51875E-2</v>
      </c>
    </row>
    <row r="1553" spans="1:30" ht="17.45" customHeight="1" thickBot="1" x14ac:dyDescent="0.3">
      <c r="A1553" s="257">
        <f t="shared" si="1987"/>
        <v>3</v>
      </c>
      <c r="B1553" s="257">
        <f t="shared" si="1988"/>
        <v>2022</v>
      </c>
      <c r="C1553" s="8">
        <f t="shared" si="2009"/>
        <v>44649</v>
      </c>
      <c r="D1553" s="260"/>
      <c r="E1553" s="261">
        <v>3.3399999999999999E-2</v>
      </c>
      <c r="F1553" s="260"/>
      <c r="G1553" s="262">
        <v>2.41E-2</v>
      </c>
      <c r="H1553" s="261"/>
      <c r="I1553" s="260"/>
      <c r="J1553" s="261">
        <v>3.0599999999999999E-2</v>
      </c>
      <c r="K1553" s="260"/>
      <c r="L1553" s="261">
        <v>3.1800000000000002E-2</v>
      </c>
      <c r="M1553" s="264">
        <f t="shared" si="1963"/>
        <v>3.3660000000000009E-2</v>
      </c>
      <c r="N1553" s="264">
        <f t="shared" si="1964"/>
        <v>4.0323142857142863E-2</v>
      </c>
      <c r="O1553" s="264">
        <f t="shared" si="1965"/>
        <v>2.7314333333333333E-2</v>
      </c>
      <c r="P1553" s="264">
        <f t="shared" si="1966"/>
        <v>4.4380000000000003E-2</v>
      </c>
      <c r="Q1553" s="265">
        <f t="shared" ref="Q1553" si="2015">IFERROR(AVERAGE(D1553:E1553),"")</f>
        <v>3.3399999999999999E-2</v>
      </c>
      <c r="R1553" s="265">
        <f t="shared" ref="R1553" si="2016">IFERROR(AVERAGE(F1553:H1553),"")</f>
        <v>2.41E-2</v>
      </c>
      <c r="S1553" s="265">
        <f t="shared" ref="S1553" si="2017">IFERROR(AVERAGE(I1553:J1553),"")</f>
        <v>3.0599999999999999E-2</v>
      </c>
      <c r="T1553" s="265">
        <f t="shared" ref="T1553" si="2018">IFERROR(AVERAGE(K1553:L1553),"")</f>
        <v>3.1800000000000002E-2</v>
      </c>
      <c r="V1553" s="257"/>
      <c r="W1553" s="265">
        <f t="shared" ref="W1553" si="2019">AVERAGE(Q1553:T1553)</f>
        <v>2.9975000000000002E-2</v>
      </c>
      <c r="Z1553" s="514" t="s">
        <v>91</v>
      </c>
      <c r="AA1553" s="515">
        <v>2022</v>
      </c>
      <c r="AB1553" s="516"/>
      <c r="AC1553" s="516"/>
      <c r="AD1553" s="516"/>
    </row>
    <row r="1554" spans="1:30" ht="17.45" customHeight="1" x14ac:dyDescent="0.25">
      <c r="A1554" s="257">
        <f t="shared" si="1987"/>
        <v>3</v>
      </c>
      <c r="B1554" s="257">
        <f t="shared" si="1988"/>
        <v>2022</v>
      </c>
      <c r="C1554" s="8">
        <f t="shared" si="2009"/>
        <v>44650</v>
      </c>
      <c r="D1554" s="260">
        <v>2.5700000000000001E-2</v>
      </c>
      <c r="E1554" s="261"/>
      <c r="F1554" s="260"/>
      <c r="G1554" s="262"/>
      <c r="H1554" s="261">
        <v>2.5000000000000001E-2</v>
      </c>
      <c r="I1554" s="260">
        <v>3.6900000000000002E-2</v>
      </c>
      <c r="J1554" s="261"/>
      <c r="K1554" s="260">
        <v>2.6800000000000001E-2</v>
      </c>
      <c r="L1554" s="261"/>
      <c r="M1554" s="264">
        <f t="shared" si="1963"/>
        <v>3.3566666666666668E-2</v>
      </c>
      <c r="N1554" s="264">
        <f t="shared" si="1964"/>
        <v>4.0254571428571431E-2</v>
      </c>
      <c r="O1554" s="264">
        <f t="shared" si="1965"/>
        <v>2.7334333333333335E-2</v>
      </c>
      <c r="P1554" s="264">
        <f t="shared" si="1966"/>
        <v>4.4056666666666661E-2</v>
      </c>
      <c r="Q1554" s="265">
        <f t="shared" ref="Q1554" si="2020">IFERROR(AVERAGE(D1554:E1554),"")</f>
        <v>2.5700000000000001E-2</v>
      </c>
      <c r="R1554" s="265">
        <f t="shared" ref="R1554" si="2021">IFERROR(AVERAGE(F1554:H1554),"")</f>
        <v>2.5000000000000001E-2</v>
      </c>
      <c r="S1554" s="265">
        <f t="shared" ref="S1554" si="2022">IFERROR(AVERAGE(I1554:J1554),"")</f>
        <v>3.6900000000000002E-2</v>
      </c>
      <c r="T1554" s="265">
        <f t="shared" ref="T1554" si="2023">IFERROR(AVERAGE(K1554:L1554),"")</f>
        <v>2.6800000000000001E-2</v>
      </c>
      <c r="V1554" s="257"/>
      <c r="W1554" s="265">
        <f t="shared" ref="W1554" si="2024">AVERAGE(Q1554:T1554)</f>
        <v>2.8600000000000004E-2</v>
      </c>
      <c r="Z1554" s="517" t="s">
        <v>35</v>
      </c>
      <c r="AA1554" s="517" t="s">
        <v>1</v>
      </c>
      <c r="AB1554" s="517" t="s">
        <v>2</v>
      </c>
      <c r="AC1554" s="517" t="s">
        <v>9</v>
      </c>
      <c r="AD1554" s="517" t="s">
        <v>12</v>
      </c>
    </row>
    <row r="1555" spans="1:30" ht="17.45" customHeight="1" thickBot="1" x14ac:dyDescent="0.3">
      <c r="A1555" s="257">
        <f t="shared" si="1987"/>
        <v>3</v>
      </c>
      <c r="B1555" s="257">
        <f t="shared" si="1988"/>
        <v>2022</v>
      </c>
      <c r="C1555" s="116">
        <f t="shared" si="2009"/>
        <v>44651</v>
      </c>
      <c r="D1555" s="144"/>
      <c r="E1555" s="145">
        <v>3.1399999999999997E-2</v>
      </c>
      <c r="F1555" s="144"/>
      <c r="G1555" s="147">
        <v>2.4400000000000002E-2</v>
      </c>
      <c r="H1555" s="145"/>
      <c r="I1555" s="144"/>
      <c r="J1555" s="145">
        <v>2.4500000000000001E-2</v>
      </c>
      <c r="K1555" s="144"/>
      <c r="L1555" s="145">
        <v>3.78E-2</v>
      </c>
      <c r="M1555" s="264">
        <f t="shared" si="1963"/>
        <v>3.3610000000000008E-2</v>
      </c>
      <c r="N1555" s="264">
        <f t="shared" si="1964"/>
        <v>3.9980285714285718E-2</v>
      </c>
      <c r="O1555" s="264">
        <f t="shared" si="1965"/>
        <v>2.6840999999999997E-2</v>
      </c>
      <c r="P1555" s="264">
        <f t="shared" si="1966"/>
        <v>4.3653333333333329E-2</v>
      </c>
      <c r="Q1555" s="265">
        <f t="shared" ref="Q1555:Q1559" si="2025">IFERROR(AVERAGE(D1555:E1555),"")</f>
        <v>3.1399999999999997E-2</v>
      </c>
      <c r="R1555" s="265">
        <f t="shared" ref="R1555:R1559" si="2026">IFERROR(AVERAGE(F1555:H1555),"")</f>
        <v>2.4400000000000002E-2</v>
      </c>
      <c r="S1555" s="265">
        <f t="shared" ref="S1555:S1559" si="2027">IFERROR(AVERAGE(I1555:J1555),"")</f>
        <v>2.4500000000000001E-2</v>
      </c>
      <c r="T1555" s="265">
        <f t="shared" ref="T1555:T1559" si="2028">IFERROR(AVERAGE(K1555:L1555),"")</f>
        <v>3.78E-2</v>
      </c>
      <c r="V1555" s="257"/>
      <c r="W1555" s="265">
        <f t="shared" ref="W1555:W1559" si="2029">AVERAGE(Q1555:T1555)</f>
        <v>2.9525000000000003E-2</v>
      </c>
      <c r="Z1555" s="518" t="s">
        <v>58</v>
      </c>
      <c r="AA1555" s="519">
        <f>AVERAGE(D1525:E1555)</f>
        <v>3.3496774193548393E-2</v>
      </c>
      <c r="AB1555" s="519">
        <f>AVERAGE(F1525:H1555)</f>
        <v>3.9814166666666671E-2</v>
      </c>
      <c r="AC1555" s="519">
        <f>AVERAGE(I1525:J1555)</f>
        <v>2.7242903225806452E-2</v>
      </c>
      <c r="AD1555" s="519">
        <f>AVERAGE(K1525:L1555)</f>
        <v>4.3854838709677414E-2</v>
      </c>
    </row>
    <row r="1556" spans="1:30" ht="17.45" customHeight="1" x14ac:dyDescent="0.25">
      <c r="A1556" s="257">
        <f t="shared" si="1987"/>
        <v>4</v>
      </c>
      <c r="B1556" s="257">
        <f t="shared" si="1988"/>
        <v>2022</v>
      </c>
      <c r="C1556" s="160">
        <f t="shared" si="2009"/>
        <v>44652</v>
      </c>
      <c r="D1556" s="275">
        <v>1.5599999999999999E-2</v>
      </c>
      <c r="E1556" s="276"/>
      <c r="F1556" s="275">
        <v>2.5899999999999999E-2</v>
      </c>
      <c r="G1556" s="277"/>
      <c r="H1556" s="276">
        <v>2.93E-2</v>
      </c>
      <c r="I1556" s="275">
        <v>2.6599999999999999E-2</v>
      </c>
      <c r="J1556" s="276"/>
      <c r="K1556" s="275">
        <v>1.8800000000000001E-2</v>
      </c>
      <c r="L1556" s="276"/>
      <c r="M1556" s="264">
        <f t="shared" si="1963"/>
        <v>3.3113333333333335E-2</v>
      </c>
      <c r="N1556" s="264">
        <f t="shared" si="1964"/>
        <v>3.7468857142857151E-2</v>
      </c>
      <c r="O1556" s="264">
        <f t="shared" si="1965"/>
        <v>2.6537666666666664E-2</v>
      </c>
      <c r="P1556" s="264">
        <f t="shared" si="1966"/>
        <v>4.2729999999999983E-2</v>
      </c>
      <c r="Q1556" s="265">
        <f t="shared" si="2025"/>
        <v>1.5599999999999999E-2</v>
      </c>
      <c r="R1556" s="265">
        <f t="shared" si="2026"/>
        <v>2.76E-2</v>
      </c>
      <c r="S1556" s="265">
        <f t="shared" si="2027"/>
        <v>2.6599999999999999E-2</v>
      </c>
      <c r="T1556" s="265">
        <f t="shared" si="2028"/>
        <v>1.8800000000000001E-2</v>
      </c>
      <c r="V1556" s="257"/>
      <c r="W1556" s="265">
        <f t="shared" si="2029"/>
        <v>2.215E-2</v>
      </c>
      <c r="X1556" s="265">
        <f>AVERAGE(Q1552:T1556)</f>
        <v>2.5087500000000002E-2</v>
      </c>
      <c r="Y1556" s="266">
        <v>222</v>
      </c>
      <c r="Z1556" s="518" t="s">
        <v>59</v>
      </c>
      <c r="AA1556" s="519">
        <f>MAX(D1525:E1555)</f>
        <v>9.1999999999999998E-2</v>
      </c>
      <c r="AB1556" s="519">
        <f>MAX(F1525:H1555)</f>
        <v>8.43E-2</v>
      </c>
      <c r="AC1556" s="519">
        <f>MAX(I1525:J1555)</f>
        <v>4.7500000000000001E-2</v>
      </c>
      <c r="AD1556" s="519">
        <f>MAX(K1525:L1555)</f>
        <v>0.14499999999999999</v>
      </c>
    </row>
    <row r="1557" spans="1:30" ht="17.45" customHeight="1" thickBot="1" x14ac:dyDescent="0.3">
      <c r="A1557" s="298">
        <f t="shared" si="1987"/>
        <v>4</v>
      </c>
      <c r="B1557" s="298">
        <f t="shared" si="1988"/>
        <v>2022</v>
      </c>
      <c r="C1557" s="435">
        <f t="shared" si="2009"/>
        <v>44653</v>
      </c>
      <c r="D1557" s="434"/>
      <c r="E1557" s="436">
        <v>3.8899999999999997E-2</v>
      </c>
      <c r="F1557" s="434"/>
      <c r="G1557" s="438">
        <v>1.78E-2</v>
      </c>
      <c r="H1557" s="436"/>
      <c r="I1557" s="434"/>
      <c r="J1557" s="436">
        <v>7.8300000000000002E-3</v>
      </c>
      <c r="K1557" s="434"/>
      <c r="L1557" s="436">
        <v>1.54E-2</v>
      </c>
      <c r="M1557" s="264">
        <f t="shared" si="1963"/>
        <v>3.3310000000000006E-2</v>
      </c>
      <c r="N1557" s="264">
        <f t="shared" si="1964"/>
        <v>3.6486000000000005E-2</v>
      </c>
      <c r="O1557" s="264">
        <f t="shared" si="1965"/>
        <v>2.5811999999999995E-2</v>
      </c>
      <c r="P1557" s="264">
        <f t="shared" si="1966"/>
        <v>4.1253333333333329E-2</v>
      </c>
      <c r="Q1557" s="442">
        <f t="shared" si="2025"/>
        <v>3.8899999999999997E-2</v>
      </c>
      <c r="R1557" s="442">
        <f t="shared" si="2026"/>
        <v>1.78E-2</v>
      </c>
      <c r="S1557" s="442">
        <f t="shared" si="2027"/>
        <v>7.8300000000000002E-3</v>
      </c>
      <c r="T1557" s="442">
        <f t="shared" si="2028"/>
        <v>1.54E-2</v>
      </c>
      <c r="U1557" s="326"/>
      <c r="V1557" s="442">
        <f>AVERAGE(Q1557:T1557)</f>
        <v>1.99825E-2</v>
      </c>
      <c r="W1557" s="445"/>
      <c r="X1557" s="257"/>
      <c r="Y1557" s="266">
        <v>222</v>
      </c>
      <c r="Z1557" s="520" t="s">
        <v>128</v>
      </c>
      <c r="AA1557" s="521">
        <f>COUNTIF(D1525:E1555,"&gt;=0.075")</f>
        <v>2</v>
      </c>
      <c r="AB1557" s="521">
        <f>COUNTIF(F1525:H1555,"&gt;=0.075")</f>
        <v>4</v>
      </c>
      <c r="AC1557" s="521">
        <f>COUNTIF(I1525:J1555,"&gt;=0.075")</f>
        <v>0</v>
      </c>
      <c r="AD1557" s="521">
        <f>COUNTIF(K1525:L1555,"&gt;=0.075")</f>
        <v>3</v>
      </c>
    </row>
    <row r="1558" spans="1:30" ht="17.45" customHeight="1" thickBot="1" x14ac:dyDescent="0.3">
      <c r="A1558" s="298">
        <f t="shared" si="1987"/>
        <v>4</v>
      </c>
      <c r="B1558" s="298">
        <f t="shared" si="1988"/>
        <v>2022</v>
      </c>
      <c r="C1558" s="435">
        <f t="shared" si="2009"/>
        <v>44654</v>
      </c>
      <c r="D1558" s="434">
        <v>1.23E-2</v>
      </c>
      <c r="E1558" s="436"/>
      <c r="F1558" s="434">
        <v>1.41E-2</v>
      </c>
      <c r="G1558" s="438"/>
      <c r="H1558" s="436"/>
      <c r="I1558" s="434">
        <v>6.0600000000000003E-3</v>
      </c>
      <c r="J1558" s="436"/>
      <c r="K1558" s="434">
        <v>8.5900000000000004E-3</v>
      </c>
      <c r="L1558" s="436"/>
      <c r="M1558" s="264">
        <f t="shared" si="1963"/>
        <v>3.3053333333333337E-2</v>
      </c>
      <c r="N1558" s="264">
        <f t="shared" si="1964"/>
        <v>3.5903142857142856E-2</v>
      </c>
      <c r="O1558" s="264">
        <f t="shared" si="1965"/>
        <v>2.5437333333333326E-2</v>
      </c>
      <c r="P1558" s="264">
        <f t="shared" si="1966"/>
        <v>4.0649666666666667E-2</v>
      </c>
      <c r="Q1558" s="442">
        <f t="shared" si="2025"/>
        <v>1.23E-2</v>
      </c>
      <c r="R1558" s="442">
        <f t="shared" si="2026"/>
        <v>1.41E-2</v>
      </c>
      <c r="S1558" s="442">
        <f t="shared" si="2027"/>
        <v>6.0600000000000003E-3</v>
      </c>
      <c r="T1558" s="442">
        <f t="shared" si="2028"/>
        <v>8.5900000000000004E-3</v>
      </c>
      <c r="U1558" s="326"/>
      <c r="V1558" s="442">
        <f>AVERAGE(Q1558:T1558)</f>
        <v>1.0262500000000001E-2</v>
      </c>
      <c r="W1558" s="445"/>
      <c r="X1558" s="265">
        <f>AVERAGE(Q1557:T1558)</f>
        <v>1.5122500000000001E-2</v>
      </c>
      <c r="Y1558" s="266">
        <v>222</v>
      </c>
      <c r="AD1558" s="522">
        <f>AVERAGE(AA1555:AD1555)</f>
        <v>3.6102170698924733E-2</v>
      </c>
    </row>
    <row r="1559" spans="1:30" ht="17.45" customHeight="1" x14ac:dyDescent="0.25">
      <c r="A1559" s="257">
        <f t="shared" si="1987"/>
        <v>4</v>
      </c>
      <c r="B1559" s="257">
        <f t="shared" si="1988"/>
        <v>2022</v>
      </c>
      <c r="C1559" s="8">
        <f t="shared" si="2009"/>
        <v>44655</v>
      </c>
      <c r="D1559" s="260"/>
      <c r="E1559" s="261">
        <v>2.1299999999999999E-2</v>
      </c>
      <c r="F1559" s="260"/>
      <c r="G1559" s="262">
        <v>1.7500000000000002E-2</v>
      </c>
      <c r="H1559" s="261"/>
      <c r="I1559" s="260"/>
      <c r="J1559" s="261">
        <v>2.64E-2</v>
      </c>
      <c r="K1559" s="260"/>
      <c r="L1559" s="261">
        <v>3.7499999999999999E-2</v>
      </c>
      <c r="M1559" s="264">
        <f t="shared" si="1963"/>
        <v>3.2590000000000001E-2</v>
      </c>
      <c r="N1559" s="264">
        <f t="shared" si="1964"/>
        <v>3.5934571428571434E-2</v>
      </c>
      <c r="O1559" s="264">
        <f t="shared" si="1965"/>
        <v>2.4733999999999992E-2</v>
      </c>
      <c r="P1559" s="264">
        <f t="shared" si="1966"/>
        <v>4.1413000000000005E-2</v>
      </c>
      <c r="Q1559" s="265">
        <f t="shared" si="2025"/>
        <v>2.1299999999999999E-2</v>
      </c>
      <c r="R1559" s="265">
        <f t="shared" si="2026"/>
        <v>1.7500000000000002E-2</v>
      </c>
      <c r="S1559" s="265">
        <f t="shared" si="2027"/>
        <v>2.64E-2</v>
      </c>
      <c r="T1559" s="265">
        <f t="shared" si="2028"/>
        <v>3.7499999999999999E-2</v>
      </c>
      <c r="V1559" s="257"/>
      <c r="W1559" s="265">
        <f t="shared" si="2029"/>
        <v>2.5675000000000003E-2</v>
      </c>
    </row>
    <row r="1560" spans="1:30" ht="17.45" customHeight="1" x14ac:dyDescent="0.25">
      <c r="A1560" s="257">
        <f t="shared" si="1987"/>
        <v>4</v>
      </c>
      <c r="B1560" s="257">
        <f t="shared" si="1988"/>
        <v>2022</v>
      </c>
      <c r="C1560" s="8">
        <f t="shared" si="2009"/>
        <v>44656</v>
      </c>
      <c r="D1560" s="260">
        <v>2.3300000000000001E-2</v>
      </c>
      <c r="E1560" s="261"/>
      <c r="F1560" s="260"/>
      <c r="G1560" s="262"/>
      <c r="H1560" s="261">
        <v>2.64E-2</v>
      </c>
      <c r="I1560" s="260">
        <v>3.4099999999999998E-2</v>
      </c>
      <c r="J1560" s="261"/>
      <c r="K1560" s="260">
        <v>3.5099999999999999E-2</v>
      </c>
      <c r="L1560" s="261"/>
      <c r="M1560" s="264">
        <f t="shared" si="1963"/>
        <v>3.2879999999999993E-2</v>
      </c>
      <c r="N1560" s="264">
        <f t="shared" si="1964"/>
        <v>3.6405142857142858E-2</v>
      </c>
      <c r="O1560" s="264">
        <f t="shared" si="1965"/>
        <v>2.5626999999999997E-2</v>
      </c>
      <c r="P1560" s="264">
        <f t="shared" si="1966"/>
        <v>4.1866333333333339E-2</v>
      </c>
      <c r="Q1560" s="265">
        <f t="shared" ref="Q1560" si="2030">IFERROR(AVERAGE(D1560:E1560),"")</f>
        <v>2.3300000000000001E-2</v>
      </c>
      <c r="R1560" s="265">
        <f t="shared" ref="R1560" si="2031">IFERROR(AVERAGE(F1560:H1560),"")</f>
        <v>2.64E-2</v>
      </c>
      <c r="S1560" s="265">
        <f t="shared" ref="S1560" si="2032">IFERROR(AVERAGE(I1560:J1560),"")</f>
        <v>3.4099999999999998E-2</v>
      </c>
      <c r="T1560" s="265">
        <f t="shared" ref="T1560" si="2033">IFERROR(AVERAGE(K1560:L1560),"")</f>
        <v>3.5099999999999999E-2</v>
      </c>
      <c r="V1560" s="257"/>
      <c r="W1560" s="265">
        <f t="shared" ref="W1560" si="2034">AVERAGE(Q1560:T1560)</f>
        <v>2.9725000000000001E-2</v>
      </c>
    </row>
    <row r="1561" spans="1:30" ht="17.45" customHeight="1" x14ac:dyDescent="0.25">
      <c r="A1561" s="257">
        <f t="shared" si="1987"/>
        <v>4</v>
      </c>
      <c r="B1561" s="257">
        <f t="shared" si="1988"/>
        <v>2022</v>
      </c>
      <c r="C1561" s="8">
        <f t="shared" si="2009"/>
        <v>44657</v>
      </c>
      <c r="D1561" s="252"/>
      <c r="E1561" s="253">
        <v>2.6599999999999999E-2</v>
      </c>
      <c r="F1561" s="252"/>
      <c r="G1561" s="254">
        <v>3.3700000000000001E-2</v>
      </c>
      <c r="H1561" s="253"/>
      <c r="I1561" s="252"/>
      <c r="J1561" s="253">
        <v>3.61E-2</v>
      </c>
      <c r="K1561" s="252"/>
      <c r="L1561" s="253">
        <v>4.7600000000000003E-2</v>
      </c>
      <c r="M1561" s="264">
        <f t="shared" si="1963"/>
        <v>3.304E-2</v>
      </c>
      <c r="N1561" s="264">
        <f t="shared" si="1964"/>
        <v>3.6793714285714291E-2</v>
      </c>
      <c r="O1561" s="264">
        <f t="shared" si="1965"/>
        <v>2.6126999999999997E-2</v>
      </c>
      <c r="P1561" s="264">
        <f t="shared" si="1966"/>
        <v>4.2429666666666671E-2</v>
      </c>
      <c r="Q1561" s="265">
        <f t="shared" ref="Q1561:Q1565" si="2035">IFERROR(AVERAGE(D1561:E1561),"")</f>
        <v>2.6599999999999999E-2</v>
      </c>
      <c r="R1561" s="265">
        <f t="shared" ref="R1561:R1565" si="2036">IFERROR(AVERAGE(F1561:H1561),"")</f>
        <v>3.3700000000000001E-2</v>
      </c>
      <c r="S1561" s="265">
        <f t="shared" ref="S1561:S1565" si="2037">IFERROR(AVERAGE(I1561:J1561),"")</f>
        <v>3.61E-2</v>
      </c>
      <c r="T1561" s="265">
        <f t="shared" ref="T1561:T1565" si="2038">IFERROR(AVERAGE(K1561:L1561),"")</f>
        <v>4.7600000000000003E-2</v>
      </c>
      <c r="V1561" s="257"/>
      <c r="W1561" s="265">
        <f t="shared" ref="W1561:W1563" si="2039">AVERAGE(Q1561:T1561)</f>
        <v>3.6000000000000004E-2</v>
      </c>
    </row>
    <row r="1562" spans="1:30" ht="17.45" customHeight="1" x14ac:dyDescent="0.25">
      <c r="A1562" s="257">
        <f t="shared" si="1987"/>
        <v>4</v>
      </c>
      <c r="B1562" s="257">
        <f t="shared" si="1988"/>
        <v>2022</v>
      </c>
      <c r="C1562" s="48">
        <f t="shared" si="2009"/>
        <v>44658</v>
      </c>
      <c r="D1562" s="279">
        <v>2.1299999999999999E-2</v>
      </c>
      <c r="E1562" s="280"/>
      <c r="F1562" s="279">
        <v>2.4899999999999999E-2</v>
      </c>
      <c r="G1562" s="281"/>
      <c r="H1562" s="280">
        <v>2.3699999999999999E-2</v>
      </c>
      <c r="I1562" s="279">
        <v>2.9899999999999999E-2</v>
      </c>
      <c r="J1562" s="280"/>
      <c r="K1562" s="279">
        <v>4.19E-2</v>
      </c>
      <c r="L1562" s="280"/>
      <c r="M1562" s="264">
        <f t="shared" si="1963"/>
        <v>3.2466666666666665E-2</v>
      </c>
      <c r="N1562" s="264">
        <f t="shared" si="1964"/>
        <v>3.6793714285714291E-2</v>
      </c>
      <c r="O1562" s="264">
        <f t="shared" si="1965"/>
        <v>2.6230333333333331E-2</v>
      </c>
      <c r="P1562" s="264">
        <f t="shared" si="1966"/>
        <v>4.2796333333333332E-2</v>
      </c>
      <c r="Q1562" s="265">
        <f t="shared" si="2035"/>
        <v>2.1299999999999999E-2</v>
      </c>
      <c r="R1562" s="265">
        <f t="shared" si="2036"/>
        <v>2.4299999999999999E-2</v>
      </c>
      <c r="S1562" s="265">
        <f t="shared" si="2037"/>
        <v>2.9899999999999999E-2</v>
      </c>
      <c r="T1562" s="265">
        <f t="shared" si="2038"/>
        <v>4.19E-2</v>
      </c>
      <c r="V1562" s="257"/>
      <c r="W1562" s="265">
        <f t="shared" si="2039"/>
        <v>2.9350000000000001E-2</v>
      </c>
    </row>
    <row r="1563" spans="1:30" ht="17.45" customHeight="1" x14ac:dyDescent="0.25">
      <c r="A1563" s="257">
        <f t="shared" si="1987"/>
        <v>4</v>
      </c>
      <c r="B1563" s="257">
        <f t="shared" si="1988"/>
        <v>2022</v>
      </c>
      <c r="C1563" s="8">
        <f t="shared" si="2009"/>
        <v>44659</v>
      </c>
      <c r="D1563" s="252"/>
      <c r="E1563" s="253">
        <v>2.5499999999999998E-2</v>
      </c>
      <c r="F1563" s="252"/>
      <c r="G1563" s="254">
        <v>3.7499999999999999E-2</v>
      </c>
      <c r="H1563" s="253"/>
      <c r="I1563" s="252"/>
      <c r="J1563" s="253">
        <v>3.3300000000000003E-2</v>
      </c>
      <c r="K1563" s="252"/>
      <c r="L1563" s="253">
        <v>4.7699999999999999E-2</v>
      </c>
      <c r="M1563" s="264">
        <f t="shared" si="1963"/>
        <v>3.241999999999999E-2</v>
      </c>
      <c r="N1563" s="264">
        <f t="shared" si="1964"/>
        <v>3.7342285714285724E-2</v>
      </c>
      <c r="O1563" s="264">
        <f t="shared" si="1965"/>
        <v>2.6716999999999998E-2</v>
      </c>
      <c r="P1563" s="264">
        <f t="shared" si="1966"/>
        <v>4.288966666666668E-2</v>
      </c>
      <c r="Q1563" s="265">
        <f t="shared" si="2035"/>
        <v>2.5499999999999998E-2</v>
      </c>
      <c r="R1563" s="265">
        <f t="shared" si="2036"/>
        <v>3.7499999999999999E-2</v>
      </c>
      <c r="S1563" s="265">
        <f t="shared" si="2037"/>
        <v>3.3300000000000003E-2</v>
      </c>
      <c r="T1563" s="265">
        <f t="shared" si="2038"/>
        <v>4.7699999999999999E-2</v>
      </c>
      <c r="V1563" s="257"/>
      <c r="W1563" s="265">
        <f t="shared" si="2039"/>
        <v>3.5999999999999997E-2</v>
      </c>
      <c r="X1563" s="265">
        <f>AVERAGE(Q1559:T1563)</f>
        <v>3.1349999999999996E-2</v>
      </c>
      <c r="Y1563" s="266">
        <v>223</v>
      </c>
    </row>
    <row r="1564" spans="1:30" ht="17.45" customHeight="1" x14ac:dyDescent="0.25">
      <c r="A1564" s="257">
        <f t="shared" si="1987"/>
        <v>4</v>
      </c>
      <c r="B1564" s="257">
        <f t="shared" si="1988"/>
        <v>2022</v>
      </c>
      <c r="C1564" s="435">
        <f t="shared" si="2009"/>
        <v>44660</v>
      </c>
      <c r="D1564" s="448">
        <v>2.9000000000000001E-2</v>
      </c>
      <c r="E1564" s="449"/>
      <c r="F1564" s="448">
        <v>2.63E-2</v>
      </c>
      <c r="G1564" s="450"/>
      <c r="H1564" s="449"/>
      <c r="I1564" s="448">
        <v>1.6500000000000001E-2</v>
      </c>
      <c r="J1564" s="449"/>
      <c r="K1564" s="448">
        <v>2.93E-2</v>
      </c>
      <c r="L1564" s="449"/>
      <c r="M1564" s="264">
        <f t="shared" si="1963"/>
        <v>3.249666666666666E-2</v>
      </c>
      <c r="N1564" s="264">
        <f t="shared" si="1964"/>
        <v>3.7433714285714292E-2</v>
      </c>
      <c r="O1564" s="264">
        <f t="shared" si="1965"/>
        <v>2.6660333333333334E-2</v>
      </c>
      <c r="P1564" s="264">
        <f t="shared" si="1966"/>
        <v>4.2586333333333351E-2</v>
      </c>
      <c r="Q1564" s="442">
        <f t="shared" si="2035"/>
        <v>2.9000000000000001E-2</v>
      </c>
      <c r="R1564" s="442">
        <f t="shared" si="2036"/>
        <v>2.63E-2</v>
      </c>
      <c r="S1564" s="442">
        <f t="shared" si="2037"/>
        <v>1.6500000000000001E-2</v>
      </c>
      <c r="T1564" s="442">
        <f t="shared" si="2038"/>
        <v>2.93E-2</v>
      </c>
      <c r="U1564" s="326"/>
      <c r="V1564" s="442">
        <f>AVERAGE(Q1564:T1564)</f>
        <v>2.5274999999999999E-2</v>
      </c>
      <c r="W1564" s="445"/>
      <c r="X1564" s="257"/>
      <c r="Y1564" s="266">
        <v>223</v>
      </c>
    </row>
    <row r="1565" spans="1:30" ht="17.45" customHeight="1" x14ac:dyDescent="0.25">
      <c r="A1565" s="257">
        <f t="shared" si="1987"/>
        <v>4</v>
      </c>
      <c r="B1565" s="257">
        <f t="shared" si="1988"/>
        <v>2022</v>
      </c>
      <c r="C1565" s="435">
        <f t="shared" si="2009"/>
        <v>44661</v>
      </c>
      <c r="D1565" s="448"/>
      <c r="E1565" s="449">
        <v>1.89E-2</v>
      </c>
      <c r="F1565" s="448"/>
      <c r="G1565" s="450">
        <v>1.12E-2</v>
      </c>
      <c r="H1565" s="449"/>
      <c r="I1565" s="448"/>
      <c r="J1565" s="449">
        <v>5.2599999999999999E-3</v>
      </c>
      <c r="K1565" s="448"/>
      <c r="L1565" s="449">
        <v>2.0299999999999999E-2</v>
      </c>
      <c r="M1565" s="264">
        <f t="shared" si="1963"/>
        <v>3.2316666666666667E-2</v>
      </c>
      <c r="N1565" s="264">
        <f t="shared" si="1964"/>
        <v>3.6722285714285728E-2</v>
      </c>
      <c r="O1565" s="264">
        <f t="shared" si="1965"/>
        <v>2.5972333333333333E-2</v>
      </c>
      <c r="P1565" s="264">
        <f t="shared" si="1966"/>
        <v>4.2356333333333343E-2</v>
      </c>
      <c r="Q1565" s="442">
        <f t="shared" si="2035"/>
        <v>1.89E-2</v>
      </c>
      <c r="R1565" s="442">
        <f t="shared" si="2036"/>
        <v>1.12E-2</v>
      </c>
      <c r="S1565" s="442">
        <f t="shared" si="2037"/>
        <v>5.2599999999999999E-3</v>
      </c>
      <c r="T1565" s="442">
        <f t="shared" si="2038"/>
        <v>2.0299999999999999E-2</v>
      </c>
      <c r="U1565" s="326"/>
      <c r="V1565" s="442">
        <f>AVERAGE(Q1565:T1565)</f>
        <v>1.3915E-2</v>
      </c>
      <c r="W1565" s="445"/>
      <c r="X1565" s="265">
        <f>AVERAGE(Q1564:T1565)</f>
        <v>1.9594999999999994E-2</v>
      </c>
      <c r="Y1565" s="266">
        <v>223</v>
      </c>
    </row>
    <row r="1566" spans="1:30" ht="17.45" customHeight="1" x14ac:dyDescent="0.25">
      <c r="A1566" s="257">
        <f t="shared" si="1987"/>
        <v>4</v>
      </c>
      <c r="B1566" s="257">
        <f t="shared" si="1988"/>
        <v>2022</v>
      </c>
      <c r="C1566" s="8">
        <f t="shared" si="2009"/>
        <v>44662</v>
      </c>
      <c r="D1566" s="252">
        <v>3.7199999999999997E-2</v>
      </c>
      <c r="E1566" s="253"/>
      <c r="F1566" s="252"/>
      <c r="G1566" s="254"/>
      <c r="H1566" s="253">
        <v>3.2500000000000001E-2</v>
      </c>
      <c r="I1566" s="252">
        <v>1.3299999999999999E-2</v>
      </c>
      <c r="J1566" s="253"/>
      <c r="K1566" s="252">
        <v>3.2800000000000003E-2</v>
      </c>
      <c r="L1566" s="253"/>
      <c r="M1566" s="264">
        <f t="shared" si="1963"/>
        <v>3.3033333333333331E-2</v>
      </c>
      <c r="N1566" s="264">
        <f t="shared" si="1964"/>
        <v>3.7019428571428585E-2</v>
      </c>
      <c r="O1566" s="264">
        <f t="shared" si="1965"/>
        <v>2.5788999999999999E-2</v>
      </c>
      <c r="P1566" s="264">
        <f t="shared" si="1966"/>
        <v>4.2736333333333341E-2</v>
      </c>
      <c r="Q1566" s="265">
        <f t="shared" ref="Q1566:Q1572" si="2040">IFERROR(AVERAGE(D1566:E1566),"")</f>
        <v>3.7199999999999997E-2</v>
      </c>
      <c r="R1566" s="265">
        <f t="shared" ref="R1566:R1572" si="2041">IFERROR(AVERAGE(F1566:H1566),"")</f>
        <v>3.2500000000000001E-2</v>
      </c>
      <c r="S1566" s="265">
        <f t="shared" ref="S1566:S1572" si="2042">IFERROR(AVERAGE(I1566:J1566),"")</f>
        <v>1.3299999999999999E-2</v>
      </c>
      <c r="T1566" s="265">
        <f t="shared" ref="T1566:T1572" si="2043">IFERROR(AVERAGE(K1566:L1566),"")</f>
        <v>3.2800000000000003E-2</v>
      </c>
      <c r="V1566" s="257"/>
      <c r="W1566" s="265">
        <f t="shared" ref="W1566:W1570" si="2044">AVERAGE(Q1566:T1566)</f>
        <v>2.8949999999999997E-2</v>
      </c>
    </row>
    <row r="1567" spans="1:30" ht="17.45" customHeight="1" x14ac:dyDescent="0.25">
      <c r="A1567" s="257">
        <f t="shared" si="1987"/>
        <v>4</v>
      </c>
      <c r="B1567" s="257">
        <f t="shared" si="1988"/>
        <v>2022</v>
      </c>
      <c r="C1567" s="8">
        <f t="shared" si="2009"/>
        <v>44663</v>
      </c>
      <c r="D1567" s="260"/>
      <c r="E1567" s="261">
        <v>2.1000000000000001E-2</v>
      </c>
      <c r="F1567" s="260"/>
      <c r="G1567" s="262">
        <v>4.0399999999999998E-2</v>
      </c>
      <c r="H1567" s="261"/>
      <c r="I1567" s="260"/>
      <c r="J1567" s="261">
        <v>2.7900000000000001E-2</v>
      </c>
      <c r="K1567" s="260"/>
      <c r="L1567" s="261">
        <v>3.8899999999999997E-2</v>
      </c>
      <c r="M1567" s="264">
        <f t="shared" si="1963"/>
        <v>3.2403333333333333E-2</v>
      </c>
      <c r="N1567" s="264">
        <f t="shared" si="1964"/>
        <v>3.6982285714285724E-2</v>
      </c>
      <c r="O1567" s="264">
        <f t="shared" si="1965"/>
        <v>2.6312333333333333E-2</v>
      </c>
      <c r="P1567" s="264">
        <f t="shared" si="1966"/>
        <v>4.2246333333333337E-2</v>
      </c>
      <c r="Q1567" s="265">
        <f t="shared" si="2040"/>
        <v>2.1000000000000001E-2</v>
      </c>
      <c r="R1567" s="265">
        <f t="shared" si="2041"/>
        <v>4.0399999999999998E-2</v>
      </c>
      <c r="S1567" s="265">
        <f t="shared" si="2042"/>
        <v>2.7900000000000001E-2</v>
      </c>
      <c r="T1567" s="265">
        <f t="shared" si="2043"/>
        <v>3.8899999999999997E-2</v>
      </c>
      <c r="V1567" s="257"/>
      <c r="W1567" s="265">
        <f t="shared" si="2044"/>
        <v>3.2049999999999995E-2</v>
      </c>
    </row>
    <row r="1568" spans="1:30" ht="17.45" customHeight="1" x14ac:dyDescent="0.25">
      <c r="A1568" s="257">
        <f t="shared" si="1987"/>
        <v>4</v>
      </c>
      <c r="B1568" s="257">
        <f t="shared" si="1988"/>
        <v>2022</v>
      </c>
      <c r="C1568" s="48">
        <f t="shared" si="2009"/>
        <v>44664</v>
      </c>
      <c r="D1568" s="275">
        <v>1.5900000000000001E-2</v>
      </c>
      <c r="E1568" s="276"/>
      <c r="F1568" s="275">
        <v>2.3099999999999999E-2</v>
      </c>
      <c r="G1568" s="277"/>
      <c r="H1568" s="276">
        <v>2.5399999999999999E-2</v>
      </c>
      <c r="I1568" s="275">
        <v>1.8100000000000002E-2</v>
      </c>
      <c r="J1568" s="276"/>
      <c r="K1568" s="275">
        <v>2.12E-2</v>
      </c>
      <c r="L1568" s="276"/>
      <c r="M1568" s="264">
        <f t="shared" si="1963"/>
        <v>3.1656666666666673E-2</v>
      </c>
      <c r="N1568" s="264">
        <f t="shared" si="1964"/>
        <v>3.3736571428571435E-2</v>
      </c>
      <c r="O1568" s="264">
        <f t="shared" si="1965"/>
        <v>2.5648999999999998E-2</v>
      </c>
      <c r="P1568" s="264">
        <f t="shared" si="1966"/>
        <v>4.1156333333333343E-2</v>
      </c>
      <c r="Q1568" s="265">
        <f t="shared" si="2040"/>
        <v>1.5900000000000001E-2</v>
      </c>
      <c r="R1568" s="265">
        <f t="shared" si="2041"/>
        <v>2.4250000000000001E-2</v>
      </c>
      <c r="S1568" s="265">
        <f t="shared" si="2042"/>
        <v>1.8100000000000002E-2</v>
      </c>
      <c r="T1568" s="265">
        <f t="shared" si="2043"/>
        <v>2.12E-2</v>
      </c>
      <c r="V1568" s="257"/>
      <c r="W1568" s="265">
        <f t="shared" si="2044"/>
        <v>1.9862500000000002E-2</v>
      </c>
    </row>
    <row r="1569" spans="1:30" ht="17.45" customHeight="1" x14ac:dyDescent="0.25">
      <c r="A1569" s="257">
        <f t="shared" si="1987"/>
        <v>4</v>
      </c>
      <c r="B1569" s="257">
        <f t="shared" si="1988"/>
        <v>2022</v>
      </c>
      <c r="C1569" s="8">
        <f t="shared" si="2009"/>
        <v>44665</v>
      </c>
      <c r="D1569" s="260"/>
      <c r="E1569" s="261">
        <v>1.78E-2</v>
      </c>
      <c r="F1569" s="260"/>
      <c r="G1569" s="262">
        <v>1.9300000000000001E-2</v>
      </c>
      <c r="H1569" s="261"/>
      <c r="I1569" s="260"/>
      <c r="J1569" s="261">
        <v>1.7999999999999999E-2</v>
      </c>
      <c r="K1569" s="260"/>
      <c r="L1569" s="261">
        <v>2.5000000000000001E-2</v>
      </c>
      <c r="M1569" s="264">
        <f t="shared" si="1963"/>
        <v>3.0923333333333327E-2</v>
      </c>
      <c r="N1569" s="264">
        <f t="shared" si="1964"/>
        <v>3.2082285714285716E-2</v>
      </c>
      <c r="O1569" s="264">
        <f t="shared" si="1965"/>
        <v>2.5059000000000005E-2</v>
      </c>
      <c r="P1569" s="264">
        <f t="shared" si="1966"/>
        <v>3.8926333333333334E-2</v>
      </c>
      <c r="Q1569" s="265">
        <f t="shared" si="2040"/>
        <v>1.78E-2</v>
      </c>
      <c r="R1569" s="265">
        <f t="shared" si="2041"/>
        <v>1.9300000000000001E-2</v>
      </c>
      <c r="S1569" s="265">
        <f t="shared" si="2042"/>
        <v>1.7999999999999999E-2</v>
      </c>
      <c r="T1569" s="265">
        <f t="shared" si="2043"/>
        <v>2.5000000000000001E-2</v>
      </c>
      <c r="V1569" s="257"/>
      <c r="W1569" s="265">
        <f t="shared" si="2044"/>
        <v>2.0025000000000001E-2</v>
      </c>
    </row>
    <row r="1570" spans="1:30" ht="17.45" customHeight="1" x14ac:dyDescent="0.25">
      <c r="A1570" s="257">
        <f t="shared" si="1987"/>
        <v>4</v>
      </c>
      <c r="B1570" s="257">
        <f t="shared" si="1988"/>
        <v>2022</v>
      </c>
      <c r="C1570" s="8">
        <f t="shared" si="2009"/>
        <v>44666</v>
      </c>
      <c r="D1570" s="260">
        <v>1.61E-2</v>
      </c>
      <c r="E1570" s="261"/>
      <c r="F1570" s="260">
        <v>1.4800000000000001E-2</v>
      </c>
      <c r="G1570" s="262"/>
      <c r="H1570" s="261"/>
      <c r="I1570" s="260">
        <v>1.55E-2</v>
      </c>
      <c r="J1570" s="261"/>
      <c r="K1570" s="260">
        <v>1.5100000000000001E-2</v>
      </c>
      <c r="L1570" s="261"/>
      <c r="M1570" s="264">
        <f t="shared" si="1963"/>
        <v>2.9709999999999997E-2</v>
      </c>
      <c r="N1570" s="264">
        <f t="shared" si="1964"/>
        <v>3.0376571428571423E-2</v>
      </c>
      <c r="O1570" s="264">
        <f t="shared" si="1965"/>
        <v>2.4312333333333335E-2</v>
      </c>
      <c r="P1570" s="264">
        <f t="shared" si="1966"/>
        <v>3.4596333333333333E-2</v>
      </c>
      <c r="Q1570" s="265">
        <f t="shared" si="2040"/>
        <v>1.61E-2</v>
      </c>
      <c r="R1570" s="265">
        <f t="shared" si="2041"/>
        <v>1.4800000000000001E-2</v>
      </c>
      <c r="S1570" s="265">
        <f t="shared" si="2042"/>
        <v>1.55E-2</v>
      </c>
      <c r="T1570" s="265">
        <f t="shared" si="2043"/>
        <v>1.5100000000000001E-2</v>
      </c>
      <c r="V1570" s="257"/>
      <c r="W1570" s="265">
        <f t="shared" si="2044"/>
        <v>1.5375E-2</v>
      </c>
      <c r="X1570" s="265">
        <f>AVERAGE(Q1566:T1570)</f>
        <v>2.3252499999999999E-2</v>
      </c>
      <c r="Y1570" s="266">
        <v>224</v>
      </c>
    </row>
    <row r="1571" spans="1:30" ht="17.45" customHeight="1" x14ac:dyDescent="0.25">
      <c r="A1571" s="257">
        <f t="shared" si="1987"/>
        <v>4</v>
      </c>
      <c r="B1571" s="257">
        <f t="shared" si="1988"/>
        <v>2022</v>
      </c>
      <c r="C1571" s="435">
        <f t="shared" si="2009"/>
        <v>44667</v>
      </c>
      <c r="D1571" s="434"/>
      <c r="E1571" s="436">
        <v>9.7699999999999992E-3</v>
      </c>
      <c r="F1571" s="434"/>
      <c r="G1571" s="438">
        <v>1.5900000000000001E-2</v>
      </c>
      <c r="H1571" s="436"/>
      <c r="I1571" s="434"/>
      <c r="J1571" s="436">
        <v>9.5200000000000007E-3</v>
      </c>
      <c r="K1571" s="434"/>
      <c r="L1571" s="436">
        <v>1.8499999999999999E-2</v>
      </c>
      <c r="M1571" s="264">
        <f t="shared" ref="M1571:M1634" si="2045">IF(SUM(D1571:E1571)&gt;0,IFERROR(AVERAGE(D1542:E1571),""),"")</f>
        <v>2.8785666666666664E-2</v>
      </c>
      <c r="N1571" s="264">
        <f t="shared" ref="N1571:N1634" si="2046">IF(SUM(F1571:H1571)&gt;0,IFERROR(AVERAGE(F1542:H1571),""),"")</f>
        <v>2.8422285714285716E-2</v>
      </c>
      <c r="O1571" s="264">
        <f t="shared" ref="O1571:O1634" si="2047">IF(SUM(I1571:J1571)&gt;0,IFERROR(AVERAGE(I1542:J1571),""),"")</f>
        <v>2.3636333333333332E-2</v>
      </c>
      <c r="P1571" s="264">
        <f t="shared" ref="P1571:P1634" si="2048">IF(SUM(K1571:L1571)&gt;0,IFERROR(AVERAGE(K1542:L1571),""),"")</f>
        <v>3.2532999999999999E-2</v>
      </c>
      <c r="Q1571" s="442">
        <f t="shared" si="2040"/>
        <v>9.7699999999999992E-3</v>
      </c>
      <c r="R1571" s="442">
        <f t="shared" si="2041"/>
        <v>1.5900000000000001E-2</v>
      </c>
      <c r="S1571" s="442">
        <f t="shared" si="2042"/>
        <v>9.5200000000000007E-3</v>
      </c>
      <c r="T1571" s="442">
        <f t="shared" si="2043"/>
        <v>1.8499999999999999E-2</v>
      </c>
      <c r="U1571" s="326"/>
      <c r="V1571" s="442">
        <f>AVERAGE(Q1571:T1571)</f>
        <v>1.34225E-2</v>
      </c>
      <c r="W1571" s="445"/>
      <c r="X1571" s="257"/>
      <c r="Y1571" s="266">
        <v>224</v>
      </c>
    </row>
    <row r="1572" spans="1:30" ht="17.45" customHeight="1" x14ac:dyDescent="0.25">
      <c r="A1572" s="257">
        <f t="shared" si="1987"/>
        <v>4</v>
      </c>
      <c r="B1572" s="257">
        <f t="shared" si="1988"/>
        <v>2022</v>
      </c>
      <c r="C1572" s="435">
        <f t="shared" si="2009"/>
        <v>44668</v>
      </c>
      <c r="D1572" s="434">
        <v>7.3400000000000002E-3</v>
      </c>
      <c r="E1572" s="436"/>
      <c r="F1572" s="434"/>
      <c r="G1572" s="438"/>
      <c r="H1572" s="436">
        <v>1.1299999999999999E-2</v>
      </c>
      <c r="I1572" s="434">
        <v>8.6499999999999997E-3</v>
      </c>
      <c r="J1572" s="436"/>
      <c r="K1572" s="434">
        <v>6.5500000000000003E-3</v>
      </c>
      <c r="L1572" s="436"/>
      <c r="M1572" s="264">
        <f t="shared" si="2045"/>
        <v>2.6450333333333333E-2</v>
      </c>
      <c r="N1572" s="264">
        <f t="shared" si="2046"/>
        <v>2.6999428571428567E-2</v>
      </c>
      <c r="O1572" s="264">
        <f t="shared" si="2047"/>
        <v>2.239466666666667E-2</v>
      </c>
      <c r="P1572" s="264">
        <f t="shared" si="2048"/>
        <v>3.0724666666666667E-2</v>
      </c>
      <c r="Q1572" s="442">
        <f t="shared" si="2040"/>
        <v>7.3400000000000002E-3</v>
      </c>
      <c r="R1572" s="442">
        <f t="shared" si="2041"/>
        <v>1.1299999999999999E-2</v>
      </c>
      <c r="S1572" s="442">
        <f t="shared" si="2042"/>
        <v>8.6499999999999997E-3</v>
      </c>
      <c r="T1572" s="442">
        <f t="shared" si="2043"/>
        <v>6.5500000000000003E-3</v>
      </c>
      <c r="U1572" s="326"/>
      <c r="V1572" s="442">
        <f>AVERAGE(Q1572:T1572)</f>
        <v>8.4600000000000005E-3</v>
      </c>
      <c r="W1572" s="445"/>
      <c r="X1572" s="265">
        <f>AVERAGE(Q1571:T1572)</f>
        <v>1.0941250000000001E-2</v>
      </c>
      <c r="Y1572" s="266">
        <v>224</v>
      </c>
    </row>
    <row r="1573" spans="1:30" ht="17.45" customHeight="1" x14ac:dyDescent="0.25">
      <c r="A1573" s="257">
        <f t="shared" si="1987"/>
        <v>4</v>
      </c>
      <c r="B1573" s="257">
        <f t="shared" si="1988"/>
        <v>2022</v>
      </c>
      <c r="C1573" s="8">
        <f t="shared" si="2009"/>
        <v>44669</v>
      </c>
      <c r="D1573" s="260"/>
      <c r="E1573" s="261">
        <v>2.5499999999999998E-2</v>
      </c>
      <c r="F1573" s="260"/>
      <c r="G1573" s="262">
        <v>2.4500000000000001E-2</v>
      </c>
      <c r="H1573" s="261"/>
      <c r="I1573" s="260"/>
      <c r="J1573" s="261">
        <v>2.41E-2</v>
      </c>
      <c r="K1573" s="260"/>
      <c r="L1573" s="261">
        <v>2.7900000000000001E-2</v>
      </c>
      <c r="M1573" s="264">
        <f t="shared" si="2045"/>
        <v>2.6326999999999996E-2</v>
      </c>
      <c r="N1573" s="264">
        <f t="shared" si="2046"/>
        <v>2.6530857142857137E-2</v>
      </c>
      <c r="O1573" s="264">
        <f t="shared" si="2047"/>
        <v>2.2621333333333337E-2</v>
      </c>
      <c r="P1573" s="264">
        <f t="shared" si="2048"/>
        <v>2.9954666666666671E-2</v>
      </c>
      <c r="Q1573" s="265">
        <f t="shared" ref="Q1573:Q1575" si="2049">IFERROR(AVERAGE(D1573:E1573),"")</f>
        <v>2.5499999999999998E-2</v>
      </c>
      <c r="R1573" s="265">
        <f t="shared" ref="R1573:R1575" si="2050">IFERROR(AVERAGE(F1573:H1573),"")</f>
        <v>2.4500000000000001E-2</v>
      </c>
      <c r="S1573" s="265">
        <f t="shared" ref="S1573:S1575" si="2051">IFERROR(AVERAGE(I1573:J1573),"")</f>
        <v>2.41E-2</v>
      </c>
      <c r="T1573" s="265">
        <f t="shared" ref="T1573:T1575" si="2052">IFERROR(AVERAGE(K1573:L1573),"")</f>
        <v>2.7900000000000001E-2</v>
      </c>
      <c r="V1573" s="257"/>
      <c r="W1573" s="265">
        <f t="shared" ref="W1573:W1575" si="2053">AVERAGE(Q1573:T1573)</f>
        <v>2.5500000000000002E-2</v>
      </c>
    </row>
    <row r="1574" spans="1:30" ht="17.45" customHeight="1" x14ac:dyDescent="0.25">
      <c r="A1574" s="257">
        <f t="shared" si="1987"/>
        <v>4</v>
      </c>
      <c r="B1574" s="257">
        <f t="shared" si="1988"/>
        <v>2022</v>
      </c>
      <c r="C1574" s="48">
        <f t="shared" si="2009"/>
        <v>44670</v>
      </c>
      <c r="D1574" s="275">
        <v>2.7799999999999998E-2</v>
      </c>
      <c r="E1574" s="276"/>
      <c r="F1574" s="275">
        <v>3.04E-2</v>
      </c>
      <c r="G1574" s="277"/>
      <c r="H1574" s="276">
        <v>3.2300000000000002E-2</v>
      </c>
      <c r="I1574" s="275">
        <v>1.7000000000000001E-2</v>
      </c>
      <c r="J1574" s="276"/>
      <c r="K1574" s="275">
        <v>2.6100000000000002E-2</v>
      </c>
      <c r="L1574" s="276"/>
      <c r="M1574" s="264">
        <f t="shared" si="2045"/>
        <v>2.6390333333333332E-2</v>
      </c>
      <c r="N1574" s="264">
        <f t="shared" si="2046"/>
        <v>2.6959428571428572E-2</v>
      </c>
      <c r="O1574" s="264">
        <f t="shared" si="2047"/>
        <v>2.2937333333333341E-2</v>
      </c>
      <c r="P1574" s="264">
        <f t="shared" si="2048"/>
        <v>3.0038000000000002E-2</v>
      </c>
      <c r="Q1574" s="265">
        <f t="shared" si="2049"/>
        <v>2.7799999999999998E-2</v>
      </c>
      <c r="R1574" s="265">
        <f t="shared" si="2050"/>
        <v>3.1350000000000003E-2</v>
      </c>
      <c r="S1574" s="265">
        <f t="shared" si="2051"/>
        <v>1.7000000000000001E-2</v>
      </c>
      <c r="T1574" s="265">
        <f t="shared" si="2052"/>
        <v>2.6100000000000002E-2</v>
      </c>
      <c r="V1574" s="257"/>
      <c r="W1574" s="265">
        <f t="shared" si="2053"/>
        <v>2.5562499999999998E-2</v>
      </c>
    </row>
    <row r="1575" spans="1:30" ht="17.45" customHeight="1" x14ac:dyDescent="0.25">
      <c r="A1575" s="257">
        <f t="shared" si="1987"/>
        <v>4</v>
      </c>
      <c r="B1575" s="257">
        <f t="shared" si="1988"/>
        <v>2022</v>
      </c>
      <c r="C1575" s="8">
        <f t="shared" si="2009"/>
        <v>44671</v>
      </c>
      <c r="D1575" s="260"/>
      <c r="E1575" s="261">
        <v>2.7099999999999999E-2</v>
      </c>
      <c r="F1575" s="260"/>
      <c r="G1575" s="262">
        <v>5.3199999999999997E-2</v>
      </c>
      <c r="H1575" s="261"/>
      <c r="I1575" s="260"/>
      <c r="J1575" s="261">
        <v>9.1299999999999992E-3</v>
      </c>
      <c r="K1575" s="260"/>
      <c r="L1575" s="261">
        <v>4.1200000000000001E-2</v>
      </c>
      <c r="M1575" s="264">
        <f t="shared" si="2045"/>
        <v>2.6127000000000001E-2</v>
      </c>
      <c r="N1575" s="264">
        <f t="shared" si="2046"/>
        <v>2.7268000000000001E-2</v>
      </c>
      <c r="O1575" s="264">
        <f t="shared" si="2047"/>
        <v>2.2115000000000003E-2</v>
      </c>
      <c r="P1575" s="264">
        <f t="shared" si="2048"/>
        <v>3.0224666666666674E-2</v>
      </c>
      <c r="Q1575" s="265">
        <f t="shared" si="2049"/>
        <v>2.7099999999999999E-2</v>
      </c>
      <c r="R1575" s="265">
        <f t="shared" si="2050"/>
        <v>5.3199999999999997E-2</v>
      </c>
      <c r="S1575" s="265">
        <f t="shared" si="2051"/>
        <v>9.1299999999999992E-3</v>
      </c>
      <c r="T1575" s="265">
        <f t="shared" si="2052"/>
        <v>4.1200000000000001E-2</v>
      </c>
      <c r="V1575" s="257"/>
      <c r="W1575" s="265">
        <f t="shared" si="2053"/>
        <v>3.2657499999999999E-2</v>
      </c>
    </row>
    <row r="1576" spans="1:30" ht="17.45" customHeight="1" x14ac:dyDescent="0.25">
      <c r="A1576" s="257">
        <f t="shared" si="1987"/>
        <v>4</v>
      </c>
      <c r="B1576" s="257">
        <f t="shared" si="1988"/>
        <v>2022</v>
      </c>
      <c r="C1576" s="8">
        <f t="shared" si="2009"/>
        <v>44672</v>
      </c>
      <c r="D1576" s="260">
        <v>3.27E-2</v>
      </c>
      <c r="E1576" s="261"/>
      <c r="F1576" s="260">
        <v>4.2200000000000001E-2</v>
      </c>
      <c r="G1576" s="262"/>
      <c r="H1576" s="261"/>
      <c r="I1576" s="260">
        <v>1.66E-2</v>
      </c>
      <c r="J1576" s="261"/>
      <c r="K1576" s="260">
        <v>3.4599999999999999E-2</v>
      </c>
      <c r="L1576" s="261"/>
      <c r="M1576" s="264">
        <f t="shared" si="2045"/>
        <v>2.5987E-2</v>
      </c>
      <c r="N1576" s="264">
        <f t="shared" si="2046"/>
        <v>2.7247999999999994E-2</v>
      </c>
      <c r="O1576" s="264">
        <f t="shared" si="2047"/>
        <v>2.1341666666666665E-2</v>
      </c>
      <c r="P1576" s="264">
        <f t="shared" si="2048"/>
        <v>2.9921333333333338E-2</v>
      </c>
      <c r="Q1576" s="265">
        <f t="shared" ref="Q1576:Q1581" si="2054">IFERROR(AVERAGE(D1576:E1576),"")</f>
        <v>3.27E-2</v>
      </c>
      <c r="R1576" s="265">
        <f t="shared" ref="R1576:R1581" si="2055">IFERROR(AVERAGE(F1576:H1576),"")</f>
        <v>4.2200000000000001E-2</v>
      </c>
      <c r="S1576" s="265">
        <f t="shared" ref="S1576:S1581" si="2056">IFERROR(AVERAGE(I1576:J1576),"")</f>
        <v>1.66E-2</v>
      </c>
      <c r="T1576" s="265">
        <f t="shared" ref="T1576:T1581" si="2057">IFERROR(AVERAGE(K1576:L1576),"")</f>
        <v>3.4599999999999999E-2</v>
      </c>
      <c r="V1576" s="257"/>
      <c r="W1576" s="265">
        <f t="shared" ref="W1576:W1581" si="2058">AVERAGE(Q1576:T1576)</f>
        <v>3.1524999999999997E-2</v>
      </c>
    </row>
    <row r="1577" spans="1:30" ht="17.45" customHeight="1" x14ac:dyDescent="0.25">
      <c r="A1577" s="257">
        <f t="shared" si="1987"/>
        <v>4</v>
      </c>
      <c r="B1577" s="257">
        <f t="shared" si="1988"/>
        <v>2022</v>
      </c>
      <c r="C1577" s="8">
        <f t="shared" si="2009"/>
        <v>44673</v>
      </c>
      <c r="D1577" s="260"/>
      <c r="E1577" s="261">
        <v>3.6600000000000001E-2</v>
      </c>
      <c r="F1577" s="260"/>
      <c r="G1577" s="262">
        <v>3.49E-2</v>
      </c>
      <c r="H1577" s="261"/>
      <c r="I1577" s="260"/>
      <c r="J1577" s="261">
        <v>1.3899999999999999E-2</v>
      </c>
      <c r="K1577" s="260"/>
      <c r="L1577" s="261">
        <v>2.98E-2</v>
      </c>
      <c r="M1577" s="264">
        <f t="shared" si="2045"/>
        <v>2.4140333333333333E-2</v>
      </c>
      <c r="N1577" s="264">
        <f t="shared" si="2046"/>
        <v>2.6630857142857144E-2</v>
      </c>
      <c r="O1577" s="264">
        <f t="shared" si="2047"/>
        <v>2.0738333333333327E-2</v>
      </c>
      <c r="P1577" s="264">
        <f t="shared" si="2048"/>
        <v>2.8968000000000004E-2</v>
      </c>
      <c r="Q1577" s="265">
        <f t="shared" si="2054"/>
        <v>3.6600000000000001E-2</v>
      </c>
      <c r="R1577" s="265">
        <f t="shared" si="2055"/>
        <v>3.49E-2</v>
      </c>
      <c r="S1577" s="265">
        <f t="shared" si="2056"/>
        <v>1.3899999999999999E-2</v>
      </c>
      <c r="T1577" s="265">
        <f t="shared" si="2057"/>
        <v>2.98E-2</v>
      </c>
      <c r="V1577" s="257"/>
      <c r="W1577" s="265">
        <f t="shared" si="2058"/>
        <v>2.8799999999999999E-2</v>
      </c>
      <c r="X1577" s="265">
        <f>AVERAGE(Q1573:T1577)</f>
        <v>2.8809000000000012E-2</v>
      </c>
      <c r="Y1577" s="266">
        <v>225</v>
      </c>
    </row>
    <row r="1578" spans="1:30" ht="17.45" customHeight="1" x14ac:dyDescent="0.25">
      <c r="A1578" s="257">
        <f t="shared" si="1987"/>
        <v>4</v>
      </c>
      <c r="B1578" s="257">
        <f t="shared" si="1988"/>
        <v>2022</v>
      </c>
      <c r="C1578" s="435">
        <f t="shared" si="2009"/>
        <v>44674</v>
      </c>
      <c r="D1578" s="434">
        <v>3.0499999999999999E-2</v>
      </c>
      <c r="E1578" s="436"/>
      <c r="F1578" s="434"/>
      <c r="G1578" s="438"/>
      <c r="H1578" s="436">
        <v>3.0700000000000002E-2</v>
      </c>
      <c r="I1578" s="434">
        <v>8.6199999999999992E-3</v>
      </c>
      <c r="J1578" s="436"/>
      <c r="K1578" s="434">
        <v>1.2800000000000001E-2</v>
      </c>
      <c r="L1578" s="436"/>
      <c r="M1578" s="264">
        <f t="shared" si="2045"/>
        <v>2.3533666666666665E-2</v>
      </c>
      <c r="N1578" s="264">
        <f t="shared" si="2046"/>
        <v>2.5836571428571424E-2</v>
      </c>
      <c r="O1578" s="264">
        <f t="shared" si="2047"/>
        <v>1.9548999999999993E-2</v>
      </c>
      <c r="P1578" s="264">
        <f t="shared" si="2048"/>
        <v>2.7628000000000007E-2</v>
      </c>
      <c r="Q1578" s="442">
        <f t="shared" si="2054"/>
        <v>3.0499999999999999E-2</v>
      </c>
      <c r="R1578" s="442">
        <f t="shared" si="2055"/>
        <v>3.0700000000000002E-2</v>
      </c>
      <c r="S1578" s="442">
        <f t="shared" si="2056"/>
        <v>8.6199999999999992E-3</v>
      </c>
      <c r="T1578" s="442">
        <f t="shared" si="2057"/>
        <v>1.2800000000000001E-2</v>
      </c>
      <c r="U1578" s="326"/>
      <c r="V1578" s="442">
        <f>AVERAGE(Q1578:T1578)</f>
        <v>2.0655000000000003E-2</v>
      </c>
      <c r="W1578" s="445"/>
      <c r="X1578" s="257"/>
      <c r="Y1578" s="266">
        <v>225</v>
      </c>
    </row>
    <row r="1579" spans="1:30" ht="17.45" customHeight="1" x14ac:dyDescent="0.25">
      <c r="A1579" s="257">
        <f t="shared" si="1987"/>
        <v>4</v>
      </c>
      <c r="B1579" s="257">
        <f t="shared" si="1988"/>
        <v>2022</v>
      </c>
      <c r="C1579" s="435">
        <f t="shared" si="2009"/>
        <v>44675</v>
      </c>
      <c r="D1579" s="434"/>
      <c r="E1579" s="436">
        <v>1.0800000000000001E-2</v>
      </c>
      <c r="F1579" s="434"/>
      <c r="G1579" s="438">
        <v>1.6400000000000001E-2</v>
      </c>
      <c r="H1579" s="436"/>
      <c r="I1579" s="434"/>
      <c r="J1579" s="436">
        <v>8.6199999999999992E-3</v>
      </c>
      <c r="K1579" s="434"/>
      <c r="L1579" s="436">
        <v>2.58E-2</v>
      </c>
      <c r="M1579" s="264">
        <f t="shared" si="2045"/>
        <v>2.2860333333333333E-2</v>
      </c>
      <c r="N1579" s="264">
        <f t="shared" si="2046"/>
        <v>2.4413714285714282E-2</v>
      </c>
      <c r="O1579" s="264">
        <f t="shared" si="2047"/>
        <v>1.8259666666666667E-2</v>
      </c>
      <c r="P1579" s="264">
        <f t="shared" si="2048"/>
        <v>2.725466666666667E-2</v>
      </c>
      <c r="Q1579" s="442">
        <f t="shared" si="2054"/>
        <v>1.0800000000000001E-2</v>
      </c>
      <c r="R1579" s="442">
        <f t="shared" si="2055"/>
        <v>1.6400000000000001E-2</v>
      </c>
      <c r="S1579" s="442">
        <f t="shared" si="2056"/>
        <v>8.6199999999999992E-3</v>
      </c>
      <c r="T1579" s="442">
        <f t="shared" si="2057"/>
        <v>2.58E-2</v>
      </c>
      <c r="U1579" s="326"/>
      <c r="V1579" s="442">
        <f>AVERAGE(Q1579:T1579)</f>
        <v>1.5405000000000002E-2</v>
      </c>
      <c r="W1579" s="445"/>
      <c r="X1579" s="265">
        <f>AVERAGE(Q1578:T1579)</f>
        <v>1.8030000000000001E-2</v>
      </c>
      <c r="Y1579" s="266">
        <v>225</v>
      </c>
    </row>
    <row r="1580" spans="1:30" ht="17.45" customHeight="1" x14ac:dyDescent="0.25">
      <c r="A1580" s="257">
        <f t="shared" si="1987"/>
        <v>4</v>
      </c>
      <c r="B1580" s="257">
        <f t="shared" si="1988"/>
        <v>2022</v>
      </c>
      <c r="C1580" s="48">
        <f t="shared" si="2009"/>
        <v>44676</v>
      </c>
      <c r="D1580" s="275">
        <v>3.1E-2</v>
      </c>
      <c r="E1580" s="276"/>
      <c r="F1580" s="275">
        <v>2.7099999999999999E-2</v>
      </c>
      <c r="G1580" s="277"/>
      <c r="H1580" s="276">
        <v>2.6200000000000001E-2</v>
      </c>
      <c r="I1580" s="275">
        <v>2.0899999999999998E-2</v>
      </c>
      <c r="J1580" s="276"/>
      <c r="K1580" s="275">
        <v>2.4899999999999999E-2</v>
      </c>
      <c r="L1580" s="276"/>
      <c r="M1580" s="264">
        <f t="shared" si="2045"/>
        <v>2.3403666666666666E-2</v>
      </c>
      <c r="N1580" s="264">
        <f t="shared" si="2046"/>
        <v>2.5113714285714281E-2</v>
      </c>
      <c r="O1580" s="264">
        <f t="shared" si="2047"/>
        <v>1.858633333333333E-2</v>
      </c>
      <c r="P1580" s="264">
        <f t="shared" si="2048"/>
        <v>2.7431333333333339E-2</v>
      </c>
      <c r="Q1580" s="265">
        <f t="shared" si="2054"/>
        <v>3.1E-2</v>
      </c>
      <c r="R1580" s="265">
        <f t="shared" si="2055"/>
        <v>2.665E-2</v>
      </c>
      <c r="S1580" s="265">
        <f t="shared" si="2056"/>
        <v>2.0899999999999998E-2</v>
      </c>
      <c r="T1580" s="265">
        <f t="shared" si="2057"/>
        <v>2.4899999999999999E-2</v>
      </c>
      <c r="V1580" s="257"/>
      <c r="W1580" s="265">
        <f t="shared" si="2058"/>
        <v>2.5862499999999997E-2</v>
      </c>
    </row>
    <row r="1581" spans="1:30" ht="17.45" customHeight="1" x14ac:dyDescent="0.25">
      <c r="A1581" s="257">
        <f t="shared" si="1987"/>
        <v>4</v>
      </c>
      <c r="B1581" s="257">
        <f t="shared" si="1988"/>
        <v>2022</v>
      </c>
      <c r="C1581" s="8">
        <f t="shared" si="2009"/>
        <v>44677</v>
      </c>
      <c r="D1581" s="260"/>
      <c r="E1581" s="261">
        <v>2.9100000000000001E-2</v>
      </c>
      <c r="F1581" s="260"/>
      <c r="G1581" s="262">
        <v>4.0300000000000002E-2</v>
      </c>
      <c r="H1581" s="261"/>
      <c r="I1581" s="260"/>
      <c r="J1581" s="261">
        <v>2.7699999999999999E-2</v>
      </c>
      <c r="K1581" s="260"/>
      <c r="L1581" s="261">
        <v>3.85E-2</v>
      </c>
      <c r="M1581" s="264">
        <f t="shared" si="2045"/>
        <v>2.3970333333333333E-2</v>
      </c>
      <c r="N1581" s="264">
        <f t="shared" si="2046"/>
        <v>2.6018571428571429E-2</v>
      </c>
      <c r="O1581" s="264">
        <f t="shared" si="2047"/>
        <v>1.933633333333333E-2</v>
      </c>
      <c r="P1581" s="264">
        <f t="shared" si="2048"/>
        <v>2.8094666666666671E-2</v>
      </c>
      <c r="Q1581" s="265">
        <f t="shared" si="2054"/>
        <v>2.9100000000000001E-2</v>
      </c>
      <c r="R1581" s="265">
        <f t="shared" si="2055"/>
        <v>4.0300000000000002E-2</v>
      </c>
      <c r="S1581" s="265">
        <f t="shared" si="2056"/>
        <v>2.7699999999999999E-2</v>
      </c>
      <c r="T1581" s="265">
        <f t="shared" si="2057"/>
        <v>3.85E-2</v>
      </c>
      <c r="V1581" s="257"/>
      <c r="W1581" s="265">
        <f t="shared" si="2058"/>
        <v>3.39E-2</v>
      </c>
    </row>
    <row r="1582" spans="1:30" ht="17.45" customHeight="1" thickBot="1" x14ac:dyDescent="0.3">
      <c r="A1582" s="257">
        <f t="shared" si="1987"/>
        <v>4</v>
      </c>
      <c r="B1582" s="257">
        <f t="shared" si="1988"/>
        <v>2022</v>
      </c>
      <c r="C1582" s="8">
        <f t="shared" si="2009"/>
        <v>44678</v>
      </c>
      <c r="D1582" s="260">
        <v>2.7699999999999999E-2</v>
      </c>
      <c r="E1582" s="261"/>
      <c r="F1582" s="260">
        <v>1.89E-2</v>
      </c>
      <c r="G1582" s="262"/>
      <c r="H1582" s="261"/>
      <c r="I1582" s="260">
        <v>1.8700000000000001E-2</v>
      </c>
      <c r="J1582" s="261"/>
      <c r="K1582" s="260">
        <v>3.32E-2</v>
      </c>
      <c r="L1582" s="261"/>
      <c r="M1582" s="264">
        <f t="shared" si="2045"/>
        <v>2.4237000000000002E-2</v>
      </c>
      <c r="N1582" s="264">
        <f t="shared" si="2046"/>
        <v>2.6331428571428572E-2</v>
      </c>
      <c r="O1582" s="264">
        <f t="shared" si="2047"/>
        <v>1.9676333333333334E-2</v>
      </c>
      <c r="P1582" s="264">
        <f t="shared" si="2048"/>
        <v>2.8381333333333338E-2</v>
      </c>
      <c r="Q1582" s="265">
        <f t="shared" ref="Q1582" si="2059">IFERROR(AVERAGE(D1582:E1582),"")</f>
        <v>2.7699999999999999E-2</v>
      </c>
      <c r="R1582" s="265">
        <f t="shared" ref="R1582" si="2060">IFERROR(AVERAGE(F1582:H1582),"")</f>
        <v>1.89E-2</v>
      </c>
      <c r="S1582" s="265">
        <f t="shared" ref="S1582" si="2061">IFERROR(AVERAGE(I1582:J1582),"")</f>
        <v>1.8700000000000001E-2</v>
      </c>
      <c r="T1582" s="265">
        <f t="shared" ref="T1582" si="2062">IFERROR(AVERAGE(K1582:L1582),"")</f>
        <v>3.32E-2</v>
      </c>
      <c r="V1582" s="257"/>
      <c r="W1582" s="265">
        <f t="shared" ref="W1582" si="2063">AVERAGE(Q1582:T1582)</f>
        <v>2.4625000000000001E-2</v>
      </c>
    </row>
    <row r="1583" spans="1:30" ht="17.45" customHeight="1" thickBot="1" x14ac:dyDescent="0.3">
      <c r="A1583" s="257">
        <f t="shared" si="1987"/>
        <v>4</v>
      </c>
      <c r="B1583" s="257">
        <f t="shared" si="1988"/>
        <v>2022</v>
      </c>
      <c r="C1583" s="8">
        <f t="shared" si="2009"/>
        <v>44679</v>
      </c>
      <c r="D1583" s="260"/>
      <c r="E1583" s="261">
        <v>2.3900000000000001E-2</v>
      </c>
      <c r="F1583" s="260"/>
      <c r="G1583" s="262">
        <v>2.12E-2</v>
      </c>
      <c r="H1583" s="261"/>
      <c r="I1583" s="260"/>
      <c r="J1583" s="261">
        <v>1.6799999999999999E-2</v>
      </c>
      <c r="K1583" s="260"/>
      <c r="L1583" s="261">
        <v>3.4799999999999998E-2</v>
      </c>
      <c r="M1583" s="264">
        <f t="shared" si="2045"/>
        <v>2.3920333333333332E-2</v>
      </c>
      <c r="N1583" s="264">
        <f t="shared" si="2046"/>
        <v>2.6248571428571423E-2</v>
      </c>
      <c r="O1583" s="264">
        <f t="shared" si="2047"/>
        <v>1.9216333333333335E-2</v>
      </c>
      <c r="P1583" s="264">
        <f t="shared" si="2048"/>
        <v>2.8481333333333338E-2</v>
      </c>
      <c r="Q1583" s="265">
        <f t="shared" ref="Q1583:Q1588" si="2064">IFERROR(AVERAGE(D1583:E1583),"")</f>
        <v>2.3900000000000001E-2</v>
      </c>
      <c r="R1583" s="265">
        <f t="shared" ref="R1583:R1588" si="2065">IFERROR(AVERAGE(F1583:H1583),"")</f>
        <v>2.12E-2</v>
      </c>
      <c r="S1583" s="265">
        <f t="shared" ref="S1583:S1588" si="2066">IFERROR(AVERAGE(I1583:J1583),"")</f>
        <v>1.6799999999999999E-2</v>
      </c>
      <c r="T1583" s="265">
        <f t="shared" ref="T1583:T1588" si="2067">IFERROR(AVERAGE(K1583:L1583),"")</f>
        <v>3.4799999999999998E-2</v>
      </c>
      <c r="V1583" s="257"/>
      <c r="W1583" s="265">
        <f t="shared" ref="W1583:W1588" si="2068">AVERAGE(Q1583:T1583)</f>
        <v>2.4174999999999999E-2</v>
      </c>
      <c r="Z1583" s="514" t="s">
        <v>93</v>
      </c>
      <c r="AA1583" s="515">
        <v>2022</v>
      </c>
      <c r="AB1583" s="516"/>
      <c r="AC1583" s="516"/>
      <c r="AD1583" s="516"/>
    </row>
    <row r="1584" spans="1:30" ht="17.45" customHeight="1" x14ac:dyDescent="0.25">
      <c r="A1584" s="257">
        <f t="shared" ref="A1584:A1647" si="2069">IF(ISNUMBER(C1584),MONTH(C1584),"")</f>
        <v>4</v>
      </c>
      <c r="B1584" s="257">
        <f t="shared" ref="B1584:B1647" si="2070">IF(ISNUMBER(C1584),YEAR(C1584),"")</f>
        <v>2022</v>
      </c>
      <c r="C1584" s="8">
        <f t="shared" si="2009"/>
        <v>44680</v>
      </c>
      <c r="D1584" s="260">
        <v>2.3800000000000002E-2</v>
      </c>
      <c r="E1584" s="261"/>
      <c r="F1584" s="260"/>
      <c r="G1584" s="262"/>
      <c r="H1584" s="261">
        <v>2.12E-2</v>
      </c>
      <c r="I1584" s="260">
        <v>2.1100000000000001E-2</v>
      </c>
      <c r="J1584" s="261"/>
      <c r="K1584" s="260">
        <v>2.1399999999999999E-2</v>
      </c>
      <c r="L1584" s="261"/>
      <c r="M1584" s="264">
        <f t="shared" si="2045"/>
        <v>2.3857000000000003E-2</v>
      </c>
      <c r="N1584" s="264">
        <f t="shared" si="2046"/>
        <v>2.6139999999999997E-2</v>
      </c>
      <c r="O1584" s="264">
        <f t="shared" si="2047"/>
        <v>1.868966666666667E-2</v>
      </c>
      <c r="P1584" s="264">
        <f t="shared" si="2048"/>
        <v>2.8301333333333338E-2</v>
      </c>
      <c r="Q1584" s="265">
        <f t="shared" si="2064"/>
        <v>2.3800000000000002E-2</v>
      </c>
      <c r="R1584" s="265">
        <f t="shared" si="2065"/>
        <v>2.12E-2</v>
      </c>
      <c r="S1584" s="265">
        <f t="shared" si="2066"/>
        <v>2.1100000000000001E-2</v>
      </c>
      <c r="T1584" s="265">
        <f t="shared" si="2067"/>
        <v>2.1399999999999999E-2</v>
      </c>
      <c r="V1584" s="257"/>
      <c r="W1584" s="265">
        <f t="shared" si="2068"/>
        <v>2.1874999999999999E-2</v>
      </c>
      <c r="X1584" s="265">
        <f>AVERAGE(Q1580:T1584)</f>
        <v>2.6087499999999993E-2</v>
      </c>
      <c r="Y1584" s="266">
        <v>226</v>
      </c>
      <c r="Z1584" s="517" t="s">
        <v>35</v>
      </c>
      <c r="AA1584" s="517" t="s">
        <v>1</v>
      </c>
      <c r="AB1584" s="517" t="s">
        <v>2</v>
      </c>
      <c r="AC1584" s="517" t="s">
        <v>9</v>
      </c>
      <c r="AD1584" s="517" t="s">
        <v>12</v>
      </c>
    </row>
    <row r="1585" spans="1:30" ht="17.45" customHeight="1" thickBot="1" x14ac:dyDescent="0.3">
      <c r="A1585" s="257">
        <f t="shared" si="2069"/>
        <v>4</v>
      </c>
      <c r="B1585" s="257">
        <f t="shared" si="2070"/>
        <v>2022</v>
      </c>
      <c r="C1585" s="459">
        <f t="shared" si="2009"/>
        <v>44681</v>
      </c>
      <c r="D1585" s="460"/>
      <c r="E1585" s="461">
        <v>1.7899999999999999E-2</v>
      </c>
      <c r="F1585" s="460"/>
      <c r="G1585" s="463">
        <v>2.24E-2</v>
      </c>
      <c r="H1585" s="461"/>
      <c r="I1585" s="460"/>
      <c r="J1585" s="461">
        <v>1.0800000000000001E-2</v>
      </c>
      <c r="K1585" s="460"/>
      <c r="L1585" s="461">
        <v>2.2700000000000001E-2</v>
      </c>
      <c r="M1585" s="264">
        <f t="shared" si="2045"/>
        <v>2.3407000000000004E-2</v>
      </c>
      <c r="N1585" s="264">
        <f t="shared" si="2046"/>
        <v>2.608285714285714E-2</v>
      </c>
      <c r="O1585" s="264">
        <f t="shared" si="2047"/>
        <v>1.8233000000000006E-2</v>
      </c>
      <c r="P1585" s="264">
        <f t="shared" si="2048"/>
        <v>2.7798000000000003E-2</v>
      </c>
      <c r="Q1585" s="442">
        <f t="shared" si="2064"/>
        <v>1.7899999999999999E-2</v>
      </c>
      <c r="R1585" s="442">
        <f t="shared" si="2065"/>
        <v>2.24E-2</v>
      </c>
      <c r="S1585" s="442">
        <f t="shared" si="2066"/>
        <v>1.0800000000000001E-2</v>
      </c>
      <c r="T1585" s="442">
        <f t="shared" si="2067"/>
        <v>2.2700000000000001E-2</v>
      </c>
      <c r="U1585" s="326"/>
      <c r="V1585" s="442">
        <f>AVERAGE(Q1585:T1585)</f>
        <v>1.8450000000000001E-2</v>
      </c>
      <c r="W1585" s="445"/>
      <c r="X1585" s="257"/>
      <c r="Y1585" s="266">
        <v>226</v>
      </c>
      <c r="Z1585" s="518" t="s">
        <v>58</v>
      </c>
      <c r="AA1585" s="519">
        <f>AVERAGE(D1556:E1585)</f>
        <v>2.3407000000000004E-2</v>
      </c>
      <c r="AB1585" s="519">
        <f>AVERAGE(F1556:H1585)</f>
        <v>2.608285714285714E-2</v>
      </c>
      <c r="AC1585" s="519">
        <f>AVERAGE(I1556:J1585)</f>
        <v>1.8233000000000006E-2</v>
      </c>
      <c r="AD1585" s="519">
        <f>AVERAGE(K1556:L1585)</f>
        <v>2.7798000000000003E-2</v>
      </c>
    </row>
    <row r="1586" spans="1:30" ht="17.45" customHeight="1" x14ac:dyDescent="0.25">
      <c r="A1586" s="257">
        <f t="shared" si="2069"/>
        <v>5</v>
      </c>
      <c r="B1586" s="257">
        <f t="shared" si="2070"/>
        <v>2022</v>
      </c>
      <c r="C1586" s="160">
        <f t="shared" si="2009"/>
        <v>44682</v>
      </c>
      <c r="D1586" s="434">
        <v>1.11E-2</v>
      </c>
      <c r="E1586" s="436"/>
      <c r="F1586" s="434">
        <v>6.6699999999999997E-3</v>
      </c>
      <c r="G1586" s="438"/>
      <c r="H1586" s="436">
        <v>9.8499999999999994E-3</v>
      </c>
      <c r="I1586" s="434">
        <v>5.2700000000000004E-3</v>
      </c>
      <c r="J1586" s="436"/>
      <c r="K1586" s="434">
        <v>1.9599999999999999E-2</v>
      </c>
      <c r="L1586" s="436"/>
      <c r="M1586" s="264">
        <f t="shared" si="2045"/>
        <v>2.3257000000000007E-2</v>
      </c>
      <c r="N1586" s="264">
        <f t="shared" si="2046"/>
        <v>2.4977714285714287E-2</v>
      </c>
      <c r="O1586" s="264">
        <f t="shared" si="2047"/>
        <v>1.7522000000000003E-2</v>
      </c>
      <c r="P1586" s="264">
        <f t="shared" si="2048"/>
        <v>2.7824666666666671E-2</v>
      </c>
      <c r="Q1586" s="442">
        <f t="shared" si="2064"/>
        <v>1.11E-2</v>
      </c>
      <c r="R1586" s="442">
        <f t="shared" si="2065"/>
        <v>8.26E-3</v>
      </c>
      <c r="S1586" s="442">
        <f t="shared" si="2066"/>
        <v>5.2700000000000004E-3</v>
      </c>
      <c r="T1586" s="442">
        <f t="shared" si="2067"/>
        <v>1.9599999999999999E-2</v>
      </c>
      <c r="U1586" s="326"/>
      <c r="V1586" s="442">
        <f>AVERAGE(Q1586:T1586)</f>
        <v>1.1057500000000001E-2</v>
      </c>
      <c r="W1586" s="445"/>
      <c r="X1586" s="265">
        <f>AVERAGE(Q1585:T1586)</f>
        <v>1.475375E-2</v>
      </c>
      <c r="Y1586" s="266">
        <v>226</v>
      </c>
      <c r="Z1586" s="518" t="s">
        <v>59</v>
      </c>
      <c r="AA1586" s="519">
        <f>MAX(D1556:E1585)</f>
        <v>3.8899999999999997E-2</v>
      </c>
      <c r="AB1586" s="519">
        <f>MAX(F1556:H1585)</f>
        <v>5.3199999999999997E-2</v>
      </c>
      <c r="AC1586" s="519">
        <f>MAX(I1556:J1585)</f>
        <v>3.61E-2</v>
      </c>
      <c r="AD1586" s="519">
        <f>MAX(K1556:L1585)</f>
        <v>4.7699999999999999E-2</v>
      </c>
    </row>
    <row r="1587" spans="1:30" ht="17.45" customHeight="1" thickBot="1" x14ac:dyDescent="0.3">
      <c r="A1587" s="257">
        <f t="shared" si="2069"/>
        <v>5</v>
      </c>
      <c r="B1587" s="257">
        <f t="shared" si="2070"/>
        <v>2022</v>
      </c>
      <c r="C1587" s="8">
        <f t="shared" si="2009"/>
        <v>44683</v>
      </c>
      <c r="D1587" s="260"/>
      <c r="E1587" s="261">
        <v>2.9600000000000001E-2</v>
      </c>
      <c r="F1587" s="260"/>
      <c r="G1587" s="262">
        <v>3.04E-2</v>
      </c>
      <c r="H1587" s="261"/>
      <c r="I1587" s="260"/>
      <c r="J1587" s="261">
        <v>2.1299999999999999E-2</v>
      </c>
      <c r="K1587" s="260"/>
      <c r="L1587" s="261">
        <v>2.9899999999999999E-2</v>
      </c>
      <c r="M1587" s="264">
        <f t="shared" si="2045"/>
        <v>2.2946999999999999E-2</v>
      </c>
      <c r="N1587" s="264">
        <f t="shared" si="2046"/>
        <v>2.5337714285714283E-2</v>
      </c>
      <c r="O1587" s="264">
        <f t="shared" si="2047"/>
        <v>1.7971000000000004E-2</v>
      </c>
      <c r="P1587" s="264">
        <f t="shared" si="2048"/>
        <v>2.8308000000000003E-2</v>
      </c>
      <c r="Q1587" s="265">
        <f t="shared" si="2064"/>
        <v>2.9600000000000001E-2</v>
      </c>
      <c r="R1587" s="265">
        <f t="shared" si="2065"/>
        <v>3.04E-2</v>
      </c>
      <c r="S1587" s="265">
        <f t="shared" si="2066"/>
        <v>2.1299999999999999E-2</v>
      </c>
      <c r="T1587" s="265">
        <f t="shared" si="2067"/>
        <v>2.9899999999999999E-2</v>
      </c>
      <c r="V1587" s="257"/>
      <c r="W1587" s="265">
        <f t="shared" si="2068"/>
        <v>2.7799999999999998E-2</v>
      </c>
      <c r="Z1587" s="520" t="s">
        <v>128</v>
      </c>
      <c r="AA1587" s="521">
        <f>COUNTIF(D1556:E1585,"&gt;=0.075")</f>
        <v>0</v>
      </c>
      <c r="AB1587" s="521">
        <f>COUNTIF(F1556:H1585,"&gt;=0.075")</f>
        <v>0</v>
      </c>
      <c r="AC1587" s="521">
        <f>COUNTIF(I1556:J1585,"&gt;=0.075")</f>
        <v>0</v>
      </c>
      <c r="AD1587" s="521">
        <f>COUNTIF(K1556:L1585,"&gt;=0.075")</f>
        <v>0</v>
      </c>
    </row>
    <row r="1588" spans="1:30" ht="17.45" customHeight="1" thickBot="1" x14ac:dyDescent="0.3">
      <c r="A1588" s="257">
        <f t="shared" si="2069"/>
        <v>5</v>
      </c>
      <c r="B1588" s="257">
        <f t="shared" si="2070"/>
        <v>2022</v>
      </c>
      <c r="C1588" s="8">
        <f t="shared" si="2009"/>
        <v>44684</v>
      </c>
      <c r="D1588" s="260">
        <v>3.3599999999999998E-2</v>
      </c>
      <c r="E1588" s="261"/>
      <c r="F1588" s="260">
        <v>1.9099999999999999E-2</v>
      </c>
      <c r="G1588" s="262"/>
      <c r="H1588" s="261"/>
      <c r="I1588" s="260">
        <v>1.8100000000000002E-2</v>
      </c>
      <c r="J1588" s="261"/>
      <c r="K1588" s="260">
        <v>2.3400000000000001E-2</v>
      </c>
      <c r="L1588" s="261"/>
      <c r="M1588" s="264">
        <f t="shared" si="2045"/>
        <v>2.3656999999999997E-2</v>
      </c>
      <c r="N1588" s="264">
        <f t="shared" si="2046"/>
        <v>2.5480571428571425E-2</v>
      </c>
      <c r="O1588" s="264">
        <f t="shared" si="2047"/>
        <v>1.8372333333333334E-2</v>
      </c>
      <c r="P1588" s="264">
        <f t="shared" si="2048"/>
        <v>2.8801666666666666E-2</v>
      </c>
      <c r="Q1588" s="265">
        <f t="shared" si="2064"/>
        <v>3.3599999999999998E-2</v>
      </c>
      <c r="R1588" s="265">
        <f t="shared" si="2065"/>
        <v>1.9099999999999999E-2</v>
      </c>
      <c r="S1588" s="265">
        <f t="shared" si="2066"/>
        <v>1.8100000000000002E-2</v>
      </c>
      <c r="T1588" s="265">
        <f t="shared" si="2067"/>
        <v>2.3400000000000001E-2</v>
      </c>
      <c r="V1588" s="257"/>
      <c r="W1588" s="265">
        <f t="shared" si="2068"/>
        <v>2.3550000000000001E-2</v>
      </c>
      <c r="AD1588" s="522">
        <f>AVERAGE(AA1585:AD1585)</f>
        <v>2.3880214285714286E-2</v>
      </c>
    </row>
    <row r="1589" spans="1:30" ht="17.45" customHeight="1" x14ac:dyDescent="0.25">
      <c r="A1589" s="257">
        <f t="shared" si="2069"/>
        <v>5</v>
      </c>
      <c r="B1589" s="257">
        <f t="shared" si="2070"/>
        <v>2022</v>
      </c>
      <c r="C1589" s="8">
        <f t="shared" si="2009"/>
        <v>44685</v>
      </c>
      <c r="D1589" s="260"/>
      <c r="E1589" s="261">
        <v>2.9600000000000001E-2</v>
      </c>
      <c r="F1589" s="260"/>
      <c r="G1589" s="262">
        <v>5.0500000000000003E-2</v>
      </c>
      <c r="H1589" s="261"/>
      <c r="I1589" s="260"/>
      <c r="J1589" s="261">
        <v>4.7399999999999998E-2</v>
      </c>
      <c r="K1589" s="260"/>
      <c r="L1589" s="261">
        <v>3.1899999999999998E-2</v>
      </c>
      <c r="M1589" s="264">
        <f t="shared" si="2045"/>
        <v>2.3933666666666666E-2</v>
      </c>
      <c r="N1589" s="264">
        <f t="shared" si="2046"/>
        <v>2.6423428571428566E-2</v>
      </c>
      <c r="O1589" s="264">
        <f t="shared" si="2047"/>
        <v>1.9072333333333333E-2</v>
      </c>
      <c r="P1589" s="264">
        <f t="shared" si="2048"/>
        <v>2.8615000000000005E-2</v>
      </c>
      <c r="Q1589" s="265">
        <f t="shared" ref="Q1589:Q1592" si="2071">IFERROR(AVERAGE(D1589:E1589),"")</f>
        <v>2.9600000000000001E-2</v>
      </c>
      <c r="R1589" s="265">
        <f t="shared" ref="R1589:R1592" si="2072">IFERROR(AVERAGE(F1589:H1589),"")</f>
        <v>5.0500000000000003E-2</v>
      </c>
      <c r="S1589" s="265">
        <f t="shared" ref="S1589:S1592" si="2073">IFERROR(AVERAGE(I1589:J1589),"")</f>
        <v>4.7399999999999998E-2</v>
      </c>
      <c r="T1589" s="265">
        <f t="shared" ref="T1589:T1592" si="2074">IFERROR(AVERAGE(K1589:L1589),"")</f>
        <v>3.1899999999999998E-2</v>
      </c>
      <c r="V1589" s="257"/>
      <c r="W1589" s="265">
        <f t="shared" ref="W1589:W1591" si="2075">AVERAGE(Q1589:T1589)</f>
        <v>3.9849999999999997E-2</v>
      </c>
    </row>
    <row r="1590" spans="1:30" ht="17.45" customHeight="1" x14ac:dyDescent="0.25">
      <c r="A1590" s="257">
        <f t="shared" si="2069"/>
        <v>5</v>
      </c>
      <c r="B1590" s="257">
        <f t="shared" si="2070"/>
        <v>2022</v>
      </c>
      <c r="C1590" s="8">
        <f t="shared" si="2009"/>
        <v>44686</v>
      </c>
      <c r="D1590" s="260">
        <v>2.63E-2</v>
      </c>
      <c r="E1590" s="261"/>
      <c r="F1590" s="260"/>
      <c r="G1590" s="262"/>
      <c r="H1590" s="261">
        <v>4.4200000000000003E-2</v>
      </c>
      <c r="I1590" s="260">
        <v>2.98E-2</v>
      </c>
      <c r="J1590" s="261"/>
      <c r="K1590" s="260">
        <v>2.1299999999999999E-2</v>
      </c>
      <c r="L1590" s="261"/>
      <c r="M1590" s="264">
        <f t="shared" si="2045"/>
        <v>2.4033666666666665E-2</v>
      </c>
      <c r="N1590" s="264">
        <f t="shared" si="2046"/>
        <v>2.6931999999999998E-2</v>
      </c>
      <c r="O1590" s="264">
        <f t="shared" si="2047"/>
        <v>1.8928999999999998E-2</v>
      </c>
      <c r="P1590" s="264">
        <f t="shared" si="2048"/>
        <v>2.8155000000000006E-2</v>
      </c>
      <c r="Q1590" s="265">
        <f t="shared" si="2071"/>
        <v>2.63E-2</v>
      </c>
      <c r="R1590" s="265">
        <f t="shared" si="2072"/>
        <v>4.4200000000000003E-2</v>
      </c>
      <c r="S1590" s="265">
        <f t="shared" si="2073"/>
        <v>2.98E-2</v>
      </c>
      <c r="T1590" s="265">
        <f t="shared" si="2074"/>
        <v>2.1299999999999999E-2</v>
      </c>
      <c r="V1590" s="257"/>
      <c r="W1590" s="265">
        <f t="shared" si="2075"/>
        <v>3.04E-2</v>
      </c>
    </row>
    <row r="1591" spans="1:30" ht="17.45" customHeight="1" x14ac:dyDescent="0.25">
      <c r="A1591" s="257">
        <f t="shared" si="2069"/>
        <v>5</v>
      </c>
      <c r="B1591" s="257">
        <f t="shared" si="2070"/>
        <v>2022</v>
      </c>
      <c r="C1591" s="8">
        <f t="shared" si="2009"/>
        <v>44687</v>
      </c>
      <c r="D1591" s="260"/>
      <c r="E1591" s="261">
        <v>5.5500000000000001E-2</v>
      </c>
      <c r="F1591" s="260"/>
      <c r="G1591" s="262">
        <v>2.7400000000000001E-2</v>
      </c>
      <c r="H1591" s="261"/>
      <c r="I1591" s="260"/>
      <c r="J1591" s="261">
        <v>3.0300000000000001E-2</v>
      </c>
      <c r="K1591" s="260"/>
      <c r="L1591" s="261">
        <v>4.41E-2</v>
      </c>
      <c r="M1591" s="264">
        <f t="shared" si="2045"/>
        <v>2.4996999999999998E-2</v>
      </c>
      <c r="N1591" s="264">
        <f t="shared" si="2046"/>
        <v>2.6751999999999998E-2</v>
      </c>
      <c r="O1591" s="264">
        <f t="shared" si="2047"/>
        <v>1.8735666666666668E-2</v>
      </c>
      <c r="P1591" s="264">
        <f t="shared" si="2048"/>
        <v>2.8038333333333332E-2</v>
      </c>
      <c r="Q1591" s="265">
        <f t="shared" si="2071"/>
        <v>5.5500000000000001E-2</v>
      </c>
      <c r="R1591" s="265">
        <f t="shared" si="2072"/>
        <v>2.7400000000000001E-2</v>
      </c>
      <c r="S1591" s="265">
        <f t="shared" si="2073"/>
        <v>3.0300000000000001E-2</v>
      </c>
      <c r="T1591" s="265">
        <f t="shared" si="2074"/>
        <v>4.41E-2</v>
      </c>
      <c r="V1591" s="257"/>
      <c r="W1591" s="265">
        <f t="shared" si="2075"/>
        <v>3.9324999999999999E-2</v>
      </c>
      <c r="X1591" s="265">
        <f>AVERAGE(Q1587:T1591)</f>
        <v>3.2184999999999998E-2</v>
      </c>
      <c r="Y1591" s="266">
        <v>227</v>
      </c>
    </row>
    <row r="1592" spans="1:30" ht="17.45" customHeight="1" x14ac:dyDescent="0.25">
      <c r="A1592" s="257">
        <f t="shared" si="2069"/>
        <v>5</v>
      </c>
      <c r="B1592" s="257">
        <f t="shared" si="2070"/>
        <v>2022</v>
      </c>
      <c r="C1592" s="48">
        <f t="shared" si="2009"/>
        <v>44688</v>
      </c>
      <c r="D1592" s="434">
        <v>2.1899999999999999E-2</v>
      </c>
      <c r="E1592" s="436"/>
      <c r="F1592" s="434">
        <v>1.5800000000000002E-2</v>
      </c>
      <c r="G1592" s="438"/>
      <c r="H1592" s="436">
        <v>1.61E-2</v>
      </c>
      <c r="I1592" s="434">
        <v>1.04E-2</v>
      </c>
      <c r="J1592" s="436"/>
      <c r="K1592" s="434">
        <v>2.23E-2</v>
      </c>
      <c r="L1592" s="436"/>
      <c r="M1592" s="264">
        <f t="shared" si="2045"/>
        <v>2.5017000000000001E-2</v>
      </c>
      <c r="N1592" s="264">
        <f t="shared" si="2046"/>
        <v>2.6274857142857141E-2</v>
      </c>
      <c r="O1592" s="264">
        <f t="shared" si="2047"/>
        <v>1.8085666666666663E-2</v>
      </c>
      <c r="P1592" s="264">
        <f t="shared" si="2048"/>
        <v>2.7384999999999996E-2</v>
      </c>
      <c r="Q1592" s="442">
        <f t="shared" si="2071"/>
        <v>2.1899999999999999E-2</v>
      </c>
      <c r="R1592" s="442">
        <f t="shared" si="2072"/>
        <v>1.5949999999999999E-2</v>
      </c>
      <c r="S1592" s="442">
        <f t="shared" si="2073"/>
        <v>1.04E-2</v>
      </c>
      <c r="T1592" s="442">
        <f t="shared" si="2074"/>
        <v>2.23E-2</v>
      </c>
      <c r="U1592" s="326"/>
      <c r="V1592" s="442">
        <f>AVERAGE(Q1592:T1592)</f>
        <v>1.76375E-2</v>
      </c>
      <c r="W1592" s="445"/>
      <c r="X1592" s="257"/>
      <c r="Y1592" s="266">
        <v>227</v>
      </c>
    </row>
    <row r="1593" spans="1:30" ht="17.45" customHeight="1" x14ac:dyDescent="0.25">
      <c r="A1593" s="257">
        <f t="shared" si="2069"/>
        <v>5</v>
      </c>
      <c r="B1593" s="257">
        <f t="shared" si="2070"/>
        <v>2022</v>
      </c>
      <c r="C1593" s="435">
        <f t="shared" si="2009"/>
        <v>44689</v>
      </c>
      <c r="D1593" s="434"/>
      <c r="E1593" s="436">
        <v>1.3899999999999999E-2</v>
      </c>
      <c r="F1593" s="434"/>
      <c r="G1593" s="438">
        <v>1.4800000000000001E-2</v>
      </c>
      <c r="H1593" s="436"/>
      <c r="I1593" s="434"/>
      <c r="J1593" s="436">
        <v>5.5100000000000001E-3</v>
      </c>
      <c r="K1593" s="434"/>
      <c r="L1593" s="436">
        <v>2.5999999999999999E-2</v>
      </c>
      <c r="M1593" s="264">
        <f t="shared" si="2045"/>
        <v>2.4630333333333327E-2</v>
      </c>
      <c r="N1593" s="264">
        <f t="shared" si="2046"/>
        <v>2.5626285714285716E-2</v>
      </c>
      <c r="O1593" s="264">
        <f t="shared" si="2047"/>
        <v>1.7159333333333329E-2</v>
      </c>
      <c r="P1593" s="264">
        <f t="shared" si="2048"/>
        <v>2.666166666666667E-2</v>
      </c>
      <c r="Q1593" s="442">
        <f t="shared" ref="Q1593:Q1594" si="2076">IFERROR(AVERAGE(D1593:E1593),"")</f>
        <v>1.3899999999999999E-2</v>
      </c>
      <c r="R1593" s="442">
        <f t="shared" ref="R1593:R1594" si="2077">IFERROR(AVERAGE(F1593:H1593),"")</f>
        <v>1.4800000000000001E-2</v>
      </c>
      <c r="S1593" s="442">
        <f t="shared" ref="S1593:S1594" si="2078">IFERROR(AVERAGE(I1593:J1593),"")</f>
        <v>5.5100000000000001E-3</v>
      </c>
      <c r="T1593" s="442">
        <f t="shared" ref="T1593:T1594" si="2079">IFERROR(AVERAGE(K1593:L1593),"")</f>
        <v>2.5999999999999999E-2</v>
      </c>
      <c r="U1593" s="326"/>
      <c r="V1593" s="442">
        <f>AVERAGE(Q1593:T1593)</f>
        <v>1.50525E-2</v>
      </c>
      <c r="W1593" s="445"/>
      <c r="X1593" s="265">
        <f>AVERAGE(Q1592:T1593)</f>
        <v>1.6345000000000002E-2</v>
      </c>
      <c r="Y1593" s="266">
        <v>227</v>
      </c>
    </row>
    <row r="1594" spans="1:30" ht="17.45" customHeight="1" x14ac:dyDescent="0.25">
      <c r="A1594" s="257">
        <f t="shared" si="2069"/>
        <v>5</v>
      </c>
      <c r="B1594" s="257">
        <f t="shared" si="2070"/>
        <v>2022</v>
      </c>
      <c r="C1594" s="8">
        <f t="shared" si="2009"/>
        <v>44690</v>
      </c>
      <c r="D1594" s="260">
        <v>4.1500000000000002E-2</v>
      </c>
      <c r="E1594" s="261"/>
      <c r="F1594" s="260">
        <v>2.23E-2</v>
      </c>
      <c r="G1594" s="262"/>
      <c r="H1594" s="261"/>
      <c r="I1594" s="260">
        <v>1.9199999999999998E-2</v>
      </c>
      <c r="J1594" s="261"/>
      <c r="K1594" s="260">
        <v>2.7699999999999999E-2</v>
      </c>
      <c r="L1594" s="261"/>
      <c r="M1594" s="264">
        <f t="shared" si="2045"/>
        <v>2.5046999999999993E-2</v>
      </c>
      <c r="N1594" s="264">
        <f t="shared" si="2046"/>
        <v>2.5512E-2</v>
      </c>
      <c r="O1594" s="264">
        <f t="shared" si="2047"/>
        <v>1.7249333333333332E-2</v>
      </c>
      <c r="P1594" s="264">
        <f t="shared" si="2048"/>
        <v>2.6608333333333331E-2</v>
      </c>
      <c r="Q1594" s="265">
        <f t="shared" si="2076"/>
        <v>4.1500000000000002E-2</v>
      </c>
      <c r="R1594" s="265">
        <f t="shared" si="2077"/>
        <v>2.23E-2</v>
      </c>
      <c r="S1594" s="265">
        <f t="shared" si="2078"/>
        <v>1.9199999999999998E-2</v>
      </c>
      <c r="T1594" s="265">
        <f t="shared" si="2079"/>
        <v>2.7699999999999999E-2</v>
      </c>
      <c r="V1594" s="257"/>
      <c r="W1594" s="265">
        <f t="shared" ref="W1594" si="2080">AVERAGE(Q1594:T1594)</f>
        <v>2.7674999999999998E-2</v>
      </c>
    </row>
    <row r="1595" spans="1:30" ht="17.45" customHeight="1" x14ac:dyDescent="0.25">
      <c r="A1595" s="257">
        <f t="shared" si="2069"/>
        <v>5</v>
      </c>
      <c r="B1595" s="257">
        <f t="shared" si="2070"/>
        <v>2022</v>
      </c>
      <c r="C1595" s="8">
        <f t="shared" si="2009"/>
        <v>44691</v>
      </c>
      <c r="D1595" s="260"/>
      <c r="E1595" s="261">
        <v>3.2899999999999999E-2</v>
      </c>
      <c r="F1595" s="260"/>
      <c r="G1595" s="262">
        <v>2.8299999999999999E-2</v>
      </c>
      <c r="H1595" s="261"/>
      <c r="I1595" s="260"/>
      <c r="J1595" s="261">
        <v>2.01E-2</v>
      </c>
      <c r="K1595" s="260"/>
      <c r="L1595" s="134">
        <v>0.113</v>
      </c>
      <c r="M1595" s="264">
        <f t="shared" si="2045"/>
        <v>2.551366666666666E-2</v>
      </c>
      <c r="N1595" s="264">
        <f t="shared" si="2046"/>
        <v>2.6000571428571432E-2</v>
      </c>
      <c r="O1595" s="264">
        <f t="shared" si="2047"/>
        <v>1.7743999999999999E-2</v>
      </c>
      <c r="P1595" s="264">
        <f t="shared" si="2048"/>
        <v>2.9698333333333334E-2</v>
      </c>
      <c r="Q1595" s="265">
        <f t="shared" ref="Q1595" si="2081">IFERROR(AVERAGE(D1595:E1595),"")</f>
        <v>3.2899999999999999E-2</v>
      </c>
      <c r="R1595" s="265">
        <f t="shared" ref="R1595" si="2082">IFERROR(AVERAGE(F1595:H1595),"")</f>
        <v>2.8299999999999999E-2</v>
      </c>
      <c r="S1595" s="265">
        <f t="shared" ref="S1595" si="2083">IFERROR(AVERAGE(I1595:J1595),"")</f>
        <v>2.01E-2</v>
      </c>
      <c r="T1595" s="334">
        <f t="shared" ref="T1595" si="2084">IFERROR(AVERAGE(K1595:L1595),"")</f>
        <v>0.113</v>
      </c>
      <c r="V1595" s="257"/>
      <c r="W1595" s="265">
        <f t="shared" ref="W1595" si="2085">AVERAGE(Q1595:T1595)</f>
        <v>4.8575E-2</v>
      </c>
    </row>
    <row r="1596" spans="1:30" ht="17.45" customHeight="1" x14ac:dyDescent="0.25">
      <c r="A1596" s="257">
        <f t="shared" si="2069"/>
        <v>5</v>
      </c>
      <c r="B1596" s="257">
        <f t="shared" si="2070"/>
        <v>2022</v>
      </c>
      <c r="C1596" s="8">
        <f t="shared" si="2009"/>
        <v>44692</v>
      </c>
      <c r="D1596" s="370">
        <v>7.9399999999999998E-2</v>
      </c>
      <c r="E1596" s="253"/>
      <c r="F1596" s="252"/>
      <c r="G1596" s="254"/>
      <c r="H1596" s="253">
        <v>5.3100000000000001E-2</v>
      </c>
      <c r="I1596" s="252">
        <v>2.7300000000000001E-2</v>
      </c>
      <c r="J1596" s="253"/>
      <c r="K1596" s="252">
        <v>6.1800000000000001E-2</v>
      </c>
      <c r="L1596" s="253"/>
      <c r="M1596" s="264">
        <f t="shared" si="2045"/>
        <v>2.6920333333333334E-2</v>
      </c>
      <c r="N1596" s="264">
        <f t="shared" si="2046"/>
        <v>2.6589142857142856E-2</v>
      </c>
      <c r="O1596" s="264">
        <f t="shared" si="2047"/>
        <v>1.8210666666666663E-2</v>
      </c>
      <c r="P1596" s="264">
        <f t="shared" si="2048"/>
        <v>3.0664999999999998E-2</v>
      </c>
      <c r="Q1596" s="265">
        <f t="shared" ref="Q1596" si="2086">IFERROR(AVERAGE(D1596:E1596),"")</f>
        <v>7.9399999999999998E-2</v>
      </c>
      <c r="R1596" s="265">
        <f t="shared" ref="R1596" si="2087">IFERROR(AVERAGE(F1596:H1596),"")</f>
        <v>5.3100000000000001E-2</v>
      </c>
      <c r="S1596" s="265">
        <f t="shared" ref="S1596" si="2088">IFERROR(AVERAGE(I1596:J1596),"")</f>
        <v>2.7300000000000001E-2</v>
      </c>
      <c r="T1596" s="265">
        <f t="shared" ref="T1596" si="2089">IFERROR(AVERAGE(K1596:L1596),"")</f>
        <v>6.1800000000000001E-2</v>
      </c>
      <c r="V1596" s="257"/>
      <c r="W1596" s="265">
        <f t="shared" ref="W1596" si="2090">AVERAGE(Q1596:T1596)</f>
        <v>5.5399999999999998E-2</v>
      </c>
    </row>
    <row r="1597" spans="1:30" ht="17.45" customHeight="1" x14ac:dyDescent="0.25">
      <c r="A1597" s="257">
        <f t="shared" si="2069"/>
        <v>5</v>
      </c>
      <c r="B1597" s="257">
        <f t="shared" si="2070"/>
        <v>2022</v>
      </c>
      <c r="C1597" s="8">
        <f t="shared" si="2009"/>
        <v>44693</v>
      </c>
      <c r="D1597" s="260"/>
      <c r="E1597" s="261">
        <v>2.0400000000000001E-2</v>
      </c>
      <c r="F1597" s="260"/>
      <c r="G1597" s="262">
        <v>3.2800000000000003E-2</v>
      </c>
      <c r="H1597" s="261"/>
      <c r="I1597" s="260"/>
      <c r="J1597" s="261">
        <v>1.66E-2</v>
      </c>
      <c r="K1597" s="260"/>
      <c r="L1597" s="261">
        <v>3.4799999999999998E-2</v>
      </c>
      <c r="M1597" s="264">
        <f t="shared" si="2045"/>
        <v>2.6900333333333335E-2</v>
      </c>
      <c r="N1597" s="264">
        <f t="shared" si="2046"/>
        <v>2.6372000000000003E-2</v>
      </c>
      <c r="O1597" s="264">
        <f t="shared" si="2047"/>
        <v>1.7833999999999999E-2</v>
      </c>
      <c r="P1597" s="264">
        <f t="shared" si="2048"/>
        <v>3.0528333333333327E-2</v>
      </c>
      <c r="Q1597" s="265">
        <f t="shared" ref="Q1597:Q1598" si="2091">IFERROR(AVERAGE(D1597:E1597),"")</f>
        <v>2.0400000000000001E-2</v>
      </c>
      <c r="R1597" s="265">
        <f t="shared" ref="R1597:R1598" si="2092">IFERROR(AVERAGE(F1597:H1597),"")</f>
        <v>3.2800000000000003E-2</v>
      </c>
      <c r="S1597" s="265">
        <f t="shared" ref="S1597:S1598" si="2093">IFERROR(AVERAGE(I1597:J1597),"")</f>
        <v>1.66E-2</v>
      </c>
      <c r="T1597" s="265">
        <f t="shared" ref="T1597:T1598" si="2094">IFERROR(AVERAGE(K1597:L1597),"")</f>
        <v>3.4799999999999998E-2</v>
      </c>
      <c r="V1597" s="257"/>
      <c r="W1597" s="265">
        <f t="shared" ref="W1597:W1598" si="2095">AVERAGE(Q1597:T1597)</f>
        <v>2.615E-2</v>
      </c>
    </row>
    <row r="1598" spans="1:30" ht="17.45" customHeight="1" x14ac:dyDescent="0.25">
      <c r="A1598" s="257">
        <f t="shared" si="2069"/>
        <v>5</v>
      </c>
      <c r="B1598" s="257">
        <f t="shared" si="2070"/>
        <v>2022</v>
      </c>
      <c r="C1598" s="48">
        <f t="shared" si="2009"/>
        <v>44694</v>
      </c>
      <c r="D1598" s="275">
        <v>2.81E-2</v>
      </c>
      <c r="E1598" s="276"/>
      <c r="F1598" s="275">
        <v>3.0800000000000001E-2</v>
      </c>
      <c r="G1598" s="277"/>
      <c r="H1598" s="276">
        <v>3.0300000000000001E-2</v>
      </c>
      <c r="I1598" s="275">
        <v>2.0899999999999998E-2</v>
      </c>
      <c r="J1598" s="276"/>
      <c r="K1598" s="275">
        <v>2.4799999999999999E-2</v>
      </c>
      <c r="L1598" s="276"/>
      <c r="M1598" s="264">
        <f t="shared" si="2045"/>
        <v>2.7307000000000005E-2</v>
      </c>
      <c r="N1598" s="264">
        <f t="shared" si="2046"/>
        <v>2.6732000000000002E-2</v>
      </c>
      <c r="O1598" s="264">
        <f t="shared" si="2047"/>
        <v>1.7927333333333333E-2</v>
      </c>
      <c r="P1598" s="264">
        <f t="shared" si="2048"/>
        <v>3.0648333333333333E-2</v>
      </c>
      <c r="Q1598" s="265">
        <f t="shared" si="2091"/>
        <v>2.81E-2</v>
      </c>
      <c r="R1598" s="265">
        <f t="shared" si="2092"/>
        <v>3.0550000000000001E-2</v>
      </c>
      <c r="S1598" s="265">
        <f t="shared" si="2093"/>
        <v>2.0899999999999998E-2</v>
      </c>
      <c r="T1598" s="265">
        <f t="shared" si="2094"/>
        <v>2.4799999999999999E-2</v>
      </c>
      <c r="V1598" s="257"/>
      <c r="W1598" s="265">
        <f t="shared" si="2095"/>
        <v>2.60875E-2</v>
      </c>
      <c r="X1598" s="265">
        <f>AVERAGE(Q1594:T1598)</f>
        <v>3.6777500000000005E-2</v>
      </c>
      <c r="Y1598" s="266">
        <v>228</v>
      </c>
    </row>
    <row r="1599" spans="1:30" ht="17.45" customHeight="1" x14ac:dyDescent="0.25">
      <c r="A1599" s="257">
        <f t="shared" si="2069"/>
        <v>5</v>
      </c>
      <c r="B1599" s="257">
        <f t="shared" si="2070"/>
        <v>2022</v>
      </c>
      <c r="C1599" s="435">
        <f t="shared" si="2009"/>
        <v>44695</v>
      </c>
      <c r="D1599" s="434"/>
      <c r="E1599" s="436">
        <v>1.9300000000000001E-2</v>
      </c>
      <c r="F1599" s="434"/>
      <c r="G1599" s="438">
        <v>2.6499999999999999E-2</v>
      </c>
      <c r="H1599" s="436"/>
      <c r="I1599" s="434"/>
      <c r="J1599" s="436">
        <v>1.67E-2</v>
      </c>
      <c r="K1599" s="434"/>
      <c r="L1599" s="436">
        <v>2.23E-2</v>
      </c>
      <c r="M1599" s="264">
        <f t="shared" si="2045"/>
        <v>2.7357000000000006E-2</v>
      </c>
      <c r="N1599" s="264">
        <f t="shared" si="2046"/>
        <v>2.6937714285714287E-2</v>
      </c>
      <c r="O1599" s="264">
        <f t="shared" si="2047"/>
        <v>1.7884000000000004E-2</v>
      </c>
      <c r="P1599" s="264">
        <f t="shared" si="2048"/>
        <v>3.055833333333333E-2</v>
      </c>
      <c r="Q1599" s="442">
        <f t="shared" ref="Q1599:Q1601" si="2096">IFERROR(AVERAGE(D1599:E1599),"")</f>
        <v>1.9300000000000001E-2</v>
      </c>
      <c r="R1599" s="442">
        <f t="shared" ref="R1599:R1601" si="2097">IFERROR(AVERAGE(F1599:H1599),"")</f>
        <v>2.6499999999999999E-2</v>
      </c>
      <c r="S1599" s="442">
        <f t="shared" ref="S1599:S1601" si="2098">IFERROR(AVERAGE(I1599:J1599),"")</f>
        <v>1.67E-2</v>
      </c>
      <c r="T1599" s="442">
        <f t="shared" ref="T1599:T1601" si="2099">IFERROR(AVERAGE(K1599:L1599),"")</f>
        <v>2.23E-2</v>
      </c>
      <c r="U1599" s="326"/>
      <c r="V1599" s="442">
        <f>AVERAGE(Q1599:T1599)</f>
        <v>2.12E-2</v>
      </c>
      <c r="W1599" s="445"/>
      <c r="X1599" s="257"/>
      <c r="Y1599" s="266">
        <v>228</v>
      </c>
    </row>
    <row r="1600" spans="1:30" ht="17.45" customHeight="1" x14ac:dyDescent="0.25">
      <c r="A1600" s="257">
        <f t="shared" si="2069"/>
        <v>5</v>
      </c>
      <c r="B1600" s="257">
        <f t="shared" si="2070"/>
        <v>2022</v>
      </c>
      <c r="C1600" s="435">
        <f t="shared" si="2009"/>
        <v>44696</v>
      </c>
      <c r="D1600" s="434">
        <v>2.07E-2</v>
      </c>
      <c r="E1600" s="436"/>
      <c r="F1600" s="434">
        <v>2.9700000000000001E-2</v>
      </c>
      <c r="G1600" s="438"/>
      <c r="H1600" s="436"/>
      <c r="I1600" s="434">
        <v>9.0799999999999995E-3</v>
      </c>
      <c r="J1600" s="436"/>
      <c r="K1600" s="434">
        <v>1.6899999999999998E-2</v>
      </c>
      <c r="L1600" s="436"/>
      <c r="M1600" s="264">
        <f t="shared" si="2045"/>
        <v>2.7510333333333341E-2</v>
      </c>
      <c r="N1600" s="264">
        <f t="shared" si="2046"/>
        <v>2.7363428571428577E-2</v>
      </c>
      <c r="O1600" s="264">
        <f t="shared" si="2047"/>
        <v>1.7670000000000002E-2</v>
      </c>
      <c r="P1600" s="264">
        <f t="shared" si="2048"/>
        <v>3.0618333333333334E-2</v>
      </c>
      <c r="Q1600" s="442">
        <f t="shared" si="2096"/>
        <v>2.07E-2</v>
      </c>
      <c r="R1600" s="442">
        <f t="shared" si="2097"/>
        <v>2.9700000000000001E-2</v>
      </c>
      <c r="S1600" s="442">
        <f t="shared" si="2098"/>
        <v>9.0799999999999995E-3</v>
      </c>
      <c r="T1600" s="442">
        <f t="shared" si="2099"/>
        <v>1.6899999999999998E-2</v>
      </c>
      <c r="U1600" s="326"/>
      <c r="V1600" s="442">
        <f>AVERAGE(Q1600:T1600)</f>
        <v>1.9095000000000001E-2</v>
      </c>
      <c r="W1600" s="445"/>
      <c r="X1600" s="265">
        <f>AVERAGE(Q1599:T1600)</f>
        <v>2.0147499999999999E-2</v>
      </c>
      <c r="Y1600" s="266">
        <v>228</v>
      </c>
    </row>
    <row r="1601" spans="1:30" ht="17.45" customHeight="1" x14ac:dyDescent="0.25">
      <c r="A1601" s="257">
        <f t="shared" si="2069"/>
        <v>5</v>
      </c>
      <c r="B1601" s="257">
        <f t="shared" si="2070"/>
        <v>2022</v>
      </c>
      <c r="C1601" s="8">
        <f t="shared" si="2009"/>
        <v>44697</v>
      </c>
      <c r="D1601" s="260"/>
      <c r="E1601" s="261">
        <v>2.1999999999999999E-2</v>
      </c>
      <c r="F1601" s="260"/>
      <c r="G1601" s="262">
        <v>3.9E-2</v>
      </c>
      <c r="H1601" s="261"/>
      <c r="I1601" s="260"/>
      <c r="J1601" s="261">
        <v>2.93E-2</v>
      </c>
      <c r="K1601" s="260"/>
      <c r="L1601" s="261">
        <v>3.5499999999999997E-2</v>
      </c>
      <c r="M1601" s="264">
        <f t="shared" si="2045"/>
        <v>2.7918000000000005E-2</v>
      </c>
      <c r="N1601" s="264">
        <f t="shared" si="2046"/>
        <v>2.8023428571428578E-2</v>
      </c>
      <c r="O1601" s="264">
        <f t="shared" si="2047"/>
        <v>1.8329333333333333E-2</v>
      </c>
      <c r="P1601" s="264">
        <f t="shared" si="2048"/>
        <v>3.1185000000000001E-2</v>
      </c>
      <c r="Q1601" s="265">
        <f t="shared" si="2096"/>
        <v>2.1999999999999999E-2</v>
      </c>
      <c r="R1601" s="265">
        <f t="shared" si="2097"/>
        <v>3.9E-2</v>
      </c>
      <c r="S1601" s="265">
        <f t="shared" si="2098"/>
        <v>2.93E-2</v>
      </c>
      <c r="T1601" s="265">
        <f t="shared" si="2099"/>
        <v>3.5499999999999997E-2</v>
      </c>
      <c r="V1601" s="257"/>
      <c r="W1601" s="265">
        <f t="shared" ref="W1601" si="2100">AVERAGE(Q1601:T1601)</f>
        <v>3.1449999999999999E-2</v>
      </c>
    </row>
    <row r="1602" spans="1:30" ht="17.45" customHeight="1" x14ac:dyDescent="0.25">
      <c r="A1602" s="257">
        <f t="shared" si="2069"/>
        <v>5</v>
      </c>
      <c r="B1602" s="257">
        <f t="shared" si="2070"/>
        <v>2022</v>
      </c>
      <c r="C1602" s="8">
        <f t="shared" si="2009"/>
        <v>44698</v>
      </c>
      <c r="D1602" s="260">
        <v>2.8899999999999999E-2</v>
      </c>
      <c r="E1602" s="261"/>
      <c r="F1602" s="260"/>
      <c r="G1602" s="262"/>
      <c r="H1602" s="261">
        <v>2.3800000000000002E-2</v>
      </c>
      <c r="I1602" s="260">
        <v>1.8599999999999998E-2</v>
      </c>
      <c r="J1602" s="261"/>
      <c r="K1602" s="260">
        <v>2.3199999999999998E-2</v>
      </c>
      <c r="L1602" s="261"/>
      <c r="M1602" s="264">
        <f t="shared" si="2045"/>
        <v>2.8636666666666675E-2</v>
      </c>
      <c r="N1602" s="264">
        <f t="shared" si="2046"/>
        <v>2.8380571428571432E-2</v>
      </c>
      <c r="O1602" s="264">
        <f t="shared" si="2047"/>
        <v>1.8660999999999997E-2</v>
      </c>
      <c r="P1602" s="264">
        <f t="shared" si="2048"/>
        <v>3.1739999999999997E-2</v>
      </c>
      <c r="Q1602" s="265">
        <f t="shared" ref="Q1602" si="2101">IFERROR(AVERAGE(D1602:E1602),"")</f>
        <v>2.8899999999999999E-2</v>
      </c>
      <c r="R1602" s="265">
        <f t="shared" ref="R1602" si="2102">IFERROR(AVERAGE(F1602:H1602),"")</f>
        <v>2.3800000000000002E-2</v>
      </c>
      <c r="S1602" s="265">
        <f t="shared" ref="S1602" si="2103">IFERROR(AVERAGE(I1602:J1602),"")</f>
        <v>1.8599999999999998E-2</v>
      </c>
      <c r="T1602" s="265">
        <f t="shared" ref="T1602" si="2104">IFERROR(AVERAGE(K1602:L1602),"")</f>
        <v>2.3199999999999998E-2</v>
      </c>
      <c r="V1602" s="257"/>
      <c r="W1602" s="265">
        <f t="shared" ref="W1602" si="2105">AVERAGE(Q1602:T1602)</f>
        <v>2.3625E-2</v>
      </c>
    </row>
    <row r="1603" spans="1:30" ht="17.45" customHeight="1" x14ac:dyDescent="0.25">
      <c r="A1603" s="257">
        <f t="shared" si="2069"/>
        <v>5</v>
      </c>
      <c r="B1603" s="257">
        <f t="shared" si="2070"/>
        <v>2022</v>
      </c>
      <c r="C1603" s="8">
        <f t="shared" si="2009"/>
        <v>44699</v>
      </c>
      <c r="D1603" s="260"/>
      <c r="E1603" s="261">
        <v>2.06E-2</v>
      </c>
      <c r="F1603" s="260"/>
      <c r="G1603" s="262">
        <v>2.3099999999999999E-2</v>
      </c>
      <c r="H1603" s="261"/>
      <c r="I1603" s="260"/>
      <c r="J1603" s="261">
        <v>1.8800000000000001E-2</v>
      </c>
      <c r="K1603" s="260"/>
      <c r="L1603" s="261">
        <v>2.3099999999999999E-2</v>
      </c>
      <c r="M1603" s="264">
        <f t="shared" si="2045"/>
        <v>2.847333333333334E-2</v>
      </c>
      <c r="N1603" s="264">
        <f t="shared" si="2046"/>
        <v>2.8340571428571437E-2</v>
      </c>
      <c r="O1603" s="264">
        <f t="shared" si="2047"/>
        <v>1.8484333333333332E-2</v>
      </c>
      <c r="P1603" s="264">
        <f t="shared" si="2048"/>
        <v>3.1579999999999997E-2</v>
      </c>
      <c r="Q1603" s="265">
        <f t="shared" ref="Q1603" si="2106">IFERROR(AVERAGE(D1603:E1603),"")</f>
        <v>2.06E-2</v>
      </c>
      <c r="R1603" s="265">
        <f t="shared" ref="R1603" si="2107">IFERROR(AVERAGE(F1603:H1603),"")</f>
        <v>2.3099999999999999E-2</v>
      </c>
      <c r="S1603" s="265">
        <f t="shared" ref="S1603" si="2108">IFERROR(AVERAGE(I1603:J1603),"")</f>
        <v>1.8800000000000001E-2</v>
      </c>
      <c r="T1603" s="265">
        <f t="shared" ref="T1603" si="2109">IFERROR(AVERAGE(K1603:L1603),"")</f>
        <v>2.3099999999999999E-2</v>
      </c>
      <c r="V1603" s="257"/>
      <c r="W1603" s="265">
        <f t="shared" ref="W1603" si="2110">AVERAGE(Q1603:T1603)</f>
        <v>2.1399999999999999E-2</v>
      </c>
    </row>
    <row r="1604" spans="1:30" ht="17.45" customHeight="1" x14ac:dyDescent="0.25">
      <c r="A1604" s="257">
        <f t="shared" si="2069"/>
        <v>5</v>
      </c>
      <c r="B1604" s="257">
        <f t="shared" si="2070"/>
        <v>2022</v>
      </c>
      <c r="C1604" s="48">
        <f t="shared" si="2009"/>
        <v>44700</v>
      </c>
      <c r="D1604" s="275">
        <v>3.1800000000000002E-2</v>
      </c>
      <c r="E1604" s="276"/>
      <c r="F1604" s="275">
        <v>3.7999999999999999E-2</v>
      </c>
      <c r="G1604" s="277"/>
      <c r="H1604" s="276">
        <v>5.5500000000000001E-2</v>
      </c>
      <c r="I1604" s="275">
        <v>1.6899999999999998E-2</v>
      </c>
      <c r="J1604" s="276"/>
      <c r="K1604" s="275">
        <v>3.0599999999999999E-2</v>
      </c>
      <c r="L1604" s="276"/>
      <c r="M1604" s="264">
        <f t="shared" si="2045"/>
        <v>2.8606666666666673E-2</v>
      </c>
      <c r="N1604" s="264">
        <f t="shared" si="2046"/>
        <v>2.9220571428571436E-2</v>
      </c>
      <c r="O1604" s="264">
        <f t="shared" si="2047"/>
        <v>1.8481000000000001E-2</v>
      </c>
      <c r="P1604" s="264">
        <f t="shared" si="2048"/>
        <v>3.1729999999999994E-2</v>
      </c>
      <c r="Q1604" s="265">
        <f t="shared" ref="Q1604:Q1610" si="2111">IFERROR(AVERAGE(D1604:E1604),"")</f>
        <v>3.1800000000000002E-2</v>
      </c>
      <c r="R1604" s="265">
        <f t="shared" ref="R1604:R1610" si="2112">IFERROR(AVERAGE(F1604:H1604),"")</f>
        <v>4.675E-2</v>
      </c>
      <c r="S1604" s="265">
        <f t="shared" ref="S1604:S1610" si="2113">IFERROR(AVERAGE(I1604:J1604),"")</f>
        <v>1.6899999999999998E-2</v>
      </c>
      <c r="T1604" s="265">
        <f t="shared" ref="T1604:T1610" si="2114">IFERROR(AVERAGE(K1604:L1604),"")</f>
        <v>3.0599999999999999E-2</v>
      </c>
      <c r="V1604" s="257"/>
      <c r="W1604" s="265">
        <f t="shared" ref="W1604:W1610" si="2115">AVERAGE(Q1604:T1604)</f>
        <v>3.1512499999999999E-2</v>
      </c>
    </row>
    <row r="1605" spans="1:30" ht="17.45" customHeight="1" x14ac:dyDescent="0.25">
      <c r="A1605" s="257">
        <f t="shared" si="2069"/>
        <v>5</v>
      </c>
      <c r="B1605" s="257">
        <f t="shared" si="2070"/>
        <v>2022</v>
      </c>
      <c r="C1605" s="8">
        <f t="shared" ref="C1605:C1668" si="2116">C1604+1</f>
        <v>44701</v>
      </c>
      <c r="D1605" s="260"/>
      <c r="E1605" s="261">
        <v>1.43E-2</v>
      </c>
      <c r="F1605" s="260"/>
      <c r="G1605" s="262">
        <v>1.61E-2</v>
      </c>
      <c r="H1605" s="261"/>
      <c r="I1605" s="260"/>
      <c r="J1605" s="261">
        <v>7.62E-3</v>
      </c>
      <c r="K1605" s="260"/>
      <c r="L1605" s="261">
        <v>3.5000000000000003E-2</v>
      </c>
      <c r="M1605" s="264">
        <f t="shared" si="2045"/>
        <v>2.8180000000000004E-2</v>
      </c>
      <c r="N1605" s="264">
        <f t="shared" si="2046"/>
        <v>2.8160571428571434E-2</v>
      </c>
      <c r="O1605" s="264">
        <f t="shared" si="2047"/>
        <v>1.8430666666666665E-2</v>
      </c>
      <c r="P1605" s="264">
        <f t="shared" si="2048"/>
        <v>3.1523333333333334E-2</v>
      </c>
      <c r="Q1605" s="265">
        <f t="shared" si="2111"/>
        <v>1.43E-2</v>
      </c>
      <c r="R1605" s="265">
        <f t="shared" si="2112"/>
        <v>1.61E-2</v>
      </c>
      <c r="S1605" s="265">
        <f t="shared" si="2113"/>
        <v>7.62E-3</v>
      </c>
      <c r="T1605" s="265">
        <f t="shared" si="2114"/>
        <v>3.5000000000000003E-2</v>
      </c>
      <c r="V1605" s="257"/>
      <c r="W1605" s="265">
        <f t="shared" si="2115"/>
        <v>1.8255E-2</v>
      </c>
      <c r="X1605" s="265">
        <f>AVERAGE(Q1601:T1605)</f>
        <v>2.52485E-2</v>
      </c>
      <c r="Y1605" s="266">
        <v>229</v>
      </c>
    </row>
    <row r="1606" spans="1:30" ht="17.45" customHeight="1" x14ac:dyDescent="0.25">
      <c r="A1606" s="298">
        <f t="shared" si="2069"/>
        <v>5</v>
      </c>
      <c r="B1606" s="298">
        <f t="shared" si="2070"/>
        <v>2022</v>
      </c>
      <c r="C1606" s="435">
        <f t="shared" si="2116"/>
        <v>44702</v>
      </c>
      <c r="D1606" s="434">
        <v>1.46E-2</v>
      </c>
      <c r="E1606" s="436"/>
      <c r="F1606" s="434">
        <v>1.5699999999999999E-2</v>
      </c>
      <c r="G1606" s="438"/>
      <c r="H1606" s="436"/>
      <c r="I1606" s="434">
        <v>9.3699999999999999E-3</v>
      </c>
      <c r="J1606" s="436"/>
      <c r="K1606" s="434">
        <v>1.8200000000000001E-2</v>
      </c>
      <c r="L1606" s="436"/>
      <c r="M1606" s="264">
        <f t="shared" si="2045"/>
        <v>2.7576666666666669E-2</v>
      </c>
      <c r="N1606" s="264">
        <f t="shared" si="2046"/>
        <v>2.7403428571428579E-2</v>
      </c>
      <c r="O1606" s="264">
        <f t="shared" si="2047"/>
        <v>1.8189666666666663E-2</v>
      </c>
      <c r="P1606" s="264">
        <f t="shared" si="2048"/>
        <v>3.0976666666666666E-2</v>
      </c>
      <c r="Q1606" s="442">
        <f t="shared" si="2111"/>
        <v>1.46E-2</v>
      </c>
      <c r="R1606" s="442">
        <f t="shared" si="2112"/>
        <v>1.5699999999999999E-2</v>
      </c>
      <c r="S1606" s="442">
        <f t="shared" si="2113"/>
        <v>9.3699999999999999E-3</v>
      </c>
      <c r="T1606" s="442">
        <f t="shared" si="2114"/>
        <v>1.8200000000000001E-2</v>
      </c>
      <c r="U1606" s="326"/>
      <c r="V1606" s="442">
        <f>AVERAGE(Q1606:T1606)</f>
        <v>1.4467499999999999E-2</v>
      </c>
      <c r="W1606" s="445"/>
      <c r="X1606" s="257"/>
      <c r="Y1606" s="266">
        <v>229</v>
      </c>
    </row>
    <row r="1607" spans="1:30" ht="17.45" customHeight="1" x14ac:dyDescent="0.25">
      <c r="A1607" s="298">
        <f t="shared" si="2069"/>
        <v>5</v>
      </c>
      <c r="B1607" s="298">
        <f t="shared" si="2070"/>
        <v>2022</v>
      </c>
      <c r="C1607" s="435">
        <f t="shared" si="2116"/>
        <v>44703</v>
      </c>
      <c r="D1607" s="434"/>
      <c r="E1607" s="436">
        <v>9.7099999999999999E-3</v>
      </c>
      <c r="F1607" s="434"/>
      <c r="G1607" s="438">
        <v>1.6500000000000001E-2</v>
      </c>
      <c r="H1607" s="436"/>
      <c r="I1607" s="434"/>
      <c r="J1607" s="436">
        <v>1.1299999999999999E-2</v>
      </c>
      <c r="K1607" s="434"/>
      <c r="L1607" s="436">
        <v>1.9E-2</v>
      </c>
      <c r="M1607" s="264">
        <f t="shared" si="2045"/>
        <v>2.668033333333333E-2</v>
      </c>
      <c r="N1607" s="264">
        <f t="shared" si="2046"/>
        <v>2.6877714285714289E-2</v>
      </c>
      <c r="O1607" s="264">
        <f t="shared" si="2047"/>
        <v>1.8102999999999994E-2</v>
      </c>
      <c r="P1607" s="264">
        <f t="shared" si="2048"/>
        <v>3.0616666666666667E-2</v>
      </c>
      <c r="Q1607" s="442">
        <f t="shared" si="2111"/>
        <v>9.7099999999999999E-3</v>
      </c>
      <c r="R1607" s="442">
        <f t="shared" si="2112"/>
        <v>1.6500000000000001E-2</v>
      </c>
      <c r="S1607" s="442">
        <f t="shared" si="2113"/>
        <v>1.1299999999999999E-2</v>
      </c>
      <c r="T1607" s="442">
        <f t="shared" si="2114"/>
        <v>1.9E-2</v>
      </c>
      <c r="U1607" s="326"/>
      <c r="V1607" s="442">
        <f>AVERAGE(Q1607:T1607)</f>
        <v>1.4127500000000001E-2</v>
      </c>
      <c r="W1607" s="445"/>
      <c r="X1607" s="265">
        <f>AVERAGE(Q1606:T1607)</f>
        <v>1.4297500000000001E-2</v>
      </c>
      <c r="Y1607" s="266">
        <v>229</v>
      </c>
    </row>
    <row r="1608" spans="1:30" ht="17.45" customHeight="1" x14ac:dyDescent="0.25">
      <c r="A1608" s="257">
        <f t="shared" si="2069"/>
        <v>5</v>
      </c>
      <c r="B1608" s="257">
        <f t="shared" si="2070"/>
        <v>2022</v>
      </c>
      <c r="C1608" s="8">
        <f t="shared" si="2116"/>
        <v>44704</v>
      </c>
      <c r="D1608" s="252">
        <v>2.1399999999999999E-2</v>
      </c>
      <c r="E1608" s="253"/>
      <c r="F1608" s="252"/>
      <c r="G1608" s="254"/>
      <c r="H1608" s="253">
        <v>1.6E-2</v>
      </c>
      <c r="I1608" s="252">
        <v>1.77E-2</v>
      </c>
      <c r="J1608" s="253"/>
      <c r="K1608" s="252">
        <v>2.64E-2</v>
      </c>
      <c r="L1608" s="253"/>
      <c r="M1608" s="264">
        <f t="shared" si="2045"/>
        <v>2.6376999999999998E-2</v>
      </c>
      <c r="N1608" s="264">
        <f t="shared" si="2046"/>
        <v>2.6457714285714289E-2</v>
      </c>
      <c r="O1608" s="264">
        <f t="shared" si="2047"/>
        <v>1.8405666666666664E-2</v>
      </c>
      <c r="P1608" s="264">
        <f t="shared" si="2048"/>
        <v>3.107E-2</v>
      </c>
      <c r="Q1608" s="265">
        <f t="shared" si="2111"/>
        <v>2.1399999999999999E-2</v>
      </c>
      <c r="R1608" s="265">
        <f t="shared" si="2112"/>
        <v>1.6E-2</v>
      </c>
      <c r="S1608" s="265">
        <f t="shared" si="2113"/>
        <v>1.77E-2</v>
      </c>
      <c r="T1608" s="265">
        <f t="shared" si="2114"/>
        <v>2.64E-2</v>
      </c>
      <c r="V1608" s="257"/>
      <c r="W1608" s="265">
        <f t="shared" si="2115"/>
        <v>2.0375000000000001E-2</v>
      </c>
    </row>
    <row r="1609" spans="1:30" ht="17.45" customHeight="1" x14ac:dyDescent="0.25">
      <c r="A1609" s="257">
        <f t="shared" si="2069"/>
        <v>5</v>
      </c>
      <c r="B1609" s="257">
        <f t="shared" si="2070"/>
        <v>2022</v>
      </c>
      <c r="C1609" s="8">
        <f t="shared" si="2116"/>
        <v>44705</v>
      </c>
      <c r="D1609" s="252"/>
      <c r="E1609" s="253">
        <v>2.4E-2</v>
      </c>
      <c r="F1609" s="252"/>
      <c r="G1609" s="254">
        <v>2.2499999999999999E-2</v>
      </c>
      <c r="H1609" s="253"/>
      <c r="I1609" s="252"/>
      <c r="J1609" s="253">
        <v>2.69E-2</v>
      </c>
      <c r="K1609" s="252"/>
      <c r="L1609" s="253">
        <v>4.3999999999999997E-2</v>
      </c>
      <c r="M1609" s="264">
        <f t="shared" si="2045"/>
        <v>2.6816999999999997E-2</v>
      </c>
      <c r="N1609" s="264">
        <f t="shared" si="2046"/>
        <v>2.6632000000000003E-2</v>
      </c>
      <c r="O1609" s="264">
        <f t="shared" si="2047"/>
        <v>1.9014999999999997E-2</v>
      </c>
      <c r="P1609" s="264">
        <f t="shared" si="2048"/>
        <v>3.1676666666666665E-2</v>
      </c>
      <c r="Q1609" s="265">
        <f t="shared" si="2111"/>
        <v>2.4E-2</v>
      </c>
      <c r="R1609" s="265">
        <f t="shared" si="2112"/>
        <v>2.2499999999999999E-2</v>
      </c>
      <c r="S1609" s="265">
        <f t="shared" si="2113"/>
        <v>2.69E-2</v>
      </c>
      <c r="T1609" s="265">
        <f t="shared" si="2114"/>
        <v>4.3999999999999997E-2</v>
      </c>
      <c r="V1609" s="257"/>
      <c r="W1609" s="265">
        <f t="shared" si="2115"/>
        <v>2.9349999999999998E-2</v>
      </c>
    </row>
    <row r="1610" spans="1:30" ht="17.45" customHeight="1" x14ac:dyDescent="0.25">
      <c r="A1610" s="257">
        <f t="shared" si="2069"/>
        <v>5</v>
      </c>
      <c r="B1610" s="257">
        <f t="shared" si="2070"/>
        <v>2022</v>
      </c>
      <c r="C1610" s="48">
        <f t="shared" si="2116"/>
        <v>44706</v>
      </c>
      <c r="D1610" s="279">
        <v>3.5700000000000003E-2</v>
      </c>
      <c r="E1610" s="280"/>
      <c r="F1610" s="279">
        <v>1.95E-2</v>
      </c>
      <c r="G1610" s="281"/>
      <c r="H1610" s="280">
        <v>2.07E-2</v>
      </c>
      <c r="I1610" s="279">
        <v>1.9199999999999998E-2</v>
      </c>
      <c r="J1610" s="280"/>
      <c r="K1610" s="279">
        <v>3.2599999999999997E-2</v>
      </c>
      <c r="L1610" s="280"/>
      <c r="M1610" s="264">
        <f t="shared" si="2045"/>
        <v>2.6973666666666663E-2</v>
      </c>
      <c r="N1610" s="264">
        <f t="shared" si="2046"/>
        <v>2.6257714285714284E-2</v>
      </c>
      <c r="O1610" s="264">
        <f t="shared" si="2047"/>
        <v>1.8958333333333334E-2</v>
      </c>
      <c r="P1610" s="264">
        <f t="shared" si="2048"/>
        <v>3.1933333333333334E-2</v>
      </c>
      <c r="Q1610" s="265">
        <f t="shared" si="2111"/>
        <v>3.5700000000000003E-2</v>
      </c>
      <c r="R1610" s="265">
        <f t="shared" si="2112"/>
        <v>2.01E-2</v>
      </c>
      <c r="S1610" s="265">
        <f t="shared" si="2113"/>
        <v>1.9199999999999998E-2</v>
      </c>
      <c r="T1610" s="265">
        <f t="shared" si="2114"/>
        <v>3.2599999999999997E-2</v>
      </c>
      <c r="V1610" s="257"/>
      <c r="W1610" s="265">
        <f t="shared" si="2115"/>
        <v>2.69E-2</v>
      </c>
    </row>
    <row r="1611" spans="1:30" ht="17.45" customHeight="1" x14ac:dyDescent="0.25">
      <c r="A1611" s="257">
        <f t="shared" si="2069"/>
        <v>5</v>
      </c>
      <c r="B1611" s="257">
        <f t="shared" si="2070"/>
        <v>2022</v>
      </c>
      <c r="C1611" s="8">
        <f t="shared" si="2116"/>
        <v>44707</v>
      </c>
      <c r="D1611" s="260"/>
      <c r="E1611" s="261">
        <v>3.0300000000000001E-2</v>
      </c>
      <c r="F1611" s="260"/>
      <c r="G1611" s="262">
        <v>3.3099999999999997E-2</v>
      </c>
      <c r="H1611" s="261"/>
      <c r="I1611" s="260"/>
      <c r="J1611" s="261">
        <v>1.9400000000000001E-2</v>
      </c>
      <c r="K1611" s="260"/>
      <c r="L1611" s="261">
        <v>3.0300000000000001E-2</v>
      </c>
      <c r="M1611" s="264">
        <f t="shared" si="2045"/>
        <v>2.7013666666666662E-2</v>
      </c>
      <c r="N1611" s="264">
        <f t="shared" si="2046"/>
        <v>2.6051999999999999E-2</v>
      </c>
      <c r="O1611" s="264">
        <f t="shared" si="2047"/>
        <v>1.8681666666666662E-2</v>
      </c>
      <c r="P1611" s="264">
        <f t="shared" si="2048"/>
        <v>3.1660000000000001E-2</v>
      </c>
      <c r="Q1611" s="265">
        <f t="shared" ref="Q1611:Q1615" si="2117">IFERROR(AVERAGE(D1611:E1611),"")</f>
        <v>3.0300000000000001E-2</v>
      </c>
      <c r="R1611" s="265">
        <f t="shared" ref="R1611:R1615" si="2118">IFERROR(AVERAGE(F1611:H1611),"")</f>
        <v>3.3099999999999997E-2</v>
      </c>
      <c r="S1611" s="265">
        <f t="shared" ref="S1611:S1615" si="2119">IFERROR(AVERAGE(I1611:J1611),"")</f>
        <v>1.9400000000000001E-2</v>
      </c>
      <c r="T1611" s="265">
        <f t="shared" ref="T1611:T1615" si="2120">IFERROR(AVERAGE(K1611:L1611),"")</f>
        <v>3.0300000000000001E-2</v>
      </c>
      <c r="V1611" s="257"/>
      <c r="W1611" s="265">
        <f t="shared" ref="W1611:W1617" si="2121">AVERAGE(Q1611:T1611)</f>
        <v>2.8275000000000002E-2</v>
      </c>
    </row>
    <row r="1612" spans="1:30" ht="17.45" customHeight="1" x14ac:dyDescent="0.25">
      <c r="A1612" s="257">
        <f t="shared" si="2069"/>
        <v>5</v>
      </c>
      <c r="B1612" s="257">
        <f t="shared" si="2070"/>
        <v>2022</v>
      </c>
      <c r="C1612" s="8">
        <f t="shared" si="2116"/>
        <v>44708</v>
      </c>
      <c r="D1612" s="260">
        <v>3.0599999999999999E-2</v>
      </c>
      <c r="E1612" s="261"/>
      <c r="F1612" s="260">
        <v>3.2199999999999999E-2</v>
      </c>
      <c r="G1612" s="262"/>
      <c r="H1612" s="261"/>
      <c r="I1612" s="260">
        <v>2.3300000000000001E-2</v>
      </c>
      <c r="J1612" s="261"/>
      <c r="K1612" s="260">
        <v>0.02</v>
      </c>
      <c r="L1612" s="261"/>
      <c r="M1612" s="264">
        <f t="shared" si="2045"/>
        <v>2.711033333333333E-2</v>
      </c>
      <c r="N1612" s="264">
        <f t="shared" si="2046"/>
        <v>2.6431999999999997E-2</v>
      </c>
      <c r="O1612" s="264">
        <f t="shared" si="2047"/>
        <v>1.8834999999999994E-2</v>
      </c>
      <c r="P1612" s="264">
        <f t="shared" si="2048"/>
        <v>3.1220000000000005E-2</v>
      </c>
      <c r="Q1612" s="265">
        <f t="shared" si="2117"/>
        <v>3.0599999999999999E-2</v>
      </c>
      <c r="R1612" s="265">
        <f t="shared" si="2118"/>
        <v>3.2199999999999999E-2</v>
      </c>
      <c r="S1612" s="265">
        <f t="shared" si="2119"/>
        <v>2.3300000000000001E-2</v>
      </c>
      <c r="T1612" s="265">
        <f t="shared" si="2120"/>
        <v>0.02</v>
      </c>
      <c r="V1612" s="257"/>
      <c r="W1612" s="265">
        <f t="shared" si="2121"/>
        <v>2.6525E-2</v>
      </c>
      <c r="X1612" s="265">
        <f>AVERAGE(Q1608:T1612)</f>
        <v>2.628500000000001E-2</v>
      </c>
      <c r="Y1612" s="266">
        <v>230</v>
      </c>
    </row>
    <row r="1613" spans="1:30" ht="17.45" customHeight="1" thickBot="1" x14ac:dyDescent="0.3">
      <c r="A1613" s="257">
        <f t="shared" si="2069"/>
        <v>5</v>
      </c>
      <c r="B1613" s="257">
        <f t="shared" si="2070"/>
        <v>2022</v>
      </c>
      <c r="C1613" s="435">
        <f t="shared" si="2116"/>
        <v>44709</v>
      </c>
      <c r="D1613" s="434"/>
      <c r="E1613" s="436">
        <v>1.06E-2</v>
      </c>
      <c r="F1613" s="434"/>
      <c r="G1613" s="438">
        <v>2.5100000000000001E-2</v>
      </c>
      <c r="H1613" s="436"/>
      <c r="I1613" s="434"/>
      <c r="J1613" s="436">
        <v>6.1900000000000002E-3</v>
      </c>
      <c r="K1613" s="434"/>
      <c r="L1613" s="436">
        <v>1.6400000000000001E-2</v>
      </c>
      <c r="M1613" s="264">
        <f t="shared" si="2045"/>
        <v>2.6666999999999996E-2</v>
      </c>
      <c r="N1613" s="264">
        <f t="shared" si="2046"/>
        <v>2.6543428571428572E-2</v>
      </c>
      <c r="O1613" s="264">
        <f t="shared" si="2047"/>
        <v>1.8481333333333332E-2</v>
      </c>
      <c r="P1613" s="264">
        <f t="shared" si="2048"/>
        <v>3.0606666666666667E-2</v>
      </c>
      <c r="Q1613" s="442">
        <f t="shared" si="2117"/>
        <v>1.06E-2</v>
      </c>
      <c r="R1613" s="442">
        <f t="shared" si="2118"/>
        <v>2.5100000000000001E-2</v>
      </c>
      <c r="S1613" s="442">
        <f t="shared" si="2119"/>
        <v>6.1900000000000002E-3</v>
      </c>
      <c r="T1613" s="442">
        <f t="shared" si="2120"/>
        <v>1.6400000000000001E-2</v>
      </c>
      <c r="U1613" s="326"/>
      <c r="V1613" s="442">
        <f>AVERAGE(Q1613:T1613)</f>
        <v>1.4572500000000002E-2</v>
      </c>
      <c r="W1613" s="445"/>
      <c r="X1613" s="257"/>
      <c r="Y1613" s="266">
        <v>230</v>
      </c>
    </row>
    <row r="1614" spans="1:30" ht="17.45" customHeight="1" thickBot="1" x14ac:dyDescent="0.3">
      <c r="A1614" s="257">
        <f t="shared" si="2069"/>
        <v>5</v>
      </c>
      <c r="B1614" s="257">
        <f t="shared" si="2070"/>
        <v>2022</v>
      </c>
      <c r="C1614" s="435">
        <f t="shared" si="2116"/>
        <v>44710</v>
      </c>
      <c r="D1614" s="434">
        <v>1.0800000000000001E-2</v>
      </c>
      <c r="E1614" s="436"/>
      <c r="F1614" s="434"/>
      <c r="G1614" s="438"/>
      <c r="H1614" s="436">
        <v>1.09E-2</v>
      </c>
      <c r="I1614" s="434">
        <v>5.47E-3</v>
      </c>
      <c r="J1614" s="436"/>
      <c r="K1614" s="434">
        <v>1.21E-2</v>
      </c>
      <c r="L1614" s="436"/>
      <c r="M1614" s="264">
        <f t="shared" si="2045"/>
        <v>2.6233666666666662E-2</v>
      </c>
      <c r="N1614" s="264">
        <f t="shared" si="2046"/>
        <v>2.624914285714286E-2</v>
      </c>
      <c r="O1614" s="264">
        <f t="shared" si="2047"/>
        <v>1.7960333333333332E-2</v>
      </c>
      <c r="P1614" s="264">
        <f t="shared" si="2048"/>
        <v>3.0296666666666663E-2</v>
      </c>
      <c r="Q1614" s="442">
        <f t="shared" si="2117"/>
        <v>1.0800000000000001E-2</v>
      </c>
      <c r="R1614" s="442">
        <f t="shared" si="2118"/>
        <v>1.09E-2</v>
      </c>
      <c r="S1614" s="442">
        <f t="shared" si="2119"/>
        <v>5.47E-3</v>
      </c>
      <c r="T1614" s="442">
        <f t="shared" si="2120"/>
        <v>1.21E-2</v>
      </c>
      <c r="U1614" s="326"/>
      <c r="V1614" s="442">
        <f>AVERAGE(Q1614:T1614)</f>
        <v>9.8174999999999998E-3</v>
      </c>
      <c r="W1614" s="445"/>
      <c r="X1614" s="265">
        <f>AVERAGE(Q1613:T1614)</f>
        <v>1.2195000000000001E-2</v>
      </c>
      <c r="Y1614" s="266">
        <v>230</v>
      </c>
      <c r="Z1614" s="514" t="s">
        <v>94</v>
      </c>
      <c r="AA1614" s="515">
        <v>2022</v>
      </c>
      <c r="AB1614" s="516"/>
      <c r="AC1614" s="516"/>
      <c r="AD1614" s="516"/>
    </row>
    <row r="1615" spans="1:30" ht="17.45" customHeight="1" x14ac:dyDescent="0.25">
      <c r="A1615" s="257">
        <f t="shared" si="2069"/>
        <v>5</v>
      </c>
      <c r="B1615" s="257">
        <f t="shared" si="2070"/>
        <v>2022</v>
      </c>
      <c r="C1615" s="8">
        <f t="shared" si="2116"/>
        <v>44711</v>
      </c>
      <c r="D1615" s="260"/>
      <c r="E1615" s="261">
        <v>1.7500000000000002E-2</v>
      </c>
      <c r="F1615" s="260"/>
      <c r="G1615" s="262">
        <v>1.4500000000000001E-2</v>
      </c>
      <c r="H1615" s="261"/>
      <c r="I1615" s="260"/>
      <c r="J1615" s="261">
        <v>6.5500000000000003E-3</v>
      </c>
      <c r="K1615" s="260"/>
      <c r="L1615" s="261">
        <v>1.9E-2</v>
      </c>
      <c r="M1615" s="264">
        <f t="shared" si="2045"/>
        <v>2.6220333333333328E-2</v>
      </c>
      <c r="N1615" s="264">
        <f t="shared" si="2046"/>
        <v>2.6023428571428572E-2</v>
      </c>
      <c r="O1615" s="264">
        <f t="shared" si="2047"/>
        <v>1.7818666666666663E-2</v>
      </c>
      <c r="P1615" s="264">
        <f t="shared" si="2048"/>
        <v>3.0173333333333333E-2</v>
      </c>
      <c r="Q1615" s="265">
        <f t="shared" si="2117"/>
        <v>1.7500000000000002E-2</v>
      </c>
      <c r="R1615" s="265">
        <f t="shared" si="2118"/>
        <v>1.4500000000000001E-2</v>
      </c>
      <c r="S1615" s="265">
        <f t="shared" si="2119"/>
        <v>6.5500000000000003E-3</v>
      </c>
      <c r="T1615" s="265">
        <f t="shared" si="2120"/>
        <v>1.9E-2</v>
      </c>
      <c r="V1615" s="257"/>
      <c r="W1615" s="265">
        <f t="shared" si="2121"/>
        <v>1.4387500000000001E-2</v>
      </c>
      <c r="Z1615" s="517" t="s">
        <v>35</v>
      </c>
      <c r="AA1615" s="517" t="s">
        <v>1</v>
      </c>
      <c r="AB1615" s="517" t="s">
        <v>2</v>
      </c>
      <c r="AC1615" s="517" t="s">
        <v>9</v>
      </c>
      <c r="AD1615" s="517" t="s">
        <v>12</v>
      </c>
    </row>
    <row r="1616" spans="1:30" ht="17.45" customHeight="1" thickBot="1" x14ac:dyDescent="0.3">
      <c r="A1616" s="257">
        <f t="shared" si="2069"/>
        <v>5</v>
      </c>
      <c r="B1616" s="257">
        <f t="shared" si="2070"/>
        <v>2022</v>
      </c>
      <c r="C1616" s="156">
        <f t="shared" si="2116"/>
        <v>44712</v>
      </c>
      <c r="D1616" s="173">
        <v>3.8199999999999998E-2</v>
      </c>
      <c r="E1616" s="174"/>
      <c r="F1616" s="173">
        <v>2.2599999999999999E-2</v>
      </c>
      <c r="G1616" s="176"/>
      <c r="H1616" s="174">
        <v>2.06E-2</v>
      </c>
      <c r="I1616" s="173">
        <v>1.24E-2</v>
      </c>
      <c r="J1616" s="174"/>
      <c r="K1616" s="173">
        <v>2.3400000000000001E-2</v>
      </c>
      <c r="L1616" s="174"/>
      <c r="M1616" s="264">
        <f t="shared" si="2045"/>
        <v>2.7123666666666661E-2</v>
      </c>
      <c r="N1616" s="264">
        <f t="shared" si="2046"/>
        <v>2.6785714285714284E-2</v>
      </c>
      <c r="O1616" s="264">
        <f t="shared" si="2047"/>
        <v>1.8056333333333327E-2</v>
      </c>
      <c r="P1616" s="264">
        <f t="shared" si="2048"/>
        <v>3.0299999999999997E-2</v>
      </c>
      <c r="Q1616" s="265">
        <f t="shared" ref="Q1616:Q1621" si="2122">IFERROR(AVERAGE(D1616:E1616),"")</f>
        <v>3.8199999999999998E-2</v>
      </c>
      <c r="R1616" s="265">
        <f t="shared" ref="R1616:R1621" si="2123">IFERROR(AVERAGE(F1616:H1616),"")</f>
        <v>2.1600000000000001E-2</v>
      </c>
      <c r="S1616" s="265">
        <f t="shared" ref="S1616:S1621" si="2124">IFERROR(AVERAGE(I1616:J1616),"")</f>
        <v>1.24E-2</v>
      </c>
      <c r="T1616" s="265">
        <f t="shared" ref="T1616:T1621" si="2125">IFERROR(AVERAGE(K1616:L1616),"")</f>
        <v>2.3400000000000001E-2</v>
      </c>
      <c r="W1616" s="265">
        <f t="shared" si="2121"/>
        <v>2.3900000000000001E-2</v>
      </c>
      <c r="Z1616" s="518" t="s">
        <v>58</v>
      </c>
      <c r="AA1616" s="519">
        <f>AVERAGE(D1586:E1616)</f>
        <v>2.6606774193548382E-2</v>
      </c>
      <c r="AB1616" s="519">
        <f>AVERAGE(F1586:H1616)</f>
        <v>2.5784324324324325E-2</v>
      </c>
      <c r="AC1616" s="519">
        <f>AVERAGE(I1586:J1616)</f>
        <v>1.7643870967741931E-2</v>
      </c>
      <c r="AD1616" s="519">
        <f>AVERAGE(K1586:L1616)</f>
        <v>2.9954838709677419E-2</v>
      </c>
    </row>
    <row r="1617" spans="1:30" ht="17.45" customHeight="1" x14ac:dyDescent="0.25">
      <c r="A1617" s="257">
        <f t="shared" si="2069"/>
        <v>6</v>
      </c>
      <c r="B1617" s="257">
        <f t="shared" si="2070"/>
        <v>2022</v>
      </c>
      <c r="C1617" s="115">
        <f t="shared" si="2116"/>
        <v>44713</v>
      </c>
      <c r="D1617" s="122"/>
      <c r="E1617" s="124">
        <v>2.6100000000000002E-2</v>
      </c>
      <c r="F1617" s="122"/>
      <c r="G1617" s="123">
        <v>2.29E-2</v>
      </c>
      <c r="H1617" s="124"/>
      <c r="I1617" s="122"/>
      <c r="J1617" s="124">
        <v>2.53E-2</v>
      </c>
      <c r="K1617" s="122"/>
      <c r="L1617" s="124">
        <v>3.3099999999999997E-2</v>
      </c>
      <c r="M1617" s="264">
        <f t="shared" si="2045"/>
        <v>2.7006999999999996E-2</v>
      </c>
      <c r="N1617" s="264">
        <f t="shared" si="2046"/>
        <v>2.6571428571428569E-2</v>
      </c>
      <c r="O1617" s="264">
        <f t="shared" si="2047"/>
        <v>1.8189666666666663E-2</v>
      </c>
      <c r="P1617" s="264">
        <f t="shared" si="2048"/>
        <v>3.0406666666666669E-2</v>
      </c>
      <c r="Q1617" s="265">
        <f t="shared" si="2122"/>
        <v>2.6100000000000002E-2</v>
      </c>
      <c r="R1617" s="265">
        <f t="shared" si="2123"/>
        <v>2.29E-2</v>
      </c>
      <c r="S1617" s="265">
        <f t="shared" si="2124"/>
        <v>2.53E-2</v>
      </c>
      <c r="T1617" s="265">
        <f t="shared" si="2125"/>
        <v>3.3099999999999997E-2</v>
      </c>
      <c r="W1617" s="265">
        <f t="shared" si="2121"/>
        <v>2.6849999999999999E-2</v>
      </c>
      <c r="Z1617" s="518" t="s">
        <v>59</v>
      </c>
      <c r="AA1617" s="519">
        <f>MAX(D1586:E1616)</f>
        <v>7.9399999999999998E-2</v>
      </c>
      <c r="AB1617" s="519">
        <f>MAX(F1586:H1616)</f>
        <v>5.5500000000000001E-2</v>
      </c>
      <c r="AC1617" s="519">
        <f>MAX(I1586:J1616)</f>
        <v>4.7399999999999998E-2</v>
      </c>
      <c r="AD1617" s="519">
        <f>MAX(K1586:L1616)</f>
        <v>0.113</v>
      </c>
    </row>
    <row r="1618" spans="1:30" ht="17.45" customHeight="1" thickBot="1" x14ac:dyDescent="0.3">
      <c r="A1618" s="257">
        <f t="shared" si="2069"/>
        <v>6</v>
      </c>
      <c r="B1618" s="257">
        <f t="shared" si="2070"/>
        <v>2022</v>
      </c>
      <c r="C1618" s="8">
        <f t="shared" si="2116"/>
        <v>44714</v>
      </c>
      <c r="D1618" s="260">
        <v>5.3699999999999998E-3</v>
      </c>
      <c r="E1618" s="261"/>
      <c r="F1618" s="260">
        <v>2.5600000000000001E-2</v>
      </c>
      <c r="G1618" s="262"/>
      <c r="H1618" s="261"/>
      <c r="I1618" s="260">
        <v>1.7999999999999999E-2</v>
      </c>
      <c r="J1618" s="261"/>
      <c r="K1618" s="260">
        <v>1.9199999999999998E-2</v>
      </c>
      <c r="L1618" s="261"/>
      <c r="M1618" s="264">
        <f t="shared" si="2045"/>
        <v>2.6065999999999995E-2</v>
      </c>
      <c r="N1618" s="264">
        <f t="shared" si="2046"/>
        <v>2.6757142857142854E-2</v>
      </c>
      <c r="O1618" s="264">
        <f t="shared" si="2047"/>
        <v>1.8186333333333325E-2</v>
      </c>
      <c r="P1618" s="264">
        <f t="shared" si="2048"/>
        <v>3.0266666666666664E-2</v>
      </c>
      <c r="Q1618" s="265">
        <f t="shared" si="2122"/>
        <v>5.3699999999999998E-3</v>
      </c>
      <c r="R1618" s="265">
        <f t="shared" si="2123"/>
        <v>2.5600000000000001E-2</v>
      </c>
      <c r="S1618" s="265">
        <f t="shared" si="2124"/>
        <v>1.7999999999999999E-2</v>
      </c>
      <c r="T1618" s="265">
        <f t="shared" si="2125"/>
        <v>1.9199999999999998E-2</v>
      </c>
      <c r="V1618" s="257"/>
      <c r="W1618" s="265">
        <f t="shared" ref="W1618:W1619" si="2126">AVERAGE(Q1618:T1618)</f>
        <v>1.7042499999999999E-2</v>
      </c>
      <c r="Z1618" s="520" t="s">
        <v>128</v>
      </c>
      <c r="AA1618" s="521">
        <f>COUNTIF(D1586:E1616,"&gt;=0.075")</f>
        <v>1</v>
      </c>
      <c r="AB1618" s="521">
        <f>COUNTIF(F1586:H1616,"&gt;=0.075")</f>
        <v>0</v>
      </c>
      <c r="AC1618" s="521">
        <f>COUNTIF(I1586:J1616,"&gt;=0.075")</f>
        <v>0</v>
      </c>
      <c r="AD1618" s="521">
        <f>COUNTIF(K1586:L1616,"&gt;=0.075")</f>
        <v>1</v>
      </c>
    </row>
    <row r="1619" spans="1:30" ht="17.45" customHeight="1" thickBot="1" x14ac:dyDescent="0.3">
      <c r="A1619" s="257">
        <f t="shared" si="2069"/>
        <v>6</v>
      </c>
      <c r="B1619" s="257">
        <f t="shared" si="2070"/>
        <v>2022</v>
      </c>
      <c r="C1619" s="8">
        <f t="shared" si="2116"/>
        <v>44715</v>
      </c>
      <c r="D1619" s="260"/>
      <c r="E1619" s="261">
        <v>2.23E-2</v>
      </c>
      <c r="F1619" s="260"/>
      <c r="G1619" s="262">
        <v>2.0400000000000001E-2</v>
      </c>
      <c r="H1619" s="261"/>
      <c r="I1619" s="260"/>
      <c r="J1619" s="261">
        <v>1.5699999999999999E-2</v>
      </c>
      <c r="K1619" s="260"/>
      <c r="L1619" s="261">
        <v>2.8299999999999999E-2</v>
      </c>
      <c r="M1619" s="264">
        <f t="shared" si="2045"/>
        <v>2.5822666666666664E-2</v>
      </c>
      <c r="N1619" s="264">
        <f t="shared" si="2046"/>
        <v>2.5897142857142855E-2</v>
      </c>
      <c r="O1619" s="264">
        <f t="shared" si="2047"/>
        <v>1.7129666666666661E-2</v>
      </c>
      <c r="P1619" s="264">
        <f t="shared" si="2048"/>
        <v>3.0146666666666665E-2</v>
      </c>
      <c r="Q1619" s="265">
        <f t="shared" si="2122"/>
        <v>2.23E-2</v>
      </c>
      <c r="R1619" s="265">
        <f t="shared" si="2123"/>
        <v>2.0400000000000001E-2</v>
      </c>
      <c r="S1619" s="265">
        <f t="shared" si="2124"/>
        <v>1.5699999999999999E-2</v>
      </c>
      <c r="T1619" s="265">
        <f t="shared" si="2125"/>
        <v>2.8299999999999999E-2</v>
      </c>
      <c r="V1619" s="257"/>
      <c r="W1619" s="265">
        <f t="shared" si="2126"/>
        <v>2.1675E-2</v>
      </c>
      <c r="X1619" s="265">
        <f>AVERAGE(Q1615:T1619)</f>
        <v>2.0770999999999998E-2</v>
      </c>
      <c r="Y1619" s="266">
        <v>231</v>
      </c>
      <c r="AD1619" s="522">
        <f>AVERAGE(AA1616:AD1616)</f>
        <v>2.4997452048823011E-2</v>
      </c>
    </row>
    <row r="1620" spans="1:30" ht="17.45" customHeight="1" x14ac:dyDescent="0.25">
      <c r="A1620" s="257">
        <f t="shared" si="2069"/>
        <v>6</v>
      </c>
      <c r="B1620" s="257">
        <f t="shared" si="2070"/>
        <v>2022</v>
      </c>
      <c r="C1620" s="435">
        <f t="shared" si="2116"/>
        <v>44716</v>
      </c>
      <c r="D1620" s="434">
        <v>1.8800000000000001E-2</v>
      </c>
      <c r="E1620" s="436"/>
      <c r="F1620" s="434"/>
      <c r="G1620" s="438"/>
      <c r="H1620" s="436">
        <v>1.6799999999999999E-2</v>
      </c>
      <c r="I1620" s="434">
        <v>6.6699999999999997E-3</v>
      </c>
      <c r="J1620" s="436"/>
      <c r="K1620" s="434">
        <v>1.4800000000000001E-2</v>
      </c>
      <c r="L1620" s="436"/>
      <c r="M1620" s="264">
        <f t="shared" si="2045"/>
        <v>2.5572666666666667E-2</v>
      </c>
      <c r="N1620" s="264">
        <f t="shared" si="2046"/>
        <v>2.5114285714285711E-2</v>
      </c>
      <c r="O1620" s="264">
        <f t="shared" si="2047"/>
        <v>1.6358666666666664E-2</v>
      </c>
      <c r="P1620" s="264">
        <f t="shared" si="2048"/>
        <v>2.9929999999999998E-2</v>
      </c>
      <c r="Q1620" s="442">
        <f t="shared" si="2122"/>
        <v>1.8800000000000001E-2</v>
      </c>
      <c r="R1620" s="442">
        <f t="shared" si="2123"/>
        <v>1.6799999999999999E-2</v>
      </c>
      <c r="S1620" s="442">
        <f t="shared" si="2124"/>
        <v>6.6699999999999997E-3</v>
      </c>
      <c r="T1620" s="442">
        <f t="shared" si="2125"/>
        <v>1.4800000000000001E-2</v>
      </c>
      <c r="U1620" s="326"/>
      <c r="V1620" s="442">
        <f>AVERAGE(Q1620:T1620)</f>
        <v>1.4267500000000001E-2</v>
      </c>
      <c r="W1620" s="445"/>
      <c r="X1620" s="257"/>
      <c r="Y1620" s="266">
        <v>231</v>
      </c>
    </row>
    <row r="1621" spans="1:30" ht="17.45" customHeight="1" x14ac:dyDescent="0.25">
      <c r="A1621" s="257">
        <f t="shared" si="2069"/>
        <v>6</v>
      </c>
      <c r="B1621" s="257">
        <f t="shared" si="2070"/>
        <v>2022</v>
      </c>
      <c r="C1621" s="435">
        <f t="shared" si="2116"/>
        <v>44717</v>
      </c>
      <c r="D1621" s="434"/>
      <c r="E1621" s="436">
        <v>8.1499999999999993E-3</v>
      </c>
      <c r="F1621" s="434"/>
      <c r="G1621" s="438">
        <v>1.0200000000000001E-2</v>
      </c>
      <c r="H1621" s="436"/>
      <c r="I1621" s="434"/>
      <c r="J1621" s="436">
        <v>5.47E-3</v>
      </c>
      <c r="K1621" s="434"/>
      <c r="L1621" s="436">
        <v>1.83E-2</v>
      </c>
      <c r="M1621" s="264">
        <f t="shared" si="2045"/>
        <v>2.3994333333333333E-2</v>
      </c>
      <c r="N1621" s="264">
        <f t="shared" si="2046"/>
        <v>2.4622857142857137E-2</v>
      </c>
      <c r="O1621" s="264">
        <f t="shared" si="2047"/>
        <v>1.5530999999999996E-2</v>
      </c>
      <c r="P1621" s="264">
        <f t="shared" si="2048"/>
        <v>2.9069999999999999E-2</v>
      </c>
      <c r="Q1621" s="442">
        <f t="shared" si="2122"/>
        <v>8.1499999999999993E-3</v>
      </c>
      <c r="R1621" s="442">
        <f t="shared" si="2123"/>
        <v>1.0200000000000001E-2</v>
      </c>
      <c r="S1621" s="442">
        <f t="shared" si="2124"/>
        <v>5.47E-3</v>
      </c>
      <c r="T1621" s="442">
        <f t="shared" si="2125"/>
        <v>1.83E-2</v>
      </c>
      <c r="U1621" s="326"/>
      <c r="V1621" s="442">
        <f>AVERAGE(Q1621:T1621)</f>
        <v>1.0529999999999999E-2</v>
      </c>
      <c r="W1621" s="445"/>
      <c r="X1621" s="265">
        <f>AVERAGE(Q1620:T1621)</f>
        <v>1.239875E-2</v>
      </c>
      <c r="Y1621" s="266">
        <v>231</v>
      </c>
    </row>
    <row r="1622" spans="1:30" ht="17.45" customHeight="1" x14ac:dyDescent="0.25">
      <c r="A1622" s="257">
        <f t="shared" si="2069"/>
        <v>6</v>
      </c>
      <c r="B1622" s="257">
        <f t="shared" si="2070"/>
        <v>2022</v>
      </c>
      <c r="C1622" s="48">
        <f t="shared" si="2116"/>
        <v>44718</v>
      </c>
      <c r="D1622" s="275">
        <v>2.29E-2</v>
      </c>
      <c r="E1622" s="276"/>
      <c r="F1622" s="275">
        <v>1.3899999999999999E-2</v>
      </c>
      <c r="G1622" s="277"/>
      <c r="H1622" s="276">
        <v>1.5900000000000001E-2</v>
      </c>
      <c r="I1622" s="275">
        <v>2.5499999999999998E-2</v>
      </c>
      <c r="J1622" s="276"/>
      <c r="K1622" s="275">
        <v>2.9100000000000001E-2</v>
      </c>
      <c r="L1622" s="276"/>
      <c r="M1622" s="264">
        <f t="shared" si="2045"/>
        <v>2.4027666666666669E-2</v>
      </c>
      <c r="N1622" s="264">
        <f t="shared" si="2046"/>
        <v>2.4562857142857136E-2</v>
      </c>
      <c r="O1622" s="264">
        <f t="shared" si="2047"/>
        <v>1.6034333333333331E-2</v>
      </c>
      <c r="P1622" s="264">
        <f t="shared" si="2048"/>
        <v>2.9296666666666662E-2</v>
      </c>
      <c r="Q1622" s="265">
        <f t="shared" ref="Q1622:Q1628" si="2127">IFERROR(AVERAGE(D1622:E1622),"")</f>
        <v>2.29E-2</v>
      </c>
      <c r="R1622" s="265">
        <f t="shared" ref="R1622:R1628" si="2128">IFERROR(AVERAGE(F1622:H1622),"")</f>
        <v>1.49E-2</v>
      </c>
      <c r="S1622" s="265">
        <f t="shared" ref="S1622:S1628" si="2129">IFERROR(AVERAGE(I1622:J1622),"")</f>
        <v>2.5499999999999998E-2</v>
      </c>
      <c r="T1622" s="265">
        <f t="shared" ref="T1622:T1628" si="2130">IFERROR(AVERAGE(K1622:L1622),"")</f>
        <v>2.9100000000000001E-2</v>
      </c>
      <c r="V1622" s="257"/>
      <c r="W1622" s="265">
        <f t="shared" ref="W1622:W1626" si="2131">AVERAGE(Q1622:T1622)</f>
        <v>2.3099999999999999E-2</v>
      </c>
    </row>
    <row r="1623" spans="1:30" ht="17.45" customHeight="1" x14ac:dyDescent="0.25">
      <c r="A1623" s="257">
        <f t="shared" si="2069"/>
        <v>6</v>
      </c>
      <c r="B1623" s="257">
        <f t="shared" si="2070"/>
        <v>2022</v>
      </c>
      <c r="C1623" s="8">
        <f t="shared" si="2116"/>
        <v>44719</v>
      </c>
      <c r="D1623" s="260"/>
      <c r="E1623" s="261">
        <v>2.4400000000000002E-2</v>
      </c>
      <c r="F1623" s="260"/>
      <c r="G1623" s="262">
        <v>2.2800000000000001E-2</v>
      </c>
      <c r="H1623" s="261"/>
      <c r="I1623" s="260"/>
      <c r="J1623" s="261">
        <v>2.53E-2</v>
      </c>
      <c r="K1623" s="260"/>
      <c r="L1623" s="261">
        <v>2.8500000000000001E-2</v>
      </c>
      <c r="M1623" s="264">
        <f t="shared" si="2045"/>
        <v>2.4377666666666669E-2</v>
      </c>
      <c r="N1623" s="264">
        <f t="shared" si="2046"/>
        <v>2.4791428571428568E-2</v>
      </c>
      <c r="O1623" s="264">
        <f t="shared" si="2047"/>
        <v>1.6693999999999997E-2</v>
      </c>
      <c r="P1623" s="264">
        <f t="shared" si="2048"/>
        <v>2.938E-2</v>
      </c>
      <c r="Q1623" s="265">
        <f t="shared" si="2127"/>
        <v>2.4400000000000002E-2</v>
      </c>
      <c r="R1623" s="265">
        <f t="shared" si="2128"/>
        <v>2.2800000000000001E-2</v>
      </c>
      <c r="S1623" s="265">
        <f t="shared" si="2129"/>
        <v>2.53E-2</v>
      </c>
      <c r="T1623" s="265">
        <f t="shared" si="2130"/>
        <v>2.8500000000000001E-2</v>
      </c>
      <c r="V1623" s="257"/>
      <c r="W1623" s="265">
        <f t="shared" si="2131"/>
        <v>2.5250000000000002E-2</v>
      </c>
    </row>
    <row r="1624" spans="1:30" ht="17.45" customHeight="1" x14ac:dyDescent="0.25">
      <c r="A1624" s="257">
        <f t="shared" si="2069"/>
        <v>6</v>
      </c>
      <c r="B1624" s="257">
        <f t="shared" si="2070"/>
        <v>2022</v>
      </c>
      <c r="C1624" s="8">
        <f t="shared" si="2116"/>
        <v>44720</v>
      </c>
      <c r="D1624" s="260">
        <v>3.04E-2</v>
      </c>
      <c r="E1624" s="261"/>
      <c r="F1624" s="260">
        <v>2.29E-2</v>
      </c>
      <c r="G1624" s="262"/>
      <c r="H1624" s="261"/>
      <c r="I1624" s="260">
        <v>2.1499999999999998E-2</v>
      </c>
      <c r="J1624" s="261"/>
      <c r="K1624" s="260">
        <v>2.5499999999999998E-2</v>
      </c>
      <c r="L1624" s="261"/>
      <c r="M1624" s="264">
        <f t="shared" si="2045"/>
        <v>2.4007666666666663E-2</v>
      </c>
      <c r="N1624" s="264">
        <f t="shared" si="2046"/>
        <v>2.480857142857143E-2</v>
      </c>
      <c r="O1624" s="264">
        <f t="shared" si="2047"/>
        <v>1.6770666666666663E-2</v>
      </c>
      <c r="P1624" s="264">
        <f t="shared" si="2048"/>
        <v>2.9306666666666661E-2</v>
      </c>
      <c r="Q1624" s="265">
        <f t="shared" si="2127"/>
        <v>3.04E-2</v>
      </c>
      <c r="R1624" s="265">
        <f t="shared" si="2128"/>
        <v>2.29E-2</v>
      </c>
      <c r="S1624" s="265">
        <f t="shared" si="2129"/>
        <v>2.1499999999999998E-2</v>
      </c>
      <c r="T1624" s="265">
        <f t="shared" si="2130"/>
        <v>2.5499999999999998E-2</v>
      </c>
      <c r="W1624" s="265">
        <f t="shared" si="2131"/>
        <v>2.5075E-2</v>
      </c>
    </row>
    <row r="1625" spans="1:30" ht="17.45" customHeight="1" x14ac:dyDescent="0.25">
      <c r="A1625" s="257">
        <f t="shared" si="2069"/>
        <v>6</v>
      </c>
      <c r="B1625" s="257">
        <f t="shared" si="2070"/>
        <v>2022</v>
      </c>
      <c r="C1625" s="8">
        <f t="shared" si="2116"/>
        <v>44721</v>
      </c>
      <c r="D1625" s="260"/>
      <c r="E1625" s="261">
        <v>2.6499999999999999E-2</v>
      </c>
      <c r="F1625" s="260"/>
      <c r="G1625" s="262">
        <v>1.2200000000000001E-2</v>
      </c>
      <c r="H1625" s="261"/>
      <c r="I1625" s="260"/>
      <c r="J1625" s="261">
        <v>2.1700000000000001E-2</v>
      </c>
      <c r="K1625" s="260"/>
      <c r="L1625" s="261">
        <v>2.7300000000000001E-2</v>
      </c>
      <c r="M1625" s="264">
        <f t="shared" si="2045"/>
        <v>2.3794333333333331E-2</v>
      </c>
      <c r="N1625" s="264">
        <f t="shared" si="2046"/>
        <v>2.4348571428571431E-2</v>
      </c>
      <c r="O1625" s="264">
        <f t="shared" si="2047"/>
        <v>1.6823999999999999E-2</v>
      </c>
      <c r="P1625" s="264">
        <f t="shared" si="2048"/>
        <v>2.6449999999999998E-2</v>
      </c>
      <c r="Q1625" s="265">
        <f t="shared" si="2127"/>
        <v>2.6499999999999999E-2</v>
      </c>
      <c r="R1625" s="265">
        <f t="shared" si="2128"/>
        <v>1.2200000000000001E-2</v>
      </c>
      <c r="S1625" s="265">
        <f t="shared" si="2129"/>
        <v>2.1700000000000001E-2</v>
      </c>
      <c r="T1625" s="265">
        <f t="shared" si="2130"/>
        <v>2.7300000000000001E-2</v>
      </c>
      <c r="V1625" s="257"/>
      <c r="W1625" s="265">
        <f t="shared" si="2131"/>
        <v>2.1925E-2</v>
      </c>
    </row>
    <row r="1626" spans="1:30" ht="17.45" customHeight="1" x14ac:dyDescent="0.25">
      <c r="A1626" s="257">
        <f t="shared" si="2069"/>
        <v>6</v>
      </c>
      <c r="B1626" s="257">
        <f t="shared" si="2070"/>
        <v>2022</v>
      </c>
      <c r="C1626" s="8">
        <f t="shared" si="2116"/>
        <v>44722</v>
      </c>
      <c r="D1626" s="260">
        <v>5.3499999999999999E-2</v>
      </c>
      <c r="E1626" s="261"/>
      <c r="F1626" s="260"/>
      <c r="G1626" s="262"/>
      <c r="H1626" s="261">
        <v>1.9099999999999999E-2</v>
      </c>
      <c r="I1626" s="260">
        <v>2.4799999999999999E-2</v>
      </c>
      <c r="J1626" s="261"/>
      <c r="K1626" s="260">
        <v>2.9600000000000001E-2</v>
      </c>
      <c r="L1626" s="261"/>
      <c r="M1626" s="264">
        <f t="shared" si="2045"/>
        <v>2.2931E-2</v>
      </c>
      <c r="N1626" s="264">
        <f t="shared" si="2046"/>
        <v>2.3377142857142857E-2</v>
      </c>
      <c r="O1626" s="264">
        <f t="shared" si="2047"/>
        <v>1.6740666666666668E-2</v>
      </c>
      <c r="P1626" s="264">
        <f t="shared" si="2048"/>
        <v>2.5376666666666665E-2</v>
      </c>
      <c r="Q1626" s="265">
        <f t="shared" si="2127"/>
        <v>5.3499999999999999E-2</v>
      </c>
      <c r="R1626" s="265">
        <f t="shared" si="2128"/>
        <v>1.9099999999999999E-2</v>
      </c>
      <c r="S1626" s="265">
        <f t="shared" si="2129"/>
        <v>2.4799999999999999E-2</v>
      </c>
      <c r="T1626" s="265">
        <f t="shared" si="2130"/>
        <v>2.9600000000000001E-2</v>
      </c>
      <c r="V1626" s="257"/>
      <c r="W1626" s="265">
        <f t="shared" si="2131"/>
        <v>3.175E-2</v>
      </c>
      <c r="X1626" s="265">
        <f>AVERAGE(Q1622:T1626)</f>
        <v>2.5419999999999998E-2</v>
      </c>
      <c r="Y1626" s="266">
        <v>232</v>
      </c>
    </row>
    <row r="1627" spans="1:30" ht="17.45" customHeight="1" x14ac:dyDescent="0.25">
      <c r="A1627" s="257">
        <f t="shared" si="2069"/>
        <v>6</v>
      </c>
      <c r="B1627" s="257">
        <f t="shared" si="2070"/>
        <v>2022</v>
      </c>
      <c r="C1627" s="435">
        <f t="shared" si="2116"/>
        <v>44723</v>
      </c>
      <c r="D1627" s="434"/>
      <c r="E1627" s="436">
        <v>1.4999999999999999E-2</v>
      </c>
      <c r="F1627" s="434"/>
      <c r="G1627" s="438">
        <v>1.8800000000000001E-2</v>
      </c>
      <c r="H1627" s="436"/>
      <c r="I1627" s="434"/>
      <c r="J1627" s="436">
        <v>1.4E-2</v>
      </c>
      <c r="K1627" s="434"/>
      <c r="L1627" s="436">
        <v>2.06E-2</v>
      </c>
      <c r="M1627" s="264">
        <f t="shared" si="2045"/>
        <v>2.2751E-2</v>
      </c>
      <c r="N1627" s="264">
        <f t="shared" si="2046"/>
        <v>2.2977142857142863E-2</v>
      </c>
      <c r="O1627" s="264">
        <f t="shared" si="2047"/>
        <v>1.6653999999999999E-2</v>
      </c>
      <c r="P1627" s="264">
        <f t="shared" si="2048"/>
        <v>2.4903333333333329E-2</v>
      </c>
      <c r="Q1627" s="442">
        <f t="shared" si="2127"/>
        <v>1.4999999999999999E-2</v>
      </c>
      <c r="R1627" s="442">
        <f t="shared" si="2128"/>
        <v>1.8800000000000001E-2</v>
      </c>
      <c r="S1627" s="442">
        <f t="shared" si="2129"/>
        <v>1.4E-2</v>
      </c>
      <c r="T1627" s="442">
        <f t="shared" si="2130"/>
        <v>2.06E-2</v>
      </c>
      <c r="U1627" s="326"/>
      <c r="V1627" s="442">
        <f>AVERAGE(Q1627:T1627)</f>
        <v>1.7099999999999997E-2</v>
      </c>
      <c r="W1627" s="445"/>
      <c r="X1627" s="257"/>
      <c r="Y1627" s="266">
        <v>232</v>
      </c>
    </row>
    <row r="1628" spans="1:30" ht="17.45" customHeight="1" x14ac:dyDescent="0.25">
      <c r="A1628" s="257">
        <f t="shared" si="2069"/>
        <v>6</v>
      </c>
      <c r="B1628" s="257">
        <f t="shared" si="2070"/>
        <v>2022</v>
      </c>
      <c r="C1628" s="48">
        <f t="shared" si="2116"/>
        <v>44724</v>
      </c>
      <c r="D1628" s="434">
        <v>1.14E-2</v>
      </c>
      <c r="E1628" s="436"/>
      <c r="F1628" s="434">
        <v>1.4800000000000001E-2</v>
      </c>
      <c r="G1628" s="438"/>
      <c r="H1628" s="436">
        <v>1.77E-2</v>
      </c>
      <c r="I1628" s="434">
        <v>7.3200000000000001E-3</v>
      </c>
      <c r="J1628" s="436"/>
      <c r="K1628" s="434">
        <v>1.49E-2</v>
      </c>
      <c r="L1628" s="436"/>
      <c r="M1628" s="264">
        <f t="shared" si="2045"/>
        <v>2.2194333333333326E-2</v>
      </c>
      <c r="N1628" s="264">
        <f t="shared" si="2046"/>
        <v>2.216000000000001E-2</v>
      </c>
      <c r="O1628" s="264">
        <f t="shared" si="2047"/>
        <v>1.6201333333333331E-2</v>
      </c>
      <c r="P1628" s="264">
        <f t="shared" si="2048"/>
        <v>2.4573333333333332E-2</v>
      </c>
      <c r="Q1628" s="442">
        <f t="shared" si="2127"/>
        <v>1.14E-2</v>
      </c>
      <c r="R1628" s="442">
        <f t="shared" si="2128"/>
        <v>1.6250000000000001E-2</v>
      </c>
      <c r="S1628" s="442">
        <f t="shared" si="2129"/>
        <v>7.3200000000000001E-3</v>
      </c>
      <c r="T1628" s="442">
        <f t="shared" si="2130"/>
        <v>1.49E-2</v>
      </c>
      <c r="U1628" s="326"/>
      <c r="V1628" s="442">
        <f>AVERAGE(Q1628:T1628)</f>
        <v>1.2467499999999999E-2</v>
      </c>
      <c r="W1628" s="445"/>
      <c r="X1628" s="265">
        <f>AVERAGE(Q1627:T1628)</f>
        <v>1.4783749999999998E-2</v>
      </c>
      <c r="Y1628" s="266">
        <v>232</v>
      </c>
    </row>
    <row r="1629" spans="1:30" ht="17.45" customHeight="1" x14ac:dyDescent="0.25">
      <c r="A1629" s="257">
        <f t="shared" si="2069"/>
        <v>6</v>
      </c>
      <c r="B1629" s="257">
        <f t="shared" si="2070"/>
        <v>2022</v>
      </c>
      <c r="C1629" s="8">
        <f t="shared" si="2116"/>
        <v>44725</v>
      </c>
      <c r="D1629" s="260"/>
      <c r="E1629" s="261">
        <v>1.84E-2</v>
      </c>
      <c r="F1629" s="260"/>
      <c r="G1629" s="262">
        <v>1.5699999999999999E-2</v>
      </c>
      <c r="H1629" s="261"/>
      <c r="I1629" s="260"/>
      <c r="J1629" s="261">
        <v>1.11E-2</v>
      </c>
      <c r="K1629" s="260"/>
      <c r="L1629" s="261">
        <v>0.03</v>
      </c>
      <c r="M1629" s="264">
        <f t="shared" si="2045"/>
        <v>2.2164333333333331E-2</v>
      </c>
      <c r="N1629" s="264">
        <f t="shared" si="2046"/>
        <v>2.1851428571428581E-2</v>
      </c>
      <c r="O1629" s="264">
        <f t="shared" si="2047"/>
        <v>1.6014666666666667E-2</v>
      </c>
      <c r="P1629" s="264">
        <f t="shared" si="2048"/>
        <v>2.4830000000000001E-2</v>
      </c>
      <c r="Q1629" s="265">
        <f t="shared" ref="Q1629" si="2132">IFERROR(AVERAGE(D1629:E1629),"")</f>
        <v>1.84E-2</v>
      </c>
      <c r="R1629" s="265">
        <f t="shared" ref="R1629" si="2133">IFERROR(AVERAGE(F1629:H1629),"")</f>
        <v>1.5699999999999999E-2</v>
      </c>
      <c r="S1629" s="265">
        <f t="shared" ref="S1629" si="2134">IFERROR(AVERAGE(I1629:J1629),"")</f>
        <v>1.11E-2</v>
      </c>
      <c r="T1629" s="265">
        <f t="shared" ref="T1629" si="2135">IFERROR(AVERAGE(K1629:L1629),"")</f>
        <v>0.03</v>
      </c>
      <c r="V1629" s="257"/>
      <c r="W1629" s="265">
        <f t="shared" ref="W1629" si="2136">AVERAGE(Q1629:T1629)</f>
        <v>1.8799999999999997E-2</v>
      </c>
    </row>
    <row r="1630" spans="1:30" ht="17.45" customHeight="1" x14ac:dyDescent="0.25">
      <c r="A1630" s="257">
        <f t="shared" si="2069"/>
        <v>6</v>
      </c>
      <c r="B1630" s="257">
        <f t="shared" si="2070"/>
        <v>2022</v>
      </c>
      <c r="C1630" s="8">
        <f t="shared" si="2116"/>
        <v>44726</v>
      </c>
      <c r="D1630" s="260">
        <v>2.3099999999999999E-2</v>
      </c>
      <c r="E1630" s="261"/>
      <c r="F1630" s="260">
        <v>2.0199999999999999E-2</v>
      </c>
      <c r="G1630" s="262"/>
      <c r="H1630" s="261"/>
      <c r="I1630" s="260">
        <v>1.9E-2</v>
      </c>
      <c r="J1630" s="261"/>
      <c r="K1630" s="260">
        <v>2.0899999999999998E-2</v>
      </c>
      <c r="L1630" s="261"/>
      <c r="M1630" s="264">
        <f t="shared" si="2045"/>
        <v>2.2244333333333328E-2</v>
      </c>
      <c r="N1630" s="264">
        <f t="shared" si="2046"/>
        <v>2.1580000000000009E-2</v>
      </c>
      <c r="O1630" s="264">
        <f t="shared" si="2047"/>
        <v>1.6345333333333337E-2</v>
      </c>
      <c r="P1630" s="264">
        <f t="shared" si="2048"/>
        <v>2.4963333333333334E-2</v>
      </c>
      <c r="Q1630" s="265">
        <f t="shared" ref="Q1630:Q1634" si="2137">IFERROR(AVERAGE(D1630:E1630),"")</f>
        <v>2.3099999999999999E-2</v>
      </c>
      <c r="R1630" s="265">
        <f t="shared" ref="R1630:R1634" si="2138">IFERROR(AVERAGE(F1630:H1630),"")</f>
        <v>2.0199999999999999E-2</v>
      </c>
      <c r="S1630" s="265">
        <f t="shared" ref="S1630:S1634" si="2139">IFERROR(AVERAGE(I1630:J1630),"")</f>
        <v>1.9E-2</v>
      </c>
      <c r="T1630" s="265">
        <f t="shared" ref="T1630:T1634" si="2140">IFERROR(AVERAGE(K1630:L1630),"")</f>
        <v>2.0899999999999998E-2</v>
      </c>
      <c r="V1630" s="257"/>
      <c r="W1630" s="265">
        <f t="shared" ref="W1630:W1633" si="2141">AVERAGE(Q1630:T1630)</f>
        <v>2.0799999999999999E-2</v>
      </c>
    </row>
    <row r="1631" spans="1:30" ht="17.45" customHeight="1" x14ac:dyDescent="0.25">
      <c r="A1631" s="257">
        <f t="shared" si="2069"/>
        <v>6</v>
      </c>
      <c r="B1631" s="257">
        <f t="shared" si="2070"/>
        <v>2022</v>
      </c>
      <c r="C1631" s="8">
        <f t="shared" si="2116"/>
        <v>44727</v>
      </c>
      <c r="D1631" s="260"/>
      <c r="E1631" s="261">
        <v>2.5499999999999998E-2</v>
      </c>
      <c r="F1631" s="260"/>
      <c r="G1631" s="262">
        <v>2.6499999999999999E-2</v>
      </c>
      <c r="H1631" s="261"/>
      <c r="I1631" s="260"/>
      <c r="J1631" s="261">
        <v>2.3099999999999999E-2</v>
      </c>
      <c r="K1631" s="260"/>
      <c r="L1631" s="261">
        <v>3.4700000000000002E-2</v>
      </c>
      <c r="M1631" s="264">
        <f t="shared" si="2045"/>
        <v>2.2360999999999995E-2</v>
      </c>
      <c r="N1631" s="264">
        <f t="shared" si="2046"/>
        <v>2.1222857142857154E-2</v>
      </c>
      <c r="O1631" s="264">
        <f t="shared" si="2047"/>
        <v>1.6138666666666669E-2</v>
      </c>
      <c r="P1631" s="264">
        <f t="shared" si="2048"/>
        <v>2.4936666666666663E-2</v>
      </c>
      <c r="Q1631" s="265">
        <f t="shared" si="2137"/>
        <v>2.5499999999999998E-2</v>
      </c>
      <c r="R1631" s="265">
        <f t="shared" si="2138"/>
        <v>2.6499999999999999E-2</v>
      </c>
      <c r="S1631" s="265">
        <f t="shared" si="2139"/>
        <v>2.3099999999999999E-2</v>
      </c>
      <c r="T1631" s="265">
        <f t="shared" si="2140"/>
        <v>3.4700000000000002E-2</v>
      </c>
      <c r="V1631" s="257"/>
      <c r="W1631" s="265">
        <f t="shared" si="2141"/>
        <v>2.7450000000000002E-2</v>
      </c>
    </row>
    <row r="1632" spans="1:30" ht="17.45" customHeight="1" x14ac:dyDescent="0.25">
      <c r="A1632" s="257">
        <f t="shared" si="2069"/>
        <v>6</v>
      </c>
      <c r="B1632" s="257">
        <f t="shared" si="2070"/>
        <v>2022</v>
      </c>
      <c r="C1632" s="8">
        <f t="shared" si="2116"/>
        <v>44728</v>
      </c>
      <c r="D1632" s="260">
        <v>3.1399999999999997E-2</v>
      </c>
      <c r="E1632" s="261"/>
      <c r="F1632" s="260"/>
      <c r="G1632" s="262"/>
      <c r="H1632" s="261">
        <v>2.63E-2</v>
      </c>
      <c r="I1632" s="260">
        <v>1.9099999999999999E-2</v>
      </c>
      <c r="J1632" s="261"/>
      <c r="K1632" s="260">
        <v>2.2700000000000001E-2</v>
      </c>
      <c r="L1632" s="261"/>
      <c r="M1632" s="264">
        <f t="shared" si="2045"/>
        <v>2.244433333333333E-2</v>
      </c>
      <c r="N1632" s="264">
        <f t="shared" si="2046"/>
        <v>2.129428571428572E-2</v>
      </c>
      <c r="O1632" s="264">
        <f t="shared" si="2047"/>
        <v>1.6155333333333334E-2</v>
      </c>
      <c r="P1632" s="264">
        <f t="shared" si="2048"/>
        <v>2.4919999999999998E-2</v>
      </c>
      <c r="Q1632" s="265">
        <f t="shared" si="2137"/>
        <v>3.1399999999999997E-2</v>
      </c>
      <c r="R1632" s="265">
        <f t="shared" si="2138"/>
        <v>2.63E-2</v>
      </c>
      <c r="S1632" s="265">
        <f t="shared" si="2139"/>
        <v>1.9099999999999999E-2</v>
      </c>
      <c r="T1632" s="265">
        <f t="shared" si="2140"/>
        <v>2.2700000000000001E-2</v>
      </c>
      <c r="V1632" s="257"/>
      <c r="W1632" s="265">
        <f t="shared" si="2141"/>
        <v>2.4875000000000001E-2</v>
      </c>
    </row>
    <row r="1633" spans="1:30" ht="17.45" customHeight="1" x14ac:dyDescent="0.25">
      <c r="A1633" s="257">
        <f t="shared" si="2069"/>
        <v>6</v>
      </c>
      <c r="B1633" s="257">
        <f t="shared" si="2070"/>
        <v>2022</v>
      </c>
      <c r="C1633" s="8">
        <f t="shared" si="2116"/>
        <v>44729</v>
      </c>
      <c r="D1633" s="260"/>
      <c r="E1633" s="261">
        <v>3.3099999999999997E-2</v>
      </c>
      <c r="F1633" s="260"/>
      <c r="G1633" s="262">
        <v>1.7999999999999999E-2</v>
      </c>
      <c r="H1633" s="261"/>
      <c r="I1633" s="260"/>
      <c r="J1633" s="261">
        <v>1.46E-2</v>
      </c>
      <c r="K1633" s="260"/>
      <c r="L1633" s="261">
        <v>3.9699999999999999E-2</v>
      </c>
      <c r="M1633" s="264">
        <f t="shared" si="2045"/>
        <v>2.2860999999999996E-2</v>
      </c>
      <c r="N1633" s="264">
        <f t="shared" si="2046"/>
        <v>2.1148571428571433E-2</v>
      </c>
      <c r="O1633" s="264">
        <f t="shared" si="2047"/>
        <v>1.6015333333333333E-2</v>
      </c>
      <c r="P1633" s="264">
        <f t="shared" si="2048"/>
        <v>2.5473333333333334E-2</v>
      </c>
      <c r="Q1633" s="265">
        <f t="shared" si="2137"/>
        <v>3.3099999999999997E-2</v>
      </c>
      <c r="R1633" s="265">
        <f t="shared" si="2138"/>
        <v>1.7999999999999999E-2</v>
      </c>
      <c r="S1633" s="265">
        <f t="shared" si="2139"/>
        <v>1.46E-2</v>
      </c>
      <c r="T1633" s="265">
        <f t="shared" si="2140"/>
        <v>3.9699999999999999E-2</v>
      </c>
      <c r="V1633" s="257"/>
      <c r="W1633" s="265">
        <f t="shared" si="2141"/>
        <v>2.6349999999999998E-2</v>
      </c>
      <c r="X1633" s="265">
        <f>AVERAGE(Q1629:T1633)</f>
        <v>2.3655000000000002E-2</v>
      </c>
      <c r="Y1633" s="266">
        <v>233</v>
      </c>
    </row>
    <row r="1634" spans="1:30" ht="17.45" customHeight="1" x14ac:dyDescent="0.25">
      <c r="A1634" s="257">
        <f t="shared" si="2069"/>
        <v>6</v>
      </c>
      <c r="B1634" s="257">
        <f t="shared" si="2070"/>
        <v>2022</v>
      </c>
      <c r="C1634" s="48">
        <f t="shared" si="2116"/>
        <v>44730</v>
      </c>
      <c r="D1634" s="434">
        <v>1.9599999999999999E-2</v>
      </c>
      <c r="E1634" s="436"/>
      <c r="F1634" s="434">
        <v>1.47E-2</v>
      </c>
      <c r="G1634" s="438"/>
      <c r="H1634" s="436">
        <v>1.67E-2</v>
      </c>
      <c r="I1634" s="434">
        <v>1.0200000000000001E-2</v>
      </c>
      <c r="J1634" s="436"/>
      <c r="K1634" s="434">
        <v>1.5699999999999999E-2</v>
      </c>
      <c r="L1634" s="436"/>
      <c r="M1634" s="264">
        <f t="shared" si="2045"/>
        <v>2.2454333333333323E-2</v>
      </c>
      <c r="N1634" s="264">
        <f t="shared" si="2046"/>
        <v>1.9374285714285719E-2</v>
      </c>
      <c r="O1634" s="264">
        <f t="shared" si="2047"/>
        <v>1.5792E-2</v>
      </c>
      <c r="P1634" s="264">
        <f t="shared" si="2048"/>
        <v>2.4976666666666668E-2</v>
      </c>
      <c r="Q1634" s="442">
        <f t="shared" si="2137"/>
        <v>1.9599999999999999E-2</v>
      </c>
      <c r="R1634" s="442">
        <f t="shared" si="2138"/>
        <v>1.5699999999999999E-2</v>
      </c>
      <c r="S1634" s="442">
        <f t="shared" si="2139"/>
        <v>1.0200000000000001E-2</v>
      </c>
      <c r="T1634" s="442">
        <f t="shared" si="2140"/>
        <v>1.5699999999999999E-2</v>
      </c>
      <c r="U1634" s="326"/>
      <c r="V1634" s="442">
        <f>AVERAGE(Q1634:T1634)</f>
        <v>1.5299999999999999E-2</v>
      </c>
      <c r="W1634" s="445"/>
      <c r="X1634" s="257"/>
      <c r="Y1634" s="266">
        <v>233</v>
      </c>
    </row>
    <row r="1635" spans="1:30" ht="17.45" customHeight="1" x14ac:dyDescent="0.25">
      <c r="A1635" s="257">
        <f t="shared" si="2069"/>
        <v>6</v>
      </c>
      <c r="B1635" s="257">
        <f t="shared" si="2070"/>
        <v>2022</v>
      </c>
      <c r="C1635" s="435">
        <f t="shared" si="2116"/>
        <v>44731</v>
      </c>
      <c r="D1635" s="434"/>
      <c r="E1635" s="436">
        <v>1.3100000000000001E-2</v>
      </c>
      <c r="F1635" s="434"/>
      <c r="G1635" s="438">
        <v>1.55E-2</v>
      </c>
      <c r="H1635" s="436"/>
      <c r="I1635" s="434"/>
      <c r="J1635" s="436">
        <v>8.7500000000000008E-3</v>
      </c>
      <c r="K1635" s="434"/>
      <c r="L1635" s="436">
        <v>1.8700000000000001E-2</v>
      </c>
      <c r="M1635" s="264">
        <f t="shared" ref="M1635:M1698" si="2142">IF(SUM(D1635:E1635)&gt;0,IFERROR(AVERAGE(D1606:E1635),""),"")</f>
        <v>2.2414333333333328E-2</v>
      </c>
      <c r="N1635" s="264">
        <f t="shared" ref="N1635:N1698" si="2143">IF(SUM(F1635:H1635)&gt;0,IFERROR(AVERAGE(F1606:H1635),""),"")</f>
        <v>1.9357142857142861E-2</v>
      </c>
      <c r="O1635" s="264">
        <f t="shared" ref="O1635:O1698" si="2144">IF(SUM(I1635:J1635)&gt;0,IFERROR(AVERAGE(I1606:J1635),""),"")</f>
        <v>1.5829666666666665E-2</v>
      </c>
      <c r="P1635" s="264">
        <f t="shared" ref="P1635:P1698" si="2145">IF(SUM(K1635:L1635)&gt;0,IFERROR(AVERAGE(K1606:L1635),""),"")</f>
        <v>2.4433333333333338E-2</v>
      </c>
      <c r="Q1635" s="442">
        <f t="shared" ref="Q1635:Q1638" si="2146">IFERROR(AVERAGE(D1635:E1635),"")</f>
        <v>1.3100000000000001E-2</v>
      </c>
      <c r="R1635" s="442">
        <f t="shared" ref="R1635:R1638" si="2147">IFERROR(AVERAGE(F1635:H1635),"")</f>
        <v>1.55E-2</v>
      </c>
      <c r="S1635" s="442">
        <f t="shared" ref="S1635:S1638" si="2148">IFERROR(AVERAGE(I1635:J1635),"")</f>
        <v>8.7500000000000008E-3</v>
      </c>
      <c r="T1635" s="442">
        <f t="shared" ref="T1635:T1638" si="2149">IFERROR(AVERAGE(K1635:L1635),"")</f>
        <v>1.8700000000000001E-2</v>
      </c>
      <c r="U1635" s="326"/>
      <c r="V1635" s="442">
        <f>AVERAGE(Q1635:T1635)</f>
        <v>1.4012500000000001E-2</v>
      </c>
      <c r="W1635" s="445"/>
      <c r="X1635" s="265">
        <f>AVERAGE(Q1634:T1635)</f>
        <v>1.4656249999999999E-2</v>
      </c>
      <c r="Y1635" s="266">
        <v>233</v>
      </c>
    </row>
    <row r="1636" spans="1:30" ht="17.45" customHeight="1" x14ac:dyDescent="0.25">
      <c r="A1636" s="257">
        <f t="shared" si="2069"/>
        <v>6</v>
      </c>
      <c r="B1636" s="257">
        <f t="shared" si="2070"/>
        <v>2022</v>
      </c>
      <c r="C1636" s="8">
        <f t="shared" si="2116"/>
        <v>44732</v>
      </c>
      <c r="D1636" s="260">
        <v>2.7199999999999998E-2</v>
      </c>
      <c r="E1636" s="261"/>
      <c r="F1636" s="260">
        <v>1.67E-2</v>
      </c>
      <c r="G1636" s="262"/>
      <c r="H1636" s="261"/>
      <c r="I1636" s="260">
        <v>2.1999999999999999E-2</v>
      </c>
      <c r="J1636" s="261"/>
      <c r="K1636" s="260">
        <v>3.7199999999999997E-2</v>
      </c>
      <c r="L1636" s="261"/>
      <c r="M1636" s="264">
        <f t="shared" si="2142"/>
        <v>2.2834333333333331E-2</v>
      </c>
      <c r="N1636" s="264">
        <f t="shared" si="2143"/>
        <v>1.9385714285714287E-2</v>
      </c>
      <c r="O1636" s="264">
        <f t="shared" si="2144"/>
        <v>1.6250666666666667E-2</v>
      </c>
      <c r="P1636" s="264">
        <f t="shared" si="2145"/>
        <v>2.5066666666666671E-2</v>
      </c>
      <c r="Q1636" s="265">
        <f t="shared" si="2146"/>
        <v>2.7199999999999998E-2</v>
      </c>
      <c r="R1636" s="265">
        <f t="shared" si="2147"/>
        <v>1.67E-2</v>
      </c>
      <c r="S1636" s="265">
        <f t="shared" si="2148"/>
        <v>2.1999999999999999E-2</v>
      </c>
      <c r="T1636" s="265">
        <f t="shared" si="2149"/>
        <v>3.7199999999999997E-2</v>
      </c>
      <c r="V1636" s="257"/>
      <c r="W1636" s="265">
        <f t="shared" ref="W1636:W1638" si="2150">AVERAGE(Q1636:T1636)</f>
        <v>2.5774999999999996E-2</v>
      </c>
    </row>
    <row r="1637" spans="1:30" ht="17.45" customHeight="1" x14ac:dyDescent="0.25">
      <c r="A1637" s="257">
        <f t="shared" si="2069"/>
        <v>6</v>
      </c>
      <c r="B1637" s="257">
        <f t="shared" si="2070"/>
        <v>2022</v>
      </c>
      <c r="C1637" s="8">
        <f t="shared" si="2116"/>
        <v>44733</v>
      </c>
      <c r="D1637" s="260"/>
      <c r="E1637" s="261">
        <v>3.8300000000000001E-2</v>
      </c>
      <c r="F1637" s="260"/>
      <c r="G1637" s="262">
        <v>2.5499999999999998E-2</v>
      </c>
      <c r="H1637" s="261"/>
      <c r="I1637" s="260"/>
      <c r="J1637" s="261">
        <v>2.47E-2</v>
      </c>
      <c r="K1637" s="260"/>
      <c r="L1637" s="261">
        <v>3.73E-2</v>
      </c>
      <c r="M1637" s="264">
        <f t="shared" si="2142"/>
        <v>2.378733333333333E-2</v>
      </c>
      <c r="N1637" s="264">
        <f t="shared" si="2143"/>
        <v>1.9642857142857142E-2</v>
      </c>
      <c r="O1637" s="264">
        <f t="shared" si="2144"/>
        <v>1.6697333333333335E-2</v>
      </c>
      <c r="P1637" s="264">
        <f t="shared" si="2145"/>
        <v>2.5676666666666671E-2</v>
      </c>
      <c r="Q1637" s="265">
        <f t="shared" si="2146"/>
        <v>3.8300000000000001E-2</v>
      </c>
      <c r="R1637" s="265">
        <f t="shared" si="2147"/>
        <v>2.5499999999999998E-2</v>
      </c>
      <c r="S1637" s="265">
        <f t="shared" si="2148"/>
        <v>2.47E-2</v>
      </c>
      <c r="T1637" s="265">
        <f t="shared" si="2149"/>
        <v>3.73E-2</v>
      </c>
      <c r="V1637" s="257"/>
      <c r="W1637" s="265">
        <f t="shared" si="2150"/>
        <v>3.1449999999999999E-2</v>
      </c>
    </row>
    <row r="1638" spans="1:30" ht="17.45" customHeight="1" x14ac:dyDescent="0.25">
      <c r="A1638" s="257">
        <f t="shared" si="2069"/>
        <v>6</v>
      </c>
      <c r="B1638" s="257">
        <f t="shared" si="2070"/>
        <v>2022</v>
      </c>
      <c r="C1638" s="8">
        <f t="shared" si="2116"/>
        <v>44734</v>
      </c>
      <c r="D1638" s="260">
        <v>2.12E-2</v>
      </c>
      <c r="E1638" s="261"/>
      <c r="F1638" s="260"/>
      <c r="G1638" s="262"/>
      <c r="H1638" s="261">
        <v>3.56E-2</v>
      </c>
      <c r="I1638" s="260">
        <v>4.2200000000000001E-2</v>
      </c>
      <c r="J1638" s="261"/>
      <c r="K1638" s="260">
        <v>2.24E-2</v>
      </c>
      <c r="L1638" s="261"/>
      <c r="M1638" s="264">
        <f t="shared" si="2142"/>
        <v>2.3780666666666665E-2</v>
      </c>
      <c r="N1638" s="264">
        <f t="shared" si="2143"/>
        <v>2.0202857142857144E-2</v>
      </c>
      <c r="O1638" s="264">
        <f t="shared" si="2144"/>
        <v>1.7513999999999998E-2</v>
      </c>
      <c r="P1638" s="264">
        <f t="shared" si="2145"/>
        <v>2.5543333333333338E-2</v>
      </c>
      <c r="Q1638" s="265">
        <f t="shared" si="2146"/>
        <v>2.12E-2</v>
      </c>
      <c r="R1638" s="265">
        <f t="shared" si="2147"/>
        <v>3.56E-2</v>
      </c>
      <c r="S1638" s="265">
        <f t="shared" si="2148"/>
        <v>4.2200000000000001E-2</v>
      </c>
      <c r="T1638" s="265">
        <f t="shared" si="2149"/>
        <v>2.24E-2</v>
      </c>
      <c r="V1638" s="257"/>
      <c r="W1638" s="265">
        <f t="shared" si="2150"/>
        <v>3.0350000000000002E-2</v>
      </c>
    </row>
    <row r="1639" spans="1:30" ht="17.45" customHeight="1" x14ac:dyDescent="0.25">
      <c r="A1639" s="257">
        <f t="shared" si="2069"/>
        <v>6</v>
      </c>
      <c r="B1639" s="257">
        <f t="shared" si="2070"/>
        <v>2022</v>
      </c>
      <c r="C1639" s="8">
        <f t="shared" si="2116"/>
        <v>44735</v>
      </c>
      <c r="D1639" s="260"/>
      <c r="E1639" s="261">
        <v>2.4199999999999999E-2</v>
      </c>
      <c r="F1639" s="260"/>
      <c r="G1639" s="262">
        <v>3.7600000000000001E-2</v>
      </c>
      <c r="H1639" s="261"/>
      <c r="I1639" s="260"/>
      <c r="J1639" s="261">
        <v>3.9100000000000003E-2</v>
      </c>
      <c r="K1639" s="260"/>
      <c r="L1639" s="261">
        <v>4.7100000000000003E-2</v>
      </c>
      <c r="M1639" s="264">
        <f t="shared" si="2142"/>
        <v>2.378733333333333E-2</v>
      </c>
      <c r="N1639" s="264">
        <f t="shared" si="2143"/>
        <v>2.0634285714285713E-2</v>
      </c>
      <c r="O1639" s="264">
        <f t="shared" si="2144"/>
        <v>1.7920666666666665E-2</v>
      </c>
      <c r="P1639" s="264">
        <f t="shared" si="2145"/>
        <v>2.5646666666666672E-2</v>
      </c>
      <c r="Q1639" s="265">
        <f t="shared" ref="Q1639:Q1643" si="2151">IFERROR(AVERAGE(D1639:E1639),"")</f>
        <v>2.4199999999999999E-2</v>
      </c>
      <c r="R1639" s="265">
        <f t="shared" ref="R1639:R1643" si="2152">IFERROR(AVERAGE(F1639:H1639),"")</f>
        <v>3.7600000000000001E-2</v>
      </c>
      <c r="S1639" s="265">
        <f t="shared" ref="S1639:S1643" si="2153">IFERROR(AVERAGE(I1639:J1639),"")</f>
        <v>3.9100000000000003E-2</v>
      </c>
      <c r="T1639" s="265">
        <f t="shared" ref="T1639:T1643" si="2154">IFERROR(AVERAGE(K1639:L1639),"")</f>
        <v>4.7100000000000003E-2</v>
      </c>
      <c r="V1639" s="257"/>
      <c r="W1639" s="265">
        <f t="shared" ref="W1639:W1643" si="2155">AVERAGE(Q1639:T1639)</f>
        <v>3.7000000000000005E-2</v>
      </c>
    </row>
    <row r="1640" spans="1:30" ht="17.45" customHeight="1" x14ac:dyDescent="0.25">
      <c r="A1640" s="257">
        <f t="shared" si="2069"/>
        <v>6</v>
      </c>
      <c r="B1640" s="257">
        <f t="shared" si="2070"/>
        <v>2022</v>
      </c>
      <c r="C1640" s="48">
        <f t="shared" si="2116"/>
        <v>44736</v>
      </c>
      <c r="D1640" s="275">
        <v>2.9499999999999998E-2</v>
      </c>
      <c r="E1640" s="276"/>
      <c r="F1640" s="275">
        <v>6.9800000000000001E-2</v>
      </c>
      <c r="G1640" s="277"/>
      <c r="H1640" s="276">
        <v>7.4099999999999999E-2</v>
      </c>
      <c r="I1640" s="275">
        <v>2.9000000000000001E-2</v>
      </c>
      <c r="J1640" s="276"/>
      <c r="K1640" s="275">
        <v>2.5899999999999999E-2</v>
      </c>
      <c r="L1640" s="276"/>
      <c r="M1640" s="264">
        <f t="shared" si="2142"/>
        <v>2.358066666666667E-2</v>
      </c>
      <c r="N1640" s="264">
        <f t="shared" si="2143"/>
        <v>2.3597142857142858E-2</v>
      </c>
      <c r="O1640" s="264">
        <f t="shared" si="2144"/>
        <v>1.8247333333333334E-2</v>
      </c>
      <c r="P1640" s="264">
        <f t="shared" si="2145"/>
        <v>2.5423333333333343E-2</v>
      </c>
      <c r="Q1640" s="265">
        <f t="shared" si="2151"/>
        <v>2.9499999999999998E-2</v>
      </c>
      <c r="R1640" s="265">
        <f t="shared" si="2152"/>
        <v>7.195E-2</v>
      </c>
      <c r="S1640" s="265">
        <f t="shared" si="2153"/>
        <v>2.9000000000000001E-2</v>
      </c>
      <c r="T1640" s="265">
        <f t="shared" si="2154"/>
        <v>2.5899999999999999E-2</v>
      </c>
      <c r="V1640" s="257"/>
      <c r="W1640" s="265">
        <f t="shared" si="2155"/>
        <v>3.9087500000000004E-2</v>
      </c>
      <c r="X1640" s="265">
        <f>AVERAGE(Q1636:T1640)</f>
        <v>3.2732500000000005E-2</v>
      </c>
      <c r="Y1640" s="266">
        <v>234</v>
      </c>
    </row>
    <row r="1641" spans="1:30" ht="17.45" customHeight="1" x14ac:dyDescent="0.25">
      <c r="A1641" s="257">
        <f t="shared" si="2069"/>
        <v>6</v>
      </c>
      <c r="B1641" s="257">
        <f t="shared" si="2070"/>
        <v>2022</v>
      </c>
      <c r="C1641" s="435">
        <f t="shared" si="2116"/>
        <v>44737</v>
      </c>
      <c r="D1641" s="434"/>
      <c r="E1641" s="436">
        <v>1.49E-2</v>
      </c>
      <c r="F1641" s="434"/>
      <c r="G1641" s="438">
        <v>1.9599999999999999E-2</v>
      </c>
      <c r="H1641" s="436"/>
      <c r="I1641" s="434"/>
      <c r="J1641" s="436">
        <v>1.23E-2</v>
      </c>
      <c r="K1641" s="434"/>
      <c r="L1641" s="436">
        <v>1.29E-2</v>
      </c>
      <c r="M1641" s="264">
        <f t="shared" si="2142"/>
        <v>2.3067333333333332E-2</v>
      </c>
      <c r="N1641" s="264">
        <f t="shared" si="2143"/>
        <v>2.3211428571428567E-2</v>
      </c>
      <c r="O1641" s="264">
        <f t="shared" si="2144"/>
        <v>1.8010666666666668E-2</v>
      </c>
      <c r="P1641" s="264">
        <f t="shared" si="2145"/>
        <v>2.4843333333333342E-2</v>
      </c>
      <c r="Q1641" s="442">
        <f t="shared" si="2151"/>
        <v>1.49E-2</v>
      </c>
      <c r="R1641" s="442">
        <f t="shared" si="2152"/>
        <v>1.9599999999999999E-2</v>
      </c>
      <c r="S1641" s="442">
        <f t="shared" si="2153"/>
        <v>1.23E-2</v>
      </c>
      <c r="T1641" s="442">
        <f t="shared" si="2154"/>
        <v>1.29E-2</v>
      </c>
      <c r="U1641" s="326"/>
      <c r="V1641" s="442">
        <f>AVERAGE(Q1641:T1641)</f>
        <v>1.4925000000000001E-2</v>
      </c>
      <c r="W1641" s="445"/>
      <c r="X1641" s="257"/>
      <c r="Y1641" s="266">
        <v>234</v>
      </c>
    </row>
    <row r="1642" spans="1:30" ht="17.45" customHeight="1" x14ac:dyDescent="0.25">
      <c r="A1642" s="257">
        <f t="shared" si="2069"/>
        <v>6</v>
      </c>
      <c r="B1642" s="257">
        <f t="shared" si="2070"/>
        <v>2022</v>
      </c>
      <c r="C1642" s="435">
        <f t="shared" si="2116"/>
        <v>44738</v>
      </c>
      <c r="D1642" s="434">
        <v>1.47E-2</v>
      </c>
      <c r="E1642" s="436"/>
      <c r="F1642" s="434">
        <v>9.6900000000000007E-3</v>
      </c>
      <c r="G1642" s="438"/>
      <c r="H1642" s="436"/>
      <c r="I1642" s="434">
        <v>8.9499999999999996E-3</v>
      </c>
      <c r="J1642" s="436"/>
      <c r="K1642" s="434">
        <v>1.0500000000000001E-2</v>
      </c>
      <c r="L1642" s="436"/>
      <c r="M1642" s="264">
        <f t="shared" si="2142"/>
        <v>2.253733333333334E-2</v>
      </c>
      <c r="N1642" s="264">
        <f t="shared" si="2143"/>
        <v>2.2568285714285711E-2</v>
      </c>
      <c r="O1642" s="264">
        <f t="shared" si="2144"/>
        <v>1.7532333333333334E-2</v>
      </c>
      <c r="P1642" s="264">
        <f t="shared" si="2145"/>
        <v>2.4526666666666672E-2</v>
      </c>
      <c r="Q1642" s="442">
        <f t="shared" si="2151"/>
        <v>1.47E-2</v>
      </c>
      <c r="R1642" s="442">
        <f t="shared" si="2152"/>
        <v>9.6900000000000007E-3</v>
      </c>
      <c r="S1642" s="442">
        <f t="shared" si="2153"/>
        <v>8.9499999999999996E-3</v>
      </c>
      <c r="T1642" s="442">
        <f t="shared" si="2154"/>
        <v>1.0500000000000001E-2</v>
      </c>
      <c r="U1642" s="326"/>
      <c r="V1642" s="442">
        <f>AVERAGE(Q1642:T1642)</f>
        <v>1.0960000000000001E-2</v>
      </c>
      <c r="W1642" s="445"/>
      <c r="X1642" s="265">
        <f>AVERAGE(Q1641:T1642)</f>
        <v>1.2942500000000001E-2</v>
      </c>
      <c r="Y1642" s="266">
        <v>234</v>
      </c>
    </row>
    <row r="1643" spans="1:30" ht="17.45" customHeight="1" thickBot="1" x14ac:dyDescent="0.3">
      <c r="A1643" s="257">
        <f t="shared" si="2069"/>
        <v>6</v>
      </c>
      <c r="B1643" s="257">
        <f t="shared" si="2070"/>
        <v>2022</v>
      </c>
      <c r="C1643" s="8">
        <f t="shared" si="2116"/>
        <v>44739</v>
      </c>
      <c r="D1643" s="260"/>
      <c r="E1643" s="261">
        <v>2.3599999999999999E-2</v>
      </c>
      <c r="F1643" s="260"/>
      <c r="G1643" s="262">
        <v>3.1699999999999999E-2</v>
      </c>
      <c r="H1643" s="261"/>
      <c r="I1643" s="260"/>
      <c r="J1643" s="261">
        <v>3.8699999999999998E-2</v>
      </c>
      <c r="K1643" s="260"/>
      <c r="L1643" s="261">
        <v>2.93E-2</v>
      </c>
      <c r="M1643" s="264">
        <f t="shared" si="2142"/>
        <v>2.297066666666667E-2</v>
      </c>
      <c r="N1643" s="264">
        <f t="shared" si="2143"/>
        <v>2.2756857142857134E-2</v>
      </c>
      <c r="O1643" s="264">
        <f t="shared" si="2144"/>
        <v>1.8616000000000001E-2</v>
      </c>
      <c r="P1643" s="264">
        <f t="shared" si="2145"/>
        <v>2.4956666666666672E-2</v>
      </c>
      <c r="Q1643" s="265">
        <f t="shared" si="2151"/>
        <v>2.3599999999999999E-2</v>
      </c>
      <c r="R1643" s="265">
        <f t="shared" si="2152"/>
        <v>3.1699999999999999E-2</v>
      </c>
      <c r="S1643" s="265">
        <f t="shared" si="2153"/>
        <v>3.8699999999999998E-2</v>
      </c>
      <c r="T1643" s="265">
        <f t="shared" si="2154"/>
        <v>2.93E-2</v>
      </c>
      <c r="V1643" s="257"/>
      <c r="W1643" s="265">
        <f t="shared" si="2155"/>
        <v>3.0824999999999998E-2</v>
      </c>
    </row>
    <row r="1644" spans="1:30" ht="17.45" customHeight="1" thickBot="1" x14ac:dyDescent="0.3">
      <c r="A1644" s="257">
        <f t="shared" si="2069"/>
        <v>6</v>
      </c>
      <c r="B1644" s="257">
        <f t="shared" si="2070"/>
        <v>2022</v>
      </c>
      <c r="C1644" s="8">
        <f t="shared" si="2116"/>
        <v>44740</v>
      </c>
      <c r="D1644" s="260">
        <v>3.27E-2</v>
      </c>
      <c r="E1644" s="261"/>
      <c r="F1644" s="260"/>
      <c r="G1644" s="262"/>
      <c r="H1644" s="261">
        <v>2.46E-2</v>
      </c>
      <c r="I1644" s="260">
        <v>2.98E-2</v>
      </c>
      <c r="J1644" s="261"/>
      <c r="K1644" s="260">
        <v>2.63E-2</v>
      </c>
      <c r="L1644" s="261"/>
      <c r="M1644" s="264">
        <f t="shared" si="2142"/>
        <v>2.3700666666666665E-2</v>
      </c>
      <c r="N1644" s="264">
        <f t="shared" si="2143"/>
        <v>2.3148285714285708E-2</v>
      </c>
      <c r="O1644" s="264">
        <f t="shared" si="2144"/>
        <v>1.9427000000000003E-2</v>
      </c>
      <c r="P1644" s="264">
        <f t="shared" si="2145"/>
        <v>2.5430000000000001E-2</v>
      </c>
      <c r="Q1644" s="265">
        <f t="shared" ref="Q1644" si="2156">IFERROR(AVERAGE(D1644:E1644),"")</f>
        <v>3.27E-2</v>
      </c>
      <c r="R1644" s="265">
        <f t="shared" ref="R1644" si="2157">IFERROR(AVERAGE(F1644:H1644),"")</f>
        <v>2.46E-2</v>
      </c>
      <c r="S1644" s="265">
        <f t="shared" ref="S1644" si="2158">IFERROR(AVERAGE(I1644:J1644),"")</f>
        <v>2.98E-2</v>
      </c>
      <c r="T1644" s="265">
        <f t="shared" ref="T1644" si="2159">IFERROR(AVERAGE(K1644:L1644),"")</f>
        <v>2.63E-2</v>
      </c>
      <c r="V1644" s="257"/>
      <c r="W1644" s="265">
        <f t="shared" ref="W1644" si="2160">AVERAGE(Q1644:T1644)</f>
        <v>2.8350000000000004E-2</v>
      </c>
      <c r="Z1644" s="514" t="s">
        <v>95</v>
      </c>
      <c r="AA1644" s="515">
        <v>2022</v>
      </c>
      <c r="AB1644" s="516"/>
      <c r="AC1644" s="516"/>
      <c r="AD1644" s="516"/>
    </row>
    <row r="1645" spans="1:30" ht="17.45" customHeight="1" x14ac:dyDescent="0.25">
      <c r="A1645" s="257">
        <f t="shared" si="2069"/>
        <v>6</v>
      </c>
      <c r="B1645" s="257">
        <f t="shared" si="2070"/>
        <v>2022</v>
      </c>
      <c r="C1645" s="8">
        <f t="shared" si="2116"/>
        <v>44741</v>
      </c>
      <c r="D1645" s="260"/>
      <c r="E1645" s="261">
        <v>3.2399999999999998E-2</v>
      </c>
      <c r="F1645" s="260"/>
      <c r="G1645" s="262">
        <v>3.0599999999999999E-2</v>
      </c>
      <c r="H1645" s="261"/>
      <c r="I1645" s="260"/>
      <c r="J1645" s="261">
        <v>3.4200000000000001E-2</v>
      </c>
      <c r="K1645" s="260"/>
      <c r="L1645" s="261">
        <v>3.61E-2</v>
      </c>
      <c r="M1645" s="264">
        <f t="shared" si="2142"/>
        <v>2.4197333333333335E-2</v>
      </c>
      <c r="N1645" s="264">
        <f t="shared" si="2143"/>
        <v>2.3608285714285707E-2</v>
      </c>
      <c r="O1645" s="264">
        <f t="shared" si="2144"/>
        <v>2.0348666666666668E-2</v>
      </c>
      <c r="P1645" s="264">
        <f t="shared" si="2145"/>
        <v>2.6000000000000002E-2</v>
      </c>
      <c r="Q1645" s="265">
        <f t="shared" ref="Q1645:Q1651" si="2161">IFERROR(AVERAGE(D1645:E1645),"")</f>
        <v>3.2399999999999998E-2</v>
      </c>
      <c r="R1645" s="265">
        <f t="shared" ref="R1645:R1651" si="2162">IFERROR(AVERAGE(F1645:H1645),"")</f>
        <v>3.0599999999999999E-2</v>
      </c>
      <c r="S1645" s="265">
        <f t="shared" ref="S1645:S1651" si="2163">IFERROR(AVERAGE(I1645:J1645),"")</f>
        <v>3.4200000000000001E-2</v>
      </c>
      <c r="T1645" s="265">
        <f t="shared" ref="T1645:T1651" si="2164">IFERROR(AVERAGE(K1645:L1645),"")</f>
        <v>3.61E-2</v>
      </c>
      <c r="V1645" s="257"/>
      <c r="W1645" s="265">
        <f t="shared" ref="W1645:W1651" si="2165">AVERAGE(Q1645:T1645)</f>
        <v>3.3325E-2</v>
      </c>
      <c r="Z1645" s="517" t="s">
        <v>35</v>
      </c>
      <c r="AA1645" s="517" t="s">
        <v>1</v>
      </c>
      <c r="AB1645" s="517" t="s">
        <v>2</v>
      </c>
      <c r="AC1645" s="517" t="s">
        <v>9</v>
      </c>
      <c r="AD1645" s="517" t="s">
        <v>12</v>
      </c>
    </row>
    <row r="1646" spans="1:30" ht="17.45" customHeight="1" thickBot="1" x14ac:dyDescent="0.3">
      <c r="A1646" s="257">
        <f t="shared" si="2069"/>
        <v>6</v>
      </c>
      <c r="B1646" s="257">
        <f t="shared" si="2070"/>
        <v>2022</v>
      </c>
      <c r="C1646" s="156">
        <f t="shared" si="2116"/>
        <v>44742</v>
      </c>
      <c r="D1646" s="173">
        <v>2.7199999999999998E-2</v>
      </c>
      <c r="E1646" s="174"/>
      <c r="F1646" s="173">
        <v>2.29E-2</v>
      </c>
      <c r="G1646" s="176"/>
      <c r="H1646" s="174">
        <v>2.5100000000000001E-2</v>
      </c>
      <c r="I1646" s="173">
        <v>2.4199999999999999E-2</v>
      </c>
      <c r="J1646" s="174"/>
      <c r="K1646" s="173">
        <v>2.5999999999999999E-2</v>
      </c>
      <c r="L1646" s="174"/>
      <c r="M1646" s="264">
        <f t="shared" si="2142"/>
        <v>2.3830666666666667E-2</v>
      </c>
      <c r="N1646" s="264">
        <f t="shared" si="2143"/>
        <v>2.3745428571428567E-2</v>
      </c>
      <c r="O1646" s="264">
        <f t="shared" si="2144"/>
        <v>2.0742E-2</v>
      </c>
      <c r="P1646" s="264">
        <f t="shared" si="2145"/>
        <v>2.6086666666666668E-2</v>
      </c>
      <c r="Q1646" s="265">
        <f t="shared" si="2161"/>
        <v>2.7199999999999998E-2</v>
      </c>
      <c r="R1646" s="265">
        <f t="shared" si="2162"/>
        <v>2.4E-2</v>
      </c>
      <c r="S1646" s="265">
        <f t="shared" si="2163"/>
        <v>2.4199999999999999E-2</v>
      </c>
      <c r="T1646" s="265">
        <f t="shared" si="2164"/>
        <v>2.5999999999999999E-2</v>
      </c>
      <c r="V1646" s="257"/>
      <c r="W1646" s="265">
        <f t="shared" si="2165"/>
        <v>2.5349999999999998E-2</v>
      </c>
      <c r="Z1646" s="518" t="s">
        <v>58</v>
      </c>
      <c r="AA1646" s="519">
        <f>AVERAGE(D1617:E1646)</f>
        <v>2.3830666666666667E-2</v>
      </c>
      <c r="AB1646" s="519">
        <f>AVERAGE(F1617:H1646)</f>
        <v>2.3745428571428567E-2</v>
      </c>
      <c r="AC1646" s="519">
        <f>AVERAGE(I1617:J1646)</f>
        <v>2.0742E-2</v>
      </c>
      <c r="AD1646" s="519">
        <f>AVERAGE(K1617:L1646)</f>
        <v>2.6086666666666668E-2</v>
      </c>
    </row>
    <row r="1647" spans="1:30" ht="17.45" customHeight="1" x14ac:dyDescent="0.25">
      <c r="A1647" s="257">
        <f t="shared" si="2069"/>
        <v>7</v>
      </c>
      <c r="B1647" s="257">
        <f t="shared" si="2070"/>
        <v>2022</v>
      </c>
      <c r="C1647" s="115">
        <f t="shared" si="2116"/>
        <v>44743</v>
      </c>
      <c r="D1647" s="122"/>
      <c r="E1647" s="124">
        <v>2.1299999999999999E-2</v>
      </c>
      <c r="F1647" s="122"/>
      <c r="G1647" s="123">
        <v>3.0800000000000001E-2</v>
      </c>
      <c r="H1647" s="124"/>
      <c r="I1647" s="122"/>
      <c r="J1647" s="124">
        <v>2.58E-2</v>
      </c>
      <c r="K1647" s="122"/>
      <c r="L1647" s="124">
        <v>2.4299999999999999E-2</v>
      </c>
      <c r="M1647" s="264">
        <f t="shared" si="2142"/>
        <v>2.3670666666666663E-2</v>
      </c>
      <c r="N1647" s="264">
        <f t="shared" si="2143"/>
        <v>2.3971142857142858E-2</v>
      </c>
      <c r="O1647" s="264">
        <f t="shared" si="2144"/>
        <v>2.0758666666666668E-2</v>
      </c>
      <c r="P1647" s="264">
        <f t="shared" si="2145"/>
        <v>2.5793333333333335E-2</v>
      </c>
      <c r="Q1647" s="265">
        <f t="shared" si="2161"/>
        <v>2.1299999999999999E-2</v>
      </c>
      <c r="R1647" s="265">
        <f t="shared" si="2162"/>
        <v>3.0800000000000001E-2</v>
      </c>
      <c r="S1647" s="265">
        <f t="shared" si="2163"/>
        <v>2.58E-2</v>
      </c>
      <c r="T1647" s="265">
        <f t="shared" si="2164"/>
        <v>2.4299999999999999E-2</v>
      </c>
      <c r="V1647" s="257"/>
      <c r="W1647" s="265">
        <f t="shared" si="2165"/>
        <v>2.555E-2</v>
      </c>
      <c r="X1647" s="265">
        <f>AVERAGE(Q1643:T1647)</f>
        <v>2.8680000000000004E-2</v>
      </c>
      <c r="Y1647" s="266">
        <v>235</v>
      </c>
      <c r="Z1647" s="518" t="s">
        <v>59</v>
      </c>
      <c r="AA1647" s="519">
        <f>MAX(D1617:E1646)</f>
        <v>5.3499999999999999E-2</v>
      </c>
      <c r="AB1647" s="519">
        <f>MAX(F1617:H1646)</f>
        <v>7.4099999999999999E-2</v>
      </c>
      <c r="AC1647" s="519">
        <f>MAX(I1617:J1646)</f>
        <v>4.2200000000000001E-2</v>
      </c>
      <c r="AD1647" s="519">
        <f>MAX(K1617:L1646)</f>
        <v>4.7100000000000003E-2</v>
      </c>
    </row>
    <row r="1648" spans="1:30" ht="17.45" customHeight="1" thickBot="1" x14ac:dyDescent="0.3">
      <c r="A1648" s="257">
        <f t="shared" ref="A1648:A1711" si="2166">IF(ISNUMBER(C1648),MONTH(C1648),"")</f>
        <v>7</v>
      </c>
      <c r="B1648" s="257">
        <f t="shared" ref="B1648:B1711" si="2167">IF(ISNUMBER(C1648),YEAR(C1648),"")</f>
        <v>2022</v>
      </c>
      <c r="C1648" s="435">
        <f t="shared" si="2116"/>
        <v>44744</v>
      </c>
      <c r="D1648" s="434">
        <v>1.47E-2</v>
      </c>
      <c r="E1648" s="436"/>
      <c r="F1648" s="434">
        <v>1.47E-2</v>
      </c>
      <c r="G1648" s="438"/>
      <c r="H1648" s="436"/>
      <c r="I1648" s="434">
        <v>1.44E-2</v>
      </c>
      <c r="J1648" s="436"/>
      <c r="K1648" s="434">
        <v>1.4999999999999999E-2</v>
      </c>
      <c r="L1648" s="436"/>
      <c r="M1648" s="264">
        <f t="shared" si="2142"/>
        <v>2.3981666666666668E-2</v>
      </c>
      <c r="N1648" s="264">
        <f t="shared" si="2143"/>
        <v>2.3659714285714284E-2</v>
      </c>
      <c r="O1648" s="264">
        <f t="shared" si="2144"/>
        <v>2.063866666666667E-2</v>
      </c>
      <c r="P1648" s="264">
        <f t="shared" si="2145"/>
        <v>2.5653333333333337E-2</v>
      </c>
      <c r="Q1648" s="442">
        <f t="shared" si="2161"/>
        <v>1.47E-2</v>
      </c>
      <c r="R1648" s="442">
        <f t="shared" si="2162"/>
        <v>1.47E-2</v>
      </c>
      <c r="S1648" s="442">
        <f t="shared" si="2163"/>
        <v>1.44E-2</v>
      </c>
      <c r="T1648" s="442">
        <f t="shared" si="2164"/>
        <v>1.4999999999999999E-2</v>
      </c>
      <c r="U1648" s="326"/>
      <c r="V1648" s="442">
        <f>AVERAGE(Q1648:T1648)</f>
        <v>1.47E-2</v>
      </c>
      <c r="W1648" s="445"/>
      <c r="X1648" s="257"/>
      <c r="Y1648" s="266">
        <v>235</v>
      </c>
      <c r="Z1648" s="520" t="s">
        <v>128</v>
      </c>
      <c r="AA1648" s="521">
        <f>COUNTIF(D1617:E1646,"&gt;=0.075")</f>
        <v>0</v>
      </c>
      <c r="AB1648" s="521">
        <f>COUNTIF(F1617:H1646,"&gt;=0.075")</f>
        <v>0</v>
      </c>
      <c r="AC1648" s="521">
        <f>COUNTIF(I1617:J1646,"&gt;=0.075")</f>
        <v>0</v>
      </c>
      <c r="AD1648" s="521">
        <f>COUNTIF(K1617:L1646,"&gt;=0.075")</f>
        <v>0</v>
      </c>
    </row>
    <row r="1649" spans="1:30" ht="17.45" customHeight="1" thickBot="1" x14ac:dyDescent="0.3">
      <c r="A1649" s="257">
        <f t="shared" si="2166"/>
        <v>7</v>
      </c>
      <c r="B1649" s="257">
        <f t="shared" si="2167"/>
        <v>2022</v>
      </c>
      <c r="C1649" s="435">
        <f t="shared" si="2116"/>
        <v>44745</v>
      </c>
      <c r="D1649" s="434"/>
      <c r="E1649" s="436">
        <v>1.2E-2</v>
      </c>
      <c r="F1649" s="434"/>
      <c r="G1649" s="438">
        <v>1.26E-2</v>
      </c>
      <c r="H1649" s="436"/>
      <c r="I1649" s="434"/>
      <c r="J1649" s="436">
        <v>4.5999999999999999E-3</v>
      </c>
      <c r="K1649" s="434"/>
      <c r="L1649" s="436">
        <v>1.8599999999999998E-2</v>
      </c>
      <c r="M1649" s="264">
        <f t="shared" si="2142"/>
        <v>2.3638333333333334E-2</v>
      </c>
      <c r="N1649" s="264">
        <f t="shared" si="2143"/>
        <v>2.3436857142857141E-2</v>
      </c>
      <c r="O1649" s="264">
        <f t="shared" si="2144"/>
        <v>2.0268666666666671E-2</v>
      </c>
      <c r="P1649" s="264">
        <f t="shared" si="2145"/>
        <v>2.5329999999999998E-2</v>
      </c>
      <c r="Q1649" s="442">
        <f t="shared" si="2161"/>
        <v>1.2E-2</v>
      </c>
      <c r="R1649" s="442">
        <f t="shared" si="2162"/>
        <v>1.26E-2</v>
      </c>
      <c r="S1649" s="442">
        <f t="shared" si="2163"/>
        <v>4.5999999999999999E-3</v>
      </c>
      <c r="T1649" s="442">
        <f t="shared" si="2164"/>
        <v>1.8599999999999998E-2</v>
      </c>
      <c r="U1649" s="326"/>
      <c r="V1649" s="442">
        <f>AVERAGE(Q1649:T1649)</f>
        <v>1.1949999999999999E-2</v>
      </c>
      <c r="W1649" s="445"/>
      <c r="X1649" s="265">
        <f>AVERAGE(Q1648:T1649)</f>
        <v>1.3325E-2</v>
      </c>
      <c r="Y1649" s="266">
        <v>235</v>
      </c>
      <c r="AD1649" s="522">
        <f>AVERAGE(AA1646:AD1646)</f>
        <v>2.3601190476190477E-2</v>
      </c>
    </row>
    <row r="1650" spans="1:30" ht="17.45" customHeight="1" x14ac:dyDescent="0.25">
      <c r="A1650" s="257">
        <f t="shared" si="2166"/>
        <v>7</v>
      </c>
      <c r="B1650" s="257">
        <f t="shared" si="2167"/>
        <v>2022</v>
      </c>
      <c r="C1650" s="8">
        <f t="shared" si="2116"/>
        <v>44746</v>
      </c>
      <c r="D1650" s="260">
        <v>1.2200000000000001E-2</v>
      </c>
      <c r="E1650" s="261"/>
      <c r="F1650" s="260"/>
      <c r="G1650" s="262"/>
      <c r="H1650" s="261">
        <v>9.5099999999999994E-3</v>
      </c>
      <c r="I1650" s="260">
        <v>6.5199999999999998E-3</v>
      </c>
      <c r="J1650" s="261"/>
      <c r="K1650" s="260">
        <v>1.3599999999999999E-2</v>
      </c>
      <c r="L1650" s="261"/>
      <c r="M1650" s="264">
        <f t="shared" si="2142"/>
        <v>2.3418333333333333E-2</v>
      </c>
      <c r="N1650" s="264">
        <f t="shared" si="2143"/>
        <v>2.3228571428571432E-2</v>
      </c>
      <c r="O1650" s="264">
        <f t="shared" si="2144"/>
        <v>2.0263666666666669E-2</v>
      </c>
      <c r="P1650" s="264">
        <f t="shared" si="2145"/>
        <v>2.5289999999999997E-2</v>
      </c>
      <c r="Q1650" s="265">
        <f t="shared" si="2161"/>
        <v>1.2200000000000001E-2</v>
      </c>
      <c r="R1650" s="265">
        <f t="shared" si="2162"/>
        <v>9.5099999999999994E-3</v>
      </c>
      <c r="S1650" s="265">
        <f t="shared" si="2163"/>
        <v>6.5199999999999998E-3</v>
      </c>
      <c r="T1650" s="265">
        <f t="shared" si="2164"/>
        <v>1.3599999999999999E-2</v>
      </c>
      <c r="V1650" s="257"/>
      <c r="W1650" s="265">
        <f t="shared" si="2165"/>
        <v>1.04575E-2</v>
      </c>
    </row>
    <row r="1651" spans="1:30" ht="17.45" customHeight="1" x14ac:dyDescent="0.25">
      <c r="A1651" s="257">
        <f t="shared" si="2166"/>
        <v>7</v>
      </c>
      <c r="B1651" s="257">
        <f t="shared" si="2167"/>
        <v>2022</v>
      </c>
      <c r="C1651" s="8">
        <f t="shared" si="2116"/>
        <v>44747</v>
      </c>
      <c r="D1651" s="260"/>
      <c r="E1651" s="261">
        <v>3.4200000000000001E-2</v>
      </c>
      <c r="F1651" s="260"/>
      <c r="G1651" s="262">
        <v>3.2599999999999997E-2</v>
      </c>
      <c r="H1651" s="261"/>
      <c r="I1651" s="260"/>
      <c r="J1651" s="261">
        <v>2.5100000000000001E-2</v>
      </c>
      <c r="K1651" s="260"/>
      <c r="L1651" s="261">
        <v>3.7999999999999999E-2</v>
      </c>
      <c r="M1651" s="264">
        <f t="shared" si="2142"/>
        <v>2.4286666666666668E-2</v>
      </c>
      <c r="N1651" s="264">
        <f t="shared" si="2143"/>
        <v>2.3868571428571423E-2</v>
      </c>
      <c r="O1651" s="264">
        <f t="shared" si="2144"/>
        <v>2.0918000000000003E-2</v>
      </c>
      <c r="P1651" s="264">
        <f t="shared" si="2145"/>
        <v>2.5946666666666666E-2</v>
      </c>
      <c r="Q1651" s="265">
        <f t="shared" si="2161"/>
        <v>3.4200000000000001E-2</v>
      </c>
      <c r="R1651" s="265">
        <f t="shared" si="2162"/>
        <v>3.2599999999999997E-2</v>
      </c>
      <c r="S1651" s="265">
        <f t="shared" si="2163"/>
        <v>2.5100000000000001E-2</v>
      </c>
      <c r="T1651" s="265">
        <f t="shared" si="2164"/>
        <v>3.7999999999999999E-2</v>
      </c>
      <c r="V1651" s="257"/>
      <c r="W1651" s="265">
        <f t="shared" si="2165"/>
        <v>3.2474999999999997E-2</v>
      </c>
    </row>
    <row r="1652" spans="1:30" ht="17.45" customHeight="1" x14ac:dyDescent="0.25">
      <c r="A1652" s="257">
        <f t="shared" si="2166"/>
        <v>7</v>
      </c>
      <c r="B1652" s="257">
        <f t="shared" si="2167"/>
        <v>2022</v>
      </c>
      <c r="C1652" s="48">
        <f t="shared" si="2116"/>
        <v>44748</v>
      </c>
      <c r="D1652" s="279">
        <v>3.8899999999999997E-2</v>
      </c>
      <c r="E1652" s="280"/>
      <c r="F1652" s="279">
        <v>2.76E-2</v>
      </c>
      <c r="G1652" s="281"/>
      <c r="H1652" s="280">
        <v>3.4299999999999997E-2</v>
      </c>
      <c r="I1652" s="279">
        <v>2.12E-2</v>
      </c>
      <c r="J1652" s="280"/>
      <c r="K1652" s="279">
        <v>2.4799999999999999E-2</v>
      </c>
      <c r="L1652" s="280"/>
      <c r="M1652" s="264">
        <f t="shared" si="2142"/>
        <v>2.4820000000000002E-2</v>
      </c>
      <c r="N1652" s="264">
        <f t="shared" si="2143"/>
        <v>2.4785714285714282E-2</v>
      </c>
      <c r="O1652" s="264">
        <f t="shared" si="2144"/>
        <v>2.077466666666667E-2</v>
      </c>
      <c r="P1652" s="264">
        <f t="shared" si="2145"/>
        <v>2.5803333333333331E-2</v>
      </c>
      <c r="Q1652" s="265">
        <f t="shared" ref="Q1652:Q1658" si="2168">IFERROR(AVERAGE(D1652:E1652),"")</f>
        <v>3.8899999999999997E-2</v>
      </c>
      <c r="R1652" s="265">
        <f t="shared" ref="R1652:R1658" si="2169">IFERROR(AVERAGE(F1652:H1652),"")</f>
        <v>3.0949999999999998E-2</v>
      </c>
      <c r="S1652" s="265">
        <f t="shared" ref="S1652:S1658" si="2170">IFERROR(AVERAGE(I1652:J1652),"")</f>
        <v>2.12E-2</v>
      </c>
      <c r="T1652" s="265">
        <f t="shared" ref="T1652:T1658" si="2171">IFERROR(AVERAGE(K1652:L1652),"")</f>
        <v>2.4799999999999999E-2</v>
      </c>
      <c r="V1652" s="257"/>
      <c r="W1652" s="265">
        <f t="shared" ref="W1652:W1659" si="2172">AVERAGE(Q1652:T1652)</f>
        <v>2.8962499999999999E-2</v>
      </c>
    </row>
    <row r="1653" spans="1:30" ht="17.45" customHeight="1" x14ac:dyDescent="0.25">
      <c r="A1653" s="257">
        <f t="shared" si="2166"/>
        <v>7</v>
      </c>
      <c r="B1653" s="257">
        <f t="shared" si="2167"/>
        <v>2022</v>
      </c>
      <c r="C1653" s="8">
        <f t="shared" si="2116"/>
        <v>44749</v>
      </c>
      <c r="D1653" s="252"/>
      <c r="E1653" s="253">
        <v>3.5299999999999998E-2</v>
      </c>
      <c r="F1653" s="252"/>
      <c r="G1653" s="254">
        <v>2.9399999999999999E-2</v>
      </c>
      <c r="H1653" s="253"/>
      <c r="I1653" s="252"/>
      <c r="J1653" s="253">
        <v>2.1999999999999999E-2</v>
      </c>
      <c r="K1653" s="252"/>
      <c r="L1653" s="253">
        <v>3.6200000000000003E-2</v>
      </c>
      <c r="M1653" s="264">
        <f t="shared" si="2142"/>
        <v>2.5183333333333335E-2</v>
      </c>
      <c r="N1653" s="264">
        <f t="shared" si="2143"/>
        <v>2.4974285714285709E-2</v>
      </c>
      <c r="O1653" s="264">
        <f t="shared" si="2144"/>
        <v>2.0664666666666671E-2</v>
      </c>
      <c r="P1653" s="264">
        <f t="shared" si="2145"/>
        <v>2.6060000000000003E-2</v>
      </c>
      <c r="Q1653" s="265">
        <f t="shared" si="2168"/>
        <v>3.5299999999999998E-2</v>
      </c>
      <c r="R1653" s="265">
        <f t="shared" si="2169"/>
        <v>2.9399999999999999E-2</v>
      </c>
      <c r="S1653" s="265">
        <f t="shared" si="2170"/>
        <v>2.1999999999999999E-2</v>
      </c>
      <c r="T1653" s="265">
        <f t="shared" si="2171"/>
        <v>3.6200000000000003E-2</v>
      </c>
      <c r="V1653" s="257"/>
      <c r="W1653" s="265">
        <f t="shared" si="2172"/>
        <v>3.0725000000000002E-2</v>
      </c>
    </row>
    <row r="1654" spans="1:30" ht="17.45" customHeight="1" x14ac:dyDescent="0.25">
      <c r="A1654" s="257">
        <f t="shared" si="2166"/>
        <v>7</v>
      </c>
      <c r="B1654" s="257">
        <f t="shared" si="2167"/>
        <v>2022</v>
      </c>
      <c r="C1654" s="8">
        <f t="shared" si="2116"/>
        <v>44750</v>
      </c>
      <c r="D1654" s="260">
        <v>2.6499999999999999E-2</v>
      </c>
      <c r="E1654" s="261"/>
      <c r="F1654" s="260">
        <v>3.8100000000000002E-2</v>
      </c>
      <c r="G1654" s="262"/>
      <c r="H1654" s="261"/>
      <c r="I1654" s="260">
        <v>2.2100000000000002E-2</v>
      </c>
      <c r="J1654" s="261"/>
      <c r="K1654" s="260">
        <v>2.5600000000000001E-2</v>
      </c>
      <c r="L1654" s="261"/>
      <c r="M1654" s="264">
        <f t="shared" si="2142"/>
        <v>2.5053333333333334E-2</v>
      </c>
      <c r="N1654" s="264">
        <f t="shared" si="2143"/>
        <v>2.5408571428571426E-2</v>
      </c>
      <c r="O1654" s="264">
        <f t="shared" si="2144"/>
        <v>2.0684666666666671E-2</v>
      </c>
      <c r="P1654" s="264">
        <f t="shared" si="2145"/>
        <v>2.6063333333333331E-2</v>
      </c>
      <c r="Q1654" s="265">
        <f t="shared" si="2168"/>
        <v>2.6499999999999999E-2</v>
      </c>
      <c r="R1654" s="265">
        <f t="shared" si="2169"/>
        <v>3.8100000000000002E-2</v>
      </c>
      <c r="S1654" s="265">
        <f t="shared" si="2170"/>
        <v>2.2100000000000002E-2</v>
      </c>
      <c r="T1654" s="265">
        <f t="shared" si="2171"/>
        <v>2.5600000000000001E-2</v>
      </c>
      <c r="V1654" s="257"/>
      <c r="W1654" s="265">
        <f t="shared" si="2172"/>
        <v>2.8074999999999999E-2</v>
      </c>
      <c r="X1654" s="265">
        <f>AVERAGE(Q1650:T1654)</f>
        <v>2.6139000000000003E-2</v>
      </c>
      <c r="Y1654" s="266">
        <v>236</v>
      </c>
    </row>
    <row r="1655" spans="1:30" ht="17.45" customHeight="1" x14ac:dyDescent="0.25">
      <c r="A1655" s="298">
        <f t="shared" si="2166"/>
        <v>7</v>
      </c>
      <c r="B1655" s="298">
        <f t="shared" si="2167"/>
        <v>2022</v>
      </c>
      <c r="C1655" s="435">
        <f t="shared" si="2116"/>
        <v>44751</v>
      </c>
      <c r="D1655" s="434"/>
      <c r="E1655" s="436">
        <v>1.11E-2</v>
      </c>
      <c r="F1655" s="434"/>
      <c r="G1655" s="438">
        <v>1.29E-2</v>
      </c>
      <c r="H1655" s="436"/>
      <c r="I1655" s="434"/>
      <c r="J1655" s="436">
        <v>2.7199999999999998E-2</v>
      </c>
      <c r="K1655" s="434"/>
      <c r="L1655" s="436">
        <v>2.1999999999999999E-2</v>
      </c>
      <c r="M1655" s="264">
        <f t="shared" si="2142"/>
        <v>2.4540000000000003E-2</v>
      </c>
      <c r="N1655" s="264">
        <f t="shared" si="2143"/>
        <v>2.5428571428571425E-2</v>
      </c>
      <c r="O1655" s="264">
        <f t="shared" si="2144"/>
        <v>2.0868000000000005E-2</v>
      </c>
      <c r="P1655" s="264">
        <f t="shared" si="2145"/>
        <v>2.5886666666666665E-2</v>
      </c>
      <c r="Q1655" s="442">
        <f t="shared" si="2168"/>
        <v>1.11E-2</v>
      </c>
      <c r="R1655" s="442">
        <f t="shared" si="2169"/>
        <v>1.29E-2</v>
      </c>
      <c r="S1655" s="442">
        <f t="shared" si="2170"/>
        <v>2.7199999999999998E-2</v>
      </c>
      <c r="T1655" s="442">
        <f t="shared" si="2171"/>
        <v>2.1999999999999999E-2</v>
      </c>
      <c r="U1655" s="326"/>
      <c r="V1655" s="442">
        <f>AVERAGE(Q1655:T1655)</f>
        <v>1.8299999999999997E-2</v>
      </c>
      <c r="W1655" s="445"/>
      <c r="X1655" s="257"/>
      <c r="Y1655" s="266">
        <v>236</v>
      </c>
    </row>
    <row r="1656" spans="1:30" ht="17.45" customHeight="1" x14ac:dyDescent="0.25">
      <c r="A1656" s="298">
        <f t="shared" si="2166"/>
        <v>7</v>
      </c>
      <c r="B1656" s="298">
        <f t="shared" si="2167"/>
        <v>2022</v>
      </c>
      <c r="C1656" s="435">
        <f t="shared" si="2116"/>
        <v>44752</v>
      </c>
      <c r="D1656" s="434">
        <v>1.9900000000000001E-2</v>
      </c>
      <c r="E1656" s="436"/>
      <c r="F1656" s="434"/>
      <c r="G1656" s="438"/>
      <c r="H1656" s="436">
        <v>2.46E-2</v>
      </c>
      <c r="I1656" s="434">
        <v>1.0999999999999999E-2</v>
      </c>
      <c r="J1656" s="436"/>
      <c r="K1656" s="434">
        <v>2.3400000000000001E-2</v>
      </c>
      <c r="L1656" s="436"/>
      <c r="M1656" s="264">
        <f t="shared" si="2142"/>
        <v>2.342E-2</v>
      </c>
      <c r="N1656" s="264">
        <f t="shared" si="2143"/>
        <v>2.5585714285714285E-2</v>
      </c>
      <c r="O1656" s="264">
        <f t="shared" si="2144"/>
        <v>2.0408000000000003E-2</v>
      </c>
      <c r="P1656" s="264">
        <f t="shared" si="2145"/>
        <v>2.5679999999999998E-2</v>
      </c>
      <c r="Q1656" s="442">
        <f t="shared" si="2168"/>
        <v>1.9900000000000001E-2</v>
      </c>
      <c r="R1656" s="442">
        <f t="shared" si="2169"/>
        <v>2.46E-2</v>
      </c>
      <c r="S1656" s="442">
        <f t="shared" si="2170"/>
        <v>1.0999999999999999E-2</v>
      </c>
      <c r="T1656" s="442">
        <f t="shared" si="2171"/>
        <v>2.3400000000000001E-2</v>
      </c>
      <c r="U1656" s="326"/>
      <c r="V1656" s="442">
        <f>AVERAGE(Q1656:T1656)</f>
        <v>1.9724999999999999E-2</v>
      </c>
      <c r="W1656" s="445"/>
      <c r="X1656" s="265">
        <f>AVERAGE(Q1655:T1656)</f>
        <v>1.9012499999999998E-2</v>
      </c>
      <c r="Y1656" s="266">
        <v>236</v>
      </c>
    </row>
    <row r="1657" spans="1:30" ht="17.45" customHeight="1" x14ac:dyDescent="0.25">
      <c r="A1657" s="257">
        <f t="shared" si="2166"/>
        <v>7</v>
      </c>
      <c r="B1657" s="257">
        <f t="shared" si="2167"/>
        <v>2022</v>
      </c>
      <c r="C1657" s="8">
        <f t="shared" si="2116"/>
        <v>44753</v>
      </c>
      <c r="D1657" s="260"/>
      <c r="E1657" s="261"/>
      <c r="F1657" s="260"/>
      <c r="G1657" s="262">
        <v>5.1799999999999999E-2</v>
      </c>
      <c r="H1657" s="261"/>
      <c r="I1657" s="260"/>
      <c r="J1657" s="261">
        <v>1.6500000000000001E-2</v>
      </c>
      <c r="K1657" s="260"/>
      <c r="L1657" s="261">
        <v>4.6199999999999998E-2</v>
      </c>
      <c r="M1657" s="264" t="str">
        <f t="shared" si="2142"/>
        <v/>
      </c>
      <c r="N1657" s="264">
        <f t="shared" si="2143"/>
        <v>2.6528571428571422E-2</v>
      </c>
      <c r="O1657" s="264">
        <f t="shared" si="2144"/>
        <v>2.0491333333333337E-2</v>
      </c>
      <c r="P1657" s="264">
        <f t="shared" si="2145"/>
        <v>2.6533333333333332E-2</v>
      </c>
      <c r="Q1657" s="290" t="str">
        <f t="shared" si="2168"/>
        <v/>
      </c>
      <c r="R1657" s="265">
        <f t="shared" si="2169"/>
        <v>5.1799999999999999E-2</v>
      </c>
      <c r="S1657" s="265">
        <f t="shared" si="2170"/>
        <v>1.6500000000000001E-2</v>
      </c>
      <c r="T1657" s="265">
        <f t="shared" si="2171"/>
        <v>4.6199999999999998E-2</v>
      </c>
      <c r="V1657" s="257"/>
      <c r="W1657" s="265">
        <f t="shared" si="2172"/>
        <v>3.8166666666666661E-2</v>
      </c>
    </row>
    <row r="1658" spans="1:30" ht="17.45" customHeight="1" x14ac:dyDescent="0.25">
      <c r="A1658" s="257">
        <f t="shared" si="2166"/>
        <v>7</v>
      </c>
      <c r="B1658" s="257">
        <f t="shared" si="2167"/>
        <v>2022</v>
      </c>
      <c r="C1658" s="48">
        <f t="shared" si="2116"/>
        <v>44754</v>
      </c>
      <c r="D1658" s="275">
        <v>3.2300000000000002E-2</v>
      </c>
      <c r="E1658" s="276"/>
      <c r="F1658" s="275">
        <v>3.0200000000000001E-2</v>
      </c>
      <c r="G1658" s="277"/>
      <c r="H1658" s="276">
        <v>3.3399999999999999E-2</v>
      </c>
      <c r="I1658" s="275">
        <v>1.6299999999999999E-2</v>
      </c>
      <c r="J1658" s="276"/>
      <c r="K1658" s="275">
        <v>4.1399999999999999E-2</v>
      </c>
      <c r="L1658" s="276"/>
      <c r="M1658" s="264">
        <f t="shared" si="2142"/>
        <v>2.4431034482758622E-2</v>
      </c>
      <c r="N1658" s="264">
        <f t="shared" si="2143"/>
        <v>2.7417142857142859E-2</v>
      </c>
      <c r="O1658" s="264">
        <f t="shared" si="2144"/>
        <v>2.0790666666666669E-2</v>
      </c>
      <c r="P1658" s="264">
        <f t="shared" si="2145"/>
        <v>2.7416666666666666E-2</v>
      </c>
      <c r="Q1658" s="265">
        <f t="shared" si="2168"/>
        <v>3.2300000000000002E-2</v>
      </c>
      <c r="R1658" s="265">
        <f t="shared" si="2169"/>
        <v>3.1800000000000002E-2</v>
      </c>
      <c r="S1658" s="265">
        <f t="shared" si="2170"/>
        <v>1.6299999999999999E-2</v>
      </c>
      <c r="T1658" s="265">
        <f t="shared" si="2171"/>
        <v>4.1399999999999999E-2</v>
      </c>
      <c r="V1658" s="257"/>
      <c r="W1658" s="265">
        <f t="shared" si="2172"/>
        <v>3.0449999999999998E-2</v>
      </c>
    </row>
    <row r="1659" spans="1:30" ht="17.45" customHeight="1" x14ac:dyDescent="0.25">
      <c r="A1659" s="257">
        <f t="shared" si="2166"/>
        <v>7</v>
      </c>
      <c r="B1659" s="257">
        <f t="shared" si="2167"/>
        <v>2022</v>
      </c>
      <c r="C1659" s="8">
        <f t="shared" si="2116"/>
        <v>44755</v>
      </c>
      <c r="D1659" s="260"/>
      <c r="E1659" s="261">
        <v>3.1399999999999997E-2</v>
      </c>
      <c r="F1659" s="260"/>
      <c r="G1659" s="262">
        <v>3.9100000000000003E-2</v>
      </c>
      <c r="H1659" s="261"/>
      <c r="I1659" s="260"/>
      <c r="J1659" s="261">
        <v>2.29E-2</v>
      </c>
      <c r="K1659" s="260"/>
      <c r="L1659" s="261">
        <v>6.0499999999999998E-2</v>
      </c>
      <c r="M1659" s="264">
        <f t="shared" si="2142"/>
        <v>2.4879310344827588E-2</v>
      </c>
      <c r="N1659" s="264">
        <f t="shared" si="2143"/>
        <v>2.8085714285714287E-2</v>
      </c>
      <c r="O1659" s="264">
        <f t="shared" si="2144"/>
        <v>2.1183999999999998E-2</v>
      </c>
      <c r="P1659" s="264">
        <f t="shared" si="2145"/>
        <v>2.8433333333333331E-2</v>
      </c>
      <c r="Q1659" s="265">
        <f t="shared" ref="Q1659:Q1663" si="2173">IFERROR(AVERAGE(D1659:E1659),"")</f>
        <v>3.1399999999999997E-2</v>
      </c>
      <c r="R1659" s="265">
        <f t="shared" ref="R1659:R1663" si="2174">IFERROR(AVERAGE(F1659:H1659),"")</f>
        <v>3.9100000000000003E-2</v>
      </c>
      <c r="S1659" s="265">
        <f t="shared" ref="S1659:S1663" si="2175">IFERROR(AVERAGE(I1659:J1659),"")</f>
        <v>2.29E-2</v>
      </c>
      <c r="T1659" s="265">
        <f t="shared" ref="T1659:T1663" si="2176">IFERROR(AVERAGE(K1659:L1659),"")</f>
        <v>6.0499999999999998E-2</v>
      </c>
      <c r="W1659" s="265">
        <f t="shared" si="2172"/>
        <v>3.8475000000000002E-2</v>
      </c>
    </row>
    <row r="1660" spans="1:30" ht="17.45" customHeight="1" x14ac:dyDescent="0.25">
      <c r="A1660" s="257">
        <f t="shared" si="2166"/>
        <v>7</v>
      </c>
      <c r="B1660" s="257">
        <f t="shared" si="2167"/>
        <v>2022</v>
      </c>
      <c r="C1660" s="8">
        <f t="shared" si="2116"/>
        <v>44756</v>
      </c>
      <c r="D1660" s="260">
        <v>4.1500000000000002E-2</v>
      </c>
      <c r="E1660" s="261"/>
      <c r="F1660" s="260">
        <v>5.16E-2</v>
      </c>
      <c r="G1660" s="262"/>
      <c r="H1660" s="261"/>
      <c r="I1660" s="260">
        <v>2.3400000000000001E-2</v>
      </c>
      <c r="J1660" s="261"/>
      <c r="K1660" s="260">
        <v>5.1700000000000003E-2</v>
      </c>
      <c r="L1660" s="261"/>
      <c r="M1660" s="264">
        <f t="shared" si="2142"/>
        <v>2.5513793103448278E-2</v>
      </c>
      <c r="N1660" s="264">
        <f t="shared" si="2143"/>
        <v>2.8982857142857144E-2</v>
      </c>
      <c r="O1660" s="264">
        <f t="shared" si="2144"/>
        <v>2.1330666666666668E-2</v>
      </c>
      <c r="P1660" s="264">
        <f t="shared" si="2145"/>
        <v>2.946E-2</v>
      </c>
      <c r="Q1660" s="265">
        <f t="shared" si="2173"/>
        <v>4.1500000000000002E-2</v>
      </c>
      <c r="R1660" s="265">
        <f t="shared" si="2174"/>
        <v>5.16E-2</v>
      </c>
      <c r="S1660" s="265">
        <f t="shared" si="2175"/>
        <v>2.3400000000000001E-2</v>
      </c>
      <c r="T1660" s="265">
        <f t="shared" si="2176"/>
        <v>5.1700000000000003E-2</v>
      </c>
      <c r="V1660" s="257"/>
      <c r="W1660" s="265">
        <f t="shared" ref="W1660:W1661" si="2177">AVERAGE(Q1660:T1660)</f>
        <v>4.2050000000000004E-2</v>
      </c>
    </row>
    <row r="1661" spans="1:30" ht="17.45" customHeight="1" x14ac:dyDescent="0.25">
      <c r="A1661" s="257">
        <f t="shared" si="2166"/>
        <v>7</v>
      </c>
      <c r="B1661" s="257">
        <f t="shared" si="2167"/>
        <v>2022</v>
      </c>
      <c r="C1661" s="8">
        <f t="shared" si="2116"/>
        <v>44757</v>
      </c>
      <c r="D1661" s="260"/>
      <c r="E1661" s="261">
        <v>3.0099999999999998E-2</v>
      </c>
      <c r="F1661" s="260"/>
      <c r="G1661" s="262">
        <v>4.6199999999999998E-2</v>
      </c>
      <c r="H1661" s="261"/>
      <c r="I1661" s="260"/>
      <c r="J1661" s="261">
        <v>3.73E-2</v>
      </c>
      <c r="K1661" s="260"/>
      <c r="L1661" s="261">
        <v>4.2500000000000003E-2</v>
      </c>
      <c r="M1661" s="264">
        <f t="shared" si="2142"/>
        <v>2.5672413793103446E-2</v>
      </c>
      <c r="N1661" s="264">
        <f t="shared" si="2143"/>
        <v>2.9545714285714286E-2</v>
      </c>
      <c r="O1661" s="264">
        <f t="shared" si="2144"/>
        <v>2.1804E-2</v>
      </c>
      <c r="P1661" s="264">
        <f t="shared" si="2145"/>
        <v>2.9720000000000003E-2</v>
      </c>
      <c r="Q1661" s="265">
        <f t="shared" si="2173"/>
        <v>3.0099999999999998E-2</v>
      </c>
      <c r="R1661" s="265">
        <f t="shared" si="2174"/>
        <v>4.6199999999999998E-2</v>
      </c>
      <c r="S1661" s="265">
        <f t="shared" si="2175"/>
        <v>3.73E-2</v>
      </c>
      <c r="T1661" s="265">
        <f t="shared" si="2176"/>
        <v>4.2500000000000003E-2</v>
      </c>
      <c r="V1661" s="257"/>
      <c r="W1661" s="265">
        <f t="shared" si="2177"/>
        <v>3.9024999999999997E-2</v>
      </c>
      <c r="X1661" s="265">
        <f>AVERAGE(Q1657:T1661)</f>
        <v>3.7605263157894732E-2</v>
      </c>
      <c r="Y1661" s="266">
        <v>237</v>
      </c>
    </row>
    <row r="1662" spans="1:30" ht="17.45" customHeight="1" x14ac:dyDescent="0.25">
      <c r="A1662" s="257">
        <f t="shared" si="2166"/>
        <v>7</v>
      </c>
      <c r="B1662" s="257">
        <f t="shared" si="2167"/>
        <v>2022</v>
      </c>
      <c r="C1662" s="435">
        <f t="shared" si="2116"/>
        <v>44758</v>
      </c>
      <c r="D1662" s="434">
        <v>2.0199999999999999E-2</v>
      </c>
      <c r="E1662" s="436"/>
      <c r="F1662" s="434"/>
      <c r="G1662" s="438"/>
      <c r="H1662" s="436">
        <v>3.1399999999999997E-2</v>
      </c>
      <c r="I1662" s="434">
        <v>1.8100000000000002E-2</v>
      </c>
      <c r="J1662" s="436"/>
      <c r="K1662" s="434">
        <v>2.07E-2</v>
      </c>
      <c r="L1662" s="436"/>
      <c r="M1662" s="264">
        <f t="shared" si="2142"/>
        <v>2.5286206896551724E-2</v>
      </c>
      <c r="N1662" s="264">
        <f t="shared" si="2143"/>
        <v>2.9691428571428573E-2</v>
      </c>
      <c r="O1662" s="264">
        <f t="shared" si="2144"/>
        <v>2.1770666666666667E-2</v>
      </c>
      <c r="P1662" s="264">
        <f t="shared" si="2145"/>
        <v>2.9653333333333334E-2</v>
      </c>
      <c r="Q1662" s="442">
        <f t="shared" si="2173"/>
        <v>2.0199999999999999E-2</v>
      </c>
      <c r="R1662" s="442">
        <f t="shared" si="2174"/>
        <v>3.1399999999999997E-2</v>
      </c>
      <c r="S1662" s="442">
        <f t="shared" si="2175"/>
        <v>1.8100000000000002E-2</v>
      </c>
      <c r="T1662" s="442">
        <f t="shared" si="2176"/>
        <v>2.07E-2</v>
      </c>
      <c r="U1662" s="326"/>
      <c r="V1662" s="442">
        <f>AVERAGE(Q1662:T1662)</f>
        <v>2.2599999999999999E-2</v>
      </c>
      <c r="W1662" s="445"/>
      <c r="X1662" s="257"/>
      <c r="Y1662" s="266">
        <v>237</v>
      </c>
    </row>
    <row r="1663" spans="1:30" ht="17.45" customHeight="1" x14ac:dyDescent="0.25">
      <c r="A1663" s="257">
        <f t="shared" si="2166"/>
        <v>7</v>
      </c>
      <c r="B1663" s="257">
        <f t="shared" si="2167"/>
        <v>2022</v>
      </c>
      <c r="C1663" s="435">
        <f t="shared" si="2116"/>
        <v>44759</v>
      </c>
      <c r="D1663" s="434"/>
      <c r="E1663" s="436">
        <v>2.0400000000000001E-2</v>
      </c>
      <c r="F1663" s="434"/>
      <c r="G1663" s="438">
        <v>2.58E-2</v>
      </c>
      <c r="H1663" s="436"/>
      <c r="I1663" s="434"/>
      <c r="J1663" s="436">
        <v>2.1100000000000001E-2</v>
      </c>
      <c r="K1663" s="434"/>
      <c r="L1663" s="436">
        <v>2.8199999999999999E-2</v>
      </c>
      <c r="M1663" s="264">
        <f t="shared" si="2142"/>
        <v>2.4848275862068961E-2</v>
      </c>
      <c r="N1663" s="264">
        <f t="shared" si="2143"/>
        <v>2.991428571428572E-2</v>
      </c>
      <c r="O1663" s="264">
        <f t="shared" si="2144"/>
        <v>2.1987333333333334E-2</v>
      </c>
      <c r="P1663" s="264">
        <f t="shared" si="2145"/>
        <v>2.9270000000000001E-2</v>
      </c>
      <c r="Q1663" s="442">
        <f t="shared" si="2173"/>
        <v>2.0400000000000001E-2</v>
      </c>
      <c r="R1663" s="442">
        <f t="shared" si="2174"/>
        <v>2.58E-2</v>
      </c>
      <c r="S1663" s="442">
        <f t="shared" si="2175"/>
        <v>2.1100000000000001E-2</v>
      </c>
      <c r="T1663" s="442">
        <f t="shared" si="2176"/>
        <v>2.8199999999999999E-2</v>
      </c>
      <c r="U1663" s="326"/>
      <c r="V1663" s="442">
        <f>AVERAGE(Q1663:T1663)</f>
        <v>2.3875E-2</v>
      </c>
      <c r="W1663" s="445"/>
      <c r="X1663" s="265">
        <f>AVERAGE(Q1662:T1663)</f>
        <v>2.3237500000000001E-2</v>
      </c>
      <c r="Y1663" s="266">
        <v>237</v>
      </c>
    </row>
    <row r="1664" spans="1:30" ht="17.45" customHeight="1" x14ac:dyDescent="0.25">
      <c r="A1664" s="257">
        <f t="shared" si="2166"/>
        <v>7</v>
      </c>
      <c r="B1664" s="257">
        <f t="shared" si="2167"/>
        <v>2022</v>
      </c>
      <c r="C1664" s="48">
        <f t="shared" si="2116"/>
        <v>44760</v>
      </c>
      <c r="D1664" s="275">
        <v>4.9599999999999998E-2</v>
      </c>
      <c r="E1664" s="276"/>
      <c r="F1664" s="275">
        <v>3.1300000000000001E-2</v>
      </c>
      <c r="G1664" s="277"/>
      <c r="H1664" s="276">
        <v>3.3000000000000002E-2</v>
      </c>
      <c r="I1664" s="275">
        <v>3.5200000000000002E-2</v>
      </c>
      <c r="J1664" s="276"/>
      <c r="K1664" s="275">
        <v>3.27E-2</v>
      </c>
      <c r="L1664" s="276"/>
      <c r="M1664" s="264">
        <f t="shared" si="2142"/>
        <v>2.5882758620689651E-2</v>
      </c>
      <c r="N1664" s="264">
        <f t="shared" si="2143"/>
        <v>3.0854285714285709E-2</v>
      </c>
      <c r="O1664" s="264">
        <f t="shared" si="2144"/>
        <v>2.282066666666667E-2</v>
      </c>
      <c r="P1664" s="264">
        <f t="shared" si="2145"/>
        <v>2.9836666666666664E-2</v>
      </c>
      <c r="Q1664" s="265">
        <f t="shared" ref="Q1664:Q1670" si="2178">IFERROR(AVERAGE(D1664:E1664),"")</f>
        <v>4.9599999999999998E-2</v>
      </c>
      <c r="R1664" s="265">
        <f t="shared" ref="R1664:R1670" si="2179">IFERROR(AVERAGE(F1664:H1664),"")</f>
        <v>3.2149999999999998E-2</v>
      </c>
      <c r="S1664" s="265">
        <f t="shared" ref="S1664:S1670" si="2180">IFERROR(AVERAGE(I1664:J1664),"")</f>
        <v>3.5200000000000002E-2</v>
      </c>
      <c r="T1664" s="265">
        <f t="shared" ref="T1664:T1670" si="2181">IFERROR(AVERAGE(K1664:L1664),"")</f>
        <v>3.27E-2</v>
      </c>
      <c r="V1664" s="257"/>
      <c r="W1664" s="265">
        <f t="shared" ref="W1664:W1668" si="2182">AVERAGE(Q1664:T1664)</f>
        <v>3.7412500000000001E-2</v>
      </c>
    </row>
    <row r="1665" spans="1:30" ht="17.45" customHeight="1" x14ac:dyDescent="0.25">
      <c r="A1665" s="257">
        <f t="shared" si="2166"/>
        <v>7</v>
      </c>
      <c r="B1665" s="257">
        <f t="shared" si="2167"/>
        <v>2022</v>
      </c>
      <c r="C1665" s="8">
        <f t="shared" si="2116"/>
        <v>44761</v>
      </c>
      <c r="D1665" s="260"/>
      <c r="E1665" s="261">
        <v>5.2200000000000003E-2</v>
      </c>
      <c r="F1665" s="260"/>
      <c r="G1665" s="262">
        <v>3.7600000000000001E-2</v>
      </c>
      <c r="H1665" s="261"/>
      <c r="I1665" s="260"/>
      <c r="J1665" s="261">
        <v>4.1700000000000001E-2</v>
      </c>
      <c r="K1665" s="260"/>
      <c r="L1665" s="261">
        <v>4.1599999999999998E-2</v>
      </c>
      <c r="M1665" s="264">
        <f t="shared" si="2142"/>
        <v>2.7231034482758619E-2</v>
      </c>
      <c r="N1665" s="264">
        <f t="shared" si="2143"/>
        <v>3.1485714285714284E-2</v>
      </c>
      <c r="O1665" s="264">
        <f t="shared" si="2144"/>
        <v>2.3919000000000003E-2</v>
      </c>
      <c r="P1665" s="264">
        <f t="shared" si="2145"/>
        <v>3.0599999999999999E-2</v>
      </c>
      <c r="Q1665" s="265">
        <f t="shared" si="2178"/>
        <v>5.2200000000000003E-2</v>
      </c>
      <c r="R1665" s="265">
        <f t="shared" si="2179"/>
        <v>3.7600000000000001E-2</v>
      </c>
      <c r="S1665" s="265">
        <f t="shared" si="2180"/>
        <v>4.1700000000000001E-2</v>
      </c>
      <c r="T1665" s="265">
        <f t="shared" si="2181"/>
        <v>4.1599999999999998E-2</v>
      </c>
      <c r="V1665" s="257"/>
      <c r="W1665" s="265">
        <f t="shared" si="2182"/>
        <v>4.3275000000000001E-2</v>
      </c>
    </row>
    <row r="1666" spans="1:30" ht="17.45" customHeight="1" x14ac:dyDescent="0.25">
      <c r="A1666" s="257">
        <f t="shared" si="2166"/>
        <v>7</v>
      </c>
      <c r="B1666" s="257">
        <f t="shared" si="2167"/>
        <v>2022</v>
      </c>
      <c r="C1666" s="8">
        <f t="shared" si="2116"/>
        <v>44762</v>
      </c>
      <c r="D1666" s="260">
        <v>4.24E-2</v>
      </c>
      <c r="E1666" s="261"/>
      <c r="F1666" s="260">
        <v>4.0099999999999997E-2</v>
      </c>
      <c r="G1666" s="262"/>
      <c r="H1666" s="261"/>
      <c r="I1666" s="260">
        <v>4.0300000000000002E-2</v>
      </c>
      <c r="J1666" s="261"/>
      <c r="K1666" s="260">
        <v>3.3300000000000003E-2</v>
      </c>
      <c r="L1666" s="261"/>
      <c r="M1666" s="264">
        <f t="shared" si="2142"/>
        <v>2.7755172413793102E-2</v>
      </c>
      <c r="N1666" s="264">
        <f t="shared" si="2143"/>
        <v>3.2154285714285712E-2</v>
      </c>
      <c r="O1666" s="264">
        <f t="shared" si="2144"/>
        <v>2.4529000000000002E-2</v>
      </c>
      <c r="P1666" s="264">
        <f t="shared" si="2145"/>
        <v>3.0469999999999997E-2</v>
      </c>
      <c r="Q1666" s="265">
        <f t="shared" si="2178"/>
        <v>4.24E-2</v>
      </c>
      <c r="R1666" s="265">
        <f t="shared" si="2179"/>
        <v>4.0099999999999997E-2</v>
      </c>
      <c r="S1666" s="265">
        <f t="shared" si="2180"/>
        <v>4.0300000000000002E-2</v>
      </c>
      <c r="T1666" s="265">
        <f t="shared" si="2181"/>
        <v>3.3300000000000003E-2</v>
      </c>
      <c r="W1666" s="265">
        <f t="shared" si="2182"/>
        <v>3.9024999999999997E-2</v>
      </c>
    </row>
    <row r="1667" spans="1:30" ht="17.45" customHeight="1" x14ac:dyDescent="0.25">
      <c r="A1667" s="257">
        <f t="shared" si="2166"/>
        <v>7</v>
      </c>
      <c r="B1667" s="257">
        <f t="shared" si="2167"/>
        <v>2022</v>
      </c>
      <c r="C1667" s="8">
        <f t="shared" si="2116"/>
        <v>44763</v>
      </c>
      <c r="D1667" s="260"/>
      <c r="E1667" s="261">
        <v>2.9700000000000001E-2</v>
      </c>
      <c r="F1667" s="260"/>
      <c r="G1667" s="262">
        <v>2.58E-2</v>
      </c>
      <c r="H1667" s="261"/>
      <c r="I1667" s="260"/>
      <c r="J1667" s="261">
        <v>2.7900000000000001E-2</v>
      </c>
      <c r="K1667" s="260"/>
      <c r="L1667" s="261">
        <v>3.4700000000000002E-2</v>
      </c>
      <c r="M1667" s="264">
        <f t="shared" si="2142"/>
        <v>2.7458620689655169E-2</v>
      </c>
      <c r="N1667" s="264">
        <f t="shared" si="2143"/>
        <v>3.2162857142857146E-2</v>
      </c>
      <c r="O1667" s="264">
        <f t="shared" si="2144"/>
        <v>2.463566666666667E-2</v>
      </c>
      <c r="P1667" s="264">
        <f t="shared" si="2145"/>
        <v>3.0383333333333328E-2</v>
      </c>
      <c r="Q1667" s="265">
        <f t="shared" si="2178"/>
        <v>2.9700000000000001E-2</v>
      </c>
      <c r="R1667" s="265">
        <f t="shared" si="2179"/>
        <v>2.58E-2</v>
      </c>
      <c r="S1667" s="265">
        <f t="shared" si="2180"/>
        <v>2.7900000000000001E-2</v>
      </c>
      <c r="T1667" s="265">
        <f t="shared" si="2181"/>
        <v>3.4700000000000002E-2</v>
      </c>
      <c r="V1667" s="257"/>
      <c r="W1667" s="265">
        <f t="shared" si="2182"/>
        <v>2.9525000000000003E-2</v>
      </c>
    </row>
    <row r="1668" spans="1:30" ht="17.45" customHeight="1" x14ac:dyDescent="0.25">
      <c r="A1668" s="257">
        <f t="shared" si="2166"/>
        <v>7</v>
      </c>
      <c r="B1668" s="257">
        <f t="shared" si="2167"/>
        <v>2022</v>
      </c>
      <c r="C1668" s="8">
        <f t="shared" si="2116"/>
        <v>44764</v>
      </c>
      <c r="D1668" s="260">
        <v>2.8299999999999999E-2</v>
      </c>
      <c r="E1668" s="261"/>
      <c r="F1668" s="260"/>
      <c r="G1668" s="262"/>
      <c r="H1668" s="261">
        <v>2.24E-2</v>
      </c>
      <c r="I1668" s="260">
        <v>2.07E-2</v>
      </c>
      <c r="J1668" s="261"/>
      <c r="K1668" s="260">
        <v>2.6499999999999999E-2</v>
      </c>
      <c r="L1668" s="261"/>
      <c r="M1668" s="264">
        <f t="shared" si="2142"/>
        <v>2.7703448275862064E-2</v>
      </c>
      <c r="N1668" s="264">
        <f t="shared" si="2143"/>
        <v>3.1785714285714285E-2</v>
      </c>
      <c r="O1668" s="264">
        <f t="shared" si="2144"/>
        <v>2.3919000000000003E-2</v>
      </c>
      <c r="P1668" s="264">
        <f t="shared" si="2145"/>
        <v>3.0519999999999992E-2</v>
      </c>
      <c r="Q1668" s="265">
        <f t="shared" si="2178"/>
        <v>2.8299999999999999E-2</v>
      </c>
      <c r="R1668" s="265">
        <f t="shared" si="2179"/>
        <v>2.24E-2</v>
      </c>
      <c r="S1668" s="265">
        <f t="shared" si="2180"/>
        <v>2.07E-2</v>
      </c>
      <c r="T1668" s="265">
        <f t="shared" si="2181"/>
        <v>2.6499999999999999E-2</v>
      </c>
      <c r="V1668" s="257"/>
      <c r="W1668" s="265">
        <f t="shared" si="2182"/>
        <v>2.4474999999999997E-2</v>
      </c>
      <c r="X1668" s="265">
        <f>AVERAGE(Q1664:T1668)</f>
        <v>3.4742499999999996E-2</v>
      </c>
      <c r="Y1668" s="266">
        <v>238</v>
      </c>
    </row>
    <row r="1669" spans="1:30" ht="17.45" customHeight="1" x14ac:dyDescent="0.25">
      <c r="A1669" s="257">
        <f t="shared" si="2166"/>
        <v>7</v>
      </c>
      <c r="B1669" s="257">
        <f t="shared" si="2167"/>
        <v>2022</v>
      </c>
      <c r="C1669" s="435">
        <f t="shared" ref="C1669:C1732" si="2183">C1668+1</f>
        <v>44765</v>
      </c>
      <c r="D1669" s="434"/>
      <c r="E1669" s="436">
        <v>1.7100000000000001E-2</v>
      </c>
      <c r="F1669" s="434"/>
      <c r="G1669" s="438">
        <v>2.1399999999999999E-2</v>
      </c>
      <c r="H1669" s="436"/>
      <c r="I1669" s="434"/>
      <c r="J1669" s="436">
        <v>1.7100000000000001E-2</v>
      </c>
      <c r="K1669" s="434"/>
      <c r="L1669" s="436">
        <v>2.5600000000000001E-2</v>
      </c>
      <c r="M1669" s="264">
        <f t="shared" si="2142"/>
        <v>2.7458620689655169E-2</v>
      </c>
      <c r="N1669" s="264">
        <f t="shared" si="2143"/>
        <v>3.1322857142857145E-2</v>
      </c>
      <c r="O1669" s="264">
        <f t="shared" si="2144"/>
        <v>2.3185666666666667E-2</v>
      </c>
      <c r="P1669" s="264">
        <f t="shared" si="2145"/>
        <v>2.9803333333333328E-2</v>
      </c>
      <c r="Q1669" s="442">
        <f t="shared" si="2178"/>
        <v>1.7100000000000001E-2</v>
      </c>
      <c r="R1669" s="442">
        <f t="shared" si="2179"/>
        <v>2.1399999999999999E-2</v>
      </c>
      <c r="S1669" s="442">
        <f t="shared" si="2180"/>
        <v>1.7100000000000001E-2</v>
      </c>
      <c r="T1669" s="442">
        <f t="shared" si="2181"/>
        <v>2.5600000000000001E-2</v>
      </c>
      <c r="U1669" s="326"/>
      <c r="V1669" s="442">
        <f>AVERAGE(Q1669:T1669)</f>
        <v>2.0299999999999999E-2</v>
      </c>
      <c r="W1669" s="445"/>
      <c r="X1669" s="257"/>
      <c r="Y1669" s="266">
        <v>238</v>
      </c>
    </row>
    <row r="1670" spans="1:30" ht="17.45" customHeight="1" x14ac:dyDescent="0.25">
      <c r="A1670" s="257">
        <f t="shared" si="2166"/>
        <v>7</v>
      </c>
      <c r="B1670" s="257">
        <f t="shared" si="2167"/>
        <v>2022</v>
      </c>
      <c r="C1670" s="48">
        <f t="shared" si="2183"/>
        <v>44766</v>
      </c>
      <c r="D1670" s="434">
        <v>1.44E-2</v>
      </c>
      <c r="E1670" s="436"/>
      <c r="F1670" s="434">
        <v>1.4200000000000001E-2</v>
      </c>
      <c r="G1670" s="438"/>
      <c r="H1670" s="436">
        <v>1.34E-2</v>
      </c>
      <c r="I1670" s="434">
        <v>6.8500000000000002E-3</v>
      </c>
      <c r="J1670" s="436"/>
      <c r="K1670" s="434">
        <v>1.6899999999999998E-2</v>
      </c>
      <c r="L1670" s="436"/>
      <c r="M1670" s="264">
        <f t="shared" si="2142"/>
        <v>2.6937931034482755E-2</v>
      </c>
      <c r="N1670" s="264">
        <f t="shared" si="2143"/>
        <v>2.8000000000000001E-2</v>
      </c>
      <c r="O1670" s="264">
        <f t="shared" si="2144"/>
        <v>2.2447333333333333E-2</v>
      </c>
      <c r="P1670" s="264">
        <f t="shared" si="2145"/>
        <v>2.9503333333333326E-2</v>
      </c>
      <c r="Q1670" s="442">
        <f t="shared" si="2178"/>
        <v>1.44E-2</v>
      </c>
      <c r="R1670" s="442">
        <f t="shared" si="2179"/>
        <v>1.38E-2</v>
      </c>
      <c r="S1670" s="442">
        <f t="shared" si="2180"/>
        <v>6.8500000000000002E-3</v>
      </c>
      <c r="T1670" s="442">
        <f t="shared" si="2181"/>
        <v>1.6899999999999998E-2</v>
      </c>
      <c r="U1670" s="326"/>
      <c r="V1670" s="442">
        <f>AVERAGE(Q1670:T1670)</f>
        <v>1.2987499999999999E-2</v>
      </c>
      <c r="W1670" s="445"/>
      <c r="X1670" s="265">
        <f>AVERAGE(Q1669:T1670)</f>
        <v>1.6643749999999999E-2</v>
      </c>
      <c r="Y1670" s="266">
        <v>238</v>
      </c>
    </row>
    <row r="1671" spans="1:30" ht="17.45" customHeight="1" x14ac:dyDescent="0.25">
      <c r="A1671" s="257">
        <f t="shared" si="2166"/>
        <v>7</v>
      </c>
      <c r="B1671" s="257">
        <f t="shared" si="2167"/>
        <v>2022</v>
      </c>
      <c r="C1671" s="8">
        <f t="shared" si="2183"/>
        <v>44767</v>
      </c>
      <c r="D1671" s="260"/>
      <c r="E1671" s="261">
        <v>3.6999999999999998E-2</v>
      </c>
      <c r="F1671" s="260"/>
      <c r="G1671" s="262">
        <v>2.52E-2</v>
      </c>
      <c r="H1671" s="261"/>
      <c r="I1671" s="260"/>
      <c r="J1671" s="261">
        <v>2.6200000000000001E-2</v>
      </c>
      <c r="K1671" s="260"/>
      <c r="L1671" s="261">
        <v>2.86E-2</v>
      </c>
      <c r="M1671" s="264">
        <f t="shared" si="2142"/>
        <v>2.7699999999999995E-2</v>
      </c>
      <c r="N1671" s="264">
        <f t="shared" si="2143"/>
        <v>2.8160000000000001E-2</v>
      </c>
      <c r="O1671" s="264">
        <f t="shared" si="2144"/>
        <v>2.2910666666666669E-2</v>
      </c>
      <c r="P1671" s="264">
        <f t="shared" si="2145"/>
        <v>3.002666666666666E-2</v>
      </c>
      <c r="Q1671" s="265">
        <f t="shared" ref="Q1671" si="2184">IFERROR(AVERAGE(D1671:E1671),"")</f>
        <v>3.6999999999999998E-2</v>
      </c>
      <c r="R1671" s="265">
        <f t="shared" ref="R1671" si="2185">IFERROR(AVERAGE(F1671:H1671),"")</f>
        <v>2.52E-2</v>
      </c>
      <c r="S1671" s="265">
        <f t="shared" ref="S1671" si="2186">IFERROR(AVERAGE(I1671:J1671),"")</f>
        <v>2.6200000000000001E-2</v>
      </c>
      <c r="T1671" s="265">
        <f t="shared" ref="T1671" si="2187">IFERROR(AVERAGE(K1671:L1671),"")</f>
        <v>2.86E-2</v>
      </c>
      <c r="V1671" s="257"/>
      <c r="W1671" s="265">
        <f t="shared" ref="W1671" si="2188">AVERAGE(Q1671:T1671)</f>
        <v>2.9250000000000002E-2</v>
      </c>
    </row>
    <row r="1672" spans="1:30" ht="17.45" customHeight="1" x14ac:dyDescent="0.25">
      <c r="A1672" s="257">
        <f t="shared" si="2166"/>
        <v>7</v>
      </c>
      <c r="B1672" s="257">
        <f t="shared" si="2167"/>
        <v>2022</v>
      </c>
      <c r="C1672" s="8">
        <f t="shared" si="2183"/>
        <v>44768</v>
      </c>
      <c r="D1672" s="260">
        <v>3.32E-2</v>
      </c>
      <c r="E1672" s="261"/>
      <c r="F1672" s="260">
        <v>4.2200000000000001E-2</v>
      </c>
      <c r="G1672" s="262"/>
      <c r="H1672" s="261"/>
      <c r="I1672" s="260">
        <v>3.3700000000000001E-2</v>
      </c>
      <c r="J1672" s="261"/>
      <c r="K1672" s="260">
        <v>2.7E-2</v>
      </c>
      <c r="L1672" s="261"/>
      <c r="M1672" s="264">
        <f t="shared" si="2142"/>
        <v>2.8337931034482754E-2</v>
      </c>
      <c r="N1672" s="264">
        <f t="shared" si="2143"/>
        <v>2.9088857142857145E-2</v>
      </c>
      <c r="O1672" s="264">
        <f t="shared" si="2144"/>
        <v>2.3735666666666665E-2</v>
      </c>
      <c r="P1672" s="264">
        <f t="shared" si="2145"/>
        <v>3.0576666666666662E-2</v>
      </c>
      <c r="Q1672" s="265">
        <f t="shared" ref="Q1672" si="2189">IFERROR(AVERAGE(D1672:E1672),"")</f>
        <v>3.32E-2</v>
      </c>
      <c r="R1672" s="265">
        <f t="shared" ref="R1672" si="2190">IFERROR(AVERAGE(F1672:H1672),"")</f>
        <v>4.2200000000000001E-2</v>
      </c>
      <c r="S1672" s="265">
        <f t="shared" ref="S1672" si="2191">IFERROR(AVERAGE(I1672:J1672),"")</f>
        <v>3.3700000000000001E-2</v>
      </c>
      <c r="T1672" s="265">
        <f t="shared" ref="T1672" si="2192">IFERROR(AVERAGE(K1672:L1672),"")</f>
        <v>2.7E-2</v>
      </c>
      <c r="V1672" s="257"/>
      <c r="W1672" s="265">
        <f t="shared" ref="W1672" si="2193">AVERAGE(Q1672:T1672)</f>
        <v>3.4025E-2</v>
      </c>
    </row>
    <row r="1673" spans="1:30" ht="17.45" customHeight="1" x14ac:dyDescent="0.25">
      <c r="A1673" s="257">
        <f t="shared" si="2166"/>
        <v>7</v>
      </c>
      <c r="B1673" s="257">
        <f t="shared" si="2167"/>
        <v>2022</v>
      </c>
      <c r="C1673" s="8">
        <f t="shared" si="2183"/>
        <v>44769</v>
      </c>
      <c r="D1673" s="260"/>
      <c r="E1673" s="261">
        <v>2.8299999999999999E-2</v>
      </c>
      <c r="F1673" s="260"/>
      <c r="G1673" s="262">
        <v>4.0399999999999998E-2</v>
      </c>
      <c r="H1673" s="261"/>
      <c r="I1673" s="260"/>
      <c r="J1673" s="261">
        <v>3.5999999999999997E-2</v>
      </c>
      <c r="K1673" s="260"/>
      <c r="L1673" s="261">
        <v>2.8199999999999999E-2</v>
      </c>
      <c r="M1673" s="264">
        <f t="shared" si="2142"/>
        <v>2.8499999999999998E-2</v>
      </c>
      <c r="N1673" s="264">
        <f t="shared" si="2143"/>
        <v>2.933742857142857E-2</v>
      </c>
      <c r="O1673" s="264">
        <f t="shared" si="2144"/>
        <v>2.3645666666666669E-2</v>
      </c>
      <c r="P1673" s="264">
        <f t="shared" si="2145"/>
        <v>3.0539999999999994E-2</v>
      </c>
      <c r="Q1673" s="265">
        <f t="shared" ref="Q1673" si="2194">IFERROR(AVERAGE(D1673:E1673),"")</f>
        <v>2.8299999999999999E-2</v>
      </c>
      <c r="R1673" s="265">
        <f t="shared" ref="R1673" si="2195">IFERROR(AVERAGE(F1673:H1673),"")</f>
        <v>4.0399999999999998E-2</v>
      </c>
      <c r="S1673" s="265">
        <f t="shared" ref="S1673" si="2196">IFERROR(AVERAGE(I1673:J1673),"")</f>
        <v>3.5999999999999997E-2</v>
      </c>
      <c r="T1673" s="265">
        <f t="shared" ref="T1673" si="2197">IFERROR(AVERAGE(K1673:L1673),"")</f>
        <v>2.8199999999999999E-2</v>
      </c>
      <c r="V1673" s="257"/>
      <c r="W1673" s="265">
        <f t="shared" ref="W1673" si="2198">AVERAGE(Q1673:T1673)</f>
        <v>3.3224999999999998E-2</v>
      </c>
    </row>
    <row r="1674" spans="1:30" ht="17.45" customHeight="1" thickBot="1" x14ac:dyDescent="0.3">
      <c r="A1674" s="257">
        <f t="shared" si="2166"/>
        <v>7</v>
      </c>
      <c r="B1674" s="257">
        <f t="shared" si="2167"/>
        <v>2022</v>
      </c>
      <c r="C1674" s="8">
        <f t="shared" si="2183"/>
        <v>44770</v>
      </c>
      <c r="D1674" s="260">
        <v>2.7099999999999999E-2</v>
      </c>
      <c r="E1674" s="261"/>
      <c r="F1674" s="260"/>
      <c r="G1674" s="262"/>
      <c r="H1674" s="261">
        <v>2.58E-2</v>
      </c>
      <c r="I1674" s="260">
        <v>2.9700000000000001E-2</v>
      </c>
      <c r="J1674" s="261"/>
      <c r="K1674" s="260">
        <v>2.5499999999999998E-2</v>
      </c>
      <c r="L1674" s="261"/>
      <c r="M1674" s="264">
        <f t="shared" si="2142"/>
        <v>2.8306896551724133E-2</v>
      </c>
      <c r="N1674" s="264">
        <f t="shared" si="2143"/>
        <v>2.9371714285714289E-2</v>
      </c>
      <c r="O1674" s="264">
        <f t="shared" si="2144"/>
        <v>2.3642333333333335E-2</v>
      </c>
      <c r="P1674" s="264">
        <f t="shared" si="2145"/>
        <v>3.0513333333333326E-2</v>
      </c>
      <c r="Q1674" s="265">
        <f t="shared" ref="Q1674:Q1678" si="2199">IFERROR(AVERAGE(D1674:E1674),"")</f>
        <v>2.7099999999999999E-2</v>
      </c>
      <c r="R1674" s="265">
        <f t="shared" ref="R1674:R1678" si="2200">IFERROR(AVERAGE(F1674:H1674),"")</f>
        <v>2.58E-2</v>
      </c>
      <c r="S1674" s="265">
        <f t="shared" ref="S1674:S1678" si="2201">IFERROR(AVERAGE(I1674:J1674),"")</f>
        <v>2.9700000000000001E-2</v>
      </c>
      <c r="T1674" s="265">
        <f t="shared" ref="T1674:T1678" si="2202">IFERROR(AVERAGE(K1674:L1674),"")</f>
        <v>2.5499999999999998E-2</v>
      </c>
      <c r="V1674" s="257"/>
      <c r="W1674" s="265">
        <f t="shared" ref="W1674:W1678" si="2203">AVERAGE(Q1674:T1674)</f>
        <v>2.7025E-2</v>
      </c>
    </row>
    <row r="1675" spans="1:30" ht="17.45" customHeight="1" thickBot="1" x14ac:dyDescent="0.3">
      <c r="A1675" s="257">
        <f t="shared" si="2166"/>
        <v>7</v>
      </c>
      <c r="B1675" s="257">
        <f t="shared" si="2167"/>
        <v>2022</v>
      </c>
      <c r="C1675" s="8">
        <f t="shared" si="2183"/>
        <v>44771</v>
      </c>
      <c r="D1675" s="252"/>
      <c r="E1675" s="253">
        <v>3.04E-2</v>
      </c>
      <c r="F1675" s="252"/>
      <c r="G1675" s="254">
        <v>3.27E-2</v>
      </c>
      <c r="H1675" s="253"/>
      <c r="I1675" s="252"/>
      <c r="J1675" s="253">
        <v>2.8899999999999999E-2</v>
      </c>
      <c r="K1675" s="252"/>
      <c r="L1675" s="253">
        <v>3.8100000000000002E-2</v>
      </c>
      <c r="M1675" s="264">
        <f t="shared" si="2142"/>
        <v>2.8237931034482754E-2</v>
      </c>
      <c r="N1675" s="264">
        <f t="shared" si="2143"/>
        <v>2.9431714285714287E-2</v>
      </c>
      <c r="O1675" s="264">
        <f t="shared" si="2144"/>
        <v>2.3465666666666669E-2</v>
      </c>
      <c r="P1675" s="264">
        <f t="shared" si="2145"/>
        <v>3.0579999999999996E-2</v>
      </c>
      <c r="Q1675" s="265">
        <f t="shared" si="2199"/>
        <v>3.04E-2</v>
      </c>
      <c r="R1675" s="265">
        <f t="shared" si="2200"/>
        <v>3.27E-2</v>
      </c>
      <c r="S1675" s="265">
        <f t="shared" si="2201"/>
        <v>2.8899999999999999E-2</v>
      </c>
      <c r="T1675" s="265">
        <f t="shared" si="2202"/>
        <v>3.8100000000000002E-2</v>
      </c>
      <c r="V1675" s="257"/>
      <c r="W1675" s="265">
        <f t="shared" si="2203"/>
        <v>3.2524999999999998E-2</v>
      </c>
      <c r="X1675" s="265">
        <f>AVERAGE(Q1671:T1675)</f>
        <v>3.1210000000000005E-2</v>
      </c>
      <c r="Y1675" s="266">
        <v>239</v>
      </c>
      <c r="Z1675" s="514" t="s">
        <v>88</v>
      </c>
      <c r="AA1675" s="515">
        <v>2022</v>
      </c>
      <c r="AB1675" s="516"/>
      <c r="AC1675" s="516"/>
      <c r="AD1675" s="516"/>
    </row>
    <row r="1676" spans="1:30" ht="17.45" customHeight="1" x14ac:dyDescent="0.25">
      <c r="A1676" s="257">
        <f t="shared" si="2166"/>
        <v>7</v>
      </c>
      <c r="B1676" s="257">
        <f t="shared" si="2167"/>
        <v>2022</v>
      </c>
      <c r="C1676" s="48">
        <f t="shared" si="2183"/>
        <v>44772</v>
      </c>
      <c r="D1676" s="448">
        <v>1.61E-2</v>
      </c>
      <c r="E1676" s="449"/>
      <c r="F1676" s="448">
        <v>2.7199999999999998E-2</v>
      </c>
      <c r="G1676" s="450"/>
      <c r="H1676" s="449">
        <v>2.3400000000000001E-2</v>
      </c>
      <c r="I1676" s="448">
        <v>1.4E-2</v>
      </c>
      <c r="J1676" s="449"/>
      <c r="K1676" s="448">
        <v>1.8100000000000002E-2</v>
      </c>
      <c r="L1676" s="449"/>
      <c r="M1676" s="264">
        <f t="shared" si="2142"/>
        <v>2.7855172413793101E-2</v>
      </c>
      <c r="N1676" s="264">
        <f t="shared" si="2143"/>
        <v>2.9506000000000001E-2</v>
      </c>
      <c r="O1676" s="264">
        <f t="shared" si="2144"/>
        <v>2.3125666666666669E-2</v>
      </c>
      <c r="P1676" s="264">
        <f t="shared" si="2145"/>
        <v>3.0316666666666662E-2</v>
      </c>
      <c r="Q1676" s="442">
        <f t="shared" si="2199"/>
        <v>1.61E-2</v>
      </c>
      <c r="R1676" s="442">
        <f t="shared" si="2200"/>
        <v>2.53E-2</v>
      </c>
      <c r="S1676" s="442">
        <f t="shared" si="2201"/>
        <v>1.4E-2</v>
      </c>
      <c r="T1676" s="442">
        <f t="shared" si="2202"/>
        <v>1.8100000000000002E-2</v>
      </c>
      <c r="U1676" s="326"/>
      <c r="V1676" s="442">
        <f>AVERAGE(Q1676:T1676)</f>
        <v>1.8374999999999999E-2</v>
      </c>
      <c r="W1676" s="445"/>
      <c r="X1676" s="257"/>
      <c r="Y1676" s="266">
        <v>239</v>
      </c>
      <c r="Z1676" s="517" t="s">
        <v>35</v>
      </c>
      <c r="AA1676" s="517" t="s">
        <v>1</v>
      </c>
      <c r="AB1676" s="517" t="s">
        <v>2</v>
      </c>
      <c r="AC1676" s="517" t="s">
        <v>9</v>
      </c>
      <c r="AD1676" s="517" t="s">
        <v>12</v>
      </c>
    </row>
    <row r="1677" spans="1:30" ht="17.45" customHeight="1" thickBot="1" x14ac:dyDescent="0.3">
      <c r="A1677" s="257">
        <f t="shared" si="2166"/>
        <v>7</v>
      </c>
      <c r="B1677" s="257">
        <f t="shared" si="2167"/>
        <v>2022</v>
      </c>
      <c r="C1677" s="459">
        <f t="shared" si="2183"/>
        <v>44773</v>
      </c>
      <c r="D1677" s="485"/>
      <c r="E1677" s="486">
        <v>1.14E-2</v>
      </c>
      <c r="F1677" s="485"/>
      <c r="G1677" s="487">
        <v>1.8800000000000001E-2</v>
      </c>
      <c r="H1677" s="486"/>
      <c r="I1677" s="485"/>
      <c r="J1677" s="486">
        <v>7.1799999999999998E-3</v>
      </c>
      <c r="K1677" s="485"/>
      <c r="L1677" s="486">
        <v>1.66E-2</v>
      </c>
      <c r="M1677" s="264">
        <f t="shared" si="2142"/>
        <v>2.7513793103448269E-2</v>
      </c>
      <c r="N1677" s="264">
        <f t="shared" si="2143"/>
        <v>2.9163142857142856E-2</v>
      </c>
      <c r="O1677" s="264">
        <f t="shared" si="2144"/>
        <v>2.2505000000000001E-2</v>
      </c>
      <c r="P1677" s="264">
        <f t="shared" si="2145"/>
        <v>3.005999999999999E-2</v>
      </c>
      <c r="Q1677" s="442">
        <f t="shared" si="2199"/>
        <v>1.14E-2</v>
      </c>
      <c r="R1677" s="442">
        <f t="shared" si="2200"/>
        <v>1.8800000000000001E-2</v>
      </c>
      <c r="S1677" s="442">
        <f t="shared" si="2201"/>
        <v>7.1799999999999998E-3</v>
      </c>
      <c r="T1677" s="442">
        <f t="shared" si="2202"/>
        <v>1.66E-2</v>
      </c>
      <c r="U1677" s="326"/>
      <c r="V1677" s="442">
        <f>AVERAGE(Q1677:T1677)</f>
        <v>1.3495E-2</v>
      </c>
      <c r="W1677" s="445"/>
      <c r="X1677" s="265">
        <f>AVERAGE(Q1676:T1677)</f>
        <v>1.5935000000000001E-2</v>
      </c>
      <c r="Y1677" s="266">
        <v>239</v>
      </c>
      <c r="Z1677" s="518" t="s">
        <v>58</v>
      </c>
      <c r="AA1677" s="519">
        <f>AVERAGE(D1647:E1677)</f>
        <v>2.7306666666666663E-2</v>
      </c>
      <c r="AB1677" s="519">
        <f>AVERAGE(F1647:H1677)</f>
        <v>2.9208611111111109E-2</v>
      </c>
      <c r="AC1677" s="519">
        <f>AVERAGE(I1647:J1677)</f>
        <v>2.2611290322580649E-2</v>
      </c>
      <c r="AD1677" s="519">
        <f>AVERAGE(K1647:L1677)</f>
        <v>2.9874193548387089E-2</v>
      </c>
    </row>
    <row r="1678" spans="1:30" ht="17.45" customHeight="1" x14ac:dyDescent="0.25">
      <c r="A1678" s="257">
        <f t="shared" si="2166"/>
        <v>8</v>
      </c>
      <c r="B1678" s="257">
        <f t="shared" si="2167"/>
        <v>2022</v>
      </c>
      <c r="C1678" s="115">
        <f t="shared" si="2183"/>
        <v>44774</v>
      </c>
      <c r="D1678" s="411">
        <v>2.6200000000000001E-2</v>
      </c>
      <c r="E1678" s="412"/>
      <c r="F1678" s="416">
        <v>8.0399999999999999E-2</v>
      </c>
      <c r="G1678" s="414"/>
      <c r="H1678" s="412"/>
      <c r="I1678" s="411">
        <v>2.5899999999999999E-2</v>
      </c>
      <c r="J1678" s="412"/>
      <c r="K1678" s="411">
        <v>2.1299999999999999E-2</v>
      </c>
      <c r="L1678" s="412"/>
      <c r="M1678" s="264">
        <f t="shared" si="2142"/>
        <v>2.7910344827586205E-2</v>
      </c>
      <c r="N1678" s="264">
        <f t="shared" si="2143"/>
        <v>3.1040285714285718E-2</v>
      </c>
      <c r="O1678" s="264">
        <f t="shared" si="2144"/>
        <v>2.2888333333333337E-2</v>
      </c>
      <c r="P1678" s="264">
        <f t="shared" si="2145"/>
        <v>3.0269999999999995E-2</v>
      </c>
      <c r="Q1678" s="265">
        <f t="shared" si="2199"/>
        <v>2.6200000000000001E-2</v>
      </c>
      <c r="R1678" s="265">
        <f t="shared" si="2200"/>
        <v>8.0399999999999999E-2</v>
      </c>
      <c r="S1678" s="265">
        <f t="shared" si="2201"/>
        <v>2.5899999999999999E-2</v>
      </c>
      <c r="T1678" s="265">
        <f t="shared" si="2202"/>
        <v>2.1299999999999999E-2</v>
      </c>
      <c r="V1678" s="257"/>
      <c r="W1678" s="265">
        <f t="shared" si="2203"/>
        <v>3.8449999999999998E-2</v>
      </c>
      <c r="Z1678" s="518" t="s">
        <v>59</v>
      </c>
      <c r="AA1678" s="519">
        <f>MAX(D1647:E1677)</f>
        <v>5.2200000000000003E-2</v>
      </c>
      <c r="AB1678" s="519">
        <f>MAX(F1647:H1677)</f>
        <v>5.1799999999999999E-2</v>
      </c>
      <c r="AC1678" s="519">
        <f>MAX(I1647:J1677)</f>
        <v>4.1700000000000001E-2</v>
      </c>
      <c r="AD1678" s="519">
        <f>MAX(K1647:L1677)</f>
        <v>6.0499999999999998E-2</v>
      </c>
    </row>
    <row r="1679" spans="1:30" ht="17.45" customHeight="1" thickBot="1" x14ac:dyDescent="0.3">
      <c r="A1679" s="257">
        <f t="shared" si="2166"/>
        <v>8</v>
      </c>
      <c r="B1679" s="257">
        <f t="shared" si="2167"/>
        <v>2022</v>
      </c>
      <c r="C1679" s="8">
        <f t="shared" si="2183"/>
        <v>44775</v>
      </c>
      <c r="D1679" s="260"/>
      <c r="E1679" s="261">
        <v>2.1299999999999999E-2</v>
      </c>
      <c r="F1679" s="260"/>
      <c r="G1679" s="262">
        <v>3.8899999999999997E-2</v>
      </c>
      <c r="H1679" s="261"/>
      <c r="I1679" s="260"/>
      <c r="J1679" s="261">
        <v>3.8399999999999997E-2</v>
      </c>
      <c r="K1679" s="260"/>
      <c r="L1679" s="261">
        <v>2.8400000000000002E-2</v>
      </c>
      <c r="M1679" s="264">
        <f t="shared" si="2142"/>
        <v>2.8231034482758616E-2</v>
      </c>
      <c r="N1679" s="264">
        <f t="shared" si="2143"/>
        <v>3.1791714285714284E-2</v>
      </c>
      <c r="O1679" s="264">
        <f t="shared" si="2144"/>
        <v>2.4015000000000005E-2</v>
      </c>
      <c r="P1679" s="264">
        <f t="shared" si="2145"/>
        <v>3.0596666666666657E-2</v>
      </c>
      <c r="Q1679" s="265">
        <f t="shared" ref="Q1679" si="2204">IFERROR(AVERAGE(D1679:E1679),"")</f>
        <v>2.1299999999999999E-2</v>
      </c>
      <c r="R1679" s="265">
        <f t="shared" ref="R1679" si="2205">IFERROR(AVERAGE(F1679:H1679),"")</f>
        <v>3.8899999999999997E-2</v>
      </c>
      <c r="S1679" s="265">
        <f t="shared" ref="S1679" si="2206">IFERROR(AVERAGE(I1679:J1679),"")</f>
        <v>3.8399999999999997E-2</v>
      </c>
      <c r="T1679" s="265">
        <f t="shared" ref="T1679" si="2207">IFERROR(AVERAGE(K1679:L1679),"")</f>
        <v>2.8400000000000002E-2</v>
      </c>
      <c r="V1679" s="257"/>
      <c r="W1679" s="265">
        <f t="shared" ref="W1679" si="2208">AVERAGE(Q1679:T1679)</f>
        <v>3.175E-2</v>
      </c>
      <c r="Z1679" s="520" t="s">
        <v>128</v>
      </c>
      <c r="AA1679" s="521">
        <f>COUNTIF(D1647:E1677,"&gt;=0.075")</f>
        <v>0</v>
      </c>
      <c r="AB1679" s="521">
        <f>COUNTIF(F1647:H1677,"&gt;=0.075")</f>
        <v>0</v>
      </c>
      <c r="AC1679" s="521">
        <f>COUNTIF(I1647:J1677,"&gt;=0.075")</f>
        <v>0</v>
      </c>
      <c r="AD1679" s="521">
        <f>COUNTIF(K1647:L1677,"&gt;=0.075")</f>
        <v>0</v>
      </c>
    </row>
    <row r="1680" spans="1:30" ht="17.45" customHeight="1" thickBot="1" x14ac:dyDescent="0.3">
      <c r="A1680" s="257">
        <f t="shared" si="2166"/>
        <v>8</v>
      </c>
      <c r="B1680" s="257">
        <f t="shared" si="2167"/>
        <v>2022</v>
      </c>
      <c r="C1680" s="8">
        <f t="shared" si="2183"/>
        <v>44776</v>
      </c>
      <c r="D1680" s="260">
        <v>4.3999999999999997E-2</v>
      </c>
      <c r="E1680" s="261"/>
      <c r="F1680" s="260"/>
      <c r="G1680" s="262"/>
      <c r="H1680" s="261">
        <v>3.15E-2</v>
      </c>
      <c r="I1680" s="260">
        <v>2.98E-2</v>
      </c>
      <c r="J1680" s="261"/>
      <c r="K1680" s="260">
        <v>3.6700000000000003E-2</v>
      </c>
      <c r="L1680" s="261"/>
      <c r="M1680" s="264">
        <f t="shared" si="2142"/>
        <v>2.9327586206896548E-2</v>
      </c>
      <c r="N1680" s="264">
        <f t="shared" si="2143"/>
        <v>3.2420000000000004E-2</v>
      </c>
      <c r="O1680" s="264">
        <f t="shared" si="2144"/>
        <v>2.4791000000000004E-2</v>
      </c>
      <c r="P1680" s="264">
        <f t="shared" si="2145"/>
        <v>3.1366666666666661E-2</v>
      </c>
      <c r="Q1680" s="265">
        <f t="shared" ref="Q1680" si="2209">IFERROR(AVERAGE(D1680:E1680),"")</f>
        <v>4.3999999999999997E-2</v>
      </c>
      <c r="R1680" s="265">
        <f t="shared" ref="R1680" si="2210">IFERROR(AVERAGE(F1680:H1680),"")</f>
        <v>3.15E-2</v>
      </c>
      <c r="S1680" s="265">
        <f t="shared" ref="S1680" si="2211">IFERROR(AVERAGE(I1680:J1680),"")</f>
        <v>2.98E-2</v>
      </c>
      <c r="T1680" s="265">
        <f t="shared" ref="T1680" si="2212">IFERROR(AVERAGE(K1680:L1680),"")</f>
        <v>3.6700000000000003E-2</v>
      </c>
      <c r="V1680" s="257"/>
      <c r="W1680" s="265">
        <f t="shared" ref="W1680" si="2213">AVERAGE(Q1680:T1680)</f>
        <v>3.5500000000000004E-2</v>
      </c>
      <c r="AD1680" s="522">
        <f>AVERAGE(AA1677:AD1677)</f>
        <v>2.7250190412186379E-2</v>
      </c>
    </row>
    <row r="1681" spans="1:25" ht="17.45" customHeight="1" x14ac:dyDescent="0.25">
      <c r="A1681" s="257">
        <f t="shared" si="2166"/>
        <v>8</v>
      </c>
      <c r="B1681" s="257">
        <f t="shared" si="2167"/>
        <v>2022</v>
      </c>
      <c r="C1681" s="8">
        <f t="shared" si="2183"/>
        <v>44777</v>
      </c>
      <c r="D1681" s="260"/>
      <c r="E1681" s="261">
        <v>2.1100000000000001E-2</v>
      </c>
      <c r="F1681" s="260"/>
      <c r="G1681" s="262">
        <v>3.9899999999999998E-2</v>
      </c>
      <c r="H1681" s="261"/>
      <c r="I1681" s="260"/>
      <c r="J1681" s="261">
        <v>3.8899999999999997E-2</v>
      </c>
      <c r="K1681" s="260"/>
      <c r="L1681" s="261">
        <v>2.4299999999999999E-2</v>
      </c>
      <c r="M1681" s="264">
        <f t="shared" si="2142"/>
        <v>2.8875862068965519E-2</v>
      </c>
      <c r="N1681" s="264">
        <f t="shared" si="2143"/>
        <v>3.262857142857143E-2</v>
      </c>
      <c r="O1681" s="264">
        <f t="shared" si="2144"/>
        <v>2.5251000000000006E-2</v>
      </c>
      <c r="P1681" s="264">
        <f t="shared" si="2145"/>
        <v>3.0909999999999993E-2</v>
      </c>
      <c r="Q1681" s="265">
        <f t="shared" ref="Q1681" si="2214">IFERROR(AVERAGE(D1681:E1681),"")</f>
        <v>2.1100000000000001E-2</v>
      </c>
      <c r="R1681" s="265">
        <f t="shared" ref="R1681" si="2215">IFERROR(AVERAGE(F1681:H1681),"")</f>
        <v>3.9899999999999998E-2</v>
      </c>
      <c r="S1681" s="265">
        <f t="shared" ref="S1681" si="2216">IFERROR(AVERAGE(I1681:J1681),"")</f>
        <v>3.8899999999999997E-2</v>
      </c>
      <c r="T1681" s="265">
        <f t="shared" ref="T1681" si="2217">IFERROR(AVERAGE(K1681:L1681),"")</f>
        <v>2.4299999999999999E-2</v>
      </c>
      <c r="V1681" s="257"/>
      <c r="W1681" s="265">
        <f t="shared" ref="W1681" si="2218">AVERAGE(Q1681:T1681)</f>
        <v>3.1049999999999998E-2</v>
      </c>
    </row>
    <row r="1682" spans="1:25" ht="17.45" customHeight="1" x14ac:dyDescent="0.25">
      <c r="A1682" s="257">
        <f t="shared" si="2166"/>
        <v>8</v>
      </c>
      <c r="B1682" s="257">
        <f t="shared" si="2167"/>
        <v>2022</v>
      </c>
      <c r="C1682" s="48">
        <f t="shared" si="2183"/>
        <v>44778</v>
      </c>
      <c r="D1682" s="275">
        <v>2.1399999999999999E-2</v>
      </c>
      <c r="E1682" s="276"/>
      <c r="F1682" s="275">
        <v>2.9499999999999998E-2</v>
      </c>
      <c r="G1682" s="277"/>
      <c r="H1682" s="276">
        <v>2.4799999999999999E-2</v>
      </c>
      <c r="I1682" s="275">
        <v>2.64E-2</v>
      </c>
      <c r="J1682" s="276"/>
      <c r="K1682" s="275">
        <v>1.8200000000000001E-2</v>
      </c>
      <c r="L1682" s="276"/>
      <c r="M1682" s="264">
        <f t="shared" si="2142"/>
        <v>2.8272413793103447E-2</v>
      </c>
      <c r="N1682" s="264">
        <f t="shared" si="2143"/>
        <v>3.241142857142857E-2</v>
      </c>
      <c r="O1682" s="264">
        <f t="shared" si="2144"/>
        <v>2.5424333333333337E-2</v>
      </c>
      <c r="P1682" s="264">
        <f t="shared" si="2145"/>
        <v>3.0689999999999992E-2</v>
      </c>
      <c r="Q1682" s="265">
        <f t="shared" ref="Q1682" si="2219">IFERROR(AVERAGE(D1682:E1682),"")</f>
        <v>2.1399999999999999E-2</v>
      </c>
      <c r="R1682" s="265">
        <f t="shared" ref="R1682" si="2220">IFERROR(AVERAGE(F1682:H1682),"")</f>
        <v>2.7150000000000001E-2</v>
      </c>
      <c r="S1682" s="265">
        <f t="shared" ref="S1682" si="2221">IFERROR(AVERAGE(I1682:J1682),"")</f>
        <v>2.64E-2</v>
      </c>
      <c r="T1682" s="265">
        <f t="shared" ref="T1682" si="2222">IFERROR(AVERAGE(K1682:L1682),"")</f>
        <v>1.8200000000000001E-2</v>
      </c>
      <c r="V1682" s="257"/>
      <c r="W1682" s="265">
        <f t="shared" ref="W1682" si="2223">AVERAGE(Q1682:T1682)</f>
        <v>2.3287499999999996E-2</v>
      </c>
      <c r="X1682" s="265">
        <f>AVERAGE(Q1678:T1682)</f>
        <v>3.2007499999999994E-2</v>
      </c>
      <c r="Y1682" s="266">
        <v>240</v>
      </c>
    </row>
    <row r="1683" spans="1:25" ht="17.45" customHeight="1" x14ac:dyDescent="0.25">
      <c r="A1683" s="298">
        <f t="shared" si="2166"/>
        <v>8</v>
      </c>
      <c r="B1683" s="298">
        <f t="shared" si="2167"/>
        <v>2022</v>
      </c>
      <c r="C1683" s="435">
        <f t="shared" si="2183"/>
        <v>44779</v>
      </c>
      <c r="D1683" s="434"/>
      <c r="E1683" s="436">
        <v>2.0400000000000001E-2</v>
      </c>
      <c r="F1683" s="434"/>
      <c r="G1683" s="438">
        <v>2.9600000000000001E-2</v>
      </c>
      <c r="H1683" s="436"/>
      <c r="I1683" s="434"/>
      <c r="J1683" s="436">
        <v>1.4800000000000001E-2</v>
      </c>
      <c r="K1683" s="434"/>
      <c r="L1683" s="436">
        <v>1.7299999999999999E-2</v>
      </c>
      <c r="M1683" s="264">
        <f t="shared" si="2142"/>
        <v>2.7758620689655171E-2</v>
      </c>
      <c r="N1683" s="264">
        <f t="shared" si="2143"/>
        <v>3.2417142857142867E-2</v>
      </c>
      <c r="O1683" s="264">
        <f t="shared" si="2144"/>
        <v>2.518433333333334E-2</v>
      </c>
      <c r="P1683" s="264">
        <f t="shared" si="2145"/>
        <v>3.005999999999999E-2</v>
      </c>
      <c r="Q1683" s="442">
        <f t="shared" ref="Q1683:Q1689" si="2224">IFERROR(AVERAGE(D1683:E1683),"")</f>
        <v>2.0400000000000001E-2</v>
      </c>
      <c r="R1683" s="442">
        <f t="shared" ref="R1683:R1689" si="2225">IFERROR(AVERAGE(F1683:H1683),"")</f>
        <v>2.9600000000000001E-2</v>
      </c>
      <c r="S1683" s="442">
        <f t="shared" ref="S1683:S1689" si="2226">IFERROR(AVERAGE(I1683:J1683),"")</f>
        <v>1.4800000000000001E-2</v>
      </c>
      <c r="T1683" s="442">
        <f t="shared" ref="T1683:T1689" si="2227">IFERROR(AVERAGE(K1683:L1683),"")</f>
        <v>1.7299999999999999E-2</v>
      </c>
      <c r="U1683" s="326"/>
      <c r="V1683" s="442">
        <f>AVERAGE(Q1683:T1683)</f>
        <v>2.0524999999999998E-2</v>
      </c>
      <c r="W1683" s="445"/>
      <c r="X1683" s="257"/>
      <c r="Y1683" s="266">
        <v>240</v>
      </c>
    </row>
    <row r="1684" spans="1:25" ht="17.45" customHeight="1" x14ac:dyDescent="0.25">
      <c r="A1684" s="298">
        <f t="shared" si="2166"/>
        <v>8</v>
      </c>
      <c r="B1684" s="298">
        <f t="shared" si="2167"/>
        <v>2022</v>
      </c>
      <c r="C1684" s="435">
        <f t="shared" si="2183"/>
        <v>44780</v>
      </c>
      <c r="D1684" s="434">
        <v>1.43E-2</v>
      </c>
      <c r="E1684" s="436"/>
      <c r="F1684" s="434">
        <v>1.9599999999999999E-2</v>
      </c>
      <c r="G1684" s="438"/>
      <c r="H1684" s="436"/>
      <c r="I1684" s="434">
        <v>9.8399999999999998E-3</v>
      </c>
      <c r="J1684" s="436"/>
      <c r="K1684" s="434">
        <v>1.46E-2</v>
      </c>
      <c r="L1684" s="436"/>
      <c r="M1684" s="264">
        <f t="shared" si="2142"/>
        <v>2.7337931034482753E-2</v>
      </c>
      <c r="N1684" s="264">
        <f t="shared" si="2143"/>
        <v>3.1888571428571433E-2</v>
      </c>
      <c r="O1684" s="264">
        <f t="shared" si="2144"/>
        <v>2.4775666666666672E-2</v>
      </c>
      <c r="P1684" s="264">
        <f t="shared" si="2145"/>
        <v>2.9693333333333325E-2</v>
      </c>
      <c r="Q1684" s="442">
        <f t="shared" si="2224"/>
        <v>1.43E-2</v>
      </c>
      <c r="R1684" s="442">
        <f t="shared" si="2225"/>
        <v>1.9599999999999999E-2</v>
      </c>
      <c r="S1684" s="442">
        <f t="shared" si="2226"/>
        <v>9.8399999999999998E-3</v>
      </c>
      <c r="T1684" s="442">
        <f t="shared" si="2227"/>
        <v>1.46E-2</v>
      </c>
      <c r="U1684" s="326"/>
      <c r="V1684" s="442">
        <f>AVERAGE(Q1684:T1684)</f>
        <v>1.4585000000000001E-2</v>
      </c>
      <c r="W1684" s="445"/>
      <c r="X1684" s="265">
        <f>AVERAGE(Q1683:T1684)</f>
        <v>1.7554999999999998E-2</v>
      </c>
      <c r="Y1684" s="266">
        <v>240</v>
      </c>
    </row>
    <row r="1685" spans="1:25" ht="17.45" customHeight="1" x14ac:dyDescent="0.25">
      <c r="A1685" s="257">
        <f t="shared" si="2166"/>
        <v>8</v>
      </c>
      <c r="B1685" s="257">
        <f t="shared" si="2167"/>
        <v>2022</v>
      </c>
      <c r="C1685" s="8">
        <f t="shared" si="2183"/>
        <v>44781</v>
      </c>
      <c r="D1685" s="260"/>
      <c r="E1685" s="261">
        <v>2.3300000000000001E-2</v>
      </c>
      <c r="F1685" s="260"/>
      <c r="G1685" s="262">
        <v>2.9899999999999999E-2</v>
      </c>
      <c r="H1685" s="261"/>
      <c r="I1685" s="260"/>
      <c r="J1685" s="261">
        <v>2.4899999999999999E-2</v>
      </c>
      <c r="K1685" s="260"/>
      <c r="L1685" s="261">
        <v>2.93E-2</v>
      </c>
      <c r="M1685" s="264">
        <f t="shared" si="2142"/>
        <v>2.7758620689655171E-2</v>
      </c>
      <c r="N1685" s="264">
        <f t="shared" si="2143"/>
        <v>3.2374285714285723E-2</v>
      </c>
      <c r="O1685" s="264">
        <f t="shared" si="2144"/>
        <v>2.4699000000000006E-2</v>
      </c>
      <c r="P1685" s="264">
        <f t="shared" si="2145"/>
        <v>2.993666666666666E-2</v>
      </c>
      <c r="Q1685" s="265">
        <f t="shared" si="2224"/>
        <v>2.3300000000000001E-2</v>
      </c>
      <c r="R1685" s="265">
        <f t="shared" si="2225"/>
        <v>2.9899999999999999E-2</v>
      </c>
      <c r="S1685" s="265">
        <f t="shared" si="2226"/>
        <v>2.4899999999999999E-2</v>
      </c>
      <c r="T1685" s="265">
        <f t="shared" si="2227"/>
        <v>2.93E-2</v>
      </c>
      <c r="V1685" s="257"/>
      <c r="W1685" s="265">
        <f t="shared" ref="W1685:W1689" si="2228">AVERAGE(Q1685:T1685)</f>
        <v>2.6849999999999999E-2</v>
      </c>
    </row>
    <row r="1686" spans="1:25" ht="17.45" customHeight="1" x14ac:dyDescent="0.25">
      <c r="A1686" s="257">
        <f t="shared" si="2166"/>
        <v>8</v>
      </c>
      <c r="B1686" s="257">
        <f t="shared" si="2167"/>
        <v>2022</v>
      </c>
      <c r="C1686" s="8">
        <f t="shared" si="2183"/>
        <v>44782</v>
      </c>
      <c r="D1686" s="260">
        <v>3.3099999999999997E-2</v>
      </c>
      <c r="E1686" s="261"/>
      <c r="F1686" s="260"/>
      <c r="G1686" s="262"/>
      <c r="H1686" s="261">
        <v>2.3699999999999999E-2</v>
      </c>
      <c r="I1686" s="260">
        <v>2.3300000000000001E-2</v>
      </c>
      <c r="J1686" s="261"/>
      <c r="K1686" s="260">
        <v>2.6599999999999999E-2</v>
      </c>
      <c r="L1686" s="261"/>
      <c r="M1686" s="264">
        <f t="shared" si="2142"/>
        <v>2.8213793103448272E-2</v>
      </c>
      <c r="N1686" s="264">
        <f t="shared" si="2143"/>
        <v>3.2348571428571435E-2</v>
      </c>
      <c r="O1686" s="264">
        <f t="shared" si="2144"/>
        <v>2.5109000000000003E-2</v>
      </c>
      <c r="P1686" s="264">
        <f t="shared" si="2145"/>
        <v>3.0043333333333325E-2</v>
      </c>
      <c r="Q1686" s="265">
        <f t="shared" si="2224"/>
        <v>3.3099999999999997E-2</v>
      </c>
      <c r="R1686" s="265">
        <f t="shared" si="2225"/>
        <v>2.3699999999999999E-2</v>
      </c>
      <c r="S1686" s="265">
        <f t="shared" si="2226"/>
        <v>2.3300000000000001E-2</v>
      </c>
      <c r="T1686" s="265">
        <f t="shared" si="2227"/>
        <v>2.6599999999999999E-2</v>
      </c>
      <c r="V1686" s="257"/>
      <c r="W1686" s="265">
        <f t="shared" si="2228"/>
        <v>2.6675000000000001E-2</v>
      </c>
    </row>
    <row r="1687" spans="1:25" ht="17.45" customHeight="1" x14ac:dyDescent="0.25">
      <c r="A1687" s="257">
        <f t="shared" si="2166"/>
        <v>8</v>
      </c>
      <c r="B1687" s="257">
        <f t="shared" si="2167"/>
        <v>2022</v>
      </c>
      <c r="C1687" s="8">
        <f t="shared" si="2183"/>
        <v>44783</v>
      </c>
      <c r="D1687" s="260"/>
      <c r="E1687" s="134">
        <v>7.9299999999999995E-2</v>
      </c>
      <c r="F1687" s="260"/>
      <c r="G1687" s="262">
        <v>3.3300000000000003E-2</v>
      </c>
      <c r="H1687" s="261"/>
      <c r="I1687" s="260"/>
      <c r="J1687" s="261">
        <v>2.9000000000000001E-2</v>
      </c>
      <c r="K1687" s="260"/>
      <c r="L1687" s="261">
        <v>3.1300000000000001E-2</v>
      </c>
      <c r="M1687" s="264">
        <f t="shared" si="2142"/>
        <v>2.9916666666666664E-2</v>
      </c>
      <c r="N1687" s="264">
        <f t="shared" si="2143"/>
        <v>3.1820000000000008E-2</v>
      </c>
      <c r="O1687" s="264">
        <f t="shared" si="2144"/>
        <v>2.5525666666666672E-2</v>
      </c>
      <c r="P1687" s="264">
        <f t="shared" si="2145"/>
        <v>2.9546666666666659E-2</v>
      </c>
      <c r="Q1687" s="334">
        <f t="shared" si="2224"/>
        <v>7.9299999999999995E-2</v>
      </c>
      <c r="R1687" s="265">
        <f t="shared" si="2225"/>
        <v>3.3300000000000003E-2</v>
      </c>
      <c r="S1687" s="265">
        <f t="shared" si="2226"/>
        <v>2.9000000000000001E-2</v>
      </c>
      <c r="T1687" s="265">
        <f t="shared" si="2227"/>
        <v>3.1300000000000001E-2</v>
      </c>
      <c r="V1687" s="257"/>
      <c r="W1687" s="265">
        <f t="shared" si="2228"/>
        <v>4.3225E-2</v>
      </c>
    </row>
    <row r="1688" spans="1:25" ht="17.45" customHeight="1" x14ac:dyDescent="0.25">
      <c r="A1688" s="257">
        <f t="shared" si="2166"/>
        <v>8</v>
      </c>
      <c r="B1688" s="257">
        <f t="shared" si="2167"/>
        <v>2022</v>
      </c>
      <c r="C1688" s="48">
        <f t="shared" si="2183"/>
        <v>44784</v>
      </c>
      <c r="D1688" s="133">
        <v>8.4099999999999994E-2</v>
      </c>
      <c r="E1688" s="276"/>
      <c r="F1688" s="149">
        <v>6.2899999999999998E-2</v>
      </c>
      <c r="G1688" s="277"/>
      <c r="H1688" s="152">
        <v>6.1499999999999999E-2</v>
      </c>
      <c r="I1688" s="275">
        <v>2.9399999999999999E-2</v>
      </c>
      <c r="J1688" s="276"/>
      <c r="K1688" s="275">
        <v>2.5600000000000001E-2</v>
      </c>
      <c r="L1688" s="276"/>
      <c r="M1688" s="264">
        <f t="shared" si="2142"/>
        <v>3.1643333333333329E-2</v>
      </c>
      <c r="N1688" s="264">
        <f t="shared" si="2143"/>
        <v>3.3557142857142862E-2</v>
      </c>
      <c r="O1688" s="264">
        <f t="shared" si="2144"/>
        <v>2.5962333333333341E-2</v>
      </c>
      <c r="P1688" s="264">
        <f t="shared" si="2145"/>
        <v>2.9019999999999994E-2</v>
      </c>
      <c r="Q1688" s="334">
        <f t="shared" si="2224"/>
        <v>8.4099999999999994E-2</v>
      </c>
      <c r="R1688" s="319">
        <f t="shared" si="2225"/>
        <v>6.2199999999999998E-2</v>
      </c>
      <c r="S1688" s="265">
        <f t="shared" si="2226"/>
        <v>2.9399999999999999E-2</v>
      </c>
      <c r="T1688" s="265">
        <f t="shared" si="2227"/>
        <v>2.5600000000000001E-2</v>
      </c>
      <c r="V1688" s="257"/>
      <c r="W1688" s="265">
        <f t="shared" si="2228"/>
        <v>5.0325000000000002E-2</v>
      </c>
    </row>
    <row r="1689" spans="1:25" ht="17.45" customHeight="1" x14ac:dyDescent="0.25">
      <c r="A1689" s="257">
        <f t="shared" si="2166"/>
        <v>8</v>
      </c>
      <c r="B1689" s="257">
        <f t="shared" si="2167"/>
        <v>2022</v>
      </c>
      <c r="C1689" s="8">
        <f t="shared" si="2183"/>
        <v>44785</v>
      </c>
      <c r="D1689" s="260"/>
      <c r="E1689" s="261">
        <v>2.8000000000000001E-2</v>
      </c>
      <c r="F1689" s="260"/>
      <c r="G1689" s="262">
        <v>3.0099999999999998E-2</v>
      </c>
      <c r="H1689" s="261"/>
      <c r="I1689" s="260"/>
      <c r="J1689" s="261">
        <v>2.5499999999999998E-2</v>
      </c>
      <c r="K1689" s="260"/>
      <c r="L1689" s="261">
        <v>3.4500000000000003E-2</v>
      </c>
      <c r="M1689" s="264">
        <f t="shared" si="2142"/>
        <v>3.1529999999999996E-2</v>
      </c>
      <c r="N1689" s="264">
        <f t="shared" si="2143"/>
        <v>3.3300000000000003E-2</v>
      </c>
      <c r="O1689" s="264">
        <f t="shared" si="2144"/>
        <v>2.6049000000000003E-2</v>
      </c>
      <c r="P1689" s="264">
        <f t="shared" si="2145"/>
        <v>2.8153333333333325E-2</v>
      </c>
      <c r="Q1689" s="265">
        <f t="shared" si="2224"/>
        <v>2.8000000000000001E-2</v>
      </c>
      <c r="R1689" s="265">
        <f t="shared" si="2225"/>
        <v>3.0099999999999998E-2</v>
      </c>
      <c r="S1689" s="265">
        <f t="shared" si="2226"/>
        <v>2.5499999999999998E-2</v>
      </c>
      <c r="T1689" s="265">
        <f t="shared" si="2227"/>
        <v>3.4500000000000003E-2</v>
      </c>
      <c r="V1689" s="257"/>
      <c r="W1689" s="265">
        <f t="shared" si="2228"/>
        <v>2.9524999999999999E-2</v>
      </c>
      <c r="X1689" s="265">
        <f>AVERAGE(Q1685:T1689)</f>
        <v>3.5319999999999997E-2</v>
      </c>
      <c r="Y1689" s="266">
        <v>241</v>
      </c>
    </row>
    <row r="1690" spans="1:25" ht="17.45" customHeight="1" x14ac:dyDescent="0.25">
      <c r="A1690" s="257">
        <f t="shared" si="2166"/>
        <v>8</v>
      </c>
      <c r="B1690" s="257">
        <f t="shared" si="2167"/>
        <v>2022</v>
      </c>
      <c r="C1690" s="435">
        <f t="shared" si="2183"/>
        <v>44786</v>
      </c>
      <c r="D1690" s="434">
        <v>1.9900000000000001E-2</v>
      </c>
      <c r="E1690" s="436"/>
      <c r="F1690" s="434">
        <v>1.55E-2</v>
      </c>
      <c r="G1690" s="438"/>
      <c r="H1690" s="436"/>
      <c r="I1690" s="434">
        <v>1.49E-2</v>
      </c>
      <c r="J1690" s="436"/>
      <c r="K1690" s="434">
        <v>2.3699999999999999E-2</v>
      </c>
      <c r="L1690" s="436"/>
      <c r="M1690" s="264">
        <f t="shared" si="2142"/>
        <v>3.0810000000000001E-2</v>
      </c>
      <c r="N1690" s="264">
        <f t="shared" si="2143"/>
        <v>3.2268571428571431E-2</v>
      </c>
      <c r="O1690" s="264">
        <f t="shared" si="2144"/>
        <v>2.5765666666666673E-2</v>
      </c>
      <c r="P1690" s="264">
        <f t="shared" si="2145"/>
        <v>2.7220000000000001E-2</v>
      </c>
      <c r="Q1690" s="442">
        <f t="shared" ref="Q1690:Q1693" si="2229">IFERROR(AVERAGE(D1690:E1690),"")</f>
        <v>1.9900000000000001E-2</v>
      </c>
      <c r="R1690" s="442">
        <f t="shared" ref="R1690:R1693" si="2230">IFERROR(AVERAGE(F1690:H1690),"")</f>
        <v>1.55E-2</v>
      </c>
      <c r="S1690" s="442">
        <f t="shared" ref="S1690:S1693" si="2231">IFERROR(AVERAGE(I1690:J1690),"")</f>
        <v>1.49E-2</v>
      </c>
      <c r="T1690" s="442">
        <f t="shared" ref="T1690:T1693" si="2232">IFERROR(AVERAGE(K1690:L1690),"")</f>
        <v>2.3699999999999999E-2</v>
      </c>
      <c r="U1690" s="326"/>
      <c r="V1690" s="442">
        <f>AVERAGE(Q1690:T1690)</f>
        <v>1.8499999999999999E-2</v>
      </c>
      <c r="W1690" s="445"/>
      <c r="X1690" s="257"/>
      <c r="Y1690" s="266">
        <v>241</v>
      </c>
    </row>
    <row r="1691" spans="1:25" ht="17.45" customHeight="1" x14ac:dyDescent="0.25">
      <c r="A1691" s="257">
        <f t="shared" si="2166"/>
        <v>8</v>
      </c>
      <c r="B1691" s="257">
        <f t="shared" si="2167"/>
        <v>2022</v>
      </c>
      <c r="C1691" s="435">
        <f t="shared" si="2183"/>
        <v>44787</v>
      </c>
      <c r="D1691" s="434"/>
      <c r="E1691" s="436">
        <v>1.3299999999999999E-2</v>
      </c>
      <c r="F1691" s="434"/>
      <c r="G1691" s="438">
        <v>1.6500000000000001E-2</v>
      </c>
      <c r="H1691" s="436"/>
      <c r="I1691" s="434"/>
      <c r="J1691" s="436">
        <v>2.5700000000000001E-2</v>
      </c>
      <c r="K1691" s="434"/>
      <c r="L1691" s="436">
        <v>2.06E-2</v>
      </c>
      <c r="M1691" s="264">
        <f t="shared" si="2142"/>
        <v>3.0249999999999999E-2</v>
      </c>
      <c r="N1691" s="264">
        <f t="shared" si="2143"/>
        <v>3.1420000000000003E-2</v>
      </c>
      <c r="O1691" s="264">
        <f t="shared" si="2144"/>
        <v>2.5378999999999995E-2</v>
      </c>
      <c r="P1691" s="264">
        <f t="shared" si="2145"/>
        <v>2.6489999999999993E-2</v>
      </c>
      <c r="Q1691" s="442">
        <f t="shared" si="2229"/>
        <v>1.3299999999999999E-2</v>
      </c>
      <c r="R1691" s="442">
        <f t="shared" si="2230"/>
        <v>1.6500000000000001E-2</v>
      </c>
      <c r="S1691" s="442">
        <f t="shared" si="2231"/>
        <v>2.5700000000000001E-2</v>
      </c>
      <c r="T1691" s="442">
        <f t="shared" si="2232"/>
        <v>2.06E-2</v>
      </c>
      <c r="U1691" s="326"/>
      <c r="V1691" s="442">
        <f>AVERAGE(Q1691:T1691)</f>
        <v>1.9025E-2</v>
      </c>
      <c r="W1691" s="445"/>
      <c r="X1691" s="265">
        <f>AVERAGE(Q1690:T1691)</f>
        <v>1.8762500000000001E-2</v>
      </c>
      <c r="Y1691" s="266">
        <v>241</v>
      </c>
    </row>
    <row r="1692" spans="1:25" ht="17.45" customHeight="1" x14ac:dyDescent="0.25">
      <c r="A1692" s="257">
        <f t="shared" si="2166"/>
        <v>8</v>
      </c>
      <c r="B1692" s="257">
        <f t="shared" si="2167"/>
        <v>2022</v>
      </c>
      <c r="C1692" s="8">
        <f t="shared" si="2183"/>
        <v>44788</v>
      </c>
      <c r="D1692" s="260">
        <v>2.9499999999999998E-2</v>
      </c>
      <c r="E1692" s="261"/>
      <c r="F1692" s="260"/>
      <c r="G1692" s="262"/>
      <c r="H1692" s="261">
        <v>2.7099999999999999E-2</v>
      </c>
      <c r="I1692" s="260">
        <v>2.0400000000000001E-2</v>
      </c>
      <c r="J1692" s="261"/>
      <c r="K1692" s="260">
        <v>1.95E-2</v>
      </c>
      <c r="L1692" s="261"/>
      <c r="M1692" s="264">
        <f t="shared" si="2142"/>
        <v>3.0559999999999997E-2</v>
      </c>
      <c r="N1692" s="264">
        <f t="shared" si="2143"/>
        <v>3.1297142857142857E-2</v>
      </c>
      <c r="O1692" s="264">
        <f t="shared" si="2144"/>
        <v>2.5455666666666661E-2</v>
      </c>
      <c r="P1692" s="264">
        <f t="shared" si="2145"/>
        <v>2.6449999999999991E-2</v>
      </c>
      <c r="Q1692" s="265">
        <f t="shared" si="2229"/>
        <v>2.9499999999999998E-2</v>
      </c>
      <c r="R1692" s="265">
        <f t="shared" si="2230"/>
        <v>2.7099999999999999E-2</v>
      </c>
      <c r="S1692" s="265">
        <f t="shared" si="2231"/>
        <v>2.0400000000000001E-2</v>
      </c>
      <c r="T1692" s="265">
        <f t="shared" si="2232"/>
        <v>1.95E-2</v>
      </c>
      <c r="V1692" s="257"/>
      <c r="W1692" s="265">
        <f t="shared" ref="W1692:W1693" si="2233">AVERAGE(Q1692:T1692)</f>
        <v>2.4125000000000001E-2</v>
      </c>
    </row>
    <row r="1693" spans="1:25" ht="17.45" customHeight="1" x14ac:dyDescent="0.25">
      <c r="A1693" s="257">
        <f t="shared" si="2166"/>
        <v>8</v>
      </c>
      <c r="B1693" s="257">
        <f t="shared" si="2167"/>
        <v>2022</v>
      </c>
      <c r="C1693" s="8">
        <f t="shared" si="2183"/>
        <v>44789</v>
      </c>
      <c r="D1693" s="260"/>
      <c r="E1693" s="261">
        <v>5.6599999999999998E-2</v>
      </c>
      <c r="F1693" s="260"/>
      <c r="G1693" s="262">
        <v>3.27E-2</v>
      </c>
      <c r="H1693" s="261"/>
      <c r="I1693" s="260"/>
      <c r="J1693" s="261">
        <v>2.8899999999999999E-2</v>
      </c>
      <c r="K1693" s="260"/>
      <c r="L1693" s="261">
        <v>3.3000000000000002E-2</v>
      </c>
      <c r="M1693" s="264">
        <f t="shared" si="2142"/>
        <v>3.1766666666666665E-2</v>
      </c>
      <c r="N1693" s="264">
        <f t="shared" si="2143"/>
        <v>3.1494285714285711E-2</v>
      </c>
      <c r="O1693" s="264">
        <f t="shared" si="2144"/>
        <v>2.5715666666666668E-2</v>
      </c>
      <c r="P1693" s="264">
        <f t="shared" si="2145"/>
        <v>2.6609999999999991E-2</v>
      </c>
      <c r="Q1693" s="265">
        <f t="shared" si="2229"/>
        <v>5.6599999999999998E-2</v>
      </c>
      <c r="R1693" s="265">
        <f t="shared" si="2230"/>
        <v>3.27E-2</v>
      </c>
      <c r="S1693" s="265">
        <f t="shared" si="2231"/>
        <v>2.8899999999999999E-2</v>
      </c>
      <c r="T1693" s="265">
        <f t="shared" si="2232"/>
        <v>3.3000000000000002E-2</v>
      </c>
      <c r="W1693" s="265">
        <f t="shared" si="2233"/>
        <v>3.78E-2</v>
      </c>
    </row>
    <row r="1694" spans="1:25" ht="17.45" customHeight="1" x14ac:dyDescent="0.25">
      <c r="A1694" s="257">
        <f t="shared" si="2166"/>
        <v>8</v>
      </c>
      <c r="B1694" s="257">
        <f t="shared" si="2167"/>
        <v>2022</v>
      </c>
      <c r="C1694" s="48">
        <f t="shared" si="2183"/>
        <v>44790</v>
      </c>
      <c r="D1694" s="279">
        <v>4.3799999999999999E-2</v>
      </c>
      <c r="E1694" s="280"/>
      <c r="F1694" s="279">
        <v>3.95E-2</v>
      </c>
      <c r="G1694" s="281"/>
      <c r="H1694" s="280">
        <v>4.19E-2</v>
      </c>
      <c r="I1694" s="279">
        <v>3.2399999999999998E-2</v>
      </c>
      <c r="J1694" s="280"/>
      <c r="K1694" s="279">
        <v>2.58E-2</v>
      </c>
      <c r="L1694" s="280"/>
      <c r="M1694" s="264">
        <f t="shared" si="2142"/>
        <v>3.1573333333333328E-2</v>
      </c>
      <c r="N1694" s="264">
        <f t="shared" si="2143"/>
        <v>3.1982857142857139E-2</v>
      </c>
      <c r="O1694" s="264">
        <f t="shared" si="2144"/>
        <v>2.5622333333333327E-2</v>
      </c>
      <c r="P1694" s="264">
        <f t="shared" si="2145"/>
        <v>2.6379999999999997E-2</v>
      </c>
      <c r="Q1694" s="265">
        <f t="shared" ref="Q1694:Q1700" si="2234">IFERROR(AVERAGE(D1694:E1694),"")</f>
        <v>4.3799999999999999E-2</v>
      </c>
      <c r="R1694" s="265">
        <f t="shared" ref="R1694:R1700" si="2235">IFERROR(AVERAGE(F1694:H1694),"")</f>
        <v>4.07E-2</v>
      </c>
      <c r="S1694" s="265">
        <f t="shared" ref="S1694:S1700" si="2236">IFERROR(AVERAGE(I1694:J1694),"")</f>
        <v>3.2399999999999998E-2</v>
      </c>
      <c r="T1694" s="265">
        <f t="shared" ref="T1694:T1700" si="2237">IFERROR(AVERAGE(K1694:L1694),"")</f>
        <v>2.58E-2</v>
      </c>
      <c r="W1694" s="265">
        <f t="shared" ref="W1694:W1696" si="2238">AVERAGE(Q1694:T1694)</f>
        <v>3.5674999999999998E-2</v>
      </c>
    </row>
    <row r="1695" spans="1:25" ht="17.45" customHeight="1" x14ac:dyDescent="0.25">
      <c r="A1695" s="257">
        <f t="shared" si="2166"/>
        <v>8</v>
      </c>
      <c r="B1695" s="257">
        <f t="shared" si="2167"/>
        <v>2022</v>
      </c>
      <c r="C1695" s="8">
        <f t="shared" si="2183"/>
        <v>44791</v>
      </c>
      <c r="D1695" s="252"/>
      <c r="E1695" s="253">
        <v>3.09E-2</v>
      </c>
      <c r="F1695" s="252"/>
      <c r="G1695" s="254">
        <v>3.6400000000000002E-2</v>
      </c>
      <c r="H1695" s="253"/>
      <c r="I1695" s="252"/>
      <c r="J1695" s="253">
        <v>3.6499999999999998E-2</v>
      </c>
      <c r="K1695" s="252"/>
      <c r="L1695" s="253">
        <v>3.4099999999999998E-2</v>
      </c>
      <c r="M1695" s="264">
        <f t="shared" si="2142"/>
        <v>3.0863333333333333E-2</v>
      </c>
      <c r="N1695" s="264">
        <f t="shared" si="2143"/>
        <v>3.1948571428571423E-2</v>
      </c>
      <c r="O1695" s="264">
        <f t="shared" si="2144"/>
        <v>2.5448999999999999E-2</v>
      </c>
      <c r="P1695" s="264">
        <f t="shared" si="2145"/>
        <v>2.6129999999999994E-2</v>
      </c>
      <c r="Q1695" s="265">
        <f t="shared" si="2234"/>
        <v>3.09E-2</v>
      </c>
      <c r="R1695" s="265">
        <f t="shared" si="2235"/>
        <v>3.6400000000000002E-2</v>
      </c>
      <c r="S1695" s="265">
        <f t="shared" si="2236"/>
        <v>3.6499999999999998E-2</v>
      </c>
      <c r="T1695" s="265">
        <f t="shared" si="2237"/>
        <v>3.4099999999999998E-2</v>
      </c>
      <c r="W1695" s="265">
        <f t="shared" si="2238"/>
        <v>3.4474999999999999E-2</v>
      </c>
    </row>
    <row r="1696" spans="1:25" ht="17.45" customHeight="1" x14ac:dyDescent="0.25">
      <c r="A1696" s="257">
        <f t="shared" si="2166"/>
        <v>8</v>
      </c>
      <c r="B1696" s="257">
        <f t="shared" si="2167"/>
        <v>2022</v>
      </c>
      <c r="C1696" s="8">
        <f t="shared" si="2183"/>
        <v>44792</v>
      </c>
      <c r="D1696" s="260">
        <v>6.3600000000000004E-2</v>
      </c>
      <c r="E1696" s="261"/>
      <c r="F1696" s="260">
        <v>2.9600000000000001E-2</v>
      </c>
      <c r="G1696" s="262"/>
      <c r="H1696" s="261"/>
      <c r="I1696" s="260">
        <v>3.4700000000000002E-2</v>
      </c>
      <c r="J1696" s="261"/>
      <c r="K1696" s="332">
        <v>0.107</v>
      </c>
      <c r="L1696" s="261"/>
      <c r="M1696" s="264">
        <f t="shared" si="2142"/>
        <v>3.1570000000000001E-2</v>
      </c>
      <c r="N1696" s="264">
        <f t="shared" si="2143"/>
        <v>3.1648571428571422E-2</v>
      </c>
      <c r="O1696" s="264">
        <f t="shared" si="2144"/>
        <v>2.5262333333333331E-2</v>
      </c>
      <c r="P1696" s="264">
        <f t="shared" si="2145"/>
        <v>2.8586666666666663E-2</v>
      </c>
      <c r="Q1696" s="265">
        <f t="shared" si="2234"/>
        <v>6.3600000000000004E-2</v>
      </c>
      <c r="R1696" s="265">
        <f t="shared" si="2235"/>
        <v>2.9600000000000001E-2</v>
      </c>
      <c r="S1696" s="265">
        <f t="shared" si="2236"/>
        <v>3.4700000000000002E-2</v>
      </c>
      <c r="T1696" s="334">
        <f t="shared" si="2237"/>
        <v>0.107</v>
      </c>
      <c r="V1696" s="257"/>
      <c r="W1696" s="265">
        <f t="shared" si="2238"/>
        <v>5.8724999999999999E-2</v>
      </c>
      <c r="X1696" s="265">
        <f>AVERAGE(Q1692:T1696)</f>
        <v>3.8159999999999993E-2</v>
      </c>
      <c r="Y1696" s="266">
        <v>242</v>
      </c>
    </row>
    <row r="1697" spans="1:30" ht="17.45" customHeight="1" x14ac:dyDescent="0.25">
      <c r="A1697" s="257">
        <f t="shared" si="2166"/>
        <v>8</v>
      </c>
      <c r="B1697" s="257">
        <f t="shared" si="2167"/>
        <v>2022</v>
      </c>
      <c r="C1697" s="435">
        <f t="shared" si="2183"/>
        <v>44793</v>
      </c>
      <c r="D1697" s="434"/>
      <c r="E1697" s="436">
        <v>1.6199999999999999E-2</v>
      </c>
      <c r="F1697" s="434"/>
      <c r="G1697" s="438">
        <v>1.14E-2</v>
      </c>
      <c r="H1697" s="436"/>
      <c r="I1697" s="434"/>
      <c r="J1697" s="436">
        <v>8.3700000000000007E-3</v>
      </c>
      <c r="K1697" s="434"/>
      <c r="L1697" s="436">
        <v>2.81E-2</v>
      </c>
      <c r="M1697" s="264">
        <f t="shared" si="2142"/>
        <v>3.1119999999999995E-2</v>
      </c>
      <c r="N1697" s="264">
        <f t="shared" si="2143"/>
        <v>3.1237142857142856E-2</v>
      </c>
      <c r="O1697" s="264">
        <f t="shared" si="2144"/>
        <v>2.4611333333333329E-2</v>
      </c>
      <c r="P1697" s="264">
        <f t="shared" si="2145"/>
        <v>2.8366666666666665E-2</v>
      </c>
      <c r="Q1697" s="442">
        <f t="shared" si="2234"/>
        <v>1.6199999999999999E-2</v>
      </c>
      <c r="R1697" s="442">
        <f t="shared" si="2235"/>
        <v>1.14E-2</v>
      </c>
      <c r="S1697" s="442">
        <f t="shared" si="2236"/>
        <v>8.3700000000000007E-3</v>
      </c>
      <c r="T1697" s="442">
        <f t="shared" si="2237"/>
        <v>2.81E-2</v>
      </c>
      <c r="U1697" s="326"/>
      <c r="V1697" s="442">
        <f>AVERAGE(Q1697:T1697)</f>
        <v>1.60175E-2</v>
      </c>
      <c r="W1697" s="445"/>
      <c r="X1697" s="257"/>
      <c r="Y1697" s="266">
        <v>242</v>
      </c>
    </row>
    <row r="1698" spans="1:30" ht="17.45" customHeight="1" x14ac:dyDescent="0.25">
      <c r="A1698" s="257">
        <f t="shared" si="2166"/>
        <v>8</v>
      </c>
      <c r="B1698" s="257">
        <f t="shared" si="2167"/>
        <v>2022</v>
      </c>
      <c r="C1698" s="435">
        <f t="shared" si="2183"/>
        <v>44794</v>
      </c>
      <c r="D1698" s="434">
        <v>1.3299999999999999E-2</v>
      </c>
      <c r="E1698" s="436"/>
      <c r="F1698" s="434"/>
      <c r="G1698" s="438"/>
      <c r="H1698" s="436">
        <v>8.3400000000000002E-3</v>
      </c>
      <c r="I1698" s="434">
        <v>6.1199999999999996E-3</v>
      </c>
      <c r="J1698" s="436"/>
      <c r="K1698" s="434">
        <v>1.1299999999999999E-2</v>
      </c>
      <c r="L1698" s="436"/>
      <c r="M1698" s="264">
        <f t="shared" si="2142"/>
        <v>3.0619999999999994E-2</v>
      </c>
      <c r="N1698" s="264">
        <f t="shared" si="2143"/>
        <v>3.0835428571428576E-2</v>
      </c>
      <c r="O1698" s="264">
        <f t="shared" si="2144"/>
        <v>2.4125333333333332E-2</v>
      </c>
      <c r="P1698" s="264">
        <f t="shared" si="2145"/>
        <v>2.7859999999999999E-2</v>
      </c>
      <c r="Q1698" s="442">
        <f t="shared" si="2234"/>
        <v>1.3299999999999999E-2</v>
      </c>
      <c r="R1698" s="442">
        <f t="shared" si="2235"/>
        <v>8.3400000000000002E-3</v>
      </c>
      <c r="S1698" s="442">
        <f t="shared" si="2236"/>
        <v>6.1199999999999996E-3</v>
      </c>
      <c r="T1698" s="442">
        <f t="shared" si="2237"/>
        <v>1.1299999999999999E-2</v>
      </c>
      <c r="U1698" s="326"/>
      <c r="V1698" s="442">
        <f>AVERAGE(Q1698:T1698)</f>
        <v>9.7649999999999994E-3</v>
      </c>
      <c r="W1698" s="445"/>
      <c r="X1698" s="265">
        <f>AVERAGE(Q1697:T1698)</f>
        <v>1.289125E-2</v>
      </c>
      <c r="Y1698" s="266">
        <v>242</v>
      </c>
    </row>
    <row r="1699" spans="1:30" ht="17.45" customHeight="1" x14ac:dyDescent="0.25">
      <c r="A1699" s="257">
        <f t="shared" si="2166"/>
        <v>8</v>
      </c>
      <c r="B1699" s="257">
        <f t="shared" si="2167"/>
        <v>2022</v>
      </c>
      <c r="C1699" s="8">
        <f t="shared" si="2183"/>
        <v>44795</v>
      </c>
      <c r="D1699" s="260"/>
      <c r="E1699" s="261">
        <v>2.3E-2</v>
      </c>
      <c r="F1699" s="260"/>
      <c r="G1699" s="262">
        <v>2.3099999999999999E-2</v>
      </c>
      <c r="H1699" s="261"/>
      <c r="I1699" s="260"/>
      <c r="J1699" s="261">
        <v>2.06E-2</v>
      </c>
      <c r="K1699" s="260"/>
      <c r="L1699" s="261">
        <v>2.5000000000000001E-2</v>
      </c>
      <c r="M1699" s="264">
        <f t="shared" ref="M1699:M1728" si="2239">IF(SUM(D1699:E1699)&gt;0,IFERROR(AVERAGE(D1670:E1699),""),"")</f>
        <v>3.0816666666666662E-2</v>
      </c>
      <c r="N1699" s="264">
        <f t="shared" ref="N1699:N1728" si="2240">IF(SUM(F1699:H1699)&gt;0,IFERROR(AVERAGE(F1670:H1699),""),"")</f>
        <v>3.0884000000000002E-2</v>
      </c>
      <c r="O1699" s="264">
        <f t="shared" ref="O1699:O1728" si="2241">IF(SUM(I1699:J1699)&gt;0,IFERROR(AVERAGE(I1670:J1699),""),"")</f>
        <v>2.4241999999999993E-2</v>
      </c>
      <c r="P1699" s="264">
        <f t="shared" ref="P1699:P1728" si="2242">IF(SUM(K1699:L1699)&gt;0,IFERROR(AVERAGE(K1670:L1699),""),"")</f>
        <v>2.7839999999999997E-2</v>
      </c>
      <c r="Q1699" s="265">
        <f t="shared" si="2234"/>
        <v>2.3E-2</v>
      </c>
      <c r="R1699" s="265">
        <f t="shared" si="2235"/>
        <v>2.3099999999999999E-2</v>
      </c>
      <c r="S1699" s="265">
        <f t="shared" si="2236"/>
        <v>2.06E-2</v>
      </c>
      <c r="T1699" s="265">
        <f t="shared" si="2237"/>
        <v>2.5000000000000001E-2</v>
      </c>
      <c r="V1699" s="257"/>
      <c r="W1699" s="265">
        <f t="shared" ref="W1699:W1701" si="2243">AVERAGE(Q1699:T1699)</f>
        <v>2.2925000000000001E-2</v>
      </c>
    </row>
    <row r="1700" spans="1:30" ht="17.45" customHeight="1" x14ac:dyDescent="0.25">
      <c r="A1700" s="257">
        <f t="shared" si="2166"/>
        <v>8</v>
      </c>
      <c r="B1700" s="257">
        <f t="shared" si="2167"/>
        <v>2022</v>
      </c>
      <c r="C1700" s="48">
        <f t="shared" si="2183"/>
        <v>44796</v>
      </c>
      <c r="D1700" s="275">
        <v>3.7199999999999997E-2</v>
      </c>
      <c r="E1700" s="276"/>
      <c r="F1700" s="275">
        <v>2.9499999999999998E-2</v>
      </c>
      <c r="G1700" s="277"/>
      <c r="H1700" s="276">
        <v>2.8299999999999999E-2</v>
      </c>
      <c r="I1700" s="275">
        <v>2.7400000000000001E-2</v>
      </c>
      <c r="J1700" s="276"/>
      <c r="K1700" s="275">
        <v>2.1999999999999999E-2</v>
      </c>
      <c r="L1700" s="276"/>
      <c r="M1700" s="264">
        <f t="shared" si="2239"/>
        <v>3.1576666666666663E-2</v>
      </c>
      <c r="N1700" s="264">
        <f t="shared" si="2240"/>
        <v>3.1746857142857146E-2</v>
      </c>
      <c r="O1700" s="264">
        <f t="shared" si="2241"/>
        <v>2.4926999999999991E-2</v>
      </c>
      <c r="P1700" s="264">
        <f t="shared" si="2242"/>
        <v>2.801E-2</v>
      </c>
      <c r="Q1700" s="265">
        <f t="shared" si="2234"/>
        <v>3.7199999999999997E-2</v>
      </c>
      <c r="R1700" s="265">
        <f t="shared" si="2235"/>
        <v>2.8899999999999999E-2</v>
      </c>
      <c r="S1700" s="265">
        <f t="shared" si="2236"/>
        <v>2.7400000000000001E-2</v>
      </c>
      <c r="T1700" s="265">
        <f t="shared" si="2237"/>
        <v>2.1999999999999999E-2</v>
      </c>
      <c r="W1700" s="265">
        <f t="shared" si="2243"/>
        <v>2.8874999999999998E-2</v>
      </c>
    </row>
    <row r="1701" spans="1:30" ht="17.45" customHeight="1" x14ac:dyDescent="0.25">
      <c r="A1701" s="257">
        <f t="shared" si="2166"/>
        <v>8</v>
      </c>
      <c r="B1701" s="257">
        <f t="shared" si="2167"/>
        <v>2022</v>
      </c>
      <c r="C1701" s="8">
        <f t="shared" si="2183"/>
        <v>44797</v>
      </c>
      <c r="D1701" s="260"/>
      <c r="E1701" s="261">
        <v>2.9899999999999999E-2</v>
      </c>
      <c r="F1701" s="260"/>
      <c r="G1701" s="262">
        <v>2.86E-2</v>
      </c>
      <c r="H1701" s="261"/>
      <c r="I1701" s="260"/>
      <c r="J1701" s="261">
        <v>3.2199999999999999E-2</v>
      </c>
      <c r="K1701" s="260"/>
      <c r="L1701" s="261">
        <v>3.09E-2</v>
      </c>
      <c r="M1701" s="264">
        <f t="shared" si="2239"/>
        <v>3.134E-2</v>
      </c>
      <c r="N1701" s="264">
        <f t="shared" si="2240"/>
        <v>3.184399999999999E-2</v>
      </c>
      <c r="O1701" s="264">
        <f t="shared" si="2241"/>
        <v>2.5126999999999997E-2</v>
      </c>
      <c r="P1701" s="264">
        <f t="shared" si="2242"/>
        <v>2.808666666666667E-2</v>
      </c>
      <c r="Q1701" s="265">
        <f t="shared" ref="Q1701" si="2244">IFERROR(AVERAGE(D1701:E1701),"")</f>
        <v>2.9899999999999999E-2</v>
      </c>
      <c r="R1701" s="265">
        <f t="shared" ref="R1701" si="2245">IFERROR(AVERAGE(F1701:H1701),"")</f>
        <v>2.86E-2</v>
      </c>
      <c r="S1701" s="265">
        <f t="shared" ref="S1701" si="2246">IFERROR(AVERAGE(I1701:J1701),"")</f>
        <v>3.2199999999999999E-2</v>
      </c>
      <c r="T1701" s="265">
        <f t="shared" ref="T1701" si="2247">IFERROR(AVERAGE(K1701:L1701),"")</f>
        <v>3.09E-2</v>
      </c>
      <c r="W1701" s="265">
        <f t="shared" si="2243"/>
        <v>3.04E-2</v>
      </c>
    </row>
    <row r="1702" spans="1:30" ht="17.45" customHeight="1" x14ac:dyDescent="0.25">
      <c r="A1702" s="257">
        <f t="shared" si="2166"/>
        <v>8</v>
      </c>
      <c r="B1702" s="257">
        <f t="shared" si="2167"/>
        <v>2022</v>
      </c>
      <c r="C1702" s="8">
        <f t="shared" si="2183"/>
        <v>44798</v>
      </c>
      <c r="D1702" s="260">
        <v>3.5499999999999997E-2</v>
      </c>
      <c r="E1702" s="261"/>
      <c r="F1702" s="260">
        <v>3.2899999999999999E-2</v>
      </c>
      <c r="G1702" s="262"/>
      <c r="H1702" s="261"/>
      <c r="I1702" s="260">
        <v>3.1300000000000001E-2</v>
      </c>
      <c r="J1702" s="261"/>
      <c r="K1702" s="260">
        <v>2.0199999999999999E-2</v>
      </c>
      <c r="L1702" s="261"/>
      <c r="M1702" s="264">
        <f t="shared" si="2239"/>
        <v>3.1416666666666662E-2</v>
      </c>
      <c r="N1702" s="264">
        <f t="shared" si="2240"/>
        <v>3.1578285714285705E-2</v>
      </c>
      <c r="O1702" s="264">
        <f t="shared" si="2241"/>
        <v>2.5046999999999996E-2</v>
      </c>
      <c r="P1702" s="264">
        <f t="shared" si="2242"/>
        <v>2.7860000000000003E-2</v>
      </c>
      <c r="Q1702" s="265">
        <f t="shared" ref="Q1702:Q1705" si="2248">IFERROR(AVERAGE(D1702:E1702),"")</f>
        <v>3.5499999999999997E-2</v>
      </c>
      <c r="R1702" s="265">
        <f t="shared" ref="R1702:R1705" si="2249">IFERROR(AVERAGE(F1702:H1702),"")</f>
        <v>3.2899999999999999E-2</v>
      </c>
      <c r="S1702" s="265">
        <f t="shared" ref="S1702:S1705" si="2250">IFERROR(AVERAGE(I1702:J1702),"")</f>
        <v>3.1300000000000001E-2</v>
      </c>
      <c r="T1702" s="265">
        <f t="shared" ref="T1702:T1705" si="2251">IFERROR(AVERAGE(K1702:L1702),"")</f>
        <v>2.0199999999999999E-2</v>
      </c>
      <c r="W1702" s="265">
        <f t="shared" ref="W1702:W1703" si="2252">AVERAGE(Q1702:T1702)</f>
        <v>2.9974999999999995E-2</v>
      </c>
    </row>
    <row r="1703" spans="1:30" ht="17.45" customHeight="1" x14ac:dyDescent="0.25">
      <c r="A1703" s="257">
        <f t="shared" si="2166"/>
        <v>8</v>
      </c>
      <c r="B1703" s="257">
        <f t="shared" si="2167"/>
        <v>2022</v>
      </c>
      <c r="C1703" s="8">
        <f t="shared" si="2183"/>
        <v>44799</v>
      </c>
      <c r="D1703" s="260"/>
      <c r="E1703" s="261">
        <v>2.23E-2</v>
      </c>
      <c r="F1703" s="260"/>
      <c r="G1703" s="262">
        <v>2.6499999999999999E-2</v>
      </c>
      <c r="H1703" s="261"/>
      <c r="I1703" s="260"/>
      <c r="J1703" s="261">
        <v>2.75E-2</v>
      </c>
      <c r="K1703" s="260"/>
      <c r="L1703" s="261">
        <v>2.4899999999999999E-2</v>
      </c>
      <c r="M1703" s="264">
        <f t="shared" si="2239"/>
        <v>3.1216666666666663E-2</v>
      </c>
      <c r="N1703" s="264">
        <f t="shared" si="2240"/>
        <v>3.1181142857142852E-2</v>
      </c>
      <c r="O1703" s="264">
        <f t="shared" si="2241"/>
        <v>2.4763666666666663E-2</v>
      </c>
      <c r="P1703" s="264">
        <f t="shared" si="2242"/>
        <v>2.7750000000000004E-2</v>
      </c>
      <c r="Q1703" s="265">
        <f t="shared" si="2248"/>
        <v>2.23E-2</v>
      </c>
      <c r="R1703" s="265">
        <f t="shared" si="2249"/>
        <v>2.6499999999999999E-2</v>
      </c>
      <c r="S1703" s="265">
        <f t="shared" si="2250"/>
        <v>2.75E-2</v>
      </c>
      <c r="T1703" s="265">
        <f t="shared" si="2251"/>
        <v>2.4899999999999999E-2</v>
      </c>
      <c r="V1703" s="257"/>
      <c r="W1703" s="265">
        <f t="shared" si="2252"/>
        <v>2.5299999999999996E-2</v>
      </c>
      <c r="X1703" s="265">
        <f>AVERAGE(Q1699:T1703)</f>
        <v>2.7495000000000002E-2</v>
      </c>
      <c r="Y1703" s="266">
        <v>243</v>
      </c>
    </row>
    <row r="1704" spans="1:30" ht="17.45" customHeight="1" x14ac:dyDescent="0.25">
      <c r="A1704" s="257">
        <f t="shared" si="2166"/>
        <v>8</v>
      </c>
      <c r="B1704" s="257">
        <f t="shared" si="2167"/>
        <v>2022</v>
      </c>
      <c r="C1704" s="435">
        <f t="shared" si="2183"/>
        <v>44800</v>
      </c>
      <c r="D1704" s="434">
        <v>1.5299999999999999E-2</v>
      </c>
      <c r="E1704" s="436"/>
      <c r="F1704" s="434"/>
      <c r="G1704" s="438"/>
      <c r="H1704" s="436">
        <v>2.1999999999999999E-2</v>
      </c>
      <c r="I1704" s="434">
        <v>1.2800000000000001E-2</v>
      </c>
      <c r="J1704" s="436"/>
      <c r="K1704" s="434">
        <v>1.7500000000000002E-2</v>
      </c>
      <c r="L1704" s="436"/>
      <c r="M1704" s="264">
        <f t="shared" si="2239"/>
        <v>3.0823333333333331E-2</v>
      </c>
      <c r="N1704" s="264">
        <f t="shared" si="2240"/>
        <v>3.1072571428571422E-2</v>
      </c>
      <c r="O1704" s="264">
        <f t="shared" si="2241"/>
        <v>2.4200333333333331E-2</v>
      </c>
      <c r="P1704" s="264">
        <f t="shared" si="2242"/>
        <v>2.7483333333333339E-2</v>
      </c>
      <c r="Q1704" s="442">
        <f t="shared" si="2248"/>
        <v>1.5299999999999999E-2</v>
      </c>
      <c r="R1704" s="442">
        <f t="shared" si="2249"/>
        <v>2.1999999999999999E-2</v>
      </c>
      <c r="S1704" s="442">
        <f t="shared" si="2250"/>
        <v>1.2800000000000001E-2</v>
      </c>
      <c r="T1704" s="442">
        <f t="shared" si="2251"/>
        <v>1.7500000000000002E-2</v>
      </c>
      <c r="U1704" s="326"/>
      <c r="V1704" s="442">
        <f>AVERAGE(Q1704:T1704)</f>
        <v>1.6899999999999998E-2</v>
      </c>
      <c r="W1704" s="445"/>
      <c r="X1704" s="257"/>
      <c r="Y1704" s="266">
        <v>243</v>
      </c>
    </row>
    <row r="1705" spans="1:30" ht="17.45" customHeight="1" thickBot="1" x14ac:dyDescent="0.3">
      <c r="A1705" s="257">
        <f t="shared" si="2166"/>
        <v>8</v>
      </c>
      <c r="B1705" s="257">
        <f t="shared" si="2167"/>
        <v>2022</v>
      </c>
      <c r="C1705" s="435">
        <f t="shared" si="2183"/>
        <v>44801</v>
      </c>
      <c r="D1705" s="434"/>
      <c r="E1705" s="436">
        <v>1.15E-2</v>
      </c>
      <c r="F1705" s="434"/>
      <c r="G1705" s="438">
        <v>2.1100000000000001E-2</v>
      </c>
      <c r="H1705" s="436"/>
      <c r="I1705" s="434"/>
      <c r="J1705" s="436">
        <v>5.5399999999999998E-3</v>
      </c>
      <c r="K1705" s="434"/>
      <c r="L1705" s="436">
        <v>1.21E-2</v>
      </c>
      <c r="M1705" s="264">
        <f t="shared" si="2239"/>
        <v>3.0193333333333332E-2</v>
      </c>
      <c r="N1705" s="264">
        <f t="shared" si="2240"/>
        <v>3.0741142857142849E-2</v>
      </c>
      <c r="O1705" s="264">
        <f t="shared" si="2241"/>
        <v>2.3421666666666664E-2</v>
      </c>
      <c r="P1705" s="264">
        <f t="shared" si="2242"/>
        <v>2.661666666666667E-2</v>
      </c>
      <c r="Q1705" s="442">
        <f t="shared" si="2248"/>
        <v>1.15E-2</v>
      </c>
      <c r="R1705" s="442">
        <f t="shared" si="2249"/>
        <v>2.1100000000000001E-2</v>
      </c>
      <c r="S1705" s="442">
        <f t="shared" si="2250"/>
        <v>5.5399999999999998E-3</v>
      </c>
      <c r="T1705" s="442">
        <f t="shared" si="2251"/>
        <v>1.21E-2</v>
      </c>
      <c r="U1705" s="326"/>
      <c r="V1705" s="442">
        <f>AVERAGE(Q1705:T1705)</f>
        <v>1.2560000000000002E-2</v>
      </c>
      <c r="W1705" s="445"/>
      <c r="X1705" s="265">
        <f>AVERAGE(Q1704:T1705)</f>
        <v>1.4729999999999998E-2</v>
      </c>
      <c r="Y1705" s="266">
        <v>243</v>
      </c>
    </row>
    <row r="1706" spans="1:30" ht="17.45" customHeight="1" thickBot="1" x14ac:dyDescent="0.3">
      <c r="A1706" s="257">
        <f t="shared" si="2166"/>
        <v>8</v>
      </c>
      <c r="B1706" s="257">
        <f t="shared" si="2167"/>
        <v>2022</v>
      </c>
      <c r="C1706" s="48">
        <f t="shared" si="2183"/>
        <v>44802</v>
      </c>
      <c r="D1706" s="275">
        <v>2.4799999999999999E-2</v>
      </c>
      <c r="E1706" s="276"/>
      <c r="F1706" s="275">
        <v>3.3500000000000002E-2</v>
      </c>
      <c r="G1706" s="277"/>
      <c r="H1706" s="276">
        <v>3.4000000000000002E-2</v>
      </c>
      <c r="I1706" s="275">
        <v>2.7099999999999999E-2</v>
      </c>
      <c r="J1706" s="276"/>
      <c r="K1706" s="275">
        <v>1.54E-2</v>
      </c>
      <c r="L1706" s="276"/>
      <c r="M1706" s="264">
        <f t="shared" si="2239"/>
        <v>3.0483333333333331E-2</v>
      </c>
      <c r="N1706" s="264">
        <f t="shared" si="2240"/>
        <v>3.1223999999999995E-2</v>
      </c>
      <c r="O1706" s="264">
        <f t="shared" si="2241"/>
        <v>2.3858333333333329E-2</v>
      </c>
      <c r="P1706" s="264">
        <f t="shared" si="2242"/>
        <v>2.6526666666666667E-2</v>
      </c>
      <c r="Q1706" s="265">
        <f t="shared" ref="Q1706:Q1707" si="2253">IFERROR(AVERAGE(D1706:E1706),"")</f>
        <v>2.4799999999999999E-2</v>
      </c>
      <c r="R1706" s="265">
        <f t="shared" ref="R1706:R1707" si="2254">IFERROR(AVERAGE(F1706:H1706),"")</f>
        <v>3.3750000000000002E-2</v>
      </c>
      <c r="S1706" s="265">
        <f t="shared" ref="S1706:S1707" si="2255">IFERROR(AVERAGE(I1706:J1706),"")</f>
        <v>2.7099999999999999E-2</v>
      </c>
      <c r="T1706" s="265">
        <f t="shared" ref="T1706:T1707" si="2256">IFERROR(AVERAGE(K1706:L1706),"")</f>
        <v>1.54E-2</v>
      </c>
      <c r="W1706" s="265">
        <f t="shared" ref="W1706:W1707" si="2257">AVERAGE(Q1706:T1706)</f>
        <v>2.52625E-2</v>
      </c>
      <c r="Z1706" s="514" t="s">
        <v>87</v>
      </c>
      <c r="AA1706" s="515">
        <v>2022</v>
      </c>
      <c r="AB1706" s="516"/>
      <c r="AC1706" s="516"/>
      <c r="AD1706" s="516"/>
    </row>
    <row r="1707" spans="1:30" ht="17.45" customHeight="1" x14ac:dyDescent="0.25">
      <c r="A1707" s="257">
        <f t="shared" si="2166"/>
        <v>8</v>
      </c>
      <c r="B1707" s="257">
        <f t="shared" si="2167"/>
        <v>2022</v>
      </c>
      <c r="C1707" s="8">
        <f t="shared" si="2183"/>
        <v>44803</v>
      </c>
      <c r="D1707" s="260"/>
      <c r="E1707" s="261">
        <v>2.1899999999999999E-2</v>
      </c>
      <c r="F1707" s="260"/>
      <c r="G1707" s="262">
        <v>4.3499999999999997E-2</v>
      </c>
      <c r="H1707" s="261"/>
      <c r="I1707" s="260"/>
      <c r="J1707" s="261">
        <v>3.4799999999999998E-2</v>
      </c>
      <c r="K1707" s="260"/>
      <c r="L1707" s="261">
        <v>2.9700000000000001E-2</v>
      </c>
      <c r="M1707" s="264">
        <f t="shared" si="2239"/>
        <v>3.0833333333333331E-2</v>
      </c>
      <c r="N1707" s="264">
        <f t="shared" si="2240"/>
        <v>3.1929714285714283E-2</v>
      </c>
      <c r="O1707" s="264">
        <f t="shared" si="2241"/>
        <v>2.4778999999999995E-2</v>
      </c>
      <c r="P1707" s="264">
        <f t="shared" si="2242"/>
        <v>2.6963333333333336E-2</v>
      </c>
      <c r="Q1707" s="265">
        <f t="shared" si="2253"/>
        <v>2.1899999999999999E-2</v>
      </c>
      <c r="R1707" s="265">
        <f t="shared" si="2254"/>
        <v>4.3499999999999997E-2</v>
      </c>
      <c r="S1707" s="265">
        <f t="shared" si="2255"/>
        <v>3.4799999999999998E-2</v>
      </c>
      <c r="T1707" s="265">
        <f t="shared" si="2256"/>
        <v>2.9700000000000001E-2</v>
      </c>
      <c r="W1707" s="265">
        <f t="shared" si="2257"/>
        <v>3.2474999999999997E-2</v>
      </c>
      <c r="Z1707" s="517" t="s">
        <v>35</v>
      </c>
      <c r="AA1707" s="517" t="s">
        <v>1</v>
      </c>
      <c r="AB1707" s="517" t="s">
        <v>2</v>
      </c>
      <c r="AC1707" s="517" t="s">
        <v>9</v>
      </c>
      <c r="AD1707" s="517" t="s">
        <v>12</v>
      </c>
    </row>
    <row r="1708" spans="1:30" ht="17.45" customHeight="1" thickBot="1" x14ac:dyDescent="0.3">
      <c r="A1708" s="257">
        <f t="shared" si="2166"/>
        <v>8</v>
      </c>
      <c r="B1708" s="257">
        <f t="shared" si="2167"/>
        <v>2022</v>
      </c>
      <c r="C1708" s="116">
        <f t="shared" si="2183"/>
        <v>44804</v>
      </c>
      <c r="D1708" s="126">
        <v>3.4799999999999998E-2</v>
      </c>
      <c r="E1708" s="129"/>
      <c r="F1708" s="126">
        <v>3.1800000000000002E-2</v>
      </c>
      <c r="G1708" s="128"/>
      <c r="H1708" s="129"/>
      <c r="I1708" s="126">
        <v>2.7799999999999998E-2</v>
      </c>
      <c r="J1708" s="129"/>
      <c r="K1708" s="126">
        <v>3.32E-2</v>
      </c>
      <c r="L1708" s="129"/>
      <c r="M1708" s="264">
        <f t="shared" si="2239"/>
        <v>3.1119999999999998E-2</v>
      </c>
      <c r="N1708" s="264">
        <f t="shared" si="2240"/>
        <v>3.0541142857142857E-2</v>
      </c>
      <c r="O1708" s="264">
        <f t="shared" si="2241"/>
        <v>2.4842333333333338E-2</v>
      </c>
      <c r="P1708" s="264">
        <f t="shared" si="2242"/>
        <v>2.7359999999999999E-2</v>
      </c>
      <c r="Q1708" s="265">
        <f t="shared" ref="Q1708" si="2258">IFERROR(AVERAGE(D1708:E1708),"")</f>
        <v>3.4799999999999998E-2</v>
      </c>
      <c r="R1708" s="265">
        <f t="shared" ref="R1708" si="2259">IFERROR(AVERAGE(F1708:H1708),"")</f>
        <v>3.1800000000000002E-2</v>
      </c>
      <c r="S1708" s="265">
        <f t="shared" ref="S1708" si="2260">IFERROR(AVERAGE(I1708:J1708),"")</f>
        <v>2.7799999999999998E-2</v>
      </c>
      <c r="T1708" s="265">
        <f t="shared" ref="T1708" si="2261">IFERROR(AVERAGE(K1708:L1708),"")</f>
        <v>3.32E-2</v>
      </c>
      <c r="W1708" s="265">
        <f t="shared" ref="W1708" si="2262">AVERAGE(Q1708:T1708)</f>
        <v>3.1899999999999998E-2</v>
      </c>
      <c r="Z1708" s="518" t="s">
        <v>58</v>
      </c>
      <c r="AA1708" s="519">
        <f>AVERAGE(D1678:E1708)</f>
        <v>3.0961290322580645E-2</v>
      </c>
      <c r="AB1708" s="519">
        <f>AVERAGE(F1678:H1708)</f>
        <v>3.1926111111111113E-2</v>
      </c>
      <c r="AC1708" s="519">
        <f>AVERAGE(I1678:J1708)</f>
        <v>2.4876451612903222E-2</v>
      </c>
      <c r="AD1708" s="519">
        <f>AVERAGE(K1678:L1708)</f>
        <v>2.716451612903226E-2</v>
      </c>
    </row>
    <row r="1709" spans="1:30" ht="17.45" customHeight="1" x14ac:dyDescent="0.25">
      <c r="A1709" s="257">
        <f t="shared" si="2166"/>
        <v>9</v>
      </c>
      <c r="B1709" s="257">
        <f t="shared" si="2167"/>
        <v>2022</v>
      </c>
      <c r="C1709" s="115">
        <f t="shared" si="2183"/>
        <v>44805</v>
      </c>
      <c r="D1709" s="260"/>
      <c r="E1709" s="261">
        <v>1.8200000000000001E-2</v>
      </c>
      <c r="F1709" s="260"/>
      <c r="G1709" s="262">
        <v>2.41E-2</v>
      </c>
      <c r="H1709" s="261"/>
      <c r="I1709" s="260"/>
      <c r="J1709" s="261">
        <v>2.8299999999999999E-2</v>
      </c>
      <c r="K1709" s="260"/>
      <c r="L1709" s="261">
        <v>3.7499999999999999E-2</v>
      </c>
      <c r="M1709" s="264">
        <f t="shared" si="2239"/>
        <v>3.1016666666666661E-2</v>
      </c>
      <c r="N1709" s="264">
        <f t="shared" si="2240"/>
        <v>3.0118285714285715E-2</v>
      </c>
      <c r="O1709" s="264">
        <f t="shared" si="2241"/>
        <v>2.4505666666666669E-2</v>
      </c>
      <c r="P1709" s="264">
        <f t="shared" si="2242"/>
        <v>2.7663333333333331E-2</v>
      </c>
      <c r="Q1709" s="265">
        <f t="shared" ref="Q1709" si="2263">IFERROR(AVERAGE(D1709:E1709),"")</f>
        <v>1.8200000000000001E-2</v>
      </c>
      <c r="R1709" s="265">
        <f t="shared" ref="R1709" si="2264">IFERROR(AVERAGE(F1709:H1709),"")</f>
        <v>2.41E-2</v>
      </c>
      <c r="S1709" s="265">
        <f t="shared" ref="S1709" si="2265">IFERROR(AVERAGE(I1709:J1709),"")</f>
        <v>2.8299999999999999E-2</v>
      </c>
      <c r="T1709" s="265">
        <f t="shared" ref="T1709" si="2266">IFERROR(AVERAGE(K1709:L1709),"")</f>
        <v>3.7499999999999999E-2</v>
      </c>
      <c r="W1709" s="265">
        <f t="shared" ref="W1709" si="2267">AVERAGE(Q1709:T1709)</f>
        <v>2.7025E-2</v>
      </c>
      <c r="Z1709" s="518" t="s">
        <v>59</v>
      </c>
      <c r="AA1709" s="519">
        <f>MAX(D1678:E1708)</f>
        <v>8.4099999999999994E-2</v>
      </c>
      <c r="AB1709" s="519">
        <f>MAX(F1678:H1708)</f>
        <v>8.0399999999999999E-2</v>
      </c>
      <c r="AC1709" s="519">
        <f>MAX(I1678:J1708)</f>
        <v>3.8899999999999997E-2</v>
      </c>
      <c r="AD1709" s="519">
        <f>MAX(K1678:L1708)</f>
        <v>0.107</v>
      </c>
    </row>
    <row r="1710" spans="1:30" ht="17.45" customHeight="1" thickBot="1" x14ac:dyDescent="0.3">
      <c r="A1710" s="257">
        <f t="shared" si="2166"/>
        <v>9</v>
      </c>
      <c r="B1710" s="257">
        <f t="shared" si="2167"/>
        <v>2022</v>
      </c>
      <c r="C1710" s="8">
        <f t="shared" si="2183"/>
        <v>44806</v>
      </c>
      <c r="D1710" s="260">
        <v>3.5499999999999997E-2</v>
      </c>
      <c r="E1710" s="261"/>
      <c r="F1710" s="260"/>
      <c r="G1710" s="262"/>
      <c r="H1710" s="261">
        <v>2.8799999999999999E-2</v>
      </c>
      <c r="I1710" s="260">
        <v>3.6999999999999998E-2</v>
      </c>
      <c r="J1710" s="261"/>
      <c r="K1710" s="260">
        <v>2.63E-2</v>
      </c>
      <c r="L1710" s="261"/>
      <c r="M1710" s="264">
        <f t="shared" si="2239"/>
        <v>3.0733333333333328E-2</v>
      </c>
      <c r="N1710" s="264">
        <f t="shared" si="2240"/>
        <v>3.0041142857142857E-2</v>
      </c>
      <c r="O1710" s="264">
        <f t="shared" si="2241"/>
        <v>2.4745666666666662E-2</v>
      </c>
      <c r="P1710" s="264">
        <f t="shared" si="2242"/>
        <v>2.7316666666666663E-2</v>
      </c>
      <c r="Q1710" s="265">
        <f t="shared" ref="Q1710:Q1712" si="2268">IFERROR(AVERAGE(D1710:E1710),"")</f>
        <v>3.5499999999999997E-2</v>
      </c>
      <c r="R1710" s="265">
        <f t="shared" ref="R1710:R1712" si="2269">IFERROR(AVERAGE(F1710:H1710),"")</f>
        <v>2.8799999999999999E-2</v>
      </c>
      <c r="S1710" s="265">
        <f t="shared" ref="S1710:S1712" si="2270">IFERROR(AVERAGE(I1710:J1710),"")</f>
        <v>3.6999999999999998E-2</v>
      </c>
      <c r="T1710" s="265">
        <f t="shared" ref="T1710:T1712" si="2271">IFERROR(AVERAGE(K1710:L1710),"")</f>
        <v>2.63E-2</v>
      </c>
      <c r="W1710" s="265">
        <f t="shared" ref="W1710" si="2272">AVERAGE(Q1710:T1710)</f>
        <v>3.1899999999999998E-2</v>
      </c>
      <c r="X1710" s="265">
        <f>AVERAGE(Q1706:T1710)</f>
        <v>2.9712500000000003E-2</v>
      </c>
      <c r="Y1710" s="266">
        <v>244</v>
      </c>
      <c r="Z1710" s="520" t="s">
        <v>128</v>
      </c>
      <c r="AA1710" s="521">
        <f>COUNTIF(D1678:E1708,"&gt;=0.075")</f>
        <v>2</v>
      </c>
      <c r="AB1710" s="521">
        <f>COUNTIF(F1678:H1708,"&gt;=0.075")</f>
        <v>1</v>
      </c>
      <c r="AC1710" s="521">
        <f>COUNTIF(I1678:J1708,"&gt;=0.075")</f>
        <v>0</v>
      </c>
      <c r="AD1710" s="521">
        <f>COUNTIF(K1678:L1708,"&gt;=0.075")</f>
        <v>1</v>
      </c>
    </row>
    <row r="1711" spans="1:30" ht="17.45" customHeight="1" thickBot="1" x14ac:dyDescent="0.3">
      <c r="A1711" s="257">
        <f t="shared" si="2166"/>
        <v>9</v>
      </c>
      <c r="B1711" s="257">
        <f t="shared" si="2167"/>
        <v>2022</v>
      </c>
      <c r="C1711" s="435">
        <f t="shared" si="2183"/>
        <v>44807</v>
      </c>
      <c r="D1711" s="434"/>
      <c r="E1711" s="436">
        <v>3.1E-2</v>
      </c>
      <c r="F1711" s="434"/>
      <c r="G1711" s="438">
        <v>2.35E-2</v>
      </c>
      <c r="H1711" s="436"/>
      <c r="I1711" s="434"/>
      <c r="J1711" s="436">
        <v>1.2699999999999999E-2</v>
      </c>
      <c r="K1711" s="434"/>
      <c r="L1711" s="436">
        <v>2.9499999999999998E-2</v>
      </c>
      <c r="M1711" s="264">
        <f t="shared" si="2239"/>
        <v>3.1063333333333332E-2</v>
      </c>
      <c r="N1711" s="264">
        <f t="shared" si="2240"/>
        <v>2.9572571428571434E-2</v>
      </c>
      <c r="O1711" s="264">
        <f t="shared" si="2241"/>
        <v>2.3872333333333339E-2</v>
      </c>
      <c r="P1711" s="264">
        <f t="shared" si="2242"/>
        <v>2.7490000000000001E-2</v>
      </c>
      <c r="Q1711" s="442">
        <f t="shared" si="2268"/>
        <v>3.1E-2</v>
      </c>
      <c r="R1711" s="442">
        <f t="shared" si="2269"/>
        <v>2.35E-2</v>
      </c>
      <c r="S1711" s="442">
        <f t="shared" si="2270"/>
        <v>1.2699999999999999E-2</v>
      </c>
      <c r="T1711" s="442">
        <f t="shared" si="2271"/>
        <v>2.9499999999999998E-2</v>
      </c>
      <c r="U1711" s="326"/>
      <c r="V1711" s="442">
        <f>AVERAGE(Q1711:T1711)</f>
        <v>2.4174999999999999E-2</v>
      </c>
      <c r="W1711" s="445"/>
      <c r="X1711" s="257"/>
      <c r="Y1711" s="266">
        <v>244</v>
      </c>
      <c r="AD1711" s="522">
        <f>AVERAGE(AA1708:AD1708)</f>
        <v>2.8732092293906809E-2</v>
      </c>
    </row>
    <row r="1712" spans="1:30" ht="17.45" customHeight="1" x14ac:dyDescent="0.25">
      <c r="A1712" s="257">
        <f t="shared" ref="A1712:A1775" si="2273">IF(ISNUMBER(C1712),MONTH(C1712),"")</f>
        <v>9</v>
      </c>
      <c r="B1712" s="257">
        <f t="shared" ref="B1712:B1775" si="2274">IF(ISNUMBER(C1712),YEAR(C1712),"")</f>
        <v>2022</v>
      </c>
      <c r="C1712" s="48">
        <f t="shared" si="2183"/>
        <v>44808</v>
      </c>
      <c r="D1712" s="448">
        <v>2.7E-2</v>
      </c>
      <c r="E1712" s="449"/>
      <c r="F1712" s="448">
        <v>2.52E-2</v>
      </c>
      <c r="G1712" s="450"/>
      <c r="H1712" s="449">
        <v>2.6100000000000002E-2</v>
      </c>
      <c r="I1712" s="448">
        <v>1.03E-2</v>
      </c>
      <c r="J1712" s="449"/>
      <c r="K1712" s="448">
        <v>2.6499999999999999E-2</v>
      </c>
      <c r="L1712" s="449"/>
      <c r="M1712" s="264">
        <f t="shared" si="2239"/>
        <v>3.1249999999999997E-2</v>
      </c>
      <c r="N1712" s="264">
        <f t="shared" si="2240"/>
        <v>2.9486857142857145E-2</v>
      </c>
      <c r="O1712" s="264">
        <f t="shared" si="2241"/>
        <v>2.3335666666666675E-2</v>
      </c>
      <c r="P1712" s="264">
        <f t="shared" si="2242"/>
        <v>2.7766666666666662E-2</v>
      </c>
      <c r="Q1712" s="442">
        <f t="shared" si="2268"/>
        <v>2.7E-2</v>
      </c>
      <c r="R1712" s="442">
        <f t="shared" si="2269"/>
        <v>2.5649999999999999E-2</v>
      </c>
      <c r="S1712" s="442">
        <f t="shared" si="2270"/>
        <v>1.03E-2</v>
      </c>
      <c r="T1712" s="442">
        <f t="shared" si="2271"/>
        <v>2.6499999999999999E-2</v>
      </c>
      <c r="U1712" s="326"/>
      <c r="V1712" s="442">
        <f>AVERAGE(Q1712:T1712)</f>
        <v>2.23625E-2</v>
      </c>
      <c r="W1712" s="445"/>
      <c r="X1712" s="265">
        <f>AVERAGE(Q1711:T1712)</f>
        <v>2.3268749999999998E-2</v>
      </c>
      <c r="Y1712" s="266">
        <v>244</v>
      </c>
    </row>
    <row r="1713" spans="1:25" ht="17.45" customHeight="1" x14ac:dyDescent="0.25">
      <c r="A1713" s="257">
        <f t="shared" si="2273"/>
        <v>9</v>
      </c>
      <c r="B1713" s="257">
        <f t="shared" si="2274"/>
        <v>2022</v>
      </c>
      <c r="C1713" s="8">
        <f t="shared" si="2183"/>
        <v>44809</v>
      </c>
      <c r="D1713" s="252"/>
      <c r="E1713" s="253">
        <v>2.5100000000000001E-2</v>
      </c>
      <c r="F1713" s="252"/>
      <c r="G1713" s="254">
        <v>2.4500000000000001E-2</v>
      </c>
      <c r="H1713" s="253"/>
      <c r="I1713" s="252"/>
      <c r="J1713" s="253">
        <v>1.2200000000000001E-2</v>
      </c>
      <c r="K1713" s="252"/>
      <c r="L1713" s="253">
        <v>2.7E-2</v>
      </c>
      <c r="M1713" s="264">
        <f t="shared" si="2239"/>
        <v>3.1406666666666666E-2</v>
      </c>
      <c r="N1713" s="264">
        <f t="shared" si="2240"/>
        <v>2.9341142857142857E-2</v>
      </c>
      <c r="O1713" s="264">
        <f t="shared" si="2241"/>
        <v>2.3249000000000002E-2</v>
      </c>
      <c r="P1713" s="264">
        <f t="shared" si="2242"/>
        <v>2.8089999999999997E-2</v>
      </c>
      <c r="Q1713" s="265">
        <f t="shared" ref="Q1713:Q1714" si="2275">IFERROR(AVERAGE(D1713:E1713),"")</f>
        <v>2.5100000000000001E-2</v>
      </c>
      <c r="R1713" s="265">
        <f t="shared" ref="R1713:R1714" si="2276">IFERROR(AVERAGE(F1713:H1713),"")</f>
        <v>2.4500000000000001E-2</v>
      </c>
      <c r="S1713" s="265">
        <f t="shared" ref="S1713:S1714" si="2277">IFERROR(AVERAGE(I1713:J1713),"")</f>
        <v>1.2200000000000001E-2</v>
      </c>
      <c r="T1713" s="265">
        <f t="shared" ref="T1713:T1714" si="2278">IFERROR(AVERAGE(K1713:L1713),"")</f>
        <v>2.7E-2</v>
      </c>
      <c r="W1713" s="265">
        <f t="shared" ref="W1713:W1714" si="2279">AVERAGE(Q1713:T1713)</f>
        <v>2.2200000000000001E-2</v>
      </c>
    </row>
    <row r="1714" spans="1:25" ht="17.45" customHeight="1" x14ac:dyDescent="0.25">
      <c r="A1714" s="257">
        <f t="shared" si="2273"/>
        <v>9</v>
      </c>
      <c r="B1714" s="257">
        <f t="shared" si="2274"/>
        <v>2022</v>
      </c>
      <c r="C1714" s="8">
        <f t="shared" si="2183"/>
        <v>44810</v>
      </c>
      <c r="D1714" s="252">
        <v>4.4400000000000002E-2</v>
      </c>
      <c r="E1714" s="253"/>
      <c r="F1714" s="252">
        <v>3.04E-2</v>
      </c>
      <c r="G1714" s="254"/>
      <c r="H1714" s="253"/>
      <c r="I1714" s="252">
        <v>2.9600000000000001E-2</v>
      </c>
      <c r="J1714" s="253"/>
      <c r="K1714" s="252">
        <v>2.3900000000000001E-2</v>
      </c>
      <c r="L1714" s="253"/>
      <c r="M1714" s="264">
        <f t="shared" si="2239"/>
        <v>3.2410000000000001E-2</v>
      </c>
      <c r="N1714" s="264">
        <f t="shared" si="2240"/>
        <v>2.964971428571429E-2</v>
      </c>
      <c r="O1714" s="264">
        <f t="shared" si="2241"/>
        <v>2.3907666666666664E-2</v>
      </c>
      <c r="P1714" s="264">
        <f t="shared" si="2242"/>
        <v>2.8399999999999995E-2</v>
      </c>
      <c r="Q1714" s="265">
        <f t="shared" si="2275"/>
        <v>4.4400000000000002E-2</v>
      </c>
      <c r="R1714" s="265">
        <f t="shared" si="2276"/>
        <v>3.04E-2</v>
      </c>
      <c r="S1714" s="265">
        <f t="shared" si="2277"/>
        <v>2.9600000000000001E-2</v>
      </c>
      <c r="T1714" s="265">
        <f t="shared" si="2278"/>
        <v>2.3900000000000001E-2</v>
      </c>
      <c r="W1714" s="265">
        <f t="shared" si="2279"/>
        <v>3.2074999999999999E-2</v>
      </c>
    </row>
    <row r="1715" spans="1:25" ht="17.45" customHeight="1" x14ac:dyDescent="0.25">
      <c r="A1715" s="257">
        <f t="shared" si="2273"/>
        <v>9</v>
      </c>
      <c r="B1715" s="257">
        <f t="shared" si="2274"/>
        <v>2022</v>
      </c>
      <c r="C1715" s="8">
        <f t="shared" si="2183"/>
        <v>44811</v>
      </c>
      <c r="D1715" s="260"/>
      <c r="E1715" s="261">
        <v>2.0400000000000001E-2</v>
      </c>
      <c r="F1715" s="260"/>
      <c r="G1715" s="262">
        <v>3.7499999999999999E-2</v>
      </c>
      <c r="H1715" s="261"/>
      <c r="I1715" s="260"/>
      <c r="J1715" s="261">
        <v>3.1199999999999999E-2</v>
      </c>
      <c r="K1715" s="260"/>
      <c r="L1715" s="261">
        <v>3.4099999999999998E-2</v>
      </c>
      <c r="M1715" s="264">
        <f t="shared" si="2239"/>
        <v>3.2313333333333333E-2</v>
      </c>
      <c r="N1715" s="264">
        <f t="shared" si="2240"/>
        <v>2.9866857142857146E-2</v>
      </c>
      <c r="O1715" s="264">
        <f t="shared" si="2241"/>
        <v>2.4117666666666666E-2</v>
      </c>
      <c r="P1715" s="264">
        <f t="shared" si="2242"/>
        <v>2.8559999999999995E-2</v>
      </c>
      <c r="Q1715" s="265">
        <f t="shared" ref="Q1715" si="2280">IFERROR(AVERAGE(D1715:E1715),"")</f>
        <v>2.0400000000000001E-2</v>
      </c>
      <c r="R1715" s="265">
        <f t="shared" ref="R1715" si="2281">IFERROR(AVERAGE(F1715:H1715),"")</f>
        <v>3.7499999999999999E-2</v>
      </c>
      <c r="S1715" s="265">
        <f t="shared" ref="S1715" si="2282">IFERROR(AVERAGE(I1715:J1715),"")</f>
        <v>3.1199999999999999E-2</v>
      </c>
      <c r="T1715" s="265">
        <f t="shared" ref="T1715" si="2283">IFERROR(AVERAGE(K1715:L1715),"")</f>
        <v>3.4099999999999998E-2</v>
      </c>
      <c r="W1715" s="265">
        <f t="shared" ref="W1715" si="2284">AVERAGE(Q1715:T1715)</f>
        <v>3.0800000000000001E-2</v>
      </c>
    </row>
    <row r="1716" spans="1:25" ht="17.45" customHeight="1" x14ac:dyDescent="0.25">
      <c r="A1716" s="257">
        <f t="shared" si="2273"/>
        <v>9</v>
      </c>
      <c r="B1716" s="257">
        <f t="shared" si="2274"/>
        <v>2022</v>
      </c>
      <c r="C1716" s="8">
        <f t="shared" si="2183"/>
        <v>44812</v>
      </c>
      <c r="D1716" s="260">
        <v>2.86E-2</v>
      </c>
      <c r="E1716" s="261"/>
      <c r="F1716" s="260"/>
      <c r="G1716" s="262"/>
      <c r="H1716" s="261">
        <v>4.6399999999999997E-2</v>
      </c>
      <c r="I1716" s="260">
        <v>3.2500000000000001E-2</v>
      </c>
      <c r="J1716" s="261"/>
      <c r="K1716" s="260">
        <v>2.98E-2</v>
      </c>
      <c r="L1716" s="261"/>
      <c r="M1716" s="264">
        <f t="shared" si="2239"/>
        <v>3.2163333333333329E-2</v>
      </c>
      <c r="N1716" s="264">
        <f t="shared" si="2240"/>
        <v>3.0515428571428575E-2</v>
      </c>
      <c r="O1716" s="264">
        <f t="shared" si="2241"/>
        <v>2.4424333333333333E-2</v>
      </c>
      <c r="P1716" s="264">
        <f t="shared" si="2242"/>
        <v>2.8666666666666663E-2</v>
      </c>
      <c r="Q1716" s="265">
        <f t="shared" ref="Q1716" si="2285">IFERROR(AVERAGE(D1716:E1716),"")</f>
        <v>2.86E-2</v>
      </c>
      <c r="R1716" s="265">
        <f t="shared" ref="R1716" si="2286">IFERROR(AVERAGE(F1716:H1716),"")</f>
        <v>4.6399999999999997E-2</v>
      </c>
      <c r="S1716" s="265">
        <f t="shared" ref="S1716" si="2287">IFERROR(AVERAGE(I1716:J1716),"")</f>
        <v>3.2500000000000001E-2</v>
      </c>
      <c r="T1716" s="265">
        <f t="shared" ref="T1716" si="2288">IFERROR(AVERAGE(K1716:L1716),"")</f>
        <v>2.98E-2</v>
      </c>
      <c r="W1716" s="265">
        <f t="shared" ref="W1716" si="2289">AVERAGE(Q1716:T1716)</f>
        <v>3.4325000000000001E-2</v>
      </c>
    </row>
    <row r="1717" spans="1:25" ht="17.45" customHeight="1" x14ac:dyDescent="0.25">
      <c r="A1717" s="257">
        <f t="shared" si="2273"/>
        <v>9</v>
      </c>
      <c r="B1717" s="257">
        <f t="shared" si="2274"/>
        <v>2022</v>
      </c>
      <c r="C1717" s="8">
        <f t="shared" si="2183"/>
        <v>44813</v>
      </c>
      <c r="D1717" s="260"/>
      <c r="E1717" s="261">
        <v>2.41E-2</v>
      </c>
      <c r="F1717" s="260"/>
      <c r="G1717" s="262">
        <v>5.3499999999999999E-2</v>
      </c>
      <c r="H1717" s="261"/>
      <c r="I1717" s="260"/>
      <c r="J1717" s="261">
        <v>3.2099999999999997E-2</v>
      </c>
      <c r="K1717" s="260"/>
      <c r="L1717" s="261">
        <v>5.3199999999999997E-2</v>
      </c>
      <c r="M1717" s="264">
        <f t="shared" si="2239"/>
        <v>3.0323333333333331E-2</v>
      </c>
      <c r="N1717" s="264">
        <f t="shared" si="2240"/>
        <v>3.1092571428571431E-2</v>
      </c>
      <c r="O1717" s="264">
        <f t="shared" si="2241"/>
        <v>2.452766666666667E-2</v>
      </c>
      <c r="P1717" s="264">
        <f t="shared" si="2242"/>
        <v>2.9396666666666665E-2</v>
      </c>
      <c r="Q1717" s="265">
        <f t="shared" ref="Q1717:Q1718" si="2290">IFERROR(AVERAGE(D1717:E1717),"")</f>
        <v>2.41E-2</v>
      </c>
      <c r="R1717" s="265">
        <f t="shared" ref="R1717:R1718" si="2291">IFERROR(AVERAGE(F1717:H1717),"")</f>
        <v>5.3499999999999999E-2</v>
      </c>
      <c r="S1717" s="265">
        <f t="shared" ref="S1717:S1718" si="2292">IFERROR(AVERAGE(I1717:J1717),"")</f>
        <v>3.2099999999999997E-2</v>
      </c>
      <c r="T1717" s="265">
        <f t="shared" ref="T1717:T1718" si="2293">IFERROR(AVERAGE(K1717:L1717),"")</f>
        <v>5.3199999999999997E-2</v>
      </c>
      <c r="W1717" s="265">
        <f t="shared" ref="W1717" si="2294">AVERAGE(Q1717:T1717)</f>
        <v>4.0724999999999997E-2</v>
      </c>
      <c r="X1717" s="265">
        <f>AVERAGE(Q1713:T1717)</f>
        <v>3.2025000000000005E-2</v>
      </c>
      <c r="Y1717" s="266">
        <v>245</v>
      </c>
    </row>
    <row r="1718" spans="1:25" ht="17.45" customHeight="1" x14ac:dyDescent="0.25">
      <c r="A1718" s="257">
        <f t="shared" si="2273"/>
        <v>9</v>
      </c>
      <c r="B1718" s="257">
        <f t="shared" si="2274"/>
        <v>2022</v>
      </c>
      <c r="C1718" s="48">
        <f t="shared" si="2183"/>
        <v>44814</v>
      </c>
      <c r="D1718" s="434">
        <v>2.06E-2</v>
      </c>
      <c r="E1718" s="436"/>
      <c r="F1718" s="434">
        <v>1.7100000000000001E-2</v>
      </c>
      <c r="G1718" s="438"/>
      <c r="H1718" s="436">
        <v>1.52E-2</v>
      </c>
      <c r="I1718" s="434">
        <v>9.0600000000000003E-3</v>
      </c>
      <c r="J1718" s="436"/>
      <c r="K1718" s="434">
        <v>1.2500000000000001E-2</v>
      </c>
      <c r="L1718" s="436"/>
      <c r="M1718" s="264">
        <f t="shared" si="2239"/>
        <v>2.8206666666666661E-2</v>
      </c>
      <c r="N1718" s="264">
        <f t="shared" si="2240"/>
        <v>2.8461142857142858E-2</v>
      </c>
      <c r="O1718" s="264">
        <f t="shared" si="2241"/>
        <v>2.3849666666666665E-2</v>
      </c>
      <c r="P1718" s="264">
        <f t="shared" si="2242"/>
        <v>2.896E-2</v>
      </c>
      <c r="Q1718" s="442">
        <f t="shared" si="2290"/>
        <v>2.06E-2</v>
      </c>
      <c r="R1718" s="442">
        <f t="shared" si="2291"/>
        <v>1.6150000000000001E-2</v>
      </c>
      <c r="S1718" s="442">
        <f t="shared" si="2292"/>
        <v>9.0600000000000003E-3</v>
      </c>
      <c r="T1718" s="442">
        <f t="shared" si="2293"/>
        <v>1.2500000000000001E-2</v>
      </c>
      <c r="U1718" s="326"/>
      <c r="V1718" s="442">
        <f>AVERAGE(Q1718:T1718)</f>
        <v>1.45775E-2</v>
      </c>
      <c r="W1718" s="445"/>
      <c r="X1718" s="257"/>
      <c r="Y1718" s="266">
        <v>245</v>
      </c>
    </row>
    <row r="1719" spans="1:25" ht="17.45" customHeight="1" x14ac:dyDescent="0.25">
      <c r="A1719" s="257">
        <f t="shared" si="2273"/>
        <v>9</v>
      </c>
      <c r="B1719" s="257">
        <f t="shared" si="2274"/>
        <v>2022</v>
      </c>
      <c r="C1719" s="435">
        <f t="shared" si="2183"/>
        <v>44815</v>
      </c>
      <c r="D1719" s="434"/>
      <c r="E1719" s="444">
        <v>0.44900000000000001</v>
      </c>
      <c r="F1719" s="434"/>
      <c r="G1719" s="488">
        <v>0.109</v>
      </c>
      <c r="H1719" s="436"/>
      <c r="I1719" s="434"/>
      <c r="J1719" s="436">
        <v>4.8900000000000002E-3</v>
      </c>
      <c r="K1719" s="434"/>
      <c r="L1719" s="436">
        <v>1.29E-2</v>
      </c>
      <c r="M1719" s="264">
        <f t="shared" si="2239"/>
        <v>4.2239999999999993E-2</v>
      </c>
      <c r="N1719" s="264">
        <f t="shared" si="2240"/>
        <v>3.0715428571428578E-2</v>
      </c>
      <c r="O1719" s="264">
        <f t="shared" si="2241"/>
        <v>2.3162666666666661E-2</v>
      </c>
      <c r="P1719" s="264">
        <f t="shared" si="2242"/>
        <v>2.8240000000000001E-2</v>
      </c>
      <c r="Q1719" s="468">
        <f t="shared" ref="Q1719:Q1720" si="2295">IFERROR(AVERAGE(D1719:E1719),"")</f>
        <v>0.44900000000000001</v>
      </c>
      <c r="R1719" s="468">
        <f t="shared" ref="R1719:R1720" si="2296">IFERROR(AVERAGE(F1719:H1719),"")</f>
        <v>0.109</v>
      </c>
      <c r="S1719" s="442">
        <f t="shared" ref="S1719:S1720" si="2297">IFERROR(AVERAGE(I1719:J1719),"")</f>
        <v>4.8900000000000002E-3</v>
      </c>
      <c r="T1719" s="442">
        <f t="shared" ref="T1719:T1720" si="2298">IFERROR(AVERAGE(K1719:L1719),"")</f>
        <v>1.29E-2</v>
      </c>
      <c r="U1719" s="326"/>
      <c r="V1719" s="442">
        <f>AVERAGE(Q1719:T1719)</f>
        <v>0.14394750000000001</v>
      </c>
      <c r="W1719" s="445"/>
      <c r="X1719" s="265">
        <f>AVERAGE(Q1718:T1719)</f>
        <v>7.92625E-2</v>
      </c>
      <c r="Y1719" s="266">
        <v>245</v>
      </c>
    </row>
    <row r="1720" spans="1:25" ht="17.45" customHeight="1" x14ac:dyDescent="0.25">
      <c r="A1720" s="257">
        <f t="shared" si="2273"/>
        <v>9</v>
      </c>
      <c r="B1720" s="257">
        <f t="shared" si="2274"/>
        <v>2022</v>
      </c>
      <c r="C1720" s="8">
        <f t="shared" si="2183"/>
        <v>44816</v>
      </c>
      <c r="D1720" s="260">
        <v>2.9000000000000001E-2</v>
      </c>
      <c r="E1720" s="261"/>
      <c r="F1720" s="260">
        <v>2.35E-2</v>
      </c>
      <c r="G1720" s="262"/>
      <c r="H1720" s="261"/>
      <c r="I1720" s="260">
        <v>1.9900000000000001E-2</v>
      </c>
      <c r="J1720" s="261"/>
      <c r="K1720" s="260">
        <v>2.5700000000000001E-2</v>
      </c>
      <c r="L1720" s="261"/>
      <c r="M1720" s="264">
        <f t="shared" si="2239"/>
        <v>4.2543333333333329E-2</v>
      </c>
      <c r="N1720" s="264">
        <f t="shared" si="2240"/>
        <v>3.0944000000000006E-2</v>
      </c>
      <c r="O1720" s="264">
        <f t="shared" si="2241"/>
        <v>2.3329333333333327E-2</v>
      </c>
      <c r="P1720" s="264">
        <f t="shared" si="2242"/>
        <v>2.8306666666666664E-2</v>
      </c>
      <c r="Q1720" s="265">
        <f t="shared" si="2295"/>
        <v>2.9000000000000001E-2</v>
      </c>
      <c r="R1720" s="265">
        <f t="shared" si="2296"/>
        <v>2.35E-2</v>
      </c>
      <c r="S1720" s="265">
        <f t="shared" si="2297"/>
        <v>1.9900000000000001E-2</v>
      </c>
      <c r="T1720" s="265">
        <f t="shared" si="2298"/>
        <v>2.5700000000000001E-2</v>
      </c>
      <c r="W1720" s="265">
        <f t="shared" ref="W1720" si="2299">AVERAGE(Q1720:T1720)</f>
        <v>2.4525000000000002E-2</v>
      </c>
    </row>
    <row r="1721" spans="1:25" ht="17.45" customHeight="1" x14ac:dyDescent="0.25">
      <c r="A1721" s="257">
        <f t="shared" si="2273"/>
        <v>9</v>
      </c>
      <c r="B1721" s="257">
        <f t="shared" si="2274"/>
        <v>2022</v>
      </c>
      <c r="C1721" s="8">
        <f t="shared" si="2183"/>
        <v>44817</v>
      </c>
      <c r="D1721" s="260"/>
      <c r="E1721" s="261">
        <v>2.7E-2</v>
      </c>
      <c r="F1721" s="260"/>
      <c r="G1721" s="262">
        <v>1.6899999999999998E-2</v>
      </c>
      <c r="H1721" s="261"/>
      <c r="I1721" s="260"/>
      <c r="J1721" s="261">
        <v>2.7900000000000001E-2</v>
      </c>
      <c r="K1721" s="260"/>
      <c r="L1721" s="261">
        <v>5.8799999999999998E-2</v>
      </c>
      <c r="M1721" s="264">
        <f t="shared" si="2239"/>
        <v>4.299999999999999E-2</v>
      </c>
      <c r="N1721" s="264">
        <f t="shared" si="2240"/>
        <v>3.0955428571428578E-2</v>
      </c>
      <c r="O1721" s="264">
        <f t="shared" si="2241"/>
        <v>2.3402666666666665E-2</v>
      </c>
      <c r="P1721" s="264">
        <f t="shared" si="2242"/>
        <v>2.9579999999999999E-2</v>
      </c>
      <c r="Q1721" s="265">
        <f t="shared" ref="Q1721" si="2300">IFERROR(AVERAGE(D1721:E1721),"")</f>
        <v>2.7E-2</v>
      </c>
      <c r="R1721" s="265">
        <f t="shared" ref="R1721" si="2301">IFERROR(AVERAGE(F1721:H1721),"")</f>
        <v>1.6899999999999998E-2</v>
      </c>
      <c r="S1721" s="265">
        <f t="shared" ref="S1721" si="2302">IFERROR(AVERAGE(I1721:J1721),"")</f>
        <v>2.7900000000000001E-2</v>
      </c>
      <c r="T1721" s="265">
        <f t="shared" ref="T1721" si="2303">IFERROR(AVERAGE(K1721:L1721),"")</f>
        <v>5.8799999999999998E-2</v>
      </c>
      <c r="W1721" s="265">
        <f t="shared" ref="W1721" si="2304">AVERAGE(Q1721:T1721)</f>
        <v>3.2649999999999998E-2</v>
      </c>
    </row>
    <row r="1722" spans="1:25" ht="17.45" customHeight="1" x14ac:dyDescent="0.25">
      <c r="A1722" s="257">
        <f t="shared" si="2273"/>
        <v>9</v>
      </c>
      <c r="B1722" s="257">
        <f t="shared" si="2274"/>
        <v>2022</v>
      </c>
      <c r="C1722" s="8">
        <f t="shared" si="2183"/>
        <v>44818</v>
      </c>
      <c r="D1722" s="260">
        <v>4.48E-2</v>
      </c>
      <c r="E1722" s="261"/>
      <c r="F1722" s="260"/>
      <c r="G1722" s="262"/>
      <c r="H1722" s="261">
        <v>1.41E-2</v>
      </c>
      <c r="I1722" s="260">
        <v>1.8800000000000001E-2</v>
      </c>
      <c r="J1722" s="261"/>
      <c r="K1722" s="260">
        <v>4.5499999999999999E-2</v>
      </c>
      <c r="L1722" s="261"/>
      <c r="M1722" s="264">
        <f t="shared" si="2239"/>
        <v>4.3509999999999986E-2</v>
      </c>
      <c r="N1722" s="264">
        <f t="shared" si="2240"/>
        <v>3.0584E-2</v>
      </c>
      <c r="O1722" s="264">
        <f t="shared" si="2241"/>
        <v>2.334933333333333E-2</v>
      </c>
      <c r="P1722" s="264">
        <f t="shared" si="2242"/>
        <v>3.044666666666667E-2</v>
      </c>
      <c r="Q1722" s="265">
        <f t="shared" ref="Q1722" si="2305">IFERROR(AVERAGE(D1722:E1722),"")</f>
        <v>4.48E-2</v>
      </c>
      <c r="R1722" s="265">
        <f t="shared" ref="R1722" si="2306">IFERROR(AVERAGE(F1722:H1722),"")</f>
        <v>1.41E-2</v>
      </c>
      <c r="S1722" s="265">
        <f t="shared" ref="S1722" si="2307">IFERROR(AVERAGE(I1722:J1722),"")</f>
        <v>1.8800000000000001E-2</v>
      </c>
      <c r="T1722" s="265">
        <f t="shared" ref="T1722" si="2308">IFERROR(AVERAGE(K1722:L1722),"")</f>
        <v>4.5499999999999999E-2</v>
      </c>
      <c r="W1722" s="265">
        <f t="shared" ref="W1722" si="2309">AVERAGE(Q1722:T1722)</f>
        <v>3.0800000000000001E-2</v>
      </c>
    </row>
    <row r="1723" spans="1:25" ht="17.45" customHeight="1" x14ac:dyDescent="0.25">
      <c r="A1723" s="257">
        <f t="shared" si="2273"/>
        <v>9</v>
      </c>
      <c r="B1723" s="257">
        <f t="shared" si="2274"/>
        <v>2022</v>
      </c>
      <c r="C1723" s="8">
        <f t="shared" si="2183"/>
        <v>44819</v>
      </c>
      <c r="D1723" s="260"/>
      <c r="E1723" s="261">
        <v>1.95E-2</v>
      </c>
      <c r="F1723" s="260"/>
      <c r="G1723" s="262">
        <v>1.83E-2</v>
      </c>
      <c r="H1723" s="261"/>
      <c r="I1723" s="260"/>
      <c r="J1723" s="261">
        <v>2.12E-2</v>
      </c>
      <c r="K1723" s="260"/>
      <c r="L1723" s="261">
        <v>3.8800000000000001E-2</v>
      </c>
      <c r="M1723" s="264">
        <f t="shared" si="2239"/>
        <v>4.2273333333333316E-2</v>
      </c>
      <c r="N1723" s="264">
        <f t="shared" si="2240"/>
        <v>3.0172571428571424E-2</v>
      </c>
      <c r="O1723" s="264">
        <f t="shared" si="2241"/>
        <v>2.3092666666666664E-2</v>
      </c>
      <c r="P1723" s="264">
        <f t="shared" si="2242"/>
        <v>3.0640000000000001E-2</v>
      </c>
      <c r="Q1723" s="265">
        <f t="shared" ref="Q1723" si="2310">IFERROR(AVERAGE(D1723:E1723),"")</f>
        <v>1.95E-2</v>
      </c>
      <c r="R1723" s="265">
        <f t="shared" ref="R1723" si="2311">IFERROR(AVERAGE(F1723:H1723),"")</f>
        <v>1.83E-2</v>
      </c>
      <c r="S1723" s="265">
        <f t="shared" ref="S1723" si="2312">IFERROR(AVERAGE(I1723:J1723),"")</f>
        <v>2.12E-2</v>
      </c>
      <c r="T1723" s="265">
        <f t="shared" ref="T1723" si="2313">IFERROR(AVERAGE(K1723:L1723),"")</f>
        <v>3.8800000000000001E-2</v>
      </c>
      <c r="W1723" s="265">
        <f t="shared" ref="W1723" si="2314">AVERAGE(Q1723:T1723)</f>
        <v>2.445E-2</v>
      </c>
    </row>
    <row r="1724" spans="1:25" ht="17.45" customHeight="1" x14ac:dyDescent="0.25">
      <c r="A1724" s="257">
        <f t="shared" si="2273"/>
        <v>9</v>
      </c>
      <c r="B1724" s="257">
        <f t="shared" si="2274"/>
        <v>2022</v>
      </c>
      <c r="C1724" s="48">
        <f t="shared" si="2183"/>
        <v>44820</v>
      </c>
      <c r="D1724" s="279">
        <v>3.7900000000000003E-2</v>
      </c>
      <c r="E1724" s="280"/>
      <c r="F1724" s="279">
        <v>1.6500000000000001E-2</v>
      </c>
      <c r="G1724" s="281"/>
      <c r="H1724" s="280">
        <v>1.47E-2</v>
      </c>
      <c r="I1724" s="279">
        <v>2.4199999999999999E-2</v>
      </c>
      <c r="J1724" s="280"/>
      <c r="K1724" s="279">
        <v>2.2700000000000001E-2</v>
      </c>
      <c r="L1724" s="280"/>
      <c r="M1724" s="264">
        <f t="shared" si="2239"/>
        <v>4.2076666666666658E-2</v>
      </c>
      <c r="N1724" s="264">
        <f t="shared" si="2240"/>
        <v>2.8738285714285709E-2</v>
      </c>
      <c r="O1724" s="264">
        <f t="shared" si="2241"/>
        <v>2.2819333333333334E-2</v>
      </c>
      <c r="P1724" s="264">
        <f t="shared" si="2242"/>
        <v>3.0536666666666674E-2</v>
      </c>
      <c r="Q1724" s="265">
        <f t="shared" ref="Q1724" si="2315">IFERROR(AVERAGE(D1724:E1724),"")</f>
        <v>3.7900000000000003E-2</v>
      </c>
      <c r="R1724" s="265">
        <f t="shared" ref="R1724" si="2316">IFERROR(AVERAGE(F1724:H1724),"")</f>
        <v>1.5599999999999999E-2</v>
      </c>
      <c r="S1724" s="265">
        <f t="shared" ref="S1724" si="2317">IFERROR(AVERAGE(I1724:J1724),"")</f>
        <v>2.4199999999999999E-2</v>
      </c>
      <c r="T1724" s="265">
        <f t="shared" ref="T1724" si="2318">IFERROR(AVERAGE(K1724:L1724),"")</f>
        <v>2.2700000000000001E-2</v>
      </c>
      <c r="W1724" s="265">
        <f t="shared" ref="W1724" si="2319">AVERAGE(Q1724:T1724)</f>
        <v>2.5100000000000001E-2</v>
      </c>
      <c r="X1724" s="265">
        <f>AVERAGE(Q1720:T1724)</f>
        <v>2.7505000000000002E-2</v>
      </c>
      <c r="Y1724" s="266">
        <v>246</v>
      </c>
    </row>
    <row r="1725" spans="1:25" ht="17.45" customHeight="1" x14ac:dyDescent="0.25">
      <c r="A1725" s="257">
        <f t="shared" si="2273"/>
        <v>9</v>
      </c>
      <c r="B1725" s="257">
        <f t="shared" si="2274"/>
        <v>2022</v>
      </c>
      <c r="C1725" s="435">
        <f t="shared" si="2183"/>
        <v>44821</v>
      </c>
      <c r="D1725" s="448"/>
      <c r="E1725" s="449">
        <v>1.5699999999999999E-2</v>
      </c>
      <c r="F1725" s="448"/>
      <c r="G1725" s="450">
        <v>1.12E-2</v>
      </c>
      <c r="H1725" s="449"/>
      <c r="I1725" s="448"/>
      <c r="J1725" s="449">
        <v>1.4500000000000001E-2</v>
      </c>
      <c r="K1725" s="448"/>
      <c r="L1725" s="449">
        <v>1.9800000000000002E-2</v>
      </c>
      <c r="M1725" s="264">
        <f t="shared" si="2239"/>
        <v>4.1569999999999996E-2</v>
      </c>
      <c r="N1725" s="264">
        <f t="shared" si="2240"/>
        <v>2.8018285714285714E-2</v>
      </c>
      <c r="O1725" s="264">
        <f t="shared" si="2241"/>
        <v>2.2085999999999998E-2</v>
      </c>
      <c r="P1725" s="264">
        <f t="shared" si="2242"/>
        <v>3.006000000000001E-2</v>
      </c>
      <c r="Q1725" s="442">
        <f t="shared" ref="Q1725:Q1727" si="2320">IFERROR(AVERAGE(D1725:E1725),"")</f>
        <v>1.5699999999999999E-2</v>
      </c>
      <c r="R1725" s="442">
        <f t="shared" ref="R1725:R1727" si="2321">IFERROR(AVERAGE(F1725:H1725),"")</f>
        <v>1.12E-2</v>
      </c>
      <c r="S1725" s="442">
        <f t="shared" ref="S1725:S1727" si="2322">IFERROR(AVERAGE(I1725:J1725),"")</f>
        <v>1.4500000000000001E-2</v>
      </c>
      <c r="T1725" s="442">
        <f t="shared" ref="T1725:T1727" si="2323">IFERROR(AVERAGE(K1725:L1725),"")</f>
        <v>1.9800000000000002E-2</v>
      </c>
      <c r="U1725" s="326"/>
      <c r="V1725" s="442">
        <f>AVERAGE(Q1725:T1725)</f>
        <v>1.5300000000000001E-2</v>
      </c>
      <c r="W1725" s="445"/>
      <c r="X1725" s="257"/>
      <c r="Y1725" s="266">
        <v>246</v>
      </c>
    </row>
    <row r="1726" spans="1:25" ht="17.45" customHeight="1" x14ac:dyDescent="0.25">
      <c r="A1726" s="257">
        <f t="shared" si="2273"/>
        <v>9</v>
      </c>
      <c r="B1726" s="257">
        <f t="shared" si="2274"/>
        <v>2022</v>
      </c>
      <c r="C1726" s="435">
        <f t="shared" si="2183"/>
        <v>44822</v>
      </c>
      <c r="D1726" s="448">
        <v>8.6099999999999996E-3</v>
      </c>
      <c r="E1726" s="449"/>
      <c r="F1726" s="448">
        <v>1.34E-2</v>
      </c>
      <c r="G1726" s="450"/>
      <c r="H1726" s="449"/>
      <c r="I1726" s="448">
        <v>5.8700000000000002E-3</v>
      </c>
      <c r="J1726" s="449"/>
      <c r="K1726" s="448">
        <v>1.0800000000000001E-2</v>
      </c>
      <c r="L1726" s="449"/>
      <c r="M1726" s="264">
        <f t="shared" si="2239"/>
        <v>3.9736999999999995E-2</v>
      </c>
      <c r="N1726" s="264">
        <f t="shared" si="2240"/>
        <v>2.7555428571428568E-2</v>
      </c>
      <c r="O1726" s="264">
        <f t="shared" si="2241"/>
        <v>2.1125000000000001E-2</v>
      </c>
      <c r="P1726" s="264">
        <f t="shared" si="2242"/>
        <v>2.6853333333333337E-2</v>
      </c>
      <c r="Q1726" s="442">
        <f t="shared" si="2320"/>
        <v>8.6099999999999996E-3</v>
      </c>
      <c r="R1726" s="442">
        <f t="shared" si="2321"/>
        <v>1.34E-2</v>
      </c>
      <c r="S1726" s="442">
        <f t="shared" si="2322"/>
        <v>5.8700000000000002E-3</v>
      </c>
      <c r="T1726" s="442">
        <f t="shared" si="2323"/>
        <v>1.0800000000000001E-2</v>
      </c>
      <c r="U1726" s="326"/>
      <c r="V1726" s="442">
        <f>AVERAGE(Q1726:T1726)</f>
        <v>9.6700000000000015E-3</v>
      </c>
      <c r="W1726" s="445"/>
      <c r="X1726" s="265">
        <f>AVERAGE(Q1725:T1726)</f>
        <v>1.2485000000000001E-2</v>
      </c>
      <c r="Y1726" s="266">
        <v>246</v>
      </c>
    </row>
    <row r="1727" spans="1:25" ht="17.45" customHeight="1" x14ac:dyDescent="0.25">
      <c r="A1727" s="257">
        <f t="shared" si="2273"/>
        <v>9</v>
      </c>
      <c r="B1727" s="257">
        <f t="shared" si="2274"/>
        <v>2022</v>
      </c>
      <c r="C1727" s="8">
        <f t="shared" si="2183"/>
        <v>44823</v>
      </c>
      <c r="D1727" s="252"/>
      <c r="E1727" s="253">
        <v>1.7399999999999999E-2</v>
      </c>
      <c r="F1727" s="252"/>
      <c r="G1727" s="254">
        <v>2.2800000000000001E-2</v>
      </c>
      <c r="H1727" s="253"/>
      <c r="I1727" s="252"/>
      <c r="J1727" s="253">
        <v>2.1399999999999999E-2</v>
      </c>
      <c r="K1727" s="252"/>
      <c r="L1727" s="253">
        <v>3.1E-2</v>
      </c>
      <c r="M1727" s="264">
        <f t="shared" si="2239"/>
        <v>3.9776999999999993E-2</v>
      </c>
      <c r="N1727" s="264">
        <f t="shared" si="2240"/>
        <v>2.7881142857142854E-2</v>
      </c>
      <c r="O1727" s="264">
        <f t="shared" si="2241"/>
        <v>2.1559333333333333E-2</v>
      </c>
      <c r="P1727" s="264">
        <f t="shared" si="2242"/>
        <v>2.6950000000000005E-2</v>
      </c>
      <c r="Q1727" s="265">
        <f t="shared" si="2320"/>
        <v>1.7399999999999999E-2</v>
      </c>
      <c r="R1727" s="265">
        <f t="shared" si="2321"/>
        <v>2.2800000000000001E-2</v>
      </c>
      <c r="S1727" s="265">
        <f t="shared" si="2322"/>
        <v>2.1399999999999999E-2</v>
      </c>
      <c r="T1727" s="265">
        <f t="shared" si="2323"/>
        <v>3.1E-2</v>
      </c>
      <c r="W1727" s="265">
        <f t="shared" ref="W1727:W1728" si="2324">AVERAGE(Q1727:T1727)</f>
        <v>2.315E-2</v>
      </c>
    </row>
    <row r="1728" spans="1:25" ht="17.45" customHeight="1" x14ac:dyDescent="0.25">
      <c r="A1728" s="257">
        <f t="shared" si="2273"/>
        <v>9</v>
      </c>
      <c r="B1728" s="257">
        <f t="shared" si="2274"/>
        <v>2022</v>
      </c>
      <c r="C1728" s="8">
        <f t="shared" si="2183"/>
        <v>44824</v>
      </c>
      <c r="D1728" s="260">
        <v>2.4199999999999999E-2</v>
      </c>
      <c r="E1728" s="261"/>
      <c r="F1728" s="260"/>
      <c r="G1728" s="262"/>
      <c r="H1728" s="261">
        <v>1.95E-2</v>
      </c>
      <c r="I1728" s="260">
        <v>2.4299999999999999E-2</v>
      </c>
      <c r="J1728" s="261"/>
      <c r="K1728" s="260">
        <v>2.4E-2</v>
      </c>
      <c r="L1728" s="261"/>
      <c r="M1728" s="264">
        <f t="shared" si="2239"/>
        <v>4.0140333333333333E-2</v>
      </c>
      <c r="N1728" s="264">
        <f t="shared" si="2240"/>
        <v>2.8199999999999996E-2</v>
      </c>
      <c r="O1728" s="264">
        <f t="shared" si="2241"/>
        <v>2.2165333333333332E-2</v>
      </c>
      <c r="P1728" s="264">
        <f t="shared" si="2242"/>
        <v>2.7373333333333343E-2</v>
      </c>
      <c r="Q1728" s="265">
        <f t="shared" ref="Q1728" si="2325">IFERROR(AVERAGE(D1728:E1728),"")</f>
        <v>2.4199999999999999E-2</v>
      </c>
      <c r="R1728" s="265">
        <f t="shared" ref="R1728" si="2326">IFERROR(AVERAGE(F1728:H1728),"")</f>
        <v>1.95E-2</v>
      </c>
      <c r="S1728" s="265">
        <f t="shared" ref="S1728" si="2327">IFERROR(AVERAGE(I1728:J1728),"")</f>
        <v>2.4299999999999999E-2</v>
      </c>
      <c r="T1728" s="265">
        <f t="shared" ref="T1728" si="2328">IFERROR(AVERAGE(K1728:L1728),"")</f>
        <v>2.4E-2</v>
      </c>
      <c r="W1728" s="265">
        <f t="shared" si="2324"/>
        <v>2.3E-2</v>
      </c>
    </row>
    <row r="1729" spans="1:30" ht="17.45" customHeight="1" x14ac:dyDescent="0.25">
      <c r="A1729" s="257">
        <f t="shared" si="2273"/>
        <v>9</v>
      </c>
      <c r="B1729" s="257">
        <f t="shared" si="2274"/>
        <v>2022</v>
      </c>
      <c r="C1729" s="8">
        <f t="shared" si="2183"/>
        <v>44825</v>
      </c>
      <c r="D1729" s="260"/>
      <c r="E1729" s="261">
        <v>2.3E-2</v>
      </c>
      <c r="F1729" s="260"/>
      <c r="G1729" s="262">
        <v>3.2300000000000002E-2</v>
      </c>
      <c r="H1729" s="261"/>
      <c r="I1729" s="260"/>
      <c r="J1729" s="261">
        <v>2.7699999999999999E-2</v>
      </c>
      <c r="K1729" s="260"/>
      <c r="L1729" s="261">
        <v>2.7400000000000001E-2</v>
      </c>
      <c r="M1729" s="264">
        <f t="shared" ref="M1729:M1792" si="2329">IF(SUM(D1729:E1729)&gt;0,IFERROR(AVERAGE(D1700:E1729),""),"")</f>
        <v>4.014033333333334E-2</v>
      </c>
      <c r="N1729" s="264">
        <f t="shared" ref="N1729:N1792" si="2330">IF(SUM(F1729:H1729)&gt;0,IFERROR(AVERAGE(F1700:H1729),""),"")</f>
        <v>2.846285714285714E-2</v>
      </c>
      <c r="O1729" s="264">
        <f t="shared" ref="O1729:O1792" si="2331">IF(SUM(I1729:J1729)&gt;0,IFERROR(AVERAGE(I1700:J1729),""),"")</f>
        <v>2.2401999999999998E-2</v>
      </c>
      <c r="P1729" s="264">
        <f t="shared" ref="P1729:P1792" si="2332">IF(SUM(K1729:L1729)&gt;0,IFERROR(AVERAGE(K1700:L1729),""),"")</f>
        <v>2.7453333333333337E-2</v>
      </c>
      <c r="Q1729" s="265">
        <f t="shared" ref="Q1729:Q1733" si="2333">IFERROR(AVERAGE(D1729:E1729),"")</f>
        <v>2.3E-2</v>
      </c>
      <c r="R1729" s="265">
        <f t="shared" ref="R1729:R1733" si="2334">IFERROR(AVERAGE(F1729:H1729),"")</f>
        <v>3.2300000000000002E-2</v>
      </c>
      <c r="S1729" s="265">
        <f t="shared" ref="S1729:S1733" si="2335">IFERROR(AVERAGE(I1729:J1729),"")</f>
        <v>2.7699999999999999E-2</v>
      </c>
      <c r="T1729" s="265">
        <f t="shared" ref="T1729:T1733" si="2336">IFERROR(AVERAGE(K1729:L1729),"")</f>
        <v>2.7400000000000001E-2</v>
      </c>
      <c r="W1729" s="265">
        <f t="shared" ref="W1729:W1731" si="2337">AVERAGE(Q1729:T1729)</f>
        <v>2.76E-2</v>
      </c>
    </row>
    <row r="1730" spans="1:30" ht="17.45" customHeight="1" x14ac:dyDescent="0.25">
      <c r="A1730" s="257">
        <f t="shared" si="2273"/>
        <v>9</v>
      </c>
      <c r="B1730" s="257">
        <f t="shared" si="2274"/>
        <v>2022</v>
      </c>
      <c r="C1730" s="48">
        <f t="shared" si="2183"/>
        <v>44826</v>
      </c>
      <c r="D1730" s="275">
        <v>3.1699999999999999E-2</v>
      </c>
      <c r="E1730" s="276"/>
      <c r="F1730" s="275">
        <v>2.2100000000000002E-2</v>
      </c>
      <c r="G1730" s="277"/>
      <c r="H1730" s="276">
        <v>2.24E-2</v>
      </c>
      <c r="I1730" s="275">
        <v>2.3599999999999999E-2</v>
      </c>
      <c r="J1730" s="276"/>
      <c r="K1730" s="275">
        <v>2.69E-2</v>
      </c>
      <c r="L1730" s="276"/>
      <c r="M1730" s="264">
        <f t="shared" si="2329"/>
        <v>3.9957000000000006E-2</v>
      </c>
      <c r="N1730" s="264">
        <f t="shared" si="2330"/>
        <v>2.8082857142857139E-2</v>
      </c>
      <c r="O1730" s="264">
        <f t="shared" si="2331"/>
        <v>2.2275333333333328E-2</v>
      </c>
      <c r="P1730" s="264">
        <f t="shared" si="2332"/>
        <v>2.7616666666666671E-2</v>
      </c>
      <c r="Q1730" s="265">
        <f t="shared" si="2333"/>
        <v>3.1699999999999999E-2</v>
      </c>
      <c r="R1730" s="265">
        <f t="shared" si="2334"/>
        <v>2.2249999999999999E-2</v>
      </c>
      <c r="S1730" s="265">
        <f t="shared" si="2335"/>
        <v>2.3599999999999999E-2</v>
      </c>
      <c r="T1730" s="265">
        <f t="shared" si="2336"/>
        <v>2.69E-2</v>
      </c>
      <c r="W1730" s="265">
        <f t="shared" si="2337"/>
        <v>2.6112499999999997E-2</v>
      </c>
    </row>
    <row r="1731" spans="1:30" ht="17.45" customHeight="1" x14ac:dyDescent="0.25">
      <c r="A1731" s="257">
        <f t="shared" si="2273"/>
        <v>9</v>
      </c>
      <c r="B1731" s="257">
        <f t="shared" si="2274"/>
        <v>2022</v>
      </c>
      <c r="C1731" s="8">
        <f t="shared" si="2183"/>
        <v>44827</v>
      </c>
      <c r="D1731" s="260"/>
      <c r="E1731" s="261">
        <v>2.0299999999999999E-2</v>
      </c>
      <c r="F1731" s="260"/>
      <c r="G1731" s="262">
        <v>2.35E-2</v>
      </c>
      <c r="H1731" s="261"/>
      <c r="I1731" s="260"/>
      <c r="J1731" s="261">
        <v>2.5700000000000001E-2</v>
      </c>
      <c r="K1731" s="260"/>
      <c r="L1731" s="261">
        <v>3.2300000000000002E-2</v>
      </c>
      <c r="M1731" s="264">
        <f t="shared" si="2329"/>
        <v>3.9637000000000013E-2</v>
      </c>
      <c r="N1731" s="264">
        <f t="shared" si="2330"/>
        <v>2.7937142857142855E-2</v>
      </c>
      <c r="O1731" s="264">
        <f t="shared" si="2331"/>
        <v>2.2058666666666664E-2</v>
      </c>
      <c r="P1731" s="264">
        <f t="shared" si="2332"/>
        <v>2.7663333333333338E-2</v>
      </c>
      <c r="Q1731" s="265">
        <f t="shared" si="2333"/>
        <v>2.0299999999999999E-2</v>
      </c>
      <c r="R1731" s="265">
        <f t="shared" si="2334"/>
        <v>2.35E-2</v>
      </c>
      <c r="S1731" s="265">
        <f t="shared" si="2335"/>
        <v>2.5700000000000001E-2</v>
      </c>
      <c r="T1731" s="265">
        <f t="shared" si="2336"/>
        <v>3.2300000000000002E-2</v>
      </c>
      <c r="W1731" s="265">
        <f t="shared" si="2337"/>
        <v>2.545E-2</v>
      </c>
      <c r="X1731" s="265">
        <f>AVERAGE(Q1727:T1731)</f>
        <v>2.5062499999999998E-2</v>
      </c>
      <c r="Y1731" s="266">
        <v>247</v>
      </c>
    </row>
    <row r="1732" spans="1:30" ht="17.45" customHeight="1" x14ac:dyDescent="0.25">
      <c r="A1732" s="257">
        <f t="shared" si="2273"/>
        <v>9</v>
      </c>
      <c r="B1732" s="257">
        <f t="shared" si="2274"/>
        <v>2022</v>
      </c>
      <c r="C1732" s="435">
        <f t="shared" si="2183"/>
        <v>44828</v>
      </c>
      <c r="D1732" s="434">
        <v>1.7999999999999999E-2</v>
      </c>
      <c r="E1732" s="436"/>
      <c r="F1732" s="434">
        <v>2.06E-2</v>
      </c>
      <c r="G1732" s="438"/>
      <c r="H1732" s="436"/>
      <c r="I1732" s="434">
        <v>1.29E-2</v>
      </c>
      <c r="J1732" s="436"/>
      <c r="K1732" s="434">
        <v>1.6400000000000001E-2</v>
      </c>
      <c r="L1732" s="436"/>
      <c r="M1732" s="264">
        <f t="shared" si="2329"/>
        <v>3.9053666666666667E-2</v>
      </c>
      <c r="N1732" s="264">
        <f t="shared" si="2330"/>
        <v>2.7585714285714279E-2</v>
      </c>
      <c r="O1732" s="264">
        <f t="shared" si="2331"/>
        <v>2.1445333333333327E-2</v>
      </c>
      <c r="P1732" s="264">
        <f t="shared" si="2332"/>
        <v>2.7536666666666671E-2</v>
      </c>
      <c r="Q1732" s="442">
        <f t="shared" si="2333"/>
        <v>1.7999999999999999E-2</v>
      </c>
      <c r="R1732" s="442">
        <f t="shared" si="2334"/>
        <v>2.06E-2</v>
      </c>
      <c r="S1732" s="442">
        <f t="shared" si="2335"/>
        <v>1.29E-2</v>
      </c>
      <c r="T1732" s="442">
        <f t="shared" si="2336"/>
        <v>1.6400000000000001E-2</v>
      </c>
      <c r="U1732" s="326"/>
      <c r="V1732" s="442">
        <f>AVERAGE(Q1732:T1732)</f>
        <v>1.6975000000000001E-2</v>
      </c>
      <c r="W1732" s="445"/>
      <c r="X1732" s="257"/>
      <c r="Y1732" s="266">
        <v>247</v>
      </c>
    </row>
    <row r="1733" spans="1:30" ht="17.45" customHeight="1" x14ac:dyDescent="0.25">
      <c r="A1733" s="257">
        <f t="shared" si="2273"/>
        <v>9</v>
      </c>
      <c r="B1733" s="257">
        <f t="shared" si="2274"/>
        <v>2022</v>
      </c>
      <c r="C1733" s="435">
        <f t="shared" ref="C1733:C1796" si="2338">C1732+1</f>
        <v>44829</v>
      </c>
      <c r="D1733" s="434"/>
      <c r="E1733" s="436">
        <v>1.47E-2</v>
      </c>
      <c r="F1733" s="434"/>
      <c r="G1733" s="438">
        <v>1.54E-2</v>
      </c>
      <c r="H1733" s="436"/>
      <c r="I1733" s="434"/>
      <c r="J1733" s="436">
        <v>7.5300000000000002E-3</v>
      </c>
      <c r="K1733" s="434"/>
      <c r="L1733" s="436">
        <v>1.4999999999999999E-2</v>
      </c>
      <c r="M1733" s="264">
        <f t="shared" si="2329"/>
        <v>3.8800333333333333E-2</v>
      </c>
      <c r="N1733" s="264">
        <f t="shared" si="2330"/>
        <v>2.7268571428571423E-2</v>
      </c>
      <c r="O1733" s="264">
        <f t="shared" si="2331"/>
        <v>2.0779666666666665E-2</v>
      </c>
      <c r="P1733" s="264">
        <f t="shared" si="2332"/>
        <v>2.7206666666666667E-2</v>
      </c>
      <c r="Q1733" s="442">
        <f t="shared" si="2333"/>
        <v>1.47E-2</v>
      </c>
      <c r="R1733" s="442">
        <f t="shared" si="2334"/>
        <v>1.54E-2</v>
      </c>
      <c r="S1733" s="442">
        <f t="shared" si="2335"/>
        <v>7.5300000000000002E-3</v>
      </c>
      <c r="T1733" s="442">
        <f t="shared" si="2336"/>
        <v>1.4999999999999999E-2</v>
      </c>
      <c r="U1733" s="326"/>
      <c r="V1733" s="442">
        <f>AVERAGE(Q1733:T1733)</f>
        <v>1.3157500000000001E-2</v>
      </c>
      <c r="W1733" s="445"/>
      <c r="X1733" s="265">
        <f>AVERAGE(Q1732:T1733)</f>
        <v>1.506625E-2</v>
      </c>
      <c r="Y1733" s="266">
        <v>247</v>
      </c>
    </row>
    <row r="1734" spans="1:30" ht="17.45" customHeight="1" x14ac:dyDescent="0.25">
      <c r="A1734" s="257">
        <f t="shared" si="2273"/>
        <v>9</v>
      </c>
      <c r="B1734" s="257">
        <f t="shared" si="2274"/>
        <v>2022</v>
      </c>
      <c r="C1734" s="8">
        <f t="shared" si="2338"/>
        <v>44830</v>
      </c>
      <c r="D1734" s="260">
        <v>3.5099999999999999E-2</v>
      </c>
      <c r="E1734" s="261"/>
      <c r="F1734" s="260"/>
      <c r="G1734" s="262"/>
      <c r="H1734" s="261">
        <v>3.6900000000000002E-2</v>
      </c>
      <c r="I1734" s="260">
        <v>2.9499999999999998E-2</v>
      </c>
      <c r="J1734" s="261"/>
      <c r="K1734" s="260">
        <v>2.76E-2</v>
      </c>
      <c r="L1734" s="261"/>
      <c r="M1734" s="264">
        <f t="shared" si="2329"/>
        <v>3.9460333333333326E-2</v>
      </c>
      <c r="N1734" s="264">
        <f t="shared" si="2330"/>
        <v>2.7694285714285706E-2</v>
      </c>
      <c r="O1734" s="264">
        <f t="shared" si="2331"/>
        <v>2.1336333333333329E-2</v>
      </c>
      <c r="P1734" s="264">
        <f t="shared" si="2332"/>
        <v>2.754333333333334E-2</v>
      </c>
      <c r="Q1734" s="265">
        <f t="shared" ref="Q1734:Q1735" si="2339">IFERROR(AVERAGE(D1734:E1734),"")</f>
        <v>3.5099999999999999E-2</v>
      </c>
      <c r="R1734" s="265">
        <f t="shared" ref="R1734:R1735" si="2340">IFERROR(AVERAGE(F1734:H1734),"")</f>
        <v>3.6900000000000002E-2</v>
      </c>
      <c r="S1734" s="265">
        <f t="shared" ref="S1734:S1735" si="2341">IFERROR(AVERAGE(I1734:J1734),"")</f>
        <v>2.9499999999999998E-2</v>
      </c>
      <c r="T1734" s="265">
        <f t="shared" ref="T1734:T1735" si="2342">IFERROR(AVERAGE(K1734:L1734),"")</f>
        <v>2.76E-2</v>
      </c>
      <c r="W1734" s="265">
        <f t="shared" ref="W1734:W1735" si="2343">AVERAGE(Q1734:T1734)</f>
        <v>3.2274999999999998E-2</v>
      </c>
    </row>
    <row r="1735" spans="1:30" ht="17.45" customHeight="1" thickBot="1" x14ac:dyDescent="0.3">
      <c r="A1735" s="257">
        <f t="shared" si="2273"/>
        <v>9</v>
      </c>
      <c r="B1735" s="257">
        <f t="shared" si="2274"/>
        <v>2022</v>
      </c>
      <c r="C1735" s="8">
        <f t="shared" si="2338"/>
        <v>44831</v>
      </c>
      <c r="D1735" s="260"/>
      <c r="E1735" s="261">
        <v>3.1E-2</v>
      </c>
      <c r="F1735" s="260"/>
      <c r="G1735" s="262">
        <v>3.2199999999999999E-2</v>
      </c>
      <c r="H1735" s="261"/>
      <c r="I1735" s="260"/>
      <c r="J1735" s="261">
        <v>2.7300000000000001E-2</v>
      </c>
      <c r="K1735" s="260"/>
      <c r="L1735" s="261">
        <v>5.3100000000000001E-2</v>
      </c>
      <c r="M1735" s="264">
        <f t="shared" si="2329"/>
        <v>4.0110333333333331E-2</v>
      </c>
      <c r="N1735" s="264">
        <f t="shared" si="2330"/>
        <v>2.8011428571428566E-2</v>
      </c>
      <c r="O1735" s="264">
        <f t="shared" si="2331"/>
        <v>2.2061666666666663E-2</v>
      </c>
      <c r="P1735" s="264">
        <f t="shared" si="2332"/>
        <v>2.8910000000000005E-2</v>
      </c>
      <c r="Q1735" s="265">
        <f t="shared" si="2339"/>
        <v>3.1E-2</v>
      </c>
      <c r="R1735" s="265">
        <f t="shared" si="2340"/>
        <v>3.2199999999999999E-2</v>
      </c>
      <c r="S1735" s="265">
        <f t="shared" si="2341"/>
        <v>2.7300000000000001E-2</v>
      </c>
      <c r="T1735" s="265">
        <f t="shared" si="2342"/>
        <v>5.3100000000000001E-2</v>
      </c>
      <c r="W1735" s="265">
        <f t="shared" si="2343"/>
        <v>3.5900000000000001E-2</v>
      </c>
    </row>
    <row r="1736" spans="1:30" ht="17.45" customHeight="1" thickBot="1" x14ac:dyDescent="0.3">
      <c r="A1736" s="257">
        <f t="shared" si="2273"/>
        <v>9</v>
      </c>
      <c r="B1736" s="257">
        <f t="shared" si="2274"/>
        <v>2022</v>
      </c>
      <c r="C1736" s="48">
        <f t="shared" si="2338"/>
        <v>44832</v>
      </c>
      <c r="D1736" s="275">
        <v>4.8500000000000001E-2</v>
      </c>
      <c r="E1736" s="276"/>
      <c r="F1736" s="275">
        <v>2.75E-2</v>
      </c>
      <c r="G1736" s="277"/>
      <c r="H1736" s="276">
        <v>2.7900000000000001E-2</v>
      </c>
      <c r="I1736" s="275">
        <v>2.8000000000000001E-2</v>
      </c>
      <c r="J1736" s="276"/>
      <c r="K1736" s="275">
        <v>2.9700000000000001E-2</v>
      </c>
      <c r="L1736" s="276"/>
      <c r="M1736" s="264">
        <f t="shared" si="2329"/>
        <v>4.0900333333333323E-2</v>
      </c>
      <c r="N1736" s="264">
        <f t="shared" si="2330"/>
        <v>2.766571428571428E-2</v>
      </c>
      <c r="O1736" s="264">
        <f t="shared" si="2331"/>
        <v>2.2091666666666662E-2</v>
      </c>
      <c r="P1736" s="264">
        <f t="shared" si="2332"/>
        <v>2.9386666666666676E-2</v>
      </c>
      <c r="Q1736" s="265">
        <f t="shared" ref="Q1736:Q1740" si="2344">IFERROR(AVERAGE(D1736:E1736),"")</f>
        <v>4.8500000000000001E-2</v>
      </c>
      <c r="R1736" s="265">
        <f t="shared" ref="R1736:R1740" si="2345">IFERROR(AVERAGE(F1736:H1736),"")</f>
        <v>2.7700000000000002E-2</v>
      </c>
      <c r="S1736" s="265">
        <f t="shared" ref="S1736:S1740" si="2346">IFERROR(AVERAGE(I1736:J1736),"")</f>
        <v>2.8000000000000001E-2</v>
      </c>
      <c r="T1736" s="265">
        <f t="shared" ref="T1736:T1740" si="2347">IFERROR(AVERAGE(K1736:L1736),"")</f>
        <v>2.9700000000000001E-2</v>
      </c>
      <c r="W1736" s="265">
        <f t="shared" ref="W1736:W1738" si="2348">AVERAGE(Q1736:T1736)</f>
        <v>3.3474999999999998E-2</v>
      </c>
      <c r="Z1736" s="514" t="s">
        <v>86</v>
      </c>
      <c r="AA1736" s="515">
        <v>2022</v>
      </c>
      <c r="AB1736" s="516"/>
      <c r="AC1736" s="516"/>
      <c r="AD1736" s="516"/>
    </row>
    <row r="1737" spans="1:30" ht="17.45" customHeight="1" x14ac:dyDescent="0.25">
      <c r="A1737" s="257">
        <f t="shared" si="2273"/>
        <v>9</v>
      </c>
      <c r="B1737" s="257">
        <f t="shared" si="2274"/>
        <v>2022</v>
      </c>
      <c r="C1737" s="8">
        <f t="shared" si="2338"/>
        <v>44833</v>
      </c>
      <c r="D1737" s="260"/>
      <c r="E1737" s="261">
        <v>2.6499999999999999E-2</v>
      </c>
      <c r="F1737" s="260"/>
      <c r="G1737" s="262">
        <v>2.3900000000000001E-2</v>
      </c>
      <c r="H1737" s="261"/>
      <c r="I1737" s="260"/>
      <c r="J1737" s="261">
        <v>1.9300000000000001E-2</v>
      </c>
      <c r="K1737" s="260"/>
      <c r="L1737" s="261">
        <v>2.5100000000000001E-2</v>
      </c>
      <c r="M1737" s="264">
        <f t="shared" si="2329"/>
        <v>4.1053666666666662E-2</v>
      </c>
      <c r="N1737" s="264">
        <f t="shared" si="2330"/>
        <v>2.7105714285714282E-2</v>
      </c>
      <c r="O1737" s="264">
        <f t="shared" si="2331"/>
        <v>2.1574999999999997E-2</v>
      </c>
      <c r="P1737" s="264">
        <f t="shared" si="2332"/>
        <v>2.9233333333333337E-2</v>
      </c>
      <c r="Q1737" s="265">
        <f t="shared" si="2344"/>
        <v>2.6499999999999999E-2</v>
      </c>
      <c r="R1737" s="265">
        <f t="shared" si="2345"/>
        <v>2.3900000000000001E-2</v>
      </c>
      <c r="S1737" s="265">
        <f t="shared" si="2346"/>
        <v>1.9300000000000001E-2</v>
      </c>
      <c r="T1737" s="265">
        <f t="shared" si="2347"/>
        <v>2.5100000000000001E-2</v>
      </c>
      <c r="W1737" s="265">
        <f t="shared" si="2348"/>
        <v>2.3699999999999999E-2</v>
      </c>
      <c r="Z1737" s="517" t="s">
        <v>35</v>
      </c>
      <c r="AA1737" s="517" t="s">
        <v>1</v>
      </c>
      <c r="AB1737" s="517" t="s">
        <v>2</v>
      </c>
      <c r="AC1737" s="517" t="s">
        <v>9</v>
      </c>
      <c r="AD1737" s="517" t="s">
        <v>12</v>
      </c>
    </row>
    <row r="1738" spans="1:30" ht="17.45" customHeight="1" thickBot="1" x14ac:dyDescent="0.3">
      <c r="A1738" s="257">
        <f t="shared" si="2273"/>
        <v>9</v>
      </c>
      <c r="B1738" s="257">
        <f t="shared" si="2274"/>
        <v>2022</v>
      </c>
      <c r="C1738" s="116">
        <f t="shared" si="2338"/>
        <v>44834</v>
      </c>
      <c r="D1738" s="144">
        <v>1.8200000000000001E-2</v>
      </c>
      <c r="E1738" s="145"/>
      <c r="F1738" s="144">
        <v>1.04E-2</v>
      </c>
      <c r="G1738" s="147"/>
      <c r="H1738" s="145"/>
      <c r="I1738" s="144">
        <v>1.24E-2</v>
      </c>
      <c r="J1738" s="145"/>
      <c r="K1738" s="144">
        <v>2.4199999999999999E-2</v>
      </c>
      <c r="L1738" s="145"/>
      <c r="M1738" s="264">
        <f t="shared" si="2329"/>
        <v>4.0500333333333326E-2</v>
      </c>
      <c r="N1738" s="264">
        <f t="shared" si="2330"/>
        <v>2.649428571428571E-2</v>
      </c>
      <c r="O1738" s="264">
        <f t="shared" si="2331"/>
        <v>2.1061666666666663E-2</v>
      </c>
      <c r="P1738" s="264">
        <f t="shared" si="2332"/>
        <v>2.8933333333333335E-2</v>
      </c>
      <c r="Q1738" s="265">
        <f t="shared" si="2344"/>
        <v>1.8200000000000001E-2</v>
      </c>
      <c r="R1738" s="265">
        <f t="shared" si="2345"/>
        <v>1.04E-2</v>
      </c>
      <c r="S1738" s="265">
        <f t="shared" si="2346"/>
        <v>1.24E-2</v>
      </c>
      <c r="T1738" s="265">
        <f t="shared" si="2347"/>
        <v>2.4199999999999999E-2</v>
      </c>
      <c r="W1738" s="265">
        <f t="shared" si="2348"/>
        <v>1.6300000000000002E-2</v>
      </c>
      <c r="X1738" s="265">
        <f>AVERAGE(Q1734:T1738)</f>
        <v>2.8329999999999994E-2</v>
      </c>
      <c r="Y1738" s="266">
        <v>248</v>
      </c>
      <c r="Z1738" s="518" t="s">
        <v>58</v>
      </c>
      <c r="AA1738" s="519">
        <f>AVERAGE(D1709:E1738)</f>
        <v>4.0500333333333326E-2</v>
      </c>
      <c r="AB1738" s="519">
        <f>AVERAGE(F1709:H1738)</f>
        <v>2.649428571428571E-2</v>
      </c>
      <c r="AC1738" s="519">
        <f>AVERAGE(I1709:J1738)</f>
        <v>2.1061666666666663E-2</v>
      </c>
      <c r="AD1738" s="519">
        <f>AVERAGE(K1709:L1738)</f>
        <v>2.8933333333333335E-2</v>
      </c>
    </row>
    <row r="1739" spans="1:30" ht="17.45" customHeight="1" x14ac:dyDescent="0.25">
      <c r="A1739" s="257">
        <f t="shared" si="2273"/>
        <v>10</v>
      </c>
      <c r="B1739" s="257">
        <f t="shared" si="2274"/>
        <v>2022</v>
      </c>
      <c r="C1739" s="465">
        <f t="shared" si="2338"/>
        <v>44835</v>
      </c>
      <c r="D1739" s="489"/>
      <c r="E1739" s="490">
        <v>1.3599999999999999E-2</v>
      </c>
      <c r="F1739" s="489"/>
      <c r="G1739" s="491">
        <v>6.9800000000000001E-3</v>
      </c>
      <c r="H1739" s="490"/>
      <c r="I1739" s="489"/>
      <c r="J1739" s="490">
        <v>4.9199999999999999E-3</v>
      </c>
      <c r="K1739" s="489"/>
      <c r="L1739" s="490">
        <v>2.18E-2</v>
      </c>
      <c r="M1739" s="264">
        <f t="shared" si="2329"/>
        <v>4.0346999999999994E-2</v>
      </c>
      <c r="N1739" s="264">
        <f t="shared" si="2330"/>
        <v>2.6005142857142855E-2</v>
      </c>
      <c r="O1739" s="264">
        <f t="shared" si="2331"/>
        <v>2.0282333333333333E-2</v>
      </c>
      <c r="P1739" s="264">
        <f t="shared" si="2332"/>
        <v>2.8409999999999998E-2</v>
      </c>
      <c r="Q1739" s="442">
        <f t="shared" si="2344"/>
        <v>1.3599999999999999E-2</v>
      </c>
      <c r="R1739" s="442">
        <f t="shared" si="2345"/>
        <v>6.9800000000000001E-3</v>
      </c>
      <c r="S1739" s="442">
        <f t="shared" si="2346"/>
        <v>4.9199999999999999E-3</v>
      </c>
      <c r="T1739" s="442">
        <f t="shared" si="2347"/>
        <v>2.18E-2</v>
      </c>
      <c r="U1739" s="326"/>
      <c r="V1739" s="442">
        <f>AVERAGE(Q1739:T1739)</f>
        <v>1.1825E-2</v>
      </c>
      <c r="W1739" s="445"/>
      <c r="X1739" s="257"/>
      <c r="Y1739" s="266">
        <v>248</v>
      </c>
      <c r="Z1739" s="518" t="s">
        <v>59</v>
      </c>
      <c r="AA1739" s="519">
        <f>MAX(D1709:E1738)</f>
        <v>0.44900000000000001</v>
      </c>
      <c r="AB1739" s="519">
        <f>MAX(F1709:H1738)</f>
        <v>0.109</v>
      </c>
      <c r="AC1739" s="519">
        <f>MAX(I1709:J1738)</f>
        <v>3.6999999999999998E-2</v>
      </c>
      <c r="AD1739" s="519">
        <f>MAX(K1709:L1738)</f>
        <v>5.8799999999999998E-2</v>
      </c>
    </row>
    <row r="1740" spans="1:30" ht="17.45" customHeight="1" thickBot="1" x14ac:dyDescent="0.3">
      <c r="A1740" s="257">
        <f t="shared" si="2273"/>
        <v>10</v>
      </c>
      <c r="B1740" s="257">
        <f t="shared" si="2274"/>
        <v>2022</v>
      </c>
      <c r="C1740" s="435">
        <f t="shared" si="2338"/>
        <v>44836</v>
      </c>
      <c r="D1740" s="448">
        <v>1.24E-2</v>
      </c>
      <c r="E1740" s="449"/>
      <c r="F1740" s="448"/>
      <c r="G1740" s="450"/>
      <c r="H1740" s="449">
        <v>1.29E-2</v>
      </c>
      <c r="I1740" s="448">
        <v>6.2300000000000003E-3</v>
      </c>
      <c r="J1740" s="449"/>
      <c r="K1740" s="448">
        <v>1.03E-2</v>
      </c>
      <c r="L1740" s="449"/>
      <c r="M1740" s="264">
        <f t="shared" si="2329"/>
        <v>3.9576999999999994E-2</v>
      </c>
      <c r="N1740" s="264">
        <f t="shared" si="2330"/>
        <v>2.5550857142857139E-2</v>
      </c>
      <c r="O1740" s="264">
        <f t="shared" si="2331"/>
        <v>1.9256666666666665E-2</v>
      </c>
      <c r="P1740" s="264">
        <f t="shared" si="2332"/>
        <v>2.7876666666666664E-2</v>
      </c>
      <c r="Q1740" s="442">
        <f t="shared" si="2344"/>
        <v>1.24E-2</v>
      </c>
      <c r="R1740" s="442">
        <f t="shared" si="2345"/>
        <v>1.29E-2</v>
      </c>
      <c r="S1740" s="442">
        <f t="shared" si="2346"/>
        <v>6.2300000000000003E-3</v>
      </c>
      <c r="T1740" s="442">
        <f t="shared" si="2347"/>
        <v>1.03E-2</v>
      </c>
      <c r="U1740" s="326"/>
      <c r="V1740" s="442">
        <f>AVERAGE(Q1740:T1740)</f>
        <v>1.0457500000000002E-2</v>
      </c>
      <c r="W1740" s="445"/>
      <c r="X1740" s="265">
        <f>AVERAGE(Q1739:T1740)</f>
        <v>1.114125E-2</v>
      </c>
      <c r="Y1740" s="266">
        <v>248</v>
      </c>
      <c r="Z1740" s="520" t="s">
        <v>128</v>
      </c>
      <c r="AA1740" s="521">
        <f>COUNTIF(D1709:E1738,"&gt;=0.075")</f>
        <v>1</v>
      </c>
      <c r="AB1740" s="521">
        <f>COUNTIF(F1709:H1738,"&gt;=0.075")</f>
        <v>1</v>
      </c>
      <c r="AC1740" s="521">
        <f>COUNTIF(I1709:J1738,"&gt;=0.075")</f>
        <v>0</v>
      </c>
      <c r="AD1740" s="521">
        <f>COUNTIF(K1709:L1738,"&gt;=0.075")</f>
        <v>0</v>
      </c>
    </row>
    <row r="1741" spans="1:30" ht="17.45" customHeight="1" thickBot="1" x14ac:dyDescent="0.3">
      <c r="A1741" s="257">
        <f t="shared" si="2273"/>
        <v>10</v>
      </c>
      <c r="B1741" s="257">
        <f t="shared" si="2274"/>
        <v>2022</v>
      </c>
      <c r="C1741" s="8">
        <f t="shared" si="2338"/>
        <v>44837</v>
      </c>
      <c r="D1741" s="260"/>
      <c r="E1741" s="261">
        <v>1.8200000000000001E-2</v>
      </c>
      <c r="F1741" s="260"/>
      <c r="G1741" s="262">
        <v>2.3699999999999999E-2</v>
      </c>
      <c r="H1741" s="261"/>
      <c r="I1741" s="260"/>
      <c r="J1741" s="261">
        <v>2.6599999999999999E-2</v>
      </c>
      <c r="K1741" s="260"/>
      <c r="L1741" s="261">
        <v>2.63E-2</v>
      </c>
      <c r="M1741" s="264">
        <f t="shared" si="2329"/>
        <v>3.9150333333333329E-2</v>
      </c>
      <c r="N1741" s="264">
        <f t="shared" si="2330"/>
        <v>2.5556571428571428E-2</v>
      </c>
      <c r="O1741" s="264">
        <f t="shared" si="2331"/>
        <v>1.9719999999999998E-2</v>
      </c>
      <c r="P1741" s="264">
        <f t="shared" si="2332"/>
        <v>2.777E-2</v>
      </c>
      <c r="Q1741" s="265">
        <f t="shared" ref="Q1741:Q1743" si="2349">IFERROR(AVERAGE(D1741:E1741),"")</f>
        <v>1.8200000000000001E-2</v>
      </c>
      <c r="R1741" s="265">
        <f t="shared" ref="R1741:R1743" si="2350">IFERROR(AVERAGE(F1741:H1741),"")</f>
        <v>2.3699999999999999E-2</v>
      </c>
      <c r="S1741" s="265">
        <f t="shared" ref="S1741:S1743" si="2351">IFERROR(AVERAGE(I1741:J1741),"")</f>
        <v>2.6599999999999999E-2</v>
      </c>
      <c r="T1741" s="265">
        <f t="shared" ref="T1741:T1743" si="2352">IFERROR(AVERAGE(K1741:L1741),"")</f>
        <v>2.63E-2</v>
      </c>
      <c r="W1741" s="265">
        <f t="shared" ref="W1741:W1743" si="2353">AVERAGE(Q1741:T1741)</f>
        <v>2.3700000000000002E-2</v>
      </c>
      <c r="AD1741" s="522">
        <f>AVERAGE(AA1738:AD1738)</f>
        <v>2.9247404761904759E-2</v>
      </c>
    </row>
    <row r="1742" spans="1:30" ht="17.45" customHeight="1" x14ac:dyDescent="0.25">
      <c r="A1742" s="257">
        <f t="shared" si="2273"/>
        <v>10</v>
      </c>
      <c r="B1742" s="257">
        <f t="shared" si="2274"/>
        <v>2022</v>
      </c>
      <c r="C1742" s="48">
        <f t="shared" si="2338"/>
        <v>44838</v>
      </c>
      <c r="D1742" s="275">
        <v>3.15E-2</v>
      </c>
      <c r="E1742" s="276"/>
      <c r="F1742" s="275">
        <v>4.3499999999999997E-2</v>
      </c>
      <c r="G1742" s="277"/>
      <c r="H1742" s="276">
        <v>4.8099999999999997E-2</v>
      </c>
      <c r="I1742" s="275">
        <v>2.69E-2</v>
      </c>
      <c r="J1742" s="276"/>
      <c r="K1742" s="275">
        <v>2.69E-2</v>
      </c>
      <c r="L1742" s="276"/>
      <c r="M1742" s="264">
        <f t="shared" si="2329"/>
        <v>3.930033333333334E-2</v>
      </c>
      <c r="N1742" s="264">
        <f t="shared" si="2330"/>
        <v>2.6707999999999996E-2</v>
      </c>
      <c r="O1742" s="264">
        <f t="shared" si="2331"/>
        <v>2.0273333333333331E-2</v>
      </c>
      <c r="P1742" s="264">
        <f t="shared" si="2332"/>
        <v>2.778333333333333E-2</v>
      </c>
      <c r="Q1742" s="265">
        <f t="shared" si="2349"/>
        <v>3.15E-2</v>
      </c>
      <c r="R1742" s="265">
        <f t="shared" si="2350"/>
        <v>4.5799999999999993E-2</v>
      </c>
      <c r="S1742" s="265">
        <f t="shared" si="2351"/>
        <v>2.69E-2</v>
      </c>
      <c r="T1742" s="265">
        <f t="shared" si="2352"/>
        <v>2.69E-2</v>
      </c>
      <c r="W1742" s="265">
        <f t="shared" si="2353"/>
        <v>3.2774999999999999E-2</v>
      </c>
    </row>
    <row r="1743" spans="1:30" ht="17.45" customHeight="1" x14ac:dyDescent="0.25">
      <c r="A1743" s="257">
        <f t="shared" si="2273"/>
        <v>10</v>
      </c>
      <c r="B1743" s="257">
        <f t="shared" si="2274"/>
        <v>2022</v>
      </c>
      <c r="C1743" s="8">
        <f t="shared" si="2338"/>
        <v>44839</v>
      </c>
      <c r="D1743" s="260"/>
      <c r="E1743" s="261">
        <v>1.9199999999999998E-2</v>
      </c>
      <c r="F1743" s="260"/>
      <c r="G1743" s="262">
        <v>2.75E-2</v>
      </c>
      <c r="H1743" s="261"/>
      <c r="I1743" s="260"/>
      <c r="J1743" s="261">
        <v>2.1700000000000001E-2</v>
      </c>
      <c r="K1743" s="260"/>
      <c r="L1743" s="261">
        <v>2.8899999999999999E-2</v>
      </c>
      <c r="M1743" s="264">
        <f t="shared" si="2329"/>
        <v>3.9103666666666675E-2</v>
      </c>
      <c r="N1743" s="264">
        <f t="shared" si="2330"/>
        <v>2.6793714285714289E-2</v>
      </c>
      <c r="O1743" s="264">
        <f t="shared" si="2331"/>
        <v>2.0590000000000001E-2</v>
      </c>
      <c r="P1743" s="264">
        <f t="shared" si="2332"/>
        <v>2.7846666666666669E-2</v>
      </c>
      <c r="Q1743" s="265">
        <f t="shared" si="2349"/>
        <v>1.9199999999999998E-2</v>
      </c>
      <c r="R1743" s="265">
        <f t="shared" si="2350"/>
        <v>2.75E-2</v>
      </c>
      <c r="S1743" s="265">
        <f t="shared" si="2351"/>
        <v>2.1700000000000001E-2</v>
      </c>
      <c r="T1743" s="265">
        <f t="shared" si="2352"/>
        <v>2.8899999999999999E-2</v>
      </c>
      <c r="W1743" s="265">
        <f t="shared" si="2353"/>
        <v>2.4324999999999999E-2</v>
      </c>
    </row>
    <row r="1744" spans="1:30" ht="17.45" customHeight="1" x14ac:dyDescent="0.25">
      <c r="A1744" s="257">
        <f t="shared" si="2273"/>
        <v>10</v>
      </c>
      <c r="B1744" s="257">
        <f t="shared" si="2274"/>
        <v>2022</v>
      </c>
      <c r="C1744" s="8">
        <f t="shared" si="2338"/>
        <v>44840</v>
      </c>
      <c r="D1744" s="260">
        <v>2.6800000000000001E-2</v>
      </c>
      <c r="E1744" s="261"/>
      <c r="F1744" s="260">
        <v>1.44E-2</v>
      </c>
      <c r="G1744" s="262"/>
      <c r="H1744" s="261"/>
      <c r="I1744" s="260">
        <v>1.7000000000000001E-2</v>
      </c>
      <c r="J1744" s="261"/>
      <c r="K1744" s="260">
        <v>2.47E-2</v>
      </c>
      <c r="L1744" s="261"/>
      <c r="M1744" s="264">
        <f t="shared" si="2329"/>
        <v>3.851700000000001E-2</v>
      </c>
      <c r="N1744" s="264">
        <f t="shared" si="2330"/>
        <v>2.6336571428571424E-2</v>
      </c>
      <c r="O1744" s="264">
        <f t="shared" si="2331"/>
        <v>2.017E-2</v>
      </c>
      <c r="P1744" s="264">
        <f t="shared" si="2332"/>
        <v>2.7873333333333337E-2</v>
      </c>
      <c r="Q1744" s="265">
        <f t="shared" ref="Q1744:Q1749" si="2354">IFERROR(AVERAGE(D1744:E1744),"")</f>
        <v>2.6800000000000001E-2</v>
      </c>
      <c r="R1744" s="265">
        <f t="shared" ref="R1744:R1749" si="2355">IFERROR(AVERAGE(F1744:H1744),"")</f>
        <v>1.44E-2</v>
      </c>
      <c r="S1744" s="265">
        <f t="shared" ref="S1744:S1749" si="2356">IFERROR(AVERAGE(I1744:J1744),"")</f>
        <v>1.7000000000000001E-2</v>
      </c>
      <c r="T1744" s="265">
        <f t="shared" ref="T1744:T1749" si="2357">IFERROR(AVERAGE(K1744:L1744),"")</f>
        <v>2.47E-2</v>
      </c>
      <c r="W1744" s="265">
        <f t="shared" ref="W1744:W1745" si="2358">AVERAGE(Q1744:T1744)</f>
        <v>2.0725E-2</v>
      </c>
    </row>
    <row r="1745" spans="1:25" ht="17.45" customHeight="1" x14ac:dyDescent="0.25">
      <c r="A1745" s="257">
        <f t="shared" si="2273"/>
        <v>10</v>
      </c>
      <c r="B1745" s="257">
        <f t="shared" si="2274"/>
        <v>2022</v>
      </c>
      <c r="C1745" s="8">
        <f t="shared" si="2338"/>
        <v>44841</v>
      </c>
      <c r="D1745" s="260"/>
      <c r="E1745" s="261">
        <v>2.2800000000000001E-2</v>
      </c>
      <c r="F1745" s="260"/>
      <c r="G1745" s="262">
        <v>2.5999999999999999E-2</v>
      </c>
      <c r="H1745" s="261"/>
      <c r="I1745" s="260"/>
      <c r="J1745" s="261">
        <v>2.7E-2</v>
      </c>
      <c r="K1745" s="260"/>
      <c r="L1745" s="261">
        <v>2.4500000000000001E-2</v>
      </c>
      <c r="M1745" s="264">
        <f t="shared" si="2329"/>
        <v>3.8597000000000006E-2</v>
      </c>
      <c r="N1745" s="264">
        <f t="shared" si="2330"/>
        <v>2.6008E-2</v>
      </c>
      <c r="O1745" s="264">
        <f t="shared" si="2331"/>
        <v>2.0030000000000006E-2</v>
      </c>
      <c r="P1745" s="264">
        <f t="shared" si="2332"/>
        <v>2.7553333333333332E-2</v>
      </c>
      <c r="Q1745" s="265">
        <f t="shared" si="2354"/>
        <v>2.2800000000000001E-2</v>
      </c>
      <c r="R1745" s="265">
        <f t="shared" si="2355"/>
        <v>2.5999999999999999E-2</v>
      </c>
      <c r="S1745" s="265">
        <f t="shared" si="2356"/>
        <v>2.7E-2</v>
      </c>
      <c r="T1745" s="265">
        <f t="shared" si="2357"/>
        <v>2.4500000000000001E-2</v>
      </c>
      <c r="W1745" s="265">
        <f t="shared" si="2358"/>
        <v>2.5075E-2</v>
      </c>
      <c r="X1745" s="265">
        <f>AVERAGE(Q1741:T1745)</f>
        <v>2.5320000000000002E-2</v>
      </c>
      <c r="Y1745" s="266">
        <v>249</v>
      </c>
    </row>
    <row r="1746" spans="1:25" ht="17.45" customHeight="1" x14ac:dyDescent="0.25">
      <c r="A1746" s="257">
        <f t="shared" si="2273"/>
        <v>10</v>
      </c>
      <c r="B1746" s="257">
        <f t="shared" si="2274"/>
        <v>2022</v>
      </c>
      <c r="C1746" s="435">
        <f t="shared" si="2338"/>
        <v>44842</v>
      </c>
      <c r="D1746" s="434">
        <v>1.44E-2</v>
      </c>
      <c r="E1746" s="436"/>
      <c r="F1746" s="434"/>
      <c r="G1746" s="438"/>
      <c r="H1746" s="436">
        <v>1.4800000000000001E-2</v>
      </c>
      <c r="I1746" s="434">
        <v>1.4999999999999999E-2</v>
      </c>
      <c r="J1746" s="436"/>
      <c r="K1746" s="434">
        <v>1.46E-2</v>
      </c>
      <c r="L1746" s="436"/>
      <c r="M1746" s="264">
        <f t="shared" si="2329"/>
        <v>3.8123666666666667E-2</v>
      </c>
      <c r="N1746" s="264">
        <f t="shared" si="2330"/>
        <v>2.5105142857142857E-2</v>
      </c>
      <c r="O1746" s="264">
        <f t="shared" si="2331"/>
        <v>1.9446666666666671E-2</v>
      </c>
      <c r="P1746" s="264">
        <f t="shared" si="2332"/>
        <v>2.7046666666666663E-2</v>
      </c>
      <c r="Q1746" s="442">
        <f t="shared" si="2354"/>
        <v>1.44E-2</v>
      </c>
      <c r="R1746" s="442">
        <f t="shared" si="2355"/>
        <v>1.4800000000000001E-2</v>
      </c>
      <c r="S1746" s="442">
        <f t="shared" si="2356"/>
        <v>1.4999999999999999E-2</v>
      </c>
      <c r="T1746" s="442">
        <f t="shared" si="2357"/>
        <v>1.46E-2</v>
      </c>
      <c r="U1746" s="326"/>
      <c r="V1746" s="442">
        <f>AVERAGE(Q1746:T1746)</f>
        <v>1.4700000000000001E-2</v>
      </c>
      <c r="W1746" s="445"/>
      <c r="X1746" s="257"/>
      <c r="Y1746" s="266">
        <v>249</v>
      </c>
    </row>
    <row r="1747" spans="1:25" ht="17.45" customHeight="1" x14ac:dyDescent="0.25">
      <c r="A1747" s="257">
        <f t="shared" si="2273"/>
        <v>10</v>
      </c>
      <c r="B1747" s="257">
        <f t="shared" si="2274"/>
        <v>2022</v>
      </c>
      <c r="C1747" s="435">
        <f t="shared" si="2338"/>
        <v>44843</v>
      </c>
      <c r="D1747" s="434"/>
      <c r="E1747" s="436">
        <v>1.26E-2</v>
      </c>
      <c r="F1747" s="434"/>
      <c r="G1747" s="438">
        <v>1.4800000000000001E-2</v>
      </c>
      <c r="H1747" s="436"/>
      <c r="I1747" s="434"/>
      <c r="J1747" s="436">
        <v>9.2800000000000001E-3</v>
      </c>
      <c r="K1747" s="434"/>
      <c r="L1747" s="436">
        <v>1.4999999999999999E-2</v>
      </c>
      <c r="M1747" s="264">
        <f t="shared" si="2329"/>
        <v>3.7740333333333334E-2</v>
      </c>
      <c r="N1747" s="264">
        <f t="shared" si="2330"/>
        <v>2.3999428571428578E-2</v>
      </c>
      <c r="O1747" s="264">
        <f t="shared" si="2331"/>
        <v>1.8686000000000001E-2</v>
      </c>
      <c r="P1747" s="264">
        <f t="shared" si="2332"/>
        <v>2.5773333333333332E-2</v>
      </c>
      <c r="Q1747" s="442">
        <f t="shared" si="2354"/>
        <v>1.26E-2</v>
      </c>
      <c r="R1747" s="442">
        <f t="shared" si="2355"/>
        <v>1.4800000000000001E-2</v>
      </c>
      <c r="S1747" s="442">
        <f t="shared" si="2356"/>
        <v>9.2800000000000001E-3</v>
      </c>
      <c r="T1747" s="442">
        <f t="shared" si="2357"/>
        <v>1.4999999999999999E-2</v>
      </c>
      <c r="U1747" s="326"/>
      <c r="V1747" s="442">
        <f>AVERAGE(Q1747:T1747)</f>
        <v>1.2920000000000001E-2</v>
      </c>
      <c r="W1747" s="445"/>
      <c r="X1747" s="265">
        <f>AVERAGE(Q1746:T1747)</f>
        <v>1.3809999999999999E-2</v>
      </c>
      <c r="Y1747" s="266">
        <v>249</v>
      </c>
    </row>
    <row r="1748" spans="1:25" ht="17.45" customHeight="1" x14ac:dyDescent="0.25">
      <c r="A1748" s="257">
        <f t="shared" si="2273"/>
        <v>10</v>
      </c>
      <c r="B1748" s="257">
        <f t="shared" si="2274"/>
        <v>2022</v>
      </c>
      <c r="C1748" s="48">
        <f t="shared" si="2338"/>
        <v>44844</v>
      </c>
      <c r="D1748" s="275">
        <v>2.9700000000000001E-2</v>
      </c>
      <c r="E1748" s="276"/>
      <c r="F1748" s="275">
        <v>2.5499999999999998E-2</v>
      </c>
      <c r="G1748" s="277"/>
      <c r="H1748" s="276">
        <v>2.5000000000000001E-2</v>
      </c>
      <c r="I1748" s="275">
        <v>2.53E-2</v>
      </c>
      <c r="J1748" s="276"/>
      <c r="K1748" s="275">
        <v>1.83E-2</v>
      </c>
      <c r="L1748" s="276"/>
      <c r="M1748" s="264">
        <f t="shared" si="2329"/>
        <v>3.8043666666666663E-2</v>
      </c>
      <c r="N1748" s="264">
        <f t="shared" si="2330"/>
        <v>2.4519428571428577E-2</v>
      </c>
      <c r="O1748" s="264">
        <f t="shared" si="2331"/>
        <v>1.9227333333333332E-2</v>
      </c>
      <c r="P1748" s="264">
        <f t="shared" si="2332"/>
        <v>2.5966666666666669E-2</v>
      </c>
      <c r="Q1748" s="265">
        <f t="shared" si="2354"/>
        <v>2.9700000000000001E-2</v>
      </c>
      <c r="R1748" s="265">
        <f t="shared" si="2355"/>
        <v>2.5250000000000002E-2</v>
      </c>
      <c r="S1748" s="265">
        <f t="shared" si="2356"/>
        <v>2.53E-2</v>
      </c>
      <c r="T1748" s="265">
        <f t="shared" si="2357"/>
        <v>1.83E-2</v>
      </c>
      <c r="W1748" s="265">
        <f t="shared" ref="W1748:W1749" si="2359">AVERAGE(Q1748:T1748)</f>
        <v>2.46375E-2</v>
      </c>
    </row>
    <row r="1749" spans="1:25" ht="17.45" customHeight="1" x14ac:dyDescent="0.25">
      <c r="A1749" s="257">
        <f t="shared" si="2273"/>
        <v>10</v>
      </c>
      <c r="B1749" s="257">
        <f t="shared" si="2274"/>
        <v>2022</v>
      </c>
      <c r="C1749" s="8">
        <f t="shared" si="2338"/>
        <v>44845</v>
      </c>
      <c r="D1749" s="260"/>
      <c r="E1749" s="261">
        <v>2.5899999999999999E-2</v>
      </c>
      <c r="F1749" s="260"/>
      <c r="G1749" s="262">
        <v>3.1199999999999999E-2</v>
      </c>
      <c r="H1749" s="261"/>
      <c r="I1749" s="260"/>
      <c r="J1749" s="261">
        <v>2.2800000000000001E-2</v>
      </c>
      <c r="K1749" s="260"/>
      <c r="L1749" s="261">
        <v>2.3900000000000001E-2</v>
      </c>
      <c r="M1749" s="264">
        <f t="shared" si="2329"/>
        <v>2.3940333333333331E-2</v>
      </c>
      <c r="N1749" s="264">
        <f t="shared" si="2330"/>
        <v>2.2296571428571433E-2</v>
      </c>
      <c r="O1749" s="264">
        <f t="shared" si="2331"/>
        <v>1.9824333333333336E-2</v>
      </c>
      <c r="P1749" s="264">
        <f t="shared" si="2332"/>
        <v>2.633333333333333E-2</v>
      </c>
      <c r="Q1749" s="265">
        <f t="shared" si="2354"/>
        <v>2.5899999999999999E-2</v>
      </c>
      <c r="R1749" s="265">
        <f t="shared" si="2355"/>
        <v>3.1199999999999999E-2</v>
      </c>
      <c r="S1749" s="265">
        <f t="shared" si="2356"/>
        <v>2.2800000000000001E-2</v>
      </c>
      <c r="T1749" s="265">
        <f t="shared" si="2357"/>
        <v>2.3900000000000001E-2</v>
      </c>
      <c r="W1749" s="265">
        <f t="shared" si="2359"/>
        <v>2.5950000000000001E-2</v>
      </c>
    </row>
    <row r="1750" spans="1:25" ht="17.45" customHeight="1" x14ac:dyDescent="0.25">
      <c r="A1750" s="257">
        <f t="shared" si="2273"/>
        <v>10</v>
      </c>
      <c r="B1750" s="257">
        <f t="shared" si="2274"/>
        <v>2022</v>
      </c>
      <c r="C1750" s="8">
        <f t="shared" si="2338"/>
        <v>44846</v>
      </c>
      <c r="D1750" s="260">
        <v>2.2700000000000001E-2</v>
      </c>
      <c r="E1750" s="261"/>
      <c r="F1750" s="260">
        <v>2.4E-2</v>
      </c>
      <c r="G1750" s="262"/>
      <c r="H1750" s="261"/>
      <c r="I1750" s="260">
        <v>2.7099999999999999E-2</v>
      </c>
      <c r="J1750" s="261"/>
      <c r="K1750" s="260">
        <v>2.63E-2</v>
      </c>
      <c r="L1750" s="261"/>
      <c r="M1750" s="264">
        <f t="shared" si="2329"/>
        <v>2.3730333333333343E-2</v>
      </c>
      <c r="N1750" s="264">
        <f t="shared" si="2330"/>
        <v>2.2310857142857146E-2</v>
      </c>
      <c r="O1750" s="264">
        <f t="shared" si="2331"/>
        <v>2.0064333333333337E-2</v>
      </c>
      <c r="P1750" s="264">
        <f t="shared" si="2332"/>
        <v>2.6353333333333336E-2</v>
      </c>
      <c r="Q1750" s="265">
        <f t="shared" ref="Q1750" si="2360">IFERROR(AVERAGE(D1750:E1750),"")</f>
        <v>2.2700000000000001E-2</v>
      </c>
      <c r="R1750" s="265">
        <f t="shared" ref="R1750" si="2361">IFERROR(AVERAGE(F1750:H1750),"")</f>
        <v>2.4E-2</v>
      </c>
      <c r="S1750" s="265">
        <f t="shared" ref="S1750" si="2362">IFERROR(AVERAGE(I1750:J1750),"")</f>
        <v>2.7099999999999999E-2</v>
      </c>
      <c r="T1750" s="265">
        <f t="shared" ref="T1750" si="2363">IFERROR(AVERAGE(K1750:L1750),"")</f>
        <v>2.63E-2</v>
      </c>
      <c r="W1750" s="265">
        <f t="shared" ref="W1750" si="2364">AVERAGE(Q1750:T1750)</f>
        <v>2.5025000000000002E-2</v>
      </c>
    </row>
    <row r="1751" spans="1:25" ht="17.45" customHeight="1" x14ac:dyDescent="0.25">
      <c r="A1751" s="257">
        <f t="shared" si="2273"/>
        <v>10</v>
      </c>
      <c r="B1751" s="257">
        <f t="shared" si="2274"/>
        <v>2022</v>
      </c>
      <c r="C1751" s="8">
        <f t="shared" si="2338"/>
        <v>44847</v>
      </c>
      <c r="D1751" s="260"/>
      <c r="E1751" s="261">
        <v>2.12E-2</v>
      </c>
      <c r="F1751" s="260"/>
      <c r="G1751" s="262">
        <v>1.46E-2</v>
      </c>
      <c r="H1751" s="261"/>
      <c r="I1751" s="260"/>
      <c r="J1751" s="261">
        <v>2.29E-2</v>
      </c>
      <c r="K1751" s="260"/>
      <c r="L1751" s="261">
        <v>2.9000000000000001E-2</v>
      </c>
      <c r="M1751" s="264">
        <f t="shared" si="2329"/>
        <v>2.3537000000000006E-2</v>
      </c>
      <c r="N1751" s="264">
        <f t="shared" si="2330"/>
        <v>2.2245142857142859E-2</v>
      </c>
      <c r="O1751" s="264">
        <f t="shared" si="2331"/>
        <v>1.9897666666666671E-2</v>
      </c>
      <c r="P1751" s="264">
        <f t="shared" si="2332"/>
        <v>2.5360000000000004E-2</v>
      </c>
      <c r="Q1751" s="265">
        <f t="shared" ref="Q1751:Q1754" si="2365">IFERROR(AVERAGE(D1751:E1751),"")</f>
        <v>2.12E-2</v>
      </c>
      <c r="R1751" s="265">
        <f t="shared" ref="R1751:R1754" si="2366">IFERROR(AVERAGE(F1751:H1751),"")</f>
        <v>1.46E-2</v>
      </c>
      <c r="S1751" s="265">
        <f t="shared" ref="S1751:S1754" si="2367">IFERROR(AVERAGE(I1751:J1751),"")</f>
        <v>2.29E-2</v>
      </c>
      <c r="T1751" s="265">
        <f t="shared" ref="T1751:T1754" si="2368">IFERROR(AVERAGE(K1751:L1751),"")</f>
        <v>2.9000000000000001E-2</v>
      </c>
      <c r="W1751" s="265">
        <f t="shared" ref="W1751:W1752" si="2369">AVERAGE(Q1751:T1751)</f>
        <v>2.1925E-2</v>
      </c>
    </row>
    <row r="1752" spans="1:25" ht="17.45" customHeight="1" x14ac:dyDescent="0.25">
      <c r="A1752" s="257">
        <f t="shared" si="2273"/>
        <v>10</v>
      </c>
      <c r="B1752" s="257">
        <f t="shared" si="2274"/>
        <v>2022</v>
      </c>
      <c r="C1752" s="8">
        <f t="shared" si="2338"/>
        <v>44848</v>
      </c>
      <c r="D1752" s="260">
        <v>1.6500000000000001E-2</v>
      </c>
      <c r="E1752" s="261"/>
      <c r="F1752" s="260"/>
      <c r="G1752" s="262"/>
      <c r="H1752" s="261">
        <v>9.6100000000000005E-3</v>
      </c>
      <c r="I1752" s="260">
        <v>1.61E-2</v>
      </c>
      <c r="J1752" s="261"/>
      <c r="K1752" s="260">
        <v>2.1999999999999999E-2</v>
      </c>
      <c r="L1752" s="261"/>
      <c r="M1752" s="264">
        <f t="shared" si="2329"/>
        <v>2.2593666666666672E-2</v>
      </c>
      <c r="N1752" s="264">
        <f t="shared" si="2330"/>
        <v>2.2116857142857143E-2</v>
      </c>
      <c r="O1752" s="264">
        <f t="shared" si="2331"/>
        <v>1.9807666666666671E-2</v>
      </c>
      <c r="P1752" s="264">
        <f t="shared" si="2332"/>
        <v>2.457666666666667E-2</v>
      </c>
      <c r="Q1752" s="265">
        <f t="shared" si="2365"/>
        <v>1.6500000000000001E-2</v>
      </c>
      <c r="R1752" s="265">
        <f t="shared" si="2366"/>
        <v>9.6100000000000005E-3</v>
      </c>
      <c r="S1752" s="265">
        <f t="shared" si="2367"/>
        <v>1.61E-2</v>
      </c>
      <c r="T1752" s="265">
        <f t="shared" si="2368"/>
        <v>2.1999999999999999E-2</v>
      </c>
      <c r="W1752" s="265">
        <f t="shared" si="2369"/>
        <v>1.6052499999999997E-2</v>
      </c>
      <c r="X1752" s="265">
        <f>AVERAGE(Q1748:T1752)</f>
        <v>2.2718000000000002E-2</v>
      </c>
      <c r="Y1752" s="266">
        <v>250</v>
      </c>
    </row>
    <row r="1753" spans="1:25" ht="17.45" customHeight="1" x14ac:dyDescent="0.25">
      <c r="A1753" s="257">
        <f t="shared" si="2273"/>
        <v>10</v>
      </c>
      <c r="B1753" s="257">
        <f t="shared" si="2274"/>
        <v>2022</v>
      </c>
      <c r="C1753" s="435">
        <f t="shared" si="2338"/>
        <v>44849</v>
      </c>
      <c r="D1753" s="434"/>
      <c r="E1753" s="436">
        <v>9.5999999999999992E-3</v>
      </c>
      <c r="F1753" s="434"/>
      <c r="G1753" s="438">
        <v>1.09E-2</v>
      </c>
      <c r="H1753" s="436"/>
      <c r="I1753" s="434"/>
      <c r="J1753" s="436">
        <v>5.1500000000000001E-3</v>
      </c>
      <c r="K1753" s="434"/>
      <c r="L1753" s="436">
        <v>1.95E-2</v>
      </c>
      <c r="M1753" s="264">
        <f t="shared" si="2329"/>
        <v>2.2263666666666671E-2</v>
      </c>
      <c r="N1753" s="264">
        <f t="shared" si="2330"/>
        <v>2.1905428571428576E-2</v>
      </c>
      <c r="O1753" s="264">
        <f t="shared" si="2331"/>
        <v>1.9272666666666671E-2</v>
      </c>
      <c r="P1753" s="264">
        <f t="shared" si="2332"/>
        <v>2.3933333333333327E-2</v>
      </c>
      <c r="Q1753" s="442">
        <f t="shared" si="2365"/>
        <v>9.5999999999999992E-3</v>
      </c>
      <c r="R1753" s="442">
        <f t="shared" si="2366"/>
        <v>1.09E-2</v>
      </c>
      <c r="S1753" s="442">
        <f t="shared" si="2367"/>
        <v>5.1500000000000001E-3</v>
      </c>
      <c r="T1753" s="442">
        <f t="shared" si="2368"/>
        <v>1.95E-2</v>
      </c>
      <c r="U1753" s="326"/>
      <c r="V1753" s="442">
        <f>AVERAGE(Q1753:T1753)</f>
        <v>1.1287499999999999E-2</v>
      </c>
      <c r="W1753" s="445"/>
      <c r="X1753" s="257"/>
      <c r="Y1753" s="266">
        <v>250</v>
      </c>
    </row>
    <row r="1754" spans="1:25" ht="17.45" customHeight="1" x14ac:dyDescent="0.25">
      <c r="A1754" s="257">
        <f t="shared" si="2273"/>
        <v>10</v>
      </c>
      <c r="B1754" s="257">
        <f t="shared" si="2274"/>
        <v>2022</v>
      </c>
      <c r="C1754" s="48">
        <f t="shared" si="2338"/>
        <v>44850</v>
      </c>
      <c r="D1754" s="434">
        <v>6.6100000000000004E-3</v>
      </c>
      <c r="E1754" s="436"/>
      <c r="F1754" s="434">
        <v>1.15E-2</v>
      </c>
      <c r="G1754" s="438"/>
      <c r="H1754" s="436">
        <v>9.92E-3</v>
      </c>
      <c r="I1754" s="434">
        <v>5.4999999999999997E-3</v>
      </c>
      <c r="J1754" s="436"/>
      <c r="K1754" s="434">
        <v>9.0399999999999994E-3</v>
      </c>
      <c r="L1754" s="436"/>
      <c r="M1754" s="264">
        <f t="shared" si="2329"/>
        <v>2.1220666666666669E-2</v>
      </c>
      <c r="N1754" s="264">
        <f t="shared" si="2330"/>
        <v>2.1626000000000003E-2</v>
      </c>
      <c r="O1754" s="264">
        <f t="shared" si="2331"/>
        <v>1.8649333333333334E-2</v>
      </c>
      <c r="P1754" s="264">
        <f t="shared" si="2332"/>
        <v>2.3477999999999999E-2</v>
      </c>
      <c r="Q1754" s="442">
        <f t="shared" si="2365"/>
        <v>6.6100000000000004E-3</v>
      </c>
      <c r="R1754" s="442">
        <f t="shared" si="2366"/>
        <v>1.0710000000000001E-2</v>
      </c>
      <c r="S1754" s="442">
        <f t="shared" si="2367"/>
        <v>5.4999999999999997E-3</v>
      </c>
      <c r="T1754" s="442">
        <f t="shared" si="2368"/>
        <v>9.0399999999999994E-3</v>
      </c>
      <c r="U1754" s="326"/>
      <c r="V1754" s="442">
        <f>AVERAGE(Q1754:T1754)</f>
        <v>7.9649999999999999E-3</v>
      </c>
      <c r="W1754" s="445"/>
      <c r="X1754" s="265">
        <f>AVERAGE(Q1753:T1754)</f>
        <v>9.6262499999999994E-3</v>
      </c>
      <c r="Y1754" s="266">
        <v>250</v>
      </c>
    </row>
    <row r="1755" spans="1:25" ht="17.45" customHeight="1" x14ac:dyDescent="0.25">
      <c r="A1755" s="257">
        <f t="shared" si="2273"/>
        <v>10</v>
      </c>
      <c r="B1755" s="257">
        <f t="shared" si="2274"/>
        <v>2022</v>
      </c>
      <c r="C1755" s="8">
        <f t="shared" si="2338"/>
        <v>44851</v>
      </c>
      <c r="D1755" s="260"/>
      <c r="E1755" s="261">
        <v>2.1000000000000001E-2</v>
      </c>
      <c r="F1755" s="260"/>
      <c r="G1755" s="262">
        <v>1.84E-2</v>
      </c>
      <c r="H1755" s="261"/>
      <c r="I1755" s="260"/>
      <c r="J1755" s="261">
        <v>1.7899999999999999E-2</v>
      </c>
      <c r="K1755" s="260"/>
      <c r="L1755" s="261">
        <v>2.47E-2</v>
      </c>
      <c r="M1755" s="264">
        <f t="shared" si="2329"/>
        <v>2.1397333333333334E-2</v>
      </c>
      <c r="N1755" s="264">
        <f t="shared" si="2330"/>
        <v>2.1831714285714284E-2</v>
      </c>
      <c r="O1755" s="264">
        <f t="shared" si="2331"/>
        <v>1.8762666666666667E-2</v>
      </c>
      <c r="P1755" s="264">
        <f t="shared" si="2332"/>
        <v>2.364133333333333E-2</v>
      </c>
      <c r="Q1755" s="265">
        <f t="shared" ref="Q1755:Q1756" si="2370">IFERROR(AVERAGE(D1755:E1755),"")</f>
        <v>2.1000000000000001E-2</v>
      </c>
      <c r="R1755" s="265">
        <f t="shared" ref="R1755:R1756" si="2371">IFERROR(AVERAGE(F1755:H1755),"")</f>
        <v>1.84E-2</v>
      </c>
      <c r="S1755" s="265">
        <f t="shared" ref="S1755:S1756" si="2372">IFERROR(AVERAGE(I1755:J1755),"")</f>
        <v>1.7899999999999999E-2</v>
      </c>
      <c r="T1755" s="265">
        <f t="shared" ref="T1755:T1756" si="2373">IFERROR(AVERAGE(K1755:L1755),"")</f>
        <v>2.47E-2</v>
      </c>
      <c r="W1755" s="265">
        <f t="shared" ref="W1755:W1756" si="2374">AVERAGE(Q1755:T1755)</f>
        <v>2.0500000000000001E-2</v>
      </c>
    </row>
    <row r="1756" spans="1:25" ht="17.45" customHeight="1" x14ac:dyDescent="0.25">
      <c r="A1756" s="257">
        <f t="shared" si="2273"/>
        <v>10</v>
      </c>
      <c r="B1756" s="257">
        <f t="shared" si="2274"/>
        <v>2022</v>
      </c>
      <c r="C1756" s="8">
        <f t="shared" si="2338"/>
        <v>44852</v>
      </c>
      <c r="D1756" s="260">
        <v>2.6200000000000001E-2</v>
      </c>
      <c r="E1756" s="261"/>
      <c r="F1756" s="260">
        <v>2.69E-2</v>
      </c>
      <c r="G1756" s="262"/>
      <c r="H1756" s="261"/>
      <c r="I1756" s="260">
        <v>2.2599999999999999E-2</v>
      </c>
      <c r="J1756" s="261"/>
      <c r="K1756" s="260">
        <v>2.6499999999999999E-2</v>
      </c>
      <c r="L1756" s="261"/>
      <c r="M1756" s="264">
        <f t="shared" si="2329"/>
        <v>2.1983666666666669E-2</v>
      </c>
      <c r="N1756" s="264">
        <f t="shared" si="2330"/>
        <v>2.2217428571428572E-2</v>
      </c>
      <c r="O1756" s="264">
        <f t="shared" si="2331"/>
        <v>1.9320333333333332E-2</v>
      </c>
      <c r="P1756" s="264">
        <f t="shared" si="2332"/>
        <v>2.4164666666666664E-2</v>
      </c>
      <c r="Q1756" s="265">
        <f t="shared" si="2370"/>
        <v>2.6200000000000001E-2</v>
      </c>
      <c r="R1756" s="265">
        <f t="shared" si="2371"/>
        <v>2.69E-2</v>
      </c>
      <c r="S1756" s="265">
        <f t="shared" si="2372"/>
        <v>2.2599999999999999E-2</v>
      </c>
      <c r="T1756" s="265">
        <f t="shared" si="2373"/>
        <v>2.6499999999999999E-2</v>
      </c>
      <c r="W1756" s="265">
        <f t="shared" si="2374"/>
        <v>2.555E-2</v>
      </c>
    </row>
    <row r="1757" spans="1:25" ht="17.45" customHeight="1" x14ac:dyDescent="0.25">
      <c r="A1757" s="257">
        <f t="shared" si="2273"/>
        <v>10</v>
      </c>
      <c r="B1757" s="257">
        <f t="shared" si="2274"/>
        <v>2022</v>
      </c>
      <c r="C1757" s="8">
        <f t="shared" si="2338"/>
        <v>44853</v>
      </c>
      <c r="D1757" s="260"/>
      <c r="E1757" s="261">
        <v>2.2700000000000001E-2</v>
      </c>
      <c r="F1757" s="260"/>
      <c r="G1757" s="262">
        <v>2.5899999999999999E-2</v>
      </c>
      <c r="H1757" s="261"/>
      <c r="I1757" s="260"/>
      <c r="J1757" s="261">
        <v>1.7000000000000001E-2</v>
      </c>
      <c r="K1757" s="260"/>
      <c r="L1757" s="261">
        <v>3.2300000000000002E-2</v>
      </c>
      <c r="M1757" s="264">
        <f t="shared" si="2329"/>
        <v>2.2160333333333337E-2</v>
      </c>
      <c r="N1757" s="264">
        <f t="shared" si="2330"/>
        <v>2.2306000000000003E-2</v>
      </c>
      <c r="O1757" s="264">
        <f t="shared" si="2331"/>
        <v>1.9173666666666662E-2</v>
      </c>
      <c r="P1757" s="264">
        <f t="shared" si="2332"/>
        <v>2.4208E-2</v>
      </c>
      <c r="Q1757" s="265">
        <f t="shared" ref="Q1757" si="2375">IFERROR(AVERAGE(D1757:E1757),"")</f>
        <v>2.2700000000000001E-2</v>
      </c>
      <c r="R1757" s="265">
        <f t="shared" ref="R1757" si="2376">IFERROR(AVERAGE(F1757:H1757),"")</f>
        <v>2.5899999999999999E-2</v>
      </c>
      <c r="S1757" s="265">
        <f t="shared" ref="S1757" si="2377">IFERROR(AVERAGE(I1757:J1757),"")</f>
        <v>1.7000000000000001E-2</v>
      </c>
      <c r="T1757" s="265">
        <f t="shared" ref="T1757" si="2378">IFERROR(AVERAGE(K1757:L1757),"")</f>
        <v>3.2300000000000002E-2</v>
      </c>
      <c r="W1757" s="265">
        <f t="shared" ref="W1757" si="2379">AVERAGE(Q1757:T1757)</f>
        <v>2.4475000000000004E-2</v>
      </c>
    </row>
    <row r="1758" spans="1:25" ht="17.45" customHeight="1" x14ac:dyDescent="0.25">
      <c r="A1758" s="257">
        <f t="shared" si="2273"/>
        <v>10</v>
      </c>
      <c r="B1758" s="257">
        <f t="shared" si="2274"/>
        <v>2022</v>
      </c>
      <c r="C1758" s="8">
        <f t="shared" si="2338"/>
        <v>44854</v>
      </c>
      <c r="D1758" s="252">
        <v>2.3900000000000001E-2</v>
      </c>
      <c r="E1758" s="253"/>
      <c r="F1758" s="252"/>
      <c r="G1758" s="254"/>
      <c r="H1758" s="253">
        <v>1.8200000000000001E-2</v>
      </c>
      <c r="I1758" s="252">
        <v>2.0199999999999999E-2</v>
      </c>
      <c r="J1758" s="253"/>
      <c r="K1758" s="252">
        <v>2.9499999999999998E-2</v>
      </c>
      <c r="L1758" s="253"/>
      <c r="M1758" s="264">
        <f t="shared" si="2329"/>
        <v>2.2150333333333338E-2</v>
      </c>
      <c r="N1758" s="264">
        <f t="shared" si="2330"/>
        <v>2.2268857142857146E-2</v>
      </c>
      <c r="O1758" s="264">
        <f t="shared" si="2331"/>
        <v>1.9037000000000002E-2</v>
      </c>
      <c r="P1758" s="264">
        <f t="shared" si="2332"/>
        <v>2.4391333333333331E-2</v>
      </c>
      <c r="Q1758" s="265">
        <f t="shared" ref="Q1758" si="2380">IFERROR(AVERAGE(D1758:E1758),"")</f>
        <v>2.3900000000000001E-2</v>
      </c>
      <c r="R1758" s="265">
        <f t="shared" ref="R1758" si="2381">IFERROR(AVERAGE(F1758:H1758),"")</f>
        <v>1.8200000000000001E-2</v>
      </c>
      <c r="S1758" s="265">
        <f t="shared" ref="S1758" si="2382">IFERROR(AVERAGE(I1758:J1758),"")</f>
        <v>2.0199999999999999E-2</v>
      </c>
      <c r="T1758" s="265">
        <f t="shared" ref="T1758" si="2383">IFERROR(AVERAGE(K1758:L1758),"")</f>
        <v>2.9499999999999998E-2</v>
      </c>
      <c r="W1758" s="265">
        <f t="shared" ref="W1758" si="2384">AVERAGE(Q1758:T1758)</f>
        <v>2.2949999999999998E-2</v>
      </c>
    </row>
    <row r="1759" spans="1:25" ht="17.45" customHeight="1" x14ac:dyDescent="0.25">
      <c r="A1759" s="257">
        <f t="shared" si="2273"/>
        <v>10</v>
      </c>
      <c r="B1759" s="257">
        <f t="shared" si="2274"/>
        <v>2022</v>
      </c>
      <c r="C1759" s="8">
        <f t="shared" si="2338"/>
        <v>44855</v>
      </c>
      <c r="D1759" s="260"/>
      <c r="E1759" s="261">
        <v>1.66E-2</v>
      </c>
      <c r="F1759" s="260"/>
      <c r="G1759" s="262">
        <v>2.0199999999999999E-2</v>
      </c>
      <c r="H1759" s="261"/>
      <c r="I1759" s="260"/>
      <c r="J1759" s="261">
        <v>2.0500000000000001E-2</v>
      </c>
      <c r="K1759" s="260"/>
      <c r="L1759" s="261">
        <v>3.0599999999999999E-2</v>
      </c>
      <c r="M1759" s="264">
        <f t="shared" si="2329"/>
        <v>2.1937000000000002E-2</v>
      </c>
      <c r="N1759" s="264">
        <f t="shared" si="2330"/>
        <v>2.192314285714286E-2</v>
      </c>
      <c r="O1759" s="264">
        <f t="shared" si="2331"/>
        <v>1.8796999999999998E-2</v>
      </c>
      <c r="P1759" s="264">
        <f t="shared" si="2332"/>
        <v>2.4497999999999995E-2</v>
      </c>
      <c r="Q1759" s="265">
        <f t="shared" ref="Q1759:Q1760" si="2385">IFERROR(AVERAGE(D1759:E1759),"")</f>
        <v>1.66E-2</v>
      </c>
      <c r="R1759" s="265">
        <f t="shared" ref="R1759:R1760" si="2386">IFERROR(AVERAGE(F1759:H1759),"")</f>
        <v>2.0199999999999999E-2</v>
      </c>
      <c r="S1759" s="265">
        <f t="shared" ref="S1759:S1760" si="2387">IFERROR(AVERAGE(I1759:J1759),"")</f>
        <v>2.0500000000000001E-2</v>
      </c>
      <c r="T1759" s="265">
        <f t="shared" ref="T1759:T1760" si="2388">IFERROR(AVERAGE(K1759:L1759),"")</f>
        <v>3.0599999999999999E-2</v>
      </c>
      <c r="W1759" s="265">
        <f t="shared" ref="W1759" si="2389">AVERAGE(Q1759:T1759)</f>
        <v>2.1975000000000001E-2</v>
      </c>
      <c r="X1759" s="265">
        <f>AVERAGE(Q1755:T1759)</f>
        <v>2.3090000000000003E-2</v>
      </c>
      <c r="Y1759" s="266">
        <v>251</v>
      </c>
    </row>
    <row r="1760" spans="1:25" ht="17.45" customHeight="1" x14ac:dyDescent="0.25">
      <c r="A1760" s="257">
        <f t="shared" si="2273"/>
        <v>10</v>
      </c>
      <c r="B1760" s="257">
        <f t="shared" si="2274"/>
        <v>2022</v>
      </c>
      <c r="C1760" s="48">
        <f t="shared" si="2338"/>
        <v>44856</v>
      </c>
      <c r="D1760" s="434">
        <v>4.1799999999999997E-2</v>
      </c>
      <c r="E1760" s="436"/>
      <c r="F1760" s="434">
        <v>1.18E-2</v>
      </c>
      <c r="G1760" s="438"/>
      <c r="H1760" s="436">
        <v>1.29E-2</v>
      </c>
      <c r="I1760" s="434">
        <v>7.5700000000000003E-3</v>
      </c>
      <c r="J1760" s="436"/>
      <c r="K1760" s="434">
        <v>2.5999999999999999E-2</v>
      </c>
      <c r="L1760" s="436"/>
      <c r="M1760" s="264">
        <f t="shared" si="2329"/>
        <v>2.2273666666666671E-2</v>
      </c>
      <c r="N1760" s="264">
        <f t="shared" si="2330"/>
        <v>2.1357428571428576E-2</v>
      </c>
      <c r="O1760" s="264">
        <f t="shared" si="2331"/>
        <v>1.8262666666666667E-2</v>
      </c>
      <c r="P1760" s="264">
        <f t="shared" si="2332"/>
        <v>2.4467999999999997E-2</v>
      </c>
      <c r="Q1760" s="442">
        <f t="shared" si="2385"/>
        <v>4.1799999999999997E-2</v>
      </c>
      <c r="R1760" s="442">
        <f t="shared" si="2386"/>
        <v>1.235E-2</v>
      </c>
      <c r="S1760" s="442">
        <f t="shared" si="2387"/>
        <v>7.5700000000000003E-3</v>
      </c>
      <c r="T1760" s="442">
        <f t="shared" si="2388"/>
        <v>2.5999999999999999E-2</v>
      </c>
      <c r="U1760" s="326"/>
      <c r="V1760" s="442">
        <f>AVERAGE(Q1760:T1760)</f>
        <v>2.1929999999999998E-2</v>
      </c>
      <c r="W1760" s="445"/>
      <c r="X1760" s="257"/>
      <c r="Y1760" s="266">
        <v>251</v>
      </c>
    </row>
    <row r="1761" spans="1:30" ht="17.45" customHeight="1" x14ac:dyDescent="0.25">
      <c r="A1761" s="257">
        <f t="shared" si="2273"/>
        <v>10</v>
      </c>
      <c r="B1761" s="257">
        <f t="shared" si="2274"/>
        <v>2022</v>
      </c>
      <c r="C1761" s="435">
        <f t="shared" si="2338"/>
        <v>44857</v>
      </c>
      <c r="D1761" s="434"/>
      <c r="E1761" s="436">
        <v>1.29E-2</v>
      </c>
      <c r="F1761" s="434"/>
      <c r="G1761" s="438">
        <v>8.26E-3</v>
      </c>
      <c r="H1761" s="436"/>
      <c r="I1761" s="434"/>
      <c r="J1761" s="436">
        <v>5.4599999999999996E-3</v>
      </c>
      <c r="K1761" s="434"/>
      <c r="L1761" s="436">
        <v>1.3100000000000001E-2</v>
      </c>
      <c r="M1761" s="264">
        <f t="shared" si="2329"/>
        <v>2.2026999999999998E-2</v>
      </c>
      <c r="N1761" s="264">
        <f t="shared" si="2330"/>
        <v>2.0922000000000007E-2</v>
      </c>
      <c r="O1761" s="264">
        <f t="shared" si="2331"/>
        <v>1.7587999999999999E-2</v>
      </c>
      <c r="P1761" s="264">
        <f t="shared" si="2332"/>
        <v>2.3827999999999998E-2</v>
      </c>
      <c r="Q1761" s="442">
        <f t="shared" ref="Q1761:Q1763" si="2390">IFERROR(AVERAGE(D1761:E1761),"")</f>
        <v>1.29E-2</v>
      </c>
      <c r="R1761" s="442">
        <f t="shared" ref="R1761:R1763" si="2391">IFERROR(AVERAGE(F1761:H1761),"")</f>
        <v>8.26E-3</v>
      </c>
      <c r="S1761" s="442">
        <f t="shared" ref="S1761:S1763" si="2392">IFERROR(AVERAGE(I1761:J1761),"")</f>
        <v>5.4599999999999996E-3</v>
      </c>
      <c r="T1761" s="442">
        <f t="shared" ref="T1761:T1763" si="2393">IFERROR(AVERAGE(K1761:L1761),"")</f>
        <v>1.3100000000000001E-2</v>
      </c>
      <c r="U1761" s="326"/>
      <c r="V1761" s="442">
        <f>AVERAGE(Q1761:T1761)</f>
        <v>9.9299999999999996E-3</v>
      </c>
      <c r="W1761" s="445"/>
      <c r="X1761" s="265">
        <f>AVERAGE(Q1760:T1761)</f>
        <v>1.593E-2</v>
      </c>
      <c r="Y1761" s="266">
        <v>251</v>
      </c>
    </row>
    <row r="1762" spans="1:30" ht="17.45" customHeight="1" x14ac:dyDescent="0.25">
      <c r="A1762" s="257">
        <f t="shared" si="2273"/>
        <v>10</v>
      </c>
      <c r="B1762" s="257">
        <f t="shared" si="2274"/>
        <v>2022</v>
      </c>
      <c r="C1762" s="8">
        <f t="shared" si="2338"/>
        <v>44858</v>
      </c>
      <c r="D1762" s="260">
        <v>1.49E-2</v>
      </c>
      <c r="E1762" s="261"/>
      <c r="F1762" s="260">
        <v>3.9399999999999998E-2</v>
      </c>
      <c r="G1762" s="262"/>
      <c r="H1762" s="261"/>
      <c r="I1762" s="260">
        <v>2.3400000000000001E-2</v>
      </c>
      <c r="J1762" s="261"/>
      <c r="K1762" s="260">
        <v>2.2100000000000002E-2</v>
      </c>
      <c r="L1762" s="261"/>
      <c r="M1762" s="264">
        <f t="shared" si="2329"/>
        <v>2.1923666666666668E-2</v>
      </c>
      <c r="N1762" s="264">
        <f t="shared" si="2330"/>
        <v>2.1459142857142861E-2</v>
      </c>
      <c r="O1762" s="264">
        <f t="shared" si="2331"/>
        <v>1.7937999999999999E-2</v>
      </c>
      <c r="P1762" s="264">
        <f t="shared" si="2332"/>
        <v>2.4017999999999998E-2</v>
      </c>
      <c r="Q1762" s="265">
        <f t="shared" si="2390"/>
        <v>1.49E-2</v>
      </c>
      <c r="R1762" s="265">
        <f t="shared" si="2391"/>
        <v>3.9399999999999998E-2</v>
      </c>
      <c r="S1762" s="265">
        <f t="shared" si="2392"/>
        <v>2.3400000000000001E-2</v>
      </c>
      <c r="T1762" s="265">
        <f t="shared" si="2393"/>
        <v>2.2100000000000002E-2</v>
      </c>
      <c r="W1762" s="265">
        <f t="shared" ref="W1762:W1763" si="2394">AVERAGE(Q1762:T1762)</f>
        <v>2.495E-2</v>
      </c>
    </row>
    <row r="1763" spans="1:30" ht="17.45" customHeight="1" x14ac:dyDescent="0.25">
      <c r="A1763" s="257">
        <f t="shared" si="2273"/>
        <v>10</v>
      </c>
      <c r="B1763" s="257">
        <f t="shared" si="2274"/>
        <v>2022</v>
      </c>
      <c r="C1763" s="8">
        <f t="shared" si="2338"/>
        <v>44859</v>
      </c>
      <c r="D1763" s="260"/>
      <c r="E1763" s="261">
        <v>2.6499999999999999E-2</v>
      </c>
      <c r="F1763" s="260"/>
      <c r="G1763" s="262">
        <v>2.0299999999999999E-2</v>
      </c>
      <c r="H1763" s="261"/>
      <c r="I1763" s="260"/>
      <c r="J1763" s="261">
        <v>1.95E-2</v>
      </c>
      <c r="K1763" s="260"/>
      <c r="L1763" s="261">
        <v>4.1799999999999997E-2</v>
      </c>
      <c r="M1763" s="264">
        <f t="shared" si="2329"/>
        <v>2.2317E-2</v>
      </c>
      <c r="N1763" s="264">
        <f t="shared" si="2330"/>
        <v>2.1599142857142862E-2</v>
      </c>
      <c r="O1763" s="264">
        <f t="shared" si="2331"/>
        <v>1.8336999999999996E-2</v>
      </c>
      <c r="P1763" s="264">
        <f t="shared" si="2332"/>
        <v>2.4911333333333334E-2</v>
      </c>
      <c r="Q1763" s="265">
        <f t="shared" si="2390"/>
        <v>2.6499999999999999E-2</v>
      </c>
      <c r="R1763" s="265">
        <f t="shared" si="2391"/>
        <v>2.0299999999999999E-2</v>
      </c>
      <c r="S1763" s="265">
        <f t="shared" si="2392"/>
        <v>1.95E-2</v>
      </c>
      <c r="T1763" s="265">
        <f t="shared" si="2393"/>
        <v>4.1799999999999997E-2</v>
      </c>
      <c r="W1763" s="265">
        <f t="shared" si="2394"/>
        <v>2.7025E-2</v>
      </c>
    </row>
    <row r="1764" spans="1:30" ht="17.45" customHeight="1" x14ac:dyDescent="0.25">
      <c r="A1764" s="257">
        <f t="shared" si="2273"/>
        <v>10</v>
      </c>
      <c r="B1764" s="257">
        <f t="shared" si="2274"/>
        <v>2022</v>
      </c>
      <c r="C1764" s="8">
        <f t="shared" si="2338"/>
        <v>44860</v>
      </c>
      <c r="D1764" s="260">
        <v>2.18E-2</v>
      </c>
      <c r="E1764" s="261"/>
      <c r="F1764" s="260"/>
      <c r="G1764" s="262"/>
      <c r="H1764" s="261">
        <v>1.66E-2</v>
      </c>
      <c r="I1764" s="260">
        <v>2.1499999999999998E-2</v>
      </c>
      <c r="J1764" s="261"/>
      <c r="K1764" s="260">
        <v>2.9899999999999999E-2</v>
      </c>
      <c r="L1764" s="261"/>
      <c r="M1764" s="264">
        <f t="shared" si="2329"/>
        <v>2.1873666666666666E-2</v>
      </c>
      <c r="N1764" s="264">
        <f t="shared" si="2330"/>
        <v>2.1019142857142861E-2</v>
      </c>
      <c r="O1764" s="264">
        <f t="shared" si="2331"/>
        <v>1.8070333333333334E-2</v>
      </c>
      <c r="P1764" s="264">
        <f t="shared" si="2332"/>
        <v>2.4988E-2</v>
      </c>
      <c r="Q1764" s="265">
        <f t="shared" ref="Q1764:Q1765" si="2395">IFERROR(AVERAGE(D1764:E1764),"")</f>
        <v>2.18E-2</v>
      </c>
      <c r="R1764" s="265">
        <f t="shared" ref="R1764:R1765" si="2396">IFERROR(AVERAGE(F1764:H1764),"")</f>
        <v>1.66E-2</v>
      </c>
      <c r="S1764" s="265">
        <f t="shared" ref="S1764:S1765" si="2397">IFERROR(AVERAGE(I1764:J1764),"")</f>
        <v>2.1499999999999998E-2</v>
      </c>
      <c r="T1764" s="265">
        <f t="shared" ref="T1764:T1765" si="2398">IFERROR(AVERAGE(K1764:L1764),"")</f>
        <v>2.9899999999999999E-2</v>
      </c>
      <c r="W1764" s="265">
        <f t="shared" ref="W1764:W1765" si="2399">AVERAGE(Q1764:T1764)</f>
        <v>2.2450000000000001E-2</v>
      </c>
    </row>
    <row r="1765" spans="1:30" ht="17.45" customHeight="1" x14ac:dyDescent="0.25">
      <c r="A1765" s="257">
        <f t="shared" si="2273"/>
        <v>10</v>
      </c>
      <c r="B1765" s="257">
        <f t="shared" si="2274"/>
        <v>2022</v>
      </c>
      <c r="C1765" s="8">
        <f t="shared" si="2338"/>
        <v>44861</v>
      </c>
      <c r="D1765" s="260"/>
      <c r="E1765" s="261">
        <v>2.5600000000000001E-2</v>
      </c>
      <c r="F1765" s="260"/>
      <c r="G1765" s="262">
        <v>1.84E-2</v>
      </c>
      <c r="H1765" s="261"/>
      <c r="I1765" s="260"/>
      <c r="J1765" s="261">
        <v>2.12E-2</v>
      </c>
      <c r="K1765" s="260"/>
      <c r="L1765" s="261">
        <v>3.2800000000000003E-2</v>
      </c>
      <c r="M1765" s="264">
        <f t="shared" si="2329"/>
        <v>2.1693666666666663E-2</v>
      </c>
      <c r="N1765" s="264">
        <f t="shared" si="2330"/>
        <v>2.0624857142857146E-2</v>
      </c>
      <c r="O1765" s="264">
        <f t="shared" si="2331"/>
        <v>1.7867000000000001E-2</v>
      </c>
      <c r="P1765" s="264">
        <f t="shared" si="2332"/>
        <v>2.4311333333333338E-2</v>
      </c>
      <c r="Q1765" s="265">
        <f t="shared" si="2395"/>
        <v>2.5600000000000001E-2</v>
      </c>
      <c r="R1765" s="265">
        <f t="shared" si="2396"/>
        <v>1.84E-2</v>
      </c>
      <c r="S1765" s="265">
        <f t="shared" si="2397"/>
        <v>2.12E-2</v>
      </c>
      <c r="T1765" s="265">
        <f t="shared" si="2398"/>
        <v>3.2800000000000003E-2</v>
      </c>
      <c r="W1765" s="265">
        <f t="shared" si="2399"/>
        <v>2.4500000000000001E-2</v>
      </c>
    </row>
    <row r="1766" spans="1:30" ht="17.45" customHeight="1" thickBot="1" x14ac:dyDescent="0.3">
      <c r="A1766" s="257">
        <f t="shared" si="2273"/>
        <v>10</v>
      </c>
      <c r="B1766" s="257">
        <f t="shared" si="2274"/>
        <v>2022</v>
      </c>
      <c r="C1766" s="48">
        <f t="shared" si="2338"/>
        <v>44862</v>
      </c>
      <c r="D1766" s="275">
        <v>2.3300000000000001E-2</v>
      </c>
      <c r="E1766" s="276"/>
      <c r="F1766" s="275">
        <v>2.1899999999999999E-2</v>
      </c>
      <c r="G1766" s="277"/>
      <c r="H1766" s="276">
        <v>2.0899999999999998E-2</v>
      </c>
      <c r="I1766" s="275">
        <v>2.76E-2</v>
      </c>
      <c r="J1766" s="276"/>
      <c r="K1766" s="275">
        <v>2.8400000000000002E-2</v>
      </c>
      <c r="L1766" s="276"/>
      <c r="M1766" s="264">
        <f t="shared" si="2329"/>
        <v>2.0853666666666666E-2</v>
      </c>
      <c r="N1766" s="264">
        <f t="shared" si="2330"/>
        <v>2.0264857142857143E-2</v>
      </c>
      <c r="O1766" s="264">
        <f t="shared" si="2331"/>
        <v>1.7853666666666667E-2</v>
      </c>
      <c r="P1766" s="264">
        <f t="shared" si="2332"/>
        <v>2.4268000000000001E-2</v>
      </c>
      <c r="Q1766" s="265">
        <f t="shared" ref="Q1766" si="2400">IFERROR(AVERAGE(D1766:E1766),"")</f>
        <v>2.3300000000000001E-2</v>
      </c>
      <c r="R1766" s="265">
        <f t="shared" ref="R1766" si="2401">IFERROR(AVERAGE(F1766:H1766),"")</f>
        <v>2.1399999999999999E-2</v>
      </c>
      <c r="S1766" s="265">
        <f t="shared" ref="S1766" si="2402">IFERROR(AVERAGE(I1766:J1766),"")</f>
        <v>2.76E-2</v>
      </c>
      <c r="T1766" s="265">
        <f t="shared" ref="T1766" si="2403">IFERROR(AVERAGE(K1766:L1766),"")</f>
        <v>2.8400000000000002E-2</v>
      </c>
      <c r="W1766" s="265">
        <f t="shared" ref="W1766" si="2404">AVERAGE(Q1766:T1766)</f>
        <v>2.5175000000000003E-2</v>
      </c>
      <c r="X1766" s="265">
        <f>AVERAGE(Q1762:T1766)</f>
        <v>2.4819999999999998E-2</v>
      </c>
      <c r="Y1766" s="266">
        <v>252</v>
      </c>
    </row>
    <row r="1767" spans="1:30" ht="17.45" customHeight="1" thickBot="1" x14ac:dyDescent="0.3">
      <c r="A1767" s="257">
        <f t="shared" si="2273"/>
        <v>10</v>
      </c>
      <c r="B1767" s="257">
        <f t="shared" si="2274"/>
        <v>2022</v>
      </c>
      <c r="C1767" s="435">
        <f t="shared" si="2338"/>
        <v>44863</v>
      </c>
      <c r="D1767" s="434"/>
      <c r="E1767" s="436">
        <v>1.9099999999999999E-2</v>
      </c>
      <c r="F1767" s="434"/>
      <c r="G1767" s="438">
        <v>1.4500000000000001E-2</v>
      </c>
      <c r="H1767" s="436"/>
      <c r="I1767" s="434"/>
      <c r="J1767" s="436">
        <v>1.24E-2</v>
      </c>
      <c r="K1767" s="434"/>
      <c r="L1767" s="436">
        <v>2.8799999999999999E-2</v>
      </c>
      <c r="M1767" s="264">
        <f t="shared" si="2329"/>
        <v>2.0607E-2</v>
      </c>
      <c r="N1767" s="264">
        <f t="shared" si="2330"/>
        <v>1.9996285714285713E-2</v>
      </c>
      <c r="O1767" s="264">
        <f t="shared" si="2331"/>
        <v>1.7623666666666666E-2</v>
      </c>
      <c r="P1767" s="264">
        <f t="shared" si="2332"/>
        <v>2.4391333333333338E-2</v>
      </c>
      <c r="Q1767" s="442">
        <f t="shared" ref="Q1767:Q1771" si="2405">IFERROR(AVERAGE(D1767:E1767),"")</f>
        <v>1.9099999999999999E-2</v>
      </c>
      <c r="R1767" s="442">
        <f t="shared" ref="R1767:R1771" si="2406">IFERROR(AVERAGE(F1767:H1767),"")</f>
        <v>1.4500000000000001E-2</v>
      </c>
      <c r="S1767" s="442">
        <f t="shared" ref="S1767:S1771" si="2407">IFERROR(AVERAGE(I1767:J1767),"")</f>
        <v>1.24E-2</v>
      </c>
      <c r="T1767" s="442">
        <f t="shared" ref="T1767:T1771" si="2408">IFERROR(AVERAGE(K1767:L1767),"")</f>
        <v>2.8799999999999999E-2</v>
      </c>
      <c r="U1767" s="326"/>
      <c r="V1767" s="442">
        <f>AVERAGE(Q1767:T1767)</f>
        <v>1.8700000000000001E-2</v>
      </c>
      <c r="W1767" s="445"/>
      <c r="X1767" s="257"/>
      <c r="Y1767" s="266">
        <v>252</v>
      </c>
      <c r="Z1767" s="514" t="s">
        <v>85</v>
      </c>
      <c r="AA1767" s="515">
        <v>2022</v>
      </c>
      <c r="AB1767" s="516"/>
      <c r="AC1767" s="516"/>
      <c r="AD1767" s="516"/>
    </row>
    <row r="1768" spans="1:30" ht="17.45" customHeight="1" x14ac:dyDescent="0.25">
      <c r="A1768" s="257">
        <f t="shared" si="2273"/>
        <v>10</v>
      </c>
      <c r="B1768" s="257">
        <f t="shared" si="2274"/>
        <v>2022</v>
      </c>
      <c r="C1768" s="435">
        <f t="shared" si="2338"/>
        <v>44864</v>
      </c>
      <c r="D1768" s="434">
        <v>1.9199999999999998E-2</v>
      </c>
      <c r="E1768" s="436"/>
      <c r="F1768" s="434">
        <v>2.07E-2</v>
      </c>
      <c r="G1768" s="438"/>
      <c r="H1768" s="436"/>
      <c r="I1768" s="434">
        <v>9.2099999999999994E-3</v>
      </c>
      <c r="J1768" s="436"/>
      <c r="K1768" s="434">
        <v>1.6E-2</v>
      </c>
      <c r="L1768" s="436"/>
      <c r="M1768" s="264">
        <f t="shared" si="2329"/>
        <v>2.0640333333333333E-2</v>
      </c>
      <c r="N1768" s="264">
        <f t="shared" si="2330"/>
        <v>2.0290571428571432E-2</v>
      </c>
      <c r="O1768" s="264">
        <f t="shared" si="2331"/>
        <v>1.7517333333333336E-2</v>
      </c>
      <c r="P1768" s="264">
        <f t="shared" si="2332"/>
        <v>2.4118000000000007E-2</v>
      </c>
      <c r="Q1768" s="442">
        <f t="shared" si="2405"/>
        <v>1.9199999999999998E-2</v>
      </c>
      <c r="R1768" s="442">
        <f t="shared" si="2406"/>
        <v>2.07E-2</v>
      </c>
      <c r="S1768" s="442">
        <f t="shared" si="2407"/>
        <v>9.2099999999999994E-3</v>
      </c>
      <c r="T1768" s="442">
        <f t="shared" si="2408"/>
        <v>1.6E-2</v>
      </c>
      <c r="U1768" s="326"/>
      <c r="V1768" s="442">
        <f>AVERAGE(Q1768:T1768)</f>
        <v>1.62775E-2</v>
      </c>
      <c r="W1768" s="445"/>
      <c r="X1768" s="265">
        <f>AVERAGE(Q1767:T1768)</f>
        <v>1.7488749999999997E-2</v>
      </c>
      <c r="Y1768" s="266">
        <v>252</v>
      </c>
      <c r="Z1768" s="517" t="s">
        <v>35</v>
      </c>
      <c r="AA1768" s="517" t="s">
        <v>1</v>
      </c>
      <c r="AB1768" s="517" t="s">
        <v>2</v>
      </c>
      <c r="AC1768" s="517" t="s">
        <v>9</v>
      </c>
      <c r="AD1768" s="517" t="s">
        <v>12</v>
      </c>
    </row>
    <row r="1769" spans="1:30" ht="17.45" customHeight="1" thickBot="1" x14ac:dyDescent="0.3">
      <c r="A1769" s="257">
        <f t="shared" si="2273"/>
        <v>10</v>
      </c>
      <c r="B1769" s="257">
        <f t="shared" si="2274"/>
        <v>2022</v>
      </c>
      <c r="C1769" s="116">
        <f t="shared" si="2338"/>
        <v>44865</v>
      </c>
      <c r="D1769" s="126"/>
      <c r="E1769" s="129">
        <v>3.6200000000000003E-2</v>
      </c>
      <c r="F1769" s="126"/>
      <c r="G1769" s="128">
        <v>3.8600000000000002E-2</v>
      </c>
      <c r="H1769" s="129"/>
      <c r="I1769" s="126"/>
      <c r="J1769" s="129">
        <v>3.2800000000000003E-2</v>
      </c>
      <c r="K1769" s="126"/>
      <c r="L1769" s="129">
        <v>4.6399999999999997E-2</v>
      </c>
      <c r="M1769" s="264">
        <f t="shared" si="2329"/>
        <v>2.1393666666666668E-2</v>
      </c>
      <c r="N1769" s="264">
        <f t="shared" si="2330"/>
        <v>2.1194000000000001E-2</v>
      </c>
      <c r="O1769" s="264">
        <f t="shared" si="2331"/>
        <v>1.844666666666667E-2</v>
      </c>
      <c r="P1769" s="264">
        <f t="shared" si="2332"/>
        <v>2.4938000000000005E-2</v>
      </c>
      <c r="Q1769" s="308">
        <f t="shared" si="2405"/>
        <v>3.6200000000000003E-2</v>
      </c>
      <c r="R1769" s="308">
        <f t="shared" si="2406"/>
        <v>3.8600000000000002E-2</v>
      </c>
      <c r="S1769" s="308">
        <f t="shared" si="2407"/>
        <v>3.2800000000000003E-2</v>
      </c>
      <c r="T1769" s="308">
        <f t="shared" si="2408"/>
        <v>4.6399999999999997E-2</v>
      </c>
      <c r="U1769" s="315"/>
      <c r="V1769" s="315"/>
      <c r="W1769" s="308">
        <f t="shared" ref="W1769:W1771" si="2409">AVERAGE(Q1769:T1769)</f>
        <v>3.85E-2</v>
      </c>
      <c r="Z1769" s="518" t="s">
        <v>58</v>
      </c>
      <c r="AA1769" s="519">
        <f>AVERAGE(D1739:E1769)</f>
        <v>2.1142258064516129E-2</v>
      </c>
      <c r="AB1769" s="519">
        <f>AVERAGE(F1739:H1769)</f>
        <v>2.0799166666666667E-2</v>
      </c>
      <c r="AC1769" s="519">
        <f>AVERAGE(I1739:J1769)</f>
        <v>1.8010322580645166E-2</v>
      </c>
      <c r="AD1769" s="519">
        <f>AVERAGE(K1739:L1769)</f>
        <v>2.4836774193548392E-2</v>
      </c>
    </row>
    <row r="1770" spans="1:30" ht="17.45" customHeight="1" x14ac:dyDescent="0.25">
      <c r="A1770" s="257">
        <f t="shared" si="2273"/>
        <v>11</v>
      </c>
      <c r="B1770" s="257">
        <f t="shared" si="2274"/>
        <v>2022</v>
      </c>
      <c r="C1770" s="115">
        <f t="shared" si="2338"/>
        <v>44866</v>
      </c>
      <c r="D1770" s="252">
        <v>3.3700000000000001E-2</v>
      </c>
      <c r="E1770" s="253"/>
      <c r="F1770" s="252"/>
      <c r="G1770" s="254"/>
      <c r="H1770" s="253">
        <v>6.0600000000000001E-2</v>
      </c>
      <c r="I1770" s="252">
        <v>2.3199999999999998E-2</v>
      </c>
      <c r="J1770" s="253"/>
      <c r="K1770" s="252">
        <v>4.2700000000000002E-2</v>
      </c>
      <c r="L1770" s="253"/>
      <c r="M1770" s="264">
        <f t="shared" si="2329"/>
        <v>2.2103666666666667E-2</v>
      </c>
      <c r="N1770" s="264">
        <f t="shared" si="2330"/>
        <v>2.2556857142857139E-2</v>
      </c>
      <c r="O1770" s="264">
        <f t="shared" si="2331"/>
        <v>1.9012333333333339E-2</v>
      </c>
      <c r="P1770" s="264">
        <f t="shared" si="2332"/>
        <v>2.6018000000000003E-2</v>
      </c>
      <c r="Q1770" s="265">
        <f t="shared" si="2405"/>
        <v>3.3700000000000001E-2</v>
      </c>
      <c r="R1770" s="265">
        <f t="shared" si="2406"/>
        <v>6.0600000000000001E-2</v>
      </c>
      <c r="S1770" s="265">
        <f t="shared" si="2407"/>
        <v>2.3199999999999998E-2</v>
      </c>
      <c r="T1770" s="265">
        <f t="shared" si="2408"/>
        <v>4.2700000000000002E-2</v>
      </c>
      <c r="W1770" s="265">
        <f t="shared" si="2409"/>
        <v>4.0050000000000002E-2</v>
      </c>
      <c r="Z1770" s="518" t="s">
        <v>59</v>
      </c>
      <c r="AA1770" s="519">
        <f>MAX(D1739:E1769)</f>
        <v>4.1799999999999997E-2</v>
      </c>
      <c r="AB1770" s="519">
        <f>MAX(F1739:H1769)</f>
        <v>4.8099999999999997E-2</v>
      </c>
      <c r="AC1770" s="519">
        <f>MAX(I1739:J1769)</f>
        <v>3.2800000000000003E-2</v>
      </c>
      <c r="AD1770" s="519">
        <f>MAX(K1739:L1769)</f>
        <v>4.6399999999999997E-2</v>
      </c>
    </row>
    <row r="1771" spans="1:30" ht="17.45" customHeight="1" thickBot="1" x14ac:dyDescent="0.3">
      <c r="A1771" s="257">
        <f t="shared" si="2273"/>
        <v>11</v>
      </c>
      <c r="B1771" s="257">
        <f t="shared" si="2274"/>
        <v>2022</v>
      </c>
      <c r="C1771" s="8">
        <f t="shared" si="2338"/>
        <v>44867</v>
      </c>
      <c r="D1771" s="260"/>
      <c r="E1771" s="261">
        <v>3.1899999999999998E-2</v>
      </c>
      <c r="F1771" s="260"/>
      <c r="G1771" s="262">
        <v>1.8200000000000001E-2</v>
      </c>
      <c r="H1771" s="261"/>
      <c r="I1771" s="260"/>
      <c r="J1771" s="261">
        <v>2.0299999999999999E-2</v>
      </c>
      <c r="K1771" s="260"/>
      <c r="L1771" s="261">
        <v>2.6499999999999999E-2</v>
      </c>
      <c r="M1771" s="264">
        <f t="shared" si="2329"/>
        <v>2.2560333333333335E-2</v>
      </c>
      <c r="N1771" s="264">
        <f t="shared" si="2330"/>
        <v>2.2399714285714283E-2</v>
      </c>
      <c r="O1771" s="264">
        <f t="shared" si="2331"/>
        <v>1.8802333333333341E-2</v>
      </c>
      <c r="P1771" s="264">
        <f t="shared" si="2332"/>
        <v>2.6024666666666672E-2</v>
      </c>
      <c r="Q1771" s="265">
        <f t="shared" si="2405"/>
        <v>3.1899999999999998E-2</v>
      </c>
      <c r="R1771" s="265">
        <f t="shared" si="2406"/>
        <v>1.8200000000000001E-2</v>
      </c>
      <c r="S1771" s="265">
        <f t="shared" si="2407"/>
        <v>2.0299999999999999E-2</v>
      </c>
      <c r="T1771" s="265">
        <f t="shared" si="2408"/>
        <v>2.6499999999999999E-2</v>
      </c>
      <c r="W1771" s="265">
        <f t="shared" si="2409"/>
        <v>2.4224999999999997E-2</v>
      </c>
      <c r="Z1771" s="520" t="s">
        <v>128</v>
      </c>
      <c r="AA1771" s="521">
        <f>COUNTIF(D1739:E1769,"&gt;=0.075")</f>
        <v>0</v>
      </c>
      <c r="AB1771" s="521">
        <f>COUNTIF(F1739:H1769,"&gt;=0.075")</f>
        <v>0</v>
      </c>
      <c r="AC1771" s="521">
        <f>COUNTIF(I1739:J1769,"&gt;=0.075")</f>
        <v>0</v>
      </c>
      <c r="AD1771" s="521">
        <f>COUNTIF(K1739:L1769,"&gt;=0.075")</f>
        <v>0</v>
      </c>
    </row>
    <row r="1772" spans="1:30" ht="17.45" customHeight="1" thickBot="1" x14ac:dyDescent="0.3">
      <c r="A1772" s="257">
        <f t="shared" si="2273"/>
        <v>11</v>
      </c>
      <c r="B1772" s="257">
        <f t="shared" si="2274"/>
        <v>2022</v>
      </c>
      <c r="C1772" s="48">
        <f t="shared" si="2338"/>
        <v>44868</v>
      </c>
      <c r="D1772" s="275">
        <v>2.87E-2</v>
      </c>
      <c r="E1772" s="276"/>
      <c r="F1772" s="275">
        <v>3.0300000000000001E-2</v>
      </c>
      <c r="G1772" s="277"/>
      <c r="H1772" s="276">
        <v>3.3500000000000002E-2</v>
      </c>
      <c r="I1772" s="275">
        <v>2.76E-2</v>
      </c>
      <c r="J1772" s="276"/>
      <c r="K1772" s="275">
        <v>0.02</v>
      </c>
      <c r="L1772" s="276"/>
      <c r="M1772" s="264">
        <f t="shared" si="2329"/>
        <v>2.2467000000000001E-2</v>
      </c>
      <c r="N1772" s="264">
        <f t="shared" si="2330"/>
        <v>2.1605428571428571E-2</v>
      </c>
      <c r="O1772" s="264">
        <f t="shared" si="2331"/>
        <v>1.8825666666666671E-2</v>
      </c>
      <c r="P1772" s="264">
        <f t="shared" si="2332"/>
        <v>2.5794666666666671E-2</v>
      </c>
      <c r="Q1772" s="265">
        <f t="shared" ref="Q1772:Q1775" si="2410">IFERROR(AVERAGE(D1772:E1772),"")</f>
        <v>2.87E-2</v>
      </c>
      <c r="R1772" s="265">
        <f t="shared" ref="R1772:R1775" si="2411">IFERROR(AVERAGE(F1772:H1772),"")</f>
        <v>3.1899999999999998E-2</v>
      </c>
      <c r="S1772" s="265">
        <f t="shared" ref="S1772:S1775" si="2412">IFERROR(AVERAGE(I1772:J1772),"")</f>
        <v>2.76E-2</v>
      </c>
      <c r="T1772" s="265">
        <f t="shared" ref="T1772:T1775" si="2413">IFERROR(AVERAGE(K1772:L1772),"")</f>
        <v>0.02</v>
      </c>
      <c r="W1772" s="265">
        <f t="shared" ref="W1772:W1773" si="2414">AVERAGE(Q1772:T1772)</f>
        <v>2.7050000000000001E-2</v>
      </c>
      <c r="AD1772" s="522">
        <f>AVERAGE(AA1769:AD1769)</f>
        <v>2.1197130376344089E-2</v>
      </c>
    </row>
    <row r="1773" spans="1:30" ht="17.45" customHeight="1" x14ac:dyDescent="0.25">
      <c r="A1773" s="257">
        <f t="shared" si="2273"/>
        <v>11</v>
      </c>
      <c r="B1773" s="257">
        <f t="shared" si="2274"/>
        <v>2022</v>
      </c>
      <c r="C1773" s="8">
        <f t="shared" si="2338"/>
        <v>44869</v>
      </c>
      <c r="D1773" s="260"/>
      <c r="E1773" s="261">
        <v>1.7999999999999999E-2</v>
      </c>
      <c r="F1773" s="260"/>
      <c r="G1773" s="262">
        <v>2.2700000000000001E-2</v>
      </c>
      <c r="H1773" s="261"/>
      <c r="I1773" s="260"/>
      <c r="J1773" s="261">
        <v>2.3300000000000001E-2</v>
      </c>
      <c r="K1773" s="260"/>
      <c r="L1773" s="261">
        <v>2.8899999999999999E-2</v>
      </c>
      <c r="M1773" s="264">
        <f t="shared" si="2329"/>
        <v>2.2426999999999996E-2</v>
      </c>
      <c r="N1773" s="264">
        <f t="shared" si="2330"/>
        <v>2.1468285714285711E-2</v>
      </c>
      <c r="O1773" s="264">
        <f t="shared" si="2331"/>
        <v>1.8879E-2</v>
      </c>
      <c r="P1773" s="264">
        <f t="shared" si="2332"/>
        <v>2.5794666666666674E-2</v>
      </c>
      <c r="Q1773" s="265">
        <f t="shared" si="2410"/>
        <v>1.7999999999999999E-2</v>
      </c>
      <c r="R1773" s="265">
        <f t="shared" si="2411"/>
        <v>2.2700000000000001E-2</v>
      </c>
      <c r="S1773" s="265">
        <f t="shared" si="2412"/>
        <v>2.3300000000000001E-2</v>
      </c>
      <c r="T1773" s="265">
        <f t="shared" si="2413"/>
        <v>2.8899999999999999E-2</v>
      </c>
      <c r="W1773" s="265">
        <f t="shared" si="2414"/>
        <v>2.3224999999999999E-2</v>
      </c>
      <c r="X1773" s="265">
        <f>AVERAGE(Q1769:T1773)</f>
        <v>3.0610000000000005E-2</v>
      </c>
      <c r="Y1773" s="266">
        <v>253</v>
      </c>
    </row>
    <row r="1774" spans="1:30" ht="17.45" customHeight="1" x14ac:dyDescent="0.25">
      <c r="A1774" s="257">
        <f t="shared" si="2273"/>
        <v>11</v>
      </c>
      <c r="B1774" s="257">
        <f t="shared" si="2274"/>
        <v>2022</v>
      </c>
      <c r="C1774" s="435">
        <f t="shared" si="2338"/>
        <v>44870</v>
      </c>
      <c r="D1774" s="434">
        <v>2.6700000000000002E-2</v>
      </c>
      <c r="E1774" s="436"/>
      <c r="F1774" s="434">
        <v>2.5399999999999999E-2</v>
      </c>
      <c r="G1774" s="438"/>
      <c r="H1774" s="436"/>
      <c r="I1774" s="434">
        <v>1.17E-2</v>
      </c>
      <c r="J1774" s="436"/>
      <c r="K1774" s="434">
        <v>1.9699999999999999E-2</v>
      </c>
      <c r="L1774" s="436"/>
      <c r="M1774" s="264">
        <f t="shared" si="2329"/>
        <v>2.2423666666666665E-2</v>
      </c>
      <c r="N1774" s="264">
        <f t="shared" si="2330"/>
        <v>2.1782571428571425E-2</v>
      </c>
      <c r="O1774" s="264">
        <f t="shared" si="2331"/>
        <v>1.8702333333333335E-2</v>
      </c>
      <c r="P1774" s="264">
        <f t="shared" si="2332"/>
        <v>2.5628000000000001E-2</v>
      </c>
      <c r="Q1774" s="442">
        <f t="shared" si="2410"/>
        <v>2.6700000000000002E-2</v>
      </c>
      <c r="R1774" s="442">
        <f t="shared" si="2411"/>
        <v>2.5399999999999999E-2</v>
      </c>
      <c r="S1774" s="442">
        <f t="shared" si="2412"/>
        <v>1.17E-2</v>
      </c>
      <c r="T1774" s="442">
        <f t="shared" si="2413"/>
        <v>1.9699999999999999E-2</v>
      </c>
      <c r="U1774" s="326"/>
      <c r="V1774" s="442">
        <f>AVERAGE(Q1774:T1774)</f>
        <v>2.0874999999999998E-2</v>
      </c>
      <c r="W1774" s="445"/>
      <c r="X1774" s="257"/>
      <c r="Y1774" s="266">
        <v>253</v>
      </c>
    </row>
    <row r="1775" spans="1:30" ht="17.45" customHeight="1" x14ac:dyDescent="0.25">
      <c r="A1775" s="257">
        <f t="shared" si="2273"/>
        <v>11</v>
      </c>
      <c r="B1775" s="257">
        <f t="shared" si="2274"/>
        <v>2022</v>
      </c>
      <c r="C1775" s="435">
        <f t="shared" si="2338"/>
        <v>44871</v>
      </c>
      <c r="D1775" s="434"/>
      <c r="E1775" s="436">
        <v>2.2599999999999999E-2</v>
      </c>
      <c r="F1775" s="434"/>
      <c r="G1775" s="438">
        <v>4.3200000000000002E-2</v>
      </c>
      <c r="H1775" s="436"/>
      <c r="I1775" s="434"/>
      <c r="J1775" s="436">
        <v>9.11E-3</v>
      </c>
      <c r="K1775" s="434"/>
      <c r="L1775" s="436">
        <v>4.3299999999999998E-2</v>
      </c>
      <c r="M1775" s="264">
        <f t="shared" si="2329"/>
        <v>2.2416999999999999E-2</v>
      </c>
      <c r="N1775" s="264">
        <f t="shared" si="2330"/>
        <v>2.2273999999999999E-2</v>
      </c>
      <c r="O1775" s="264">
        <f t="shared" si="2331"/>
        <v>1.8106000000000001E-2</v>
      </c>
      <c r="P1775" s="264">
        <f t="shared" si="2332"/>
        <v>2.6254666666666669E-2</v>
      </c>
      <c r="Q1775" s="442">
        <f t="shared" si="2410"/>
        <v>2.2599999999999999E-2</v>
      </c>
      <c r="R1775" s="442">
        <f t="shared" si="2411"/>
        <v>4.3200000000000002E-2</v>
      </c>
      <c r="S1775" s="442">
        <f t="shared" si="2412"/>
        <v>9.11E-3</v>
      </c>
      <c r="T1775" s="442">
        <f t="shared" si="2413"/>
        <v>4.3299999999999998E-2</v>
      </c>
      <c r="U1775" s="326"/>
      <c r="V1775" s="442">
        <f>AVERAGE(Q1775:T1775)</f>
        <v>2.9552500000000002E-2</v>
      </c>
      <c r="W1775" s="445"/>
      <c r="X1775" s="265">
        <f>AVERAGE(Q1774:T1775)</f>
        <v>2.521375E-2</v>
      </c>
      <c r="Y1775" s="266">
        <v>253</v>
      </c>
    </row>
    <row r="1776" spans="1:30" ht="17.45" customHeight="1" x14ac:dyDescent="0.25">
      <c r="A1776" s="257">
        <f t="shared" ref="A1776:A1839" si="2415">IF(ISNUMBER(C1776),MONTH(C1776),"")</f>
        <v>11</v>
      </c>
      <c r="B1776" s="257">
        <f t="shared" ref="B1776:B1839" si="2416">IF(ISNUMBER(C1776),YEAR(C1776),"")</f>
        <v>2022</v>
      </c>
      <c r="C1776" s="8">
        <f t="shared" si="2338"/>
        <v>44872</v>
      </c>
      <c r="D1776" s="260">
        <v>2.3699999999999999E-2</v>
      </c>
      <c r="E1776" s="261"/>
      <c r="F1776" s="260"/>
      <c r="G1776" s="262"/>
      <c r="H1776" s="261">
        <v>2.6700000000000002E-2</v>
      </c>
      <c r="I1776" s="260">
        <v>7.2100000000000003E-3</v>
      </c>
      <c r="J1776" s="261"/>
      <c r="K1776" s="260">
        <v>3.0599999999999999E-2</v>
      </c>
      <c r="L1776" s="261"/>
      <c r="M1776" s="264">
        <f t="shared" si="2329"/>
        <v>2.2727000000000001E-2</v>
      </c>
      <c r="N1776" s="264">
        <f t="shared" si="2330"/>
        <v>2.2614000000000002E-2</v>
      </c>
      <c r="O1776" s="264">
        <f t="shared" si="2331"/>
        <v>1.7846333333333339E-2</v>
      </c>
      <c r="P1776" s="264">
        <f t="shared" si="2332"/>
        <v>2.6787999999999999E-2</v>
      </c>
      <c r="Q1776" s="265">
        <f t="shared" ref="Q1776" si="2417">IFERROR(AVERAGE(D1776:E1776),"")</f>
        <v>2.3699999999999999E-2</v>
      </c>
      <c r="R1776" s="265">
        <f t="shared" ref="R1776" si="2418">IFERROR(AVERAGE(F1776:H1776),"")</f>
        <v>2.6700000000000002E-2</v>
      </c>
      <c r="S1776" s="265">
        <f t="shared" ref="S1776" si="2419">IFERROR(AVERAGE(I1776:J1776),"")</f>
        <v>7.2100000000000003E-3</v>
      </c>
      <c r="T1776" s="265">
        <f t="shared" ref="T1776" si="2420">IFERROR(AVERAGE(K1776:L1776),"")</f>
        <v>3.0599999999999999E-2</v>
      </c>
      <c r="W1776" s="265">
        <f t="shared" ref="W1776" si="2421">AVERAGE(Q1776:T1776)</f>
        <v>2.2052499999999999E-2</v>
      </c>
    </row>
    <row r="1777" spans="1:25" ht="17.45" customHeight="1" x14ac:dyDescent="0.25">
      <c r="A1777" s="257">
        <f t="shared" si="2415"/>
        <v>11</v>
      </c>
      <c r="B1777" s="257">
        <f t="shared" si="2416"/>
        <v>2022</v>
      </c>
      <c r="C1777" s="8">
        <f t="shared" si="2338"/>
        <v>44873</v>
      </c>
      <c r="D1777" s="260"/>
      <c r="E1777" s="261">
        <v>0.02</v>
      </c>
      <c r="F1777" s="260"/>
      <c r="G1777" s="262">
        <v>2.3E-2</v>
      </c>
      <c r="H1777" s="261"/>
      <c r="I1777" s="260"/>
      <c r="J1777" s="261">
        <v>7.4999999999999997E-3</v>
      </c>
      <c r="K1777" s="260"/>
      <c r="L1777" s="261">
        <v>2.5000000000000001E-2</v>
      </c>
      <c r="M1777" s="264">
        <f t="shared" si="2329"/>
        <v>2.297366666666667E-2</v>
      </c>
      <c r="N1777" s="264">
        <f t="shared" si="2330"/>
        <v>2.284828571428571E-2</v>
      </c>
      <c r="O1777" s="264">
        <f t="shared" si="2331"/>
        <v>1.7787000000000001E-2</v>
      </c>
      <c r="P1777" s="264">
        <f t="shared" si="2332"/>
        <v>2.7121333333333334E-2</v>
      </c>
      <c r="Q1777" s="265">
        <f t="shared" ref="Q1777:Q1783" si="2422">IFERROR(AVERAGE(D1777:E1777),"")</f>
        <v>0.02</v>
      </c>
      <c r="R1777" s="265">
        <f t="shared" ref="R1777:R1783" si="2423">IFERROR(AVERAGE(F1777:H1777),"")</f>
        <v>2.3E-2</v>
      </c>
      <c r="S1777" s="265">
        <f t="shared" ref="S1777:S1783" si="2424">IFERROR(AVERAGE(I1777:J1777),"")</f>
        <v>7.4999999999999997E-3</v>
      </c>
      <c r="T1777" s="265">
        <f t="shared" ref="T1777:T1783" si="2425">IFERROR(AVERAGE(K1777:L1777),"")</f>
        <v>2.5000000000000001E-2</v>
      </c>
      <c r="W1777" s="265">
        <f t="shared" ref="W1777:W1780" si="2426">AVERAGE(Q1777:T1777)</f>
        <v>1.8874999999999999E-2</v>
      </c>
    </row>
    <row r="1778" spans="1:25" ht="17.45" customHeight="1" x14ac:dyDescent="0.25">
      <c r="A1778" s="257">
        <f t="shared" si="2415"/>
        <v>11</v>
      </c>
      <c r="B1778" s="257">
        <f t="shared" si="2416"/>
        <v>2022</v>
      </c>
      <c r="C1778" s="48">
        <f t="shared" si="2338"/>
        <v>44874</v>
      </c>
      <c r="D1778" s="275">
        <v>3.2000000000000001E-2</v>
      </c>
      <c r="E1778" s="276"/>
      <c r="F1778" s="275">
        <v>3.8600000000000002E-2</v>
      </c>
      <c r="G1778" s="277"/>
      <c r="H1778" s="276">
        <v>3.6600000000000001E-2</v>
      </c>
      <c r="I1778" s="275">
        <v>1.5100000000000001E-2</v>
      </c>
      <c r="J1778" s="276"/>
      <c r="K1778" s="275">
        <v>3.15E-2</v>
      </c>
      <c r="L1778" s="276"/>
      <c r="M1778" s="264">
        <f t="shared" si="2329"/>
        <v>2.3050333333333336E-2</v>
      </c>
      <c r="N1778" s="264">
        <f t="shared" si="2330"/>
        <v>2.3554000000000002E-2</v>
      </c>
      <c r="O1778" s="264">
        <f t="shared" si="2331"/>
        <v>1.7447000000000001E-2</v>
      </c>
      <c r="P1778" s="264">
        <f t="shared" si="2332"/>
        <v>2.7561333333333334E-2</v>
      </c>
      <c r="Q1778" s="265">
        <f t="shared" si="2422"/>
        <v>3.2000000000000001E-2</v>
      </c>
      <c r="R1778" s="265">
        <f t="shared" si="2423"/>
        <v>3.7600000000000001E-2</v>
      </c>
      <c r="S1778" s="265">
        <f t="shared" si="2424"/>
        <v>1.5100000000000001E-2</v>
      </c>
      <c r="T1778" s="265">
        <f t="shared" si="2425"/>
        <v>3.15E-2</v>
      </c>
      <c r="W1778" s="265">
        <f t="shared" si="2426"/>
        <v>2.9049999999999999E-2</v>
      </c>
    </row>
    <row r="1779" spans="1:25" ht="17.45" customHeight="1" x14ac:dyDescent="0.25">
      <c r="A1779" s="257">
        <f t="shared" si="2415"/>
        <v>11</v>
      </c>
      <c r="B1779" s="257">
        <f t="shared" si="2416"/>
        <v>2022</v>
      </c>
      <c r="C1779" s="8">
        <f t="shared" si="2338"/>
        <v>44875</v>
      </c>
      <c r="D1779" s="260"/>
      <c r="E1779" s="261">
        <v>4.7E-2</v>
      </c>
      <c r="F1779" s="260"/>
      <c r="G1779" s="402">
        <v>8.9700000000000002E-2</v>
      </c>
      <c r="H1779" s="261"/>
      <c r="I1779" s="260"/>
      <c r="J1779" s="261">
        <v>2.7300000000000001E-2</v>
      </c>
      <c r="K1779" s="260"/>
      <c r="L1779" s="261">
        <v>4.0800000000000003E-2</v>
      </c>
      <c r="M1779" s="264">
        <f t="shared" si="2329"/>
        <v>2.3753666666666669E-2</v>
      </c>
      <c r="N1779" s="264">
        <f t="shared" si="2330"/>
        <v>2.5225428571428569E-2</v>
      </c>
      <c r="O1779" s="264">
        <f t="shared" si="2331"/>
        <v>1.7596999999999998E-2</v>
      </c>
      <c r="P1779" s="264">
        <f t="shared" si="2332"/>
        <v>2.8124666666666666E-2</v>
      </c>
      <c r="Q1779" s="265">
        <f t="shared" si="2422"/>
        <v>4.7E-2</v>
      </c>
      <c r="R1779" s="334">
        <f t="shared" si="2423"/>
        <v>8.9700000000000002E-2</v>
      </c>
      <c r="S1779" s="265">
        <f t="shared" si="2424"/>
        <v>2.7300000000000001E-2</v>
      </c>
      <c r="T1779" s="265">
        <f t="shared" si="2425"/>
        <v>4.0800000000000003E-2</v>
      </c>
      <c r="W1779" s="265">
        <f t="shared" si="2426"/>
        <v>5.1199999999999996E-2</v>
      </c>
    </row>
    <row r="1780" spans="1:25" ht="17.45" customHeight="1" x14ac:dyDescent="0.25">
      <c r="A1780" s="257">
        <f t="shared" si="2415"/>
        <v>11</v>
      </c>
      <c r="B1780" s="257">
        <f t="shared" si="2416"/>
        <v>2022</v>
      </c>
      <c r="C1780" s="8">
        <f t="shared" si="2338"/>
        <v>44876</v>
      </c>
      <c r="D1780" s="260">
        <v>2.7300000000000001E-2</v>
      </c>
      <c r="E1780" s="261"/>
      <c r="F1780" s="260">
        <v>4.5199999999999997E-2</v>
      </c>
      <c r="G1780" s="262"/>
      <c r="H1780" s="261"/>
      <c r="I1780" s="260">
        <v>2.58E-2</v>
      </c>
      <c r="J1780" s="261"/>
      <c r="K1780" s="260">
        <v>2.5499999999999998E-2</v>
      </c>
      <c r="L1780" s="261"/>
      <c r="M1780" s="264">
        <f t="shared" si="2329"/>
        <v>2.3907000000000005E-2</v>
      </c>
      <c r="N1780" s="264">
        <f t="shared" si="2330"/>
        <v>2.5831142857142855E-2</v>
      </c>
      <c r="O1780" s="264">
        <f t="shared" si="2331"/>
        <v>1.7553666666666669E-2</v>
      </c>
      <c r="P1780" s="264">
        <f t="shared" si="2332"/>
        <v>2.8097999999999998E-2</v>
      </c>
      <c r="Q1780" s="265">
        <f t="shared" si="2422"/>
        <v>2.7300000000000001E-2</v>
      </c>
      <c r="R1780" s="265">
        <f t="shared" si="2423"/>
        <v>4.5199999999999997E-2</v>
      </c>
      <c r="S1780" s="265">
        <f t="shared" si="2424"/>
        <v>2.58E-2</v>
      </c>
      <c r="T1780" s="265">
        <f t="shared" si="2425"/>
        <v>2.5499999999999998E-2</v>
      </c>
      <c r="W1780" s="265">
        <f t="shared" si="2426"/>
        <v>3.0949999999999998E-2</v>
      </c>
      <c r="X1780" s="265">
        <f>AVERAGE(Q1776:T1780)</f>
        <v>3.0425500000000001E-2</v>
      </c>
      <c r="Y1780" s="266">
        <v>254</v>
      </c>
    </row>
    <row r="1781" spans="1:25" ht="17.45" customHeight="1" x14ac:dyDescent="0.25">
      <c r="A1781" s="257">
        <f t="shared" si="2415"/>
        <v>11</v>
      </c>
      <c r="B1781" s="257">
        <f t="shared" si="2416"/>
        <v>2022</v>
      </c>
      <c r="C1781" s="435">
        <f t="shared" si="2338"/>
        <v>44877</v>
      </c>
      <c r="D1781" s="434"/>
      <c r="E1781" s="436">
        <v>1.8200000000000001E-2</v>
      </c>
      <c r="F1781" s="434"/>
      <c r="G1781" s="438">
        <v>1.4999999999999999E-2</v>
      </c>
      <c r="H1781" s="436"/>
      <c r="I1781" s="434"/>
      <c r="J1781" s="436">
        <v>9.58E-3</v>
      </c>
      <c r="K1781" s="434"/>
      <c r="L1781" s="436">
        <v>2.1700000000000001E-2</v>
      </c>
      <c r="M1781" s="264">
        <f t="shared" si="2329"/>
        <v>2.3807000000000002E-2</v>
      </c>
      <c r="N1781" s="264">
        <f t="shared" si="2330"/>
        <v>2.584257142857143E-2</v>
      </c>
      <c r="O1781" s="264">
        <f t="shared" si="2331"/>
        <v>1.7109666666666669E-2</v>
      </c>
      <c r="P1781" s="264">
        <f t="shared" si="2332"/>
        <v>2.785466666666667E-2</v>
      </c>
      <c r="Q1781" s="442">
        <f t="shared" si="2422"/>
        <v>1.8200000000000001E-2</v>
      </c>
      <c r="R1781" s="442">
        <f t="shared" si="2423"/>
        <v>1.4999999999999999E-2</v>
      </c>
      <c r="S1781" s="442">
        <f t="shared" si="2424"/>
        <v>9.58E-3</v>
      </c>
      <c r="T1781" s="442">
        <f t="shared" si="2425"/>
        <v>2.1700000000000001E-2</v>
      </c>
      <c r="U1781" s="326"/>
      <c r="V1781" s="442">
        <f>AVERAGE(Q1781:T1781)</f>
        <v>1.6119999999999999E-2</v>
      </c>
      <c r="W1781" s="445"/>
      <c r="X1781" s="257"/>
      <c r="Y1781" s="266">
        <v>254</v>
      </c>
    </row>
    <row r="1782" spans="1:25" ht="17.45" customHeight="1" x14ac:dyDescent="0.25">
      <c r="A1782" s="257">
        <f t="shared" si="2415"/>
        <v>11</v>
      </c>
      <c r="B1782" s="257">
        <f t="shared" si="2416"/>
        <v>2022</v>
      </c>
      <c r="C1782" s="435">
        <f t="shared" si="2338"/>
        <v>44878</v>
      </c>
      <c r="D1782" s="434">
        <v>1.5699999999999999E-2</v>
      </c>
      <c r="E1782" s="436"/>
      <c r="F1782" s="434"/>
      <c r="G1782" s="438"/>
      <c r="H1782" s="436">
        <v>1.1599999999999999E-2</v>
      </c>
      <c r="I1782" s="434">
        <v>7.8700000000000003E-3</v>
      </c>
      <c r="J1782" s="436"/>
      <c r="K1782" s="434">
        <v>1.6500000000000001E-2</v>
      </c>
      <c r="L1782" s="436"/>
      <c r="M1782" s="264">
        <f t="shared" si="2329"/>
        <v>2.3780333333333337E-2</v>
      </c>
      <c r="N1782" s="264">
        <f t="shared" si="2330"/>
        <v>2.589942857142857E-2</v>
      </c>
      <c r="O1782" s="264">
        <f t="shared" si="2331"/>
        <v>1.6835333333333331E-2</v>
      </c>
      <c r="P1782" s="264">
        <f t="shared" si="2332"/>
        <v>2.7671333333333333E-2</v>
      </c>
      <c r="Q1782" s="442">
        <f t="shared" si="2422"/>
        <v>1.5699999999999999E-2</v>
      </c>
      <c r="R1782" s="442">
        <f t="shared" si="2423"/>
        <v>1.1599999999999999E-2</v>
      </c>
      <c r="S1782" s="442">
        <f t="shared" si="2424"/>
        <v>7.8700000000000003E-3</v>
      </c>
      <c r="T1782" s="442">
        <f t="shared" si="2425"/>
        <v>1.6500000000000001E-2</v>
      </c>
      <c r="U1782" s="326"/>
      <c r="V1782" s="442">
        <f>AVERAGE(Q1782:T1782)</f>
        <v>1.29175E-2</v>
      </c>
      <c r="W1782" s="445"/>
      <c r="X1782" s="265">
        <f>AVERAGE(Q1781:T1782)</f>
        <v>1.451875E-2</v>
      </c>
      <c r="Y1782" s="266">
        <v>254</v>
      </c>
    </row>
    <row r="1783" spans="1:25" ht="17.45" customHeight="1" x14ac:dyDescent="0.25">
      <c r="A1783" s="257">
        <f t="shared" si="2415"/>
        <v>11</v>
      </c>
      <c r="B1783" s="257">
        <f t="shared" si="2416"/>
        <v>2022</v>
      </c>
      <c r="C1783" s="8">
        <f t="shared" si="2338"/>
        <v>44879</v>
      </c>
      <c r="D1783" s="260"/>
      <c r="E1783" s="261">
        <v>2.7E-2</v>
      </c>
      <c r="F1783" s="260"/>
      <c r="G1783" s="262">
        <v>2.63E-2</v>
      </c>
      <c r="H1783" s="261"/>
      <c r="I1783" s="260"/>
      <c r="J1783" s="261">
        <v>2.4E-2</v>
      </c>
      <c r="K1783" s="260"/>
      <c r="L1783" s="261">
        <v>3.0499999999999999E-2</v>
      </c>
      <c r="M1783" s="264">
        <f t="shared" si="2329"/>
        <v>2.4360333333333335E-2</v>
      </c>
      <c r="N1783" s="264">
        <f t="shared" si="2330"/>
        <v>2.6339428571428573E-2</v>
      </c>
      <c r="O1783" s="264">
        <f t="shared" si="2331"/>
        <v>1.7463666666666662E-2</v>
      </c>
      <c r="P1783" s="264">
        <f t="shared" si="2332"/>
        <v>2.8037999999999997E-2</v>
      </c>
      <c r="Q1783" s="265">
        <f t="shared" si="2422"/>
        <v>2.7E-2</v>
      </c>
      <c r="R1783" s="265">
        <f t="shared" si="2423"/>
        <v>2.63E-2</v>
      </c>
      <c r="S1783" s="265">
        <f t="shared" si="2424"/>
        <v>2.4E-2</v>
      </c>
      <c r="T1783" s="265">
        <f t="shared" si="2425"/>
        <v>3.0499999999999999E-2</v>
      </c>
      <c r="W1783" s="265">
        <f t="shared" ref="W1783:W1785" si="2427">AVERAGE(Q1783:T1783)</f>
        <v>2.6950000000000002E-2</v>
      </c>
    </row>
    <row r="1784" spans="1:25" ht="17.45" customHeight="1" x14ac:dyDescent="0.25">
      <c r="A1784" s="257">
        <f t="shared" si="2415"/>
        <v>11</v>
      </c>
      <c r="B1784" s="257">
        <f t="shared" si="2416"/>
        <v>2022</v>
      </c>
      <c r="C1784" s="48">
        <f t="shared" si="2338"/>
        <v>44880</v>
      </c>
      <c r="D1784" s="275">
        <v>2.1499999999999998E-2</v>
      </c>
      <c r="E1784" s="276"/>
      <c r="F1784" s="275">
        <v>2.81E-2</v>
      </c>
      <c r="G1784" s="277"/>
      <c r="H1784" s="276">
        <v>2.92E-2</v>
      </c>
      <c r="I1784" s="275">
        <v>3.8699999999999998E-2</v>
      </c>
      <c r="J1784" s="276"/>
      <c r="K1784" s="275">
        <v>3.2899999999999999E-2</v>
      </c>
      <c r="L1784" s="276"/>
      <c r="M1784" s="264">
        <f t="shared" si="2329"/>
        <v>2.4856666666666669E-2</v>
      </c>
      <c r="N1784" s="264">
        <f t="shared" si="2330"/>
        <v>2.7364571428571429E-2</v>
      </c>
      <c r="O1784" s="264">
        <f t="shared" si="2331"/>
        <v>1.8570333333333331E-2</v>
      </c>
      <c r="P1784" s="264">
        <f t="shared" si="2332"/>
        <v>2.8833333333333332E-2</v>
      </c>
      <c r="Q1784" s="265">
        <f t="shared" ref="Q1784:Q1785" si="2428">IFERROR(AVERAGE(D1784:E1784),"")</f>
        <v>2.1499999999999998E-2</v>
      </c>
      <c r="R1784" s="265">
        <f t="shared" ref="R1784:R1785" si="2429">IFERROR(AVERAGE(F1784:H1784),"")</f>
        <v>2.8650000000000002E-2</v>
      </c>
      <c r="S1784" s="265">
        <f t="shared" ref="S1784:S1785" si="2430">IFERROR(AVERAGE(I1784:J1784),"")</f>
        <v>3.8699999999999998E-2</v>
      </c>
      <c r="T1784" s="265">
        <f t="shared" ref="T1784:T1785" si="2431">IFERROR(AVERAGE(K1784:L1784),"")</f>
        <v>3.2899999999999999E-2</v>
      </c>
      <c r="W1784" s="265">
        <f t="shared" si="2427"/>
        <v>3.0437499999999999E-2</v>
      </c>
    </row>
    <row r="1785" spans="1:25" ht="17.45" customHeight="1" x14ac:dyDescent="0.25">
      <c r="A1785" s="257">
        <f t="shared" si="2415"/>
        <v>11</v>
      </c>
      <c r="B1785" s="257">
        <f t="shared" si="2416"/>
        <v>2022</v>
      </c>
      <c r="C1785" s="8">
        <f t="shared" si="2338"/>
        <v>44881</v>
      </c>
      <c r="D1785" s="260"/>
      <c r="E1785" s="261">
        <v>2.4E-2</v>
      </c>
      <c r="F1785" s="260"/>
      <c r="G1785" s="262">
        <v>3.04E-2</v>
      </c>
      <c r="H1785" s="261"/>
      <c r="I1785" s="260"/>
      <c r="J1785" s="261">
        <v>3.1399999999999997E-2</v>
      </c>
      <c r="K1785" s="260"/>
      <c r="L1785" s="261">
        <v>3.6200000000000003E-2</v>
      </c>
      <c r="M1785" s="264">
        <f t="shared" si="2329"/>
        <v>2.4956666666666672E-2</v>
      </c>
      <c r="N1785" s="264">
        <f t="shared" si="2330"/>
        <v>2.7707428571428574E-2</v>
      </c>
      <c r="O1785" s="264">
        <f t="shared" si="2331"/>
        <v>1.9020333333333327E-2</v>
      </c>
      <c r="P1785" s="264">
        <f t="shared" si="2332"/>
        <v>2.9216666666666669E-2</v>
      </c>
      <c r="Q1785" s="265">
        <f t="shared" si="2428"/>
        <v>2.4E-2</v>
      </c>
      <c r="R1785" s="265">
        <f t="shared" si="2429"/>
        <v>3.04E-2</v>
      </c>
      <c r="S1785" s="265">
        <f t="shared" si="2430"/>
        <v>3.1399999999999997E-2</v>
      </c>
      <c r="T1785" s="265">
        <f t="shared" si="2431"/>
        <v>3.6200000000000003E-2</v>
      </c>
      <c r="W1785" s="265">
        <f t="shared" si="2427"/>
        <v>3.0499999999999999E-2</v>
      </c>
    </row>
    <row r="1786" spans="1:25" ht="17.45" customHeight="1" x14ac:dyDescent="0.25">
      <c r="A1786" s="257">
        <f t="shared" si="2415"/>
        <v>11</v>
      </c>
      <c r="B1786" s="257">
        <f t="shared" si="2416"/>
        <v>2022</v>
      </c>
      <c r="C1786" s="8">
        <f t="shared" si="2338"/>
        <v>44882</v>
      </c>
      <c r="D1786" s="260">
        <v>1.4800000000000001E-2</v>
      </c>
      <c r="E1786" s="261"/>
      <c r="F1786" s="260">
        <v>2.4799999999999999E-2</v>
      </c>
      <c r="G1786" s="262"/>
      <c r="H1786" s="261"/>
      <c r="I1786" s="260">
        <v>4.1099999999999998E-2</v>
      </c>
      <c r="J1786" s="261"/>
      <c r="K1786" s="260">
        <v>2.9700000000000001E-2</v>
      </c>
      <c r="L1786" s="261"/>
      <c r="M1786" s="264">
        <f t="shared" si="2329"/>
        <v>2.4576666666666674E-2</v>
      </c>
      <c r="N1786" s="264">
        <f t="shared" si="2330"/>
        <v>2.7647428571428569E-2</v>
      </c>
      <c r="O1786" s="264">
        <f t="shared" si="2331"/>
        <v>1.9636999999999998E-2</v>
      </c>
      <c r="P1786" s="264">
        <f t="shared" si="2332"/>
        <v>2.9323333333333333E-2</v>
      </c>
      <c r="Q1786" s="265">
        <f t="shared" ref="Q1786" si="2432">IFERROR(AVERAGE(D1786:E1786),"")</f>
        <v>1.4800000000000001E-2</v>
      </c>
      <c r="R1786" s="265">
        <f t="shared" ref="R1786" si="2433">IFERROR(AVERAGE(F1786:H1786),"")</f>
        <v>2.4799999999999999E-2</v>
      </c>
      <c r="S1786" s="265">
        <f t="shared" ref="S1786" si="2434">IFERROR(AVERAGE(I1786:J1786),"")</f>
        <v>4.1099999999999998E-2</v>
      </c>
      <c r="T1786" s="265">
        <f t="shared" ref="T1786" si="2435">IFERROR(AVERAGE(K1786:L1786),"")</f>
        <v>2.9700000000000001E-2</v>
      </c>
      <c r="W1786" s="265">
        <f t="shared" ref="W1786" si="2436">AVERAGE(Q1786:T1786)</f>
        <v>2.76E-2</v>
      </c>
    </row>
    <row r="1787" spans="1:25" ht="17.45" customHeight="1" x14ac:dyDescent="0.25">
      <c r="A1787" s="257">
        <f t="shared" si="2415"/>
        <v>11</v>
      </c>
      <c r="B1787" s="257">
        <f t="shared" si="2416"/>
        <v>2022</v>
      </c>
      <c r="C1787" s="8">
        <f t="shared" si="2338"/>
        <v>44883</v>
      </c>
      <c r="D1787" s="260"/>
      <c r="E1787" s="261">
        <v>2.2100000000000002E-2</v>
      </c>
      <c r="F1787" s="260"/>
      <c r="G1787" s="262">
        <v>3.0300000000000001E-2</v>
      </c>
      <c r="H1787" s="261"/>
      <c r="I1787" s="260"/>
      <c r="J1787" s="261">
        <v>4.2099999999999999E-2</v>
      </c>
      <c r="K1787" s="260"/>
      <c r="L1787" s="261">
        <v>5.1499999999999997E-2</v>
      </c>
      <c r="M1787" s="264">
        <f t="shared" si="2329"/>
        <v>2.4556666666666671E-2</v>
      </c>
      <c r="N1787" s="264">
        <f t="shared" si="2330"/>
        <v>2.7773142857142854E-2</v>
      </c>
      <c r="O1787" s="264">
        <f t="shared" si="2331"/>
        <v>2.0473666666666668E-2</v>
      </c>
      <c r="P1787" s="264">
        <f t="shared" si="2332"/>
        <v>2.9963333333333328E-2</v>
      </c>
      <c r="Q1787" s="265">
        <f t="shared" ref="Q1787:Q1791" si="2437">IFERROR(AVERAGE(D1787:E1787),"")</f>
        <v>2.2100000000000002E-2</v>
      </c>
      <c r="R1787" s="265">
        <f t="shared" ref="R1787:R1791" si="2438">IFERROR(AVERAGE(F1787:H1787),"")</f>
        <v>3.0300000000000001E-2</v>
      </c>
      <c r="S1787" s="265">
        <f t="shared" ref="S1787:S1791" si="2439">IFERROR(AVERAGE(I1787:J1787),"")</f>
        <v>4.2099999999999999E-2</v>
      </c>
      <c r="T1787" s="265">
        <f t="shared" ref="T1787:T1791" si="2440">IFERROR(AVERAGE(K1787:L1787),"")</f>
        <v>5.1499999999999997E-2</v>
      </c>
      <c r="W1787" s="265">
        <f t="shared" ref="W1787" si="2441">AVERAGE(Q1787:T1787)</f>
        <v>3.6499999999999998E-2</v>
      </c>
      <c r="X1787" s="265">
        <f>AVERAGE(Q1783:T1787)</f>
        <v>3.0397500000000001E-2</v>
      </c>
      <c r="Y1787" s="266">
        <v>255</v>
      </c>
    </row>
    <row r="1788" spans="1:25" ht="17.45" customHeight="1" x14ac:dyDescent="0.25">
      <c r="A1788" s="257">
        <f t="shared" si="2415"/>
        <v>11</v>
      </c>
      <c r="B1788" s="257">
        <f t="shared" si="2416"/>
        <v>2022</v>
      </c>
      <c r="C1788" s="435">
        <f t="shared" si="2338"/>
        <v>44884</v>
      </c>
      <c r="D1788" s="434">
        <v>2.12E-2</v>
      </c>
      <c r="E1788" s="436"/>
      <c r="F1788" s="434"/>
      <c r="G1788" s="438"/>
      <c r="H1788" s="436">
        <v>2.6100000000000002E-2</v>
      </c>
      <c r="I1788" s="434">
        <v>2.18E-2</v>
      </c>
      <c r="J1788" s="436"/>
      <c r="K1788" s="434">
        <v>2.98E-2</v>
      </c>
      <c r="L1788" s="436"/>
      <c r="M1788" s="264">
        <f t="shared" si="2329"/>
        <v>2.4466666666666675E-2</v>
      </c>
      <c r="N1788" s="264">
        <f t="shared" si="2330"/>
        <v>2.7998857142857141E-2</v>
      </c>
      <c r="O1788" s="264">
        <f t="shared" si="2331"/>
        <v>2.0527000000000004E-2</v>
      </c>
      <c r="P1788" s="264">
        <f t="shared" si="2332"/>
        <v>2.9973333333333334E-2</v>
      </c>
      <c r="Q1788" s="442">
        <f t="shared" si="2437"/>
        <v>2.12E-2</v>
      </c>
      <c r="R1788" s="442">
        <f t="shared" si="2438"/>
        <v>2.6100000000000002E-2</v>
      </c>
      <c r="S1788" s="442">
        <f t="shared" si="2439"/>
        <v>2.18E-2</v>
      </c>
      <c r="T1788" s="442">
        <f t="shared" si="2440"/>
        <v>2.98E-2</v>
      </c>
      <c r="U1788" s="326"/>
      <c r="V1788" s="442">
        <f>AVERAGE(Q1788:T1788)</f>
        <v>2.4724999999999997E-2</v>
      </c>
      <c r="W1788" s="445"/>
      <c r="X1788" s="257"/>
      <c r="Y1788" s="266">
        <v>255</v>
      </c>
    </row>
    <row r="1789" spans="1:25" ht="17.45" customHeight="1" x14ac:dyDescent="0.25">
      <c r="A1789" s="257">
        <f t="shared" si="2415"/>
        <v>11</v>
      </c>
      <c r="B1789" s="257">
        <f t="shared" si="2416"/>
        <v>2022</v>
      </c>
      <c r="C1789" s="435">
        <f t="shared" si="2338"/>
        <v>44885</v>
      </c>
      <c r="D1789" s="434"/>
      <c r="E1789" s="436">
        <v>9.7800000000000005E-3</v>
      </c>
      <c r="F1789" s="434"/>
      <c r="G1789" s="438">
        <v>9.6699999999999998E-3</v>
      </c>
      <c r="H1789" s="436"/>
      <c r="I1789" s="434"/>
      <c r="J1789" s="436">
        <v>8.0999999999999996E-3</v>
      </c>
      <c r="K1789" s="434"/>
      <c r="L1789" s="436">
        <v>1.8499999999999999E-2</v>
      </c>
      <c r="M1789" s="264">
        <f t="shared" si="2329"/>
        <v>2.4239333333333338E-2</v>
      </c>
      <c r="N1789" s="264">
        <f t="shared" si="2330"/>
        <v>2.7697999999999997E-2</v>
      </c>
      <c r="O1789" s="264">
        <f t="shared" si="2331"/>
        <v>2.0113666666666665E-2</v>
      </c>
      <c r="P1789" s="264">
        <f t="shared" si="2332"/>
        <v>2.9569999999999999E-2</v>
      </c>
      <c r="Q1789" s="442">
        <f t="shared" si="2437"/>
        <v>9.7800000000000005E-3</v>
      </c>
      <c r="R1789" s="442">
        <f t="shared" si="2438"/>
        <v>9.6699999999999998E-3</v>
      </c>
      <c r="S1789" s="442">
        <f t="shared" si="2439"/>
        <v>8.0999999999999996E-3</v>
      </c>
      <c r="T1789" s="442">
        <f t="shared" si="2440"/>
        <v>1.8499999999999999E-2</v>
      </c>
      <c r="U1789" s="326"/>
      <c r="V1789" s="442">
        <f>AVERAGE(Q1789:T1789)</f>
        <v>1.15125E-2</v>
      </c>
      <c r="W1789" s="445"/>
      <c r="X1789" s="265">
        <f>AVERAGE(Q1788:T1789)</f>
        <v>1.8118749999999996E-2</v>
      </c>
      <c r="Y1789" s="266">
        <v>255</v>
      </c>
    </row>
    <row r="1790" spans="1:25" ht="17.45" customHeight="1" x14ac:dyDescent="0.25">
      <c r="A1790" s="257">
        <f t="shared" si="2415"/>
        <v>11</v>
      </c>
      <c r="B1790" s="257">
        <f t="shared" si="2416"/>
        <v>2022</v>
      </c>
      <c r="C1790" s="48">
        <f t="shared" si="2338"/>
        <v>44886</v>
      </c>
      <c r="D1790" s="275">
        <v>1.7899999999999999E-2</v>
      </c>
      <c r="E1790" s="276"/>
      <c r="F1790" s="275">
        <v>2.1700000000000001E-2</v>
      </c>
      <c r="G1790" s="277"/>
      <c r="H1790" s="276">
        <v>2.18E-2</v>
      </c>
      <c r="I1790" s="275">
        <v>3.6499999999999998E-2</v>
      </c>
      <c r="J1790" s="276"/>
      <c r="K1790" s="275">
        <v>4.2999999999999997E-2</v>
      </c>
      <c r="L1790" s="276"/>
      <c r="M1790" s="264">
        <f t="shared" si="2329"/>
        <v>2.3442666666666674E-2</v>
      </c>
      <c r="N1790" s="264">
        <f t="shared" si="2330"/>
        <v>2.8235142857142858E-2</v>
      </c>
      <c r="O1790" s="264">
        <f t="shared" si="2331"/>
        <v>2.1078E-2</v>
      </c>
      <c r="P1790" s="264">
        <f t="shared" si="2332"/>
        <v>3.0136666666666666E-2</v>
      </c>
      <c r="Q1790" s="265">
        <f t="shared" si="2437"/>
        <v>1.7899999999999999E-2</v>
      </c>
      <c r="R1790" s="265">
        <f t="shared" si="2438"/>
        <v>2.1749999999999999E-2</v>
      </c>
      <c r="S1790" s="265">
        <f t="shared" si="2439"/>
        <v>3.6499999999999998E-2</v>
      </c>
      <c r="T1790" s="265">
        <f t="shared" si="2440"/>
        <v>4.2999999999999997E-2</v>
      </c>
      <c r="W1790" s="265">
        <f t="shared" ref="W1790:W1791" si="2442">AVERAGE(Q1790:T1790)</f>
        <v>2.9787499999999998E-2</v>
      </c>
    </row>
    <row r="1791" spans="1:25" ht="17.45" customHeight="1" x14ac:dyDescent="0.25">
      <c r="A1791" s="257">
        <f t="shared" si="2415"/>
        <v>11</v>
      </c>
      <c r="B1791" s="257">
        <f t="shared" si="2416"/>
        <v>2022</v>
      </c>
      <c r="C1791" s="8">
        <f t="shared" si="2338"/>
        <v>44887</v>
      </c>
      <c r="D1791" s="260"/>
      <c r="E1791" s="261">
        <v>2.24E-2</v>
      </c>
      <c r="F1791" s="260"/>
      <c r="G1791" s="262">
        <v>3.5900000000000001E-2</v>
      </c>
      <c r="H1791" s="261"/>
      <c r="I1791" s="260"/>
      <c r="J1791" s="261">
        <v>1.95E-2</v>
      </c>
      <c r="K1791" s="260"/>
      <c r="L1791" s="261">
        <v>4.5100000000000001E-2</v>
      </c>
      <c r="M1791" s="264">
        <f t="shared" si="2329"/>
        <v>2.3759333333333341E-2</v>
      </c>
      <c r="N1791" s="264">
        <f t="shared" si="2330"/>
        <v>2.9024857142857144E-2</v>
      </c>
      <c r="O1791" s="264">
        <f t="shared" si="2331"/>
        <v>2.1545999999999999E-2</v>
      </c>
      <c r="P1791" s="264">
        <f t="shared" si="2332"/>
        <v>3.120333333333334E-2</v>
      </c>
      <c r="Q1791" s="265">
        <f t="shared" si="2437"/>
        <v>2.24E-2</v>
      </c>
      <c r="R1791" s="265">
        <f t="shared" si="2438"/>
        <v>3.5900000000000001E-2</v>
      </c>
      <c r="S1791" s="265">
        <f t="shared" si="2439"/>
        <v>1.95E-2</v>
      </c>
      <c r="T1791" s="265">
        <f t="shared" si="2440"/>
        <v>4.5100000000000001E-2</v>
      </c>
      <c r="W1791" s="265">
        <f t="shared" si="2442"/>
        <v>3.0725000000000002E-2</v>
      </c>
    </row>
    <row r="1792" spans="1:25" ht="17.45" customHeight="1" x14ac:dyDescent="0.25">
      <c r="A1792" s="257">
        <f t="shared" si="2415"/>
        <v>11</v>
      </c>
      <c r="B1792" s="257">
        <f t="shared" si="2416"/>
        <v>2022</v>
      </c>
      <c r="C1792" s="8">
        <f t="shared" si="2338"/>
        <v>44888</v>
      </c>
      <c r="D1792" s="260">
        <v>3.0599999999999999E-2</v>
      </c>
      <c r="E1792" s="261"/>
      <c r="F1792" s="260">
        <v>3.5700000000000003E-2</v>
      </c>
      <c r="G1792" s="262"/>
      <c r="H1792" s="261"/>
      <c r="I1792" s="260">
        <v>3.2099999999999997E-2</v>
      </c>
      <c r="J1792" s="261"/>
      <c r="K1792" s="260">
        <v>3.9399999999999998E-2</v>
      </c>
      <c r="L1792" s="261"/>
      <c r="M1792" s="264">
        <f t="shared" si="2329"/>
        <v>2.4282666666666671E-2</v>
      </c>
      <c r="N1792" s="264">
        <f t="shared" si="2330"/>
        <v>2.8919142857142865E-2</v>
      </c>
      <c r="O1792" s="264">
        <f t="shared" si="2331"/>
        <v>2.1836000000000001E-2</v>
      </c>
      <c r="P1792" s="264">
        <f t="shared" si="2332"/>
        <v>3.1780000000000003E-2</v>
      </c>
      <c r="Q1792" s="265">
        <f t="shared" ref="Q1792:Q1797" si="2443">IFERROR(AVERAGE(D1792:E1792),"")</f>
        <v>3.0599999999999999E-2</v>
      </c>
      <c r="R1792" s="265">
        <f t="shared" ref="R1792:R1797" si="2444">IFERROR(AVERAGE(F1792:H1792),"")</f>
        <v>3.5700000000000003E-2</v>
      </c>
      <c r="S1792" s="265">
        <f t="shared" ref="S1792:S1797" si="2445">IFERROR(AVERAGE(I1792:J1792),"")</f>
        <v>3.2099999999999997E-2</v>
      </c>
      <c r="T1792" s="265">
        <f t="shared" ref="T1792:T1797" si="2446">IFERROR(AVERAGE(K1792:L1792),"")</f>
        <v>3.9399999999999998E-2</v>
      </c>
      <c r="W1792" s="265">
        <f t="shared" ref="W1792:W1794" si="2447">AVERAGE(Q1792:T1792)</f>
        <v>3.4449999999999995E-2</v>
      </c>
    </row>
    <row r="1793" spans="1:30" ht="17.45" customHeight="1" x14ac:dyDescent="0.25">
      <c r="A1793" s="257">
        <f t="shared" si="2415"/>
        <v>11</v>
      </c>
      <c r="B1793" s="257">
        <f t="shared" si="2416"/>
        <v>2022</v>
      </c>
      <c r="C1793" s="8">
        <f t="shared" si="2338"/>
        <v>44889</v>
      </c>
      <c r="D1793" s="260"/>
      <c r="E1793" s="261">
        <v>0.02</v>
      </c>
      <c r="F1793" s="260"/>
      <c r="G1793" s="262">
        <v>3.7199999999999997E-2</v>
      </c>
      <c r="H1793" s="261"/>
      <c r="I1793" s="260"/>
      <c r="J1793" s="261">
        <v>1.9199999999999998E-2</v>
      </c>
      <c r="K1793" s="260"/>
      <c r="L1793" s="261">
        <v>2.29E-2</v>
      </c>
      <c r="M1793" s="264">
        <f t="shared" ref="M1793:M1856" si="2448">IF(SUM(D1793:E1793)&gt;0,IFERROR(AVERAGE(D1764:E1793),""),"")</f>
        <v>2.4066000000000001E-2</v>
      </c>
      <c r="N1793" s="264">
        <f t="shared" ref="N1793:N1856" si="2449">IF(SUM(F1793:H1793)&gt;0,IFERROR(AVERAGE(F1764:H1793),""),"")</f>
        <v>2.9402000000000005E-2</v>
      </c>
      <c r="O1793" s="264">
        <f t="shared" ref="O1793:O1856" si="2450">IF(SUM(I1793:J1793)&gt;0,IFERROR(AVERAGE(I1764:J1793),""),"")</f>
        <v>2.1825999999999998E-2</v>
      </c>
      <c r="P1793" s="264">
        <f t="shared" ref="P1793:P1856" si="2451">IF(SUM(K1793:L1793)&gt;0,IFERROR(AVERAGE(K1764:L1793),""),"")</f>
        <v>3.1150000000000008E-2</v>
      </c>
      <c r="Q1793" s="265">
        <f t="shared" si="2443"/>
        <v>0.02</v>
      </c>
      <c r="R1793" s="265">
        <f t="shared" si="2444"/>
        <v>3.7199999999999997E-2</v>
      </c>
      <c r="S1793" s="265">
        <f t="shared" si="2445"/>
        <v>1.9199999999999998E-2</v>
      </c>
      <c r="T1793" s="265">
        <f t="shared" si="2446"/>
        <v>2.29E-2</v>
      </c>
      <c r="W1793" s="265">
        <f t="shared" si="2447"/>
        <v>2.4825E-2</v>
      </c>
    </row>
    <row r="1794" spans="1:30" ht="17.45" customHeight="1" x14ac:dyDescent="0.25">
      <c r="A1794" s="257">
        <f t="shared" si="2415"/>
        <v>11</v>
      </c>
      <c r="B1794" s="257">
        <f t="shared" si="2416"/>
        <v>2022</v>
      </c>
      <c r="C1794" s="8">
        <f t="shared" si="2338"/>
        <v>44890</v>
      </c>
      <c r="D1794" s="260">
        <v>1.44E-2</v>
      </c>
      <c r="E1794" s="261"/>
      <c r="F1794" s="260"/>
      <c r="G1794" s="262"/>
      <c r="H1794" s="261">
        <v>1.14E-2</v>
      </c>
      <c r="I1794" s="260">
        <v>1.2999999999999999E-2</v>
      </c>
      <c r="J1794" s="261"/>
      <c r="K1794" s="260">
        <v>1.6899999999999998E-2</v>
      </c>
      <c r="L1794" s="261"/>
      <c r="M1794" s="264">
        <f t="shared" si="2448"/>
        <v>2.3819333333333335E-2</v>
      </c>
      <c r="N1794" s="264">
        <f t="shared" si="2449"/>
        <v>2.9253428571428573E-2</v>
      </c>
      <c r="O1794" s="264">
        <f t="shared" si="2450"/>
        <v>2.1542666666666665E-2</v>
      </c>
      <c r="P1794" s="264">
        <f t="shared" si="2451"/>
        <v>3.071666666666667E-2</v>
      </c>
      <c r="Q1794" s="265">
        <f t="shared" si="2443"/>
        <v>1.44E-2</v>
      </c>
      <c r="R1794" s="265">
        <f t="shared" si="2444"/>
        <v>1.14E-2</v>
      </c>
      <c r="S1794" s="265">
        <f t="shared" si="2445"/>
        <v>1.2999999999999999E-2</v>
      </c>
      <c r="T1794" s="265">
        <f t="shared" si="2446"/>
        <v>1.6899999999999998E-2</v>
      </c>
      <c r="W1794" s="265">
        <f t="shared" si="2447"/>
        <v>1.3925E-2</v>
      </c>
      <c r="X1794" s="265">
        <f>AVERAGE(Q1790:T1794)</f>
        <v>2.6742500000000002E-2</v>
      </c>
      <c r="Y1794" s="266">
        <v>256</v>
      </c>
    </row>
    <row r="1795" spans="1:30" ht="17.45" customHeight="1" x14ac:dyDescent="0.25">
      <c r="A1795" s="257">
        <f t="shared" si="2415"/>
        <v>11</v>
      </c>
      <c r="B1795" s="257">
        <f t="shared" si="2416"/>
        <v>2022</v>
      </c>
      <c r="C1795" s="435">
        <f t="shared" si="2338"/>
        <v>44891</v>
      </c>
      <c r="D1795" s="434"/>
      <c r="E1795" s="436">
        <v>2.4400000000000002E-2</v>
      </c>
      <c r="F1795" s="434"/>
      <c r="G1795" s="438">
        <v>1.23E-2</v>
      </c>
      <c r="H1795" s="436"/>
      <c r="I1795" s="434"/>
      <c r="J1795" s="436">
        <v>1.06E-2</v>
      </c>
      <c r="K1795" s="434"/>
      <c r="L1795" s="436">
        <v>1.9300000000000001E-2</v>
      </c>
      <c r="M1795" s="264">
        <f t="shared" si="2448"/>
        <v>2.3779333333333329E-2</v>
      </c>
      <c r="N1795" s="264">
        <f t="shared" si="2449"/>
        <v>2.9079142857142859E-2</v>
      </c>
      <c r="O1795" s="264">
        <f t="shared" si="2450"/>
        <v>2.1189333333333334E-2</v>
      </c>
      <c r="P1795" s="264">
        <f t="shared" si="2451"/>
        <v>3.0266666666666671E-2</v>
      </c>
      <c r="Q1795" s="442">
        <f t="shared" si="2443"/>
        <v>2.4400000000000002E-2</v>
      </c>
      <c r="R1795" s="442">
        <f t="shared" si="2444"/>
        <v>1.23E-2</v>
      </c>
      <c r="S1795" s="442">
        <f t="shared" si="2445"/>
        <v>1.06E-2</v>
      </c>
      <c r="T1795" s="442">
        <f t="shared" si="2446"/>
        <v>1.9300000000000001E-2</v>
      </c>
      <c r="U1795" s="326"/>
      <c r="V1795" s="442">
        <f>AVERAGE(Q1795:T1795)</f>
        <v>1.6650000000000002E-2</v>
      </c>
      <c r="W1795" s="445"/>
      <c r="X1795" s="257"/>
      <c r="Y1795" s="266">
        <v>256</v>
      </c>
    </row>
    <row r="1796" spans="1:30" ht="17.45" customHeight="1" thickBot="1" x14ac:dyDescent="0.3">
      <c r="A1796" s="257">
        <f t="shared" si="2415"/>
        <v>11</v>
      </c>
      <c r="B1796" s="257">
        <f t="shared" si="2416"/>
        <v>2022</v>
      </c>
      <c r="C1796" s="48">
        <f t="shared" si="2338"/>
        <v>44892</v>
      </c>
      <c r="D1796" s="434">
        <v>1.7399999999999999E-2</v>
      </c>
      <c r="E1796" s="436"/>
      <c r="F1796" s="434">
        <v>1.04E-2</v>
      </c>
      <c r="G1796" s="438"/>
      <c r="H1796" s="436">
        <v>1.14E-2</v>
      </c>
      <c r="I1796" s="434">
        <v>1.95E-2</v>
      </c>
      <c r="J1796" s="436"/>
      <c r="K1796" s="434">
        <v>1.49E-2</v>
      </c>
      <c r="L1796" s="436"/>
      <c r="M1796" s="264">
        <f t="shared" si="2448"/>
        <v>2.3582666666666665E-2</v>
      </c>
      <c r="N1796" s="264">
        <f t="shared" si="2449"/>
        <v>2.8479142857142859E-2</v>
      </c>
      <c r="O1796" s="264">
        <f t="shared" si="2450"/>
        <v>2.0919333333333335E-2</v>
      </c>
      <c r="P1796" s="264">
        <f t="shared" si="2451"/>
        <v>2.9816666666666672E-2</v>
      </c>
      <c r="Q1796" s="442">
        <f t="shared" si="2443"/>
        <v>1.7399999999999999E-2</v>
      </c>
      <c r="R1796" s="442">
        <f t="shared" si="2444"/>
        <v>1.09E-2</v>
      </c>
      <c r="S1796" s="442">
        <f t="shared" si="2445"/>
        <v>1.95E-2</v>
      </c>
      <c r="T1796" s="442">
        <f t="shared" si="2446"/>
        <v>1.49E-2</v>
      </c>
      <c r="U1796" s="326"/>
      <c r="V1796" s="442">
        <f>AVERAGE(Q1796:T1796)</f>
        <v>1.5674999999999998E-2</v>
      </c>
      <c r="W1796" s="445"/>
      <c r="X1796" s="265">
        <f>AVERAGE(Q1795:T1796)</f>
        <v>1.6162500000000003E-2</v>
      </c>
      <c r="Y1796" s="266">
        <v>256</v>
      </c>
    </row>
    <row r="1797" spans="1:30" ht="17.45" customHeight="1" thickBot="1" x14ac:dyDescent="0.3">
      <c r="A1797" s="257">
        <f t="shared" si="2415"/>
        <v>11</v>
      </c>
      <c r="B1797" s="257">
        <f t="shared" si="2416"/>
        <v>2022</v>
      </c>
      <c r="C1797" s="8">
        <f t="shared" ref="C1797:C1860" si="2452">C1796+1</f>
        <v>44893</v>
      </c>
      <c r="D1797" s="260"/>
      <c r="E1797" s="261">
        <v>2.1700000000000001E-2</v>
      </c>
      <c r="F1797" s="260"/>
      <c r="G1797" s="262">
        <v>2.3300000000000001E-2</v>
      </c>
      <c r="H1797" s="261"/>
      <c r="I1797" s="260"/>
      <c r="J1797" s="261">
        <v>2.3E-2</v>
      </c>
      <c r="K1797" s="260"/>
      <c r="L1797" s="261">
        <v>2.6100000000000002E-2</v>
      </c>
      <c r="M1797" s="264">
        <f t="shared" si="2448"/>
        <v>2.366933333333333E-2</v>
      </c>
      <c r="N1797" s="264">
        <f t="shared" si="2449"/>
        <v>2.8730571428571432E-2</v>
      </c>
      <c r="O1797" s="264">
        <f t="shared" si="2450"/>
        <v>2.1272666666666669E-2</v>
      </c>
      <c r="P1797" s="264">
        <f t="shared" si="2451"/>
        <v>2.9726666666666669E-2</v>
      </c>
      <c r="Q1797" s="265">
        <f t="shared" si="2443"/>
        <v>2.1700000000000001E-2</v>
      </c>
      <c r="R1797" s="265">
        <f t="shared" si="2444"/>
        <v>2.3300000000000001E-2</v>
      </c>
      <c r="S1797" s="265">
        <f t="shared" si="2445"/>
        <v>2.3E-2</v>
      </c>
      <c r="T1797" s="265">
        <f t="shared" si="2446"/>
        <v>2.6100000000000002E-2</v>
      </c>
      <c r="W1797" s="265">
        <f t="shared" ref="W1797" si="2453">AVERAGE(Q1797:T1797)</f>
        <v>2.3525000000000001E-2</v>
      </c>
      <c r="Z1797" s="514" t="s">
        <v>79</v>
      </c>
      <c r="AA1797" s="515">
        <v>2022</v>
      </c>
      <c r="AB1797" s="516"/>
      <c r="AC1797" s="516"/>
      <c r="AD1797" s="516"/>
    </row>
    <row r="1798" spans="1:30" ht="17.45" customHeight="1" x14ac:dyDescent="0.25">
      <c r="A1798" s="257">
        <f t="shared" si="2415"/>
        <v>11</v>
      </c>
      <c r="B1798" s="257">
        <f t="shared" si="2416"/>
        <v>2022</v>
      </c>
      <c r="C1798" s="8">
        <f t="shared" si="2452"/>
        <v>44894</v>
      </c>
      <c r="D1798" s="260">
        <v>2.07E-2</v>
      </c>
      <c r="E1798" s="261"/>
      <c r="F1798" s="260">
        <v>1.9300000000000001E-2</v>
      </c>
      <c r="G1798" s="262"/>
      <c r="H1798" s="261"/>
      <c r="I1798" s="260">
        <v>3.0499999999999999E-2</v>
      </c>
      <c r="J1798" s="261"/>
      <c r="K1798" s="260">
        <v>3.4500000000000003E-2</v>
      </c>
      <c r="L1798" s="261"/>
      <c r="M1798" s="264">
        <f t="shared" si="2448"/>
        <v>2.3719333333333332E-2</v>
      </c>
      <c r="N1798" s="264">
        <f t="shared" si="2449"/>
        <v>2.8690571428571437E-2</v>
      </c>
      <c r="O1798" s="264">
        <f t="shared" si="2450"/>
        <v>2.1982333333333333E-2</v>
      </c>
      <c r="P1798" s="264">
        <f t="shared" si="2451"/>
        <v>3.0343333333333333E-2</v>
      </c>
      <c r="Q1798" s="265">
        <f t="shared" ref="Q1798" si="2454">IFERROR(AVERAGE(D1798:E1798),"")</f>
        <v>2.07E-2</v>
      </c>
      <c r="R1798" s="265">
        <f t="shared" ref="R1798" si="2455">IFERROR(AVERAGE(F1798:H1798),"")</f>
        <v>1.9300000000000001E-2</v>
      </c>
      <c r="S1798" s="265">
        <f t="shared" ref="S1798" si="2456">IFERROR(AVERAGE(I1798:J1798),"")</f>
        <v>3.0499999999999999E-2</v>
      </c>
      <c r="T1798" s="265">
        <f t="shared" ref="T1798" si="2457">IFERROR(AVERAGE(K1798:L1798),"")</f>
        <v>3.4500000000000003E-2</v>
      </c>
      <c r="W1798" s="265">
        <f t="shared" ref="W1798" si="2458">AVERAGE(Q1798:T1798)</f>
        <v>2.6250000000000002E-2</v>
      </c>
      <c r="Z1798" s="517" t="s">
        <v>35</v>
      </c>
      <c r="AA1798" s="517" t="s">
        <v>1</v>
      </c>
      <c r="AB1798" s="517" t="s">
        <v>2</v>
      </c>
      <c r="AC1798" s="517" t="s">
        <v>9</v>
      </c>
      <c r="AD1798" s="517" t="s">
        <v>12</v>
      </c>
    </row>
    <row r="1799" spans="1:30" ht="17.45" customHeight="1" thickBot="1" x14ac:dyDescent="0.3">
      <c r="A1799" s="257">
        <f t="shared" si="2415"/>
        <v>11</v>
      </c>
      <c r="B1799" s="257">
        <f t="shared" si="2416"/>
        <v>2022</v>
      </c>
      <c r="C1799" s="116">
        <f t="shared" si="2452"/>
        <v>44895</v>
      </c>
      <c r="D1799" s="126"/>
      <c r="E1799" s="129">
        <v>1.5900000000000001E-2</v>
      </c>
      <c r="F1799" s="126"/>
      <c r="G1799" s="128">
        <v>1.2200000000000001E-2</v>
      </c>
      <c r="H1799" s="129"/>
      <c r="I1799" s="126"/>
      <c r="J1799" s="129">
        <v>1.8800000000000001E-2</v>
      </c>
      <c r="K1799" s="126"/>
      <c r="L1799" s="129">
        <v>2.29E-2</v>
      </c>
      <c r="M1799" s="264">
        <f t="shared" si="2448"/>
        <v>2.3042666666666666E-2</v>
      </c>
      <c r="N1799" s="264">
        <f t="shared" si="2449"/>
        <v>2.7936285714285712E-2</v>
      </c>
      <c r="O1799" s="264">
        <f t="shared" si="2450"/>
        <v>2.1515666666666666E-2</v>
      </c>
      <c r="P1799" s="264">
        <f t="shared" si="2451"/>
        <v>2.9560000000000006E-2</v>
      </c>
      <c r="Q1799" s="265">
        <f t="shared" ref="Q1799:Q1804" si="2459">IFERROR(AVERAGE(D1799:E1799),"")</f>
        <v>1.5900000000000001E-2</v>
      </c>
      <c r="R1799" s="265">
        <f t="shared" ref="R1799:R1804" si="2460">IFERROR(AVERAGE(F1799:H1799),"")</f>
        <v>1.2200000000000001E-2</v>
      </c>
      <c r="S1799" s="265">
        <f t="shared" ref="S1799:S1804" si="2461">IFERROR(AVERAGE(I1799:J1799),"")</f>
        <v>1.8800000000000001E-2</v>
      </c>
      <c r="T1799" s="265">
        <f t="shared" ref="T1799:T1804" si="2462">IFERROR(AVERAGE(K1799:L1799),"")</f>
        <v>2.29E-2</v>
      </c>
      <c r="W1799" s="265">
        <f t="shared" ref="W1799:W1801" si="2463">AVERAGE(Q1799:T1799)</f>
        <v>1.745E-2</v>
      </c>
      <c r="Z1799" s="518" t="s">
        <v>58</v>
      </c>
      <c r="AA1799" s="519">
        <f>AVERAGE(D1770:E1799)</f>
        <v>2.3042666666666666E-2</v>
      </c>
      <c r="AB1799" s="519">
        <f>AVERAGE(F1770:H1799)</f>
        <v>2.7936285714285712E-2</v>
      </c>
      <c r="AC1799" s="519">
        <f>AVERAGE(I1770:J1799)</f>
        <v>2.1515666666666666E-2</v>
      </c>
      <c r="AD1799" s="519">
        <f>AVERAGE(K1770:L1799)</f>
        <v>2.9560000000000006E-2</v>
      </c>
    </row>
    <row r="1800" spans="1:30" ht="17.45" customHeight="1" x14ac:dyDescent="0.25">
      <c r="A1800" s="257">
        <f t="shared" si="2415"/>
        <v>12</v>
      </c>
      <c r="B1800" s="257">
        <f t="shared" si="2416"/>
        <v>2022</v>
      </c>
      <c r="C1800" s="115">
        <f t="shared" si="2452"/>
        <v>44896</v>
      </c>
      <c r="D1800" s="260">
        <v>1.8200000000000001E-2</v>
      </c>
      <c r="E1800" s="261"/>
      <c r="F1800" s="260"/>
      <c r="G1800" s="262"/>
      <c r="H1800" s="261">
        <v>1.35E-2</v>
      </c>
      <c r="I1800" s="260">
        <v>2.0500000000000001E-2</v>
      </c>
      <c r="J1800" s="261"/>
      <c r="K1800" s="260">
        <v>2.92E-2</v>
      </c>
      <c r="L1800" s="261"/>
      <c r="M1800" s="264">
        <f t="shared" si="2448"/>
        <v>2.2526000000000001E-2</v>
      </c>
      <c r="N1800" s="264">
        <f t="shared" si="2449"/>
        <v>2.6590571428571425E-2</v>
      </c>
      <c r="O1800" s="264">
        <f t="shared" si="2450"/>
        <v>2.1425666666666666E-2</v>
      </c>
      <c r="P1800" s="264">
        <f t="shared" si="2451"/>
        <v>2.9110000000000007E-2</v>
      </c>
      <c r="Q1800" s="265">
        <f t="shared" si="2459"/>
        <v>1.8200000000000001E-2</v>
      </c>
      <c r="R1800" s="265">
        <f t="shared" si="2460"/>
        <v>1.35E-2</v>
      </c>
      <c r="S1800" s="265">
        <f t="shared" si="2461"/>
        <v>2.0500000000000001E-2</v>
      </c>
      <c r="T1800" s="265">
        <f t="shared" si="2462"/>
        <v>2.92E-2</v>
      </c>
      <c r="W1800" s="265">
        <f t="shared" si="2463"/>
        <v>2.035E-2</v>
      </c>
      <c r="Z1800" s="518" t="s">
        <v>59</v>
      </c>
      <c r="AA1800" s="519">
        <f>MAX(D1770:E1799)</f>
        <v>4.7E-2</v>
      </c>
      <c r="AB1800" s="519">
        <f>MAX(F1770:H1799)</f>
        <v>8.9700000000000002E-2</v>
      </c>
      <c r="AC1800" s="519">
        <f>MAX(I1770:J1799)</f>
        <v>4.2099999999999999E-2</v>
      </c>
      <c r="AD1800" s="519">
        <f>MAX(K1770:L1799)</f>
        <v>5.1499999999999997E-2</v>
      </c>
    </row>
    <row r="1801" spans="1:30" ht="17.45" customHeight="1" thickBot="1" x14ac:dyDescent="0.3">
      <c r="A1801" s="257">
        <f t="shared" si="2415"/>
        <v>12</v>
      </c>
      <c r="B1801" s="257">
        <f t="shared" si="2416"/>
        <v>2022</v>
      </c>
      <c r="C1801" s="8">
        <f t="shared" si="2452"/>
        <v>44897</v>
      </c>
      <c r="D1801" s="260"/>
      <c r="E1801" s="261">
        <v>5.1399999999999996E-3</v>
      </c>
      <c r="F1801" s="260"/>
      <c r="G1801" s="262">
        <v>5.96E-3</v>
      </c>
      <c r="H1801" s="261"/>
      <c r="I1801" s="260"/>
      <c r="J1801" s="261">
        <v>1.06E-2</v>
      </c>
      <c r="K1801" s="260"/>
      <c r="L1801" s="261">
        <v>1.54E-2</v>
      </c>
      <c r="M1801" s="264">
        <f t="shared" si="2448"/>
        <v>2.1634E-2</v>
      </c>
      <c r="N1801" s="264">
        <f t="shared" si="2449"/>
        <v>2.6240857142857139E-2</v>
      </c>
      <c r="O1801" s="264">
        <f t="shared" si="2450"/>
        <v>2.1102333333333334E-2</v>
      </c>
      <c r="P1801" s="264">
        <f t="shared" si="2451"/>
        <v>2.8740000000000002E-2</v>
      </c>
      <c r="Q1801" s="265">
        <f t="shared" si="2459"/>
        <v>5.1399999999999996E-3</v>
      </c>
      <c r="R1801" s="265">
        <f t="shared" si="2460"/>
        <v>5.96E-3</v>
      </c>
      <c r="S1801" s="265">
        <f t="shared" si="2461"/>
        <v>1.06E-2</v>
      </c>
      <c r="T1801" s="265">
        <f t="shared" si="2462"/>
        <v>1.54E-2</v>
      </c>
      <c r="W1801" s="265">
        <f t="shared" si="2463"/>
        <v>9.2749999999999985E-3</v>
      </c>
      <c r="X1801" s="265">
        <f>AVERAGE(Q1797:T1801)</f>
        <v>1.9370000000000002E-2</v>
      </c>
      <c r="Y1801" s="266">
        <v>257</v>
      </c>
      <c r="Z1801" s="520" t="s">
        <v>128</v>
      </c>
      <c r="AA1801" s="521">
        <f>COUNTIF(D1770:E1799,"&gt;=0.075")</f>
        <v>0</v>
      </c>
      <c r="AB1801" s="521">
        <f>COUNTIF(F1770:H1799,"&gt;=0.075")</f>
        <v>1</v>
      </c>
      <c r="AC1801" s="521">
        <f>COUNTIF(I1770:J1799,"&gt;=0.075")</f>
        <v>0</v>
      </c>
      <c r="AD1801" s="521">
        <f>COUNTIF(K1770:L1799,"&gt;=0.075")</f>
        <v>0</v>
      </c>
    </row>
    <row r="1802" spans="1:30" ht="17.45" customHeight="1" thickBot="1" x14ac:dyDescent="0.3">
      <c r="A1802" s="257">
        <f t="shared" si="2415"/>
        <v>12</v>
      </c>
      <c r="B1802" s="257">
        <f t="shared" si="2416"/>
        <v>2022</v>
      </c>
      <c r="C1802" s="48">
        <f t="shared" si="2452"/>
        <v>44898</v>
      </c>
      <c r="D1802" s="434">
        <v>7.6699999999999997E-3</v>
      </c>
      <c r="E1802" s="436"/>
      <c r="F1802" s="434">
        <v>7.5700000000000003E-3</v>
      </c>
      <c r="G1802" s="438"/>
      <c r="H1802" s="436">
        <v>9.1500000000000001E-3</v>
      </c>
      <c r="I1802" s="434">
        <v>8.8199999999999997E-3</v>
      </c>
      <c r="J1802" s="436"/>
      <c r="K1802" s="434">
        <v>1.18E-2</v>
      </c>
      <c r="L1802" s="436"/>
      <c r="M1802" s="264">
        <f t="shared" si="2448"/>
        <v>2.0933000000000004E-2</v>
      </c>
      <c r="N1802" s="264">
        <f t="shared" si="2449"/>
        <v>2.4895714285714281E-2</v>
      </c>
      <c r="O1802" s="264">
        <f t="shared" si="2450"/>
        <v>2.0476333333333336E-2</v>
      </c>
      <c r="P1802" s="264">
        <f t="shared" si="2451"/>
        <v>2.8466666666666675E-2</v>
      </c>
      <c r="Q1802" s="442">
        <f t="shared" si="2459"/>
        <v>7.6699999999999997E-3</v>
      </c>
      <c r="R1802" s="442">
        <f t="shared" si="2460"/>
        <v>8.3599999999999994E-3</v>
      </c>
      <c r="S1802" s="442">
        <f t="shared" si="2461"/>
        <v>8.8199999999999997E-3</v>
      </c>
      <c r="T1802" s="442">
        <f t="shared" si="2462"/>
        <v>1.18E-2</v>
      </c>
      <c r="U1802" s="326"/>
      <c r="V1802" s="442">
        <f>AVERAGE(Q1802:T1802)</f>
        <v>9.1624999999999988E-3</v>
      </c>
      <c r="W1802" s="445"/>
      <c r="X1802" s="257"/>
      <c r="Y1802" s="266">
        <v>257</v>
      </c>
      <c r="AD1802" s="522">
        <f>AVERAGE(AA1799:AD1799)</f>
        <v>2.5513654761904762E-2</v>
      </c>
    </row>
    <row r="1803" spans="1:30" ht="17.45" customHeight="1" x14ac:dyDescent="0.25">
      <c r="A1803" s="257">
        <f t="shared" si="2415"/>
        <v>12</v>
      </c>
      <c r="B1803" s="257">
        <f t="shared" si="2416"/>
        <v>2022</v>
      </c>
      <c r="C1803" s="435">
        <f t="shared" si="2452"/>
        <v>44899</v>
      </c>
      <c r="D1803" s="434"/>
      <c r="E1803" s="436">
        <v>6.7099999999999998E-3</v>
      </c>
      <c r="F1803" s="434"/>
      <c r="G1803" s="438">
        <v>7.9900000000000006E-3</v>
      </c>
      <c r="H1803" s="436"/>
      <c r="I1803" s="434"/>
      <c r="J1803" s="436">
        <v>6.6600000000000001E-3</v>
      </c>
      <c r="K1803" s="434"/>
      <c r="L1803" s="436">
        <v>7.8100000000000001E-3</v>
      </c>
      <c r="M1803" s="264">
        <f t="shared" si="2448"/>
        <v>2.0556666666666671E-2</v>
      </c>
      <c r="N1803" s="264">
        <f t="shared" si="2449"/>
        <v>2.4475428571428568E-2</v>
      </c>
      <c r="O1803" s="264">
        <f t="shared" si="2450"/>
        <v>1.9921666666666671E-2</v>
      </c>
      <c r="P1803" s="264">
        <f t="shared" si="2451"/>
        <v>2.7763666666666673E-2</v>
      </c>
      <c r="Q1803" s="442">
        <f t="shared" si="2459"/>
        <v>6.7099999999999998E-3</v>
      </c>
      <c r="R1803" s="442">
        <f t="shared" si="2460"/>
        <v>7.9900000000000006E-3</v>
      </c>
      <c r="S1803" s="442">
        <f t="shared" si="2461"/>
        <v>6.6600000000000001E-3</v>
      </c>
      <c r="T1803" s="442">
        <f t="shared" si="2462"/>
        <v>7.8100000000000001E-3</v>
      </c>
      <c r="U1803" s="326"/>
      <c r="V1803" s="442">
        <f>AVERAGE(Q1803:T1803)</f>
        <v>7.2925000000000004E-3</v>
      </c>
      <c r="W1803" s="445"/>
      <c r="X1803" s="265">
        <f>AVERAGE(Q1802:T1803)</f>
        <v>8.2274999999999987E-3</v>
      </c>
      <c r="Y1803" s="266">
        <v>257</v>
      </c>
    </row>
    <row r="1804" spans="1:30" ht="17.45" customHeight="1" x14ac:dyDescent="0.25">
      <c r="A1804" s="257">
        <f t="shared" si="2415"/>
        <v>12</v>
      </c>
      <c r="B1804" s="257">
        <f t="shared" si="2416"/>
        <v>2022</v>
      </c>
      <c r="C1804" s="8">
        <f t="shared" si="2452"/>
        <v>44900</v>
      </c>
      <c r="D1804" s="260">
        <v>2.35E-2</v>
      </c>
      <c r="E1804" s="261"/>
      <c r="F1804" s="260">
        <v>1.95E-2</v>
      </c>
      <c r="G1804" s="262"/>
      <c r="H1804" s="261"/>
      <c r="I1804" s="260">
        <v>1.7299999999999999E-2</v>
      </c>
      <c r="J1804" s="261"/>
      <c r="K1804" s="260">
        <v>1.5900000000000001E-2</v>
      </c>
      <c r="L1804" s="261"/>
      <c r="M1804" s="264">
        <f t="shared" si="2448"/>
        <v>2.0450000000000003E-2</v>
      </c>
      <c r="N1804" s="264">
        <f t="shared" si="2449"/>
        <v>2.4306857142857137E-2</v>
      </c>
      <c r="O1804" s="264">
        <f t="shared" si="2450"/>
        <v>2.0108333333333336E-2</v>
      </c>
      <c r="P1804" s="264">
        <f t="shared" si="2451"/>
        <v>2.7637000000000005E-2</v>
      </c>
      <c r="Q1804" s="265">
        <f t="shared" si="2459"/>
        <v>2.35E-2</v>
      </c>
      <c r="R1804" s="265">
        <f t="shared" si="2460"/>
        <v>1.95E-2</v>
      </c>
      <c r="S1804" s="265">
        <f t="shared" si="2461"/>
        <v>1.7299999999999999E-2</v>
      </c>
      <c r="T1804" s="265">
        <f t="shared" si="2462"/>
        <v>1.5900000000000001E-2</v>
      </c>
      <c r="W1804" s="265">
        <f t="shared" ref="W1804" si="2464">AVERAGE(Q1804:T1804)</f>
        <v>1.9049999999999997E-2</v>
      </c>
    </row>
    <row r="1805" spans="1:30" ht="17.45" customHeight="1" x14ac:dyDescent="0.25">
      <c r="A1805" s="257">
        <f t="shared" si="2415"/>
        <v>12</v>
      </c>
      <c r="B1805" s="257">
        <f t="shared" si="2416"/>
        <v>2022</v>
      </c>
      <c r="C1805" s="8">
        <f t="shared" si="2452"/>
        <v>44901</v>
      </c>
      <c r="D1805" s="260"/>
      <c r="E1805" s="261">
        <v>1.52E-2</v>
      </c>
      <c r="F1805" s="260"/>
      <c r="G1805" s="262">
        <v>1.2E-2</v>
      </c>
      <c r="H1805" s="261"/>
      <c r="I1805" s="260"/>
      <c r="J1805" s="261">
        <v>1.8200000000000001E-2</v>
      </c>
      <c r="K1805" s="260"/>
      <c r="L1805" s="261">
        <v>2.4400000000000002E-2</v>
      </c>
      <c r="M1805" s="264">
        <f t="shared" si="2448"/>
        <v>2.020333333333333E-2</v>
      </c>
      <c r="N1805" s="264">
        <f t="shared" si="2449"/>
        <v>2.3415428571428566E-2</v>
      </c>
      <c r="O1805" s="264">
        <f t="shared" si="2450"/>
        <v>2.0411333333333337E-2</v>
      </c>
      <c r="P1805" s="264">
        <f t="shared" si="2451"/>
        <v>2.7007000000000003E-2</v>
      </c>
      <c r="Q1805" s="265">
        <f t="shared" ref="Q1805:Q1806" si="2465">IFERROR(AVERAGE(D1805:E1805),"")</f>
        <v>1.52E-2</v>
      </c>
      <c r="R1805" s="265">
        <f t="shared" ref="R1805:R1806" si="2466">IFERROR(AVERAGE(F1805:H1805),"")</f>
        <v>1.2E-2</v>
      </c>
      <c r="S1805" s="265">
        <f t="shared" ref="S1805:S1806" si="2467">IFERROR(AVERAGE(I1805:J1805),"")</f>
        <v>1.8200000000000001E-2</v>
      </c>
      <c r="T1805" s="265">
        <f t="shared" ref="T1805:T1806" si="2468">IFERROR(AVERAGE(K1805:L1805),"")</f>
        <v>2.4400000000000002E-2</v>
      </c>
      <c r="W1805" s="265">
        <f t="shared" ref="W1805:W1806" si="2469">AVERAGE(Q1805:T1805)</f>
        <v>1.745E-2</v>
      </c>
    </row>
    <row r="1806" spans="1:30" ht="17.45" customHeight="1" x14ac:dyDescent="0.25">
      <c r="A1806" s="257">
        <f t="shared" si="2415"/>
        <v>12</v>
      </c>
      <c r="B1806" s="257">
        <f t="shared" si="2416"/>
        <v>2022</v>
      </c>
      <c r="C1806" s="8">
        <f t="shared" si="2452"/>
        <v>44902</v>
      </c>
      <c r="D1806" s="260">
        <v>1.89E-2</v>
      </c>
      <c r="E1806" s="261"/>
      <c r="F1806" s="260"/>
      <c r="G1806" s="262"/>
      <c r="H1806" s="261">
        <v>1.4999999999999999E-2</v>
      </c>
      <c r="I1806" s="260">
        <v>2.5499999999999998E-2</v>
      </c>
      <c r="J1806" s="261"/>
      <c r="K1806" s="260">
        <v>2.0799999999999999E-2</v>
      </c>
      <c r="L1806" s="261"/>
      <c r="M1806" s="264">
        <f t="shared" si="2448"/>
        <v>2.0043333333333333E-2</v>
      </c>
      <c r="N1806" s="264">
        <f t="shared" si="2449"/>
        <v>2.3081142857142852E-2</v>
      </c>
      <c r="O1806" s="264">
        <f t="shared" si="2450"/>
        <v>2.1021000000000001E-2</v>
      </c>
      <c r="P1806" s="264">
        <f t="shared" si="2451"/>
        <v>2.6680333333333337E-2</v>
      </c>
      <c r="Q1806" s="265">
        <f t="shared" si="2465"/>
        <v>1.89E-2</v>
      </c>
      <c r="R1806" s="265">
        <f t="shared" si="2466"/>
        <v>1.4999999999999999E-2</v>
      </c>
      <c r="S1806" s="265">
        <f t="shared" si="2467"/>
        <v>2.5499999999999998E-2</v>
      </c>
      <c r="T1806" s="265">
        <f t="shared" si="2468"/>
        <v>2.0799999999999999E-2</v>
      </c>
      <c r="W1806" s="265">
        <f t="shared" si="2469"/>
        <v>2.0049999999999998E-2</v>
      </c>
    </row>
    <row r="1807" spans="1:30" ht="17.45" customHeight="1" x14ac:dyDescent="0.25">
      <c r="A1807" s="257">
        <f t="shared" si="2415"/>
        <v>12</v>
      </c>
      <c r="B1807" s="257">
        <f t="shared" si="2416"/>
        <v>2022</v>
      </c>
      <c r="C1807" s="8">
        <f t="shared" si="2452"/>
        <v>44903</v>
      </c>
      <c r="D1807" s="260"/>
      <c r="E1807" s="261">
        <v>1.2699999999999999E-2</v>
      </c>
      <c r="F1807" s="260"/>
      <c r="G1807" s="262">
        <v>2.18E-2</v>
      </c>
      <c r="H1807" s="261"/>
      <c r="I1807" s="260"/>
      <c r="J1807" s="261">
        <v>2.2200000000000001E-2</v>
      </c>
      <c r="K1807" s="260"/>
      <c r="L1807" s="261">
        <v>2.1499999999999998E-2</v>
      </c>
      <c r="M1807" s="264">
        <f t="shared" si="2448"/>
        <v>1.9799999999999998E-2</v>
      </c>
      <c r="N1807" s="264">
        <f t="shared" si="2449"/>
        <v>2.3046857142857133E-2</v>
      </c>
      <c r="O1807" s="264">
        <f t="shared" si="2450"/>
        <v>2.1511000000000002E-2</v>
      </c>
      <c r="P1807" s="264">
        <f t="shared" si="2451"/>
        <v>2.6563666666666669E-2</v>
      </c>
      <c r="Q1807" s="265">
        <f t="shared" ref="Q1807" si="2470">IFERROR(AVERAGE(D1807:E1807),"")</f>
        <v>1.2699999999999999E-2</v>
      </c>
      <c r="R1807" s="265">
        <f t="shared" ref="R1807" si="2471">IFERROR(AVERAGE(F1807:H1807),"")</f>
        <v>2.18E-2</v>
      </c>
      <c r="S1807" s="265">
        <f t="shared" ref="S1807" si="2472">IFERROR(AVERAGE(I1807:J1807),"")</f>
        <v>2.2200000000000001E-2</v>
      </c>
      <c r="T1807" s="265">
        <f t="shared" ref="T1807" si="2473">IFERROR(AVERAGE(K1807:L1807),"")</f>
        <v>2.1499999999999998E-2</v>
      </c>
      <c r="W1807" s="265">
        <f t="shared" ref="W1807" si="2474">AVERAGE(Q1807:T1807)</f>
        <v>1.9549999999999998E-2</v>
      </c>
    </row>
    <row r="1808" spans="1:30" ht="17.45" customHeight="1" x14ac:dyDescent="0.25">
      <c r="A1808" s="257">
        <f t="shared" si="2415"/>
        <v>12</v>
      </c>
      <c r="B1808" s="257">
        <f t="shared" si="2416"/>
        <v>2022</v>
      </c>
      <c r="C1808" s="48">
        <f t="shared" si="2452"/>
        <v>44904</v>
      </c>
      <c r="D1808" s="275">
        <v>1.3899999999999999E-2</v>
      </c>
      <c r="E1808" s="276"/>
      <c r="F1808" s="275">
        <v>1.3299999999999999E-2</v>
      </c>
      <c r="G1808" s="277"/>
      <c r="H1808" s="276">
        <v>1.23E-2</v>
      </c>
      <c r="I1808" s="275">
        <v>1.9199999999999998E-2</v>
      </c>
      <c r="J1808" s="276"/>
      <c r="K1808" s="275">
        <v>2.23E-2</v>
      </c>
      <c r="L1808" s="276"/>
      <c r="M1808" s="264">
        <f t="shared" si="2448"/>
        <v>1.9196666666666671E-2</v>
      </c>
      <c r="N1808" s="264">
        <f t="shared" si="2449"/>
        <v>2.1629714285714276E-2</v>
      </c>
      <c r="O1808" s="264">
        <f t="shared" si="2450"/>
        <v>2.1647666666666669E-2</v>
      </c>
      <c r="P1808" s="264">
        <f t="shared" si="2451"/>
        <v>2.6256999999999996E-2</v>
      </c>
      <c r="Q1808" s="265">
        <f t="shared" ref="Q1808" si="2475">IFERROR(AVERAGE(D1808:E1808),"")</f>
        <v>1.3899999999999999E-2</v>
      </c>
      <c r="R1808" s="265">
        <f t="shared" ref="R1808" si="2476">IFERROR(AVERAGE(F1808:H1808),"")</f>
        <v>1.2799999999999999E-2</v>
      </c>
      <c r="S1808" s="265">
        <f t="shared" ref="S1808" si="2477">IFERROR(AVERAGE(I1808:J1808),"")</f>
        <v>1.9199999999999998E-2</v>
      </c>
      <c r="T1808" s="265">
        <f t="shared" ref="T1808" si="2478">IFERROR(AVERAGE(K1808:L1808),"")</f>
        <v>2.23E-2</v>
      </c>
      <c r="W1808" s="265">
        <f t="shared" ref="W1808" si="2479">AVERAGE(Q1808:T1808)</f>
        <v>1.7049999999999999E-2</v>
      </c>
      <c r="X1808" s="265">
        <f>AVERAGE(Q1804:T1808)</f>
        <v>1.8630000000000001E-2</v>
      </c>
      <c r="Y1808" s="266">
        <v>258</v>
      </c>
    </row>
    <row r="1809" spans="1:25" ht="17.45" customHeight="1" x14ac:dyDescent="0.25">
      <c r="A1809" s="257">
        <f t="shared" si="2415"/>
        <v>12</v>
      </c>
      <c r="B1809" s="257">
        <f t="shared" si="2416"/>
        <v>2022</v>
      </c>
      <c r="C1809" s="435">
        <f t="shared" si="2452"/>
        <v>44905</v>
      </c>
      <c r="D1809" s="448"/>
      <c r="E1809" s="449">
        <v>1.14E-2</v>
      </c>
      <c r="F1809" s="448"/>
      <c r="G1809" s="450">
        <v>9.0799999999999995E-3</v>
      </c>
      <c r="H1809" s="449"/>
      <c r="I1809" s="448"/>
      <c r="J1809" s="449">
        <v>8.3700000000000007E-3</v>
      </c>
      <c r="K1809" s="448"/>
      <c r="L1809" s="449">
        <v>1.5100000000000001E-2</v>
      </c>
      <c r="M1809" s="264">
        <f t="shared" si="2448"/>
        <v>1.8010000000000002E-2</v>
      </c>
      <c r="N1809" s="264">
        <f t="shared" si="2449"/>
        <v>1.9326285714285713E-2</v>
      </c>
      <c r="O1809" s="264">
        <f t="shared" si="2450"/>
        <v>2.101666666666667E-2</v>
      </c>
      <c r="P1809" s="264">
        <f t="shared" si="2451"/>
        <v>2.5400333333333334E-2</v>
      </c>
      <c r="Q1809" s="442">
        <f t="shared" ref="Q1809:Q1812" si="2480">IFERROR(AVERAGE(D1809:E1809),"")</f>
        <v>1.14E-2</v>
      </c>
      <c r="R1809" s="442">
        <f t="shared" ref="R1809:R1812" si="2481">IFERROR(AVERAGE(F1809:H1809),"")</f>
        <v>9.0799999999999995E-3</v>
      </c>
      <c r="S1809" s="442">
        <f t="shared" ref="S1809:S1812" si="2482">IFERROR(AVERAGE(I1809:J1809),"")</f>
        <v>8.3700000000000007E-3</v>
      </c>
      <c r="T1809" s="442">
        <f t="shared" ref="T1809:T1812" si="2483">IFERROR(AVERAGE(K1809:L1809),"")</f>
        <v>1.5100000000000001E-2</v>
      </c>
      <c r="U1809" s="326"/>
      <c r="V1809" s="442">
        <f>AVERAGE(Q1809:T1809)</f>
        <v>1.0987500000000001E-2</v>
      </c>
      <c r="W1809" s="445"/>
      <c r="X1809" s="257"/>
      <c r="Y1809" s="266">
        <v>258</v>
      </c>
    </row>
    <row r="1810" spans="1:25" ht="17.45" customHeight="1" x14ac:dyDescent="0.25">
      <c r="A1810" s="257">
        <f t="shared" si="2415"/>
        <v>12</v>
      </c>
      <c r="B1810" s="257">
        <f t="shared" si="2416"/>
        <v>2022</v>
      </c>
      <c r="C1810" s="435">
        <f t="shared" si="2452"/>
        <v>44906</v>
      </c>
      <c r="D1810" s="448">
        <v>1.03E-2</v>
      </c>
      <c r="E1810" s="449"/>
      <c r="F1810" s="448">
        <v>6.3699999999999998E-3</v>
      </c>
      <c r="G1810" s="450"/>
      <c r="H1810" s="449"/>
      <c r="I1810" s="448">
        <v>2.6800000000000001E-3</v>
      </c>
      <c r="J1810" s="449"/>
      <c r="K1810" s="448">
        <v>9.4800000000000006E-3</v>
      </c>
      <c r="L1810" s="449"/>
      <c r="M1810" s="264">
        <f t="shared" si="2448"/>
        <v>1.7443333333333328E-2</v>
      </c>
      <c r="N1810" s="264">
        <f t="shared" si="2449"/>
        <v>1.8216857142857142E-2</v>
      </c>
      <c r="O1810" s="264">
        <f t="shared" si="2450"/>
        <v>2.0246E-2</v>
      </c>
      <c r="P1810" s="264">
        <f t="shared" si="2451"/>
        <v>2.4866333333333331E-2</v>
      </c>
      <c r="Q1810" s="442">
        <f t="shared" si="2480"/>
        <v>1.03E-2</v>
      </c>
      <c r="R1810" s="442">
        <f t="shared" si="2481"/>
        <v>6.3699999999999998E-3</v>
      </c>
      <c r="S1810" s="442">
        <f t="shared" si="2482"/>
        <v>2.6800000000000001E-3</v>
      </c>
      <c r="T1810" s="442">
        <f t="shared" si="2483"/>
        <v>9.4800000000000006E-3</v>
      </c>
      <c r="U1810" s="326"/>
      <c r="V1810" s="442">
        <f>AVERAGE(Q1810:T1810)</f>
        <v>7.2075000000000004E-3</v>
      </c>
      <c r="W1810" s="445"/>
      <c r="X1810" s="265">
        <f>AVERAGE(Q1809:T1810)</f>
        <v>9.0975000000000014E-3</v>
      </c>
      <c r="Y1810" s="266">
        <v>258</v>
      </c>
    </row>
    <row r="1811" spans="1:25" ht="17.45" customHeight="1" x14ac:dyDescent="0.25">
      <c r="A1811" s="257">
        <f t="shared" si="2415"/>
        <v>12</v>
      </c>
      <c r="B1811" s="257">
        <f t="shared" si="2416"/>
        <v>2022</v>
      </c>
      <c r="C1811" s="8">
        <f t="shared" si="2452"/>
        <v>44907</v>
      </c>
      <c r="D1811" s="260"/>
      <c r="E1811" s="261">
        <v>6.13E-3</v>
      </c>
      <c r="F1811" s="260"/>
      <c r="G1811" s="262">
        <v>5.5700000000000003E-3</v>
      </c>
      <c r="H1811" s="261"/>
      <c r="I1811" s="260"/>
      <c r="J1811" s="261">
        <v>1.46E-2</v>
      </c>
      <c r="K1811" s="260"/>
      <c r="L1811" s="261">
        <v>1.61E-2</v>
      </c>
      <c r="M1811" s="264">
        <f t="shared" si="2448"/>
        <v>1.7040999999999997E-2</v>
      </c>
      <c r="N1811" s="264">
        <f t="shared" si="2449"/>
        <v>1.7947428571428573E-2</v>
      </c>
      <c r="O1811" s="264">
        <f t="shared" si="2450"/>
        <v>2.0413333333333332E-2</v>
      </c>
      <c r="P1811" s="264">
        <f t="shared" si="2451"/>
        <v>2.4679666666666666E-2</v>
      </c>
      <c r="Q1811" s="265">
        <f t="shared" si="2480"/>
        <v>6.13E-3</v>
      </c>
      <c r="R1811" s="265">
        <f t="shared" si="2481"/>
        <v>5.5700000000000003E-3</v>
      </c>
      <c r="S1811" s="265">
        <f t="shared" si="2482"/>
        <v>1.46E-2</v>
      </c>
      <c r="T1811" s="265">
        <f t="shared" si="2483"/>
        <v>1.61E-2</v>
      </c>
      <c r="W1811" s="265">
        <f t="shared" ref="W1811:W1812" si="2484">AVERAGE(Q1811:T1811)</f>
        <v>1.06E-2</v>
      </c>
    </row>
    <row r="1812" spans="1:25" ht="17.45" customHeight="1" x14ac:dyDescent="0.25">
      <c r="A1812" s="257">
        <f t="shared" si="2415"/>
        <v>12</v>
      </c>
      <c r="B1812" s="257">
        <f t="shared" si="2416"/>
        <v>2022</v>
      </c>
      <c r="C1812" s="8">
        <f t="shared" si="2452"/>
        <v>44908</v>
      </c>
      <c r="D1812" s="260">
        <v>1.7299999999999999E-2</v>
      </c>
      <c r="E1812" s="261"/>
      <c r="F1812" s="260"/>
      <c r="G1812" s="262"/>
      <c r="H1812" s="261">
        <v>1.37E-2</v>
      </c>
      <c r="I1812" s="260">
        <v>4.2500000000000003E-2</v>
      </c>
      <c r="J1812" s="261"/>
      <c r="K1812" s="260">
        <v>2.3800000000000002E-2</v>
      </c>
      <c r="L1812" s="261"/>
      <c r="M1812" s="264">
        <f t="shared" si="2448"/>
        <v>1.7094333333333333E-2</v>
      </c>
      <c r="N1812" s="264">
        <f t="shared" si="2449"/>
        <v>1.8007428571428574E-2</v>
      </c>
      <c r="O1812" s="264">
        <f t="shared" si="2450"/>
        <v>2.1567666666666662E-2</v>
      </c>
      <c r="P1812" s="264">
        <f t="shared" si="2451"/>
        <v>2.4922999999999997E-2</v>
      </c>
      <c r="Q1812" s="265">
        <f t="shared" si="2480"/>
        <v>1.7299999999999999E-2</v>
      </c>
      <c r="R1812" s="265">
        <f t="shared" si="2481"/>
        <v>1.37E-2</v>
      </c>
      <c r="S1812" s="265">
        <f t="shared" si="2482"/>
        <v>4.2500000000000003E-2</v>
      </c>
      <c r="T1812" s="265">
        <f t="shared" si="2483"/>
        <v>2.3800000000000002E-2</v>
      </c>
      <c r="W1812" s="265">
        <f t="shared" si="2484"/>
        <v>2.4325000000000003E-2</v>
      </c>
    </row>
    <row r="1813" spans="1:25" ht="17.45" customHeight="1" x14ac:dyDescent="0.25">
      <c r="A1813" s="257">
        <f t="shared" si="2415"/>
        <v>12</v>
      </c>
      <c r="B1813" s="257">
        <f t="shared" si="2416"/>
        <v>2022</v>
      </c>
      <c r="C1813" s="8">
        <f t="shared" si="2452"/>
        <v>44909</v>
      </c>
      <c r="D1813" s="260"/>
      <c r="E1813" s="261">
        <v>2.2200000000000001E-2</v>
      </c>
      <c r="F1813" s="260"/>
      <c r="G1813" s="262">
        <v>2.7099999999999999E-2</v>
      </c>
      <c r="H1813" s="261"/>
      <c r="I1813" s="260"/>
      <c r="J1813" s="261">
        <v>3.2300000000000002E-2</v>
      </c>
      <c r="K1813" s="260"/>
      <c r="L1813" s="261">
        <v>2.4199999999999999E-2</v>
      </c>
      <c r="M1813" s="264">
        <f t="shared" si="2448"/>
        <v>1.6934333333333336E-2</v>
      </c>
      <c r="N1813" s="264">
        <f t="shared" si="2449"/>
        <v>1.8030285714285717E-2</v>
      </c>
      <c r="O1813" s="264">
        <f t="shared" si="2450"/>
        <v>2.184433333333333E-2</v>
      </c>
      <c r="P1813" s="264">
        <f t="shared" si="2451"/>
        <v>2.4712999999999995E-2</v>
      </c>
      <c r="Q1813" s="265">
        <f t="shared" ref="Q1813:Q1817" si="2485">IFERROR(AVERAGE(D1813:E1813),"")</f>
        <v>2.2200000000000001E-2</v>
      </c>
      <c r="R1813" s="265">
        <f t="shared" ref="R1813:R1817" si="2486">IFERROR(AVERAGE(F1813:H1813),"")</f>
        <v>2.7099999999999999E-2</v>
      </c>
      <c r="S1813" s="265">
        <f t="shared" ref="S1813:S1817" si="2487">IFERROR(AVERAGE(I1813:J1813),"")</f>
        <v>3.2300000000000002E-2</v>
      </c>
      <c r="T1813" s="265">
        <f t="shared" ref="T1813:T1817" si="2488">IFERROR(AVERAGE(K1813:L1813),"")</f>
        <v>2.4199999999999999E-2</v>
      </c>
      <c r="W1813" s="265">
        <f t="shared" ref="W1813:W1815" si="2489">AVERAGE(Q1813:T1813)</f>
        <v>2.6450000000000001E-2</v>
      </c>
    </row>
    <row r="1814" spans="1:25" ht="17.45" customHeight="1" x14ac:dyDescent="0.25">
      <c r="A1814" s="257">
        <f t="shared" si="2415"/>
        <v>12</v>
      </c>
      <c r="B1814" s="257">
        <f t="shared" si="2416"/>
        <v>2022</v>
      </c>
      <c r="C1814" s="48">
        <f t="shared" si="2452"/>
        <v>44910</v>
      </c>
      <c r="D1814" s="279">
        <v>1.6299999999999999E-2</v>
      </c>
      <c r="E1814" s="280"/>
      <c r="F1814" s="279">
        <v>1.7999999999999999E-2</v>
      </c>
      <c r="G1814" s="281"/>
      <c r="H1814" s="280">
        <v>2.0799999999999999E-2</v>
      </c>
      <c r="I1814" s="279">
        <v>3.5299999999999998E-2</v>
      </c>
      <c r="J1814" s="280"/>
      <c r="K1814" s="279">
        <v>2.4299999999999999E-2</v>
      </c>
      <c r="L1814" s="280"/>
      <c r="M1814" s="264">
        <f t="shared" si="2448"/>
        <v>1.6761000000000002E-2</v>
      </c>
      <c r="N1814" s="264">
        <f t="shared" si="2449"/>
        <v>1.7501714285714287E-2</v>
      </c>
      <c r="O1814" s="264">
        <f t="shared" si="2450"/>
        <v>2.1731E-2</v>
      </c>
      <c r="P1814" s="264">
        <f t="shared" si="2451"/>
        <v>2.4426333333333335E-2</v>
      </c>
      <c r="Q1814" s="265">
        <f t="shared" si="2485"/>
        <v>1.6299999999999999E-2</v>
      </c>
      <c r="R1814" s="265">
        <f t="shared" si="2486"/>
        <v>1.9400000000000001E-2</v>
      </c>
      <c r="S1814" s="265">
        <f t="shared" si="2487"/>
        <v>3.5299999999999998E-2</v>
      </c>
      <c r="T1814" s="265">
        <f t="shared" si="2488"/>
        <v>2.4299999999999999E-2</v>
      </c>
      <c r="W1814" s="265">
        <f t="shared" si="2489"/>
        <v>2.3824999999999999E-2</v>
      </c>
    </row>
    <row r="1815" spans="1:25" ht="17.45" customHeight="1" x14ac:dyDescent="0.25">
      <c r="A1815" s="257">
        <f t="shared" si="2415"/>
        <v>12</v>
      </c>
      <c r="B1815" s="257">
        <f t="shared" si="2416"/>
        <v>2022</v>
      </c>
      <c r="C1815" s="8">
        <f t="shared" si="2452"/>
        <v>44911</v>
      </c>
      <c r="D1815" s="252"/>
      <c r="E1815" s="253">
        <v>1.4E-2</v>
      </c>
      <c r="F1815" s="252"/>
      <c r="G1815" s="254">
        <v>2.5399999999999999E-2</v>
      </c>
      <c r="H1815" s="253"/>
      <c r="I1815" s="252"/>
      <c r="J1815" s="253">
        <v>2.87E-2</v>
      </c>
      <c r="K1815" s="252"/>
      <c r="L1815" s="253">
        <v>2.7400000000000001E-2</v>
      </c>
      <c r="M1815" s="264">
        <f t="shared" si="2448"/>
        <v>1.6427666666666667E-2</v>
      </c>
      <c r="N1815" s="264">
        <f t="shared" si="2449"/>
        <v>1.7358857142857145E-2</v>
      </c>
      <c r="O1815" s="264">
        <f t="shared" si="2450"/>
        <v>2.1640999999999997E-2</v>
      </c>
      <c r="P1815" s="264">
        <f t="shared" si="2451"/>
        <v>2.4133000000000002E-2</v>
      </c>
      <c r="Q1815" s="265">
        <f t="shared" si="2485"/>
        <v>1.4E-2</v>
      </c>
      <c r="R1815" s="265">
        <f t="shared" si="2486"/>
        <v>2.5399999999999999E-2</v>
      </c>
      <c r="S1815" s="265">
        <f t="shared" si="2487"/>
        <v>2.87E-2</v>
      </c>
      <c r="T1815" s="265">
        <f t="shared" si="2488"/>
        <v>2.7400000000000001E-2</v>
      </c>
      <c r="W1815" s="265">
        <f t="shared" si="2489"/>
        <v>2.3875E-2</v>
      </c>
      <c r="X1815" s="265">
        <f>AVERAGE(Q1811:T1815)</f>
        <v>2.1814999999999998E-2</v>
      </c>
      <c r="Y1815" s="266">
        <v>259</v>
      </c>
    </row>
    <row r="1816" spans="1:25" ht="17.45" customHeight="1" x14ac:dyDescent="0.25">
      <c r="A1816" s="257">
        <f t="shared" si="2415"/>
        <v>12</v>
      </c>
      <c r="B1816" s="257">
        <f t="shared" si="2416"/>
        <v>2022</v>
      </c>
      <c r="C1816" s="435">
        <f t="shared" si="2452"/>
        <v>44912</v>
      </c>
      <c r="D1816" s="448">
        <v>1.67E-2</v>
      </c>
      <c r="E1816" s="449"/>
      <c r="F1816" s="448">
        <v>2.81E-2</v>
      </c>
      <c r="G1816" s="450"/>
      <c r="H1816" s="449"/>
      <c r="I1816" s="448">
        <v>1.9800000000000002E-2</v>
      </c>
      <c r="J1816" s="449"/>
      <c r="K1816" s="448">
        <v>1.4800000000000001E-2</v>
      </c>
      <c r="L1816" s="449"/>
      <c r="M1816" s="264">
        <f t="shared" si="2448"/>
        <v>1.6490999999999999E-2</v>
      </c>
      <c r="N1816" s="264">
        <f t="shared" si="2449"/>
        <v>1.7453142857142858E-2</v>
      </c>
      <c r="O1816" s="264">
        <f t="shared" si="2450"/>
        <v>2.0930999999999995E-2</v>
      </c>
      <c r="P1816" s="264">
        <f t="shared" si="2451"/>
        <v>2.3636333333333332E-2</v>
      </c>
      <c r="Q1816" s="442">
        <f t="shared" si="2485"/>
        <v>1.67E-2</v>
      </c>
      <c r="R1816" s="442">
        <f t="shared" si="2486"/>
        <v>2.81E-2</v>
      </c>
      <c r="S1816" s="442">
        <f t="shared" si="2487"/>
        <v>1.9800000000000002E-2</v>
      </c>
      <c r="T1816" s="442">
        <f t="shared" si="2488"/>
        <v>1.4800000000000001E-2</v>
      </c>
      <c r="U1816" s="326"/>
      <c r="V1816" s="442">
        <f>AVERAGE(Q1816:T1816)</f>
        <v>1.985E-2</v>
      </c>
      <c r="W1816" s="445"/>
      <c r="X1816" s="257"/>
      <c r="Y1816" s="266">
        <v>259</v>
      </c>
    </row>
    <row r="1817" spans="1:25" ht="17.45" customHeight="1" x14ac:dyDescent="0.25">
      <c r="A1817" s="257">
        <f t="shared" si="2415"/>
        <v>12</v>
      </c>
      <c r="B1817" s="257">
        <f t="shared" si="2416"/>
        <v>2022</v>
      </c>
      <c r="C1817" s="435">
        <f t="shared" si="2452"/>
        <v>44913</v>
      </c>
      <c r="D1817" s="448"/>
      <c r="E1817" s="449">
        <v>2.8000000000000001E-2</v>
      </c>
      <c r="F1817" s="448"/>
      <c r="G1817" s="450">
        <v>4.4699999999999997E-2</v>
      </c>
      <c r="H1817" s="449"/>
      <c r="I1817" s="448"/>
      <c r="J1817" s="449">
        <v>2.9000000000000001E-2</v>
      </c>
      <c r="K1817" s="448"/>
      <c r="L1817" s="449">
        <v>1.7500000000000002E-2</v>
      </c>
      <c r="M1817" s="264">
        <f t="shared" si="2448"/>
        <v>1.6687666666666667E-2</v>
      </c>
      <c r="N1817" s="264">
        <f t="shared" si="2449"/>
        <v>1.7864571428571428E-2</v>
      </c>
      <c r="O1817" s="264">
        <f t="shared" si="2450"/>
        <v>2.0494333333333333E-2</v>
      </c>
      <c r="P1817" s="264">
        <f t="shared" si="2451"/>
        <v>2.2503000000000002E-2</v>
      </c>
      <c r="Q1817" s="442">
        <f t="shared" si="2485"/>
        <v>2.8000000000000001E-2</v>
      </c>
      <c r="R1817" s="442">
        <f t="shared" si="2486"/>
        <v>4.4699999999999997E-2</v>
      </c>
      <c r="S1817" s="442">
        <f t="shared" si="2487"/>
        <v>2.9000000000000001E-2</v>
      </c>
      <c r="T1817" s="442">
        <f t="shared" si="2488"/>
        <v>1.7500000000000002E-2</v>
      </c>
      <c r="U1817" s="326"/>
      <c r="V1817" s="442">
        <f>AVERAGE(Q1817:T1817)</f>
        <v>2.98E-2</v>
      </c>
      <c r="W1817" s="445"/>
      <c r="X1817" s="265">
        <f>AVERAGE(Q1816:T1817)</f>
        <v>2.4825E-2</v>
      </c>
      <c r="Y1817" s="266">
        <v>259</v>
      </c>
    </row>
    <row r="1818" spans="1:25" ht="17.45" customHeight="1" x14ac:dyDescent="0.25">
      <c r="A1818" s="257">
        <f t="shared" si="2415"/>
        <v>12</v>
      </c>
      <c r="B1818" s="257">
        <f t="shared" si="2416"/>
        <v>2022</v>
      </c>
      <c r="C1818" s="8">
        <f t="shared" si="2452"/>
        <v>44914</v>
      </c>
      <c r="D1818" s="252">
        <v>2.01E-2</v>
      </c>
      <c r="E1818" s="253"/>
      <c r="F1818" s="252"/>
      <c r="G1818" s="254"/>
      <c r="H1818" s="253">
        <v>2.1000000000000001E-2</v>
      </c>
      <c r="I1818" s="252">
        <v>3.0700000000000002E-2</v>
      </c>
      <c r="J1818" s="253"/>
      <c r="K1818" s="252">
        <v>2.6800000000000001E-2</v>
      </c>
      <c r="L1818" s="253"/>
      <c r="M1818" s="264">
        <f t="shared" si="2448"/>
        <v>1.6651000000000003E-2</v>
      </c>
      <c r="N1818" s="264">
        <f t="shared" si="2449"/>
        <v>1.771885714285714E-2</v>
      </c>
      <c r="O1818" s="264">
        <f t="shared" si="2450"/>
        <v>2.0791E-2</v>
      </c>
      <c r="P1818" s="264">
        <f t="shared" si="2451"/>
        <v>2.2402999999999999E-2</v>
      </c>
      <c r="Q1818" s="265">
        <f t="shared" ref="Q1818" si="2490">IFERROR(AVERAGE(D1818:E1818),"")</f>
        <v>2.01E-2</v>
      </c>
      <c r="R1818" s="265">
        <f t="shared" ref="R1818" si="2491">IFERROR(AVERAGE(F1818:H1818),"")</f>
        <v>2.1000000000000001E-2</v>
      </c>
      <c r="S1818" s="265">
        <f t="shared" ref="S1818" si="2492">IFERROR(AVERAGE(I1818:J1818),"")</f>
        <v>3.0700000000000002E-2</v>
      </c>
      <c r="T1818" s="265">
        <f t="shared" ref="T1818" si="2493">IFERROR(AVERAGE(K1818:L1818),"")</f>
        <v>2.6800000000000001E-2</v>
      </c>
      <c r="W1818" s="265">
        <f t="shared" ref="W1818" si="2494">AVERAGE(Q1818:T1818)</f>
        <v>2.4650000000000002E-2</v>
      </c>
    </row>
    <row r="1819" spans="1:25" ht="17.45" customHeight="1" x14ac:dyDescent="0.25">
      <c r="A1819" s="257">
        <f t="shared" si="2415"/>
        <v>12</v>
      </c>
      <c r="B1819" s="257">
        <f t="shared" si="2416"/>
        <v>2022</v>
      </c>
      <c r="C1819" s="8">
        <f t="shared" si="2452"/>
        <v>44915</v>
      </c>
      <c r="D1819" s="252"/>
      <c r="E1819" s="253">
        <v>1.6199999999999999E-2</v>
      </c>
      <c r="F1819" s="252"/>
      <c r="G1819" s="254">
        <v>2.7300000000000001E-2</v>
      </c>
      <c r="H1819" s="253"/>
      <c r="I1819" s="252"/>
      <c r="J1819" s="253">
        <v>3.78E-2</v>
      </c>
      <c r="K1819" s="252"/>
      <c r="L1819" s="253">
        <v>2.7699999999999999E-2</v>
      </c>
      <c r="M1819" s="264">
        <f t="shared" si="2448"/>
        <v>1.6865000000000002E-2</v>
      </c>
      <c r="N1819" s="264">
        <f t="shared" si="2449"/>
        <v>1.8222571428571428E-2</v>
      </c>
      <c r="O1819" s="264">
        <f t="shared" si="2450"/>
        <v>2.1780999999999998E-2</v>
      </c>
      <c r="P1819" s="264">
        <f t="shared" si="2451"/>
        <v>2.2709666666666666E-2</v>
      </c>
      <c r="Q1819" s="265">
        <f t="shared" ref="Q1819:Q1824" si="2495">IFERROR(AVERAGE(D1819:E1819),"")</f>
        <v>1.6199999999999999E-2</v>
      </c>
      <c r="R1819" s="265">
        <f t="shared" ref="R1819:R1824" si="2496">IFERROR(AVERAGE(F1819:H1819),"")</f>
        <v>2.7300000000000001E-2</v>
      </c>
      <c r="S1819" s="265">
        <f t="shared" ref="S1819:S1824" si="2497">IFERROR(AVERAGE(I1819:J1819),"")</f>
        <v>3.78E-2</v>
      </c>
      <c r="T1819" s="265">
        <f t="shared" ref="T1819:T1824" si="2498">IFERROR(AVERAGE(K1819:L1819),"")</f>
        <v>2.7699999999999999E-2</v>
      </c>
      <c r="W1819" s="265">
        <f t="shared" ref="W1819:W1822" si="2499">AVERAGE(Q1819:T1819)</f>
        <v>2.725E-2</v>
      </c>
    </row>
    <row r="1820" spans="1:25" ht="17.45" customHeight="1" x14ac:dyDescent="0.25">
      <c r="A1820" s="257">
        <f t="shared" si="2415"/>
        <v>12</v>
      </c>
      <c r="B1820" s="257">
        <f t="shared" si="2416"/>
        <v>2022</v>
      </c>
      <c r="C1820" s="48">
        <f t="shared" si="2452"/>
        <v>44916</v>
      </c>
      <c r="D1820" s="275">
        <v>3.44E-2</v>
      </c>
      <c r="E1820" s="276"/>
      <c r="F1820" s="275">
        <v>3.5000000000000003E-2</v>
      </c>
      <c r="G1820" s="277"/>
      <c r="H1820" s="276">
        <v>3.0499999999999999E-2</v>
      </c>
      <c r="I1820" s="275">
        <v>3.8600000000000002E-2</v>
      </c>
      <c r="J1820" s="276"/>
      <c r="K1820" s="275">
        <v>2.81E-2</v>
      </c>
      <c r="L1820" s="276"/>
      <c r="M1820" s="264">
        <f t="shared" si="2448"/>
        <v>1.7415E-2</v>
      </c>
      <c r="N1820" s="264">
        <f t="shared" si="2449"/>
        <v>1.8851142857142855E-2</v>
      </c>
      <c r="O1820" s="264">
        <f t="shared" si="2450"/>
        <v>2.1850999999999999E-2</v>
      </c>
      <c r="P1820" s="264">
        <f t="shared" si="2451"/>
        <v>2.2212999999999997E-2</v>
      </c>
      <c r="Q1820" s="265">
        <f t="shared" si="2495"/>
        <v>3.44E-2</v>
      </c>
      <c r="R1820" s="265">
        <f t="shared" si="2496"/>
        <v>3.2750000000000001E-2</v>
      </c>
      <c r="S1820" s="265">
        <f t="shared" si="2497"/>
        <v>3.8600000000000002E-2</v>
      </c>
      <c r="T1820" s="265">
        <f t="shared" si="2498"/>
        <v>2.81E-2</v>
      </c>
      <c r="W1820" s="265">
        <f t="shared" si="2499"/>
        <v>3.3462500000000006E-2</v>
      </c>
    </row>
    <row r="1821" spans="1:25" ht="17.45" customHeight="1" x14ac:dyDescent="0.25">
      <c r="A1821" s="257">
        <f t="shared" si="2415"/>
        <v>12</v>
      </c>
      <c r="B1821" s="257">
        <f t="shared" si="2416"/>
        <v>2022</v>
      </c>
      <c r="C1821" s="8">
        <f t="shared" si="2452"/>
        <v>44917</v>
      </c>
      <c r="D1821" s="260"/>
      <c r="E1821" s="261">
        <v>2.1299999999999999E-2</v>
      </c>
      <c r="F1821" s="260"/>
      <c r="G1821" s="262">
        <v>3.0599999999999999E-2</v>
      </c>
      <c r="H1821" s="261"/>
      <c r="I1821" s="260"/>
      <c r="J1821" s="261">
        <v>4.2599999999999999E-2</v>
      </c>
      <c r="K1821" s="260"/>
      <c r="L1821" s="261">
        <v>2.6100000000000002E-2</v>
      </c>
      <c r="M1821" s="264">
        <f t="shared" si="2448"/>
        <v>1.7378333333333332E-2</v>
      </c>
      <c r="N1821" s="264">
        <f t="shared" si="2449"/>
        <v>1.8699714285714281E-2</v>
      </c>
      <c r="O1821" s="264">
        <f t="shared" si="2450"/>
        <v>2.2620999999999995E-2</v>
      </c>
      <c r="P1821" s="264">
        <f t="shared" si="2451"/>
        <v>2.1579666666666664E-2</v>
      </c>
      <c r="Q1821" s="265">
        <f t="shared" si="2495"/>
        <v>2.1299999999999999E-2</v>
      </c>
      <c r="R1821" s="265">
        <f t="shared" si="2496"/>
        <v>3.0599999999999999E-2</v>
      </c>
      <c r="S1821" s="265">
        <f t="shared" si="2497"/>
        <v>4.2599999999999999E-2</v>
      </c>
      <c r="T1821" s="265">
        <f t="shared" si="2498"/>
        <v>2.6100000000000002E-2</v>
      </c>
      <c r="W1821" s="265">
        <f t="shared" si="2499"/>
        <v>3.015E-2</v>
      </c>
    </row>
    <row r="1822" spans="1:25" ht="17.45" customHeight="1" x14ac:dyDescent="0.25">
      <c r="A1822" s="257">
        <f t="shared" si="2415"/>
        <v>12</v>
      </c>
      <c r="B1822" s="257">
        <f t="shared" si="2416"/>
        <v>2022</v>
      </c>
      <c r="C1822" s="8">
        <f t="shared" si="2452"/>
        <v>44918</v>
      </c>
      <c r="D1822" s="260">
        <v>2.0299999999999999E-2</v>
      </c>
      <c r="E1822" s="261"/>
      <c r="F1822" s="260">
        <v>6.5699999999999995E-2</v>
      </c>
      <c r="G1822" s="262"/>
      <c r="H1822" s="261"/>
      <c r="I1822" s="260">
        <v>3.1099999999999999E-2</v>
      </c>
      <c r="J1822" s="261"/>
      <c r="K1822" s="260">
        <v>2.8199999999999999E-2</v>
      </c>
      <c r="L1822" s="261"/>
      <c r="M1822" s="264">
        <f t="shared" si="2448"/>
        <v>1.7035000000000002E-2</v>
      </c>
      <c r="N1822" s="264">
        <f t="shared" si="2449"/>
        <v>1.955685714285714E-2</v>
      </c>
      <c r="O1822" s="264">
        <f t="shared" si="2450"/>
        <v>2.2587666666666662E-2</v>
      </c>
      <c r="P1822" s="264">
        <f t="shared" si="2451"/>
        <v>2.1206333333333331E-2</v>
      </c>
      <c r="Q1822" s="265">
        <f t="shared" si="2495"/>
        <v>2.0299999999999999E-2</v>
      </c>
      <c r="R1822" s="265">
        <f t="shared" si="2496"/>
        <v>6.5699999999999995E-2</v>
      </c>
      <c r="S1822" s="265">
        <f t="shared" si="2497"/>
        <v>3.1099999999999999E-2</v>
      </c>
      <c r="T1822" s="265">
        <f t="shared" si="2498"/>
        <v>2.8199999999999999E-2</v>
      </c>
      <c r="W1822" s="265">
        <f t="shared" si="2499"/>
        <v>3.6324999999999996E-2</v>
      </c>
      <c r="X1822" s="265">
        <f>AVERAGE(Q1818:T1822)</f>
        <v>3.0367500000000002E-2</v>
      </c>
      <c r="Y1822" s="266">
        <v>260</v>
      </c>
    </row>
    <row r="1823" spans="1:25" ht="17.45" customHeight="1" x14ac:dyDescent="0.25">
      <c r="A1823" s="257">
        <f t="shared" si="2415"/>
        <v>12</v>
      </c>
      <c r="B1823" s="257">
        <f t="shared" si="2416"/>
        <v>2022</v>
      </c>
      <c r="C1823" s="435">
        <f t="shared" si="2452"/>
        <v>44919</v>
      </c>
      <c r="D1823" s="434"/>
      <c r="E1823" s="436">
        <v>1.7100000000000001E-2</v>
      </c>
      <c r="F1823" s="434"/>
      <c r="G1823" s="438">
        <v>1.66E-2</v>
      </c>
      <c r="H1823" s="436"/>
      <c r="I1823" s="434"/>
      <c r="J1823" s="436">
        <v>1.0999999999999999E-2</v>
      </c>
      <c r="K1823" s="434"/>
      <c r="L1823" s="436">
        <v>1.6E-2</v>
      </c>
      <c r="M1823" s="264">
        <f t="shared" si="2448"/>
        <v>1.693833333333333E-2</v>
      </c>
      <c r="N1823" s="264">
        <f t="shared" si="2449"/>
        <v>1.8968285714285712E-2</v>
      </c>
      <c r="O1823" s="264">
        <f t="shared" si="2450"/>
        <v>2.2314333333333332E-2</v>
      </c>
      <c r="P1823" s="264">
        <f t="shared" si="2451"/>
        <v>2.0976333333333333E-2</v>
      </c>
      <c r="Q1823" s="442">
        <f t="shared" si="2495"/>
        <v>1.7100000000000001E-2</v>
      </c>
      <c r="R1823" s="442">
        <f t="shared" si="2496"/>
        <v>1.66E-2</v>
      </c>
      <c r="S1823" s="442">
        <f t="shared" si="2497"/>
        <v>1.0999999999999999E-2</v>
      </c>
      <c r="T1823" s="442">
        <f t="shared" si="2498"/>
        <v>1.6E-2</v>
      </c>
      <c r="U1823" s="326"/>
      <c r="V1823" s="442">
        <f>AVERAGE(Q1823:T1823)</f>
        <v>1.5175000000000001E-2</v>
      </c>
      <c r="W1823" s="445"/>
      <c r="X1823" s="257"/>
      <c r="Y1823" s="266">
        <v>260</v>
      </c>
    </row>
    <row r="1824" spans="1:25" ht="17.45" customHeight="1" x14ac:dyDescent="0.25">
      <c r="A1824" s="257">
        <f t="shared" si="2415"/>
        <v>12</v>
      </c>
      <c r="B1824" s="257">
        <f t="shared" si="2416"/>
        <v>2022</v>
      </c>
      <c r="C1824" s="435">
        <f t="shared" si="2452"/>
        <v>44920</v>
      </c>
      <c r="D1824" s="434">
        <v>1.21E-2</v>
      </c>
      <c r="E1824" s="436"/>
      <c r="F1824" s="434"/>
      <c r="G1824" s="438"/>
      <c r="H1824" s="436">
        <v>1.11E-2</v>
      </c>
      <c r="I1824" s="434">
        <v>7.45E-3</v>
      </c>
      <c r="J1824" s="436"/>
      <c r="K1824" s="434">
        <v>9.7000000000000003E-3</v>
      </c>
      <c r="L1824" s="436"/>
      <c r="M1824" s="264">
        <f t="shared" si="2448"/>
        <v>1.6861666666666664E-2</v>
      </c>
      <c r="N1824" s="264">
        <f t="shared" si="2449"/>
        <v>1.8959714285714285E-2</v>
      </c>
      <c r="O1824" s="264">
        <f t="shared" si="2450"/>
        <v>2.2129333333333331E-2</v>
      </c>
      <c r="P1824" s="264">
        <f t="shared" si="2451"/>
        <v>2.0736333333333336E-2</v>
      </c>
      <c r="Q1824" s="442">
        <f t="shared" si="2495"/>
        <v>1.21E-2</v>
      </c>
      <c r="R1824" s="442">
        <f t="shared" si="2496"/>
        <v>1.11E-2</v>
      </c>
      <c r="S1824" s="442">
        <f t="shared" si="2497"/>
        <v>7.45E-3</v>
      </c>
      <c r="T1824" s="442">
        <f t="shared" si="2498"/>
        <v>9.7000000000000003E-3</v>
      </c>
      <c r="U1824" s="326"/>
      <c r="V1824" s="442">
        <f>AVERAGE(Q1824:T1824)</f>
        <v>1.0087499999999999E-2</v>
      </c>
      <c r="W1824" s="445"/>
      <c r="X1824" s="265">
        <f>AVERAGE(Q1823:T1824)</f>
        <v>1.263125E-2</v>
      </c>
      <c r="Y1824" s="266">
        <v>260</v>
      </c>
    </row>
    <row r="1825" spans="1:30" ht="17.45" customHeight="1" x14ac:dyDescent="0.25">
      <c r="A1825" s="257">
        <f t="shared" si="2415"/>
        <v>12</v>
      </c>
      <c r="B1825" s="257">
        <f t="shared" si="2416"/>
        <v>2022</v>
      </c>
      <c r="C1825" s="8">
        <f t="shared" si="2452"/>
        <v>44921</v>
      </c>
      <c r="D1825" s="260"/>
      <c r="E1825" s="261">
        <v>2.1299999999999999E-2</v>
      </c>
      <c r="F1825" s="260"/>
      <c r="G1825" s="262">
        <v>4.0800000000000003E-2</v>
      </c>
      <c r="H1825" s="261"/>
      <c r="I1825" s="260"/>
      <c r="J1825" s="261">
        <v>3.3300000000000003E-2</v>
      </c>
      <c r="K1825" s="260"/>
      <c r="L1825" s="261">
        <v>1.7999999999999999E-2</v>
      </c>
      <c r="M1825" s="264">
        <f t="shared" si="2448"/>
        <v>1.675833333333333E-2</v>
      </c>
      <c r="N1825" s="264">
        <f t="shared" si="2449"/>
        <v>1.9773999999999996E-2</v>
      </c>
      <c r="O1825" s="264">
        <f t="shared" si="2450"/>
        <v>2.2885999999999997E-2</v>
      </c>
      <c r="P1825" s="264">
        <f t="shared" si="2451"/>
        <v>2.0693000000000003E-2</v>
      </c>
      <c r="Q1825" s="265">
        <f t="shared" ref="Q1825:Q1830" si="2500">IFERROR(AVERAGE(D1825:E1825),"")</f>
        <v>2.1299999999999999E-2</v>
      </c>
      <c r="R1825" s="265">
        <f t="shared" ref="R1825:R1830" si="2501">IFERROR(AVERAGE(F1825:H1825),"")</f>
        <v>4.0800000000000003E-2</v>
      </c>
      <c r="S1825" s="265">
        <f t="shared" ref="S1825:S1830" si="2502">IFERROR(AVERAGE(I1825:J1825),"")</f>
        <v>3.3300000000000003E-2</v>
      </c>
      <c r="T1825" s="265">
        <f t="shared" ref="T1825:T1830" si="2503">IFERROR(AVERAGE(K1825:L1825),"")</f>
        <v>1.7999999999999999E-2</v>
      </c>
      <c r="W1825" s="265">
        <f t="shared" ref="W1825:W1829" si="2504">AVERAGE(Q1825:T1825)</f>
        <v>2.8350000000000004E-2</v>
      </c>
    </row>
    <row r="1826" spans="1:30" ht="17.45" customHeight="1" x14ac:dyDescent="0.25">
      <c r="A1826" s="257">
        <f t="shared" si="2415"/>
        <v>12</v>
      </c>
      <c r="B1826" s="257">
        <f t="shared" si="2416"/>
        <v>2022</v>
      </c>
      <c r="C1826" s="48">
        <f t="shared" si="2452"/>
        <v>44922</v>
      </c>
      <c r="D1826" s="275">
        <v>1.9199999999999998E-2</v>
      </c>
      <c r="E1826" s="276"/>
      <c r="F1826" s="275">
        <v>3.2199999999999999E-2</v>
      </c>
      <c r="G1826" s="277"/>
      <c r="H1826" s="276">
        <v>2.7199999999999998E-2</v>
      </c>
      <c r="I1826" s="275">
        <v>2.0799999999999999E-2</v>
      </c>
      <c r="J1826" s="276"/>
      <c r="K1826" s="275">
        <v>2.9600000000000001E-2</v>
      </c>
      <c r="L1826" s="276"/>
      <c r="M1826" s="264">
        <f t="shared" si="2448"/>
        <v>1.6818333333333331E-2</v>
      </c>
      <c r="N1826" s="264">
        <f t="shared" si="2449"/>
        <v>2.0848285714285708E-2</v>
      </c>
      <c r="O1826" s="264">
        <f t="shared" si="2450"/>
        <v>2.2929333333333333E-2</v>
      </c>
      <c r="P1826" s="264">
        <f t="shared" si="2451"/>
        <v>2.1183E-2</v>
      </c>
      <c r="Q1826" s="265">
        <f t="shared" si="2500"/>
        <v>1.9199999999999998E-2</v>
      </c>
      <c r="R1826" s="265">
        <f t="shared" si="2501"/>
        <v>2.9699999999999997E-2</v>
      </c>
      <c r="S1826" s="265">
        <f t="shared" si="2502"/>
        <v>2.0799999999999999E-2</v>
      </c>
      <c r="T1826" s="265">
        <f t="shared" si="2503"/>
        <v>2.9600000000000001E-2</v>
      </c>
      <c r="W1826" s="265">
        <f t="shared" si="2504"/>
        <v>2.4825E-2</v>
      </c>
    </row>
    <row r="1827" spans="1:30" ht="17.45" customHeight="1" thickBot="1" x14ac:dyDescent="0.3">
      <c r="A1827" s="257">
        <f t="shared" si="2415"/>
        <v>12</v>
      </c>
      <c r="B1827" s="257">
        <f t="shared" si="2416"/>
        <v>2022</v>
      </c>
      <c r="C1827" s="8">
        <f t="shared" si="2452"/>
        <v>44923</v>
      </c>
      <c r="D1827" s="260"/>
      <c r="E1827" s="261">
        <v>1.14E-2</v>
      </c>
      <c r="F1827" s="260"/>
      <c r="G1827" s="262">
        <v>2.3400000000000001E-2</v>
      </c>
      <c r="H1827" s="261"/>
      <c r="I1827" s="260"/>
      <c r="J1827" s="261">
        <v>2.3900000000000001E-2</v>
      </c>
      <c r="K1827" s="260"/>
      <c r="L1827" s="261">
        <v>1.7399999999999999E-2</v>
      </c>
      <c r="M1827" s="264">
        <f t="shared" si="2448"/>
        <v>1.6475E-2</v>
      </c>
      <c r="N1827" s="264">
        <f t="shared" si="2449"/>
        <v>2.0851142857142856E-2</v>
      </c>
      <c r="O1827" s="264">
        <f t="shared" si="2450"/>
        <v>2.2959333333333332E-2</v>
      </c>
      <c r="P1827" s="264">
        <f t="shared" si="2451"/>
        <v>2.0892999999999998E-2</v>
      </c>
      <c r="Q1827" s="265">
        <f t="shared" si="2500"/>
        <v>1.14E-2</v>
      </c>
      <c r="R1827" s="265">
        <f t="shared" si="2501"/>
        <v>2.3400000000000001E-2</v>
      </c>
      <c r="S1827" s="265">
        <f t="shared" si="2502"/>
        <v>2.3900000000000001E-2</v>
      </c>
      <c r="T1827" s="265">
        <f t="shared" si="2503"/>
        <v>1.7399999999999999E-2</v>
      </c>
      <c r="W1827" s="265">
        <f t="shared" si="2504"/>
        <v>1.9025E-2</v>
      </c>
    </row>
    <row r="1828" spans="1:30" ht="17.45" customHeight="1" thickBot="1" x14ac:dyDescent="0.3">
      <c r="A1828" s="257">
        <f t="shared" si="2415"/>
        <v>12</v>
      </c>
      <c r="B1828" s="257">
        <f t="shared" si="2416"/>
        <v>2022</v>
      </c>
      <c r="C1828" s="8">
        <f t="shared" si="2452"/>
        <v>44924</v>
      </c>
      <c r="D1828" s="252">
        <v>9.2999999999999992E-3</v>
      </c>
      <c r="E1828" s="253"/>
      <c r="F1828" s="252">
        <v>1.21E-2</v>
      </c>
      <c r="G1828" s="254"/>
      <c r="H1828" s="253"/>
      <c r="I1828" s="252">
        <v>2.76E-2</v>
      </c>
      <c r="J1828" s="253"/>
      <c r="K1828" s="252">
        <v>1.3299999999999999E-2</v>
      </c>
      <c r="L1828" s="253"/>
      <c r="M1828" s="264">
        <f t="shared" si="2448"/>
        <v>1.6095000000000002E-2</v>
      </c>
      <c r="N1828" s="264">
        <f t="shared" si="2449"/>
        <v>2.0645428571428575E-2</v>
      </c>
      <c r="O1828" s="264">
        <f t="shared" si="2450"/>
        <v>2.2862666666666667E-2</v>
      </c>
      <c r="P1828" s="264">
        <f t="shared" si="2451"/>
        <v>2.018633333333333E-2</v>
      </c>
      <c r="Q1828" s="265">
        <f t="shared" si="2500"/>
        <v>9.2999999999999992E-3</v>
      </c>
      <c r="R1828" s="265">
        <f t="shared" si="2501"/>
        <v>1.21E-2</v>
      </c>
      <c r="S1828" s="265">
        <f t="shared" si="2502"/>
        <v>2.76E-2</v>
      </c>
      <c r="T1828" s="265">
        <f t="shared" si="2503"/>
        <v>1.3299999999999999E-2</v>
      </c>
      <c r="W1828" s="265">
        <f t="shared" si="2504"/>
        <v>1.5575E-2</v>
      </c>
      <c r="Z1828" s="514" t="s">
        <v>89</v>
      </c>
      <c r="AA1828" s="515">
        <v>2022</v>
      </c>
      <c r="AB1828" s="516"/>
      <c r="AC1828" s="516"/>
      <c r="AD1828" s="516"/>
    </row>
    <row r="1829" spans="1:30" ht="17.45" customHeight="1" x14ac:dyDescent="0.25">
      <c r="A1829" s="257">
        <f t="shared" si="2415"/>
        <v>12</v>
      </c>
      <c r="B1829" s="257">
        <f t="shared" si="2416"/>
        <v>2022</v>
      </c>
      <c r="C1829" s="8">
        <f t="shared" si="2452"/>
        <v>44925</v>
      </c>
      <c r="D1829" s="252"/>
      <c r="E1829" s="253">
        <v>5.3899999999999998E-3</v>
      </c>
      <c r="F1829" s="252"/>
      <c r="G1829" s="254">
        <v>1.7299999999999999E-2</v>
      </c>
      <c r="H1829" s="253"/>
      <c r="I1829" s="252"/>
      <c r="J1829" s="253">
        <v>9.7300000000000008E-3</v>
      </c>
      <c r="K1829" s="252"/>
      <c r="L1829" s="253">
        <v>0.01</v>
      </c>
      <c r="M1829" s="264">
        <f t="shared" si="2448"/>
        <v>1.5744666666666667E-2</v>
      </c>
      <c r="N1829" s="264">
        <f t="shared" si="2449"/>
        <v>2.0791142857142852E-2</v>
      </c>
      <c r="O1829" s="264">
        <f t="shared" si="2450"/>
        <v>2.2560333333333335E-2</v>
      </c>
      <c r="P1829" s="264">
        <f t="shared" si="2451"/>
        <v>1.9756333333333331E-2</v>
      </c>
      <c r="Q1829" s="265">
        <f t="shared" si="2500"/>
        <v>5.3899999999999998E-3</v>
      </c>
      <c r="R1829" s="265">
        <f t="shared" si="2501"/>
        <v>1.7299999999999999E-2</v>
      </c>
      <c r="S1829" s="265">
        <f t="shared" si="2502"/>
        <v>9.7300000000000008E-3</v>
      </c>
      <c r="T1829" s="265">
        <f t="shared" si="2503"/>
        <v>0.01</v>
      </c>
      <c r="W1829" s="265">
        <f t="shared" si="2504"/>
        <v>1.0605E-2</v>
      </c>
      <c r="X1829" s="265">
        <f>AVERAGE(Q1825:T1829)</f>
        <v>1.9676000000000003E-2</v>
      </c>
      <c r="Y1829" s="266">
        <v>261</v>
      </c>
      <c r="Z1829" s="517" t="s">
        <v>35</v>
      </c>
      <c r="AA1829" s="517" t="s">
        <v>1</v>
      </c>
      <c r="AB1829" s="517" t="s">
        <v>2</v>
      </c>
      <c r="AC1829" s="517" t="s">
        <v>9</v>
      </c>
      <c r="AD1829" s="517" t="s">
        <v>12</v>
      </c>
    </row>
    <row r="1830" spans="1:30" ht="17.45" customHeight="1" thickBot="1" x14ac:dyDescent="0.3">
      <c r="A1830" s="257">
        <f t="shared" si="2415"/>
        <v>12</v>
      </c>
      <c r="B1830" s="257">
        <f t="shared" si="2416"/>
        <v>2022</v>
      </c>
      <c r="C1830" s="459">
        <f t="shared" si="2452"/>
        <v>44926</v>
      </c>
      <c r="D1830" s="485">
        <v>2.5400000000000002E-3</v>
      </c>
      <c r="E1830" s="486"/>
      <c r="F1830" s="485"/>
      <c r="G1830" s="487"/>
      <c r="H1830" s="486">
        <v>2.0999999999999999E-3</v>
      </c>
      <c r="I1830" s="485">
        <v>1.47E-3</v>
      </c>
      <c r="J1830" s="486"/>
      <c r="K1830" s="485">
        <v>4.0000000000000001E-3</v>
      </c>
      <c r="L1830" s="486"/>
      <c r="M1830" s="264">
        <f t="shared" si="2448"/>
        <v>1.5222666666666664E-2</v>
      </c>
      <c r="N1830" s="264">
        <f t="shared" si="2449"/>
        <v>2.0465428571428572E-2</v>
      </c>
      <c r="O1830" s="264">
        <f t="shared" si="2450"/>
        <v>2.1926000000000001E-2</v>
      </c>
      <c r="P1830" s="264">
        <f t="shared" si="2451"/>
        <v>1.891633333333333E-2</v>
      </c>
      <c r="Q1830" s="466">
        <f t="shared" si="2500"/>
        <v>2.5400000000000002E-3</v>
      </c>
      <c r="R1830" s="466">
        <f t="shared" si="2501"/>
        <v>2.0999999999999999E-3</v>
      </c>
      <c r="S1830" s="466">
        <f t="shared" si="2502"/>
        <v>1.47E-3</v>
      </c>
      <c r="T1830" s="466">
        <f t="shared" si="2503"/>
        <v>4.0000000000000001E-3</v>
      </c>
      <c r="U1830" s="315"/>
      <c r="V1830" s="466">
        <f>AVERAGE(Q1830:T1830)</f>
        <v>2.5275000000000002E-3</v>
      </c>
      <c r="W1830" s="467"/>
      <c r="X1830" s="257"/>
      <c r="Y1830" s="266">
        <v>261</v>
      </c>
      <c r="Z1830" s="518" t="s">
        <v>58</v>
      </c>
      <c r="AA1830" s="519">
        <f>AVERAGE(D1800:E1830)</f>
        <v>1.5318709677419353E-2</v>
      </c>
      <c r="AB1830" s="519">
        <f>AVERAGE(F1800:H1830)</f>
        <v>2.027194444444444E-2</v>
      </c>
      <c r="AC1830" s="519">
        <f>AVERAGE(I1800:J1830)</f>
        <v>2.188E-2</v>
      </c>
      <c r="AD1830" s="519">
        <f>AVERAGE(K1800:L1830)</f>
        <v>1.9248064516129031E-2</v>
      </c>
    </row>
    <row r="1831" spans="1:30" ht="17.45" customHeight="1" x14ac:dyDescent="0.25">
      <c r="A1831" s="257">
        <f t="shared" si="2415"/>
        <v>1</v>
      </c>
      <c r="B1831" s="257">
        <f t="shared" si="2416"/>
        <v>2023</v>
      </c>
      <c r="C1831" s="465">
        <f t="shared" si="2452"/>
        <v>44927</v>
      </c>
      <c r="D1831" s="489"/>
      <c r="E1831" s="490">
        <v>5.0899999999999999E-3</v>
      </c>
      <c r="F1831" s="489"/>
      <c r="G1831" s="491">
        <v>7.5300000000000002E-3</v>
      </c>
      <c r="H1831" s="490"/>
      <c r="I1831" s="489"/>
      <c r="J1831" s="490">
        <v>3.0799999999999998E-3</v>
      </c>
      <c r="K1831" s="489"/>
      <c r="L1831" s="490">
        <v>7.3200000000000001E-3</v>
      </c>
      <c r="M1831" s="264">
        <f t="shared" si="2448"/>
        <v>1.5220999999999997E-2</v>
      </c>
      <c r="N1831" s="264">
        <f t="shared" si="2449"/>
        <v>2.0510285714285717E-2</v>
      </c>
      <c r="O1831" s="264">
        <f t="shared" si="2450"/>
        <v>2.1675333333333335E-2</v>
      </c>
      <c r="P1831" s="264">
        <f t="shared" si="2451"/>
        <v>1.8647E-2</v>
      </c>
      <c r="Q1831" s="442">
        <f t="shared" ref="Q1831:Q1833" si="2505">IFERROR(AVERAGE(D1831:E1831),"")</f>
        <v>5.0899999999999999E-3</v>
      </c>
      <c r="R1831" s="442">
        <f t="shared" ref="R1831:R1833" si="2506">IFERROR(AVERAGE(F1831:H1831),"")</f>
        <v>7.5300000000000002E-3</v>
      </c>
      <c r="S1831" s="442">
        <f t="shared" ref="S1831:S1833" si="2507">IFERROR(AVERAGE(I1831:J1831),"")</f>
        <v>3.0799999999999998E-3</v>
      </c>
      <c r="T1831" s="442">
        <f t="shared" ref="T1831:T1833" si="2508">IFERROR(AVERAGE(K1831:L1831),"")</f>
        <v>7.3200000000000001E-3</v>
      </c>
      <c r="V1831" s="442">
        <f>AVERAGE(Q1831:T1831)</f>
        <v>5.7549999999999997E-3</v>
      </c>
      <c r="W1831" s="445"/>
      <c r="X1831" s="265">
        <f>AVERAGE(Q1830:T1831)</f>
        <v>4.14125E-3</v>
      </c>
      <c r="Y1831" s="266">
        <v>261</v>
      </c>
      <c r="Z1831" s="518" t="s">
        <v>59</v>
      </c>
      <c r="AA1831" s="519">
        <f>MAX(D1800:E1830)</f>
        <v>3.44E-2</v>
      </c>
      <c r="AB1831" s="519">
        <f>MAX(F1800:H1830)</f>
        <v>6.5699999999999995E-2</v>
      </c>
      <c r="AC1831" s="519">
        <f>MAX(I1800:J1830)</f>
        <v>4.2599999999999999E-2</v>
      </c>
      <c r="AD1831" s="519">
        <f>MAX(K1800:L1830)</f>
        <v>2.9600000000000001E-2</v>
      </c>
    </row>
    <row r="1832" spans="1:30" ht="17.45" customHeight="1" thickBot="1" x14ac:dyDescent="0.3">
      <c r="A1832" s="257">
        <f t="shared" si="2415"/>
        <v>1</v>
      </c>
      <c r="B1832" s="257">
        <f t="shared" si="2416"/>
        <v>2023</v>
      </c>
      <c r="C1832" s="48">
        <f t="shared" si="2452"/>
        <v>44928</v>
      </c>
      <c r="D1832" s="275">
        <v>7.7299999999999999E-3</v>
      </c>
      <c r="E1832" s="276"/>
      <c r="F1832" s="275">
        <v>4.13E-3</v>
      </c>
      <c r="G1832" s="277"/>
      <c r="H1832" s="276">
        <v>4.7400000000000003E-3</v>
      </c>
      <c r="I1832" s="275">
        <v>3.9500000000000004E-3</v>
      </c>
      <c r="J1832" s="276"/>
      <c r="K1832" s="275">
        <v>6.7600000000000004E-3</v>
      </c>
      <c r="L1832" s="276"/>
      <c r="M1832" s="264">
        <f t="shared" si="2448"/>
        <v>1.5222999999999997E-2</v>
      </c>
      <c r="N1832" s="264">
        <f t="shared" si="2449"/>
        <v>2.0285999999999998E-2</v>
      </c>
      <c r="O1832" s="264">
        <f t="shared" si="2450"/>
        <v>2.1513000000000001E-2</v>
      </c>
      <c r="P1832" s="264">
        <f t="shared" si="2451"/>
        <v>1.8478999999999999E-2</v>
      </c>
      <c r="Q1832" s="265">
        <f t="shared" si="2505"/>
        <v>7.7299999999999999E-3</v>
      </c>
      <c r="R1832" s="265">
        <f t="shared" si="2506"/>
        <v>4.4349999999999997E-3</v>
      </c>
      <c r="S1832" s="265">
        <f t="shared" si="2507"/>
        <v>3.9500000000000004E-3</v>
      </c>
      <c r="T1832" s="265">
        <f t="shared" si="2508"/>
        <v>6.7600000000000004E-3</v>
      </c>
      <c r="W1832" s="265">
        <f t="shared" ref="W1832:W1833" si="2509">AVERAGE(Q1832:T1832)</f>
        <v>5.7187499999999999E-3</v>
      </c>
      <c r="Z1832" s="520" t="s">
        <v>128</v>
      </c>
      <c r="AA1832" s="521">
        <f>COUNTIF(D1800:E1830,"&gt;=0.075")</f>
        <v>0</v>
      </c>
      <c r="AB1832" s="521">
        <f>COUNTIF(F1800:H1830,"&gt;=0.075")</f>
        <v>0</v>
      </c>
      <c r="AC1832" s="521">
        <f>COUNTIF(I1800:J1830,"&gt;=0.075")</f>
        <v>0</v>
      </c>
      <c r="AD1832" s="521">
        <f>COUNTIF(K1800:L1830,"&gt;=0.075")</f>
        <v>0</v>
      </c>
    </row>
    <row r="1833" spans="1:30" ht="17.45" customHeight="1" thickBot="1" x14ac:dyDescent="0.3">
      <c r="A1833" s="257">
        <f t="shared" si="2415"/>
        <v>1</v>
      </c>
      <c r="B1833" s="257">
        <f t="shared" si="2416"/>
        <v>2023</v>
      </c>
      <c r="C1833" s="8">
        <f t="shared" si="2452"/>
        <v>44929</v>
      </c>
      <c r="D1833" s="260"/>
      <c r="E1833" s="261">
        <v>2.7899999999999999E-3</v>
      </c>
      <c r="F1833" s="260"/>
      <c r="G1833" s="262">
        <v>3.0400000000000002E-3</v>
      </c>
      <c r="H1833" s="261"/>
      <c r="I1833" s="260"/>
      <c r="J1833" s="261">
        <v>4.8999999999999998E-3</v>
      </c>
      <c r="K1833" s="260"/>
      <c r="L1833" s="261">
        <v>7.0000000000000001E-3</v>
      </c>
      <c r="M1833" s="264">
        <f t="shared" si="2448"/>
        <v>1.5092333333333331E-2</v>
      </c>
      <c r="N1833" s="264">
        <f t="shared" si="2449"/>
        <v>2.0144571428571428E-2</v>
      </c>
      <c r="O1833" s="264">
        <f t="shared" si="2450"/>
        <v>2.1454333333333336E-2</v>
      </c>
      <c r="P1833" s="264">
        <f t="shared" si="2451"/>
        <v>1.8452000000000003E-2</v>
      </c>
      <c r="Q1833" s="265">
        <f t="shared" si="2505"/>
        <v>2.7899999999999999E-3</v>
      </c>
      <c r="R1833" s="265">
        <f t="shared" si="2506"/>
        <v>3.0400000000000002E-3</v>
      </c>
      <c r="S1833" s="265">
        <f t="shared" si="2507"/>
        <v>4.8999999999999998E-3</v>
      </c>
      <c r="T1833" s="265">
        <f t="shared" si="2508"/>
        <v>7.0000000000000001E-3</v>
      </c>
      <c r="W1833" s="265">
        <f t="shared" si="2509"/>
        <v>4.4324999999999998E-3</v>
      </c>
      <c r="AD1833" s="522">
        <f>AVERAGE(AA1830:AD1830)</f>
        <v>1.9179679659498204E-2</v>
      </c>
    </row>
    <row r="1834" spans="1:30" ht="17.45" customHeight="1" thickBot="1" x14ac:dyDescent="0.3">
      <c r="A1834" s="257">
        <f t="shared" si="2415"/>
        <v>1</v>
      </c>
      <c r="B1834" s="257">
        <f t="shared" si="2416"/>
        <v>2023</v>
      </c>
      <c r="C1834" s="8">
        <f t="shared" si="2452"/>
        <v>44930</v>
      </c>
      <c r="D1834" s="260">
        <v>3.4299999999999999E-3</v>
      </c>
      <c r="E1834" s="261"/>
      <c r="F1834" s="260">
        <v>1.83E-3</v>
      </c>
      <c r="G1834" s="262"/>
      <c r="H1834" s="261"/>
      <c r="I1834" s="260">
        <v>3.5100000000000001E-3</v>
      </c>
      <c r="J1834" s="261"/>
      <c r="K1834" s="260">
        <v>4.7400000000000003E-3</v>
      </c>
      <c r="L1834" s="261"/>
      <c r="M1834" s="264">
        <f t="shared" si="2448"/>
        <v>1.4423333333333333E-2</v>
      </c>
      <c r="N1834" s="264">
        <f t="shared" si="2449"/>
        <v>1.9639714285714285E-2</v>
      </c>
      <c r="O1834" s="264">
        <f t="shared" si="2450"/>
        <v>2.0994666666666672E-2</v>
      </c>
      <c r="P1834" s="264">
        <f t="shared" si="2451"/>
        <v>1.8079999999999999E-2</v>
      </c>
      <c r="Q1834" s="265">
        <f t="shared" ref="Q1834:Q1839" si="2510">IFERROR(AVERAGE(D1834:E1834),"")</f>
        <v>3.4299999999999999E-3</v>
      </c>
      <c r="R1834" s="265">
        <f t="shared" ref="R1834:R1839" si="2511">IFERROR(AVERAGE(F1834:H1834),"")</f>
        <v>1.83E-3</v>
      </c>
      <c r="S1834" s="265">
        <f t="shared" ref="S1834:S1839" si="2512">IFERROR(AVERAGE(I1834:J1834),"")</f>
        <v>3.5100000000000001E-3</v>
      </c>
      <c r="T1834" s="265">
        <f t="shared" ref="T1834:T1839" si="2513">IFERROR(AVERAGE(K1834:L1834),"")</f>
        <v>4.7400000000000003E-3</v>
      </c>
      <c r="W1834" s="265">
        <f t="shared" ref="W1834:W1836" si="2514">AVERAGE(Q1834:T1834)</f>
        <v>3.3775000000000003E-3</v>
      </c>
    </row>
    <row r="1835" spans="1:30" ht="17.45" customHeight="1" thickBot="1" x14ac:dyDescent="0.3">
      <c r="A1835" s="257">
        <f t="shared" si="2415"/>
        <v>1</v>
      </c>
      <c r="B1835" s="257">
        <f t="shared" si="2416"/>
        <v>2023</v>
      </c>
      <c r="C1835" s="8">
        <f t="shared" si="2452"/>
        <v>44931</v>
      </c>
      <c r="D1835" s="260"/>
      <c r="E1835" s="261">
        <v>5.8199999999999997E-3</v>
      </c>
      <c r="F1835" s="260"/>
      <c r="G1835" s="262">
        <v>8.1700000000000002E-3</v>
      </c>
      <c r="H1835" s="261"/>
      <c r="I1835" s="260"/>
      <c r="J1835" s="261">
        <v>1.2999999999999999E-2</v>
      </c>
      <c r="K1835" s="260"/>
      <c r="L1835" s="261">
        <v>1.0699999999999999E-2</v>
      </c>
      <c r="M1835" s="264">
        <f t="shared" si="2448"/>
        <v>1.4110666666666664E-2</v>
      </c>
      <c r="N1835" s="264">
        <f t="shared" si="2449"/>
        <v>1.9530285714285712E-2</v>
      </c>
      <c r="O1835" s="264">
        <f t="shared" si="2450"/>
        <v>2.0821333333333341E-2</v>
      </c>
      <c r="P1835" s="264">
        <f t="shared" si="2451"/>
        <v>1.7623333333333335E-2</v>
      </c>
      <c r="Q1835" s="265">
        <f t="shared" si="2510"/>
        <v>5.8199999999999997E-3</v>
      </c>
      <c r="R1835" s="265">
        <f t="shared" si="2511"/>
        <v>8.1700000000000002E-3</v>
      </c>
      <c r="S1835" s="265">
        <f t="shared" si="2512"/>
        <v>1.2999999999999999E-2</v>
      </c>
      <c r="T1835" s="265">
        <f t="shared" si="2513"/>
        <v>1.0699999999999999E-2</v>
      </c>
      <c r="W1835" s="265">
        <f t="shared" si="2514"/>
        <v>9.4225000000000003E-3</v>
      </c>
      <c r="Z1835" s="514" t="s">
        <v>73</v>
      </c>
      <c r="AA1835" s="515">
        <v>2022</v>
      </c>
      <c r="AB1835" s="516"/>
      <c r="AC1835" s="516"/>
      <c r="AD1835" s="516"/>
    </row>
    <row r="1836" spans="1:30" ht="17.45" customHeight="1" x14ac:dyDescent="0.25">
      <c r="A1836" s="257">
        <f t="shared" si="2415"/>
        <v>1</v>
      </c>
      <c r="B1836" s="257">
        <f t="shared" si="2416"/>
        <v>2023</v>
      </c>
      <c r="C1836" s="8">
        <f t="shared" si="2452"/>
        <v>44932</v>
      </c>
      <c r="D1836" s="260">
        <v>8.8400000000000006E-3</v>
      </c>
      <c r="E1836" s="261"/>
      <c r="F1836" s="260"/>
      <c r="G1836" s="262"/>
      <c r="H1836" s="261">
        <v>1.14E-2</v>
      </c>
      <c r="I1836" s="260">
        <v>0.02</v>
      </c>
      <c r="J1836" s="261"/>
      <c r="K1836" s="260">
        <v>1.2699999999999999E-2</v>
      </c>
      <c r="L1836" s="261"/>
      <c r="M1836" s="264">
        <f t="shared" si="2448"/>
        <v>1.377533333333333E-2</v>
      </c>
      <c r="N1836" s="264">
        <f t="shared" si="2449"/>
        <v>1.9427428571428564E-2</v>
      </c>
      <c r="O1836" s="264">
        <f t="shared" si="2450"/>
        <v>2.0638000000000004E-2</v>
      </c>
      <c r="P1836" s="264">
        <f t="shared" si="2451"/>
        <v>1.7353333333333335E-2</v>
      </c>
      <c r="Q1836" s="265">
        <f t="shared" si="2510"/>
        <v>8.8400000000000006E-3</v>
      </c>
      <c r="R1836" s="265">
        <f t="shared" si="2511"/>
        <v>1.14E-2</v>
      </c>
      <c r="S1836" s="265">
        <f t="shared" si="2512"/>
        <v>0.02</v>
      </c>
      <c r="T1836" s="265">
        <f t="shared" si="2513"/>
        <v>1.2699999999999999E-2</v>
      </c>
      <c r="W1836" s="265">
        <f t="shared" si="2514"/>
        <v>1.3235E-2</v>
      </c>
      <c r="X1836" s="265">
        <f>AVERAGE(Q1832:T1836)</f>
        <v>7.2372499999999989E-3</v>
      </c>
      <c r="Y1836" s="266">
        <v>262</v>
      </c>
      <c r="Z1836" s="517" t="s">
        <v>35</v>
      </c>
      <c r="AA1836" s="517" t="s">
        <v>1</v>
      </c>
      <c r="AB1836" s="517" t="s">
        <v>2</v>
      </c>
      <c r="AC1836" s="517" t="s">
        <v>9</v>
      </c>
      <c r="AD1836" s="517" t="s">
        <v>12</v>
      </c>
    </row>
    <row r="1837" spans="1:30" ht="17.45" customHeight="1" x14ac:dyDescent="0.25">
      <c r="A1837" s="257">
        <f t="shared" si="2415"/>
        <v>1</v>
      </c>
      <c r="B1837" s="257">
        <f t="shared" si="2416"/>
        <v>2023</v>
      </c>
      <c r="C1837" s="435">
        <f t="shared" si="2452"/>
        <v>44933</v>
      </c>
      <c r="D1837" s="434"/>
      <c r="E1837" s="436">
        <v>8.6800000000000002E-3</v>
      </c>
      <c r="F1837" s="434"/>
      <c r="G1837" s="438">
        <v>1.2800000000000001E-2</v>
      </c>
      <c r="H1837" s="436"/>
      <c r="I1837" s="434"/>
      <c r="J1837" s="436">
        <v>1.26E-2</v>
      </c>
      <c r="K1837" s="434"/>
      <c r="L1837" s="444">
        <v>0.13100000000000001</v>
      </c>
      <c r="M1837" s="264">
        <f t="shared" si="2448"/>
        <v>1.3641333333333332E-2</v>
      </c>
      <c r="N1837" s="264">
        <f t="shared" si="2449"/>
        <v>1.9170285714285713E-2</v>
      </c>
      <c r="O1837" s="264">
        <f t="shared" si="2450"/>
        <v>2.0317999999999999E-2</v>
      </c>
      <c r="P1837" s="264">
        <f t="shared" si="2451"/>
        <v>2.1003333333333336E-2</v>
      </c>
      <c r="Q1837" s="442">
        <f t="shared" si="2510"/>
        <v>8.6800000000000002E-3</v>
      </c>
      <c r="R1837" s="442">
        <f t="shared" si="2511"/>
        <v>1.2800000000000001E-2</v>
      </c>
      <c r="S1837" s="442">
        <f t="shared" si="2512"/>
        <v>1.26E-2</v>
      </c>
      <c r="T1837" s="442">
        <f t="shared" si="2513"/>
        <v>0.13100000000000001</v>
      </c>
      <c r="U1837" s="441"/>
      <c r="V1837" s="442">
        <f>AVERAGE(Q1837:T1837)</f>
        <v>4.1270000000000001E-2</v>
      </c>
      <c r="W1837" s="445"/>
      <c r="X1837" s="257"/>
      <c r="Y1837" s="266">
        <v>262</v>
      </c>
      <c r="Z1837" s="518" t="s">
        <v>58</v>
      </c>
      <c r="AA1837" s="519">
        <f>AVERAGE(D1466:E1830)</f>
        <v>2.5813791208791216E-2</v>
      </c>
      <c r="AB1837" s="519">
        <f>AVERAGE(F1466:H1830)</f>
        <v>2.6917558685446034E-2</v>
      </c>
      <c r="AC1837" s="519">
        <f>AVERAGE(I1466:J1830)</f>
        <v>2.1885999999999992E-2</v>
      </c>
      <c r="AD1837" s="519">
        <f>AVERAGE(K1466:L1830)</f>
        <v>2.9197726027397258E-2</v>
      </c>
    </row>
    <row r="1838" spans="1:30" ht="17.45" customHeight="1" x14ac:dyDescent="0.25">
      <c r="A1838" s="257">
        <f t="shared" si="2415"/>
        <v>1</v>
      </c>
      <c r="B1838" s="257">
        <f t="shared" si="2416"/>
        <v>2023</v>
      </c>
      <c r="C1838" s="48">
        <f t="shared" si="2452"/>
        <v>44934</v>
      </c>
      <c r="D1838" s="434">
        <v>8.4899999999999993E-3</v>
      </c>
      <c r="E1838" s="436"/>
      <c r="F1838" s="434">
        <v>8.6599999999999993E-3</v>
      </c>
      <c r="G1838" s="438"/>
      <c r="H1838" s="436">
        <v>9.4299999999999991E-3</v>
      </c>
      <c r="I1838" s="434">
        <v>1.03E-2</v>
      </c>
      <c r="J1838" s="436"/>
      <c r="K1838" s="434">
        <v>1.49E-2</v>
      </c>
      <c r="L1838" s="436"/>
      <c r="M1838" s="264">
        <f t="shared" si="2448"/>
        <v>1.3460999999999999E-2</v>
      </c>
      <c r="N1838" s="264">
        <f t="shared" si="2449"/>
        <v>1.8955714285714281E-2</v>
      </c>
      <c r="O1838" s="264">
        <f t="shared" si="2450"/>
        <v>2.0021333333333335E-2</v>
      </c>
      <c r="P1838" s="264">
        <f t="shared" si="2451"/>
        <v>2.075666666666667E-2</v>
      </c>
      <c r="Q1838" s="442">
        <f t="shared" si="2510"/>
        <v>8.4899999999999993E-3</v>
      </c>
      <c r="R1838" s="442">
        <f t="shared" si="2511"/>
        <v>9.0449999999999992E-3</v>
      </c>
      <c r="S1838" s="442">
        <f t="shared" si="2512"/>
        <v>1.03E-2</v>
      </c>
      <c r="T1838" s="442">
        <f t="shared" si="2513"/>
        <v>1.49E-2</v>
      </c>
      <c r="V1838" s="442">
        <f>AVERAGE(Q1838:T1838)</f>
        <v>1.0683749999999999E-2</v>
      </c>
      <c r="W1838" s="445"/>
      <c r="X1838" s="265">
        <f>AVERAGE(Q1837:T1838)</f>
        <v>2.5976875E-2</v>
      </c>
      <c r="Y1838" s="266">
        <v>262</v>
      </c>
      <c r="Z1838" s="518" t="s">
        <v>59</v>
      </c>
      <c r="AA1838" s="519">
        <f>MAX(D1466:E1830)</f>
        <v>0.44900000000000001</v>
      </c>
      <c r="AB1838" s="519">
        <f>MAX(F1466:H1830)</f>
        <v>0.152</v>
      </c>
      <c r="AC1838" s="519">
        <f>MAX(I1466:J1830)</f>
        <v>7.85E-2</v>
      </c>
      <c r="AD1838" s="519">
        <f>MAX(K1466:L1830)</f>
        <v>0.14499999999999999</v>
      </c>
    </row>
    <row r="1839" spans="1:30" ht="17.45" customHeight="1" thickBot="1" x14ac:dyDescent="0.3">
      <c r="A1839" s="257">
        <f t="shared" si="2415"/>
        <v>1</v>
      </c>
      <c r="B1839" s="257">
        <f t="shared" si="2416"/>
        <v>2023</v>
      </c>
      <c r="C1839" s="8">
        <f t="shared" si="2452"/>
        <v>44935</v>
      </c>
      <c r="D1839" s="260"/>
      <c r="E1839" s="261">
        <v>6.5900000000000004E-3</v>
      </c>
      <c r="F1839" s="260"/>
      <c r="G1839" s="262">
        <v>9.1599999999999997E-3</v>
      </c>
      <c r="H1839" s="261"/>
      <c r="I1839" s="260"/>
      <c r="J1839" s="261">
        <v>1.04E-2</v>
      </c>
      <c r="K1839" s="260"/>
      <c r="L1839" s="261">
        <v>1.12E-2</v>
      </c>
      <c r="M1839" s="264">
        <f t="shared" si="2448"/>
        <v>1.3300666666666664E-2</v>
      </c>
      <c r="N1839" s="264">
        <f t="shared" si="2449"/>
        <v>1.8957999999999996E-2</v>
      </c>
      <c r="O1839" s="264">
        <f t="shared" si="2450"/>
        <v>2.0089000000000003E-2</v>
      </c>
      <c r="P1839" s="264">
        <f t="shared" si="2451"/>
        <v>2.0626666666666668E-2</v>
      </c>
      <c r="Q1839" s="265">
        <f t="shared" si="2510"/>
        <v>6.5900000000000004E-3</v>
      </c>
      <c r="R1839" s="265">
        <f t="shared" si="2511"/>
        <v>9.1599999999999997E-3</v>
      </c>
      <c r="S1839" s="265">
        <f t="shared" si="2512"/>
        <v>1.04E-2</v>
      </c>
      <c r="T1839" s="265">
        <f t="shared" si="2513"/>
        <v>1.12E-2</v>
      </c>
      <c r="W1839" s="265">
        <f t="shared" ref="W1839" si="2515">AVERAGE(Q1839:T1839)</f>
        <v>9.3375000000000003E-3</v>
      </c>
      <c r="Z1839" s="520" t="s">
        <v>128</v>
      </c>
      <c r="AA1839" s="521">
        <f>COUNTIF(D1466:E1830,"&gt;=0.075")</f>
        <v>6</v>
      </c>
      <c r="AB1839" s="521">
        <f>COUNTIF(F1466:H1830,"&gt;=0.075")</f>
        <v>8</v>
      </c>
      <c r="AC1839" s="521">
        <f>COUNTIF(I1466:J1830,"&gt;=0.075")</f>
        <v>1</v>
      </c>
      <c r="AD1839" s="521">
        <f>COUNTIF(K1466:L1830,"&gt;=0.075")</f>
        <v>5</v>
      </c>
    </row>
    <row r="1840" spans="1:30" ht="17.45" customHeight="1" thickBot="1" x14ac:dyDescent="0.3">
      <c r="A1840" s="257">
        <f t="shared" ref="A1840:A1903" si="2516">IF(ISNUMBER(C1840),MONTH(C1840),"")</f>
        <v>1</v>
      </c>
      <c r="B1840" s="257">
        <f t="shared" ref="B1840:B1903" si="2517">IF(ISNUMBER(C1840),YEAR(C1840),"")</f>
        <v>2023</v>
      </c>
      <c r="C1840" s="8">
        <f t="shared" si="2452"/>
        <v>44936</v>
      </c>
      <c r="D1840" s="252">
        <v>5.0099999999999997E-3</v>
      </c>
      <c r="E1840" s="253"/>
      <c r="F1840" s="252">
        <v>1.04E-2</v>
      </c>
      <c r="G1840" s="254"/>
      <c r="H1840" s="253"/>
      <c r="I1840" s="252">
        <v>5.94E-3</v>
      </c>
      <c r="J1840" s="253"/>
      <c r="K1840" s="252">
        <v>1.35E-2</v>
      </c>
      <c r="L1840" s="253"/>
      <c r="M1840" s="264">
        <f t="shared" si="2448"/>
        <v>1.3124333333333332E-2</v>
      </c>
      <c r="N1840" s="264">
        <f t="shared" si="2449"/>
        <v>1.9073142857142851E-2</v>
      </c>
      <c r="O1840" s="264">
        <f t="shared" si="2450"/>
        <v>2.0197666666666666E-2</v>
      </c>
      <c r="P1840" s="264">
        <f t="shared" si="2451"/>
        <v>2.0760666666666667E-2</v>
      </c>
      <c r="Q1840" s="265">
        <f t="shared" ref="Q1840" si="2518">IFERROR(AVERAGE(D1840:E1840),"")</f>
        <v>5.0099999999999997E-3</v>
      </c>
      <c r="R1840" s="265">
        <f t="shared" ref="R1840" si="2519">IFERROR(AVERAGE(F1840:H1840),"")</f>
        <v>1.04E-2</v>
      </c>
      <c r="S1840" s="265">
        <f t="shared" ref="S1840" si="2520">IFERROR(AVERAGE(I1840:J1840),"")</f>
        <v>5.94E-3</v>
      </c>
      <c r="T1840" s="265">
        <f t="shared" ref="T1840" si="2521">IFERROR(AVERAGE(K1840:L1840),"")</f>
        <v>1.35E-2</v>
      </c>
      <c r="W1840" s="265">
        <f t="shared" ref="W1840" si="2522">AVERAGE(Q1840:T1840)</f>
        <v>8.7124999999999998E-3</v>
      </c>
      <c r="AA1840" s="522">
        <f>AVERAGE(I1466:Q1830)</f>
        <v>2.5748472303101962E-2</v>
      </c>
      <c r="AD1840" s="522">
        <f>AVERAGE(AA1837:AD1837)</f>
        <v>2.5953768980408624E-2</v>
      </c>
    </row>
    <row r="1841" spans="1:25" ht="17.45" customHeight="1" x14ac:dyDescent="0.25">
      <c r="A1841" s="257">
        <f t="shared" si="2516"/>
        <v>1</v>
      </c>
      <c r="B1841" s="257">
        <f t="shared" si="2517"/>
        <v>2023</v>
      </c>
      <c r="C1841" s="8">
        <f t="shared" si="2452"/>
        <v>44937</v>
      </c>
      <c r="D1841" s="252"/>
      <c r="E1841" s="253">
        <v>1.14E-2</v>
      </c>
      <c r="F1841" s="252"/>
      <c r="G1841" s="254">
        <v>1.49E-2</v>
      </c>
      <c r="H1841" s="253"/>
      <c r="I1841" s="252"/>
      <c r="J1841" s="253">
        <v>2.5100000000000001E-2</v>
      </c>
      <c r="K1841" s="252"/>
      <c r="L1841" s="253">
        <v>2.0199999999999999E-2</v>
      </c>
      <c r="M1841" s="264">
        <f t="shared" si="2448"/>
        <v>1.3299999999999999E-2</v>
      </c>
      <c r="N1841" s="264">
        <f t="shared" si="2449"/>
        <v>1.9339714285714283E-2</v>
      </c>
      <c r="O1841" s="264">
        <f t="shared" si="2450"/>
        <v>2.0547666666666669E-2</v>
      </c>
      <c r="P1841" s="264">
        <f t="shared" si="2451"/>
        <v>2.0897333333333334E-2</v>
      </c>
      <c r="Q1841" s="265">
        <f t="shared" ref="Q1841" si="2523">IFERROR(AVERAGE(D1841:E1841),"")</f>
        <v>1.14E-2</v>
      </c>
      <c r="R1841" s="265">
        <f t="shared" ref="R1841" si="2524">IFERROR(AVERAGE(F1841:H1841),"")</f>
        <v>1.49E-2</v>
      </c>
      <c r="S1841" s="265">
        <f t="shared" ref="S1841" si="2525">IFERROR(AVERAGE(I1841:J1841),"")</f>
        <v>2.5100000000000001E-2</v>
      </c>
      <c r="T1841" s="265">
        <f t="shared" ref="T1841" si="2526">IFERROR(AVERAGE(K1841:L1841),"")</f>
        <v>2.0199999999999999E-2</v>
      </c>
      <c r="W1841" s="265">
        <f t="shared" ref="W1841" si="2527">AVERAGE(Q1841:T1841)</f>
        <v>1.7899999999999999E-2</v>
      </c>
    </row>
    <row r="1842" spans="1:25" ht="17.45" customHeight="1" x14ac:dyDescent="0.25">
      <c r="A1842" s="257">
        <f t="shared" si="2516"/>
        <v>1</v>
      </c>
      <c r="B1842" s="257">
        <f t="shared" si="2517"/>
        <v>2023</v>
      </c>
      <c r="C1842" s="8">
        <f t="shared" si="2452"/>
        <v>44938</v>
      </c>
      <c r="D1842" s="260">
        <v>1.21E-2</v>
      </c>
      <c r="E1842" s="261"/>
      <c r="F1842" s="260"/>
      <c r="G1842" s="262"/>
      <c r="H1842" s="261">
        <v>1.6899999999999998E-2</v>
      </c>
      <c r="I1842" s="260">
        <v>3.1600000000000003E-2</v>
      </c>
      <c r="J1842" s="261"/>
      <c r="K1842" s="260">
        <v>2.3800000000000002E-2</v>
      </c>
      <c r="L1842" s="261"/>
      <c r="M1842" s="264">
        <f t="shared" si="2448"/>
        <v>1.3126666666666667E-2</v>
      </c>
      <c r="N1842" s="264">
        <f t="shared" si="2449"/>
        <v>1.9431142857142855E-2</v>
      </c>
      <c r="O1842" s="264">
        <f t="shared" si="2450"/>
        <v>2.0184333333333335E-2</v>
      </c>
      <c r="P1842" s="264">
        <f t="shared" si="2451"/>
        <v>2.0897333333333334E-2</v>
      </c>
      <c r="Q1842" s="265">
        <f t="shared" ref="Q1842" si="2528">IFERROR(AVERAGE(D1842:E1842),"")</f>
        <v>1.21E-2</v>
      </c>
      <c r="R1842" s="265">
        <f t="shared" ref="R1842" si="2529">IFERROR(AVERAGE(F1842:H1842),"")</f>
        <v>1.6899999999999998E-2</v>
      </c>
      <c r="S1842" s="265">
        <f t="shared" ref="S1842" si="2530">IFERROR(AVERAGE(I1842:J1842),"")</f>
        <v>3.1600000000000003E-2</v>
      </c>
      <c r="T1842" s="265">
        <f t="shared" ref="T1842" si="2531">IFERROR(AVERAGE(K1842:L1842),"")</f>
        <v>2.3800000000000002E-2</v>
      </c>
      <c r="W1842" s="265">
        <f t="shared" ref="W1842" si="2532">AVERAGE(Q1842:T1842)</f>
        <v>2.1100000000000001E-2</v>
      </c>
    </row>
    <row r="1843" spans="1:25" ht="17.45" customHeight="1" x14ac:dyDescent="0.25">
      <c r="A1843" s="257">
        <f t="shared" si="2516"/>
        <v>1</v>
      </c>
      <c r="B1843" s="257">
        <f t="shared" si="2517"/>
        <v>2023</v>
      </c>
      <c r="C1843" s="8">
        <f t="shared" si="2452"/>
        <v>44939</v>
      </c>
      <c r="D1843" s="260"/>
      <c r="E1843" s="261">
        <v>2.41E-2</v>
      </c>
      <c r="F1843" s="260"/>
      <c r="G1843" s="262">
        <v>2.0299999999999999E-2</v>
      </c>
      <c r="H1843" s="261"/>
      <c r="I1843" s="260"/>
      <c r="J1843" s="261">
        <v>3.3500000000000002E-2</v>
      </c>
      <c r="K1843" s="260"/>
      <c r="L1843" s="261">
        <v>2.9499999999999998E-2</v>
      </c>
      <c r="M1843" s="264">
        <f t="shared" si="2448"/>
        <v>1.319E-2</v>
      </c>
      <c r="N1843" s="264">
        <f t="shared" si="2449"/>
        <v>1.9236857142857142E-2</v>
      </c>
      <c r="O1843" s="264">
        <f t="shared" si="2450"/>
        <v>2.0224333333333334E-2</v>
      </c>
      <c r="P1843" s="264">
        <f t="shared" si="2451"/>
        <v>2.1073999999999999E-2</v>
      </c>
      <c r="Q1843" s="265">
        <f t="shared" ref="Q1843:Q1845" si="2533">IFERROR(AVERAGE(D1843:E1843),"")</f>
        <v>2.41E-2</v>
      </c>
      <c r="R1843" s="265">
        <f t="shared" ref="R1843:R1845" si="2534">IFERROR(AVERAGE(F1843:H1843),"")</f>
        <v>2.0299999999999999E-2</v>
      </c>
      <c r="S1843" s="265">
        <f t="shared" ref="S1843:S1845" si="2535">IFERROR(AVERAGE(I1843:J1843),"")</f>
        <v>3.3500000000000002E-2</v>
      </c>
      <c r="T1843" s="265">
        <f t="shared" ref="T1843:T1845" si="2536">IFERROR(AVERAGE(K1843:L1843),"")</f>
        <v>2.9499999999999998E-2</v>
      </c>
      <c r="W1843" s="265">
        <f t="shared" ref="W1843" si="2537">AVERAGE(Q1843:T1843)</f>
        <v>2.6849999999999999E-2</v>
      </c>
      <c r="X1843" s="265">
        <f>AVERAGE(Q1839:T1843)</f>
        <v>1.678E-2</v>
      </c>
      <c r="Y1843" s="266">
        <v>263</v>
      </c>
    </row>
    <row r="1844" spans="1:25" ht="17.45" customHeight="1" x14ac:dyDescent="0.25">
      <c r="A1844" s="257">
        <f t="shared" si="2516"/>
        <v>1</v>
      </c>
      <c r="B1844" s="257">
        <f t="shared" si="2517"/>
        <v>2023</v>
      </c>
      <c r="C1844" s="48">
        <f t="shared" si="2452"/>
        <v>44940</v>
      </c>
      <c r="D1844" s="434">
        <v>1.03E-2</v>
      </c>
      <c r="E1844" s="436"/>
      <c r="F1844" s="434">
        <v>1.24E-2</v>
      </c>
      <c r="G1844" s="438"/>
      <c r="H1844" s="436">
        <v>1.5900000000000001E-2</v>
      </c>
      <c r="I1844" s="434">
        <v>1.61E-2</v>
      </c>
      <c r="J1844" s="436"/>
      <c r="K1844" s="434">
        <v>1.24E-2</v>
      </c>
      <c r="L1844" s="436"/>
      <c r="M1844" s="264">
        <f t="shared" si="2448"/>
        <v>1.299E-2</v>
      </c>
      <c r="N1844" s="264">
        <f t="shared" si="2449"/>
        <v>1.8936857142857141E-2</v>
      </c>
      <c r="O1844" s="264">
        <f t="shared" si="2450"/>
        <v>1.9584333333333336E-2</v>
      </c>
      <c r="P1844" s="264">
        <f t="shared" si="2451"/>
        <v>2.0677333333333329E-2</v>
      </c>
      <c r="Q1844" s="442">
        <f t="shared" si="2533"/>
        <v>1.03E-2</v>
      </c>
      <c r="R1844" s="442">
        <f t="shared" si="2534"/>
        <v>1.4149999999999999E-2</v>
      </c>
      <c r="S1844" s="442">
        <f t="shared" si="2535"/>
        <v>1.61E-2</v>
      </c>
      <c r="T1844" s="442">
        <f t="shared" si="2536"/>
        <v>1.24E-2</v>
      </c>
      <c r="U1844" s="441"/>
      <c r="V1844" s="442">
        <f>AVERAGE(Q1844:T1844)</f>
        <v>1.3237500000000001E-2</v>
      </c>
      <c r="W1844" s="445"/>
      <c r="X1844" s="257"/>
      <c r="Y1844" s="266">
        <v>263</v>
      </c>
    </row>
    <row r="1845" spans="1:25" ht="17.45" customHeight="1" x14ac:dyDescent="0.25">
      <c r="A1845" s="257">
        <f t="shared" si="2516"/>
        <v>1</v>
      </c>
      <c r="B1845" s="257">
        <f t="shared" si="2517"/>
        <v>2023</v>
      </c>
      <c r="C1845" s="435">
        <f t="shared" si="2452"/>
        <v>44941</v>
      </c>
      <c r="D1845" s="434"/>
      <c r="E1845" s="436">
        <v>2.7200000000000002E-3</v>
      </c>
      <c r="F1845" s="434"/>
      <c r="G1845" s="438">
        <v>3.62E-3</v>
      </c>
      <c r="H1845" s="436"/>
      <c r="I1845" s="434"/>
      <c r="J1845" s="436">
        <v>1.5E-3</v>
      </c>
      <c r="K1845" s="434"/>
      <c r="L1845" s="436">
        <v>4.9699999999999996E-3</v>
      </c>
      <c r="M1845" s="264">
        <f t="shared" si="2448"/>
        <v>1.2613999999999998E-2</v>
      </c>
      <c r="N1845" s="264">
        <f t="shared" si="2449"/>
        <v>1.8314571428571427E-2</v>
      </c>
      <c r="O1845" s="264">
        <f t="shared" si="2450"/>
        <v>1.8677666666666669E-2</v>
      </c>
      <c r="P1845" s="264">
        <f t="shared" si="2451"/>
        <v>1.9929666666666668E-2</v>
      </c>
      <c r="Q1845" s="442">
        <f t="shared" si="2533"/>
        <v>2.7200000000000002E-3</v>
      </c>
      <c r="R1845" s="442">
        <f t="shared" si="2534"/>
        <v>3.62E-3</v>
      </c>
      <c r="S1845" s="442">
        <f t="shared" si="2535"/>
        <v>1.5E-3</v>
      </c>
      <c r="T1845" s="442">
        <f t="shared" si="2536"/>
        <v>4.9699999999999996E-3</v>
      </c>
      <c r="V1845" s="442">
        <f>AVERAGE(Q1845:T1845)</f>
        <v>3.2024999999999996E-3</v>
      </c>
      <c r="W1845" s="445"/>
      <c r="X1845" s="265">
        <f>AVERAGE(Q1844:T1845)</f>
        <v>8.2199999999999999E-3</v>
      </c>
      <c r="Y1845" s="266">
        <v>263</v>
      </c>
    </row>
    <row r="1846" spans="1:25" ht="17.45" customHeight="1" x14ac:dyDescent="0.25">
      <c r="A1846" s="257">
        <f t="shared" si="2516"/>
        <v>1</v>
      </c>
      <c r="B1846" s="257">
        <f t="shared" si="2517"/>
        <v>2023</v>
      </c>
      <c r="C1846" s="8">
        <f t="shared" si="2452"/>
        <v>44942</v>
      </c>
      <c r="D1846" s="260">
        <v>8.2699999999999996E-3</v>
      </c>
      <c r="E1846" s="261"/>
      <c r="F1846" s="260">
        <v>9.8300000000000002E-3</v>
      </c>
      <c r="G1846" s="262"/>
      <c r="H1846" s="261"/>
      <c r="I1846" s="260">
        <v>7.0200000000000002E-3</v>
      </c>
      <c r="J1846" s="261"/>
      <c r="K1846" s="260">
        <v>9.6399999999999993E-3</v>
      </c>
      <c r="L1846" s="261"/>
      <c r="M1846" s="264">
        <f t="shared" si="2448"/>
        <v>1.2333E-2</v>
      </c>
      <c r="N1846" s="264">
        <f t="shared" si="2449"/>
        <v>1.7792571428571425E-2</v>
      </c>
      <c r="O1846" s="264">
        <f t="shared" si="2450"/>
        <v>1.825166666666667E-2</v>
      </c>
      <c r="P1846" s="264">
        <f t="shared" si="2451"/>
        <v>1.9757666666666666E-2</v>
      </c>
      <c r="Q1846" s="265">
        <f t="shared" ref="Q1846" si="2538">IFERROR(AVERAGE(D1846:E1846),"")</f>
        <v>8.2699999999999996E-3</v>
      </c>
      <c r="R1846" s="265">
        <f t="shared" ref="R1846" si="2539">IFERROR(AVERAGE(F1846:H1846),"")</f>
        <v>9.8300000000000002E-3</v>
      </c>
      <c r="S1846" s="265">
        <f t="shared" ref="S1846" si="2540">IFERROR(AVERAGE(I1846:J1846),"")</f>
        <v>7.0200000000000002E-3</v>
      </c>
      <c r="T1846" s="265">
        <f t="shared" ref="T1846" si="2541">IFERROR(AVERAGE(K1846:L1846),"")</f>
        <v>9.6399999999999993E-3</v>
      </c>
      <c r="W1846" s="265">
        <f t="shared" ref="W1846" si="2542">AVERAGE(Q1846:T1846)</f>
        <v>8.6899999999999998E-3</v>
      </c>
    </row>
    <row r="1847" spans="1:25" ht="17.45" customHeight="1" x14ac:dyDescent="0.25">
      <c r="A1847" s="257">
        <f t="shared" si="2516"/>
        <v>1</v>
      </c>
      <c r="B1847" s="257">
        <f t="shared" si="2517"/>
        <v>2023</v>
      </c>
      <c r="C1847" s="8">
        <f t="shared" si="2452"/>
        <v>44943</v>
      </c>
      <c r="D1847" s="260"/>
      <c r="E1847" s="261">
        <v>1.12E-2</v>
      </c>
      <c r="F1847" s="260"/>
      <c r="G1847" s="262">
        <v>1.46E-2</v>
      </c>
      <c r="H1847" s="261"/>
      <c r="I1847" s="260"/>
      <c r="J1847" s="261">
        <v>2.4E-2</v>
      </c>
      <c r="K1847" s="260"/>
      <c r="L1847" s="261">
        <v>2.4799999999999999E-2</v>
      </c>
      <c r="M1847" s="264">
        <f t="shared" si="2448"/>
        <v>1.1772999999999999E-2</v>
      </c>
      <c r="N1847" s="264">
        <f t="shared" si="2449"/>
        <v>1.6932571428571425E-2</v>
      </c>
      <c r="O1847" s="264">
        <f t="shared" si="2450"/>
        <v>1.8085000000000007E-2</v>
      </c>
      <c r="P1847" s="264">
        <f t="shared" si="2451"/>
        <v>2.0000999999999998E-2</v>
      </c>
      <c r="Q1847" s="265">
        <f t="shared" ref="Q1847" si="2543">IFERROR(AVERAGE(D1847:E1847),"")</f>
        <v>1.12E-2</v>
      </c>
      <c r="R1847" s="265">
        <f t="shared" ref="R1847" si="2544">IFERROR(AVERAGE(F1847:H1847),"")</f>
        <v>1.46E-2</v>
      </c>
      <c r="S1847" s="265">
        <f t="shared" ref="S1847" si="2545">IFERROR(AVERAGE(I1847:J1847),"")</f>
        <v>2.4E-2</v>
      </c>
      <c r="T1847" s="265">
        <f t="shared" ref="T1847" si="2546">IFERROR(AVERAGE(K1847:L1847),"")</f>
        <v>2.4799999999999999E-2</v>
      </c>
      <c r="W1847" s="265">
        <f t="shared" ref="W1847" si="2547">AVERAGE(Q1847:T1847)</f>
        <v>1.865E-2</v>
      </c>
    </row>
    <row r="1848" spans="1:25" ht="17.45" customHeight="1" x14ac:dyDescent="0.25">
      <c r="A1848" s="257">
        <f t="shared" si="2516"/>
        <v>1</v>
      </c>
      <c r="B1848" s="257">
        <f t="shared" si="2517"/>
        <v>2023</v>
      </c>
      <c r="C1848" s="8">
        <f t="shared" si="2452"/>
        <v>44944</v>
      </c>
      <c r="D1848" s="260">
        <v>2.1000000000000001E-2</v>
      </c>
      <c r="E1848" s="261"/>
      <c r="F1848" s="260"/>
      <c r="G1848" s="262"/>
      <c r="H1848" s="261">
        <v>2.81E-2</v>
      </c>
      <c r="I1848" s="260">
        <v>5.0299999999999997E-2</v>
      </c>
      <c r="J1848" s="261"/>
      <c r="K1848" s="260">
        <v>0.03</v>
      </c>
      <c r="L1848" s="261"/>
      <c r="M1848" s="264">
        <f t="shared" si="2448"/>
        <v>1.1802999999999999E-2</v>
      </c>
      <c r="N1848" s="264">
        <f t="shared" si="2449"/>
        <v>1.7135428571428569E-2</v>
      </c>
      <c r="O1848" s="264">
        <f t="shared" si="2450"/>
        <v>1.8738333333333339E-2</v>
      </c>
      <c r="P1848" s="264">
        <f t="shared" si="2451"/>
        <v>2.010766666666667E-2</v>
      </c>
      <c r="Q1848" s="265">
        <f t="shared" ref="Q1848" si="2548">IFERROR(AVERAGE(D1848:E1848),"")</f>
        <v>2.1000000000000001E-2</v>
      </c>
      <c r="R1848" s="265">
        <f t="shared" ref="R1848" si="2549">IFERROR(AVERAGE(F1848:H1848),"")</f>
        <v>2.81E-2</v>
      </c>
      <c r="S1848" s="265">
        <f t="shared" ref="S1848" si="2550">IFERROR(AVERAGE(I1848:J1848),"")</f>
        <v>5.0299999999999997E-2</v>
      </c>
      <c r="T1848" s="265">
        <f t="shared" ref="T1848" si="2551">IFERROR(AVERAGE(K1848:L1848),"")</f>
        <v>0.03</v>
      </c>
      <c r="W1848" s="265">
        <f t="shared" ref="W1848" si="2552">AVERAGE(Q1848:T1848)</f>
        <v>3.2350000000000004E-2</v>
      </c>
    </row>
    <row r="1849" spans="1:25" ht="17.45" customHeight="1" x14ac:dyDescent="0.25">
      <c r="A1849" s="257">
        <f t="shared" si="2516"/>
        <v>1</v>
      </c>
      <c r="B1849" s="257">
        <f t="shared" si="2517"/>
        <v>2023</v>
      </c>
      <c r="C1849" s="8">
        <f t="shared" si="2452"/>
        <v>44945</v>
      </c>
      <c r="D1849" s="260"/>
      <c r="E1849" s="261">
        <v>1.5699999999999999E-2</v>
      </c>
      <c r="F1849" s="260"/>
      <c r="G1849" s="262">
        <v>1.6E-2</v>
      </c>
      <c r="H1849" s="261"/>
      <c r="I1849" s="260"/>
      <c r="J1849" s="261">
        <v>2.5000000000000001E-2</v>
      </c>
      <c r="K1849" s="260"/>
      <c r="L1849" s="261">
        <v>2.0299999999999999E-2</v>
      </c>
      <c r="M1849" s="264">
        <f t="shared" si="2448"/>
        <v>1.1786333333333331E-2</v>
      </c>
      <c r="N1849" s="264">
        <f t="shared" si="2449"/>
        <v>1.6812571428571427E-2</v>
      </c>
      <c r="O1849" s="264">
        <f t="shared" si="2450"/>
        <v>1.8311666666666671E-2</v>
      </c>
      <c r="P1849" s="264">
        <f t="shared" si="2451"/>
        <v>1.9861E-2</v>
      </c>
      <c r="Q1849" s="265">
        <f t="shared" ref="Q1849" si="2553">IFERROR(AVERAGE(D1849:E1849),"")</f>
        <v>1.5699999999999999E-2</v>
      </c>
      <c r="R1849" s="265">
        <f t="shared" ref="R1849" si="2554">IFERROR(AVERAGE(F1849:H1849),"")</f>
        <v>1.6E-2</v>
      </c>
      <c r="S1849" s="265">
        <f t="shared" ref="S1849" si="2555">IFERROR(AVERAGE(I1849:J1849),"")</f>
        <v>2.5000000000000001E-2</v>
      </c>
      <c r="T1849" s="265">
        <f t="shared" ref="T1849" si="2556">IFERROR(AVERAGE(K1849:L1849),"")</f>
        <v>2.0299999999999999E-2</v>
      </c>
      <c r="W1849" s="265">
        <f t="shared" ref="W1849" si="2557">AVERAGE(Q1849:T1849)</f>
        <v>1.925E-2</v>
      </c>
    </row>
    <row r="1850" spans="1:25" ht="17.45" customHeight="1" x14ac:dyDescent="0.25">
      <c r="A1850" s="257">
        <f t="shared" si="2516"/>
        <v>1</v>
      </c>
      <c r="B1850" s="257">
        <f t="shared" si="2517"/>
        <v>2023</v>
      </c>
      <c r="C1850" s="48">
        <f t="shared" si="2452"/>
        <v>44946</v>
      </c>
      <c r="D1850" s="275">
        <v>1.89E-2</v>
      </c>
      <c r="E1850" s="276"/>
      <c r="F1850" s="275">
        <v>1.01E-2</v>
      </c>
      <c r="G1850" s="277"/>
      <c r="H1850" s="276">
        <v>1.2500000000000001E-2</v>
      </c>
      <c r="I1850" s="275">
        <v>1.3299999999999999E-2</v>
      </c>
      <c r="J1850" s="276"/>
      <c r="K1850" s="275">
        <v>3.2199999999999999E-2</v>
      </c>
      <c r="L1850" s="276"/>
      <c r="M1850" s="264">
        <f t="shared" si="2448"/>
        <v>1.1269666666666662E-2</v>
      </c>
      <c r="N1850" s="264">
        <f t="shared" si="2449"/>
        <v>1.5586857142857144E-2</v>
      </c>
      <c r="O1850" s="264">
        <f t="shared" si="2450"/>
        <v>1.7468333333333332E-2</v>
      </c>
      <c r="P1850" s="264">
        <f t="shared" si="2451"/>
        <v>1.9997666666666667E-2</v>
      </c>
      <c r="Q1850" s="265">
        <f t="shared" ref="Q1850" si="2558">IFERROR(AVERAGE(D1850:E1850),"")</f>
        <v>1.89E-2</v>
      </c>
      <c r="R1850" s="265">
        <f t="shared" ref="R1850" si="2559">IFERROR(AVERAGE(F1850:H1850),"")</f>
        <v>1.1300000000000001E-2</v>
      </c>
      <c r="S1850" s="265">
        <f t="shared" ref="S1850" si="2560">IFERROR(AVERAGE(I1850:J1850),"")</f>
        <v>1.3299999999999999E-2</v>
      </c>
      <c r="T1850" s="265">
        <f t="shared" ref="T1850" si="2561">IFERROR(AVERAGE(K1850:L1850),"")</f>
        <v>3.2199999999999999E-2</v>
      </c>
      <c r="W1850" s="265">
        <f t="shared" ref="W1850" si="2562">AVERAGE(Q1850:T1850)</f>
        <v>1.8924999999999997E-2</v>
      </c>
      <c r="X1850" s="265">
        <f>AVERAGE(Q1846:T1850)</f>
        <v>1.9573E-2</v>
      </c>
      <c r="Y1850" s="266">
        <v>264</v>
      </c>
    </row>
    <row r="1851" spans="1:25" ht="17.45" customHeight="1" x14ac:dyDescent="0.25">
      <c r="A1851" s="257">
        <f t="shared" si="2516"/>
        <v>1</v>
      </c>
      <c r="B1851" s="257">
        <f t="shared" si="2517"/>
        <v>2023</v>
      </c>
      <c r="C1851" s="435">
        <f t="shared" si="2452"/>
        <v>44947</v>
      </c>
      <c r="D1851" s="434"/>
      <c r="E1851" s="436">
        <v>1.38E-2</v>
      </c>
      <c r="F1851" s="434"/>
      <c r="G1851" s="438">
        <v>1.26E-2</v>
      </c>
      <c r="H1851" s="436"/>
      <c r="I1851" s="434"/>
      <c r="J1851" s="436">
        <v>1.47E-2</v>
      </c>
      <c r="K1851" s="434"/>
      <c r="L1851" s="436">
        <v>1.9800000000000002E-2</v>
      </c>
      <c r="M1851" s="264">
        <f t="shared" si="2448"/>
        <v>1.1019666666666667E-2</v>
      </c>
      <c r="N1851" s="264">
        <f t="shared" si="2449"/>
        <v>1.5072571428571432E-2</v>
      </c>
      <c r="O1851" s="264">
        <f t="shared" si="2450"/>
        <v>1.6538333333333335E-2</v>
      </c>
      <c r="P1851" s="264">
        <f t="shared" si="2451"/>
        <v>1.9787666666666665E-2</v>
      </c>
      <c r="Q1851" s="442">
        <f t="shared" ref="Q1851:Q1854" si="2563">IFERROR(AVERAGE(D1851:E1851),"")</f>
        <v>1.38E-2</v>
      </c>
      <c r="R1851" s="442">
        <f t="shared" ref="R1851:R1854" si="2564">IFERROR(AVERAGE(F1851:H1851),"")</f>
        <v>1.26E-2</v>
      </c>
      <c r="S1851" s="442">
        <f t="shared" ref="S1851:S1854" si="2565">IFERROR(AVERAGE(I1851:J1851),"")</f>
        <v>1.47E-2</v>
      </c>
      <c r="T1851" s="442">
        <f t="shared" ref="T1851:T1854" si="2566">IFERROR(AVERAGE(K1851:L1851),"")</f>
        <v>1.9800000000000002E-2</v>
      </c>
      <c r="U1851" s="441"/>
      <c r="V1851" s="442">
        <f>AVERAGE(Q1851:T1851)</f>
        <v>1.5224999999999999E-2</v>
      </c>
      <c r="W1851" s="445"/>
      <c r="X1851" s="257"/>
      <c r="Y1851" s="266">
        <v>264</v>
      </c>
    </row>
    <row r="1852" spans="1:25" ht="17.45" customHeight="1" x14ac:dyDescent="0.25">
      <c r="A1852" s="257">
        <f t="shared" si="2516"/>
        <v>1</v>
      </c>
      <c r="B1852" s="257">
        <f t="shared" si="2517"/>
        <v>2023</v>
      </c>
      <c r="C1852" s="435">
        <f t="shared" si="2452"/>
        <v>44948</v>
      </c>
      <c r="D1852" s="434">
        <v>1.26E-2</v>
      </c>
      <c r="E1852" s="436"/>
      <c r="F1852" s="434">
        <v>9.4599999999999997E-3</v>
      </c>
      <c r="G1852" s="438"/>
      <c r="H1852" s="436"/>
      <c r="I1852" s="434">
        <v>1.14E-2</v>
      </c>
      <c r="J1852" s="436"/>
      <c r="K1852" s="434">
        <v>1.2800000000000001E-2</v>
      </c>
      <c r="L1852" s="436"/>
      <c r="M1852" s="264">
        <f t="shared" si="2448"/>
        <v>1.0763E-2</v>
      </c>
      <c r="N1852" s="264">
        <f t="shared" si="2449"/>
        <v>1.3465714285714293E-2</v>
      </c>
      <c r="O1852" s="264">
        <f t="shared" si="2450"/>
        <v>1.5881666666666669E-2</v>
      </c>
      <c r="P1852" s="264">
        <f t="shared" si="2451"/>
        <v>1.9274333333333334E-2</v>
      </c>
      <c r="Q1852" s="442">
        <f t="shared" si="2563"/>
        <v>1.26E-2</v>
      </c>
      <c r="R1852" s="442">
        <f t="shared" si="2564"/>
        <v>9.4599999999999997E-3</v>
      </c>
      <c r="S1852" s="442">
        <f t="shared" si="2565"/>
        <v>1.14E-2</v>
      </c>
      <c r="T1852" s="442">
        <f t="shared" si="2566"/>
        <v>1.2800000000000001E-2</v>
      </c>
      <c r="V1852" s="442">
        <f>AVERAGE(Q1852:T1852)</f>
        <v>1.1565000000000001E-2</v>
      </c>
      <c r="W1852" s="445"/>
      <c r="X1852" s="265">
        <f>AVERAGE(Q1851:T1852)</f>
        <v>1.3395000000000001E-2</v>
      </c>
      <c r="Y1852" s="266">
        <v>264</v>
      </c>
    </row>
    <row r="1853" spans="1:25" ht="17.45" customHeight="1" x14ac:dyDescent="0.25">
      <c r="A1853" s="257">
        <f t="shared" si="2516"/>
        <v>1</v>
      </c>
      <c r="B1853" s="257">
        <f t="shared" si="2517"/>
        <v>2023</v>
      </c>
      <c r="C1853" s="8">
        <f t="shared" si="2452"/>
        <v>44949</v>
      </c>
      <c r="D1853" s="252"/>
      <c r="E1853" s="253">
        <v>1.1299999999999999E-2</v>
      </c>
      <c r="F1853" s="252"/>
      <c r="G1853" s="254">
        <v>2.2700000000000001E-2</v>
      </c>
      <c r="H1853" s="253"/>
      <c r="I1853" s="252"/>
      <c r="J1853" s="253">
        <v>3.7999999999999999E-2</v>
      </c>
      <c r="K1853" s="252"/>
      <c r="L1853" s="253">
        <v>2.3699999999999999E-2</v>
      </c>
      <c r="M1853" s="264">
        <f t="shared" si="2448"/>
        <v>1.0569666666666666E-2</v>
      </c>
      <c r="N1853" s="264">
        <f t="shared" si="2449"/>
        <v>1.3640000000000005E-2</v>
      </c>
      <c r="O1853" s="264">
        <f t="shared" si="2450"/>
        <v>1.678166666666667E-2</v>
      </c>
      <c r="P1853" s="264">
        <f t="shared" si="2451"/>
        <v>1.9531000000000003E-2</v>
      </c>
      <c r="Q1853" s="265">
        <f t="shared" si="2563"/>
        <v>1.1299999999999999E-2</v>
      </c>
      <c r="R1853" s="265">
        <f t="shared" si="2564"/>
        <v>2.2700000000000001E-2</v>
      </c>
      <c r="S1853" s="265">
        <f t="shared" si="2565"/>
        <v>3.7999999999999999E-2</v>
      </c>
      <c r="T1853" s="265">
        <f t="shared" si="2566"/>
        <v>2.3699999999999999E-2</v>
      </c>
      <c r="W1853" s="265">
        <f t="shared" ref="W1853:W1854" si="2567">AVERAGE(Q1853:T1853)</f>
        <v>2.3925000000000002E-2</v>
      </c>
    </row>
    <row r="1854" spans="1:25" ht="17.45" customHeight="1" x14ac:dyDescent="0.25">
      <c r="A1854" s="257">
        <f t="shared" si="2516"/>
        <v>1</v>
      </c>
      <c r="B1854" s="257">
        <f t="shared" si="2517"/>
        <v>2023</v>
      </c>
      <c r="C1854" s="8">
        <f t="shared" si="2452"/>
        <v>44950</v>
      </c>
      <c r="D1854" s="252">
        <v>2.6200000000000001E-2</v>
      </c>
      <c r="E1854" s="253"/>
      <c r="F1854" s="252"/>
      <c r="G1854" s="254"/>
      <c r="H1854" s="253">
        <v>1.9900000000000001E-2</v>
      </c>
      <c r="I1854" s="252">
        <v>6.4799999999999996E-2</v>
      </c>
      <c r="J1854" s="253"/>
      <c r="K1854" s="252">
        <v>2.6100000000000002E-2</v>
      </c>
      <c r="L1854" s="253"/>
      <c r="M1854" s="264">
        <f t="shared" si="2448"/>
        <v>1.1039666666666665E-2</v>
      </c>
      <c r="N1854" s="264">
        <f t="shared" si="2449"/>
        <v>1.3891428571428577E-2</v>
      </c>
      <c r="O1854" s="264">
        <f t="shared" si="2450"/>
        <v>1.8693333333333336E-2</v>
      </c>
      <c r="P1854" s="264">
        <f t="shared" si="2451"/>
        <v>2.0077666666666667E-2</v>
      </c>
      <c r="Q1854" s="265">
        <f t="shared" si="2563"/>
        <v>2.6200000000000001E-2</v>
      </c>
      <c r="R1854" s="265">
        <f t="shared" si="2564"/>
        <v>1.9900000000000001E-2</v>
      </c>
      <c r="S1854" s="265">
        <f t="shared" si="2565"/>
        <v>6.4799999999999996E-2</v>
      </c>
      <c r="T1854" s="265">
        <f t="shared" si="2566"/>
        <v>2.6100000000000002E-2</v>
      </c>
      <c r="W1854" s="265">
        <f t="shared" si="2567"/>
        <v>3.4250000000000003E-2</v>
      </c>
    </row>
    <row r="1855" spans="1:25" ht="17.45" customHeight="1" x14ac:dyDescent="0.25">
      <c r="A1855" s="257">
        <f t="shared" si="2516"/>
        <v>1</v>
      </c>
      <c r="B1855" s="257">
        <f t="shared" si="2517"/>
        <v>2023</v>
      </c>
      <c r="C1855" s="8">
        <f t="shared" si="2452"/>
        <v>44951</v>
      </c>
      <c r="D1855" s="252"/>
      <c r="E1855" s="253">
        <v>2.2700000000000001E-2</v>
      </c>
      <c r="F1855" s="252"/>
      <c r="G1855" s="254">
        <v>1.7999999999999999E-2</v>
      </c>
      <c r="H1855" s="253"/>
      <c r="I1855" s="252"/>
      <c r="J1855" s="253">
        <v>3.9899999999999998E-2</v>
      </c>
      <c r="K1855" s="252"/>
      <c r="L1855" s="253">
        <v>3.3700000000000001E-2</v>
      </c>
      <c r="M1855" s="264">
        <f t="shared" si="2448"/>
        <v>1.1086333333333332E-2</v>
      </c>
      <c r="N1855" s="264">
        <f t="shared" si="2449"/>
        <v>1.3240000000000004E-2</v>
      </c>
      <c r="O1855" s="264">
        <f t="shared" si="2450"/>
        <v>1.8913333333333338E-2</v>
      </c>
      <c r="P1855" s="264">
        <f t="shared" si="2451"/>
        <v>2.0600999999999998E-2</v>
      </c>
      <c r="Q1855" s="265">
        <f t="shared" ref="Q1855:Q1860" si="2568">IFERROR(AVERAGE(D1855:E1855),"")</f>
        <v>2.2700000000000001E-2</v>
      </c>
      <c r="R1855" s="265">
        <f t="shared" ref="R1855:R1860" si="2569">IFERROR(AVERAGE(F1855:H1855),"")</f>
        <v>1.7999999999999999E-2</v>
      </c>
      <c r="S1855" s="265">
        <f t="shared" ref="S1855:S1860" si="2570">IFERROR(AVERAGE(I1855:J1855),"")</f>
        <v>3.9899999999999998E-2</v>
      </c>
      <c r="T1855" s="265">
        <f t="shared" ref="T1855:T1860" si="2571">IFERROR(AVERAGE(K1855:L1855),"")</f>
        <v>3.3700000000000001E-2</v>
      </c>
      <c r="W1855" s="265">
        <f t="shared" ref="W1855:W1857" si="2572">AVERAGE(Q1855:T1855)</f>
        <v>2.8575000000000003E-2</v>
      </c>
    </row>
    <row r="1856" spans="1:25" ht="17.45" customHeight="1" x14ac:dyDescent="0.25">
      <c r="A1856" s="257">
        <f t="shared" si="2516"/>
        <v>1</v>
      </c>
      <c r="B1856" s="257">
        <f t="shared" si="2517"/>
        <v>2023</v>
      </c>
      <c r="C1856" s="48">
        <f t="shared" si="2452"/>
        <v>44952</v>
      </c>
      <c r="D1856" s="279">
        <v>2.0799999999999999E-2</v>
      </c>
      <c r="E1856" s="280"/>
      <c r="F1856" s="279">
        <v>4.0899999999999999E-2</v>
      </c>
      <c r="G1856" s="281"/>
      <c r="H1856" s="280">
        <v>4.3299999999999998E-2</v>
      </c>
      <c r="I1856" s="279">
        <v>4.4999999999999998E-2</v>
      </c>
      <c r="J1856" s="280"/>
      <c r="K1856" s="279">
        <v>2.6100000000000002E-2</v>
      </c>
      <c r="L1856" s="280"/>
      <c r="M1856" s="264">
        <f t="shared" si="2448"/>
        <v>1.1139666666666666E-2</v>
      </c>
      <c r="N1856" s="264">
        <f t="shared" si="2449"/>
        <v>1.394857142857143E-2</v>
      </c>
      <c r="O1856" s="264">
        <f t="shared" si="2450"/>
        <v>1.9720000000000005E-2</v>
      </c>
      <c r="P1856" s="264">
        <f t="shared" si="2451"/>
        <v>2.048433333333333E-2</v>
      </c>
      <c r="Q1856" s="265">
        <f t="shared" si="2568"/>
        <v>2.0799999999999999E-2</v>
      </c>
      <c r="R1856" s="265">
        <f t="shared" si="2569"/>
        <v>4.2099999999999999E-2</v>
      </c>
      <c r="S1856" s="265">
        <f t="shared" si="2570"/>
        <v>4.4999999999999998E-2</v>
      </c>
      <c r="T1856" s="265">
        <f t="shared" si="2571"/>
        <v>2.6100000000000002E-2</v>
      </c>
      <c r="W1856" s="265">
        <f t="shared" si="2572"/>
        <v>3.3500000000000002E-2</v>
      </c>
    </row>
    <row r="1857" spans="1:30" ht="17.45" customHeight="1" x14ac:dyDescent="0.25">
      <c r="A1857" s="257">
        <f t="shared" si="2516"/>
        <v>1</v>
      </c>
      <c r="B1857" s="257">
        <f t="shared" si="2517"/>
        <v>2023</v>
      </c>
      <c r="C1857" s="8">
        <f t="shared" si="2452"/>
        <v>44953</v>
      </c>
      <c r="D1857" s="252"/>
      <c r="E1857" s="253">
        <v>1.8700000000000001E-2</v>
      </c>
      <c r="F1857" s="252"/>
      <c r="G1857" s="254">
        <v>2.3E-2</v>
      </c>
      <c r="H1857" s="253"/>
      <c r="I1857" s="252"/>
      <c r="J1857" s="253">
        <v>2.5999999999999999E-2</v>
      </c>
      <c r="K1857" s="252"/>
      <c r="L1857" s="253">
        <v>3.27E-2</v>
      </c>
      <c r="M1857" s="264">
        <f t="shared" ref="M1857:M1920" si="2573">IF(SUM(D1857:E1857)&gt;0,IFERROR(AVERAGE(D1828:E1857),""),"")</f>
        <v>1.1382999999999999E-2</v>
      </c>
      <c r="N1857" s="264">
        <f t="shared" ref="N1857:N1920" si="2574">IF(SUM(F1857:H1857)&gt;0,IFERROR(AVERAGE(F1828:H1857),""),"")</f>
        <v>1.393714285714286E-2</v>
      </c>
      <c r="O1857" s="264">
        <f t="shared" ref="O1857:O1920" si="2575">IF(SUM(I1857:J1857)&gt;0,IFERROR(AVERAGE(I1828:J1857),""),"")</f>
        <v>1.9790000000000006E-2</v>
      </c>
      <c r="P1857" s="264">
        <f t="shared" ref="P1857:P1920" si="2576">IF(SUM(K1857:L1857)&gt;0,IFERROR(AVERAGE(K1828:L1857),""),"")</f>
        <v>2.0994333333333327E-2</v>
      </c>
      <c r="Q1857" s="265">
        <f t="shared" si="2568"/>
        <v>1.8700000000000001E-2</v>
      </c>
      <c r="R1857" s="265">
        <f t="shared" si="2569"/>
        <v>2.3E-2</v>
      </c>
      <c r="S1857" s="265">
        <f t="shared" si="2570"/>
        <v>2.5999999999999999E-2</v>
      </c>
      <c r="T1857" s="265">
        <f t="shared" si="2571"/>
        <v>3.27E-2</v>
      </c>
      <c r="W1857" s="265">
        <f t="shared" si="2572"/>
        <v>2.5099999999999997E-2</v>
      </c>
      <c r="X1857" s="265">
        <f>AVERAGE(Q1853:T1857)</f>
        <v>2.9070000000000002E-2</v>
      </c>
      <c r="Y1857" s="266">
        <v>265</v>
      </c>
    </row>
    <row r="1858" spans="1:30" ht="17.45" customHeight="1" thickBot="1" x14ac:dyDescent="0.3">
      <c r="A1858" s="257">
        <f t="shared" si="2516"/>
        <v>1</v>
      </c>
      <c r="B1858" s="257">
        <f t="shared" si="2517"/>
        <v>2023</v>
      </c>
      <c r="C1858" s="435">
        <f t="shared" si="2452"/>
        <v>44954</v>
      </c>
      <c r="D1858" s="434">
        <v>8.9999999999999993E-3</v>
      </c>
      <c r="E1858" s="436"/>
      <c r="F1858" s="434">
        <v>1.2E-2</v>
      </c>
      <c r="G1858" s="438"/>
      <c r="H1858" s="436"/>
      <c r="I1858" s="434">
        <v>1.2E-2</v>
      </c>
      <c r="J1858" s="436"/>
      <c r="K1858" s="434">
        <v>1.2E-2</v>
      </c>
      <c r="L1858" s="436"/>
      <c r="M1858" s="264">
        <f t="shared" si="2573"/>
        <v>1.1372999999999998E-2</v>
      </c>
      <c r="N1858" s="264">
        <f t="shared" si="2574"/>
        <v>1.3934285714285717E-2</v>
      </c>
      <c r="O1858" s="264">
        <f t="shared" si="2575"/>
        <v>1.9269999999999999E-2</v>
      </c>
      <c r="P1858" s="264">
        <f t="shared" si="2576"/>
        <v>2.0950999999999994E-2</v>
      </c>
      <c r="Q1858" s="442">
        <f t="shared" si="2568"/>
        <v>8.9999999999999993E-3</v>
      </c>
      <c r="R1858" s="442">
        <f t="shared" si="2569"/>
        <v>1.2E-2</v>
      </c>
      <c r="S1858" s="442">
        <f t="shared" si="2570"/>
        <v>1.2E-2</v>
      </c>
      <c r="T1858" s="442">
        <f t="shared" si="2571"/>
        <v>1.2E-2</v>
      </c>
      <c r="U1858" s="441"/>
      <c r="V1858" s="442">
        <f>AVERAGE(Q1858:T1858)</f>
        <v>1.125E-2</v>
      </c>
      <c r="W1858" s="445"/>
      <c r="X1858" s="257"/>
      <c r="Y1858" s="266">
        <v>265</v>
      </c>
    </row>
    <row r="1859" spans="1:30" ht="17.45" customHeight="1" thickBot="1" x14ac:dyDescent="0.3">
      <c r="A1859" s="257">
        <f t="shared" si="2516"/>
        <v>1</v>
      </c>
      <c r="B1859" s="257">
        <f t="shared" si="2517"/>
        <v>2023</v>
      </c>
      <c r="C1859" s="435">
        <f t="shared" si="2452"/>
        <v>44955</v>
      </c>
      <c r="D1859" s="434"/>
      <c r="E1859" s="436">
        <v>5.0000000000000001E-3</v>
      </c>
      <c r="F1859" s="434"/>
      <c r="G1859" s="438">
        <v>6.0000000000000001E-3</v>
      </c>
      <c r="H1859" s="436"/>
      <c r="I1859" s="434"/>
      <c r="J1859" s="436">
        <v>4.0000000000000001E-3</v>
      </c>
      <c r="K1859" s="437"/>
      <c r="L1859" s="436">
        <v>7.0000000000000001E-3</v>
      </c>
      <c r="M1859" s="264">
        <f t="shared" si="2573"/>
        <v>1.1359999999999999E-2</v>
      </c>
      <c r="N1859" s="264">
        <f t="shared" si="2574"/>
        <v>1.3611428571428575E-2</v>
      </c>
      <c r="O1859" s="264">
        <f t="shared" si="2575"/>
        <v>1.9079000000000002E-2</v>
      </c>
      <c r="P1859" s="264">
        <f t="shared" si="2576"/>
        <v>2.0850999999999995E-2</v>
      </c>
      <c r="Q1859" s="442">
        <f t="shared" si="2568"/>
        <v>5.0000000000000001E-3</v>
      </c>
      <c r="R1859" s="442">
        <f t="shared" si="2569"/>
        <v>6.0000000000000001E-3</v>
      </c>
      <c r="S1859" s="442">
        <f t="shared" si="2570"/>
        <v>4.0000000000000001E-3</v>
      </c>
      <c r="T1859" s="442">
        <f t="shared" si="2571"/>
        <v>7.0000000000000001E-3</v>
      </c>
      <c r="V1859" s="442">
        <f>AVERAGE(Q1859:T1859)</f>
        <v>5.4999999999999997E-3</v>
      </c>
      <c r="W1859" s="445"/>
      <c r="X1859" s="265">
        <f>AVERAGE(Q1858:T1859)</f>
        <v>8.3750000000000005E-3</v>
      </c>
      <c r="Y1859" s="266">
        <v>265</v>
      </c>
      <c r="Z1859" s="514" t="s">
        <v>90</v>
      </c>
      <c r="AA1859" s="515">
        <v>2023</v>
      </c>
      <c r="AB1859" s="516"/>
      <c r="AC1859" s="516"/>
      <c r="AD1859" s="516"/>
    </row>
    <row r="1860" spans="1:30" ht="17.45" customHeight="1" x14ac:dyDescent="0.25">
      <c r="A1860" s="257">
        <f t="shared" si="2516"/>
        <v>1</v>
      </c>
      <c r="B1860" s="257">
        <f t="shared" si="2517"/>
        <v>2023</v>
      </c>
      <c r="C1860" s="8">
        <f t="shared" si="2452"/>
        <v>44956</v>
      </c>
      <c r="D1860" s="260">
        <v>1.06E-2</v>
      </c>
      <c r="E1860" s="261"/>
      <c r="F1860" s="260"/>
      <c r="G1860" s="262"/>
      <c r="H1860" s="261">
        <v>8.94E-3</v>
      </c>
      <c r="I1860" s="260">
        <v>2.0299999999999999E-2</v>
      </c>
      <c r="J1860" s="261"/>
      <c r="K1860" s="260">
        <v>1.7899999999999999E-2</v>
      </c>
      <c r="L1860" s="261"/>
      <c r="M1860" s="264">
        <f t="shared" si="2573"/>
        <v>1.1628666666666666E-2</v>
      </c>
      <c r="N1860" s="264">
        <f t="shared" si="2574"/>
        <v>1.3806857142857147E-2</v>
      </c>
      <c r="O1860" s="264">
        <f t="shared" si="2575"/>
        <v>1.9706666666666664E-2</v>
      </c>
      <c r="P1860" s="264">
        <f t="shared" si="2576"/>
        <v>2.1314333333333327E-2</v>
      </c>
      <c r="Q1860" s="265">
        <f t="shared" si="2568"/>
        <v>1.06E-2</v>
      </c>
      <c r="R1860" s="265">
        <f t="shared" si="2569"/>
        <v>8.94E-3</v>
      </c>
      <c r="S1860" s="265">
        <f t="shared" si="2570"/>
        <v>2.0299999999999999E-2</v>
      </c>
      <c r="T1860" s="265">
        <f t="shared" si="2571"/>
        <v>1.7899999999999999E-2</v>
      </c>
      <c r="W1860" s="265">
        <f t="shared" ref="W1860:W1864" si="2577">AVERAGE(Q1860:T1860)</f>
        <v>1.4435E-2</v>
      </c>
      <c r="Z1860" s="517" t="s">
        <v>35</v>
      </c>
      <c r="AA1860" s="517" t="s">
        <v>1</v>
      </c>
      <c r="AB1860" s="517" t="s">
        <v>2</v>
      </c>
      <c r="AC1860" s="517" t="s">
        <v>9</v>
      </c>
      <c r="AD1860" s="517" t="s">
        <v>12</v>
      </c>
    </row>
    <row r="1861" spans="1:30" ht="17.45" customHeight="1" thickBot="1" x14ac:dyDescent="0.3">
      <c r="A1861" s="257">
        <f t="shared" si="2516"/>
        <v>1</v>
      </c>
      <c r="B1861" s="257">
        <f t="shared" si="2517"/>
        <v>2023</v>
      </c>
      <c r="C1861" s="116">
        <f t="shared" ref="C1861:C1924" si="2578">C1860+1</f>
        <v>44957</v>
      </c>
      <c r="D1861" s="126"/>
      <c r="E1861" s="129">
        <v>1.3100000000000001E-2</v>
      </c>
      <c r="F1861" s="126"/>
      <c r="G1861" s="128">
        <v>2.3599999999999999E-2</v>
      </c>
      <c r="H1861" s="129"/>
      <c r="I1861" s="126"/>
      <c r="J1861" s="129">
        <v>3.3099999999999997E-2</v>
      </c>
      <c r="K1861" s="126"/>
      <c r="L1861" s="129">
        <v>3.1E-2</v>
      </c>
      <c r="M1861" s="264">
        <f t="shared" si="2573"/>
        <v>1.1895666666666666E-2</v>
      </c>
      <c r="N1861" s="264">
        <f t="shared" si="2574"/>
        <v>1.4266000000000003E-2</v>
      </c>
      <c r="O1861" s="264">
        <f t="shared" si="2575"/>
        <v>2.0707333333333335E-2</v>
      </c>
      <c r="P1861" s="264">
        <f t="shared" si="2576"/>
        <v>2.2103666666666664E-2</v>
      </c>
      <c r="Q1861" s="308">
        <f t="shared" ref="Q1861:Q1866" si="2579">IFERROR(AVERAGE(D1861:E1861),"")</f>
        <v>1.3100000000000001E-2</v>
      </c>
      <c r="R1861" s="308">
        <f t="shared" ref="R1861:R1866" si="2580">IFERROR(AVERAGE(F1861:H1861),"")</f>
        <v>2.3599999999999999E-2</v>
      </c>
      <c r="S1861" s="308">
        <f t="shared" ref="S1861:S1866" si="2581">IFERROR(AVERAGE(I1861:J1861),"")</f>
        <v>3.3099999999999997E-2</v>
      </c>
      <c r="T1861" s="308">
        <f t="shared" ref="T1861:T1866" si="2582">IFERROR(AVERAGE(K1861:L1861),"")</f>
        <v>3.1E-2</v>
      </c>
      <c r="U1861" s="315"/>
      <c r="V1861" s="315"/>
      <c r="W1861" s="308">
        <f t="shared" si="2577"/>
        <v>2.52E-2</v>
      </c>
      <c r="Z1861" s="518" t="s">
        <v>58</v>
      </c>
      <c r="AA1861" s="519">
        <f>AVERAGE(D1831:E1861)</f>
        <v>1.1676129032258063E-2</v>
      </c>
      <c r="AB1861" s="519">
        <f>AVERAGE(F1831:H1861)</f>
        <v>1.4078888888888891E-2</v>
      </c>
      <c r="AC1861" s="519">
        <f>AVERAGE(I1831:J1861)</f>
        <v>2.0138709677419354E-2</v>
      </c>
      <c r="AD1861" s="519">
        <f>AVERAGE(K1831:L1861)</f>
        <v>2.1626774193548384E-2</v>
      </c>
    </row>
    <row r="1862" spans="1:30" ht="17.45" customHeight="1" x14ac:dyDescent="0.25">
      <c r="A1862" s="257">
        <f t="shared" si="2516"/>
        <v>2</v>
      </c>
      <c r="B1862" s="257">
        <f t="shared" si="2517"/>
        <v>2023</v>
      </c>
      <c r="C1862" s="160">
        <f t="shared" si="2578"/>
        <v>44958</v>
      </c>
      <c r="D1862" s="275">
        <v>1.12E-2</v>
      </c>
      <c r="E1862" s="276"/>
      <c r="F1862" s="275">
        <v>1.49E-2</v>
      </c>
      <c r="G1862" s="277"/>
      <c r="H1862" s="276">
        <v>1.5100000000000001E-2</v>
      </c>
      <c r="I1862" s="275">
        <v>2.4E-2</v>
      </c>
      <c r="J1862" s="276"/>
      <c r="K1862" s="275">
        <v>2.8000000000000001E-2</v>
      </c>
      <c r="L1862" s="276"/>
      <c r="M1862" s="264">
        <f t="shared" si="2573"/>
        <v>1.2011333333333334E-2</v>
      </c>
      <c r="N1862" s="264">
        <f t="shared" si="2574"/>
        <v>1.486971428571429E-2</v>
      </c>
      <c r="O1862" s="264">
        <f t="shared" si="2575"/>
        <v>2.1375666666666668E-2</v>
      </c>
      <c r="P1862" s="264">
        <f t="shared" si="2576"/>
        <v>2.2811666666666668E-2</v>
      </c>
      <c r="Q1862" s="265">
        <f t="shared" si="2579"/>
        <v>1.12E-2</v>
      </c>
      <c r="R1862" s="265">
        <f t="shared" si="2580"/>
        <v>1.4999999999999999E-2</v>
      </c>
      <c r="S1862" s="265">
        <f t="shared" si="2581"/>
        <v>2.4E-2</v>
      </c>
      <c r="T1862" s="265">
        <f t="shared" si="2582"/>
        <v>2.8000000000000001E-2</v>
      </c>
      <c r="W1862" s="265">
        <f t="shared" si="2577"/>
        <v>1.9550000000000001E-2</v>
      </c>
      <c r="Z1862" s="518" t="s">
        <v>59</v>
      </c>
      <c r="AA1862" s="519">
        <f>MAX(D1831:E1861)</f>
        <v>2.6200000000000001E-2</v>
      </c>
      <c r="AB1862" s="519">
        <f>MAX(F1831:H1861)</f>
        <v>4.3299999999999998E-2</v>
      </c>
      <c r="AC1862" s="519">
        <f>MAX(I1831:J1861)</f>
        <v>6.4799999999999996E-2</v>
      </c>
      <c r="AD1862" s="519">
        <f>MAX(K1831:L1861)</f>
        <v>0.13100000000000001</v>
      </c>
    </row>
    <row r="1863" spans="1:30" ht="17.45" customHeight="1" thickBot="1" x14ac:dyDescent="0.3">
      <c r="A1863" s="257">
        <f t="shared" si="2516"/>
        <v>2</v>
      </c>
      <c r="B1863" s="257">
        <f t="shared" si="2517"/>
        <v>2023</v>
      </c>
      <c r="C1863" s="8">
        <f t="shared" si="2578"/>
        <v>44959</v>
      </c>
      <c r="D1863" s="260"/>
      <c r="E1863" s="261">
        <v>1.61E-2</v>
      </c>
      <c r="F1863" s="260"/>
      <c r="G1863" s="262">
        <v>1.7399999999999999E-2</v>
      </c>
      <c r="H1863" s="261"/>
      <c r="I1863" s="260"/>
      <c r="J1863" s="261">
        <v>1.9699999999999999E-2</v>
      </c>
      <c r="K1863" s="260"/>
      <c r="L1863" s="261">
        <v>2.8000000000000001E-2</v>
      </c>
      <c r="M1863" s="264">
        <f t="shared" si="2573"/>
        <v>1.2454999999999999E-2</v>
      </c>
      <c r="N1863" s="264">
        <f t="shared" si="2574"/>
        <v>1.5280000000000002E-2</v>
      </c>
      <c r="O1863" s="264">
        <f t="shared" si="2575"/>
        <v>2.1869000000000003E-2</v>
      </c>
      <c r="P1863" s="264">
        <f t="shared" si="2576"/>
        <v>2.3511666666666667E-2</v>
      </c>
      <c r="Q1863" s="265">
        <f t="shared" si="2579"/>
        <v>1.61E-2</v>
      </c>
      <c r="R1863" s="265">
        <f t="shared" si="2580"/>
        <v>1.7399999999999999E-2</v>
      </c>
      <c r="S1863" s="265">
        <f t="shared" si="2581"/>
        <v>1.9699999999999999E-2</v>
      </c>
      <c r="T1863" s="265">
        <f t="shared" si="2582"/>
        <v>2.8000000000000001E-2</v>
      </c>
      <c r="W1863" s="265">
        <f t="shared" si="2577"/>
        <v>2.0299999999999999E-2</v>
      </c>
      <c r="Z1863" s="520" t="s">
        <v>128</v>
      </c>
      <c r="AA1863" s="521">
        <f>COUNTIF(D1831:E1861,"&gt;=0.075")</f>
        <v>0</v>
      </c>
      <c r="AB1863" s="521">
        <f>COUNTIF(F1831:H1861,"&gt;=0.075")</f>
        <v>0</v>
      </c>
      <c r="AC1863" s="521">
        <f>COUNTIF(I1831:J1861,"&gt;=0.075")</f>
        <v>0</v>
      </c>
      <c r="AD1863" s="521">
        <f>COUNTIF(K1831:L1861,"&gt;=0.075")</f>
        <v>1</v>
      </c>
    </row>
    <row r="1864" spans="1:30" ht="17.45" customHeight="1" thickBot="1" x14ac:dyDescent="0.3">
      <c r="A1864" s="257">
        <f t="shared" si="2516"/>
        <v>2</v>
      </c>
      <c r="B1864" s="257">
        <f t="shared" si="2517"/>
        <v>2023</v>
      </c>
      <c r="C1864" s="8">
        <f t="shared" si="2578"/>
        <v>44960</v>
      </c>
      <c r="D1864" s="260">
        <v>1.5699999999999999E-2</v>
      </c>
      <c r="E1864" s="261"/>
      <c r="F1864" s="260">
        <v>2.2200000000000001E-2</v>
      </c>
      <c r="G1864" s="262"/>
      <c r="H1864" s="261"/>
      <c r="I1864" s="260">
        <v>2.53E-2</v>
      </c>
      <c r="J1864" s="261"/>
      <c r="K1864" s="260">
        <v>2.52E-2</v>
      </c>
      <c r="L1864" s="261"/>
      <c r="M1864" s="264">
        <f t="shared" si="2573"/>
        <v>1.2863999999999999E-2</v>
      </c>
      <c r="N1864" s="264">
        <f t="shared" si="2574"/>
        <v>1.5862000000000001E-2</v>
      </c>
      <c r="O1864" s="264">
        <f t="shared" si="2575"/>
        <v>2.2595333333333335E-2</v>
      </c>
      <c r="P1864" s="264">
        <f t="shared" si="2576"/>
        <v>2.4193666666666665E-2</v>
      </c>
      <c r="Q1864" s="265">
        <f t="shared" si="2579"/>
        <v>1.5699999999999999E-2</v>
      </c>
      <c r="R1864" s="265">
        <f t="shared" si="2580"/>
        <v>2.2200000000000001E-2</v>
      </c>
      <c r="S1864" s="265">
        <f t="shared" si="2581"/>
        <v>2.53E-2</v>
      </c>
      <c r="T1864" s="265">
        <f t="shared" si="2582"/>
        <v>2.52E-2</v>
      </c>
      <c r="W1864" s="265">
        <f t="shared" si="2577"/>
        <v>2.2100000000000002E-2</v>
      </c>
      <c r="X1864" s="265">
        <f>AVERAGE(Q1860:T1864)</f>
        <v>2.0316999999999995E-2</v>
      </c>
      <c r="Y1864" s="266">
        <v>266</v>
      </c>
      <c r="AC1864" s="664">
        <f>SUM(AA1863:AD1863)</f>
        <v>1</v>
      </c>
      <c r="AD1864" s="522">
        <f>AVERAGE(AA1861:AD1861)</f>
        <v>1.6880125448028672E-2</v>
      </c>
    </row>
    <row r="1865" spans="1:30" ht="17.45" customHeight="1" x14ac:dyDescent="0.25">
      <c r="A1865" s="257">
        <f t="shared" si="2516"/>
        <v>2</v>
      </c>
      <c r="B1865" s="257">
        <f t="shared" si="2517"/>
        <v>2023</v>
      </c>
      <c r="C1865" s="435">
        <f t="shared" si="2578"/>
        <v>44961</v>
      </c>
      <c r="D1865" s="434"/>
      <c r="E1865" s="436">
        <v>1.41E-2</v>
      </c>
      <c r="F1865" s="434"/>
      <c r="G1865" s="438">
        <v>1.6199999999999999E-2</v>
      </c>
      <c r="H1865" s="436"/>
      <c r="I1865" s="434"/>
      <c r="J1865" s="436">
        <v>1.4E-2</v>
      </c>
      <c r="K1865" s="434"/>
      <c r="L1865" s="436">
        <v>1.49E-2</v>
      </c>
      <c r="M1865" s="264">
        <f t="shared" si="2573"/>
        <v>1.3140000000000001E-2</v>
      </c>
      <c r="N1865" s="264">
        <f t="shared" si="2574"/>
        <v>1.6091428571428572E-2</v>
      </c>
      <c r="O1865" s="264">
        <f t="shared" si="2575"/>
        <v>2.2628666666666672E-2</v>
      </c>
      <c r="P1865" s="264">
        <f t="shared" si="2576"/>
        <v>2.4333666666666667E-2</v>
      </c>
      <c r="Q1865" s="442">
        <f t="shared" si="2579"/>
        <v>1.41E-2</v>
      </c>
      <c r="R1865" s="442">
        <f t="shared" si="2580"/>
        <v>1.6199999999999999E-2</v>
      </c>
      <c r="S1865" s="442">
        <f t="shared" si="2581"/>
        <v>1.4E-2</v>
      </c>
      <c r="T1865" s="442">
        <f t="shared" si="2582"/>
        <v>1.49E-2</v>
      </c>
      <c r="U1865" s="441"/>
      <c r="V1865" s="442">
        <f>AVERAGE(Q1865:T1865)</f>
        <v>1.4800000000000001E-2</v>
      </c>
      <c r="W1865" s="445"/>
      <c r="X1865" s="257"/>
      <c r="Y1865" s="266">
        <v>266</v>
      </c>
      <c r="AA1865" s="605">
        <f>AA1861-AA1830</f>
        <v>-3.6425806451612901E-3</v>
      </c>
      <c r="AB1865" s="605">
        <f>AB1861-AB1830</f>
        <v>-6.1930555555555489E-3</v>
      </c>
      <c r="AC1865" s="605">
        <f>AC1861-AC1830</f>
        <v>-1.7412903225806457E-3</v>
      </c>
      <c r="AD1865" s="605">
        <f>AD1861-AD1830</f>
        <v>2.3787096774193529E-3</v>
      </c>
    </row>
    <row r="1866" spans="1:30" ht="17.45" customHeight="1" x14ac:dyDescent="0.25">
      <c r="A1866" s="257">
        <f t="shared" si="2516"/>
        <v>2</v>
      </c>
      <c r="B1866" s="257">
        <f t="shared" si="2517"/>
        <v>2023</v>
      </c>
      <c r="C1866" s="435">
        <f t="shared" si="2578"/>
        <v>44962</v>
      </c>
      <c r="D1866" s="434">
        <v>7.79E-3</v>
      </c>
      <c r="E1866" s="436"/>
      <c r="F1866" s="434"/>
      <c r="G1866" s="438"/>
      <c r="H1866" s="436">
        <v>7.2700000000000004E-3</v>
      </c>
      <c r="I1866" s="434">
        <v>5.0800000000000003E-3</v>
      </c>
      <c r="J1866" s="436"/>
      <c r="K1866" s="434">
        <v>9.8600000000000007E-3</v>
      </c>
      <c r="L1866" s="436"/>
      <c r="M1866" s="264">
        <f t="shared" si="2573"/>
        <v>1.3105E-2</v>
      </c>
      <c r="N1866" s="264">
        <f t="shared" si="2574"/>
        <v>1.5973428571428576E-2</v>
      </c>
      <c r="O1866" s="264">
        <f t="shared" si="2575"/>
        <v>2.2131333333333336E-2</v>
      </c>
      <c r="P1866" s="264">
        <f t="shared" si="2576"/>
        <v>2.4239E-2</v>
      </c>
      <c r="Q1866" s="442">
        <f t="shared" si="2579"/>
        <v>7.79E-3</v>
      </c>
      <c r="R1866" s="442">
        <f t="shared" si="2580"/>
        <v>7.2700000000000004E-3</v>
      </c>
      <c r="S1866" s="442">
        <f t="shared" si="2581"/>
        <v>5.0800000000000003E-3</v>
      </c>
      <c r="T1866" s="442">
        <f t="shared" si="2582"/>
        <v>9.8600000000000007E-3</v>
      </c>
      <c r="V1866" s="442">
        <f>AVERAGE(Q1866:T1866)</f>
        <v>7.5000000000000006E-3</v>
      </c>
      <c r="W1866" s="445"/>
      <c r="X1866" s="265">
        <f>AVERAGE(Q1865:T1866)</f>
        <v>1.115E-2</v>
      </c>
      <c r="Y1866" s="266">
        <v>266</v>
      </c>
      <c r="AD1866" s="605">
        <f>AD1864-AD1833</f>
        <v>-2.2995542114695317E-3</v>
      </c>
    </row>
    <row r="1867" spans="1:30" ht="17.45" customHeight="1" x14ac:dyDescent="0.25">
      <c r="A1867" s="257">
        <f t="shared" si="2516"/>
        <v>2</v>
      </c>
      <c r="B1867" s="257">
        <f t="shared" si="2517"/>
        <v>2023</v>
      </c>
      <c r="C1867" s="8">
        <f t="shared" si="2578"/>
        <v>44963</v>
      </c>
      <c r="D1867" s="260"/>
      <c r="E1867" s="261">
        <v>1.7000000000000001E-2</v>
      </c>
      <c r="F1867" s="260"/>
      <c r="G1867" s="262">
        <v>1.2E-2</v>
      </c>
      <c r="H1867" s="261"/>
      <c r="I1867" s="260"/>
      <c r="J1867" s="261">
        <v>1.89E-2</v>
      </c>
      <c r="K1867" s="260"/>
      <c r="L1867" s="261">
        <v>2.24E-2</v>
      </c>
      <c r="M1867" s="264">
        <f t="shared" si="2573"/>
        <v>1.3382333333333335E-2</v>
      </c>
      <c r="N1867" s="264">
        <f t="shared" si="2574"/>
        <v>1.5950571428571432E-2</v>
      </c>
      <c r="O1867" s="264">
        <f t="shared" si="2575"/>
        <v>2.2341333333333335E-2</v>
      </c>
      <c r="P1867" s="264">
        <f t="shared" si="2576"/>
        <v>2.0619000000000002E-2</v>
      </c>
      <c r="Q1867" s="265">
        <f t="shared" ref="Q1867" si="2583">IFERROR(AVERAGE(D1867:E1867),"")</f>
        <v>1.7000000000000001E-2</v>
      </c>
      <c r="R1867" s="265">
        <f t="shared" ref="R1867" si="2584">IFERROR(AVERAGE(F1867:H1867),"")</f>
        <v>1.2E-2</v>
      </c>
      <c r="S1867" s="265">
        <f t="shared" ref="S1867" si="2585">IFERROR(AVERAGE(I1867:J1867),"")</f>
        <v>1.89E-2</v>
      </c>
      <c r="T1867" s="265">
        <f t="shared" ref="T1867" si="2586">IFERROR(AVERAGE(K1867:L1867),"")</f>
        <v>2.24E-2</v>
      </c>
      <c r="W1867" s="265">
        <f t="shared" ref="W1867" si="2587">AVERAGE(Q1867:T1867)</f>
        <v>1.7575E-2</v>
      </c>
    </row>
    <row r="1868" spans="1:30" ht="17.45" customHeight="1" x14ac:dyDescent="0.25">
      <c r="A1868" s="257">
        <f t="shared" si="2516"/>
        <v>2</v>
      </c>
      <c r="B1868" s="257">
        <f t="shared" si="2517"/>
        <v>2023</v>
      </c>
      <c r="C1868" s="48">
        <f t="shared" si="2578"/>
        <v>44964</v>
      </c>
      <c r="D1868" s="275">
        <v>1.34E-2</v>
      </c>
      <c r="E1868" s="276"/>
      <c r="F1868" s="275">
        <v>1.37E-2</v>
      </c>
      <c r="G1868" s="277"/>
      <c r="H1868" s="276">
        <v>1.4500000000000001E-2</v>
      </c>
      <c r="I1868" s="275">
        <v>2.1999999999999999E-2</v>
      </c>
      <c r="J1868" s="276"/>
      <c r="K1868" s="275">
        <v>2.1100000000000001E-2</v>
      </c>
      <c r="L1868" s="276"/>
      <c r="M1868" s="264">
        <f t="shared" si="2573"/>
        <v>1.3546000000000002E-2</v>
      </c>
      <c r="N1868" s="264">
        <f t="shared" si="2574"/>
        <v>1.6239428571428575E-2</v>
      </c>
      <c r="O1868" s="264">
        <f t="shared" si="2575"/>
        <v>2.2731333333333336E-2</v>
      </c>
      <c r="P1868" s="264">
        <f t="shared" si="2576"/>
        <v>2.0825666666666669E-2</v>
      </c>
      <c r="Q1868" s="265">
        <f t="shared" ref="Q1868:Q1869" si="2588">IFERROR(AVERAGE(D1868:E1868),"")</f>
        <v>1.34E-2</v>
      </c>
      <c r="R1868" s="265">
        <f t="shared" ref="R1868:R1869" si="2589">IFERROR(AVERAGE(F1868:H1868),"")</f>
        <v>1.4100000000000001E-2</v>
      </c>
      <c r="S1868" s="265">
        <f t="shared" ref="S1868:S1869" si="2590">IFERROR(AVERAGE(I1868:J1868),"")</f>
        <v>2.1999999999999999E-2</v>
      </c>
      <c r="T1868" s="265">
        <f t="shared" ref="T1868:T1869" si="2591">IFERROR(AVERAGE(K1868:L1868),"")</f>
        <v>2.1100000000000001E-2</v>
      </c>
      <c r="W1868" s="265">
        <f t="shared" ref="W1868:W1869" si="2592">AVERAGE(Q1868:T1868)</f>
        <v>1.7649999999999999E-2</v>
      </c>
    </row>
    <row r="1869" spans="1:30" ht="17.45" customHeight="1" x14ac:dyDescent="0.25">
      <c r="A1869" s="257">
        <f t="shared" si="2516"/>
        <v>2</v>
      </c>
      <c r="B1869" s="257">
        <f t="shared" si="2517"/>
        <v>2023</v>
      </c>
      <c r="C1869" s="8">
        <f t="shared" si="2578"/>
        <v>44965</v>
      </c>
      <c r="D1869" s="260"/>
      <c r="E1869" s="261">
        <v>1.52E-2</v>
      </c>
      <c r="F1869" s="260"/>
      <c r="G1869" s="262">
        <v>2.1000000000000001E-2</v>
      </c>
      <c r="H1869" s="261"/>
      <c r="I1869" s="260"/>
      <c r="J1869" s="261">
        <v>2.3400000000000001E-2</v>
      </c>
      <c r="K1869" s="260"/>
      <c r="L1869" s="261">
        <v>3.3399999999999999E-2</v>
      </c>
      <c r="M1869" s="264">
        <f t="shared" si="2573"/>
        <v>1.3833000000000003E-2</v>
      </c>
      <c r="N1869" s="264">
        <f t="shared" si="2574"/>
        <v>1.6577714285714289E-2</v>
      </c>
      <c r="O1869" s="264">
        <f t="shared" si="2575"/>
        <v>2.316466666666667E-2</v>
      </c>
      <c r="P1869" s="264">
        <f t="shared" si="2576"/>
        <v>2.156566666666667E-2</v>
      </c>
      <c r="Q1869" s="265">
        <f t="shared" si="2588"/>
        <v>1.52E-2</v>
      </c>
      <c r="R1869" s="265">
        <f t="shared" si="2589"/>
        <v>2.1000000000000001E-2</v>
      </c>
      <c r="S1869" s="265">
        <f t="shared" si="2590"/>
        <v>2.3400000000000001E-2</v>
      </c>
      <c r="T1869" s="265">
        <f t="shared" si="2591"/>
        <v>3.3399999999999999E-2</v>
      </c>
      <c r="W1869" s="265">
        <f t="shared" si="2592"/>
        <v>2.325E-2</v>
      </c>
    </row>
    <row r="1870" spans="1:30" ht="17.45" customHeight="1" x14ac:dyDescent="0.25">
      <c r="A1870" s="257">
        <f t="shared" si="2516"/>
        <v>2</v>
      </c>
      <c r="B1870" s="257">
        <f t="shared" si="2517"/>
        <v>2023</v>
      </c>
      <c r="C1870" s="8">
        <f t="shared" si="2578"/>
        <v>44966</v>
      </c>
      <c r="D1870" s="260">
        <v>1.4800000000000001E-2</v>
      </c>
      <c r="E1870" s="261"/>
      <c r="F1870" s="260">
        <v>2.6800000000000001E-2</v>
      </c>
      <c r="G1870" s="262"/>
      <c r="H1870" s="261"/>
      <c r="I1870" s="260">
        <v>2.81E-2</v>
      </c>
      <c r="J1870" s="261"/>
      <c r="K1870" s="260">
        <v>2.2200000000000001E-2</v>
      </c>
      <c r="L1870" s="261"/>
      <c r="M1870" s="264">
        <f t="shared" si="2573"/>
        <v>1.4159333333333335E-2</v>
      </c>
      <c r="N1870" s="264">
        <f t="shared" si="2574"/>
        <v>1.7046285714285719E-2</v>
      </c>
      <c r="O1870" s="264">
        <f t="shared" si="2575"/>
        <v>2.3903333333333335E-2</v>
      </c>
      <c r="P1870" s="264">
        <f t="shared" si="2576"/>
        <v>2.1855666666666669E-2</v>
      </c>
      <c r="Q1870" s="265">
        <f t="shared" ref="Q1870:Q1875" si="2593">IFERROR(AVERAGE(D1870:E1870),"")</f>
        <v>1.4800000000000001E-2</v>
      </c>
      <c r="R1870" s="265">
        <f t="shared" ref="R1870:R1875" si="2594">IFERROR(AVERAGE(F1870:H1870),"")</f>
        <v>2.6800000000000001E-2</v>
      </c>
      <c r="S1870" s="265">
        <f t="shared" ref="S1870:S1875" si="2595">IFERROR(AVERAGE(I1870:J1870),"")</f>
        <v>2.81E-2</v>
      </c>
      <c r="T1870" s="265">
        <f t="shared" ref="T1870:T1875" si="2596">IFERROR(AVERAGE(K1870:L1870),"")</f>
        <v>2.2200000000000001E-2</v>
      </c>
      <c r="W1870" s="265">
        <f t="shared" ref="W1870:W1871" si="2597">AVERAGE(Q1870:T1870)</f>
        <v>2.2974999999999999E-2</v>
      </c>
    </row>
    <row r="1871" spans="1:30" ht="17.45" customHeight="1" x14ac:dyDescent="0.25">
      <c r="A1871" s="257">
        <f t="shared" si="2516"/>
        <v>2</v>
      </c>
      <c r="B1871" s="257">
        <f t="shared" si="2517"/>
        <v>2023</v>
      </c>
      <c r="C1871" s="8">
        <f t="shared" si="2578"/>
        <v>44967</v>
      </c>
      <c r="D1871" s="260"/>
      <c r="E1871" s="261">
        <v>2.1399999999999999E-2</v>
      </c>
      <c r="F1871" s="260"/>
      <c r="G1871" s="262">
        <v>2.0500000000000001E-2</v>
      </c>
      <c r="H1871" s="261"/>
      <c r="I1871" s="260"/>
      <c r="J1871" s="261">
        <v>3.78E-2</v>
      </c>
      <c r="K1871" s="260"/>
      <c r="L1871" s="261">
        <v>1.37E-2</v>
      </c>
      <c r="M1871" s="264">
        <f t="shared" si="2573"/>
        <v>1.4492666666666666E-2</v>
      </c>
      <c r="N1871" s="264">
        <f t="shared" si="2574"/>
        <v>1.7206285714285716E-2</v>
      </c>
      <c r="O1871" s="264">
        <f t="shared" si="2575"/>
        <v>2.4326666666666667E-2</v>
      </c>
      <c r="P1871" s="264">
        <f t="shared" si="2576"/>
        <v>2.1639000000000005E-2</v>
      </c>
      <c r="Q1871" s="265">
        <f t="shared" si="2593"/>
        <v>2.1399999999999999E-2</v>
      </c>
      <c r="R1871" s="265">
        <f t="shared" si="2594"/>
        <v>2.0500000000000001E-2</v>
      </c>
      <c r="S1871" s="265">
        <f t="shared" si="2595"/>
        <v>3.78E-2</v>
      </c>
      <c r="T1871" s="265">
        <f t="shared" si="2596"/>
        <v>1.37E-2</v>
      </c>
      <c r="W1871" s="265">
        <f t="shared" si="2597"/>
        <v>2.3349999999999999E-2</v>
      </c>
      <c r="X1871" s="265">
        <f>AVERAGE(Q1867:T1871)</f>
        <v>2.0959999999999999E-2</v>
      </c>
      <c r="Y1871" s="266">
        <v>267</v>
      </c>
    </row>
    <row r="1872" spans="1:30" ht="17.45" customHeight="1" x14ac:dyDescent="0.25">
      <c r="A1872" s="257">
        <f t="shared" si="2516"/>
        <v>2</v>
      </c>
      <c r="B1872" s="257">
        <f t="shared" si="2517"/>
        <v>2023</v>
      </c>
      <c r="C1872" s="435">
        <f t="shared" si="2578"/>
        <v>44968</v>
      </c>
      <c r="D1872" s="434">
        <v>1.17E-2</v>
      </c>
      <c r="E1872" s="436"/>
      <c r="F1872" s="434"/>
      <c r="G1872" s="438"/>
      <c r="H1872" s="436">
        <v>1.01E-2</v>
      </c>
      <c r="I1872" s="434">
        <v>9.6500000000000006E-3</v>
      </c>
      <c r="J1872" s="436"/>
      <c r="K1872" s="434">
        <v>1.01E-2</v>
      </c>
      <c r="L1872" s="436"/>
      <c r="M1872" s="264">
        <f t="shared" si="2573"/>
        <v>1.4479333333333334E-2</v>
      </c>
      <c r="N1872" s="264">
        <f t="shared" si="2574"/>
        <v>1.7012000000000003E-2</v>
      </c>
      <c r="O1872" s="264">
        <f t="shared" si="2575"/>
        <v>2.3595000000000008E-2</v>
      </c>
      <c r="P1872" s="264">
        <f t="shared" si="2576"/>
        <v>2.1182333333333341E-2</v>
      </c>
      <c r="Q1872" s="442">
        <f t="shared" si="2593"/>
        <v>1.17E-2</v>
      </c>
      <c r="R1872" s="442">
        <f t="shared" si="2594"/>
        <v>1.01E-2</v>
      </c>
      <c r="S1872" s="442">
        <f t="shared" si="2595"/>
        <v>9.6500000000000006E-3</v>
      </c>
      <c r="T1872" s="442">
        <f t="shared" si="2596"/>
        <v>1.01E-2</v>
      </c>
      <c r="U1872" s="441"/>
      <c r="V1872" s="442">
        <f>AVERAGE(Q1872:T1872)</f>
        <v>1.0387499999999999E-2</v>
      </c>
      <c r="W1872" s="445"/>
      <c r="X1872" s="257"/>
      <c r="Y1872" s="266">
        <v>267</v>
      </c>
    </row>
    <row r="1873" spans="1:30" ht="17.45" customHeight="1" x14ac:dyDescent="0.25">
      <c r="A1873" s="257">
        <f t="shared" si="2516"/>
        <v>2</v>
      </c>
      <c r="B1873" s="257">
        <f t="shared" si="2517"/>
        <v>2023</v>
      </c>
      <c r="C1873" s="435">
        <f t="shared" si="2578"/>
        <v>44969</v>
      </c>
      <c r="D1873" s="434"/>
      <c r="E1873" s="436">
        <v>5.7600000000000004E-3</v>
      </c>
      <c r="F1873" s="434"/>
      <c r="G1873" s="438">
        <v>8.3300000000000006E-3</v>
      </c>
      <c r="H1873" s="436"/>
      <c r="I1873" s="434"/>
      <c r="J1873" s="436">
        <v>5.3E-3</v>
      </c>
      <c r="K1873" s="434"/>
      <c r="L1873" s="436">
        <v>1.21E-2</v>
      </c>
      <c r="M1873" s="264">
        <f t="shared" si="2573"/>
        <v>1.3867999999999998E-2</v>
      </c>
      <c r="N1873" s="264">
        <f t="shared" si="2574"/>
        <v>1.6670000000000001E-2</v>
      </c>
      <c r="O1873" s="264">
        <f t="shared" si="2575"/>
        <v>2.2655000000000002E-2</v>
      </c>
      <c r="P1873" s="264">
        <f t="shared" si="2576"/>
        <v>2.0602333333333337E-2</v>
      </c>
      <c r="Q1873" s="442">
        <f t="shared" si="2593"/>
        <v>5.7600000000000004E-3</v>
      </c>
      <c r="R1873" s="442">
        <f t="shared" si="2594"/>
        <v>8.3300000000000006E-3</v>
      </c>
      <c r="S1873" s="442">
        <f t="shared" si="2595"/>
        <v>5.3E-3</v>
      </c>
      <c r="T1873" s="442">
        <f t="shared" si="2596"/>
        <v>1.21E-2</v>
      </c>
      <c r="V1873" s="442">
        <f>AVERAGE(Q1873:T1873)</f>
        <v>7.872500000000001E-3</v>
      </c>
      <c r="W1873" s="445"/>
      <c r="X1873" s="265">
        <f>AVERAGE(Q1872:T1873)</f>
        <v>9.1299999999999992E-3</v>
      </c>
      <c r="Y1873" s="266">
        <v>267</v>
      </c>
    </row>
    <row r="1874" spans="1:30" ht="17.45" customHeight="1" x14ac:dyDescent="0.25">
      <c r="A1874" s="257">
        <f t="shared" si="2516"/>
        <v>2</v>
      </c>
      <c r="B1874" s="257">
        <f t="shared" si="2517"/>
        <v>2023</v>
      </c>
      <c r="C1874" s="48">
        <f t="shared" si="2578"/>
        <v>44970</v>
      </c>
      <c r="D1874" s="275">
        <v>9.0799999999999995E-3</v>
      </c>
      <c r="E1874" s="276"/>
      <c r="F1874" s="275">
        <v>1.6E-2</v>
      </c>
      <c r="G1874" s="277"/>
      <c r="H1874" s="276">
        <v>1.5699999999999999E-2</v>
      </c>
      <c r="I1874" s="275">
        <v>2.1899999999999999E-2</v>
      </c>
      <c r="J1874" s="276"/>
      <c r="K1874" s="275">
        <v>1.49E-2</v>
      </c>
      <c r="L1874" s="276"/>
      <c r="M1874" s="264">
        <f t="shared" si="2573"/>
        <v>1.3827333333333332E-2</v>
      </c>
      <c r="N1874" s="264">
        <f t="shared" si="2574"/>
        <v>1.6767142857142859E-2</v>
      </c>
      <c r="O1874" s="264">
        <f t="shared" si="2575"/>
        <v>2.2848333333333339E-2</v>
      </c>
      <c r="P1874" s="264">
        <f t="shared" si="2576"/>
        <v>2.0685666666666672E-2</v>
      </c>
      <c r="Q1874" s="265">
        <f t="shared" si="2593"/>
        <v>9.0799999999999995E-3</v>
      </c>
      <c r="R1874" s="265">
        <f t="shared" si="2594"/>
        <v>1.585E-2</v>
      </c>
      <c r="S1874" s="265">
        <f t="shared" si="2595"/>
        <v>2.1899999999999999E-2</v>
      </c>
      <c r="T1874" s="265">
        <f t="shared" si="2596"/>
        <v>1.49E-2</v>
      </c>
      <c r="W1874" s="265">
        <f t="shared" ref="W1874:W1875" si="2598">AVERAGE(Q1874:T1874)</f>
        <v>1.5432499999999998E-2</v>
      </c>
    </row>
    <row r="1875" spans="1:30" ht="17.45" customHeight="1" x14ac:dyDescent="0.25">
      <c r="A1875" s="257">
        <f t="shared" si="2516"/>
        <v>2</v>
      </c>
      <c r="B1875" s="257">
        <f t="shared" si="2517"/>
        <v>2023</v>
      </c>
      <c r="C1875" s="8">
        <f t="shared" si="2578"/>
        <v>44971</v>
      </c>
      <c r="D1875" s="260"/>
      <c r="E1875" s="261">
        <v>2.0899999999999998E-2</v>
      </c>
      <c r="F1875" s="260"/>
      <c r="G1875" s="262">
        <v>3.2899999999999999E-2</v>
      </c>
      <c r="H1875" s="261"/>
      <c r="I1875" s="260"/>
      <c r="J1875" s="261">
        <v>2.9600000000000001E-2</v>
      </c>
      <c r="K1875" s="260"/>
      <c r="L1875" s="261">
        <v>2.4299999999999999E-2</v>
      </c>
      <c r="M1875" s="264">
        <f t="shared" si="2573"/>
        <v>1.4433333333333331E-2</v>
      </c>
      <c r="N1875" s="264">
        <f t="shared" si="2574"/>
        <v>1.7603714285714292E-2</v>
      </c>
      <c r="O1875" s="264">
        <f t="shared" si="2575"/>
        <v>2.3785000000000001E-2</v>
      </c>
      <c r="P1875" s="264">
        <f t="shared" si="2576"/>
        <v>2.1330000000000005E-2</v>
      </c>
      <c r="Q1875" s="265">
        <f t="shared" si="2593"/>
        <v>2.0899999999999998E-2</v>
      </c>
      <c r="R1875" s="265">
        <f t="shared" si="2594"/>
        <v>3.2899999999999999E-2</v>
      </c>
      <c r="S1875" s="265">
        <f t="shared" si="2595"/>
        <v>2.9600000000000001E-2</v>
      </c>
      <c r="T1875" s="265">
        <f t="shared" si="2596"/>
        <v>2.4299999999999999E-2</v>
      </c>
      <c r="W1875" s="265">
        <f t="shared" si="2598"/>
        <v>2.6925000000000001E-2</v>
      </c>
    </row>
    <row r="1876" spans="1:30" ht="17.45" customHeight="1" x14ac:dyDescent="0.25">
      <c r="A1876" s="257">
        <f t="shared" si="2516"/>
        <v>2</v>
      </c>
      <c r="B1876" s="257">
        <f t="shared" si="2517"/>
        <v>2023</v>
      </c>
      <c r="C1876" s="8">
        <f t="shared" si="2578"/>
        <v>44972</v>
      </c>
      <c r="D1876" s="260">
        <v>2.6200000000000001E-2</v>
      </c>
      <c r="E1876" s="261"/>
      <c r="F1876" s="260">
        <v>2.7799999999999998E-2</v>
      </c>
      <c r="G1876" s="262"/>
      <c r="H1876" s="261"/>
      <c r="I1876" s="260">
        <v>2.4899999999999999E-2</v>
      </c>
      <c r="J1876" s="261"/>
      <c r="K1876" s="260">
        <v>1.8800000000000001E-2</v>
      </c>
      <c r="L1876" s="261"/>
      <c r="M1876" s="264">
        <f t="shared" si="2573"/>
        <v>1.5030999999999997E-2</v>
      </c>
      <c r="N1876" s="264">
        <f t="shared" si="2574"/>
        <v>1.8117142857142863E-2</v>
      </c>
      <c r="O1876" s="264">
        <f t="shared" si="2575"/>
        <v>2.4381E-2</v>
      </c>
      <c r="P1876" s="264">
        <f t="shared" si="2576"/>
        <v>2.163533333333334E-2</v>
      </c>
      <c r="Q1876" s="265">
        <f t="shared" ref="Q1876" si="2599">IFERROR(AVERAGE(D1876:E1876),"")</f>
        <v>2.6200000000000001E-2</v>
      </c>
      <c r="R1876" s="265">
        <f t="shared" ref="R1876" si="2600">IFERROR(AVERAGE(F1876:H1876),"")</f>
        <v>2.7799999999999998E-2</v>
      </c>
      <c r="S1876" s="265">
        <f t="shared" ref="S1876" si="2601">IFERROR(AVERAGE(I1876:J1876),"")</f>
        <v>2.4899999999999999E-2</v>
      </c>
      <c r="T1876" s="265">
        <f t="shared" ref="T1876" si="2602">IFERROR(AVERAGE(K1876:L1876),"")</f>
        <v>1.8800000000000001E-2</v>
      </c>
      <c r="W1876" s="265">
        <f t="shared" ref="W1876" si="2603">AVERAGE(Q1876:T1876)</f>
        <v>2.4424999999999999E-2</v>
      </c>
    </row>
    <row r="1877" spans="1:30" ht="17.45" customHeight="1" x14ac:dyDescent="0.25">
      <c r="A1877" s="257">
        <f t="shared" si="2516"/>
        <v>2</v>
      </c>
      <c r="B1877" s="257">
        <f t="shared" si="2517"/>
        <v>2023</v>
      </c>
      <c r="C1877" s="8">
        <f t="shared" si="2578"/>
        <v>44973</v>
      </c>
      <c r="D1877" s="260"/>
      <c r="E1877" s="261">
        <v>1.12E-2</v>
      </c>
      <c r="F1877" s="260"/>
      <c r="G1877" s="262">
        <v>4.1599999999999998E-2</v>
      </c>
      <c r="H1877" s="261"/>
      <c r="I1877" s="260"/>
      <c r="J1877" s="261">
        <v>3.5200000000000002E-2</v>
      </c>
      <c r="K1877" s="260"/>
      <c r="L1877" s="261">
        <v>2.1399999999999999E-2</v>
      </c>
      <c r="M1877" s="264">
        <f t="shared" si="2573"/>
        <v>1.5030999999999996E-2</v>
      </c>
      <c r="N1877" s="264">
        <f t="shared" si="2574"/>
        <v>1.8888571428571432E-2</v>
      </c>
      <c r="O1877" s="264">
        <f t="shared" si="2575"/>
        <v>2.4754333333333333E-2</v>
      </c>
      <c r="P1877" s="264">
        <f t="shared" si="2576"/>
        <v>2.1522000000000003E-2</v>
      </c>
      <c r="Q1877" s="265">
        <f t="shared" ref="Q1877" si="2604">IFERROR(AVERAGE(D1877:E1877),"")</f>
        <v>1.12E-2</v>
      </c>
      <c r="R1877" s="265">
        <f t="shared" ref="R1877" si="2605">IFERROR(AVERAGE(F1877:H1877),"")</f>
        <v>4.1599999999999998E-2</v>
      </c>
      <c r="S1877" s="265">
        <f t="shared" ref="S1877" si="2606">IFERROR(AVERAGE(I1877:J1877),"")</f>
        <v>3.5200000000000002E-2</v>
      </c>
      <c r="T1877" s="265">
        <f t="shared" ref="T1877" si="2607">IFERROR(AVERAGE(K1877:L1877),"")</f>
        <v>2.1399999999999999E-2</v>
      </c>
      <c r="W1877" s="265">
        <f t="shared" ref="W1877:W1878" si="2608">AVERAGE(Q1877:T1877)</f>
        <v>2.7349999999999999E-2</v>
      </c>
    </row>
    <row r="1878" spans="1:30" ht="17.45" customHeight="1" x14ac:dyDescent="0.25">
      <c r="A1878" s="257">
        <f t="shared" si="2516"/>
        <v>2</v>
      </c>
      <c r="B1878" s="257">
        <f t="shared" si="2517"/>
        <v>2023</v>
      </c>
      <c r="C1878" s="8">
        <f t="shared" si="2578"/>
        <v>44974</v>
      </c>
      <c r="D1878" s="260">
        <v>1.4500000000000001E-2</v>
      </c>
      <c r="E1878" s="261"/>
      <c r="F1878" s="260"/>
      <c r="G1878" s="262"/>
      <c r="H1878" s="261">
        <v>2.58E-2</v>
      </c>
      <c r="I1878" s="260">
        <v>2.23E-2</v>
      </c>
      <c r="J1878" s="261"/>
      <c r="K1878" s="260">
        <v>2.1499999999999998E-2</v>
      </c>
      <c r="L1878" s="261"/>
      <c r="M1878" s="264">
        <f t="shared" si="2573"/>
        <v>1.481433333333333E-2</v>
      </c>
      <c r="N1878" s="264">
        <f t="shared" si="2574"/>
        <v>1.8822857142857148E-2</v>
      </c>
      <c r="O1878" s="264">
        <f t="shared" si="2575"/>
        <v>2.3820999999999998E-2</v>
      </c>
      <c r="P1878" s="264">
        <f t="shared" si="2576"/>
        <v>2.1238666666666673E-2</v>
      </c>
      <c r="Q1878" s="265">
        <f t="shared" ref="Q1878:Q1882" si="2609">IFERROR(AVERAGE(D1878:E1878),"")</f>
        <v>1.4500000000000001E-2</v>
      </c>
      <c r="R1878" s="265">
        <f t="shared" ref="R1878:R1882" si="2610">IFERROR(AVERAGE(F1878:H1878),"")</f>
        <v>2.58E-2</v>
      </c>
      <c r="S1878" s="265">
        <f t="shared" ref="S1878:S1882" si="2611">IFERROR(AVERAGE(I1878:J1878),"")</f>
        <v>2.23E-2</v>
      </c>
      <c r="T1878" s="265">
        <f t="shared" ref="T1878:T1882" si="2612">IFERROR(AVERAGE(K1878:L1878),"")</f>
        <v>2.1499999999999998E-2</v>
      </c>
      <c r="W1878" s="265">
        <f t="shared" si="2608"/>
        <v>2.1025000000000002E-2</v>
      </c>
      <c r="X1878" s="265">
        <f>AVERAGE(Q1874:T1878)</f>
        <v>2.3031499999999996E-2</v>
      </c>
      <c r="Y1878" s="266">
        <v>268</v>
      </c>
    </row>
    <row r="1879" spans="1:30" ht="17.45" customHeight="1" x14ac:dyDescent="0.25">
      <c r="A1879" s="257">
        <f t="shared" si="2516"/>
        <v>2</v>
      </c>
      <c r="B1879" s="257">
        <f t="shared" si="2517"/>
        <v>2023</v>
      </c>
      <c r="C1879" s="435">
        <f t="shared" si="2578"/>
        <v>44975</v>
      </c>
      <c r="D1879" s="434"/>
      <c r="E1879" s="436">
        <v>1.2500000000000001E-2</v>
      </c>
      <c r="F1879" s="434"/>
      <c r="G1879" s="438">
        <v>2.3900000000000001E-2</v>
      </c>
      <c r="H1879" s="436"/>
      <c r="I1879" s="434"/>
      <c r="J1879" s="436">
        <v>1.26E-2</v>
      </c>
      <c r="K1879" s="434"/>
      <c r="L1879" s="436">
        <v>2.46E-2</v>
      </c>
      <c r="M1879" s="264">
        <f t="shared" si="2573"/>
        <v>1.4707666666666664E-2</v>
      </c>
      <c r="N1879" s="264">
        <f t="shared" si="2574"/>
        <v>1.9048571428571432E-2</v>
      </c>
      <c r="O1879" s="264">
        <f t="shared" si="2575"/>
        <v>2.340766666666667E-2</v>
      </c>
      <c r="P1879" s="264">
        <f t="shared" si="2576"/>
        <v>2.1382000000000002E-2</v>
      </c>
      <c r="Q1879" s="442">
        <f t="shared" si="2609"/>
        <v>1.2500000000000001E-2</v>
      </c>
      <c r="R1879" s="442">
        <f t="shared" si="2610"/>
        <v>2.3900000000000001E-2</v>
      </c>
      <c r="S1879" s="442">
        <f t="shared" si="2611"/>
        <v>1.26E-2</v>
      </c>
      <c r="T1879" s="442">
        <f t="shared" si="2612"/>
        <v>2.46E-2</v>
      </c>
      <c r="U1879" s="441"/>
      <c r="V1879" s="442">
        <f>AVERAGE(Q1879:T1879)</f>
        <v>1.84E-2</v>
      </c>
      <c r="W1879" s="445"/>
      <c r="X1879" s="257"/>
      <c r="Y1879" s="266">
        <v>268</v>
      </c>
    </row>
    <row r="1880" spans="1:30" ht="17.45" customHeight="1" x14ac:dyDescent="0.25">
      <c r="A1880" s="257">
        <f t="shared" si="2516"/>
        <v>2</v>
      </c>
      <c r="B1880" s="257">
        <f t="shared" si="2517"/>
        <v>2023</v>
      </c>
      <c r="C1880" s="48">
        <f t="shared" si="2578"/>
        <v>44976</v>
      </c>
      <c r="D1880" s="434">
        <v>2.23E-2</v>
      </c>
      <c r="E1880" s="436"/>
      <c r="F1880" s="434">
        <v>1.84E-2</v>
      </c>
      <c r="G1880" s="438"/>
      <c r="H1880" s="436">
        <v>1.9699999999999999E-2</v>
      </c>
      <c r="I1880" s="434">
        <v>1.41E-2</v>
      </c>
      <c r="J1880" s="436"/>
      <c r="K1880" s="434">
        <v>2.86E-2</v>
      </c>
      <c r="L1880" s="436"/>
      <c r="M1880" s="264">
        <f t="shared" si="2573"/>
        <v>1.4820999999999996E-2</v>
      </c>
      <c r="N1880" s="264">
        <f t="shared" si="2574"/>
        <v>1.949142857142858E-2</v>
      </c>
      <c r="O1880" s="264">
        <f t="shared" si="2575"/>
        <v>2.3434333333333335E-2</v>
      </c>
      <c r="P1880" s="264">
        <f t="shared" si="2576"/>
        <v>2.1262E-2</v>
      </c>
      <c r="Q1880" s="442">
        <f t="shared" si="2609"/>
        <v>2.23E-2</v>
      </c>
      <c r="R1880" s="442">
        <f t="shared" si="2610"/>
        <v>1.9049999999999997E-2</v>
      </c>
      <c r="S1880" s="442">
        <f t="shared" si="2611"/>
        <v>1.41E-2</v>
      </c>
      <c r="T1880" s="442">
        <f t="shared" si="2612"/>
        <v>2.86E-2</v>
      </c>
      <c r="V1880" s="442">
        <f>AVERAGE(Q1880:T1880)</f>
        <v>2.10125E-2</v>
      </c>
      <c r="W1880" s="445"/>
      <c r="X1880" s="265">
        <f>AVERAGE(Q1879:T1880)</f>
        <v>1.9706250000000002E-2</v>
      </c>
      <c r="Y1880" s="266">
        <v>268</v>
      </c>
    </row>
    <row r="1881" spans="1:30" ht="17.45" customHeight="1" x14ac:dyDescent="0.25">
      <c r="A1881" s="257">
        <f t="shared" si="2516"/>
        <v>2</v>
      </c>
      <c r="B1881" s="257">
        <f t="shared" si="2517"/>
        <v>2023</v>
      </c>
      <c r="C1881" s="8">
        <f t="shared" si="2578"/>
        <v>44977</v>
      </c>
      <c r="D1881" s="260"/>
      <c r="E1881" s="261">
        <v>2.7300000000000001E-2</v>
      </c>
      <c r="F1881" s="260"/>
      <c r="G1881" s="262">
        <v>4.0599999999999997E-2</v>
      </c>
      <c r="H1881" s="261"/>
      <c r="I1881" s="260"/>
      <c r="J1881" s="261">
        <v>2.4799999999999999E-2</v>
      </c>
      <c r="K1881" s="260"/>
      <c r="L1881" s="261">
        <v>3.3700000000000001E-2</v>
      </c>
      <c r="M1881" s="264">
        <f t="shared" si="2573"/>
        <v>1.5270999999999996E-2</v>
      </c>
      <c r="N1881" s="264">
        <f t="shared" si="2574"/>
        <v>2.0291428571428575E-2</v>
      </c>
      <c r="O1881" s="264">
        <f t="shared" si="2575"/>
        <v>2.3771000000000004E-2</v>
      </c>
      <c r="P1881" s="264">
        <f t="shared" si="2576"/>
        <v>2.1725333333333329E-2</v>
      </c>
      <c r="Q1881" s="265">
        <f t="shared" si="2609"/>
        <v>2.7300000000000001E-2</v>
      </c>
      <c r="R1881" s="265">
        <f t="shared" si="2610"/>
        <v>4.0599999999999997E-2</v>
      </c>
      <c r="S1881" s="265">
        <f t="shared" si="2611"/>
        <v>2.4799999999999999E-2</v>
      </c>
      <c r="T1881" s="265">
        <f t="shared" si="2612"/>
        <v>3.3700000000000001E-2</v>
      </c>
      <c r="W1881" s="265">
        <f t="shared" ref="W1881:W1882" si="2613">AVERAGE(Q1881:T1881)</f>
        <v>3.1600000000000003E-2</v>
      </c>
    </row>
    <row r="1882" spans="1:30" ht="17.45" customHeight="1" x14ac:dyDescent="0.25">
      <c r="A1882" s="257">
        <f t="shared" si="2516"/>
        <v>2</v>
      </c>
      <c r="B1882" s="257">
        <f t="shared" si="2517"/>
        <v>2023</v>
      </c>
      <c r="C1882" s="8">
        <f t="shared" si="2578"/>
        <v>44978</v>
      </c>
      <c r="D1882" s="260">
        <v>3.3399999999999999E-2</v>
      </c>
      <c r="E1882" s="261"/>
      <c r="F1882" s="260">
        <v>6.0100000000000001E-2</v>
      </c>
      <c r="G1882" s="262"/>
      <c r="H1882" s="261"/>
      <c r="I1882" s="260">
        <v>4.7100000000000003E-2</v>
      </c>
      <c r="J1882" s="261"/>
      <c r="K1882" s="260">
        <v>4.4200000000000003E-2</v>
      </c>
      <c r="L1882" s="261"/>
      <c r="M1882" s="264">
        <f t="shared" si="2573"/>
        <v>1.5964333333333327E-2</v>
      </c>
      <c r="N1882" s="264">
        <f t="shared" si="2574"/>
        <v>2.173828571428572E-2</v>
      </c>
      <c r="O1882" s="264">
        <f t="shared" si="2575"/>
        <v>2.4961000000000004E-2</v>
      </c>
      <c r="P1882" s="264">
        <f t="shared" si="2576"/>
        <v>2.2771999999999994E-2</v>
      </c>
      <c r="Q1882" s="265">
        <f t="shared" si="2609"/>
        <v>3.3399999999999999E-2</v>
      </c>
      <c r="R1882" s="265">
        <f t="shared" si="2610"/>
        <v>6.0100000000000001E-2</v>
      </c>
      <c r="S1882" s="265">
        <f t="shared" si="2611"/>
        <v>4.7100000000000003E-2</v>
      </c>
      <c r="T1882" s="265">
        <f t="shared" si="2612"/>
        <v>4.4200000000000003E-2</v>
      </c>
      <c r="W1882" s="265">
        <f t="shared" si="2613"/>
        <v>4.6200000000000005E-2</v>
      </c>
    </row>
    <row r="1883" spans="1:30" ht="17.45" customHeight="1" x14ac:dyDescent="0.25">
      <c r="A1883" s="257">
        <f t="shared" si="2516"/>
        <v>2</v>
      </c>
      <c r="B1883" s="257">
        <f t="shared" si="2517"/>
        <v>2023</v>
      </c>
      <c r="C1883" s="8">
        <f t="shared" si="2578"/>
        <v>44979</v>
      </c>
      <c r="D1883" s="260"/>
      <c r="E1883" s="261">
        <v>4.41E-2</v>
      </c>
      <c r="F1883" s="260"/>
      <c r="G1883" s="262">
        <v>5.3999999999999999E-2</v>
      </c>
      <c r="H1883" s="261"/>
      <c r="I1883" s="260"/>
      <c r="J1883" s="261">
        <v>1.6199999999999999E-2</v>
      </c>
      <c r="K1883" s="260"/>
      <c r="L1883" s="261">
        <v>3.4000000000000002E-2</v>
      </c>
      <c r="M1883" s="264">
        <f t="shared" si="2573"/>
        <v>1.7057666666666658E-2</v>
      </c>
      <c r="N1883" s="264">
        <f t="shared" si="2574"/>
        <v>2.2632571428571432E-2</v>
      </c>
      <c r="O1883" s="264">
        <f t="shared" si="2575"/>
        <v>2.4234333333333337E-2</v>
      </c>
      <c r="P1883" s="264">
        <f t="shared" si="2576"/>
        <v>2.3115333333333328E-2</v>
      </c>
      <c r="Q1883" s="265">
        <f t="shared" ref="Q1883" si="2614">IFERROR(AVERAGE(D1883:E1883),"")</f>
        <v>4.41E-2</v>
      </c>
      <c r="R1883" s="265">
        <f t="shared" ref="R1883" si="2615">IFERROR(AVERAGE(F1883:H1883),"")</f>
        <v>5.3999999999999999E-2</v>
      </c>
      <c r="S1883" s="265">
        <f t="shared" ref="S1883" si="2616">IFERROR(AVERAGE(I1883:J1883),"")</f>
        <v>1.6199999999999999E-2</v>
      </c>
      <c r="T1883" s="265">
        <f t="shared" ref="T1883" si="2617">IFERROR(AVERAGE(K1883:L1883),"")</f>
        <v>3.4000000000000002E-2</v>
      </c>
      <c r="W1883" s="265">
        <f t="shared" ref="W1883" si="2618">AVERAGE(Q1883:T1883)</f>
        <v>3.7074999999999997E-2</v>
      </c>
    </row>
    <row r="1884" spans="1:30" ht="17.45" customHeight="1" x14ac:dyDescent="0.25">
      <c r="A1884" s="257">
        <f t="shared" si="2516"/>
        <v>2</v>
      </c>
      <c r="B1884" s="257">
        <f t="shared" si="2517"/>
        <v>2023</v>
      </c>
      <c r="C1884" s="8">
        <f t="shared" si="2578"/>
        <v>44980</v>
      </c>
      <c r="D1884" s="260">
        <v>1.1599999999999999E-2</v>
      </c>
      <c r="E1884" s="261"/>
      <c r="F1884" s="260"/>
      <c r="G1884" s="262"/>
      <c r="H1884" s="261">
        <v>1.0699999999999999E-2</v>
      </c>
      <c r="I1884" s="260">
        <v>9.5999999999999992E-3</v>
      </c>
      <c r="J1884" s="261"/>
      <c r="K1884" s="260">
        <v>1.2500000000000001E-2</v>
      </c>
      <c r="L1884" s="261"/>
      <c r="M1884" s="264">
        <f t="shared" si="2573"/>
        <v>1.6570999999999995E-2</v>
      </c>
      <c r="N1884" s="264">
        <f t="shared" si="2574"/>
        <v>2.2369714285714291E-2</v>
      </c>
      <c r="O1884" s="264">
        <f t="shared" si="2575"/>
        <v>2.2394333333333339E-2</v>
      </c>
      <c r="P1884" s="264">
        <f t="shared" si="2576"/>
        <v>2.2661999999999995E-2</v>
      </c>
      <c r="Q1884" s="265">
        <f t="shared" ref="Q1884:Q1886" si="2619">IFERROR(AVERAGE(D1884:E1884),"")</f>
        <v>1.1599999999999999E-2</v>
      </c>
      <c r="R1884" s="265">
        <f t="shared" ref="R1884:R1886" si="2620">IFERROR(AVERAGE(F1884:H1884),"")</f>
        <v>1.0699999999999999E-2</v>
      </c>
      <c r="S1884" s="265">
        <f t="shared" ref="S1884:S1886" si="2621">IFERROR(AVERAGE(I1884:J1884),"")</f>
        <v>9.5999999999999992E-3</v>
      </c>
      <c r="T1884" s="265">
        <f t="shared" ref="T1884:T1886" si="2622">IFERROR(AVERAGE(K1884:L1884),"")</f>
        <v>1.2500000000000001E-2</v>
      </c>
      <c r="W1884" s="265">
        <f t="shared" ref="W1884:W1885" si="2623">AVERAGE(Q1884:T1884)</f>
        <v>1.1099999999999999E-2</v>
      </c>
    </row>
    <row r="1885" spans="1:30" ht="17.45" customHeight="1" x14ac:dyDescent="0.25">
      <c r="A1885" s="257">
        <f t="shared" si="2516"/>
        <v>2</v>
      </c>
      <c r="B1885" s="257">
        <f t="shared" si="2517"/>
        <v>2023</v>
      </c>
      <c r="C1885" s="8">
        <f t="shared" si="2578"/>
        <v>44981</v>
      </c>
      <c r="D1885" s="260"/>
      <c r="E1885" s="261">
        <v>4.5300000000000002E-3</v>
      </c>
      <c r="F1885" s="260"/>
      <c r="G1885" s="262">
        <v>4.2300000000000003E-3</v>
      </c>
      <c r="H1885" s="261"/>
      <c r="I1885" s="260"/>
      <c r="J1885" s="261">
        <v>2.4099999999999998E-3</v>
      </c>
      <c r="K1885" s="260"/>
      <c r="L1885" s="261">
        <v>8.9899999999999997E-3</v>
      </c>
      <c r="M1885" s="264">
        <f t="shared" si="2573"/>
        <v>1.5965333333333331E-2</v>
      </c>
      <c r="N1885" s="264">
        <f t="shared" si="2574"/>
        <v>2.1976285714285719E-2</v>
      </c>
      <c r="O1885" s="264">
        <f t="shared" si="2575"/>
        <v>2.1144666666666669E-2</v>
      </c>
      <c r="P1885" s="264">
        <f t="shared" si="2576"/>
        <v>2.1838333333333335E-2</v>
      </c>
      <c r="Q1885" s="265">
        <f t="shared" si="2619"/>
        <v>4.5300000000000002E-3</v>
      </c>
      <c r="R1885" s="265">
        <f t="shared" si="2620"/>
        <v>4.2300000000000003E-3</v>
      </c>
      <c r="S1885" s="265">
        <f t="shared" si="2621"/>
        <v>2.4099999999999998E-3</v>
      </c>
      <c r="T1885" s="265">
        <f t="shared" si="2622"/>
        <v>8.9899999999999997E-3</v>
      </c>
      <c r="W1885" s="265">
        <f t="shared" si="2623"/>
        <v>5.0399999999999993E-3</v>
      </c>
      <c r="X1885" s="265">
        <f>AVERAGE(Q1881:T1885)</f>
        <v>2.6203000000000004E-2</v>
      </c>
      <c r="Y1885" s="266">
        <v>269</v>
      </c>
    </row>
    <row r="1886" spans="1:30" ht="17.45" customHeight="1" x14ac:dyDescent="0.25">
      <c r="A1886" s="257">
        <f t="shared" si="2516"/>
        <v>2</v>
      </c>
      <c r="B1886" s="257">
        <f t="shared" si="2517"/>
        <v>2023</v>
      </c>
      <c r="C1886" s="48">
        <f t="shared" si="2578"/>
        <v>44982</v>
      </c>
      <c r="D1886" s="434">
        <v>3.2200000000000002E-3</v>
      </c>
      <c r="E1886" s="436"/>
      <c r="F1886" s="434">
        <v>2.8800000000000002E-3</v>
      </c>
      <c r="G1886" s="438"/>
      <c r="H1886" s="436">
        <v>2.64E-3</v>
      </c>
      <c r="I1886" s="434">
        <v>2.5400000000000002E-3</v>
      </c>
      <c r="J1886" s="436"/>
      <c r="K1886" s="434">
        <v>3.79E-3</v>
      </c>
      <c r="L1886" s="436"/>
      <c r="M1886" s="264">
        <f t="shared" si="2573"/>
        <v>1.537933333333333E-2</v>
      </c>
      <c r="N1886" s="264">
        <f t="shared" si="2574"/>
        <v>1.9728285714285716E-2</v>
      </c>
      <c r="O1886" s="264">
        <f t="shared" si="2575"/>
        <v>1.9729333333333335E-2</v>
      </c>
      <c r="P1886" s="264">
        <f t="shared" si="2576"/>
        <v>2.1094666666666664E-2</v>
      </c>
      <c r="Q1886" s="442">
        <f t="shared" si="2619"/>
        <v>3.2200000000000002E-3</v>
      </c>
      <c r="R1886" s="442">
        <f t="shared" si="2620"/>
        <v>2.7600000000000003E-3</v>
      </c>
      <c r="S1886" s="442">
        <f t="shared" si="2621"/>
        <v>2.5400000000000002E-3</v>
      </c>
      <c r="T1886" s="442">
        <f t="shared" si="2622"/>
        <v>3.79E-3</v>
      </c>
      <c r="U1886" s="441"/>
      <c r="V1886" s="442">
        <f>AVERAGE(Q1886:T1886)</f>
        <v>3.0775000000000004E-3</v>
      </c>
      <c r="W1886" s="445"/>
      <c r="X1886" s="257"/>
      <c r="Y1886" s="266">
        <v>269</v>
      </c>
    </row>
    <row r="1887" spans="1:30" ht="17.45" customHeight="1" thickBot="1" x14ac:dyDescent="0.3">
      <c r="A1887" s="257">
        <f t="shared" si="2516"/>
        <v>2</v>
      </c>
      <c r="B1887" s="257">
        <f t="shared" si="2517"/>
        <v>2023</v>
      </c>
      <c r="C1887" s="435">
        <f t="shared" si="2578"/>
        <v>44983</v>
      </c>
      <c r="D1887" s="434"/>
      <c r="E1887" s="436">
        <v>2.9199999999999999E-3</v>
      </c>
      <c r="F1887" s="434"/>
      <c r="G1887" s="438">
        <v>4.6699999999999997E-3</v>
      </c>
      <c r="H1887" s="436"/>
      <c r="I1887" s="434"/>
      <c r="J1887" s="436">
        <v>3.2699999999999999E-3</v>
      </c>
      <c r="K1887" s="434"/>
      <c r="L1887" s="436">
        <v>7.3600000000000002E-3</v>
      </c>
      <c r="M1887" s="264">
        <f t="shared" si="2573"/>
        <v>1.4853333333333331E-2</v>
      </c>
      <c r="N1887" s="264">
        <f t="shared" si="2574"/>
        <v>1.9204571428571428E-2</v>
      </c>
      <c r="O1887" s="264">
        <f t="shared" si="2575"/>
        <v>1.8971666666666668E-2</v>
      </c>
      <c r="P1887" s="264">
        <f t="shared" si="2576"/>
        <v>2.0250000000000001E-2</v>
      </c>
      <c r="Q1887" s="442">
        <f t="shared" ref="Q1887:Q1888" si="2624">IFERROR(AVERAGE(D1887:E1887),"")</f>
        <v>2.9199999999999999E-3</v>
      </c>
      <c r="R1887" s="442">
        <f t="shared" ref="R1887:R1888" si="2625">IFERROR(AVERAGE(F1887:H1887),"")</f>
        <v>4.6699999999999997E-3</v>
      </c>
      <c r="S1887" s="442">
        <f t="shared" ref="S1887:S1888" si="2626">IFERROR(AVERAGE(I1887:J1887),"")</f>
        <v>3.2699999999999999E-3</v>
      </c>
      <c r="T1887" s="442">
        <f t="shared" ref="T1887:T1888" si="2627">IFERROR(AVERAGE(K1887:L1887),"")</f>
        <v>7.3600000000000002E-3</v>
      </c>
      <c r="V1887" s="442">
        <f>AVERAGE(Q1887:T1887)</f>
        <v>4.555E-3</v>
      </c>
      <c r="W1887" s="445"/>
      <c r="X1887" s="265">
        <f>AVERAGE(Q1886:T1887)</f>
        <v>3.8162500000000002E-3</v>
      </c>
      <c r="Y1887" s="266">
        <v>269</v>
      </c>
    </row>
    <row r="1888" spans="1:30" ht="17.45" customHeight="1" thickBot="1" x14ac:dyDescent="0.3">
      <c r="A1888" s="257">
        <f t="shared" si="2516"/>
        <v>2</v>
      </c>
      <c r="B1888" s="257">
        <f t="shared" si="2517"/>
        <v>2023</v>
      </c>
      <c r="C1888" s="8">
        <f t="shared" si="2578"/>
        <v>44984</v>
      </c>
      <c r="D1888" s="260">
        <v>3.7399999999999998E-3</v>
      </c>
      <c r="E1888" s="261"/>
      <c r="F1888" s="260">
        <v>3.1900000000000001E-3</v>
      </c>
      <c r="G1888" s="262"/>
      <c r="H1888" s="261"/>
      <c r="I1888" s="260">
        <v>5.9800000000000001E-3</v>
      </c>
      <c r="J1888" s="261"/>
      <c r="K1888" s="260">
        <v>4.7400000000000003E-3</v>
      </c>
      <c r="L1888" s="261"/>
      <c r="M1888" s="264">
        <f t="shared" si="2573"/>
        <v>1.4677999999999998E-2</v>
      </c>
      <c r="N1888" s="264">
        <f t="shared" si="2574"/>
        <v>1.8952857142857143E-2</v>
      </c>
      <c r="O1888" s="264">
        <f t="shared" si="2575"/>
        <v>1.8770999999999999E-2</v>
      </c>
      <c r="P1888" s="264">
        <f t="shared" si="2576"/>
        <v>2.0008000000000001E-2</v>
      </c>
      <c r="Q1888" s="265">
        <f t="shared" si="2624"/>
        <v>3.7399999999999998E-3</v>
      </c>
      <c r="R1888" s="265">
        <f t="shared" si="2625"/>
        <v>3.1900000000000001E-3</v>
      </c>
      <c r="S1888" s="265">
        <f t="shared" si="2626"/>
        <v>5.9800000000000001E-3</v>
      </c>
      <c r="T1888" s="265">
        <f t="shared" si="2627"/>
        <v>4.7400000000000003E-3</v>
      </c>
      <c r="W1888" s="265">
        <f t="shared" ref="W1888" si="2628">AVERAGE(Q1888:T1888)</f>
        <v>4.4125000000000006E-3</v>
      </c>
      <c r="Z1888" s="514" t="s">
        <v>92</v>
      </c>
      <c r="AA1888" s="515">
        <v>2023</v>
      </c>
      <c r="AB1888" s="516"/>
      <c r="AC1888" s="516"/>
      <c r="AD1888" s="516"/>
    </row>
    <row r="1889" spans="1:30" ht="17.45" customHeight="1" thickBot="1" x14ac:dyDescent="0.3">
      <c r="A1889" s="257">
        <f t="shared" si="2516"/>
        <v>2</v>
      </c>
      <c r="B1889" s="257">
        <f t="shared" si="2517"/>
        <v>2023</v>
      </c>
      <c r="C1889" s="116">
        <f t="shared" si="2578"/>
        <v>44985</v>
      </c>
      <c r="D1889" s="126"/>
      <c r="E1889" s="129">
        <v>7.1700000000000002E-3</v>
      </c>
      <c r="F1889" s="126"/>
      <c r="G1889" s="128">
        <v>1.54E-2</v>
      </c>
      <c r="H1889" s="129"/>
      <c r="I1889" s="126"/>
      <c r="J1889" s="129">
        <v>1.18E-2</v>
      </c>
      <c r="K1889" s="126"/>
      <c r="L1889" s="129">
        <v>1.26E-2</v>
      </c>
      <c r="M1889" s="264">
        <f t="shared" si="2573"/>
        <v>1.4750333333333332E-2</v>
      </c>
      <c r="N1889" s="264">
        <f t="shared" si="2574"/>
        <v>1.922142857142857E-2</v>
      </c>
      <c r="O1889" s="264">
        <f t="shared" si="2575"/>
        <v>1.9031000000000003E-2</v>
      </c>
      <c r="P1889" s="264">
        <f t="shared" si="2576"/>
        <v>2.0194666666666663E-2</v>
      </c>
      <c r="Q1889" s="308">
        <f t="shared" ref="Q1889" si="2629">IFERROR(AVERAGE(D1889:E1889),"")</f>
        <v>7.1700000000000002E-3</v>
      </c>
      <c r="R1889" s="308">
        <f t="shared" ref="R1889" si="2630">IFERROR(AVERAGE(F1889:H1889),"")</f>
        <v>1.54E-2</v>
      </c>
      <c r="S1889" s="308">
        <f t="shared" ref="S1889" si="2631">IFERROR(AVERAGE(I1889:J1889),"")</f>
        <v>1.18E-2</v>
      </c>
      <c r="T1889" s="308">
        <f t="shared" ref="T1889" si="2632">IFERROR(AVERAGE(K1889:L1889),"")</f>
        <v>1.26E-2</v>
      </c>
      <c r="U1889" s="315"/>
      <c r="V1889" s="315"/>
      <c r="W1889" s="308">
        <f t="shared" ref="W1889" si="2633">AVERAGE(Q1889:T1889)</f>
        <v>1.1742499999999999E-2</v>
      </c>
      <c r="Z1889" s="517" t="s">
        <v>35</v>
      </c>
      <c r="AA1889" s="517" t="s">
        <v>1</v>
      </c>
      <c r="AB1889" s="517" t="s">
        <v>2</v>
      </c>
      <c r="AC1889" s="517" t="s">
        <v>9</v>
      </c>
      <c r="AD1889" s="517" t="s">
        <v>12</v>
      </c>
    </row>
    <row r="1890" spans="1:30" ht="17.45" customHeight="1" x14ac:dyDescent="0.25">
      <c r="A1890" s="257">
        <f t="shared" si="2516"/>
        <v>3</v>
      </c>
      <c r="B1890" s="257">
        <f t="shared" si="2517"/>
        <v>2023</v>
      </c>
      <c r="C1890" s="115">
        <f t="shared" si="2578"/>
        <v>44986</v>
      </c>
      <c r="D1890" s="122">
        <v>9.5399999999999999E-3</v>
      </c>
      <c r="E1890" s="124"/>
      <c r="F1890" s="122"/>
      <c r="G1890" s="123"/>
      <c r="H1890" s="124">
        <v>1.6199999999999999E-2</v>
      </c>
      <c r="I1890" s="122">
        <v>1.17E-2</v>
      </c>
      <c r="J1890" s="124"/>
      <c r="K1890" s="122">
        <v>1.09E-2</v>
      </c>
      <c r="L1890" s="124"/>
      <c r="M1890" s="264">
        <f t="shared" si="2573"/>
        <v>1.4714999999999997E-2</v>
      </c>
      <c r="N1890" s="264">
        <f t="shared" si="2574"/>
        <v>1.942885714285714E-2</v>
      </c>
      <c r="O1890" s="264">
        <f t="shared" si="2575"/>
        <v>1.8744333333333339E-2</v>
      </c>
      <c r="P1890" s="264">
        <f t="shared" si="2576"/>
        <v>1.9961333333333331E-2</v>
      </c>
      <c r="Q1890" s="265">
        <f t="shared" ref="Q1890" si="2634">IFERROR(AVERAGE(D1890:E1890),"")</f>
        <v>9.5399999999999999E-3</v>
      </c>
      <c r="R1890" s="265">
        <f t="shared" ref="R1890" si="2635">IFERROR(AVERAGE(F1890:H1890),"")</f>
        <v>1.6199999999999999E-2</v>
      </c>
      <c r="S1890" s="265">
        <f t="shared" ref="S1890" si="2636">IFERROR(AVERAGE(I1890:J1890),"")</f>
        <v>1.17E-2</v>
      </c>
      <c r="T1890" s="265">
        <f t="shared" ref="T1890" si="2637">IFERROR(AVERAGE(K1890:L1890),"")</f>
        <v>1.09E-2</v>
      </c>
      <c r="W1890" s="265">
        <f t="shared" ref="W1890" si="2638">AVERAGE(Q1890:T1890)</f>
        <v>1.2085E-2</v>
      </c>
      <c r="Z1890" s="518" t="s">
        <v>58</v>
      </c>
      <c r="AA1890" s="519">
        <f>AVERAGE(D1862:E1889)</f>
        <v>1.4957499999999997E-2</v>
      </c>
      <c r="AB1890" s="519">
        <f>AVERAGE(F1862:H1889)</f>
        <v>1.9400303030303028E-2</v>
      </c>
      <c r="AC1890" s="519">
        <f>AVERAGE(I1862:J1889)</f>
        <v>1.8483214285714287E-2</v>
      </c>
      <c r="AD1890" s="519">
        <f>AVERAGE(K1862:L1889)</f>
        <v>1.9890714285714286E-2</v>
      </c>
    </row>
    <row r="1891" spans="1:30" ht="17.45" customHeight="1" x14ac:dyDescent="0.25">
      <c r="A1891" s="257">
        <f t="shared" si="2516"/>
        <v>3</v>
      </c>
      <c r="B1891" s="257">
        <f t="shared" si="2517"/>
        <v>2023</v>
      </c>
      <c r="C1891" s="8">
        <f t="shared" si="2578"/>
        <v>44987</v>
      </c>
      <c r="D1891" s="252"/>
      <c r="E1891" s="253">
        <v>1.3599999999999999E-2</v>
      </c>
      <c r="F1891" s="252"/>
      <c r="G1891" s="254">
        <v>1.6E-2</v>
      </c>
      <c r="H1891" s="253"/>
      <c r="I1891" s="252"/>
      <c r="J1891" s="253">
        <v>2.01E-2</v>
      </c>
      <c r="K1891" s="252"/>
      <c r="L1891" s="253">
        <v>2.0799999999999999E-2</v>
      </c>
      <c r="M1891" s="264">
        <f t="shared" si="2573"/>
        <v>1.4731666666666664E-2</v>
      </c>
      <c r="N1891" s="264">
        <f t="shared" si="2574"/>
        <v>1.9211714285714283E-2</v>
      </c>
      <c r="O1891" s="264">
        <f t="shared" si="2575"/>
        <v>1.8311000000000004E-2</v>
      </c>
      <c r="P1891" s="264">
        <f t="shared" si="2576"/>
        <v>1.9621333333333334E-2</v>
      </c>
      <c r="Q1891" s="265">
        <f t="shared" ref="Q1891" si="2639">IFERROR(AVERAGE(D1891:E1891),"")</f>
        <v>1.3599999999999999E-2</v>
      </c>
      <c r="R1891" s="265">
        <f t="shared" ref="R1891" si="2640">IFERROR(AVERAGE(F1891:H1891),"")</f>
        <v>1.6E-2</v>
      </c>
      <c r="S1891" s="265">
        <f t="shared" ref="S1891" si="2641">IFERROR(AVERAGE(I1891:J1891),"")</f>
        <v>2.01E-2</v>
      </c>
      <c r="T1891" s="265">
        <f t="shared" ref="T1891" si="2642">IFERROR(AVERAGE(K1891:L1891),"")</f>
        <v>2.0799999999999999E-2</v>
      </c>
      <c r="W1891" s="265">
        <f t="shared" ref="W1891" si="2643">AVERAGE(Q1891:T1891)</f>
        <v>1.7625000000000002E-2</v>
      </c>
      <c r="Z1891" s="518" t="s">
        <v>59</v>
      </c>
      <c r="AA1891" s="519">
        <f>MAX(D1862:E1889)</f>
        <v>4.41E-2</v>
      </c>
      <c r="AB1891" s="519">
        <f>MAX(F1862:H1889)</f>
        <v>6.0100000000000001E-2</v>
      </c>
      <c r="AC1891" s="519">
        <f>MAX(I1862:J1889)</f>
        <v>4.7100000000000003E-2</v>
      </c>
      <c r="AD1891" s="519">
        <f>MAX(K1862:L1889)</f>
        <v>4.4200000000000003E-2</v>
      </c>
    </row>
    <row r="1892" spans="1:30" ht="17.45" customHeight="1" thickBot="1" x14ac:dyDescent="0.3">
      <c r="A1892" s="257">
        <f t="shared" si="2516"/>
        <v>3</v>
      </c>
      <c r="B1892" s="257">
        <f t="shared" si="2517"/>
        <v>2023</v>
      </c>
      <c r="C1892" s="48">
        <f t="shared" si="2578"/>
        <v>44988</v>
      </c>
      <c r="D1892" s="275">
        <v>0.01</v>
      </c>
      <c r="E1892" s="276"/>
      <c r="F1892" s="275">
        <v>2.01E-2</v>
      </c>
      <c r="G1892" s="277"/>
      <c r="H1892" s="276">
        <v>2.1999999999999999E-2</v>
      </c>
      <c r="I1892" s="275">
        <v>2.3199999999999998E-2</v>
      </c>
      <c r="J1892" s="276"/>
      <c r="K1892" s="275">
        <v>1.66E-2</v>
      </c>
      <c r="L1892" s="276"/>
      <c r="M1892" s="264">
        <f t="shared" si="2573"/>
        <v>1.4691666666666664E-2</v>
      </c>
      <c r="N1892" s="264">
        <f t="shared" si="2574"/>
        <v>1.9557428571428569E-2</v>
      </c>
      <c r="O1892" s="264">
        <f t="shared" si="2575"/>
        <v>1.8284333333333333E-2</v>
      </c>
      <c r="P1892" s="264">
        <f t="shared" si="2576"/>
        <v>1.9241333333333333E-2</v>
      </c>
      <c r="Q1892" s="265">
        <f t="shared" ref="Q1892" si="2644">IFERROR(AVERAGE(D1892:E1892),"")</f>
        <v>0.01</v>
      </c>
      <c r="R1892" s="265">
        <f t="shared" ref="R1892" si="2645">IFERROR(AVERAGE(F1892:H1892),"")</f>
        <v>2.1049999999999999E-2</v>
      </c>
      <c r="S1892" s="265">
        <f t="shared" ref="S1892" si="2646">IFERROR(AVERAGE(I1892:J1892),"")</f>
        <v>2.3199999999999998E-2</v>
      </c>
      <c r="T1892" s="265">
        <f t="shared" ref="T1892" si="2647">IFERROR(AVERAGE(K1892:L1892),"")</f>
        <v>1.66E-2</v>
      </c>
      <c r="W1892" s="265">
        <f t="shared" ref="W1892" si="2648">AVERAGE(Q1892:T1892)</f>
        <v>1.7712499999999999E-2</v>
      </c>
      <c r="X1892" s="265">
        <f>AVERAGE(Q1888:T1892)</f>
        <v>1.2715500000000001E-2</v>
      </c>
      <c r="Y1892" s="266">
        <v>270</v>
      </c>
      <c r="Z1892" s="520" t="s">
        <v>128</v>
      </c>
      <c r="AA1892" s="521">
        <f>COUNTIF(D1862:E1889,"&gt;=0.075")</f>
        <v>0</v>
      </c>
      <c r="AB1892" s="521">
        <f>COUNTIF(F1862:H1889,"&gt;=0.075")</f>
        <v>0</v>
      </c>
      <c r="AC1892" s="521">
        <f>COUNTIF(I1862:J1889,"&gt;=0.075")</f>
        <v>0</v>
      </c>
      <c r="AD1892" s="521">
        <f>COUNTIF(K1862:L1889,"&gt;=0.075")</f>
        <v>0</v>
      </c>
    </row>
    <row r="1893" spans="1:30" ht="17.45" customHeight="1" thickBot="1" x14ac:dyDescent="0.3">
      <c r="A1893" s="257">
        <f t="shared" si="2516"/>
        <v>3</v>
      </c>
      <c r="B1893" s="257">
        <f t="shared" si="2517"/>
        <v>2023</v>
      </c>
      <c r="C1893" s="435">
        <f t="shared" si="2578"/>
        <v>44989</v>
      </c>
      <c r="D1893" s="434"/>
      <c r="E1893" s="436">
        <v>1.11E-2</v>
      </c>
      <c r="F1893" s="434"/>
      <c r="G1893" s="438">
        <v>1.4999999999999999E-2</v>
      </c>
      <c r="H1893" s="436"/>
      <c r="I1893" s="434"/>
      <c r="J1893" s="436">
        <v>9.5700000000000004E-3</v>
      </c>
      <c r="K1893" s="434"/>
      <c r="L1893" s="436">
        <v>1.8599999999999998E-2</v>
      </c>
      <c r="M1893" s="264">
        <f t="shared" si="2573"/>
        <v>1.4524999999999998E-2</v>
      </c>
      <c r="N1893" s="264">
        <f t="shared" si="2574"/>
        <v>1.9488857142857141E-2</v>
      </c>
      <c r="O1893" s="264">
        <f t="shared" si="2575"/>
        <v>1.7946666666666663E-2</v>
      </c>
      <c r="P1893" s="264">
        <f t="shared" si="2576"/>
        <v>1.8928E-2</v>
      </c>
      <c r="Q1893" s="442">
        <f t="shared" ref="Q1893:Q1895" si="2649">IFERROR(AVERAGE(D1893:E1893),"")</f>
        <v>1.11E-2</v>
      </c>
      <c r="R1893" s="442">
        <f t="shared" ref="R1893:R1895" si="2650">IFERROR(AVERAGE(F1893:H1893),"")</f>
        <v>1.4999999999999999E-2</v>
      </c>
      <c r="S1893" s="442">
        <f t="shared" ref="S1893:S1895" si="2651">IFERROR(AVERAGE(I1893:J1893),"")</f>
        <v>9.5700000000000004E-3</v>
      </c>
      <c r="T1893" s="442">
        <f t="shared" ref="T1893:T1895" si="2652">IFERROR(AVERAGE(K1893:L1893),"")</f>
        <v>1.8599999999999998E-2</v>
      </c>
      <c r="U1893" s="441"/>
      <c r="V1893" s="442">
        <f>AVERAGE(Q1893:T1893)</f>
        <v>1.35675E-2</v>
      </c>
      <c r="W1893" s="445"/>
      <c r="X1893" s="257"/>
      <c r="Y1893" s="266">
        <v>270</v>
      </c>
      <c r="AC1893" s="664">
        <f>SUM(AA1892:AD1892)</f>
        <v>0</v>
      </c>
      <c r="AD1893" s="522">
        <f>AVERAGE(AA1890:AD1890)</f>
        <v>1.8182932900432901E-2</v>
      </c>
    </row>
    <row r="1894" spans="1:30" ht="17.45" customHeight="1" x14ac:dyDescent="0.25">
      <c r="A1894" s="257">
        <f t="shared" si="2516"/>
        <v>3</v>
      </c>
      <c r="B1894" s="257">
        <f t="shared" si="2517"/>
        <v>2023</v>
      </c>
      <c r="C1894" s="435">
        <f t="shared" si="2578"/>
        <v>44990</v>
      </c>
      <c r="D1894" s="434">
        <v>0.02</v>
      </c>
      <c r="E1894" s="436"/>
      <c r="F1894" s="434">
        <v>1.9599999999999999E-2</v>
      </c>
      <c r="G1894" s="438"/>
      <c r="H1894" s="436"/>
      <c r="I1894" s="434">
        <v>6.43E-3</v>
      </c>
      <c r="J1894" s="436"/>
      <c r="K1894" s="434">
        <v>1.55E-2</v>
      </c>
      <c r="L1894" s="436"/>
      <c r="M1894" s="264">
        <f t="shared" si="2573"/>
        <v>1.4668333333333334E-2</v>
      </c>
      <c r="N1894" s="264">
        <f t="shared" si="2574"/>
        <v>1.9414571428571423E-2</v>
      </c>
      <c r="O1894" s="264">
        <f t="shared" si="2575"/>
        <v>1.7317666666666662E-2</v>
      </c>
      <c r="P1894" s="264">
        <f t="shared" si="2576"/>
        <v>1.8604666666666665E-2</v>
      </c>
      <c r="Q1894" s="442">
        <f t="shared" si="2649"/>
        <v>0.02</v>
      </c>
      <c r="R1894" s="442">
        <f t="shared" si="2650"/>
        <v>1.9599999999999999E-2</v>
      </c>
      <c r="S1894" s="442">
        <f t="shared" si="2651"/>
        <v>6.43E-3</v>
      </c>
      <c r="T1894" s="442">
        <f t="shared" si="2652"/>
        <v>1.55E-2</v>
      </c>
      <c r="V1894" s="442">
        <f>AVERAGE(Q1894:T1894)</f>
        <v>1.5382499999999999E-2</v>
      </c>
      <c r="W1894" s="445"/>
      <c r="X1894" s="265">
        <f>AVERAGE(Q1893:T1894)</f>
        <v>1.4475000000000002E-2</v>
      </c>
      <c r="Y1894" s="266">
        <v>270</v>
      </c>
      <c r="AA1894" s="605">
        <f>AA1890-AA1861</f>
        <v>3.2813709677419339E-3</v>
      </c>
      <c r="AB1894" s="605">
        <f t="shared" ref="AB1894:AD1894" si="2653">AB1890-AB1861</f>
        <v>5.3214141414141373E-3</v>
      </c>
      <c r="AC1894" s="605">
        <f t="shared" si="2653"/>
        <v>-1.6554953917050676E-3</v>
      </c>
      <c r="AD1894" s="605">
        <f t="shared" si="2653"/>
        <v>-1.7360599078340977E-3</v>
      </c>
    </row>
    <row r="1895" spans="1:30" ht="17.45" customHeight="1" x14ac:dyDescent="0.25">
      <c r="A1895" s="257">
        <f t="shared" si="2516"/>
        <v>3</v>
      </c>
      <c r="B1895" s="257">
        <f t="shared" si="2517"/>
        <v>2023</v>
      </c>
      <c r="C1895" s="8">
        <f t="shared" si="2578"/>
        <v>44991</v>
      </c>
      <c r="D1895" s="260"/>
      <c r="E1895" s="261">
        <v>2.8000000000000001E-2</v>
      </c>
      <c r="F1895" s="260"/>
      <c r="G1895" s="262">
        <v>3.6400000000000002E-2</v>
      </c>
      <c r="H1895" s="261"/>
      <c r="I1895" s="260"/>
      <c r="J1895" s="261">
        <v>1.01E-2</v>
      </c>
      <c r="K1895" s="260"/>
      <c r="L1895" s="261">
        <v>3.27E-2</v>
      </c>
      <c r="M1895" s="264">
        <f t="shared" si="2573"/>
        <v>1.5131666666666667E-2</v>
      </c>
      <c r="N1895" s="264">
        <f t="shared" si="2574"/>
        <v>1.9991714285714279E-2</v>
      </c>
      <c r="O1895" s="264">
        <f t="shared" si="2575"/>
        <v>1.7187666666666667E-2</v>
      </c>
      <c r="P1895" s="264">
        <f t="shared" si="2576"/>
        <v>1.9197999999999996E-2</v>
      </c>
      <c r="Q1895" s="265">
        <f t="shared" si="2649"/>
        <v>2.8000000000000001E-2</v>
      </c>
      <c r="R1895" s="265">
        <f t="shared" si="2650"/>
        <v>3.6400000000000002E-2</v>
      </c>
      <c r="S1895" s="265">
        <f t="shared" si="2651"/>
        <v>1.01E-2</v>
      </c>
      <c r="T1895" s="265">
        <f t="shared" si="2652"/>
        <v>3.27E-2</v>
      </c>
      <c r="W1895" s="265">
        <f t="shared" ref="W1895" si="2654">AVERAGE(Q1895:T1895)</f>
        <v>2.6799999999999997E-2</v>
      </c>
      <c r="AD1895" s="605">
        <f>AD1893-AD1864</f>
        <v>1.3028074524042282E-3</v>
      </c>
    </row>
    <row r="1896" spans="1:30" ht="17.45" customHeight="1" x14ac:dyDescent="0.25">
      <c r="A1896" s="257">
        <f t="shared" si="2516"/>
        <v>3</v>
      </c>
      <c r="B1896" s="257">
        <f t="shared" si="2517"/>
        <v>2023</v>
      </c>
      <c r="C1896" s="8">
        <f t="shared" si="2578"/>
        <v>44992</v>
      </c>
      <c r="D1896" s="260">
        <v>2.7E-2</v>
      </c>
      <c r="E1896" s="261"/>
      <c r="F1896" s="260"/>
      <c r="G1896" s="262"/>
      <c r="H1896" s="261">
        <v>5.6800000000000003E-2</v>
      </c>
      <c r="I1896" s="260">
        <v>1.8700000000000001E-2</v>
      </c>
      <c r="J1896" s="261"/>
      <c r="K1896" s="260">
        <v>3.7999999999999999E-2</v>
      </c>
      <c r="L1896" s="261"/>
      <c r="M1896" s="264">
        <f t="shared" si="2573"/>
        <v>1.5772000000000001E-2</v>
      </c>
      <c r="N1896" s="264">
        <f t="shared" si="2574"/>
        <v>2.1406857142857137E-2</v>
      </c>
      <c r="O1896" s="264">
        <f t="shared" si="2575"/>
        <v>1.7641666666666667E-2</v>
      </c>
      <c r="P1896" s="264">
        <f t="shared" si="2576"/>
        <v>2.0135999999999998E-2</v>
      </c>
      <c r="Q1896" s="265">
        <f t="shared" ref="Q1896" si="2655">IFERROR(AVERAGE(D1896:E1896),"")</f>
        <v>2.7E-2</v>
      </c>
      <c r="R1896" s="265">
        <f t="shared" ref="R1896" si="2656">IFERROR(AVERAGE(F1896:H1896),"")</f>
        <v>5.6800000000000003E-2</v>
      </c>
      <c r="S1896" s="265">
        <f t="shared" ref="S1896" si="2657">IFERROR(AVERAGE(I1896:J1896),"")</f>
        <v>1.8700000000000001E-2</v>
      </c>
      <c r="T1896" s="265">
        <f t="shared" ref="T1896" si="2658">IFERROR(AVERAGE(K1896:L1896),"")</f>
        <v>3.7999999999999999E-2</v>
      </c>
      <c r="W1896" s="265">
        <f t="shared" ref="W1896" si="2659">AVERAGE(Q1896:T1896)</f>
        <v>3.5125000000000003E-2</v>
      </c>
    </row>
    <row r="1897" spans="1:30" ht="17.45" customHeight="1" x14ac:dyDescent="0.25">
      <c r="A1897" s="257">
        <f t="shared" si="2516"/>
        <v>3</v>
      </c>
      <c r="B1897" s="257">
        <f t="shared" si="2517"/>
        <v>2023</v>
      </c>
      <c r="C1897" s="8">
        <f t="shared" si="2578"/>
        <v>44993</v>
      </c>
      <c r="D1897" s="260"/>
      <c r="E1897" s="261">
        <v>2.93E-2</v>
      </c>
      <c r="F1897" s="260"/>
      <c r="G1897" s="262">
        <v>4.6699999999999998E-2</v>
      </c>
      <c r="H1897" s="261"/>
      <c r="I1897" s="260"/>
      <c r="J1897" s="261">
        <v>3.2500000000000001E-2</v>
      </c>
      <c r="K1897" s="260"/>
      <c r="L1897" s="261">
        <v>5.1499999999999997E-2</v>
      </c>
      <c r="M1897" s="264">
        <f t="shared" si="2573"/>
        <v>1.6182000000000002E-2</v>
      </c>
      <c r="N1897" s="264">
        <f t="shared" si="2574"/>
        <v>2.2398285714285711E-2</v>
      </c>
      <c r="O1897" s="264">
        <f t="shared" si="2575"/>
        <v>1.8094999999999997E-2</v>
      </c>
      <c r="P1897" s="264">
        <f t="shared" si="2576"/>
        <v>2.1106000000000003E-2</v>
      </c>
      <c r="Q1897" s="265">
        <f t="shared" ref="Q1897:Q1903" si="2660">IFERROR(AVERAGE(D1897:E1897),"")</f>
        <v>2.93E-2</v>
      </c>
      <c r="R1897" s="265">
        <f t="shared" ref="R1897:R1903" si="2661">IFERROR(AVERAGE(F1897:H1897),"")</f>
        <v>4.6699999999999998E-2</v>
      </c>
      <c r="S1897" s="265">
        <f t="shared" ref="S1897:S1903" si="2662">IFERROR(AVERAGE(I1897:J1897),"")</f>
        <v>3.2500000000000001E-2</v>
      </c>
      <c r="T1897" s="265">
        <f t="shared" ref="T1897:T1903" si="2663">IFERROR(AVERAGE(K1897:L1897),"")</f>
        <v>5.1499999999999997E-2</v>
      </c>
      <c r="W1897" s="265">
        <f t="shared" ref="W1897:W1899" si="2664">AVERAGE(Q1897:T1897)</f>
        <v>0.04</v>
      </c>
    </row>
    <row r="1898" spans="1:30" ht="17.45" customHeight="1" x14ac:dyDescent="0.25">
      <c r="A1898" s="257">
        <f t="shared" si="2516"/>
        <v>3</v>
      </c>
      <c r="B1898" s="257">
        <f t="shared" si="2517"/>
        <v>2023</v>
      </c>
      <c r="C1898" s="48">
        <f t="shared" si="2578"/>
        <v>44994</v>
      </c>
      <c r="D1898" s="279">
        <v>2.4199999999999999E-2</v>
      </c>
      <c r="E1898" s="280"/>
      <c r="F1898" s="369">
        <v>8.3000000000000004E-2</v>
      </c>
      <c r="G1898" s="281"/>
      <c r="H1898" s="401">
        <v>0.109</v>
      </c>
      <c r="I1898" s="279">
        <v>3.2099999999999997E-2</v>
      </c>
      <c r="J1898" s="280"/>
      <c r="K1898" s="279">
        <v>4.0800000000000003E-2</v>
      </c>
      <c r="L1898" s="280"/>
      <c r="M1898" s="264">
        <f t="shared" si="2573"/>
        <v>1.6542000000000005E-2</v>
      </c>
      <c r="N1898" s="264">
        <f t="shared" si="2574"/>
        <v>2.7078285714285711E-2</v>
      </c>
      <c r="O1898" s="264">
        <f t="shared" si="2575"/>
        <v>1.8431666666666666E-2</v>
      </c>
      <c r="P1898" s="264">
        <f t="shared" si="2576"/>
        <v>2.176266666666667E-2</v>
      </c>
      <c r="Q1898" s="265">
        <f t="shared" si="2660"/>
        <v>2.4199999999999999E-2</v>
      </c>
      <c r="R1898" s="334">
        <f t="shared" si="2661"/>
        <v>9.6000000000000002E-2</v>
      </c>
      <c r="S1898" s="265">
        <f t="shared" si="2662"/>
        <v>3.2099999999999997E-2</v>
      </c>
      <c r="T1898" s="265">
        <f t="shared" si="2663"/>
        <v>4.0800000000000003E-2</v>
      </c>
      <c r="W1898" s="265">
        <f t="shared" si="2664"/>
        <v>4.8274999999999998E-2</v>
      </c>
    </row>
    <row r="1899" spans="1:30" ht="17.45" customHeight="1" x14ac:dyDescent="0.25">
      <c r="A1899" s="257">
        <f t="shared" si="2516"/>
        <v>3</v>
      </c>
      <c r="B1899" s="257">
        <f t="shared" si="2517"/>
        <v>2023</v>
      </c>
      <c r="C1899" s="8">
        <f t="shared" si="2578"/>
        <v>44995</v>
      </c>
      <c r="D1899" s="252"/>
      <c r="E1899" s="253">
        <v>9.5700000000000004E-3</v>
      </c>
      <c r="F1899" s="252"/>
      <c r="G1899" s="254">
        <v>9.4000000000000004E-3</v>
      </c>
      <c r="H1899" s="253"/>
      <c r="I1899" s="252"/>
      <c r="J1899" s="253">
        <v>1.6899999999999998E-2</v>
      </c>
      <c r="K1899" s="252"/>
      <c r="L1899" s="253">
        <v>1.03E-2</v>
      </c>
      <c r="M1899" s="264">
        <f t="shared" si="2573"/>
        <v>1.6354333333333339E-2</v>
      </c>
      <c r="N1899" s="264">
        <f t="shared" si="2574"/>
        <v>2.6746857142857138E-2</v>
      </c>
      <c r="O1899" s="264">
        <f t="shared" si="2575"/>
        <v>1.8214999999999999E-2</v>
      </c>
      <c r="P1899" s="264">
        <f t="shared" si="2576"/>
        <v>2.0992666666666666E-2</v>
      </c>
      <c r="Q1899" s="265">
        <f t="shared" si="2660"/>
        <v>9.5700000000000004E-3</v>
      </c>
      <c r="R1899" s="265">
        <f t="shared" si="2661"/>
        <v>9.4000000000000004E-3</v>
      </c>
      <c r="S1899" s="265">
        <f t="shared" si="2662"/>
        <v>1.6899999999999998E-2</v>
      </c>
      <c r="T1899" s="265">
        <f t="shared" si="2663"/>
        <v>1.03E-2</v>
      </c>
      <c r="W1899" s="265">
        <f t="shared" si="2664"/>
        <v>1.1542500000000001E-2</v>
      </c>
      <c r="X1899" s="265">
        <f>AVERAGE(Q1895:T1899)</f>
        <v>3.2348499999999995E-2</v>
      </c>
      <c r="Y1899" s="266">
        <v>271</v>
      </c>
    </row>
    <row r="1900" spans="1:30" ht="17.45" customHeight="1" x14ac:dyDescent="0.25">
      <c r="A1900" s="257">
        <f t="shared" si="2516"/>
        <v>3</v>
      </c>
      <c r="B1900" s="257">
        <f t="shared" si="2517"/>
        <v>2023</v>
      </c>
      <c r="C1900" s="435">
        <f t="shared" si="2578"/>
        <v>44996</v>
      </c>
      <c r="D1900" s="448">
        <v>4.5500000000000002E-3</v>
      </c>
      <c r="E1900" s="449"/>
      <c r="F1900" s="448">
        <v>2.81E-3</v>
      </c>
      <c r="G1900" s="450"/>
      <c r="H1900" s="449"/>
      <c r="I1900" s="448">
        <v>2.32E-3</v>
      </c>
      <c r="J1900" s="449"/>
      <c r="K1900" s="448">
        <v>3.4199999999999999E-3</v>
      </c>
      <c r="L1900" s="449"/>
      <c r="M1900" s="264">
        <f t="shared" si="2573"/>
        <v>1.6012666666666668E-2</v>
      </c>
      <c r="N1900" s="264">
        <f t="shared" si="2574"/>
        <v>2.6061428571428565E-2</v>
      </c>
      <c r="O1900" s="264">
        <f t="shared" si="2575"/>
        <v>1.7355666666666665E-2</v>
      </c>
      <c r="P1900" s="264">
        <f t="shared" si="2576"/>
        <v>2.0366666666666665E-2</v>
      </c>
      <c r="Q1900" s="442">
        <f t="shared" si="2660"/>
        <v>4.5500000000000002E-3</v>
      </c>
      <c r="R1900" s="442">
        <f t="shared" si="2661"/>
        <v>2.81E-3</v>
      </c>
      <c r="S1900" s="442">
        <f t="shared" si="2662"/>
        <v>2.32E-3</v>
      </c>
      <c r="T1900" s="442">
        <f t="shared" si="2663"/>
        <v>3.4199999999999999E-3</v>
      </c>
      <c r="U1900" s="441"/>
      <c r="V1900" s="442">
        <f>AVERAGE(Q1900:T1900)</f>
        <v>3.2750000000000001E-3</v>
      </c>
      <c r="W1900" s="445"/>
      <c r="X1900" s="257"/>
      <c r="Y1900" s="266">
        <v>271</v>
      </c>
    </row>
    <row r="1901" spans="1:30" ht="17.45" customHeight="1" x14ac:dyDescent="0.25">
      <c r="A1901" s="257">
        <f t="shared" si="2516"/>
        <v>3</v>
      </c>
      <c r="B1901" s="257">
        <f t="shared" si="2517"/>
        <v>2023</v>
      </c>
      <c r="C1901" s="435">
        <f t="shared" si="2578"/>
        <v>44997</v>
      </c>
      <c r="D1901" s="448"/>
      <c r="E1901" s="449">
        <v>8.0099999999999998E-3</v>
      </c>
      <c r="F1901" s="448"/>
      <c r="G1901" s="450">
        <v>1.03E-2</v>
      </c>
      <c r="H1901" s="449"/>
      <c r="I1901" s="448"/>
      <c r="J1901" s="449">
        <v>3.9899999999999996E-3</v>
      </c>
      <c r="K1901" s="448"/>
      <c r="L1901" s="449">
        <v>7.5700000000000003E-3</v>
      </c>
      <c r="M1901" s="264">
        <f t="shared" si="2573"/>
        <v>1.5566333333333337E-2</v>
      </c>
      <c r="N1901" s="264">
        <f t="shared" si="2574"/>
        <v>2.5769999999999991E-2</v>
      </c>
      <c r="O1901" s="264">
        <f t="shared" si="2575"/>
        <v>1.6228666666666666E-2</v>
      </c>
      <c r="P1901" s="264">
        <f t="shared" si="2576"/>
        <v>2.0162333333333331E-2</v>
      </c>
      <c r="Q1901" s="442">
        <f t="shared" si="2660"/>
        <v>8.0099999999999998E-3</v>
      </c>
      <c r="R1901" s="442">
        <f t="shared" si="2661"/>
        <v>1.03E-2</v>
      </c>
      <c r="S1901" s="442">
        <f t="shared" si="2662"/>
        <v>3.9899999999999996E-3</v>
      </c>
      <c r="T1901" s="442">
        <f t="shared" si="2663"/>
        <v>7.5700000000000003E-3</v>
      </c>
      <c r="V1901" s="442">
        <f>AVERAGE(Q1901:T1901)</f>
        <v>7.4675000000000002E-3</v>
      </c>
      <c r="W1901" s="445"/>
      <c r="X1901" s="265">
        <f>AVERAGE(Q1900:T1901)</f>
        <v>5.3712500000000002E-3</v>
      </c>
      <c r="Y1901" s="266">
        <v>271</v>
      </c>
    </row>
    <row r="1902" spans="1:30" ht="17.45" customHeight="1" x14ac:dyDescent="0.25">
      <c r="A1902" s="257">
        <f t="shared" si="2516"/>
        <v>3</v>
      </c>
      <c r="B1902" s="257">
        <f t="shared" si="2517"/>
        <v>2023</v>
      </c>
      <c r="C1902" s="8">
        <f t="shared" si="2578"/>
        <v>44998</v>
      </c>
      <c r="D1902" s="260">
        <v>2.2100000000000002E-2</v>
      </c>
      <c r="E1902" s="261"/>
      <c r="F1902" s="260"/>
      <c r="G1902" s="262"/>
      <c r="H1902" s="261">
        <v>2.86E-2</v>
      </c>
      <c r="I1902" s="260">
        <v>3.6700000000000003E-2</v>
      </c>
      <c r="J1902" s="261"/>
      <c r="K1902" s="260">
        <v>2.06E-2</v>
      </c>
      <c r="L1902" s="261"/>
      <c r="M1902" s="264">
        <f t="shared" si="2573"/>
        <v>1.5913000000000004E-2</v>
      </c>
      <c r="N1902" s="264">
        <f t="shared" si="2574"/>
        <v>2.6298571428571418E-2</v>
      </c>
      <c r="O1902" s="264">
        <f t="shared" si="2575"/>
        <v>1.7130333333333334E-2</v>
      </c>
      <c r="P1902" s="264">
        <f t="shared" si="2576"/>
        <v>2.051233333333333E-2</v>
      </c>
      <c r="Q1902" s="265">
        <f t="shared" si="2660"/>
        <v>2.2100000000000002E-2</v>
      </c>
      <c r="R1902" s="265">
        <f t="shared" si="2661"/>
        <v>2.86E-2</v>
      </c>
      <c r="S1902" s="265">
        <f t="shared" si="2662"/>
        <v>3.6700000000000003E-2</v>
      </c>
      <c r="T1902" s="265">
        <f t="shared" si="2663"/>
        <v>2.06E-2</v>
      </c>
      <c r="W1902" s="265">
        <f t="shared" ref="W1902:W1903" si="2665">AVERAGE(Q1902:T1902)</f>
        <v>2.7000000000000003E-2</v>
      </c>
    </row>
    <row r="1903" spans="1:30" ht="17.45" customHeight="1" x14ac:dyDescent="0.25">
      <c r="A1903" s="257">
        <f t="shared" si="2516"/>
        <v>3</v>
      </c>
      <c r="B1903" s="257">
        <f t="shared" si="2517"/>
        <v>2023</v>
      </c>
      <c r="C1903" s="8">
        <f t="shared" si="2578"/>
        <v>44999</v>
      </c>
      <c r="D1903" s="260"/>
      <c r="E1903" s="261">
        <v>5.2700000000000004E-3</v>
      </c>
      <c r="F1903" s="260"/>
      <c r="G1903" s="262">
        <v>8.6800000000000002E-3</v>
      </c>
      <c r="H1903" s="261"/>
      <c r="I1903" s="260"/>
      <c r="J1903" s="261">
        <v>1.17E-2</v>
      </c>
      <c r="K1903" s="260"/>
      <c r="L1903" s="261">
        <v>1.2E-2</v>
      </c>
      <c r="M1903" s="264">
        <f t="shared" si="2573"/>
        <v>1.589666666666667E-2</v>
      </c>
      <c r="N1903" s="264">
        <f t="shared" si="2574"/>
        <v>2.6308571428571421E-2</v>
      </c>
      <c r="O1903" s="264">
        <f t="shared" si="2575"/>
        <v>1.7343666666666667E-2</v>
      </c>
      <c r="P1903" s="264">
        <f t="shared" si="2576"/>
        <v>2.0508999999999996E-2</v>
      </c>
      <c r="Q1903" s="265">
        <f t="shared" si="2660"/>
        <v>5.2700000000000004E-3</v>
      </c>
      <c r="R1903" s="265">
        <f t="shared" si="2661"/>
        <v>8.6800000000000002E-3</v>
      </c>
      <c r="S1903" s="265">
        <f t="shared" si="2662"/>
        <v>1.17E-2</v>
      </c>
      <c r="T1903" s="265">
        <f t="shared" si="2663"/>
        <v>1.2E-2</v>
      </c>
      <c r="W1903" s="265">
        <f t="shared" si="2665"/>
        <v>9.4125000000000007E-3</v>
      </c>
    </row>
    <row r="1904" spans="1:30" ht="17.45" customHeight="1" x14ac:dyDescent="0.25">
      <c r="A1904" s="257">
        <f t="shared" ref="A1904:A1967" si="2666">IF(ISNUMBER(C1904),MONTH(C1904),"")</f>
        <v>3</v>
      </c>
      <c r="B1904" s="257">
        <f t="shared" ref="B1904:B1967" si="2667">IF(ISNUMBER(C1904),YEAR(C1904),"")</f>
        <v>2023</v>
      </c>
      <c r="C1904" s="48">
        <f t="shared" si="2578"/>
        <v>45000</v>
      </c>
      <c r="D1904" s="275">
        <v>3.8500000000000001E-3</v>
      </c>
      <c r="E1904" s="276"/>
      <c r="F1904" s="275">
        <v>5.1000000000000004E-3</v>
      </c>
      <c r="G1904" s="277"/>
      <c r="H1904" s="276">
        <v>5.5799999999999999E-3</v>
      </c>
      <c r="I1904" s="275">
        <v>3.15E-2</v>
      </c>
      <c r="J1904" s="276"/>
      <c r="K1904" s="275">
        <v>6.43E-3</v>
      </c>
      <c r="L1904" s="276"/>
      <c r="M1904" s="264">
        <f t="shared" si="2573"/>
        <v>1.5722333333333338E-2</v>
      </c>
      <c r="N1904" s="264">
        <f t="shared" si="2574"/>
        <v>2.5707999999999998E-2</v>
      </c>
      <c r="O1904" s="264">
        <f t="shared" si="2575"/>
        <v>1.7663666666666668E-2</v>
      </c>
      <c r="P1904" s="264">
        <f t="shared" si="2576"/>
        <v>2.0226666666666667E-2</v>
      </c>
      <c r="Q1904" s="265">
        <f t="shared" ref="Q1904:Q1910" si="2668">IFERROR(AVERAGE(D1904:E1904),"")</f>
        <v>3.8500000000000001E-3</v>
      </c>
      <c r="R1904" s="265">
        <f t="shared" ref="R1904:R1910" si="2669">IFERROR(AVERAGE(F1904:H1904),"")</f>
        <v>5.3400000000000001E-3</v>
      </c>
      <c r="S1904" s="265">
        <f t="shared" ref="S1904:S1910" si="2670">IFERROR(AVERAGE(I1904:J1904),"")</f>
        <v>3.15E-2</v>
      </c>
      <c r="T1904" s="265">
        <f t="shared" ref="T1904:T1910" si="2671">IFERROR(AVERAGE(K1904:L1904),"")</f>
        <v>6.43E-3</v>
      </c>
      <c r="W1904" s="265">
        <f t="shared" ref="W1904:W1906" si="2672">AVERAGE(Q1904:T1904)</f>
        <v>1.1780000000000001E-2</v>
      </c>
    </row>
    <row r="1905" spans="1:30" ht="17.45" customHeight="1" x14ac:dyDescent="0.25">
      <c r="A1905" s="257">
        <f t="shared" si="2666"/>
        <v>3</v>
      </c>
      <c r="B1905" s="257">
        <f t="shared" si="2667"/>
        <v>2023</v>
      </c>
      <c r="C1905" s="8">
        <f t="shared" si="2578"/>
        <v>45001</v>
      </c>
      <c r="D1905" s="260"/>
      <c r="E1905" s="261">
        <v>7.5599999999999999E-3</v>
      </c>
      <c r="F1905" s="260"/>
      <c r="G1905" s="262">
        <v>1.5599999999999999E-2</v>
      </c>
      <c r="H1905" s="261"/>
      <c r="I1905" s="260"/>
      <c r="J1905" s="261">
        <v>3.2099999999999997E-2</v>
      </c>
      <c r="K1905" s="260"/>
      <c r="L1905" s="261">
        <v>1.7899999999999999E-2</v>
      </c>
      <c r="M1905" s="264">
        <f t="shared" si="2573"/>
        <v>1.527766666666667E-2</v>
      </c>
      <c r="N1905" s="264">
        <f t="shared" si="2574"/>
        <v>2.521371428571428E-2</v>
      </c>
      <c r="O1905" s="264">
        <f t="shared" si="2575"/>
        <v>1.7747000000000002E-2</v>
      </c>
      <c r="P1905" s="264">
        <f t="shared" si="2576"/>
        <v>2.0013333333333334E-2</v>
      </c>
      <c r="Q1905" s="265">
        <f t="shared" si="2668"/>
        <v>7.5599999999999999E-3</v>
      </c>
      <c r="R1905" s="265">
        <f t="shared" si="2669"/>
        <v>1.5599999999999999E-2</v>
      </c>
      <c r="S1905" s="265">
        <f t="shared" si="2670"/>
        <v>3.2099999999999997E-2</v>
      </c>
      <c r="T1905" s="265">
        <f t="shared" si="2671"/>
        <v>1.7899999999999999E-2</v>
      </c>
      <c r="W1905" s="265">
        <f t="shared" si="2672"/>
        <v>1.8290000000000001E-2</v>
      </c>
    </row>
    <row r="1906" spans="1:30" ht="17.45" customHeight="1" x14ac:dyDescent="0.25">
      <c r="A1906" s="257">
        <f t="shared" si="2666"/>
        <v>3</v>
      </c>
      <c r="B1906" s="257">
        <f t="shared" si="2667"/>
        <v>2023</v>
      </c>
      <c r="C1906" s="8">
        <f t="shared" si="2578"/>
        <v>45002</v>
      </c>
      <c r="D1906" s="260">
        <v>1.2E-2</v>
      </c>
      <c r="E1906" s="261"/>
      <c r="F1906" s="260">
        <v>2.47E-2</v>
      </c>
      <c r="G1906" s="262"/>
      <c r="H1906" s="261"/>
      <c r="I1906" s="260">
        <v>3.95E-2</v>
      </c>
      <c r="J1906" s="261"/>
      <c r="K1906" s="260">
        <v>1.9199999999999998E-2</v>
      </c>
      <c r="L1906" s="261"/>
      <c r="M1906" s="264">
        <f t="shared" si="2573"/>
        <v>1.4804333333333338E-2</v>
      </c>
      <c r="N1906" s="264">
        <f t="shared" si="2574"/>
        <v>2.5125142857142853E-2</v>
      </c>
      <c r="O1906" s="264">
        <f t="shared" si="2575"/>
        <v>1.8233666666666669E-2</v>
      </c>
      <c r="P1906" s="264">
        <f t="shared" si="2576"/>
        <v>2.0026666666666661E-2</v>
      </c>
      <c r="Q1906" s="265">
        <f t="shared" si="2668"/>
        <v>1.2E-2</v>
      </c>
      <c r="R1906" s="265">
        <f t="shared" si="2669"/>
        <v>2.47E-2</v>
      </c>
      <c r="S1906" s="265">
        <f t="shared" si="2670"/>
        <v>3.95E-2</v>
      </c>
      <c r="T1906" s="265">
        <f t="shared" si="2671"/>
        <v>1.9199999999999998E-2</v>
      </c>
      <c r="W1906" s="265">
        <f t="shared" si="2672"/>
        <v>2.3849999999999996E-2</v>
      </c>
      <c r="X1906" s="265">
        <f>AVERAGE(Q1902:T1906)</f>
        <v>1.8066499999999999E-2</v>
      </c>
      <c r="Y1906" s="266">
        <v>272</v>
      </c>
    </row>
    <row r="1907" spans="1:30" ht="17.45" customHeight="1" x14ac:dyDescent="0.25">
      <c r="A1907" s="257">
        <f t="shared" si="2666"/>
        <v>3</v>
      </c>
      <c r="B1907" s="257">
        <f t="shared" si="2667"/>
        <v>2023</v>
      </c>
      <c r="C1907" s="435">
        <f t="shared" si="2578"/>
        <v>45003</v>
      </c>
      <c r="D1907" s="434"/>
      <c r="E1907" s="436">
        <v>9.0299999999999998E-3</v>
      </c>
      <c r="F1907" s="434"/>
      <c r="G1907" s="438">
        <v>1.23E-2</v>
      </c>
      <c r="H1907" s="436"/>
      <c r="I1907" s="434"/>
      <c r="J1907" s="436">
        <v>1.04E-2</v>
      </c>
      <c r="K1907" s="434"/>
      <c r="L1907" s="436">
        <v>1.9699999999999999E-2</v>
      </c>
      <c r="M1907" s="264">
        <f t="shared" si="2573"/>
        <v>1.4732000000000004E-2</v>
      </c>
      <c r="N1907" s="264">
        <f t="shared" si="2574"/>
        <v>2.4287999999999997E-2</v>
      </c>
      <c r="O1907" s="264">
        <f t="shared" si="2575"/>
        <v>1.7406999999999999E-2</v>
      </c>
      <c r="P1907" s="264">
        <f t="shared" si="2576"/>
        <v>1.9970000000000002E-2</v>
      </c>
      <c r="Q1907" s="442">
        <f t="shared" si="2668"/>
        <v>9.0299999999999998E-3</v>
      </c>
      <c r="R1907" s="442">
        <f t="shared" si="2669"/>
        <v>1.23E-2</v>
      </c>
      <c r="S1907" s="442">
        <f t="shared" si="2670"/>
        <v>1.04E-2</v>
      </c>
      <c r="T1907" s="442">
        <f t="shared" si="2671"/>
        <v>1.9699999999999999E-2</v>
      </c>
      <c r="U1907" s="441"/>
      <c r="V1907" s="442">
        <f>AVERAGE(Q1907:T1907)</f>
        <v>1.2857500000000001E-2</v>
      </c>
      <c r="W1907" s="445"/>
      <c r="X1907" s="257"/>
      <c r="Y1907" s="266">
        <v>272</v>
      </c>
    </row>
    <row r="1908" spans="1:30" ht="17.45" customHeight="1" x14ac:dyDescent="0.25">
      <c r="A1908" s="257">
        <f t="shared" si="2666"/>
        <v>3</v>
      </c>
      <c r="B1908" s="257">
        <f t="shared" si="2667"/>
        <v>2023</v>
      </c>
      <c r="C1908" s="435">
        <f t="shared" si="2578"/>
        <v>45004</v>
      </c>
      <c r="D1908" s="434">
        <v>1.0200000000000001E-2</v>
      </c>
      <c r="E1908" s="436"/>
      <c r="F1908" s="434"/>
      <c r="G1908" s="438"/>
      <c r="H1908" s="436">
        <v>6.6600000000000001E-3</v>
      </c>
      <c r="I1908" s="434">
        <v>5.8500000000000002E-3</v>
      </c>
      <c r="J1908" s="436"/>
      <c r="K1908" s="434">
        <v>1.32E-2</v>
      </c>
      <c r="L1908" s="436"/>
      <c r="M1908" s="264">
        <f t="shared" si="2573"/>
        <v>1.458866666666667E-2</v>
      </c>
      <c r="N1908" s="264">
        <f t="shared" si="2574"/>
        <v>2.3741142857142853E-2</v>
      </c>
      <c r="O1908" s="264">
        <f t="shared" si="2575"/>
        <v>1.6858666666666668E-2</v>
      </c>
      <c r="P1908" s="264">
        <f t="shared" si="2576"/>
        <v>1.9693333333333337E-2</v>
      </c>
      <c r="Q1908" s="442">
        <f t="shared" si="2668"/>
        <v>1.0200000000000001E-2</v>
      </c>
      <c r="R1908" s="442">
        <f t="shared" si="2669"/>
        <v>6.6600000000000001E-3</v>
      </c>
      <c r="S1908" s="442">
        <f t="shared" si="2670"/>
        <v>5.8500000000000002E-3</v>
      </c>
      <c r="T1908" s="442">
        <f t="shared" si="2671"/>
        <v>1.32E-2</v>
      </c>
      <c r="V1908" s="442">
        <f>AVERAGE(Q1908:T1908)</f>
        <v>8.9774999999999994E-3</v>
      </c>
      <c r="W1908" s="445"/>
      <c r="X1908" s="265">
        <f>AVERAGE(Q1907:T1908)</f>
        <v>1.09175E-2</v>
      </c>
      <c r="Y1908" s="266">
        <v>272</v>
      </c>
    </row>
    <row r="1909" spans="1:30" ht="17.45" customHeight="1" x14ac:dyDescent="0.25">
      <c r="A1909" s="257">
        <f t="shared" si="2666"/>
        <v>3</v>
      </c>
      <c r="B1909" s="257">
        <f t="shared" si="2667"/>
        <v>2023</v>
      </c>
      <c r="C1909" s="8">
        <f t="shared" si="2578"/>
        <v>45005</v>
      </c>
      <c r="D1909" s="260"/>
      <c r="E1909" s="261">
        <v>5.4899999999999997E-2</v>
      </c>
      <c r="F1909" s="260"/>
      <c r="G1909" s="262">
        <v>1.9099999999999999E-2</v>
      </c>
      <c r="H1909" s="261"/>
      <c r="I1909" s="260"/>
      <c r="J1909" s="261">
        <v>2.41E-2</v>
      </c>
      <c r="K1909" s="260"/>
      <c r="L1909" s="261">
        <v>1.4E-2</v>
      </c>
      <c r="M1909" s="264">
        <f t="shared" si="2573"/>
        <v>1.6002000000000002E-2</v>
      </c>
      <c r="N1909" s="264">
        <f t="shared" si="2574"/>
        <v>2.3603999999999997E-2</v>
      </c>
      <c r="O1909" s="264">
        <f t="shared" si="2575"/>
        <v>1.7241999999999997E-2</v>
      </c>
      <c r="P1909" s="264">
        <f t="shared" si="2576"/>
        <v>1.9340000000000003E-2</v>
      </c>
      <c r="Q1909" s="265">
        <f t="shared" si="2668"/>
        <v>5.4899999999999997E-2</v>
      </c>
      <c r="R1909" s="265">
        <f t="shared" si="2669"/>
        <v>1.9099999999999999E-2</v>
      </c>
      <c r="S1909" s="265">
        <f t="shared" si="2670"/>
        <v>2.41E-2</v>
      </c>
      <c r="T1909" s="265">
        <f t="shared" si="2671"/>
        <v>1.4E-2</v>
      </c>
      <c r="W1909" s="265">
        <f t="shared" ref="W1909:W1913" si="2673">AVERAGE(Q1909:T1909)</f>
        <v>2.8024999999999998E-2</v>
      </c>
    </row>
    <row r="1910" spans="1:30" ht="17.45" customHeight="1" x14ac:dyDescent="0.25">
      <c r="A1910" s="257">
        <f t="shared" si="2666"/>
        <v>3</v>
      </c>
      <c r="B1910" s="257">
        <f t="shared" si="2667"/>
        <v>2023</v>
      </c>
      <c r="C1910" s="48">
        <f t="shared" si="2578"/>
        <v>45006</v>
      </c>
      <c r="D1910" s="275">
        <v>9.4999999999999998E-3</v>
      </c>
      <c r="E1910" s="276"/>
      <c r="F1910" s="275">
        <v>5.94E-3</v>
      </c>
      <c r="G1910" s="277"/>
      <c r="H1910" s="276">
        <v>5.8500000000000002E-3</v>
      </c>
      <c r="I1910" s="275">
        <v>3.8700000000000002E-3</v>
      </c>
      <c r="J1910" s="276"/>
      <c r="K1910" s="275">
        <v>9.3399999999999993E-3</v>
      </c>
      <c r="L1910" s="276"/>
      <c r="M1910" s="264">
        <f t="shared" si="2573"/>
        <v>1.5575333333333335E-2</v>
      </c>
      <c r="N1910" s="264">
        <f t="shared" si="2574"/>
        <v>2.285228571428571E-2</v>
      </c>
      <c r="O1910" s="264">
        <f t="shared" si="2575"/>
        <v>1.6901000000000003E-2</v>
      </c>
      <c r="P1910" s="264">
        <f t="shared" si="2576"/>
        <v>1.8697999999999999E-2</v>
      </c>
      <c r="Q1910" s="265">
        <f t="shared" si="2668"/>
        <v>9.4999999999999998E-3</v>
      </c>
      <c r="R1910" s="265">
        <f t="shared" si="2669"/>
        <v>5.8950000000000001E-3</v>
      </c>
      <c r="S1910" s="265">
        <f t="shared" si="2670"/>
        <v>3.8700000000000002E-3</v>
      </c>
      <c r="T1910" s="265">
        <f t="shared" si="2671"/>
        <v>9.3399999999999993E-3</v>
      </c>
      <c r="W1910" s="265">
        <f t="shared" si="2673"/>
        <v>7.1512499999999996E-3</v>
      </c>
    </row>
    <row r="1911" spans="1:30" ht="17.45" customHeight="1" x14ac:dyDescent="0.25">
      <c r="A1911" s="257">
        <f t="shared" si="2666"/>
        <v>3</v>
      </c>
      <c r="B1911" s="257">
        <f t="shared" si="2667"/>
        <v>2023</v>
      </c>
      <c r="C1911" s="8">
        <f t="shared" si="2578"/>
        <v>45007</v>
      </c>
      <c r="D1911" s="260"/>
      <c r="E1911" s="261">
        <v>2.6499999999999999E-2</v>
      </c>
      <c r="F1911" s="260"/>
      <c r="G1911" s="262">
        <v>5.8199999999999997E-3</v>
      </c>
      <c r="H1911" s="261"/>
      <c r="I1911" s="260"/>
      <c r="J1911" s="261">
        <v>5.3E-3</v>
      </c>
      <c r="K1911" s="260"/>
      <c r="L1911" s="261">
        <v>8.2500000000000004E-3</v>
      </c>
      <c r="M1911" s="264">
        <f t="shared" si="2573"/>
        <v>1.5548666666666671E-2</v>
      </c>
      <c r="N1911" s="264">
        <f t="shared" si="2574"/>
        <v>2.1858571428571425E-2</v>
      </c>
      <c r="O1911" s="264">
        <f t="shared" si="2575"/>
        <v>1.6251000000000002E-2</v>
      </c>
      <c r="P1911" s="264">
        <f t="shared" si="2576"/>
        <v>1.7849666666666666E-2</v>
      </c>
      <c r="Q1911" s="265">
        <f t="shared" ref="Q1911:Q1915" si="2674">IFERROR(AVERAGE(D1911:E1911),"")</f>
        <v>2.6499999999999999E-2</v>
      </c>
      <c r="R1911" s="265">
        <f t="shared" ref="R1911:R1915" si="2675">IFERROR(AVERAGE(F1911:H1911),"")</f>
        <v>5.8199999999999997E-3</v>
      </c>
      <c r="S1911" s="265">
        <f t="shared" ref="S1911:S1915" si="2676">IFERROR(AVERAGE(I1911:J1911),"")</f>
        <v>5.3E-3</v>
      </c>
      <c r="T1911" s="265">
        <f t="shared" ref="T1911:T1915" si="2677">IFERROR(AVERAGE(K1911:L1911),"")</f>
        <v>8.2500000000000004E-3</v>
      </c>
      <c r="W1911" s="265">
        <f t="shared" si="2673"/>
        <v>1.14675E-2</v>
      </c>
    </row>
    <row r="1912" spans="1:30" ht="17.45" customHeight="1" x14ac:dyDescent="0.25">
      <c r="A1912" s="257">
        <f t="shared" si="2666"/>
        <v>3</v>
      </c>
      <c r="B1912" s="257">
        <f t="shared" si="2667"/>
        <v>2023</v>
      </c>
      <c r="C1912" s="8">
        <f t="shared" si="2578"/>
        <v>45008</v>
      </c>
      <c r="D1912" s="260">
        <v>1.18E-2</v>
      </c>
      <c r="E1912" s="261"/>
      <c r="F1912" s="260">
        <v>2.7900000000000001E-2</v>
      </c>
      <c r="G1912" s="262"/>
      <c r="H1912" s="261"/>
      <c r="I1912" s="260">
        <v>1.03E-2</v>
      </c>
      <c r="J1912" s="261"/>
      <c r="K1912" s="260">
        <v>1.2E-2</v>
      </c>
      <c r="L1912" s="261"/>
      <c r="M1912" s="264">
        <f t="shared" si="2573"/>
        <v>1.4828666666666667E-2</v>
      </c>
      <c r="N1912" s="264">
        <f t="shared" si="2574"/>
        <v>2.0938571428571424E-2</v>
      </c>
      <c r="O1912" s="264">
        <f t="shared" si="2575"/>
        <v>1.5024333333333334E-2</v>
      </c>
      <c r="P1912" s="264">
        <f t="shared" si="2576"/>
        <v>1.6776333333333331E-2</v>
      </c>
      <c r="Q1912" s="265">
        <f t="shared" si="2674"/>
        <v>1.18E-2</v>
      </c>
      <c r="R1912" s="265">
        <f t="shared" si="2675"/>
        <v>2.7900000000000001E-2</v>
      </c>
      <c r="S1912" s="265">
        <f t="shared" si="2676"/>
        <v>1.03E-2</v>
      </c>
      <c r="T1912" s="265">
        <f t="shared" si="2677"/>
        <v>1.2E-2</v>
      </c>
      <c r="W1912" s="265">
        <f t="shared" si="2673"/>
        <v>1.55E-2</v>
      </c>
    </row>
    <row r="1913" spans="1:30" ht="17.45" customHeight="1" x14ac:dyDescent="0.25">
      <c r="A1913" s="257">
        <f t="shared" si="2666"/>
        <v>3</v>
      </c>
      <c r="B1913" s="257">
        <f t="shared" si="2667"/>
        <v>2023</v>
      </c>
      <c r="C1913" s="8">
        <f t="shared" si="2578"/>
        <v>45009</v>
      </c>
      <c r="D1913" s="260"/>
      <c r="E1913" s="261">
        <v>1.11E-2</v>
      </c>
      <c r="F1913" s="260"/>
      <c r="G1913" s="262">
        <v>1.5699999999999999E-2</v>
      </c>
      <c r="H1913" s="261"/>
      <c r="I1913" s="260"/>
      <c r="J1913" s="261">
        <v>1.7399999999999999E-2</v>
      </c>
      <c r="K1913" s="260"/>
      <c r="L1913" s="261">
        <v>2.23E-2</v>
      </c>
      <c r="M1913" s="264">
        <f t="shared" si="2573"/>
        <v>1.3728666666666667E-2</v>
      </c>
      <c r="N1913" s="264">
        <f t="shared" si="2574"/>
        <v>1.9844285714285717E-2</v>
      </c>
      <c r="O1913" s="264">
        <f t="shared" si="2575"/>
        <v>1.5064333333333336E-2</v>
      </c>
      <c r="P1913" s="264">
        <f t="shared" si="2576"/>
        <v>1.6386333333333333E-2</v>
      </c>
      <c r="Q1913" s="265">
        <f t="shared" si="2674"/>
        <v>1.11E-2</v>
      </c>
      <c r="R1913" s="265">
        <f t="shared" si="2675"/>
        <v>1.5699999999999999E-2</v>
      </c>
      <c r="S1913" s="265">
        <f t="shared" si="2676"/>
        <v>1.7399999999999999E-2</v>
      </c>
      <c r="T1913" s="265">
        <f t="shared" si="2677"/>
        <v>2.23E-2</v>
      </c>
      <c r="W1913" s="265">
        <f t="shared" si="2673"/>
        <v>1.6625000000000001E-2</v>
      </c>
      <c r="X1913" s="265">
        <f>AVERAGE(Q1909:T1913)</f>
        <v>1.575375E-2</v>
      </c>
      <c r="Y1913" s="266">
        <v>273</v>
      </c>
    </row>
    <row r="1914" spans="1:30" ht="17.45" customHeight="1" x14ac:dyDescent="0.25">
      <c r="A1914" s="257">
        <f t="shared" si="2666"/>
        <v>3</v>
      </c>
      <c r="B1914" s="257">
        <f t="shared" si="2667"/>
        <v>2023</v>
      </c>
      <c r="C1914" s="435">
        <f t="shared" si="2578"/>
        <v>45010</v>
      </c>
      <c r="D1914" s="434">
        <v>9.1400000000000006E-3</v>
      </c>
      <c r="E1914" s="436"/>
      <c r="F1914" s="434"/>
      <c r="G1914" s="438"/>
      <c r="H1914" s="436">
        <v>8.6499999999999997E-3</v>
      </c>
      <c r="I1914" s="434">
        <v>9.7199999999999995E-3</v>
      </c>
      <c r="J1914" s="436"/>
      <c r="K1914" s="434">
        <v>1.6500000000000001E-2</v>
      </c>
      <c r="L1914" s="436"/>
      <c r="M1914" s="264">
        <f t="shared" si="2573"/>
        <v>1.3646666666666665E-2</v>
      </c>
      <c r="N1914" s="264">
        <f t="shared" si="2574"/>
        <v>1.9785714285714285E-2</v>
      </c>
      <c r="O1914" s="264">
        <f t="shared" si="2575"/>
        <v>1.5068333333333333E-2</v>
      </c>
      <c r="P1914" s="264">
        <f t="shared" si="2576"/>
        <v>1.6519666666666665E-2</v>
      </c>
      <c r="Q1914" s="442">
        <f t="shared" si="2674"/>
        <v>9.1400000000000006E-3</v>
      </c>
      <c r="R1914" s="442">
        <f t="shared" si="2675"/>
        <v>8.6499999999999997E-3</v>
      </c>
      <c r="S1914" s="442">
        <f t="shared" si="2676"/>
        <v>9.7199999999999995E-3</v>
      </c>
      <c r="T1914" s="442">
        <f t="shared" si="2677"/>
        <v>1.6500000000000001E-2</v>
      </c>
      <c r="U1914" s="441"/>
      <c r="V1914" s="442">
        <f>AVERAGE(Q1914:T1914)</f>
        <v>1.10025E-2</v>
      </c>
      <c r="W1914" s="445"/>
      <c r="X1914" s="257"/>
      <c r="Y1914" s="266">
        <v>273</v>
      </c>
    </row>
    <row r="1915" spans="1:30" ht="17.45" customHeight="1" x14ac:dyDescent="0.25">
      <c r="A1915" s="257">
        <f t="shared" si="2666"/>
        <v>3</v>
      </c>
      <c r="B1915" s="257">
        <f t="shared" si="2667"/>
        <v>2023</v>
      </c>
      <c r="C1915" s="435">
        <f t="shared" si="2578"/>
        <v>45011</v>
      </c>
      <c r="D1915" s="434"/>
      <c r="E1915" s="436">
        <v>1.0800000000000001E-2</v>
      </c>
      <c r="F1915" s="434"/>
      <c r="G1915" s="438">
        <v>9.9100000000000004E-3</v>
      </c>
      <c r="H1915" s="436"/>
      <c r="I1915" s="434"/>
      <c r="J1915" s="436">
        <v>7.5799999999999999E-3</v>
      </c>
      <c r="K1915" s="434"/>
      <c r="L1915" s="436">
        <v>1.52E-2</v>
      </c>
      <c r="M1915" s="264">
        <f t="shared" si="2573"/>
        <v>1.3855666666666664E-2</v>
      </c>
      <c r="N1915" s="264">
        <f t="shared" si="2574"/>
        <v>1.9948E-2</v>
      </c>
      <c r="O1915" s="264">
        <f t="shared" si="2575"/>
        <v>1.524066666666667E-2</v>
      </c>
      <c r="P1915" s="264">
        <f t="shared" si="2576"/>
        <v>1.6726666666666664E-2</v>
      </c>
      <c r="Q1915" s="442">
        <f t="shared" si="2674"/>
        <v>1.0800000000000001E-2</v>
      </c>
      <c r="R1915" s="442">
        <f t="shared" si="2675"/>
        <v>9.9100000000000004E-3</v>
      </c>
      <c r="S1915" s="442">
        <f t="shared" si="2676"/>
        <v>7.5799999999999999E-3</v>
      </c>
      <c r="T1915" s="442">
        <f t="shared" si="2677"/>
        <v>1.52E-2</v>
      </c>
      <c r="V1915" s="442">
        <f>AVERAGE(Q1915:T1915)</f>
        <v>1.08725E-2</v>
      </c>
      <c r="W1915" s="445"/>
      <c r="X1915" s="265">
        <f>AVERAGE(Q1914:T1915)</f>
        <v>1.0937500000000001E-2</v>
      </c>
      <c r="Y1915" s="266">
        <v>273</v>
      </c>
    </row>
    <row r="1916" spans="1:30" ht="17.45" customHeight="1" x14ac:dyDescent="0.25">
      <c r="A1916" s="257">
        <f t="shared" si="2666"/>
        <v>3</v>
      </c>
      <c r="B1916" s="257">
        <f t="shared" si="2667"/>
        <v>2023</v>
      </c>
      <c r="C1916" s="48">
        <f t="shared" si="2578"/>
        <v>45012</v>
      </c>
      <c r="D1916" s="275">
        <v>1.2699999999999999E-2</v>
      </c>
      <c r="E1916" s="276"/>
      <c r="F1916" s="275">
        <v>1.7000000000000001E-2</v>
      </c>
      <c r="G1916" s="277"/>
      <c r="H1916" s="276">
        <v>2.0899999999999998E-2</v>
      </c>
      <c r="I1916" s="275">
        <v>2.4299999999999999E-2</v>
      </c>
      <c r="J1916" s="276"/>
      <c r="K1916" s="275">
        <v>2.1700000000000001E-2</v>
      </c>
      <c r="L1916" s="276"/>
      <c r="M1916" s="264">
        <f t="shared" si="2573"/>
        <v>1.4171666666666664E-2</v>
      </c>
      <c r="N1916" s="264">
        <f t="shared" si="2574"/>
        <v>2.0873142857142861E-2</v>
      </c>
      <c r="O1916" s="264">
        <f t="shared" si="2575"/>
        <v>1.5966000000000001E-2</v>
      </c>
      <c r="P1916" s="264">
        <f t="shared" si="2576"/>
        <v>1.7323666666666668E-2</v>
      </c>
      <c r="Q1916" s="265">
        <f t="shared" ref="Q1916:Q1926" si="2678">IFERROR(AVERAGE(D1916:E1916),"")</f>
        <v>1.2699999999999999E-2</v>
      </c>
      <c r="R1916" s="265">
        <f t="shared" ref="R1916:R1926" si="2679">IFERROR(AVERAGE(F1916:H1916),"")</f>
        <v>1.8950000000000002E-2</v>
      </c>
      <c r="S1916" s="265">
        <f t="shared" ref="S1916:S1926" si="2680">IFERROR(AVERAGE(I1916:J1916),"")</f>
        <v>2.4299999999999999E-2</v>
      </c>
      <c r="T1916" s="265">
        <f t="shared" ref="T1916:T1926" si="2681">IFERROR(AVERAGE(K1916:L1916),"")</f>
        <v>2.1700000000000001E-2</v>
      </c>
      <c r="W1916" s="265">
        <f t="shared" ref="W1916:W1920" si="2682">AVERAGE(Q1916:T1916)</f>
        <v>1.9412499999999999E-2</v>
      </c>
    </row>
    <row r="1917" spans="1:30" ht="17.45" customHeight="1" thickBot="1" x14ac:dyDescent="0.3">
      <c r="A1917" s="257">
        <f t="shared" si="2666"/>
        <v>3</v>
      </c>
      <c r="B1917" s="257">
        <f t="shared" si="2667"/>
        <v>2023</v>
      </c>
      <c r="C1917" s="8">
        <f t="shared" si="2578"/>
        <v>45013</v>
      </c>
      <c r="D1917" s="260"/>
      <c r="E1917" s="261">
        <v>3.44E-2</v>
      </c>
      <c r="F1917" s="260"/>
      <c r="G1917" s="262">
        <v>2.5399999999999999E-2</v>
      </c>
      <c r="H1917" s="261"/>
      <c r="I1917" s="260"/>
      <c r="J1917" s="261">
        <v>3.95E-2</v>
      </c>
      <c r="K1917" s="260"/>
      <c r="L1917" s="261">
        <v>2.98E-2</v>
      </c>
      <c r="M1917" s="264">
        <f t="shared" si="2573"/>
        <v>1.5220999999999995E-2</v>
      </c>
      <c r="N1917" s="264">
        <f t="shared" si="2574"/>
        <v>2.1465428571428576E-2</v>
      </c>
      <c r="O1917" s="264">
        <f t="shared" si="2575"/>
        <v>1.7173666666666663E-2</v>
      </c>
      <c r="P1917" s="264">
        <f t="shared" si="2576"/>
        <v>1.8071666666666666E-2</v>
      </c>
      <c r="Q1917" s="265">
        <f t="shared" si="2678"/>
        <v>3.44E-2</v>
      </c>
      <c r="R1917" s="265">
        <f t="shared" si="2679"/>
        <v>2.5399999999999999E-2</v>
      </c>
      <c r="S1917" s="265">
        <f t="shared" si="2680"/>
        <v>3.95E-2</v>
      </c>
      <c r="T1917" s="265">
        <f t="shared" si="2681"/>
        <v>2.98E-2</v>
      </c>
      <c r="W1917" s="265">
        <f t="shared" si="2682"/>
        <v>3.2274999999999998E-2</v>
      </c>
    </row>
    <row r="1918" spans="1:30" ht="17.45" customHeight="1" thickBot="1" x14ac:dyDescent="0.3">
      <c r="A1918" s="257">
        <f t="shared" si="2666"/>
        <v>3</v>
      </c>
      <c r="B1918" s="257">
        <f t="shared" si="2667"/>
        <v>2023</v>
      </c>
      <c r="C1918" s="8">
        <f t="shared" si="2578"/>
        <v>45014</v>
      </c>
      <c r="D1918" s="260">
        <v>2.0500000000000001E-2</v>
      </c>
      <c r="E1918" s="261"/>
      <c r="F1918" s="260">
        <v>1.2200000000000001E-2</v>
      </c>
      <c r="G1918" s="262"/>
      <c r="H1918" s="261"/>
      <c r="I1918" s="260">
        <v>1.4200000000000001E-2</v>
      </c>
      <c r="J1918" s="261"/>
      <c r="K1918" s="260">
        <v>1.5699999999999999E-2</v>
      </c>
      <c r="L1918" s="261"/>
      <c r="M1918" s="264">
        <f t="shared" si="2573"/>
        <v>1.5779666666666664E-2</v>
      </c>
      <c r="N1918" s="264">
        <f t="shared" si="2574"/>
        <v>2.1722857142857144E-2</v>
      </c>
      <c r="O1918" s="264">
        <f t="shared" si="2575"/>
        <v>1.7447666666666663E-2</v>
      </c>
      <c r="P1918" s="264">
        <f t="shared" si="2576"/>
        <v>1.8437000000000002E-2</v>
      </c>
      <c r="Q1918" s="265">
        <f t="shared" si="2678"/>
        <v>2.0500000000000001E-2</v>
      </c>
      <c r="R1918" s="265">
        <f t="shared" si="2679"/>
        <v>1.2200000000000001E-2</v>
      </c>
      <c r="S1918" s="265">
        <f t="shared" si="2680"/>
        <v>1.4200000000000001E-2</v>
      </c>
      <c r="T1918" s="265">
        <f t="shared" si="2681"/>
        <v>1.5699999999999999E-2</v>
      </c>
      <c r="W1918" s="265">
        <f t="shared" si="2682"/>
        <v>1.5649999999999997E-2</v>
      </c>
      <c r="Z1918" s="514" t="s">
        <v>91</v>
      </c>
      <c r="AA1918" s="515">
        <v>2023</v>
      </c>
      <c r="AB1918" s="516"/>
      <c r="AC1918" s="516"/>
      <c r="AD1918" s="516"/>
    </row>
    <row r="1919" spans="1:30" ht="17.45" customHeight="1" x14ac:dyDescent="0.25">
      <c r="A1919" s="257">
        <f t="shared" si="2666"/>
        <v>3</v>
      </c>
      <c r="B1919" s="257">
        <f t="shared" si="2667"/>
        <v>2023</v>
      </c>
      <c r="C1919" s="8">
        <f t="shared" si="2578"/>
        <v>45015</v>
      </c>
      <c r="D1919" s="260"/>
      <c r="E1919" s="261">
        <v>1.52E-2</v>
      </c>
      <c r="F1919" s="260"/>
      <c r="G1919" s="262">
        <v>1.67E-2</v>
      </c>
      <c r="H1919" s="261"/>
      <c r="I1919" s="260"/>
      <c r="J1919" s="261">
        <v>1.4E-2</v>
      </c>
      <c r="K1919" s="260"/>
      <c r="L1919" s="261">
        <v>1.4200000000000001E-2</v>
      </c>
      <c r="M1919" s="264">
        <f t="shared" si="2573"/>
        <v>1.6047333333333334E-2</v>
      </c>
      <c r="N1919" s="264">
        <f t="shared" si="2574"/>
        <v>2.1760000000000002E-2</v>
      </c>
      <c r="O1919" s="264">
        <f t="shared" si="2575"/>
        <v>1.7520999999999998E-2</v>
      </c>
      <c r="P1919" s="264">
        <f t="shared" si="2576"/>
        <v>1.8490333333333334E-2</v>
      </c>
      <c r="Q1919" s="265">
        <f t="shared" si="2678"/>
        <v>1.52E-2</v>
      </c>
      <c r="R1919" s="265">
        <f t="shared" si="2679"/>
        <v>1.67E-2</v>
      </c>
      <c r="S1919" s="265">
        <f t="shared" si="2680"/>
        <v>1.4E-2</v>
      </c>
      <c r="T1919" s="265">
        <f t="shared" si="2681"/>
        <v>1.4200000000000001E-2</v>
      </c>
      <c r="W1919" s="265">
        <f t="shared" si="2682"/>
        <v>1.5025E-2</v>
      </c>
      <c r="Z1919" s="517" t="s">
        <v>35</v>
      </c>
      <c r="AA1919" s="517" t="s">
        <v>1</v>
      </c>
      <c r="AB1919" s="517" t="s">
        <v>2</v>
      </c>
      <c r="AC1919" s="517" t="s">
        <v>9</v>
      </c>
      <c r="AD1919" s="517" t="s">
        <v>12</v>
      </c>
    </row>
    <row r="1920" spans="1:30" ht="17.45" customHeight="1" thickBot="1" x14ac:dyDescent="0.3">
      <c r="A1920" s="257">
        <f t="shared" si="2666"/>
        <v>3</v>
      </c>
      <c r="B1920" s="257">
        <f t="shared" si="2667"/>
        <v>2023</v>
      </c>
      <c r="C1920" s="116">
        <f t="shared" si="2578"/>
        <v>45016</v>
      </c>
      <c r="D1920" s="126">
        <v>2.6100000000000002E-2</v>
      </c>
      <c r="E1920" s="129"/>
      <c r="F1920" s="126"/>
      <c r="G1920" s="128"/>
      <c r="H1920" s="129">
        <v>2.0899999999999998E-2</v>
      </c>
      <c r="I1920" s="126">
        <v>4.5400000000000003E-2</v>
      </c>
      <c r="J1920" s="129"/>
      <c r="K1920" s="126">
        <v>2.64E-2</v>
      </c>
      <c r="L1920" s="129"/>
      <c r="M1920" s="264">
        <f t="shared" si="2573"/>
        <v>1.6599333333333334E-2</v>
      </c>
      <c r="N1920" s="264">
        <f t="shared" si="2574"/>
        <v>2.1894285714285717E-2</v>
      </c>
      <c r="O1920" s="264">
        <f t="shared" si="2575"/>
        <v>1.8644333333333332E-2</v>
      </c>
      <c r="P1920" s="264">
        <f t="shared" si="2576"/>
        <v>1.9007E-2</v>
      </c>
      <c r="Q1920" s="308">
        <f t="shared" si="2678"/>
        <v>2.6100000000000002E-2</v>
      </c>
      <c r="R1920" s="308">
        <f t="shared" si="2679"/>
        <v>2.0899999999999998E-2</v>
      </c>
      <c r="S1920" s="308">
        <f t="shared" si="2680"/>
        <v>4.5400000000000003E-2</v>
      </c>
      <c r="T1920" s="308">
        <f t="shared" si="2681"/>
        <v>2.64E-2</v>
      </c>
      <c r="U1920" s="315"/>
      <c r="V1920" s="315"/>
      <c r="W1920" s="308">
        <f t="shared" si="2682"/>
        <v>2.9700000000000004E-2</v>
      </c>
      <c r="X1920" s="265">
        <f>AVERAGE(Q1916:T1920)</f>
        <v>2.2412499999999995E-2</v>
      </c>
      <c r="Y1920" s="266">
        <v>274</v>
      </c>
      <c r="Z1920" s="518" t="s">
        <v>58</v>
      </c>
      <c r="AA1920" s="519">
        <f>AVERAGE(D1890:E1920)</f>
        <v>1.6371612903225804E-2</v>
      </c>
      <c r="AB1920" s="519">
        <f>AVERAGE(F1890:H1920)</f>
        <v>2.1736111111111112E-2</v>
      </c>
      <c r="AC1920" s="519">
        <f>AVERAGE(I1890:J1920)</f>
        <v>1.842032258064516E-2</v>
      </c>
      <c r="AD1920" s="519">
        <f>AVERAGE(K1890:L1920)</f>
        <v>1.8745483870967743E-2</v>
      </c>
    </row>
    <row r="1921" spans="1:32" ht="17.45" customHeight="1" x14ac:dyDescent="0.25">
      <c r="A1921" s="257">
        <f t="shared" si="2666"/>
        <v>4</v>
      </c>
      <c r="B1921" s="257">
        <f t="shared" si="2667"/>
        <v>2023</v>
      </c>
      <c r="C1921" s="465">
        <f t="shared" si="2578"/>
        <v>45017</v>
      </c>
      <c r="D1921" s="469"/>
      <c r="E1921" s="470">
        <v>1.0500000000000001E-2</v>
      </c>
      <c r="F1921" s="469"/>
      <c r="G1921" s="472">
        <v>1.0800000000000001E-2</v>
      </c>
      <c r="H1921" s="470"/>
      <c r="I1921" s="469"/>
      <c r="J1921" s="470">
        <v>1.0800000000000001E-2</v>
      </c>
      <c r="K1921" s="469"/>
      <c r="L1921" s="470">
        <v>1.9300000000000001E-2</v>
      </c>
      <c r="M1921" s="264">
        <f t="shared" ref="M1921:M1984" si="2683">IF(SUM(D1921:E1921)&gt;0,IFERROR(AVERAGE(D1892:E1921),""),"")</f>
        <v>1.6496E-2</v>
      </c>
      <c r="N1921" s="264">
        <f t="shared" ref="N1921:N1984" si="2684">IF(SUM(F1921:H1921)&gt;0,IFERROR(AVERAGE(F1892:H1921),""),"")</f>
        <v>2.1745714285714288E-2</v>
      </c>
      <c r="O1921" s="264">
        <f t="shared" ref="O1921:O1984" si="2685">IF(SUM(I1921:J1921)&gt;0,IFERROR(AVERAGE(I1892:J1921),""),"")</f>
        <v>1.8334333333333334E-2</v>
      </c>
      <c r="P1921" s="264">
        <f t="shared" ref="P1921:P1984" si="2686">IF(SUM(K1921:L1921)&gt;0,IFERROR(AVERAGE(K1892:L1921),""),"")</f>
        <v>1.8956999999999998E-2</v>
      </c>
      <c r="Q1921" s="442">
        <f t="shared" si="2678"/>
        <v>1.0500000000000001E-2</v>
      </c>
      <c r="R1921" s="442">
        <f t="shared" si="2679"/>
        <v>1.0800000000000001E-2</v>
      </c>
      <c r="S1921" s="442">
        <f t="shared" si="2680"/>
        <v>1.0800000000000001E-2</v>
      </c>
      <c r="T1921" s="442">
        <f t="shared" si="2681"/>
        <v>1.9300000000000001E-2</v>
      </c>
      <c r="U1921" s="441"/>
      <c r="V1921" s="442">
        <f>AVERAGE(Q1921:T1921)</f>
        <v>1.285E-2</v>
      </c>
      <c r="W1921" s="445"/>
      <c r="X1921" s="257"/>
      <c r="Y1921" s="266">
        <v>274</v>
      </c>
      <c r="Z1921" s="518" t="s">
        <v>59</v>
      </c>
      <c r="AA1921" s="519">
        <f>MAX(D1890:E1920)</f>
        <v>5.4899999999999997E-2</v>
      </c>
      <c r="AB1921" s="519">
        <f>MAX(F1890:H1920)</f>
        <v>0.109</v>
      </c>
      <c r="AC1921" s="519">
        <f>MAX(I1890:J1920)</f>
        <v>4.5400000000000003E-2</v>
      </c>
      <c r="AD1921" s="519">
        <f>MAX(K1890:L1920)</f>
        <v>5.1499999999999997E-2</v>
      </c>
    </row>
    <row r="1922" spans="1:32" ht="17.45" customHeight="1" thickBot="1" x14ac:dyDescent="0.3">
      <c r="A1922" s="257">
        <f t="shared" si="2666"/>
        <v>4</v>
      </c>
      <c r="B1922" s="257">
        <f t="shared" si="2667"/>
        <v>2023</v>
      </c>
      <c r="C1922" s="48">
        <f t="shared" si="2578"/>
        <v>45018</v>
      </c>
      <c r="D1922" s="434">
        <v>1.18E-2</v>
      </c>
      <c r="E1922" s="436"/>
      <c r="F1922" s="434">
        <v>6.3800000000000003E-3</v>
      </c>
      <c r="G1922" s="438"/>
      <c r="H1922" s="436">
        <v>7.26E-3</v>
      </c>
      <c r="I1922" s="434">
        <v>6.7099999999999998E-3</v>
      </c>
      <c r="J1922" s="436"/>
      <c r="K1922" s="434">
        <v>1.2E-2</v>
      </c>
      <c r="L1922" s="436"/>
      <c r="M1922" s="264">
        <f t="shared" si="2683"/>
        <v>1.6555999999999998E-2</v>
      </c>
      <c r="N1922" s="264">
        <f t="shared" si="2684"/>
        <v>2.0932571428571436E-2</v>
      </c>
      <c r="O1922" s="264">
        <f t="shared" si="2685"/>
        <v>1.7784666666666667E-2</v>
      </c>
      <c r="P1922" s="264">
        <f t="shared" si="2686"/>
        <v>1.8803666666666666E-2</v>
      </c>
      <c r="Q1922" s="442">
        <f t="shared" si="2678"/>
        <v>1.18E-2</v>
      </c>
      <c r="R1922" s="442">
        <f t="shared" si="2679"/>
        <v>6.8199999999999997E-3</v>
      </c>
      <c r="S1922" s="442">
        <f t="shared" si="2680"/>
        <v>6.7099999999999998E-3</v>
      </c>
      <c r="T1922" s="442">
        <f t="shared" si="2681"/>
        <v>1.2E-2</v>
      </c>
      <c r="V1922" s="442">
        <f>AVERAGE(Q1922:T1922)</f>
        <v>9.3325000000000005E-3</v>
      </c>
      <c r="W1922" s="445"/>
      <c r="X1922" s="265">
        <f>AVERAGE(Q1921:T1922)</f>
        <v>1.1091249999999999E-2</v>
      </c>
      <c r="Y1922" s="266">
        <v>274</v>
      </c>
      <c r="Z1922" s="520" t="s">
        <v>128</v>
      </c>
      <c r="AA1922" s="521">
        <f>COUNTIF(D1890:E1920,"&gt;=0.075")</f>
        <v>0</v>
      </c>
      <c r="AB1922" s="521">
        <f>COUNTIF(F1890:H1920,"&gt;=0.075")</f>
        <v>2</v>
      </c>
      <c r="AC1922" s="521">
        <f>COUNTIF(I1890:J1920,"&gt;=0.075")</f>
        <v>0</v>
      </c>
      <c r="AD1922" s="521">
        <f>COUNTIF(K1890:L1920,"&gt;=0.075")</f>
        <v>0</v>
      </c>
    </row>
    <row r="1923" spans="1:32" ht="17.45" customHeight="1" thickBot="1" x14ac:dyDescent="0.3">
      <c r="A1923" s="257">
        <f t="shared" si="2666"/>
        <v>4</v>
      </c>
      <c r="B1923" s="257">
        <f t="shared" si="2667"/>
        <v>2023</v>
      </c>
      <c r="C1923" s="8">
        <f t="shared" si="2578"/>
        <v>45019</v>
      </c>
      <c r="D1923" s="260"/>
      <c r="E1923" s="261">
        <v>1.8800000000000001E-2</v>
      </c>
      <c r="F1923" s="260"/>
      <c r="G1923" s="262">
        <v>4.5900000000000003E-2</v>
      </c>
      <c r="H1923" s="261"/>
      <c r="I1923" s="260"/>
      <c r="J1923" s="261">
        <v>2.35E-2</v>
      </c>
      <c r="K1923" s="260"/>
      <c r="L1923" s="261">
        <v>2.0500000000000001E-2</v>
      </c>
      <c r="M1923" s="264">
        <f t="shared" si="2683"/>
        <v>1.6812666666666663E-2</v>
      </c>
      <c r="N1923" s="264">
        <f t="shared" si="2684"/>
        <v>2.1815428571428579E-2</v>
      </c>
      <c r="O1923" s="264">
        <f t="shared" si="2685"/>
        <v>1.8248999999999998E-2</v>
      </c>
      <c r="P1923" s="264">
        <f t="shared" si="2686"/>
        <v>1.8866999999999998E-2</v>
      </c>
      <c r="Q1923" s="265">
        <f t="shared" si="2678"/>
        <v>1.8800000000000001E-2</v>
      </c>
      <c r="R1923" s="265">
        <f t="shared" si="2679"/>
        <v>4.5900000000000003E-2</v>
      </c>
      <c r="S1923" s="265">
        <f t="shared" si="2680"/>
        <v>2.35E-2</v>
      </c>
      <c r="T1923" s="265">
        <f t="shared" si="2681"/>
        <v>2.0500000000000001E-2</v>
      </c>
      <c r="W1923" s="265">
        <f t="shared" ref="W1923:W1926" si="2687">AVERAGE(Q1923:T1923)</f>
        <v>2.7175000000000001E-2</v>
      </c>
      <c r="AC1923" s="664">
        <f>SUM(AA1922:AD1922)</f>
        <v>2</v>
      </c>
      <c r="AD1923" s="522">
        <f>AVERAGE(AA1920:AD1920)</f>
        <v>1.8818382616487453E-2</v>
      </c>
    </row>
    <row r="1924" spans="1:32" ht="17.45" customHeight="1" x14ac:dyDescent="0.25">
      <c r="A1924" s="257">
        <f t="shared" si="2666"/>
        <v>4</v>
      </c>
      <c r="B1924" s="257">
        <f t="shared" si="2667"/>
        <v>2023</v>
      </c>
      <c r="C1924" s="8">
        <f t="shared" si="2578"/>
        <v>45020</v>
      </c>
      <c r="D1924" s="260">
        <v>2.5499999999999998E-2</v>
      </c>
      <c r="E1924" s="261"/>
      <c r="F1924" s="260">
        <v>3.6600000000000001E-2</v>
      </c>
      <c r="G1924" s="262"/>
      <c r="H1924" s="261"/>
      <c r="I1924" s="260">
        <v>2.2200000000000001E-2</v>
      </c>
      <c r="J1924" s="261"/>
      <c r="K1924" s="260">
        <v>1.0999999999999999E-2</v>
      </c>
      <c r="L1924" s="261"/>
      <c r="M1924" s="264">
        <f t="shared" si="2683"/>
        <v>1.6996000000000001E-2</v>
      </c>
      <c r="N1924" s="264">
        <f t="shared" si="2684"/>
        <v>2.2301142857142863E-2</v>
      </c>
      <c r="O1924" s="264">
        <f t="shared" si="2685"/>
        <v>1.8774666666666665E-2</v>
      </c>
      <c r="P1924" s="264">
        <f t="shared" si="2686"/>
        <v>1.8716999999999998E-2</v>
      </c>
      <c r="Q1924" s="265">
        <f t="shared" si="2678"/>
        <v>2.5499999999999998E-2</v>
      </c>
      <c r="R1924" s="265">
        <f t="shared" si="2679"/>
        <v>3.6600000000000001E-2</v>
      </c>
      <c r="S1924" s="265">
        <f t="shared" si="2680"/>
        <v>2.2200000000000001E-2</v>
      </c>
      <c r="T1924" s="265">
        <f t="shared" si="2681"/>
        <v>1.0999999999999999E-2</v>
      </c>
      <c r="W1924" s="265">
        <f t="shared" si="2687"/>
        <v>2.3824999999999999E-2</v>
      </c>
      <c r="AA1924" s="605">
        <f>AA1920-AA1890</f>
        <v>1.414112903225807E-3</v>
      </c>
      <c r="AB1924" s="605">
        <f t="shared" ref="AB1924:AF1924" si="2688">AB1920-AB1890</f>
        <v>2.3358080808080842E-3</v>
      </c>
      <c r="AC1924" s="605">
        <f t="shared" si="2688"/>
        <v>-6.289170506912703E-5</v>
      </c>
      <c r="AD1924" s="605">
        <f t="shared" si="2688"/>
        <v>-1.1452304147465432E-3</v>
      </c>
      <c r="AE1924" s="605">
        <f t="shared" si="2688"/>
        <v>0</v>
      </c>
      <c r="AF1924" s="605">
        <f t="shared" si="2688"/>
        <v>0</v>
      </c>
    </row>
    <row r="1925" spans="1:32" ht="17.45" customHeight="1" x14ac:dyDescent="0.25">
      <c r="A1925" s="257">
        <f t="shared" si="2666"/>
        <v>4</v>
      </c>
      <c r="B1925" s="257">
        <f t="shared" si="2667"/>
        <v>2023</v>
      </c>
      <c r="C1925" s="8">
        <f t="shared" ref="C1925:C1988" si="2689">C1924+1</f>
        <v>45021</v>
      </c>
      <c r="D1925" s="260"/>
      <c r="E1925" s="261">
        <v>1.5100000000000001E-2</v>
      </c>
      <c r="F1925" s="260"/>
      <c r="G1925" s="262">
        <v>1.66E-2</v>
      </c>
      <c r="H1925" s="261"/>
      <c r="I1925" s="260"/>
      <c r="J1925" s="261">
        <v>2.2800000000000001E-2</v>
      </c>
      <c r="K1925" s="260"/>
      <c r="L1925" s="261">
        <v>2.3400000000000001E-2</v>
      </c>
      <c r="M1925" s="264">
        <f t="shared" si="2683"/>
        <v>1.6566000000000001E-2</v>
      </c>
      <c r="N1925" s="264">
        <f t="shared" si="2684"/>
        <v>2.1735428571428576E-2</v>
      </c>
      <c r="O1925" s="264">
        <f t="shared" si="2685"/>
        <v>1.9198E-2</v>
      </c>
      <c r="P1925" s="264">
        <f t="shared" si="2686"/>
        <v>1.8407E-2</v>
      </c>
      <c r="Q1925" s="265">
        <f t="shared" si="2678"/>
        <v>1.5100000000000001E-2</v>
      </c>
      <c r="R1925" s="265">
        <f t="shared" si="2679"/>
        <v>1.66E-2</v>
      </c>
      <c r="S1925" s="265">
        <f t="shared" si="2680"/>
        <v>2.2800000000000001E-2</v>
      </c>
      <c r="T1925" s="265">
        <f t="shared" si="2681"/>
        <v>2.3400000000000001E-2</v>
      </c>
      <c r="W1925" s="265">
        <f t="shared" si="2687"/>
        <v>1.9474999999999999E-2</v>
      </c>
      <c r="AD1925" s="605">
        <f>AD1923-AD1893</f>
        <v>6.3544971605455219E-4</v>
      </c>
    </row>
    <row r="1926" spans="1:32" ht="17.45" customHeight="1" x14ac:dyDescent="0.25">
      <c r="A1926" s="257">
        <f t="shared" si="2666"/>
        <v>4</v>
      </c>
      <c r="B1926" s="257">
        <f t="shared" si="2667"/>
        <v>2023</v>
      </c>
      <c r="C1926" s="8">
        <f t="shared" si="2689"/>
        <v>45022</v>
      </c>
      <c r="D1926" s="260">
        <v>2.0199999999999999E-2</v>
      </c>
      <c r="E1926" s="261"/>
      <c r="F1926" s="260"/>
      <c r="G1926" s="262"/>
      <c r="H1926" s="261">
        <v>2.0199999999999999E-2</v>
      </c>
      <c r="I1926" s="260">
        <v>2.9000000000000001E-2</v>
      </c>
      <c r="J1926" s="261"/>
      <c r="K1926" s="260">
        <v>2.9600000000000001E-2</v>
      </c>
      <c r="L1926" s="261"/>
      <c r="M1926" s="264">
        <f t="shared" si="2683"/>
        <v>1.6339333333333334E-2</v>
      </c>
      <c r="N1926" s="264">
        <f t="shared" si="2684"/>
        <v>2.068971428571429E-2</v>
      </c>
      <c r="O1926" s="264">
        <f t="shared" si="2685"/>
        <v>1.9541333333333334E-2</v>
      </c>
      <c r="P1926" s="264">
        <f t="shared" si="2686"/>
        <v>1.8126999999999997E-2</v>
      </c>
      <c r="Q1926" s="265">
        <f t="shared" si="2678"/>
        <v>2.0199999999999999E-2</v>
      </c>
      <c r="R1926" s="265">
        <f t="shared" si="2679"/>
        <v>2.0199999999999999E-2</v>
      </c>
      <c r="S1926" s="265">
        <f t="shared" si="2680"/>
        <v>2.9000000000000001E-2</v>
      </c>
      <c r="T1926" s="265">
        <f t="shared" si="2681"/>
        <v>2.9600000000000001E-2</v>
      </c>
      <c r="W1926" s="265">
        <f t="shared" si="2687"/>
        <v>2.4750000000000001E-2</v>
      </c>
    </row>
    <row r="1927" spans="1:32" ht="17.45" customHeight="1" x14ac:dyDescent="0.25">
      <c r="A1927" s="257">
        <f t="shared" si="2666"/>
        <v>4</v>
      </c>
      <c r="B1927" s="257">
        <f t="shared" si="2667"/>
        <v>2023</v>
      </c>
      <c r="C1927" s="8">
        <f t="shared" si="2689"/>
        <v>45023</v>
      </c>
      <c r="D1927" s="260"/>
      <c r="E1927" s="261">
        <v>1.7399999999999999E-2</v>
      </c>
      <c r="F1927" s="260"/>
      <c r="G1927" s="262">
        <v>1.3899999999999999E-2</v>
      </c>
      <c r="H1927" s="261"/>
      <c r="I1927" s="260"/>
      <c r="J1927" s="261">
        <v>2.29E-2</v>
      </c>
      <c r="K1927" s="260"/>
      <c r="L1927" s="261">
        <v>2.1100000000000001E-2</v>
      </c>
      <c r="M1927" s="264">
        <f t="shared" si="2683"/>
        <v>1.5942666666666664E-2</v>
      </c>
      <c r="N1927" s="264">
        <f t="shared" si="2684"/>
        <v>1.9752571428571432E-2</v>
      </c>
      <c r="O1927" s="264">
        <f t="shared" si="2685"/>
        <v>1.9221333333333333E-2</v>
      </c>
      <c r="P1927" s="264">
        <f t="shared" si="2686"/>
        <v>1.7113666666666662E-2</v>
      </c>
      <c r="Q1927" s="265">
        <f t="shared" ref="Q1927:Q1928" si="2690">IFERROR(AVERAGE(D1927:E1927),"")</f>
        <v>1.7399999999999999E-2</v>
      </c>
      <c r="R1927" s="265">
        <f t="shared" ref="R1927:R1928" si="2691">IFERROR(AVERAGE(F1927:H1927),"")</f>
        <v>1.3899999999999999E-2</v>
      </c>
      <c r="S1927" s="265">
        <f t="shared" ref="S1927:S1928" si="2692">IFERROR(AVERAGE(I1927:J1927),"")</f>
        <v>2.29E-2</v>
      </c>
      <c r="T1927" s="265">
        <f t="shared" ref="T1927:T1928" si="2693">IFERROR(AVERAGE(K1927:L1927),"")</f>
        <v>2.1100000000000001E-2</v>
      </c>
      <c r="W1927" s="265">
        <f t="shared" ref="W1927" si="2694">AVERAGE(Q1927:T1927)</f>
        <v>1.8825000000000001E-2</v>
      </c>
      <c r="X1927" s="265">
        <f>AVERAGE(Q1923:T1927)</f>
        <v>2.281E-2</v>
      </c>
      <c r="Y1927" s="266">
        <v>275</v>
      </c>
    </row>
    <row r="1928" spans="1:32" ht="17.45" customHeight="1" x14ac:dyDescent="0.25">
      <c r="A1928" s="257">
        <f t="shared" si="2666"/>
        <v>4</v>
      </c>
      <c r="B1928" s="257">
        <f t="shared" si="2667"/>
        <v>2023</v>
      </c>
      <c r="C1928" s="48">
        <f t="shared" si="2689"/>
        <v>45024</v>
      </c>
      <c r="D1928" s="434">
        <v>1.7000000000000001E-2</v>
      </c>
      <c r="E1928" s="436"/>
      <c r="F1928" s="434">
        <v>5.7600000000000004E-3</v>
      </c>
      <c r="G1928" s="438"/>
      <c r="H1928" s="436">
        <v>7.4999999999999997E-3</v>
      </c>
      <c r="I1928" s="434">
        <v>9.4000000000000004E-3</v>
      </c>
      <c r="J1928" s="436"/>
      <c r="K1928" s="434">
        <v>1.3599999999999999E-2</v>
      </c>
      <c r="L1928" s="436"/>
      <c r="M1928" s="264">
        <f t="shared" si="2683"/>
        <v>1.5702666666666667E-2</v>
      </c>
      <c r="N1928" s="264">
        <f t="shared" si="2684"/>
        <v>1.4645714285714281E-2</v>
      </c>
      <c r="O1928" s="264">
        <f t="shared" si="2685"/>
        <v>1.8464666666666664E-2</v>
      </c>
      <c r="P1928" s="264">
        <f t="shared" si="2686"/>
        <v>1.6206999999999999E-2</v>
      </c>
      <c r="Q1928" s="442">
        <f t="shared" si="2690"/>
        <v>1.7000000000000001E-2</v>
      </c>
      <c r="R1928" s="442">
        <f t="shared" si="2691"/>
        <v>6.6300000000000005E-3</v>
      </c>
      <c r="S1928" s="442">
        <f t="shared" si="2692"/>
        <v>9.4000000000000004E-3</v>
      </c>
      <c r="T1928" s="442">
        <f t="shared" si="2693"/>
        <v>1.3599999999999999E-2</v>
      </c>
      <c r="U1928" s="441"/>
      <c r="V1928" s="442">
        <f>AVERAGE(Q1928:T1928)</f>
        <v>1.1657500000000001E-2</v>
      </c>
      <c r="W1928" s="445"/>
      <c r="X1928" s="257"/>
      <c r="Y1928" s="266">
        <v>275</v>
      </c>
    </row>
    <row r="1929" spans="1:32" ht="17.45" customHeight="1" x14ac:dyDescent="0.25">
      <c r="A1929" s="257">
        <f t="shared" si="2666"/>
        <v>4</v>
      </c>
      <c r="B1929" s="257">
        <f t="shared" si="2667"/>
        <v>2023</v>
      </c>
      <c r="C1929" s="435">
        <f t="shared" si="2689"/>
        <v>45025</v>
      </c>
      <c r="D1929" s="434"/>
      <c r="E1929" s="436">
        <v>1.4200000000000001E-2</v>
      </c>
      <c r="F1929" s="434"/>
      <c r="G1929" s="438">
        <v>1.6500000000000001E-2</v>
      </c>
      <c r="H1929" s="436"/>
      <c r="I1929" s="434"/>
      <c r="J1929" s="436">
        <v>1.04E-2</v>
      </c>
      <c r="K1929" s="434"/>
      <c r="L1929" s="436">
        <v>1.35E-2</v>
      </c>
      <c r="M1929" s="264">
        <f t="shared" si="2683"/>
        <v>1.5857000000000003E-2</v>
      </c>
      <c r="N1929" s="264">
        <f t="shared" si="2684"/>
        <v>1.4848571428571425E-2</v>
      </c>
      <c r="O1929" s="264">
        <f t="shared" si="2685"/>
        <v>1.8247999999999997E-2</v>
      </c>
      <c r="P1929" s="264">
        <f t="shared" si="2686"/>
        <v>1.6313666666666667E-2</v>
      </c>
      <c r="Q1929" s="442">
        <f t="shared" ref="Q1929:Q1935" si="2695">IFERROR(AVERAGE(D1929:E1929),"")</f>
        <v>1.4200000000000001E-2</v>
      </c>
      <c r="R1929" s="442">
        <f t="shared" ref="R1929:R1935" si="2696">IFERROR(AVERAGE(F1929:H1929),"")</f>
        <v>1.6500000000000001E-2</v>
      </c>
      <c r="S1929" s="442">
        <f t="shared" ref="S1929:S1935" si="2697">IFERROR(AVERAGE(I1929:J1929),"")</f>
        <v>1.04E-2</v>
      </c>
      <c r="T1929" s="442">
        <f t="shared" ref="T1929:T1935" si="2698">IFERROR(AVERAGE(K1929:L1929),"")</f>
        <v>1.35E-2</v>
      </c>
      <c r="V1929" s="442">
        <f>AVERAGE(Q1929:T1929)</f>
        <v>1.3649999999999999E-2</v>
      </c>
      <c r="W1929" s="445"/>
      <c r="X1929" s="265">
        <f>AVERAGE(Q1928:T1929)</f>
        <v>1.265375E-2</v>
      </c>
      <c r="Y1929" s="266">
        <v>275</v>
      </c>
    </row>
    <row r="1930" spans="1:32" ht="17.45" customHeight="1" x14ac:dyDescent="0.25">
      <c r="A1930" s="257">
        <f t="shared" si="2666"/>
        <v>4</v>
      </c>
      <c r="B1930" s="257">
        <f t="shared" si="2667"/>
        <v>2023</v>
      </c>
      <c r="C1930" s="8">
        <f t="shared" si="2689"/>
        <v>45026</v>
      </c>
      <c r="D1930" s="260">
        <v>3.2500000000000001E-2</v>
      </c>
      <c r="E1930" s="261"/>
      <c r="F1930" s="260">
        <v>6.0900000000000003E-2</v>
      </c>
      <c r="G1930" s="262"/>
      <c r="H1930" s="261"/>
      <c r="I1930" s="260">
        <v>3.4700000000000002E-2</v>
      </c>
      <c r="J1930" s="261"/>
      <c r="K1930" s="260">
        <v>1.9599999999999999E-2</v>
      </c>
      <c r="L1930" s="261"/>
      <c r="M1930" s="264">
        <f t="shared" si="2683"/>
        <v>1.6788666666666667E-2</v>
      </c>
      <c r="N1930" s="264">
        <f t="shared" si="2684"/>
        <v>1.6508285714285708E-2</v>
      </c>
      <c r="O1930" s="264">
        <f t="shared" si="2685"/>
        <v>1.9327333333333328E-2</v>
      </c>
      <c r="P1930" s="264">
        <f t="shared" si="2686"/>
        <v>1.6853E-2</v>
      </c>
      <c r="Q1930" s="265">
        <f t="shared" si="2695"/>
        <v>3.2500000000000001E-2</v>
      </c>
      <c r="R1930" s="265">
        <f t="shared" si="2696"/>
        <v>6.0900000000000003E-2</v>
      </c>
      <c r="S1930" s="265">
        <f t="shared" si="2697"/>
        <v>3.4700000000000002E-2</v>
      </c>
      <c r="T1930" s="265">
        <f t="shared" si="2698"/>
        <v>1.9599999999999999E-2</v>
      </c>
      <c r="W1930" s="265">
        <f t="shared" ref="W1930:W1933" si="2699">AVERAGE(Q1930:T1930)</f>
        <v>3.6925000000000006E-2</v>
      </c>
    </row>
    <row r="1931" spans="1:32" ht="17.45" customHeight="1" x14ac:dyDescent="0.25">
      <c r="A1931" s="257">
        <f t="shared" si="2666"/>
        <v>4</v>
      </c>
      <c r="B1931" s="257">
        <f t="shared" si="2667"/>
        <v>2023</v>
      </c>
      <c r="C1931" s="8">
        <f t="shared" si="2689"/>
        <v>45027</v>
      </c>
      <c r="D1931" s="260"/>
      <c r="E1931" s="261">
        <v>3.3599999999999998E-2</v>
      </c>
      <c r="F1931" s="260"/>
      <c r="G1931" s="262">
        <v>1.9800000000000002E-2</v>
      </c>
      <c r="H1931" s="261"/>
      <c r="I1931" s="260"/>
      <c r="J1931" s="261">
        <v>2.7799999999999998E-2</v>
      </c>
      <c r="K1931" s="260"/>
      <c r="L1931" s="261">
        <v>2.0899999999999998E-2</v>
      </c>
      <c r="M1931" s="264">
        <f t="shared" si="2683"/>
        <v>1.7641666666666667E-2</v>
      </c>
      <c r="N1931" s="264">
        <f t="shared" si="2684"/>
        <v>1.6779714285714287E-2</v>
      </c>
      <c r="O1931" s="264">
        <f t="shared" si="2685"/>
        <v>2.0120999999999997E-2</v>
      </c>
      <c r="P1931" s="264">
        <f t="shared" si="2686"/>
        <v>1.7297333333333335E-2</v>
      </c>
      <c r="Q1931" s="265">
        <f t="shared" si="2695"/>
        <v>3.3599999999999998E-2</v>
      </c>
      <c r="R1931" s="265">
        <f t="shared" si="2696"/>
        <v>1.9800000000000002E-2</v>
      </c>
      <c r="S1931" s="265">
        <f t="shared" si="2697"/>
        <v>2.7799999999999998E-2</v>
      </c>
      <c r="T1931" s="265">
        <f t="shared" si="2698"/>
        <v>2.0899999999999998E-2</v>
      </c>
      <c r="W1931" s="265">
        <f t="shared" si="2699"/>
        <v>2.5524999999999999E-2</v>
      </c>
    </row>
    <row r="1932" spans="1:32" ht="17.45" customHeight="1" x14ac:dyDescent="0.25">
      <c r="A1932" s="257">
        <f t="shared" si="2666"/>
        <v>4</v>
      </c>
      <c r="B1932" s="257">
        <f t="shared" si="2667"/>
        <v>2023</v>
      </c>
      <c r="C1932" s="8">
        <f t="shared" si="2689"/>
        <v>45028</v>
      </c>
      <c r="D1932" s="260">
        <v>2.24E-2</v>
      </c>
      <c r="E1932" s="261"/>
      <c r="F1932" s="260"/>
      <c r="G1932" s="262"/>
      <c r="H1932" s="528"/>
      <c r="I1932" s="260">
        <v>2.1600000000000001E-2</v>
      </c>
      <c r="J1932" s="261"/>
      <c r="K1932" s="260">
        <v>2.0299999999999999E-2</v>
      </c>
      <c r="L1932" s="261"/>
      <c r="M1932" s="264">
        <f t="shared" si="2683"/>
        <v>1.7651666666666666E-2</v>
      </c>
      <c r="N1932" s="264" t="str">
        <f t="shared" si="2684"/>
        <v/>
      </c>
      <c r="O1932" s="264">
        <f t="shared" si="2685"/>
        <v>1.9617666666666665E-2</v>
      </c>
      <c r="P1932" s="264">
        <f t="shared" si="2686"/>
        <v>1.7287333333333332E-2</v>
      </c>
      <c r="Q1932" s="265">
        <f t="shared" si="2695"/>
        <v>2.24E-2</v>
      </c>
      <c r="R1932" s="530" t="str">
        <f t="shared" si="2696"/>
        <v/>
      </c>
      <c r="S1932" s="265">
        <f t="shared" si="2697"/>
        <v>2.1600000000000001E-2</v>
      </c>
      <c r="T1932" s="265">
        <f t="shared" si="2698"/>
        <v>2.0299999999999999E-2</v>
      </c>
      <c r="W1932" s="265">
        <f t="shared" si="2699"/>
        <v>2.1433333333333332E-2</v>
      </c>
    </row>
    <row r="1933" spans="1:32" ht="17.45" customHeight="1" x14ac:dyDescent="0.25">
      <c r="A1933" s="257">
        <f t="shared" si="2666"/>
        <v>4</v>
      </c>
      <c r="B1933" s="257">
        <f t="shared" si="2667"/>
        <v>2023</v>
      </c>
      <c r="C1933" s="8">
        <f t="shared" si="2689"/>
        <v>45029</v>
      </c>
      <c r="D1933" s="260"/>
      <c r="E1933" s="261">
        <v>1.8700000000000001E-2</v>
      </c>
      <c r="F1933" s="260"/>
      <c r="G1933" s="262">
        <v>1.44E-2</v>
      </c>
      <c r="H1933" s="261"/>
      <c r="I1933" s="260"/>
      <c r="J1933" s="261">
        <v>9.5899999999999996E-3</v>
      </c>
      <c r="K1933" s="260"/>
      <c r="L1933" s="261">
        <v>2.5899999999999999E-2</v>
      </c>
      <c r="M1933" s="264">
        <f t="shared" si="2683"/>
        <v>1.8099333333333335E-2</v>
      </c>
      <c r="N1933" s="264">
        <f t="shared" si="2684"/>
        <v>1.6600294117647057E-2</v>
      </c>
      <c r="O1933" s="264">
        <f t="shared" si="2685"/>
        <v>1.954733333333333E-2</v>
      </c>
      <c r="P1933" s="264">
        <f t="shared" si="2686"/>
        <v>1.7750666666666668E-2</v>
      </c>
      <c r="Q1933" s="265">
        <f t="shared" si="2695"/>
        <v>1.8700000000000001E-2</v>
      </c>
      <c r="R1933" s="265">
        <f t="shared" si="2696"/>
        <v>1.44E-2</v>
      </c>
      <c r="S1933" s="265">
        <f t="shared" si="2697"/>
        <v>9.5899999999999996E-3</v>
      </c>
      <c r="T1933" s="265">
        <f t="shared" si="2698"/>
        <v>2.5899999999999999E-2</v>
      </c>
      <c r="W1933" s="265">
        <f t="shared" si="2699"/>
        <v>1.7147500000000003E-2</v>
      </c>
    </row>
    <row r="1934" spans="1:32" ht="17.45" customHeight="1" x14ac:dyDescent="0.25">
      <c r="A1934" s="257">
        <f t="shared" si="2666"/>
        <v>4</v>
      </c>
      <c r="B1934" s="257">
        <f t="shared" si="2667"/>
        <v>2023</v>
      </c>
      <c r="C1934" s="48">
        <f t="shared" si="2689"/>
        <v>45030</v>
      </c>
      <c r="D1934" s="275">
        <v>2.64E-2</v>
      </c>
      <c r="E1934" s="276"/>
      <c r="F1934" s="275">
        <v>2.53E-2</v>
      </c>
      <c r="G1934" s="277"/>
      <c r="H1934" s="276">
        <v>2.86E-2</v>
      </c>
      <c r="I1934" s="275">
        <v>1.9599999999999999E-2</v>
      </c>
      <c r="J1934" s="276"/>
      <c r="K1934" s="275">
        <v>2.8500000000000001E-2</v>
      </c>
      <c r="L1934" s="276"/>
      <c r="M1934" s="264">
        <f t="shared" si="2683"/>
        <v>1.8851000000000003E-2</v>
      </c>
      <c r="N1934" s="264">
        <f t="shared" si="2684"/>
        <v>1.7871470588235291E-2</v>
      </c>
      <c r="O1934" s="264">
        <f t="shared" si="2685"/>
        <v>1.9150666666666663E-2</v>
      </c>
      <c r="P1934" s="264">
        <f t="shared" si="2686"/>
        <v>1.848633333333333E-2</v>
      </c>
      <c r="Q1934" s="265">
        <f t="shared" ref="Q1934" si="2700">IFERROR(AVERAGE(D1934:E1934),"")</f>
        <v>2.64E-2</v>
      </c>
      <c r="R1934" s="265">
        <f t="shared" ref="R1934" si="2701">IFERROR(AVERAGE(F1934:H1934),"")</f>
        <v>2.6950000000000002E-2</v>
      </c>
      <c r="S1934" s="265">
        <f t="shared" ref="S1934" si="2702">IFERROR(AVERAGE(I1934:J1934),"")</f>
        <v>1.9599999999999999E-2</v>
      </c>
      <c r="T1934" s="265">
        <f t="shared" ref="T1934" si="2703">IFERROR(AVERAGE(K1934:L1934),"")</f>
        <v>2.8500000000000001E-2</v>
      </c>
      <c r="W1934" s="265">
        <f t="shared" ref="W1934" si="2704">AVERAGE(Q1934:T1934)</f>
        <v>2.53625E-2</v>
      </c>
      <c r="X1934" s="265">
        <f>AVERAGE(Q1930:T1934)</f>
        <v>2.5481052631578949E-2</v>
      </c>
      <c r="Y1934" s="266">
        <v>276</v>
      </c>
    </row>
    <row r="1935" spans="1:32" ht="17.45" customHeight="1" x14ac:dyDescent="0.25">
      <c r="A1935" s="257">
        <f t="shared" si="2666"/>
        <v>4</v>
      </c>
      <c r="B1935" s="257">
        <f t="shared" si="2667"/>
        <v>2023</v>
      </c>
      <c r="C1935" s="435">
        <f t="shared" si="2689"/>
        <v>45031</v>
      </c>
      <c r="D1935" s="434"/>
      <c r="E1935" s="436">
        <v>1.17E-2</v>
      </c>
      <c r="F1935" s="434"/>
      <c r="G1935" s="438">
        <v>1.7399999999999999E-2</v>
      </c>
      <c r="H1935" s="436"/>
      <c r="I1935" s="434"/>
      <c r="J1935" s="436">
        <v>1.0800000000000001E-2</v>
      </c>
      <c r="K1935" s="434"/>
      <c r="L1935" s="436">
        <v>1.46E-2</v>
      </c>
      <c r="M1935" s="264">
        <f t="shared" si="2683"/>
        <v>1.8988999999999999E-2</v>
      </c>
      <c r="N1935" s="264">
        <f t="shared" si="2684"/>
        <v>1.792441176470588E-2</v>
      </c>
      <c r="O1935" s="264">
        <f t="shared" si="2685"/>
        <v>1.8440666666666664E-2</v>
      </c>
      <c r="P1935" s="264">
        <f t="shared" si="2686"/>
        <v>1.8376333333333328E-2</v>
      </c>
      <c r="Q1935" s="442">
        <f t="shared" si="2695"/>
        <v>1.17E-2</v>
      </c>
      <c r="R1935" s="442">
        <f t="shared" si="2696"/>
        <v>1.7399999999999999E-2</v>
      </c>
      <c r="S1935" s="442">
        <f t="shared" si="2697"/>
        <v>1.0800000000000001E-2</v>
      </c>
      <c r="T1935" s="442">
        <f t="shared" si="2698"/>
        <v>1.46E-2</v>
      </c>
      <c r="U1935" s="441"/>
      <c r="V1935" s="442">
        <f>AVERAGE(Q1935:T1935)</f>
        <v>1.3625000000000002E-2</v>
      </c>
      <c r="W1935" s="445"/>
      <c r="X1935" s="257"/>
      <c r="Y1935" s="266">
        <v>276</v>
      </c>
    </row>
    <row r="1936" spans="1:32" ht="17.45" customHeight="1" x14ac:dyDescent="0.25">
      <c r="A1936" s="257">
        <f t="shared" si="2666"/>
        <v>4</v>
      </c>
      <c r="B1936" s="257">
        <f t="shared" si="2667"/>
        <v>2023</v>
      </c>
      <c r="C1936" s="435">
        <f t="shared" si="2689"/>
        <v>45032</v>
      </c>
      <c r="D1936" s="434">
        <v>1.17E-2</v>
      </c>
      <c r="E1936" s="436"/>
      <c r="F1936" s="434">
        <v>1.2200000000000001E-2</v>
      </c>
      <c r="G1936" s="438"/>
      <c r="H1936" s="436"/>
      <c r="I1936" s="434">
        <v>6.4599999999999996E-3</v>
      </c>
      <c r="J1936" s="436"/>
      <c r="K1936" s="434">
        <v>1.17E-2</v>
      </c>
      <c r="L1936" s="436"/>
      <c r="M1936" s="264">
        <f t="shared" si="2683"/>
        <v>1.8979000000000006E-2</v>
      </c>
      <c r="N1936" s="264">
        <f t="shared" si="2684"/>
        <v>1.7556764705882352E-2</v>
      </c>
      <c r="O1936" s="264">
        <f t="shared" si="2685"/>
        <v>1.7339333333333335E-2</v>
      </c>
      <c r="P1936" s="264">
        <f t="shared" si="2686"/>
        <v>1.8126333333333335E-2</v>
      </c>
      <c r="Q1936" s="442">
        <f t="shared" ref="Q1936:Q1938" si="2705">IFERROR(AVERAGE(D1936:E1936),"")</f>
        <v>1.17E-2</v>
      </c>
      <c r="R1936" s="442">
        <f t="shared" ref="R1936:R1938" si="2706">IFERROR(AVERAGE(F1936:H1936),"")</f>
        <v>1.2200000000000001E-2</v>
      </c>
      <c r="S1936" s="442">
        <f t="shared" ref="S1936:S1938" si="2707">IFERROR(AVERAGE(I1936:J1936),"")</f>
        <v>6.4599999999999996E-3</v>
      </c>
      <c r="T1936" s="442">
        <f t="shared" ref="T1936:T1938" si="2708">IFERROR(AVERAGE(K1936:L1936),"")</f>
        <v>1.17E-2</v>
      </c>
      <c r="V1936" s="442">
        <f>AVERAGE(Q1936:T1936)</f>
        <v>1.0515E-2</v>
      </c>
      <c r="W1936" s="445"/>
      <c r="X1936" s="265">
        <f>AVERAGE(Q1935:T1936)</f>
        <v>1.2070000000000001E-2</v>
      </c>
      <c r="Y1936" s="266">
        <v>276</v>
      </c>
    </row>
    <row r="1937" spans="1:30" ht="17.45" customHeight="1" x14ac:dyDescent="0.25">
      <c r="A1937" s="257">
        <f t="shared" si="2666"/>
        <v>4</v>
      </c>
      <c r="B1937" s="257">
        <f t="shared" si="2667"/>
        <v>2023</v>
      </c>
      <c r="C1937" s="8">
        <f t="shared" si="2689"/>
        <v>45033</v>
      </c>
      <c r="D1937" s="260"/>
      <c r="E1937" s="261">
        <v>2.18E-2</v>
      </c>
      <c r="F1937" s="260"/>
      <c r="G1937" s="262">
        <v>2.7400000000000001E-2</v>
      </c>
      <c r="H1937" s="261"/>
      <c r="I1937" s="260"/>
      <c r="J1937" s="261">
        <v>2.06E-2</v>
      </c>
      <c r="K1937" s="260"/>
      <c r="L1937" s="261">
        <v>1.9E-2</v>
      </c>
      <c r="M1937" s="264">
        <f t="shared" si="2683"/>
        <v>1.9404666666666667E-2</v>
      </c>
      <c r="N1937" s="264">
        <f t="shared" si="2684"/>
        <v>1.8000882352941176E-2</v>
      </c>
      <c r="O1937" s="264">
        <f t="shared" si="2685"/>
        <v>1.7679333333333332E-2</v>
      </c>
      <c r="P1937" s="264">
        <f t="shared" si="2686"/>
        <v>1.8103000000000001E-2</v>
      </c>
      <c r="Q1937" s="265">
        <f t="shared" si="2705"/>
        <v>2.18E-2</v>
      </c>
      <c r="R1937" s="265">
        <f t="shared" si="2706"/>
        <v>2.7400000000000001E-2</v>
      </c>
      <c r="S1937" s="265">
        <f t="shared" si="2707"/>
        <v>2.06E-2</v>
      </c>
      <c r="T1937" s="265">
        <f t="shared" si="2708"/>
        <v>1.9E-2</v>
      </c>
      <c r="W1937" s="265">
        <f t="shared" ref="W1937:W1938" si="2709">AVERAGE(Q1937:T1937)</f>
        <v>2.2200000000000001E-2</v>
      </c>
    </row>
    <row r="1938" spans="1:30" ht="17.45" customHeight="1" x14ac:dyDescent="0.25">
      <c r="A1938" s="257">
        <f t="shared" si="2666"/>
        <v>4</v>
      </c>
      <c r="B1938" s="257">
        <f t="shared" si="2667"/>
        <v>2023</v>
      </c>
      <c r="C1938" s="8">
        <f t="shared" si="2689"/>
        <v>45034</v>
      </c>
      <c r="D1938" s="260">
        <v>3.5700000000000003E-2</v>
      </c>
      <c r="E1938" s="261"/>
      <c r="F1938" s="260"/>
      <c r="G1938" s="262"/>
      <c r="H1938" s="261">
        <v>3.7600000000000001E-2</v>
      </c>
      <c r="I1938" s="260">
        <v>2.6499999999999999E-2</v>
      </c>
      <c r="J1938" s="261"/>
      <c r="K1938" s="260">
        <v>2.3400000000000001E-2</v>
      </c>
      <c r="L1938" s="261"/>
      <c r="M1938" s="264">
        <f t="shared" si="2683"/>
        <v>2.0254666666666664E-2</v>
      </c>
      <c r="N1938" s="264">
        <f t="shared" si="2684"/>
        <v>1.8910882352941173E-2</v>
      </c>
      <c r="O1938" s="264">
        <f t="shared" si="2685"/>
        <v>1.8367666666666664E-2</v>
      </c>
      <c r="P1938" s="264">
        <f t="shared" si="2686"/>
        <v>1.8443000000000001E-2</v>
      </c>
      <c r="Q1938" s="265">
        <f t="shared" si="2705"/>
        <v>3.5700000000000003E-2</v>
      </c>
      <c r="R1938" s="265">
        <f t="shared" si="2706"/>
        <v>3.7600000000000001E-2</v>
      </c>
      <c r="S1938" s="265">
        <f t="shared" si="2707"/>
        <v>2.6499999999999999E-2</v>
      </c>
      <c r="T1938" s="265">
        <f t="shared" si="2708"/>
        <v>2.3400000000000001E-2</v>
      </c>
      <c r="W1938" s="265">
        <f t="shared" si="2709"/>
        <v>3.0800000000000001E-2</v>
      </c>
    </row>
    <row r="1939" spans="1:30" ht="17.45" customHeight="1" x14ac:dyDescent="0.25">
      <c r="A1939" s="257">
        <f t="shared" si="2666"/>
        <v>4</v>
      </c>
      <c r="B1939" s="257">
        <f t="shared" si="2667"/>
        <v>2023</v>
      </c>
      <c r="C1939" s="8">
        <f t="shared" si="2689"/>
        <v>45035</v>
      </c>
      <c r="D1939" s="260"/>
      <c r="E1939" s="261">
        <v>3.4700000000000002E-2</v>
      </c>
      <c r="F1939" s="260"/>
      <c r="G1939" s="262">
        <v>2.4799999999999999E-2</v>
      </c>
      <c r="H1939" s="261"/>
      <c r="I1939" s="260"/>
      <c r="J1939" s="261">
        <v>2.6700000000000002E-2</v>
      </c>
      <c r="K1939" s="260"/>
      <c r="L1939" s="261">
        <v>3.4000000000000002E-2</v>
      </c>
      <c r="M1939" s="264">
        <f t="shared" si="2683"/>
        <v>1.9581333333333329E-2</v>
      </c>
      <c r="N1939" s="264">
        <f t="shared" si="2684"/>
        <v>1.9078529411764706E-2</v>
      </c>
      <c r="O1939" s="264">
        <f t="shared" si="2685"/>
        <v>1.8454333333333336E-2</v>
      </c>
      <c r="P1939" s="264">
        <f t="shared" si="2686"/>
        <v>1.9109666666666667E-2</v>
      </c>
      <c r="Q1939" s="265">
        <f t="shared" ref="Q1939:Q1943" si="2710">IFERROR(AVERAGE(D1939:E1939),"")</f>
        <v>3.4700000000000002E-2</v>
      </c>
      <c r="R1939" s="265">
        <f t="shared" ref="R1939:R1943" si="2711">IFERROR(AVERAGE(F1939:H1939),"")</f>
        <v>2.4799999999999999E-2</v>
      </c>
      <c r="S1939" s="265">
        <f t="shared" ref="S1939:S1943" si="2712">IFERROR(AVERAGE(I1939:J1939),"")</f>
        <v>2.6700000000000002E-2</v>
      </c>
      <c r="T1939" s="265">
        <f t="shared" ref="T1939:T1943" si="2713">IFERROR(AVERAGE(K1939:L1939),"")</f>
        <v>3.4000000000000002E-2</v>
      </c>
      <c r="W1939" s="265">
        <f t="shared" ref="W1939:W1941" si="2714">AVERAGE(Q1939:T1939)</f>
        <v>3.005E-2</v>
      </c>
    </row>
    <row r="1940" spans="1:30" ht="17.45" customHeight="1" x14ac:dyDescent="0.25">
      <c r="A1940" s="257">
        <f t="shared" si="2666"/>
        <v>4</v>
      </c>
      <c r="B1940" s="257">
        <f t="shared" si="2667"/>
        <v>2023</v>
      </c>
      <c r="C1940" s="48">
        <f t="shared" si="2689"/>
        <v>45036</v>
      </c>
      <c r="D1940" s="275">
        <v>2.5399999999999999E-2</v>
      </c>
      <c r="E1940" s="276"/>
      <c r="F1940" s="275">
        <v>2.7400000000000001E-2</v>
      </c>
      <c r="G1940" s="277"/>
      <c r="H1940" s="276">
        <v>3.2800000000000003E-2</v>
      </c>
      <c r="I1940" s="275">
        <v>2.2499999999999999E-2</v>
      </c>
      <c r="J1940" s="276"/>
      <c r="K1940" s="275">
        <v>2.5899999999999999E-2</v>
      </c>
      <c r="L1940" s="276"/>
      <c r="M1940" s="264">
        <f t="shared" si="2683"/>
        <v>2.0111333333333328E-2</v>
      </c>
      <c r="N1940" s="264">
        <f t="shared" si="2684"/>
        <v>2.0502352941176472E-2</v>
      </c>
      <c r="O1940" s="264">
        <f t="shared" si="2685"/>
        <v>1.9075333333333333E-2</v>
      </c>
      <c r="P1940" s="264">
        <f t="shared" si="2686"/>
        <v>1.9661666666666668E-2</v>
      </c>
      <c r="Q1940" s="265">
        <f t="shared" si="2710"/>
        <v>2.5399999999999999E-2</v>
      </c>
      <c r="R1940" s="265">
        <f t="shared" si="2711"/>
        <v>3.0100000000000002E-2</v>
      </c>
      <c r="S1940" s="265">
        <f t="shared" si="2712"/>
        <v>2.2499999999999999E-2</v>
      </c>
      <c r="T1940" s="265">
        <f t="shared" si="2713"/>
        <v>2.5899999999999999E-2</v>
      </c>
      <c r="W1940" s="265">
        <f t="shared" si="2714"/>
        <v>2.5974999999999998E-2</v>
      </c>
    </row>
    <row r="1941" spans="1:30" ht="17.45" customHeight="1" x14ac:dyDescent="0.25">
      <c r="A1941" s="257">
        <f t="shared" si="2666"/>
        <v>4</v>
      </c>
      <c r="B1941" s="257">
        <f t="shared" si="2667"/>
        <v>2023</v>
      </c>
      <c r="C1941" s="8">
        <f t="shared" si="2689"/>
        <v>45037</v>
      </c>
      <c r="D1941" s="260"/>
      <c r="E1941" s="261">
        <v>2.3599999999999999E-2</v>
      </c>
      <c r="F1941" s="260"/>
      <c r="G1941" s="262">
        <v>3.6499999999999998E-2</v>
      </c>
      <c r="H1941" s="261"/>
      <c r="I1941" s="260"/>
      <c r="J1941" s="261">
        <v>2.18E-2</v>
      </c>
      <c r="K1941" s="260"/>
      <c r="L1941" s="261">
        <v>2.76E-2</v>
      </c>
      <c r="M1941" s="264">
        <f t="shared" si="2683"/>
        <v>2.0014666666666663E-2</v>
      </c>
      <c r="N1941" s="264">
        <f t="shared" si="2684"/>
        <v>2.140470588235294E-2</v>
      </c>
      <c r="O1941" s="264">
        <f t="shared" si="2685"/>
        <v>1.9625333333333331E-2</v>
      </c>
      <c r="P1941" s="264">
        <f t="shared" si="2686"/>
        <v>2.0306666666666671E-2</v>
      </c>
      <c r="Q1941" s="265">
        <f t="shared" si="2710"/>
        <v>2.3599999999999999E-2</v>
      </c>
      <c r="R1941" s="265">
        <f t="shared" si="2711"/>
        <v>3.6499999999999998E-2</v>
      </c>
      <c r="S1941" s="265">
        <f t="shared" si="2712"/>
        <v>2.18E-2</v>
      </c>
      <c r="T1941" s="265">
        <f t="shared" si="2713"/>
        <v>2.76E-2</v>
      </c>
      <c r="W1941" s="265">
        <f t="shared" si="2714"/>
        <v>2.7375E-2</v>
      </c>
      <c r="X1941" s="265">
        <f>AVERAGE(Q1937:T1941)</f>
        <v>2.7279999999999999E-2</v>
      </c>
      <c r="Y1941" s="266">
        <v>277</v>
      </c>
    </row>
    <row r="1942" spans="1:30" ht="17.45" customHeight="1" x14ac:dyDescent="0.25">
      <c r="A1942" s="257">
        <f t="shared" si="2666"/>
        <v>4</v>
      </c>
      <c r="B1942" s="257">
        <f t="shared" si="2667"/>
        <v>2023</v>
      </c>
      <c r="C1942" s="435">
        <f t="shared" si="2689"/>
        <v>45038</v>
      </c>
      <c r="D1942" s="434">
        <v>1.7999999999999999E-2</v>
      </c>
      <c r="E1942" s="436"/>
      <c r="F1942" s="434">
        <v>2.07E-2</v>
      </c>
      <c r="G1942" s="438"/>
      <c r="H1942" s="436"/>
      <c r="I1942" s="434">
        <v>1.29E-2</v>
      </c>
      <c r="J1942" s="436"/>
      <c r="K1942" s="434">
        <v>2.0400000000000001E-2</v>
      </c>
      <c r="L1942" s="436"/>
      <c r="M1942" s="264">
        <f t="shared" si="2683"/>
        <v>2.0221333333333327E-2</v>
      </c>
      <c r="N1942" s="264">
        <f t="shared" si="2684"/>
        <v>2.1192941176470591E-2</v>
      </c>
      <c r="O1942" s="264">
        <f t="shared" si="2685"/>
        <v>1.9712E-2</v>
      </c>
      <c r="P1942" s="264">
        <f t="shared" si="2686"/>
        <v>2.0586666666666666E-2</v>
      </c>
      <c r="Q1942" s="442">
        <f t="shared" si="2710"/>
        <v>1.7999999999999999E-2</v>
      </c>
      <c r="R1942" s="442">
        <f t="shared" si="2711"/>
        <v>2.07E-2</v>
      </c>
      <c r="S1942" s="442">
        <f t="shared" si="2712"/>
        <v>1.29E-2</v>
      </c>
      <c r="T1942" s="442">
        <f t="shared" si="2713"/>
        <v>2.0400000000000001E-2</v>
      </c>
      <c r="U1942" s="441"/>
      <c r="V1942" s="442">
        <f>AVERAGE(Q1942:T1942)</f>
        <v>1.8000000000000002E-2</v>
      </c>
      <c r="W1942" s="445"/>
      <c r="X1942" s="257"/>
      <c r="Y1942" s="266">
        <v>277</v>
      </c>
    </row>
    <row r="1943" spans="1:30" ht="17.45" customHeight="1" x14ac:dyDescent="0.25">
      <c r="A1943" s="257">
        <f t="shared" si="2666"/>
        <v>4</v>
      </c>
      <c r="B1943" s="257">
        <f t="shared" si="2667"/>
        <v>2023</v>
      </c>
      <c r="C1943" s="435">
        <f t="shared" si="2689"/>
        <v>45039</v>
      </c>
      <c r="D1943" s="434"/>
      <c r="E1943" s="436">
        <v>1.2500000000000001E-2</v>
      </c>
      <c r="F1943" s="434"/>
      <c r="G1943" s="438">
        <v>1.18E-2</v>
      </c>
      <c r="H1943" s="436"/>
      <c r="I1943" s="434"/>
      <c r="J1943" s="436">
        <v>6.0600000000000003E-3</v>
      </c>
      <c r="K1943" s="434"/>
      <c r="L1943" s="436">
        <v>1.4999999999999999E-2</v>
      </c>
      <c r="M1943" s="264">
        <f t="shared" si="2683"/>
        <v>2.0267999999999994E-2</v>
      </c>
      <c r="N1943" s="264">
        <f t="shared" si="2684"/>
        <v>2.1078235294117648E-2</v>
      </c>
      <c r="O1943" s="264">
        <f t="shared" si="2685"/>
        <v>1.9334000000000004E-2</v>
      </c>
      <c r="P1943" s="264">
        <f t="shared" si="2686"/>
        <v>2.0343333333333331E-2</v>
      </c>
      <c r="Q1943" s="442">
        <f t="shared" si="2710"/>
        <v>1.2500000000000001E-2</v>
      </c>
      <c r="R1943" s="442">
        <f t="shared" si="2711"/>
        <v>1.18E-2</v>
      </c>
      <c r="S1943" s="442">
        <f t="shared" si="2712"/>
        <v>6.0600000000000003E-3</v>
      </c>
      <c r="T1943" s="442">
        <f t="shared" si="2713"/>
        <v>1.4999999999999999E-2</v>
      </c>
      <c r="V1943" s="442">
        <f>AVERAGE(Q1943:T1943)</f>
        <v>1.1339999999999999E-2</v>
      </c>
      <c r="W1943" s="445"/>
      <c r="X1943" s="265">
        <f>AVERAGE(Q1942:T1943)</f>
        <v>1.4670000000000001E-2</v>
      </c>
      <c r="Y1943" s="266">
        <v>277</v>
      </c>
    </row>
    <row r="1944" spans="1:30" ht="17.45" customHeight="1" x14ac:dyDescent="0.25">
      <c r="A1944" s="257">
        <f t="shared" si="2666"/>
        <v>4</v>
      </c>
      <c r="B1944" s="257">
        <f t="shared" si="2667"/>
        <v>2023</v>
      </c>
      <c r="C1944" s="8">
        <f t="shared" si="2689"/>
        <v>45040</v>
      </c>
      <c r="D1944" s="260">
        <v>2.8400000000000002E-2</v>
      </c>
      <c r="E1944" s="261"/>
      <c r="F1944" s="260"/>
      <c r="G1944" s="262"/>
      <c r="H1944" s="261">
        <v>2.5000000000000001E-2</v>
      </c>
      <c r="I1944" s="260">
        <v>2.0400000000000001E-2</v>
      </c>
      <c r="J1944" s="261"/>
      <c r="K1944" s="260">
        <v>2.0500000000000001E-2</v>
      </c>
      <c r="L1944" s="261"/>
      <c r="M1944" s="264">
        <f t="shared" si="2683"/>
        <v>2.0909999999999991E-2</v>
      </c>
      <c r="N1944" s="264">
        <f t="shared" si="2684"/>
        <v>2.1559117647058829E-2</v>
      </c>
      <c r="O1944" s="264">
        <f t="shared" si="2685"/>
        <v>1.9689999999999999E-2</v>
      </c>
      <c r="P1944" s="264">
        <f t="shared" si="2686"/>
        <v>2.0476666666666664E-2</v>
      </c>
      <c r="Q1944" s="265">
        <f t="shared" ref="Q1944:Q1945" si="2715">IFERROR(AVERAGE(D1944:E1944),"")</f>
        <v>2.8400000000000002E-2</v>
      </c>
      <c r="R1944" s="265">
        <f t="shared" ref="R1944:R1945" si="2716">IFERROR(AVERAGE(F1944:H1944),"")</f>
        <v>2.5000000000000001E-2</v>
      </c>
      <c r="S1944" s="265">
        <f t="shared" ref="S1944:S1945" si="2717">IFERROR(AVERAGE(I1944:J1944),"")</f>
        <v>2.0400000000000001E-2</v>
      </c>
      <c r="T1944" s="265">
        <f t="shared" ref="T1944:T1945" si="2718">IFERROR(AVERAGE(K1944:L1944),"")</f>
        <v>2.0500000000000001E-2</v>
      </c>
      <c r="W1944" s="265">
        <f t="shared" ref="W1944:W1945" si="2719">AVERAGE(Q1944:T1944)</f>
        <v>2.3575000000000002E-2</v>
      </c>
    </row>
    <row r="1945" spans="1:30" ht="17.45" customHeight="1" x14ac:dyDescent="0.25">
      <c r="A1945" s="257">
        <f t="shared" si="2666"/>
        <v>4</v>
      </c>
      <c r="B1945" s="257">
        <f t="shared" si="2667"/>
        <v>2023</v>
      </c>
      <c r="C1945" s="8">
        <f t="shared" si="2689"/>
        <v>45041</v>
      </c>
      <c r="D1945" s="260"/>
      <c r="E1945" s="261">
        <v>2.64E-2</v>
      </c>
      <c r="F1945" s="260"/>
      <c r="G1945" s="262">
        <v>2.1999999999999999E-2</v>
      </c>
      <c r="H1945" s="261"/>
      <c r="I1945" s="260"/>
      <c r="J1945" s="261">
        <v>2.1700000000000001E-2</v>
      </c>
      <c r="K1945" s="260"/>
      <c r="L1945" s="261">
        <v>1.9900000000000001E-2</v>
      </c>
      <c r="M1945" s="264">
        <f t="shared" si="2683"/>
        <v>2.1429999999999994E-2</v>
      </c>
      <c r="N1945" s="264">
        <f t="shared" si="2684"/>
        <v>2.1914705882352947E-2</v>
      </c>
      <c r="O1945" s="264">
        <f t="shared" si="2685"/>
        <v>2.016066666666667E-2</v>
      </c>
      <c r="P1945" s="264">
        <f t="shared" si="2686"/>
        <v>2.0633333333333333E-2</v>
      </c>
      <c r="Q1945" s="265">
        <f t="shared" si="2715"/>
        <v>2.64E-2</v>
      </c>
      <c r="R1945" s="265">
        <f t="shared" si="2716"/>
        <v>2.1999999999999999E-2</v>
      </c>
      <c r="S1945" s="265">
        <f t="shared" si="2717"/>
        <v>2.1700000000000001E-2</v>
      </c>
      <c r="T1945" s="265">
        <f t="shared" si="2718"/>
        <v>1.9900000000000001E-2</v>
      </c>
      <c r="W1945" s="265">
        <f t="shared" si="2719"/>
        <v>2.2499999999999999E-2</v>
      </c>
    </row>
    <row r="1946" spans="1:30" ht="17.45" customHeight="1" x14ac:dyDescent="0.25">
      <c r="A1946" s="257">
        <f t="shared" si="2666"/>
        <v>4</v>
      </c>
      <c r="B1946" s="257">
        <f t="shared" si="2667"/>
        <v>2023</v>
      </c>
      <c r="C1946" s="48">
        <f t="shared" si="2689"/>
        <v>45042</v>
      </c>
      <c r="D1946" s="275">
        <v>2.4199999999999999E-2</v>
      </c>
      <c r="E1946" s="276"/>
      <c r="F1946" s="275">
        <v>3.6900000000000002E-2</v>
      </c>
      <c r="G1946" s="277"/>
      <c r="H1946" s="276">
        <v>3.8399999999999997E-2</v>
      </c>
      <c r="I1946" s="275">
        <v>3.2599999999999997E-2</v>
      </c>
      <c r="J1946" s="276"/>
      <c r="K1946" s="275">
        <v>1.9E-2</v>
      </c>
      <c r="L1946" s="276"/>
      <c r="M1946" s="264">
        <f t="shared" si="2683"/>
        <v>2.181333333333333E-2</v>
      </c>
      <c r="N1946" s="264">
        <f t="shared" si="2684"/>
        <v>2.3014705882352948E-2</v>
      </c>
      <c r="O1946" s="264">
        <f t="shared" si="2685"/>
        <v>2.0437333333333339E-2</v>
      </c>
      <c r="P1946" s="264">
        <f t="shared" si="2686"/>
        <v>2.0543333333333334E-2</v>
      </c>
      <c r="Q1946" s="265">
        <f t="shared" ref="Q1946:Q1953" si="2720">IFERROR(AVERAGE(D1946:E1946),"")</f>
        <v>2.4199999999999999E-2</v>
      </c>
      <c r="R1946" s="265">
        <f t="shared" ref="R1946:R1953" si="2721">IFERROR(AVERAGE(F1946:H1946),"")</f>
        <v>3.7650000000000003E-2</v>
      </c>
      <c r="S1946" s="265">
        <f t="shared" ref="S1946:S1953" si="2722">IFERROR(AVERAGE(I1946:J1946),"")</f>
        <v>3.2599999999999997E-2</v>
      </c>
      <c r="T1946" s="265">
        <f t="shared" ref="T1946:T1953" si="2723">IFERROR(AVERAGE(K1946:L1946),"")</f>
        <v>1.9E-2</v>
      </c>
      <c r="W1946" s="265">
        <f t="shared" ref="W1946:W1948" si="2724">AVERAGE(Q1946:T1946)</f>
        <v>2.8362500000000002E-2</v>
      </c>
    </row>
    <row r="1947" spans="1:30" ht="17.45" customHeight="1" thickBot="1" x14ac:dyDescent="0.3">
      <c r="A1947" s="257">
        <f t="shared" si="2666"/>
        <v>4</v>
      </c>
      <c r="B1947" s="257">
        <f t="shared" si="2667"/>
        <v>2023</v>
      </c>
      <c r="C1947" s="8">
        <f t="shared" si="2689"/>
        <v>45043</v>
      </c>
      <c r="D1947" s="260"/>
      <c r="E1947" s="261">
        <v>2.3E-2</v>
      </c>
      <c r="F1947" s="260"/>
      <c r="G1947" s="262">
        <v>2.5999999999999999E-2</v>
      </c>
      <c r="H1947" s="261"/>
      <c r="I1947" s="260"/>
      <c r="J1947" s="261">
        <v>2.7E-2</v>
      </c>
      <c r="K1947" s="260"/>
      <c r="L1947" s="261">
        <v>2.01E-2</v>
      </c>
      <c r="M1947" s="264">
        <f t="shared" si="2683"/>
        <v>2.1433333333333325E-2</v>
      </c>
      <c r="N1947" s="264">
        <f t="shared" si="2684"/>
        <v>2.3032352941176476E-2</v>
      </c>
      <c r="O1947" s="264">
        <f t="shared" si="2685"/>
        <v>2.0020666666666669E-2</v>
      </c>
      <c r="P1947" s="264">
        <f t="shared" si="2686"/>
        <v>2.0219999999999998E-2</v>
      </c>
      <c r="Q1947" s="265">
        <f t="shared" si="2720"/>
        <v>2.3E-2</v>
      </c>
      <c r="R1947" s="265">
        <f t="shared" si="2721"/>
        <v>2.5999999999999999E-2</v>
      </c>
      <c r="S1947" s="265">
        <f t="shared" si="2722"/>
        <v>2.7E-2</v>
      </c>
      <c r="T1947" s="265">
        <f t="shared" si="2723"/>
        <v>2.01E-2</v>
      </c>
      <c r="W1947" s="265">
        <f t="shared" si="2724"/>
        <v>2.4024999999999998E-2</v>
      </c>
    </row>
    <row r="1948" spans="1:30" ht="17.45" customHeight="1" thickBot="1" x14ac:dyDescent="0.3">
      <c r="A1948" s="257">
        <f t="shared" si="2666"/>
        <v>4</v>
      </c>
      <c r="B1948" s="257">
        <f t="shared" si="2667"/>
        <v>2023</v>
      </c>
      <c r="C1948" s="8">
        <f t="shared" si="2689"/>
        <v>45044</v>
      </c>
      <c r="D1948" s="252">
        <v>3.3799999999999997E-2</v>
      </c>
      <c r="E1948" s="253"/>
      <c r="F1948" s="252">
        <v>3.9399999999999998E-2</v>
      </c>
      <c r="G1948" s="254"/>
      <c r="H1948" s="253"/>
      <c r="I1948" s="252">
        <v>3.1800000000000002E-2</v>
      </c>
      <c r="J1948" s="253"/>
      <c r="K1948" s="252">
        <v>1.9400000000000001E-2</v>
      </c>
      <c r="L1948" s="253"/>
      <c r="M1948" s="264">
        <f t="shared" si="2683"/>
        <v>2.1876666666666662E-2</v>
      </c>
      <c r="N1948" s="264">
        <f t="shared" si="2684"/>
        <v>2.3832352941176475E-2</v>
      </c>
      <c r="O1948" s="264">
        <f t="shared" si="2685"/>
        <v>2.0607333333333335E-2</v>
      </c>
      <c r="P1948" s="264">
        <f t="shared" si="2686"/>
        <v>2.0343333333333331E-2</v>
      </c>
      <c r="Q1948" s="265">
        <f t="shared" si="2720"/>
        <v>3.3799999999999997E-2</v>
      </c>
      <c r="R1948" s="265">
        <f t="shared" si="2721"/>
        <v>3.9399999999999998E-2</v>
      </c>
      <c r="S1948" s="265">
        <f t="shared" si="2722"/>
        <v>3.1800000000000002E-2</v>
      </c>
      <c r="T1948" s="265">
        <f t="shared" si="2723"/>
        <v>1.9400000000000001E-2</v>
      </c>
      <c r="W1948" s="265">
        <f t="shared" si="2724"/>
        <v>3.1099999999999996E-2</v>
      </c>
      <c r="X1948" s="265">
        <f>AVERAGE(Q1944:T1948)</f>
        <v>2.5912500000000005E-2</v>
      </c>
      <c r="Y1948" s="266">
        <v>278</v>
      </c>
      <c r="Z1948" s="514" t="s">
        <v>93</v>
      </c>
      <c r="AA1948" s="515">
        <v>2023</v>
      </c>
      <c r="AB1948" s="516"/>
      <c r="AC1948" s="516"/>
      <c r="AD1948" s="516"/>
    </row>
    <row r="1949" spans="1:30" ht="17.45" customHeight="1" x14ac:dyDescent="0.25">
      <c r="A1949" s="257">
        <f t="shared" si="2666"/>
        <v>4</v>
      </c>
      <c r="B1949" s="257">
        <f t="shared" si="2667"/>
        <v>2023</v>
      </c>
      <c r="C1949" s="435">
        <f t="shared" si="2689"/>
        <v>45045</v>
      </c>
      <c r="D1949" s="448"/>
      <c r="E1949" s="449">
        <v>1.37E-2</v>
      </c>
      <c r="F1949" s="448"/>
      <c r="G1949" s="450">
        <v>1.4999999999999999E-2</v>
      </c>
      <c r="H1949" s="449"/>
      <c r="I1949" s="448"/>
      <c r="J1949" s="449">
        <v>1.49E-2</v>
      </c>
      <c r="K1949" s="448"/>
      <c r="L1949" s="449">
        <v>1.8100000000000002E-2</v>
      </c>
      <c r="M1949" s="264">
        <f t="shared" si="2683"/>
        <v>2.1826666666666661E-2</v>
      </c>
      <c r="N1949" s="264">
        <f t="shared" si="2684"/>
        <v>2.3782352941176477E-2</v>
      </c>
      <c r="O1949" s="264">
        <f t="shared" si="2685"/>
        <v>2.0637333333333337E-2</v>
      </c>
      <c r="P1949" s="264">
        <f t="shared" si="2686"/>
        <v>2.0473333333333333E-2</v>
      </c>
      <c r="Q1949" s="442">
        <f t="shared" si="2720"/>
        <v>1.37E-2</v>
      </c>
      <c r="R1949" s="442">
        <f t="shared" si="2721"/>
        <v>1.4999999999999999E-2</v>
      </c>
      <c r="S1949" s="442">
        <f t="shared" si="2722"/>
        <v>1.49E-2</v>
      </c>
      <c r="T1949" s="442">
        <f t="shared" si="2723"/>
        <v>1.8100000000000002E-2</v>
      </c>
      <c r="U1949" s="441"/>
      <c r="V1949" s="442">
        <f>AVERAGE(Q1949:T1949)</f>
        <v>1.5425000000000001E-2</v>
      </c>
      <c r="W1949" s="445"/>
      <c r="X1949" s="257"/>
      <c r="Y1949" s="266">
        <v>278</v>
      </c>
      <c r="Z1949" s="517" t="s">
        <v>35</v>
      </c>
      <c r="AA1949" s="517" t="s">
        <v>1</v>
      </c>
      <c r="AB1949" s="517" t="s">
        <v>2</v>
      </c>
      <c r="AC1949" s="517" t="s">
        <v>9</v>
      </c>
      <c r="AD1949" s="517" t="s">
        <v>12</v>
      </c>
    </row>
    <row r="1950" spans="1:30" ht="17.45" customHeight="1" thickBot="1" x14ac:dyDescent="0.3">
      <c r="A1950" s="257">
        <f t="shared" si="2666"/>
        <v>4</v>
      </c>
      <c r="B1950" s="257">
        <f t="shared" si="2667"/>
        <v>2023</v>
      </c>
      <c r="C1950" s="459">
        <f t="shared" si="2689"/>
        <v>45046</v>
      </c>
      <c r="D1950" s="485">
        <v>3.3399999999999999E-2</v>
      </c>
      <c r="E1950" s="486"/>
      <c r="F1950" s="485"/>
      <c r="G1950" s="487"/>
      <c r="H1950" s="486">
        <v>3.2099999999999997E-2</v>
      </c>
      <c r="I1950" s="485">
        <v>6.5900000000000004E-3</v>
      </c>
      <c r="J1950" s="486"/>
      <c r="K1950" s="485">
        <v>1.6299999999999999E-2</v>
      </c>
      <c r="L1950" s="486"/>
      <c r="M1950" s="264">
        <f t="shared" si="2683"/>
        <v>2.2069999999999999E-2</v>
      </c>
      <c r="N1950" s="264">
        <f t="shared" si="2684"/>
        <v>2.411176470588236E-2</v>
      </c>
      <c r="O1950" s="264">
        <f t="shared" si="2685"/>
        <v>1.9343666666666672E-2</v>
      </c>
      <c r="P1950" s="264">
        <f t="shared" si="2686"/>
        <v>2.0136666666666667E-2</v>
      </c>
      <c r="Q1950" s="466">
        <f t="shared" si="2720"/>
        <v>3.3399999999999999E-2</v>
      </c>
      <c r="R1950" s="466">
        <f t="shared" si="2721"/>
        <v>3.2099999999999997E-2</v>
      </c>
      <c r="S1950" s="466">
        <f t="shared" si="2722"/>
        <v>6.5900000000000004E-3</v>
      </c>
      <c r="T1950" s="466">
        <f t="shared" si="2723"/>
        <v>1.6299999999999999E-2</v>
      </c>
      <c r="U1950" s="315"/>
      <c r="V1950" s="466">
        <f>AVERAGE(Q1950:T1950)</f>
        <v>2.2097499999999999E-2</v>
      </c>
      <c r="W1950" s="467"/>
      <c r="X1950" s="308">
        <f>AVERAGE(Q1949:T1950)</f>
        <v>1.8761250000000004E-2</v>
      </c>
      <c r="Y1950" s="312">
        <v>278</v>
      </c>
      <c r="Z1950" s="518" t="s">
        <v>58</v>
      </c>
      <c r="AA1950" s="519">
        <f>AVERAGE(D1921:E1950)</f>
        <v>2.2069999999999999E-2</v>
      </c>
      <c r="AB1950" s="519">
        <f>AVERAGE(F1921:H1950)</f>
        <v>2.411176470588236E-2</v>
      </c>
      <c r="AC1950" s="519">
        <f>AVERAGE(I1921:J1950)</f>
        <v>1.9343666666666672E-2</v>
      </c>
      <c r="AD1950" s="519">
        <f>AVERAGE(K1921:L1950)</f>
        <v>2.0136666666666667E-2</v>
      </c>
    </row>
    <row r="1951" spans="1:30" ht="17.45" customHeight="1" x14ac:dyDescent="0.25">
      <c r="A1951" s="257">
        <f t="shared" si="2666"/>
        <v>5</v>
      </c>
      <c r="B1951" s="257">
        <f t="shared" si="2667"/>
        <v>2023</v>
      </c>
      <c r="C1951" s="115">
        <f t="shared" si="2689"/>
        <v>45047</v>
      </c>
      <c r="D1951" s="260"/>
      <c r="E1951" s="261">
        <v>2.3099999999999999E-2</v>
      </c>
      <c r="F1951" s="260"/>
      <c r="G1951" s="262">
        <v>1.84E-2</v>
      </c>
      <c r="H1951" s="261"/>
      <c r="I1951" s="260"/>
      <c r="J1951" s="261">
        <v>8.1200000000000005E-3</v>
      </c>
      <c r="K1951" s="260"/>
      <c r="L1951" s="261">
        <v>2.9100000000000001E-2</v>
      </c>
      <c r="M1951" s="264">
        <f t="shared" si="2683"/>
        <v>2.2490000000000003E-2</v>
      </c>
      <c r="N1951" s="264">
        <f t="shared" si="2684"/>
        <v>2.4335294117647063E-2</v>
      </c>
      <c r="O1951" s="264">
        <f t="shared" si="2685"/>
        <v>1.9254333333333339E-2</v>
      </c>
      <c r="P1951" s="264">
        <f t="shared" si="2686"/>
        <v>2.0463333333333333E-2</v>
      </c>
      <c r="Q1951" s="265">
        <f t="shared" si="2720"/>
        <v>2.3099999999999999E-2</v>
      </c>
      <c r="R1951" s="265">
        <f t="shared" si="2721"/>
        <v>1.84E-2</v>
      </c>
      <c r="S1951" s="265">
        <f t="shared" si="2722"/>
        <v>8.1200000000000005E-3</v>
      </c>
      <c r="T1951" s="265">
        <f t="shared" si="2723"/>
        <v>2.9100000000000001E-2</v>
      </c>
      <c r="W1951" s="265">
        <f t="shared" ref="W1951:W1953" si="2725">AVERAGE(Q1951:T1951)</f>
        <v>1.968E-2</v>
      </c>
      <c r="Z1951" s="518" t="s">
        <v>59</v>
      </c>
      <c r="AA1951" s="519">
        <f>MAX(D1921:E1950)</f>
        <v>3.5700000000000003E-2</v>
      </c>
      <c r="AB1951" s="519">
        <f>MAX(F1921:H1950)</f>
        <v>6.0900000000000003E-2</v>
      </c>
      <c r="AC1951" s="519">
        <f>MAX(I1921:J1950)</f>
        <v>3.4700000000000002E-2</v>
      </c>
      <c r="AD1951" s="519">
        <f>MAX(K1921:L1950)</f>
        <v>3.4000000000000002E-2</v>
      </c>
    </row>
    <row r="1952" spans="1:30" ht="17.45" customHeight="1" thickBot="1" x14ac:dyDescent="0.3">
      <c r="A1952" s="257">
        <f t="shared" si="2666"/>
        <v>5</v>
      </c>
      <c r="B1952" s="257">
        <f t="shared" si="2667"/>
        <v>2023</v>
      </c>
      <c r="C1952" s="48">
        <f t="shared" si="2689"/>
        <v>45048</v>
      </c>
      <c r="D1952" s="275">
        <v>4.4999999999999998E-2</v>
      </c>
      <c r="E1952" s="276"/>
      <c r="F1952" s="275">
        <v>4.1799999999999997E-2</v>
      </c>
      <c r="G1952" s="277"/>
      <c r="H1952" s="276">
        <v>2.7900000000000001E-2</v>
      </c>
      <c r="I1952" s="275">
        <v>1.6400000000000001E-2</v>
      </c>
      <c r="J1952" s="276"/>
      <c r="K1952" s="275">
        <v>1.67E-2</v>
      </c>
      <c r="L1952" s="276"/>
      <c r="M1952" s="264">
        <f t="shared" si="2683"/>
        <v>2.3596666666666669E-2</v>
      </c>
      <c r="N1952" s="264">
        <f t="shared" si="2684"/>
        <v>2.5984117647058828E-2</v>
      </c>
      <c r="O1952" s="264">
        <f t="shared" si="2685"/>
        <v>1.9577333333333339E-2</v>
      </c>
      <c r="P1952" s="264">
        <f t="shared" si="2686"/>
        <v>2.0620000000000003E-2</v>
      </c>
      <c r="Q1952" s="265">
        <f t="shared" si="2720"/>
        <v>4.4999999999999998E-2</v>
      </c>
      <c r="R1952" s="265">
        <f t="shared" si="2721"/>
        <v>3.4849999999999999E-2</v>
      </c>
      <c r="S1952" s="265">
        <f t="shared" si="2722"/>
        <v>1.6400000000000001E-2</v>
      </c>
      <c r="T1952" s="265">
        <f t="shared" si="2723"/>
        <v>1.67E-2</v>
      </c>
      <c r="W1952" s="265">
        <f t="shared" si="2725"/>
        <v>2.8237499999999999E-2</v>
      </c>
      <c r="Z1952" s="520" t="s">
        <v>128</v>
      </c>
      <c r="AA1952" s="521">
        <f>COUNTIF(D1921:E1950,"&gt;=0.075")</f>
        <v>0</v>
      </c>
      <c r="AB1952" s="521">
        <f>COUNTIF(F1921:H1950,"&gt;=0.075")</f>
        <v>0</v>
      </c>
      <c r="AC1952" s="521">
        <f>COUNTIF(I1921:J1950,"&gt;=0.075")</f>
        <v>0</v>
      </c>
      <c r="AD1952" s="521">
        <f>COUNTIF(K1921:L1950,"&gt;=0.075")</f>
        <v>0</v>
      </c>
    </row>
    <row r="1953" spans="1:30" ht="17.45" customHeight="1" thickBot="1" x14ac:dyDescent="0.3">
      <c r="A1953" s="257">
        <f t="shared" si="2666"/>
        <v>5</v>
      </c>
      <c r="B1953" s="257">
        <f t="shared" si="2667"/>
        <v>2023</v>
      </c>
      <c r="C1953" s="8">
        <f t="shared" si="2689"/>
        <v>45049</v>
      </c>
      <c r="D1953" s="260"/>
      <c r="E1953" s="261">
        <v>5.0599999999999999E-2</v>
      </c>
      <c r="F1953" s="260"/>
      <c r="G1953" s="262">
        <v>2.24E-2</v>
      </c>
      <c r="H1953" s="261"/>
      <c r="I1953" s="260"/>
      <c r="J1953" s="261">
        <v>1.95E-2</v>
      </c>
      <c r="K1953" s="260"/>
      <c r="L1953" s="261">
        <v>4.2500000000000003E-2</v>
      </c>
      <c r="M1953" s="264">
        <f t="shared" si="2683"/>
        <v>2.4656666666666664E-2</v>
      </c>
      <c r="N1953" s="264">
        <f t="shared" si="2684"/>
        <v>2.5292941176470587E-2</v>
      </c>
      <c r="O1953" s="264">
        <f t="shared" si="2685"/>
        <v>1.9444000000000003E-2</v>
      </c>
      <c r="P1953" s="264">
        <f t="shared" si="2686"/>
        <v>2.1353333333333332E-2</v>
      </c>
      <c r="Q1953" s="265">
        <f t="shared" si="2720"/>
        <v>5.0599999999999999E-2</v>
      </c>
      <c r="R1953" s="265">
        <f t="shared" si="2721"/>
        <v>2.24E-2</v>
      </c>
      <c r="S1953" s="265">
        <f t="shared" si="2722"/>
        <v>1.95E-2</v>
      </c>
      <c r="T1953" s="265">
        <f t="shared" si="2723"/>
        <v>4.2500000000000003E-2</v>
      </c>
      <c r="W1953" s="265">
        <f t="shared" si="2725"/>
        <v>3.3750000000000002E-2</v>
      </c>
      <c r="AC1953" s="664">
        <f>SUM(AA1952:AD1952)</f>
        <v>0</v>
      </c>
      <c r="AD1953" s="522">
        <f>AVERAGE(AA1950:AD1950)</f>
        <v>2.1415524509803923E-2</v>
      </c>
    </row>
    <row r="1954" spans="1:30" ht="17.45" customHeight="1" x14ac:dyDescent="0.25">
      <c r="A1954" s="257">
        <f t="shared" si="2666"/>
        <v>5</v>
      </c>
      <c r="B1954" s="257">
        <f t="shared" si="2667"/>
        <v>2023</v>
      </c>
      <c r="C1954" s="8">
        <f t="shared" si="2689"/>
        <v>45050</v>
      </c>
      <c r="D1954" s="260">
        <v>2.1600000000000001E-2</v>
      </c>
      <c r="E1954" s="261"/>
      <c r="F1954" s="260">
        <v>1.6299999999999999E-2</v>
      </c>
      <c r="G1954" s="262"/>
      <c r="H1954" s="261"/>
      <c r="I1954" s="260">
        <v>2.1299999999999999E-2</v>
      </c>
      <c r="J1954" s="261"/>
      <c r="K1954" s="260">
        <v>1.23E-2</v>
      </c>
      <c r="L1954" s="261"/>
      <c r="M1954" s="264">
        <f t="shared" si="2683"/>
        <v>2.4526666666666665E-2</v>
      </c>
      <c r="N1954" s="264">
        <f t="shared" si="2684"/>
        <v>2.4695882352941175E-2</v>
      </c>
      <c r="O1954" s="264">
        <f t="shared" si="2685"/>
        <v>1.9413999999999997E-2</v>
      </c>
      <c r="P1954" s="264">
        <f t="shared" si="2686"/>
        <v>2.1396666666666665E-2</v>
      </c>
      <c r="Q1954" s="265">
        <f t="shared" ref="Q1954:Q1959" si="2726">IFERROR(AVERAGE(D1954:E1954),"")</f>
        <v>2.1600000000000001E-2</v>
      </c>
      <c r="R1954" s="265">
        <f t="shared" ref="R1954:R1959" si="2727">IFERROR(AVERAGE(F1954:H1954),"")</f>
        <v>1.6299999999999999E-2</v>
      </c>
      <c r="S1954" s="265">
        <f t="shared" ref="S1954:S1959" si="2728">IFERROR(AVERAGE(I1954:J1954),"")</f>
        <v>2.1299999999999999E-2</v>
      </c>
      <c r="T1954" s="265">
        <f t="shared" ref="T1954:T1959" si="2729">IFERROR(AVERAGE(K1954:L1954),"")</f>
        <v>1.23E-2</v>
      </c>
      <c r="W1954" s="265">
        <f t="shared" ref="W1954:W1955" si="2730">AVERAGE(Q1954:T1954)</f>
        <v>1.7875000000000002E-2</v>
      </c>
      <c r="AA1954" s="605">
        <f>AA1950-AA1920</f>
        <v>5.6983870967741955E-3</v>
      </c>
      <c r="AB1954" s="605">
        <f t="shared" ref="AB1954:AD1954" si="2731">AB1950-AB1920</f>
        <v>2.375653594771248E-3</v>
      </c>
      <c r="AC1954" s="605">
        <f t="shared" si="2731"/>
        <v>9.2334408602151238E-4</v>
      </c>
      <c r="AD1954" s="605">
        <f t="shared" si="2731"/>
        <v>1.3911827956989246E-3</v>
      </c>
    </row>
    <row r="1955" spans="1:30" ht="17.45" customHeight="1" x14ac:dyDescent="0.25">
      <c r="A1955" s="257">
        <f t="shared" si="2666"/>
        <v>5</v>
      </c>
      <c r="B1955" s="257">
        <f t="shared" si="2667"/>
        <v>2023</v>
      </c>
      <c r="C1955" s="8">
        <f t="shared" si="2689"/>
        <v>45051</v>
      </c>
      <c r="D1955" s="260"/>
      <c r="E1955" s="261">
        <v>1.7500000000000002E-2</v>
      </c>
      <c r="F1955" s="260"/>
      <c r="G1955" s="262">
        <v>2.41E-2</v>
      </c>
      <c r="H1955" s="261"/>
      <c r="I1955" s="260"/>
      <c r="J1955" s="261">
        <v>2.7E-2</v>
      </c>
      <c r="K1955" s="260"/>
      <c r="L1955" s="261">
        <v>2.58E-2</v>
      </c>
      <c r="M1955" s="264">
        <f t="shared" si="2683"/>
        <v>2.4606666666666666E-2</v>
      </c>
      <c r="N1955" s="264">
        <f t="shared" si="2684"/>
        <v>2.491647058823529E-2</v>
      </c>
      <c r="O1955" s="264">
        <f t="shared" si="2685"/>
        <v>1.9554000000000002E-2</v>
      </c>
      <c r="P1955" s="264">
        <f t="shared" si="2686"/>
        <v>2.1476666666666665E-2</v>
      </c>
      <c r="Q1955" s="265">
        <f t="shared" si="2726"/>
        <v>1.7500000000000002E-2</v>
      </c>
      <c r="R1955" s="265">
        <f t="shared" si="2727"/>
        <v>2.41E-2</v>
      </c>
      <c r="S1955" s="265">
        <f t="shared" si="2728"/>
        <v>2.7E-2</v>
      </c>
      <c r="T1955" s="265">
        <f t="shared" si="2729"/>
        <v>2.58E-2</v>
      </c>
      <c r="W1955" s="265">
        <f t="shared" si="2730"/>
        <v>2.3599999999999999E-2</v>
      </c>
      <c r="X1955" s="265">
        <f>AVERAGE(Q1951:T1955)</f>
        <v>2.4628499999999998E-2</v>
      </c>
      <c r="Y1955" s="266">
        <v>279</v>
      </c>
      <c r="AD1955" s="605">
        <f>AD1953-AD1923</f>
        <v>2.5971418933164701E-3</v>
      </c>
    </row>
    <row r="1956" spans="1:30" ht="17.45" customHeight="1" x14ac:dyDescent="0.25">
      <c r="A1956" s="257">
        <f t="shared" si="2666"/>
        <v>5</v>
      </c>
      <c r="B1956" s="257">
        <f t="shared" si="2667"/>
        <v>2023</v>
      </c>
      <c r="C1956" s="435">
        <f t="shared" si="2689"/>
        <v>45052</v>
      </c>
      <c r="D1956" s="434">
        <v>1.24E-2</v>
      </c>
      <c r="E1956" s="436"/>
      <c r="F1956" s="434"/>
      <c r="G1956" s="438"/>
      <c r="H1956" s="436">
        <v>1.01E-2</v>
      </c>
      <c r="I1956" s="434">
        <v>9.3200000000000002E-3</v>
      </c>
      <c r="J1956" s="436"/>
      <c r="K1956" s="434">
        <v>1.09E-2</v>
      </c>
      <c r="L1956" s="436"/>
      <c r="M1956" s="264">
        <f t="shared" si="2683"/>
        <v>2.4346666666666666E-2</v>
      </c>
      <c r="N1956" s="264">
        <f t="shared" si="2684"/>
        <v>2.4619411764705879E-2</v>
      </c>
      <c r="O1956" s="264">
        <f t="shared" si="2685"/>
        <v>1.8898000000000005E-2</v>
      </c>
      <c r="P1956" s="264">
        <f t="shared" si="2686"/>
        <v>2.0853333333333335E-2</v>
      </c>
      <c r="Q1956" s="442">
        <f t="shared" si="2726"/>
        <v>1.24E-2</v>
      </c>
      <c r="R1956" s="442">
        <f t="shared" si="2727"/>
        <v>1.01E-2</v>
      </c>
      <c r="S1956" s="442">
        <f t="shared" si="2728"/>
        <v>9.3200000000000002E-3</v>
      </c>
      <c r="T1956" s="442">
        <f t="shared" si="2729"/>
        <v>1.09E-2</v>
      </c>
      <c r="U1956" s="441"/>
      <c r="V1956" s="442">
        <f>AVERAGE(Q1956:T1956)</f>
        <v>1.068E-2</v>
      </c>
      <c r="W1956" s="445"/>
      <c r="X1956" s="257"/>
      <c r="Y1956" s="266">
        <v>279</v>
      </c>
    </row>
    <row r="1957" spans="1:30" ht="17.45" customHeight="1" x14ac:dyDescent="0.25">
      <c r="A1957" s="257">
        <f t="shared" si="2666"/>
        <v>5</v>
      </c>
      <c r="B1957" s="257">
        <f t="shared" si="2667"/>
        <v>2023</v>
      </c>
      <c r="C1957" s="435">
        <f t="shared" si="2689"/>
        <v>45053</v>
      </c>
      <c r="D1957" s="434"/>
      <c r="E1957" s="436">
        <v>1.54E-2</v>
      </c>
      <c r="F1957" s="434"/>
      <c r="G1957" s="438">
        <v>9.6200000000000001E-3</v>
      </c>
      <c r="H1957" s="436"/>
      <c r="I1957" s="434"/>
      <c r="J1957" s="436">
        <v>4.8700000000000002E-3</v>
      </c>
      <c r="K1957" s="434"/>
      <c r="L1957" s="436">
        <v>1.4200000000000001E-2</v>
      </c>
      <c r="M1957" s="264">
        <f t="shared" si="2683"/>
        <v>2.4279999999999993E-2</v>
      </c>
      <c r="N1957" s="264">
        <f t="shared" si="2684"/>
        <v>2.4493529411764702E-2</v>
      </c>
      <c r="O1957" s="264">
        <f t="shared" si="2685"/>
        <v>1.8297000000000008E-2</v>
      </c>
      <c r="P1957" s="264">
        <f t="shared" si="2686"/>
        <v>2.0623333333333334E-2</v>
      </c>
      <c r="Q1957" s="442">
        <f t="shared" si="2726"/>
        <v>1.54E-2</v>
      </c>
      <c r="R1957" s="442">
        <f t="shared" si="2727"/>
        <v>9.6200000000000001E-3</v>
      </c>
      <c r="S1957" s="442">
        <f t="shared" si="2728"/>
        <v>4.8700000000000002E-3</v>
      </c>
      <c r="T1957" s="442">
        <f t="shared" si="2729"/>
        <v>1.4200000000000001E-2</v>
      </c>
      <c r="V1957" s="442">
        <f>AVERAGE(Q1957:T1957)</f>
        <v>1.1022500000000001E-2</v>
      </c>
      <c r="W1957" s="445"/>
      <c r="X1957" s="265">
        <f>AVERAGE(Q1956:T1957)</f>
        <v>1.0851250000000002E-2</v>
      </c>
      <c r="Y1957" s="266">
        <v>279</v>
      </c>
    </row>
    <row r="1958" spans="1:30" ht="17.45" customHeight="1" x14ac:dyDescent="0.25">
      <c r="A1958" s="257">
        <f t="shared" si="2666"/>
        <v>5</v>
      </c>
      <c r="B1958" s="257">
        <f t="shared" si="2667"/>
        <v>2023</v>
      </c>
      <c r="C1958" s="48">
        <f t="shared" si="2689"/>
        <v>45054</v>
      </c>
      <c r="D1958" s="275">
        <v>2.6200000000000001E-2</v>
      </c>
      <c r="E1958" s="276"/>
      <c r="F1958" s="275">
        <v>3.8399999999999997E-2</v>
      </c>
      <c r="G1958" s="277"/>
      <c r="H1958" s="276">
        <v>3.5200000000000002E-2</v>
      </c>
      <c r="I1958" s="275">
        <v>2.3699999999999999E-2</v>
      </c>
      <c r="J1958" s="276"/>
      <c r="K1958" s="275">
        <v>1.89E-2</v>
      </c>
      <c r="L1958" s="276"/>
      <c r="M1958" s="264">
        <f t="shared" si="2683"/>
        <v>2.4586666666666663E-2</v>
      </c>
      <c r="N1958" s="264">
        <f t="shared" si="2684"/>
        <v>2.6268235294117644E-2</v>
      </c>
      <c r="O1958" s="264">
        <f t="shared" si="2685"/>
        <v>1.8773666666666675E-2</v>
      </c>
      <c r="P1958" s="264">
        <f t="shared" si="2686"/>
        <v>2.0800000000000003E-2</v>
      </c>
      <c r="Q1958" s="265">
        <f t="shared" si="2726"/>
        <v>2.6200000000000001E-2</v>
      </c>
      <c r="R1958" s="265">
        <f t="shared" si="2727"/>
        <v>3.6799999999999999E-2</v>
      </c>
      <c r="S1958" s="265">
        <f t="shared" si="2728"/>
        <v>2.3699999999999999E-2</v>
      </c>
      <c r="T1958" s="265">
        <f t="shared" si="2729"/>
        <v>1.89E-2</v>
      </c>
      <c r="W1958" s="265">
        <f t="shared" ref="W1958:W1959" si="2732">AVERAGE(Q1958:T1958)</f>
        <v>2.64E-2</v>
      </c>
    </row>
    <row r="1959" spans="1:30" ht="17.45" customHeight="1" x14ac:dyDescent="0.25">
      <c r="A1959" s="257">
        <f t="shared" si="2666"/>
        <v>5</v>
      </c>
      <c r="B1959" s="257">
        <f t="shared" si="2667"/>
        <v>2023</v>
      </c>
      <c r="C1959" s="8">
        <f t="shared" si="2689"/>
        <v>45055</v>
      </c>
      <c r="D1959" s="260"/>
      <c r="E1959" s="261">
        <v>2.1100000000000001E-2</v>
      </c>
      <c r="F1959" s="260"/>
      <c r="G1959" s="262">
        <v>2.58E-2</v>
      </c>
      <c r="H1959" s="261"/>
      <c r="I1959" s="260"/>
      <c r="J1959" s="261">
        <v>2.8799999999999999E-2</v>
      </c>
      <c r="K1959" s="260"/>
      <c r="L1959" s="261">
        <v>2.7300000000000001E-2</v>
      </c>
      <c r="M1959" s="264">
        <f t="shared" si="2683"/>
        <v>2.481666666666666E-2</v>
      </c>
      <c r="N1959" s="264">
        <f t="shared" si="2684"/>
        <v>2.6541764705882352E-2</v>
      </c>
      <c r="O1959" s="264">
        <f t="shared" si="2685"/>
        <v>1.9387000000000001E-2</v>
      </c>
      <c r="P1959" s="264">
        <f t="shared" si="2686"/>
        <v>2.1260000000000001E-2</v>
      </c>
      <c r="Q1959" s="265">
        <f t="shared" si="2726"/>
        <v>2.1100000000000001E-2</v>
      </c>
      <c r="R1959" s="265">
        <f t="shared" si="2727"/>
        <v>2.58E-2</v>
      </c>
      <c r="S1959" s="265">
        <f t="shared" si="2728"/>
        <v>2.8799999999999999E-2</v>
      </c>
      <c r="T1959" s="265">
        <f t="shared" si="2729"/>
        <v>2.7300000000000001E-2</v>
      </c>
      <c r="W1959" s="265">
        <f t="shared" si="2732"/>
        <v>2.5749999999999999E-2</v>
      </c>
    </row>
    <row r="1960" spans="1:30" ht="17.45" customHeight="1" x14ac:dyDescent="0.25">
      <c r="A1960" s="257">
        <f t="shared" si="2666"/>
        <v>5</v>
      </c>
      <c r="B1960" s="257">
        <f t="shared" si="2667"/>
        <v>2023</v>
      </c>
      <c r="C1960" s="8">
        <f t="shared" si="2689"/>
        <v>45056</v>
      </c>
      <c r="D1960" s="260">
        <v>1.7600000000000001E-2</v>
      </c>
      <c r="E1960" s="261"/>
      <c r="F1960" s="260">
        <v>1.26E-2</v>
      </c>
      <c r="G1960" s="262"/>
      <c r="H1960" s="261"/>
      <c r="I1960" s="260">
        <v>3.5299999999999998E-2</v>
      </c>
      <c r="J1960" s="261"/>
      <c r="K1960" s="260">
        <v>4.24E-2</v>
      </c>
      <c r="L1960" s="261"/>
      <c r="M1960" s="264">
        <f t="shared" si="2683"/>
        <v>2.4319999999999994E-2</v>
      </c>
      <c r="N1960" s="264">
        <f t="shared" si="2684"/>
        <v>2.5121176470588234E-2</v>
      </c>
      <c r="O1960" s="264">
        <f t="shared" si="2685"/>
        <v>1.9407000000000004E-2</v>
      </c>
      <c r="P1960" s="264">
        <f t="shared" si="2686"/>
        <v>2.2020000000000001E-2</v>
      </c>
      <c r="Q1960" s="265">
        <f t="shared" ref="Q1960:Q1966" si="2733">IFERROR(AVERAGE(D1960:E1960),"")</f>
        <v>1.7600000000000001E-2</v>
      </c>
      <c r="R1960" s="265">
        <f t="shared" ref="R1960:R1966" si="2734">IFERROR(AVERAGE(F1960:H1960),"")</f>
        <v>1.26E-2</v>
      </c>
      <c r="S1960" s="265">
        <f t="shared" ref="S1960:S1966" si="2735">IFERROR(AVERAGE(I1960:J1960),"")</f>
        <v>3.5299999999999998E-2</v>
      </c>
      <c r="T1960" s="265">
        <f t="shared" ref="T1960:T1966" si="2736">IFERROR(AVERAGE(K1960:L1960),"")</f>
        <v>4.24E-2</v>
      </c>
      <c r="W1960" s="265">
        <f t="shared" ref="W1960:W1962" si="2737">AVERAGE(Q1960:T1960)</f>
        <v>2.6974999999999999E-2</v>
      </c>
    </row>
    <row r="1961" spans="1:30" ht="17.45" customHeight="1" x14ac:dyDescent="0.25">
      <c r="A1961" s="257">
        <f t="shared" si="2666"/>
        <v>5</v>
      </c>
      <c r="B1961" s="257">
        <f t="shared" si="2667"/>
        <v>2023</v>
      </c>
      <c r="C1961" s="8">
        <f t="shared" si="2689"/>
        <v>45057</v>
      </c>
      <c r="D1961" s="260"/>
      <c r="E1961" s="261">
        <v>2.3599999999999999E-2</v>
      </c>
      <c r="F1961" s="260"/>
      <c r="G1961" s="262">
        <v>1.8599999999999998E-2</v>
      </c>
      <c r="H1961" s="261"/>
      <c r="I1961" s="260"/>
      <c r="J1961" s="261">
        <v>2.7099999999999999E-2</v>
      </c>
      <c r="K1961" s="260"/>
      <c r="L1961" s="261">
        <v>2.76E-2</v>
      </c>
      <c r="M1961" s="264">
        <f t="shared" si="2683"/>
        <v>2.398666666666666E-2</v>
      </c>
      <c r="N1961" s="264">
        <f t="shared" si="2684"/>
        <v>2.5085882352941173E-2</v>
      </c>
      <c r="O1961" s="264">
        <f t="shared" si="2685"/>
        <v>1.9383666666666671E-2</v>
      </c>
      <c r="P1961" s="264">
        <f t="shared" si="2686"/>
        <v>2.2243333333333334E-2</v>
      </c>
      <c r="Q1961" s="265">
        <f t="shared" si="2733"/>
        <v>2.3599999999999999E-2</v>
      </c>
      <c r="R1961" s="265">
        <f t="shared" si="2734"/>
        <v>1.8599999999999998E-2</v>
      </c>
      <c r="S1961" s="265">
        <f t="shared" si="2735"/>
        <v>2.7099999999999999E-2</v>
      </c>
      <c r="T1961" s="265">
        <f t="shared" si="2736"/>
        <v>2.76E-2</v>
      </c>
      <c r="W1961" s="265">
        <f t="shared" si="2737"/>
        <v>2.4225E-2</v>
      </c>
    </row>
    <row r="1962" spans="1:30" ht="17.45" customHeight="1" x14ac:dyDescent="0.25">
      <c r="A1962" s="257">
        <f t="shared" si="2666"/>
        <v>5</v>
      </c>
      <c r="B1962" s="257">
        <f t="shared" si="2667"/>
        <v>2023</v>
      </c>
      <c r="C1962" s="8">
        <f t="shared" si="2689"/>
        <v>45058</v>
      </c>
      <c r="D1962" s="260">
        <v>2.8299999999999999E-2</v>
      </c>
      <c r="E1962" s="261"/>
      <c r="F1962" s="260"/>
      <c r="G1962" s="262"/>
      <c r="H1962" s="261">
        <v>2.0500000000000001E-2</v>
      </c>
      <c r="I1962" s="260">
        <v>2.6499999999999999E-2</v>
      </c>
      <c r="J1962" s="261"/>
      <c r="K1962" s="260">
        <v>2.0500000000000001E-2</v>
      </c>
      <c r="L1962" s="261"/>
      <c r="M1962" s="264">
        <f t="shared" si="2683"/>
        <v>2.4183333333333324E-2</v>
      </c>
      <c r="N1962" s="264">
        <f t="shared" si="2684"/>
        <v>2.495485714285714E-2</v>
      </c>
      <c r="O1962" s="264">
        <f t="shared" si="2685"/>
        <v>1.9546999999999998E-2</v>
      </c>
      <c r="P1962" s="264">
        <f t="shared" si="2686"/>
        <v>2.2249999999999995E-2</v>
      </c>
      <c r="Q1962" s="265">
        <f t="shared" si="2733"/>
        <v>2.8299999999999999E-2</v>
      </c>
      <c r="R1962" s="265">
        <f t="shared" si="2734"/>
        <v>2.0500000000000001E-2</v>
      </c>
      <c r="S1962" s="265">
        <f t="shared" si="2735"/>
        <v>2.6499999999999999E-2</v>
      </c>
      <c r="T1962" s="265">
        <f t="shared" si="2736"/>
        <v>2.0500000000000001E-2</v>
      </c>
      <c r="W1962" s="265">
        <f t="shared" si="2737"/>
        <v>2.3949999999999999E-2</v>
      </c>
      <c r="X1962" s="265">
        <f>AVERAGE(Q1958:T1962)</f>
        <v>2.5460000000000003E-2</v>
      </c>
      <c r="Y1962" s="266">
        <v>280</v>
      </c>
    </row>
    <row r="1963" spans="1:30" ht="17.45" customHeight="1" x14ac:dyDescent="0.25">
      <c r="A1963" s="257">
        <f t="shared" si="2666"/>
        <v>5</v>
      </c>
      <c r="B1963" s="257">
        <f t="shared" si="2667"/>
        <v>2023</v>
      </c>
      <c r="C1963" s="435">
        <f t="shared" si="2689"/>
        <v>45059</v>
      </c>
      <c r="D1963" s="434"/>
      <c r="E1963" s="436">
        <v>1.8100000000000002E-2</v>
      </c>
      <c r="F1963" s="434"/>
      <c r="G1963" s="438">
        <v>1.15E-2</v>
      </c>
      <c r="H1963" s="436"/>
      <c r="I1963" s="434"/>
      <c r="J1963" s="436">
        <v>1.18E-2</v>
      </c>
      <c r="K1963" s="434"/>
      <c r="L1963" s="436">
        <v>2.4E-2</v>
      </c>
      <c r="M1963" s="264">
        <f t="shared" si="2683"/>
        <v>2.4163333333333325E-2</v>
      </c>
      <c r="N1963" s="264">
        <f t="shared" si="2684"/>
        <v>2.4871999999999995E-2</v>
      </c>
      <c r="O1963" s="264">
        <f t="shared" si="2685"/>
        <v>1.9620666666666668E-2</v>
      </c>
      <c r="P1963" s="264">
        <f t="shared" si="2686"/>
        <v>2.2186666666666667E-2</v>
      </c>
      <c r="Q1963" s="442">
        <f t="shared" si="2733"/>
        <v>1.8100000000000002E-2</v>
      </c>
      <c r="R1963" s="442">
        <f t="shared" si="2734"/>
        <v>1.15E-2</v>
      </c>
      <c r="S1963" s="442">
        <f t="shared" si="2735"/>
        <v>1.18E-2</v>
      </c>
      <c r="T1963" s="442">
        <f t="shared" si="2736"/>
        <v>2.4E-2</v>
      </c>
      <c r="U1963" s="441"/>
      <c r="V1963" s="442">
        <f>AVERAGE(Q1963:T1963)</f>
        <v>1.635E-2</v>
      </c>
      <c r="W1963" s="445"/>
      <c r="X1963" s="257"/>
      <c r="Y1963" s="266">
        <v>280</v>
      </c>
    </row>
    <row r="1964" spans="1:30" ht="17.45" customHeight="1" x14ac:dyDescent="0.25">
      <c r="A1964" s="257">
        <f t="shared" si="2666"/>
        <v>5</v>
      </c>
      <c r="B1964" s="257">
        <f t="shared" si="2667"/>
        <v>2023</v>
      </c>
      <c r="C1964" s="48">
        <f t="shared" si="2689"/>
        <v>45060</v>
      </c>
      <c r="D1964" s="434">
        <v>1.1299999999999999E-2</v>
      </c>
      <c r="E1964" s="436"/>
      <c r="F1964" s="434">
        <v>1.0699999999999999E-2</v>
      </c>
      <c r="G1964" s="438"/>
      <c r="H1964" s="436">
        <v>1.04E-2</v>
      </c>
      <c r="I1964" s="434">
        <v>7.3800000000000003E-3</v>
      </c>
      <c r="J1964" s="436"/>
      <c r="K1964" s="434">
        <v>1.3100000000000001E-2</v>
      </c>
      <c r="L1964" s="436"/>
      <c r="M1964" s="264">
        <f t="shared" si="2683"/>
        <v>2.3659999999999994E-2</v>
      </c>
      <c r="N1964" s="264">
        <f t="shared" si="2684"/>
        <v>2.3934857142857136E-2</v>
      </c>
      <c r="O1964" s="264">
        <f t="shared" si="2685"/>
        <v>1.9213333333333336E-2</v>
      </c>
      <c r="P1964" s="264">
        <f t="shared" si="2686"/>
        <v>2.1673333333333329E-2</v>
      </c>
      <c r="Q1964" s="442">
        <f t="shared" si="2733"/>
        <v>1.1299999999999999E-2</v>
      </c>
      <c r="R1964" s="442">
        <f t="shared" si="2734"/>
        <v>1.055E-2</v>
      </c>
      <c r="S1964" s="442">
        <f t="shared" si="2735"/>
        <v>7.3800000000000003E-3</v>
      </c>
      <c r="T1964" s="442">
        <f t="shared" si="2736"/>
        <v>1.3100000000000001E-2</v>
      </c>
      <c r="V1964" s="442">
        <f>AVERAGE(Q1964:T1964)</f>
        <v>1.0582500000000002E-2</v>
      </c>
      <c r="W1964" s="445"/>
      <c r="X1964" s="265">
        <f>AVERAGE(Q1963:T1964)</f>
        <v>1.3466250000000001E-2</v>
      </c>
      <c r="Y1964" s="266">
        <v>280</v>
      </c>
    </row>
    <row r="1965" spans="1:30" ht="17.45" customHeight="1" x14ac:dyDescent="0.25">
      <c r="A1965" s="257">
        <f t="shared" si="2666"/>
        <v>5</v>
      </c>
      <c r="B1965" s="257">
        <f t="shared" si="2667"/>
        <v>2023</v>
      </c>
      <c r="C1965" s="8">
        <f t="shared" si="2689"/>
        <v>45061</v>
      </c>
      <c r="D1965" s="260"/>
      <c r="E1965" s="261">
        <v>2.4899999999999999E-2</v>
      </c>
      <c r="F1965" s="260"/>
      <c r="G1965" s="262">
        <v>2.4500000000000001E-2</v>
      </c>
      <c r="H1965" s="261"/>
      <c r="I1965" s="260"/>
      <c r="J1965" s="261">
        <v>0.03</v>
      </c>
      <c r="K1965" s="260"/>
      <c r="L1965" s="261">
        <v>1.9800000000000002E-2</v>
      </c>
      <c r="M1965" s="264">
        <f t="shared" si="2683"/>
        <v>2.4099999999999996E-2</v>
      </c>
      <c r="N1965" s="264">
        <f t="shared" si="2684"/>
        <v>2.4137714285714283E-2</v>
      </c>
      <c r="O1965" s="264">
        <f t="shared" si="2685"/>
        <v>1.9853333333333337E-2</v>
      </c>
      <c r="P1965" s="264">
        <f t="shared" si="2686"/>
        <v>2.1846666666666664E-2</v>
      </c>
      <c r="Q1965" s="265">
        <f t="shared" si="2733"/>
        <v>2.4899999999999999E-2</v>
      </c>
      <c r="R1965" s="265">
        <f t="shared" si="2734"/>
        <v>2.4500000000000001E-2</v>
      </c>
      <c r="S1965" s="265">
        <f t="shared" si="2735"/>
        <v>0.03</v>
      </c>
      <c r="T1965" s="265">
        <f t="shared" si="2736"/>
        <v>1.9800000000000002E-2</v>
      </c>
      <c r="W1965" s="265">
        <f t="shared" ref="W1965:W1967" si="2738">AVERAGE(Q1965:T1965)</f>
        <v>2.4799999999999999E-2</v>
      </c>
    </row>
    <row r="1966" spans="1:30" ht="17.45" customHeight="1" x14ac:dyDescent="0.25">
      <c r="A1966" s="257">
        <f t="shared" si="2666"/>
        <v>5</v>
      </c>
      <c r="B1966" s="257">
        <f t="shared" si="2667"/>
        <v>2023</v>
      </c>
      <c r="C1966" s="8">
        <f t="shared" si="2689"/>
        <v>45062</v>
      </c>
      <c r="D1966" s="260">
        <v>3.5099999999999999E-2</v>
      </c>
      <c r="E1966" s="261"/>
      <c r="F1966" s="260">
        <v>2.81E-2</v>
      </c>
      <c r="G1966" s="262"/>
      <c r="H1966" s="261"/>
      <c r="I1966" s="260">
        <v>2.8799999999999999E-2</v>
      </c>
      <c r="J1966" s="261"/>
      <c r="K1966" s="260">
        <v>1.4E-2</v>
      </c>
      <c r="L1966" s="261"/>
      <c r="M1966" s="264">
        <f t="shared" si="2683"/>
        <v>2.4879999999999996E-2</v>
      </c>
      <c r="N1966" s="264">
        <f t="shared" si="2684"/>
        <v>2.4591999999999999E-2</v>
      </c>
      <c r="O1966" s="264">
        <f t="shared" si="2685"/>
        <v>2.0598000000000005E-2</v>
      </c>
      <c r="P1966" s="264">
        <f t="shared" si="2686"/>
        <v>2.1923333333333333E-2</v>
      </c>
      <c r="Q1966" s="265">
        <f t="shared" si="2733"/>
        <v>3.5099999999999999E-2</v>
      </c>
      <c r="R1966" s="265">
        <f t="shared" si="2734"/>
        <v>2.81E-2</v>
      </c>
      <c r="S1966" s="265">
        <f t="shared" si="2735"/>
        <v>2.8799999999999999E-2</v>
      </c>
      <c r="T1966" s="265">
        <f t="shared" si="2736"/>
        <v>1.4E-2</v>
      </c>
      <c r="W1966" s="265">
        <f t="shared" si="2738"/>
        <v>2.6499999999999999E-2</v>
      </c>
    </row>
    <row r="1967" spans="1:30" ht="17.45" customHeight="1" x14ac:dyDescent="0.25">
      <c r="A1967" s="257">
        <f t="shared" si="2666"/>
        <v>5</v>
      </c>
      <c r="B1967" s="257">
        <f t="shared" si="2667"/>
        <v>2023</v>
      </c>
      <c r="C1967" s="8">
        <f t="shared" si="2689"/>
        <v>45063</v>
      </c>
      <c r="D1967" s="260"/>
      <c r="E1967" s="261">
        <v>3.09E-2</v>
      </c>
      <c r="F1967" s="260"/>
      <c r="G1967" s="262">
        <v>2.1600000000000001E-2</v>
      </c>
      <c r="H1967" s="261"/>
      <c r="I1967" s="260"/>
      <c r="J1967" s="261">
        <v>2.7199999999999998E-2</v>
      </c>
      <c r="K1967" s="260"/>
      <c r="L1967" s="261">
        <v>3.4500000000000003E-2</v>
      </c>
      <c r="M1967" s="264">
        <f t="shared" si="2683"/>
        <v>2.5183333333333332E-2</v>
      </c>
      <c r="N1967" s="264">
        <f t="shared" si="2684"/>
        <v>2.4426285714285709E-2</v>
      </c>
      <c r="O1967" s="264">
        <f t="shared" si="2685"/>
        <v>2.0818000000000007E-2</v>
      </c>
      <c r="P1967" s="264">
        <f t="shared" si="2686"/>
        <v>2.2439999999999998E-2</v>
      </c>
      <c r="Q1967" s="265">
        <f t="shared" ref="Q1967" si="2739">IFERROR(AVERAGE(D1967:E1967),"")</f>
        <v>3.09E-2</v>
      </c>
      <c r="R1967" s="265">
        <f t="shared" ref="R1967" si="2740">IFERROR(AVERAGE(F1967:H1967),"")</f>
        <v>2.1600000000000001E-2</v>
      </c>
      <c r="S1967" s="265">
        <f t="shared" ref="S1967" si="2741">IFERROR(AVERAGE(I1967:J1967),"")</f>
        <v>2.7199999999999998E-2</v>
      </c>
      <c r="T1967" s="265">
        <f t="shared" ref="T1967" si="2742">IFERROR(AVERAGE(K1967:L1967),"")</f>
        <v>3.4500000000000003E-2</v>
      </c>
      <c r="W1967" s="265">
        <f t="shared" si="2738"/>
        <v>2.8550000000000002E-2</v>
      </c>
    </row>
    <row r="1968" spans="1:30" ht="17.45" customHeight="1" x14ac:dyDescent="0.25">
      <c r="A1968" s="257">
        <f t="shared" ref="A1968:A2031" si="2743">IF(ISNUMBER(C1968),MONTH(C1968),"")</f>
        <v>5</v>
      </c>
      <c r="B1968" s="257">
        <f t="shared" ref="B1968:B2031" si="2744">IF(ISNUMBER(C1968),YEAR(C1968),"")</f>
        <v>2023</v>
      </c>
      <c r="C1968" s="8">
        <f t="shared" si="2689"/>
        <v>45064</v>
      </c>
      <c r="D1968" s="260">
        <v>2.7199999999999998E-2</v>
      </c>
      <c r="E1968" s="261"/>
      <c r="F1968" s="260"/>
      <c r="G1968" s="262"/>
      <c r="H1968" s="261">
        <v>2.0199999999999999E-2</v>
      </c>
      <c r="I1968" s="260">
        <v>2.1899999999999999E-2</v>
      </c>
      <c r="J1968" s="261"/>
      <c r="K1968" s="260">
        <v>2.1299999999999999E-2</v>
      </c>
      <c r="L1968" s="261"/>
      <c r="M1968" s="264">
        <f t="shared" si="2683"/>
        <v>2.4899999999999999E-2</v>
      </c>
      <c r="N1968" s="264">
        <f t="shared" si="2684"/>
        <v>2.392914285714285E-2</v>
      </c>
      <c r="O1968" s="264">
        <f t="shared" si="2685"/>
        <v>2.0664666666666675E-2</v>
      </c>
      <c r="P1968" s="264">
        <f t="shared" si="2686"/>
        <v>2.2369999999999998E-2</v>
      </c>
      <c r="Q1968" s="265">
        <f t="shared" ref="Q1968:Q1970" si="2745">IFERROR(AVERAGE(D1968:E1968),"")</f>
        <v>2.7199999999999998E-2</v>
      </c>
      <c r="R1968" s="265">
        <f t="shared" ref="R1968:R1970" si="2746">IFERROR(AVERAGE(F1968:H1968),"")</f>
        <v>2.0199999999999999E-2</v>
      </c>
      <c r="S1968" s="265">
        <f t="shared" ref="S1968:S1970" si="2747">IFERROR(AVERAGE(I1968:J1968),"")</f>
        <v>2.1899999999999999E-2</v>
      </c>
      <c r="T1968" s="265">
        <f t="shared" ref="T1968:T1970" si="2748">IFERROR(AVERAGE(K1968:L1968),"")</f>
        <v>2.1299999999999999E-2</v>
      </c>
      <c r="W1968" s="265">
        <f t="shared" ref="W1968:W1969" si="2749">AVERAGE(Q1968:T1968)</f>
        <v>2.265E-2</v>
      </c>
    </row>
    <row r="1969" spans="1:30" ht="17.45" customHeight="1" x14ac:dyDescent="0.25">
      <c r="A1969" s="257">
        <f t="shared" si="2743"/>
        <v>5</v>
      </c>
      <c r="B1969" s="257">
        <f t="shared" si="2744"/>
        <v>2023</v>
      </c>
      <c r="C1969" s="8">
        <f t="shared" si="2689"/>
        <v>45065</v>
      </c>
      <c r="D1969" s="260"/>
      <c r="E1969" s="261">
        <v>2.3800000000000002E-2</v>
      </c>
      <c r="F1969" s="260"/>
      <c r="G1969" s="262">
        <v>2.18E-2</v>
      </c>
      <c r="H1969" s="261"/>
      <c r="I1969" s="260"/>
      <c r="J1969" s="261">
        <v>2.1899999999999999E-2</v>
      </c>
      <c r="K1969" s="260"/>
      <c r="L1969" s="261">
        <v>2.7199999999999998E-2</v>
      </c>
      <c r="M1969" s="264">
        <f t="shared" si="2683"/>
        <v>2.4536666666666668E-2</v>
      </c>
      <c r="N1969" s="264">
        <f t="shared" si="2684"/>
        <v>2.3843428571428568E-2</v>
      </c>
      <c r="O1969" s="264">
        <f t="shared" si="2685"/>
        <v>2.0504666666666671E-2</v>
      </c>
      <c r="P1969" s="264">
        <f t="shared" si="2686"/>
        <v>2.2143333333333334E-2</v>
      </c>
      <c r="Q1969" s="265">
        <f t="shared" si="2745"/>
        <v>2.3800000000000002E-2</v>
      </c>
      <c r="R1969" s="265">
        <f t="shared" si="2746"/>
        <v>2.18E-2</v>
      </c>
      <c r="S1969" s="265">
        <f t="shared" si="2747"/>
        <v>2.1899999999999999E-2</v>
      </c>
      <c r="T1969" s="265">
        <f t="shared" si="2748"/>
        <v>2.7199999999999998E-2</v>
      </c>
      <c r="W1969" s="265">
        <f t="shared" si="2749"/>
        <v>2.3675000000000002E-2</v>
      </c>
      <c r="X1969" s="265">
        <f>AVERAGE(Q1965:T1969)</f>
        <v>2.5234999999999997E-2</v>
      </c>
      <c r="Y1969" s="266">
        <v>281</v>
      </c>
    </row>
    <row r="1970" spans="1:30" ht="17.45" customHeight="1" x14ac:dyDescent="0.25">
      <c r="A1970" s="257">
        <f t="shared" si="2743"/>
        <v>5</v>
      </c>
      <c r="B1970" s="257">
        <f t="shared" si="2744"/>
        <v>2023</v>
      </c>
      <c r="C1970" s="48">
        <f t="shared" si="2689"/>
        <v>45066</v>
      </c>
      <c r="D1970" s="434">
        <v>1.4999999999999999E-2</v>
      </c>
      <c r="E1970" s="436"/>
      <c r="F1970" s="434">
        <v>1.21E-2</v>
      </c>
      <c r="G1970" s="438"/>
      <c r="H1970" s="436">
        <v>1.2800000000000001E-2</v>
      </c>
      <c r="I1970" s="434">
        <v>1.24E-2</v>
      </c>
      <c r="J1970" s="436"/>
      <c r="K1970" s="434">
        <v>1.2800000000000001E-2</v>
      </c>
      <c r="L1970" s="436"/>
      <c r="M1970" s="264">
        <f t="shared" si="2683"/>
        <v>2.4190000000000003E-2</v>
      </c>
      <c r="N1970" s="264">
        <f t="shared" si="2684"/>
        <v>2.2834857142857143E-2</v>
      </c>
      <c r="O1970" s="264">
        <f t="shared" si="2685"/>
        <v>2.0168000000000002E-2</v>
      </c>
      <c r="P1970" s="264">
        <f t="shared" si="2686"/>
        <v>2.1706666666666669E-2</v>
      </c>
      <c r="Q1970" s="442">
        <f t="shared" si="2745"/>
        <v>1.4999999999999999E-2</v>
      </c>
      <c r="R1970" s="442">
        <f t="shared" si="2746"/>
        <v>1.2449999999999999E-2</v>
      </c>
      <c r="S1970" s="442">
        <f t="shared" si="2747"/>
        <v>1.24E-2</v>
      </c>
      <c r="T1970" s="442">
        <f t="shared" si="2748"/>
        <v>1.2800000000000001E-2</v>
      </c>
      <c r="V1970" s="442">
        <f>AVERAGE(Q1970:T1970)</f>
        <v>1.3162499999999999E-2</v>
      </c>
      <c r="W1970" s="445"/>
      <c r="X1970" s="257"/>
      <c r="Y1970" s="266">
        <v>281</v>
      </c>
    </row>
    <row r="1971" spans="1:30" ht="17.45" customHeight="1" x14ac:dyDescent="0.25">
      <c r="A1971" s="257">
        <f t="shared" si="2743"/>
        <v>5</v>
      </c>
      <c r="B1971" s="257">
        <f t="shared" si="2744"/>
        <v>2023</v>
      </c>
      <c r="C1971" s="435">
        <f t="shared" si="2689"/>
        <v>45067</v>
      </c>
      <c r="D1971" s="434"/>
      <c r="E1971" s="436">
        <v>1.0800000000000001E-2</v>
      </c>
      <c r="F1971" s="434"/>
      <c r="G1971" s="438">
        <v>1.5800000000000002E-2</v>
      </c>
      <c r="H1971" s="436"/>
      <c r="I1971" s="434"/>
      <c r="J1971" s="436">
        <v>5.5399999999999998E-3</v>
      </c>
      <c r="K1971" s="434"/>
      <c r="L1971" s="436">
        <v>1.52E-2</v>
      </c>
      <c r="M1971" s="264">
        <f t="shared" si="2683"/>
        <v>2.3763333333333341E-2</v>
      </c>
      <c r="N1971" s="264">
        <f t="shared" si="2684"/>
        <v>2.2243428571428567E-2</v>
      </c>
      <c r="O1971" s="264">
        <f t="shared" si="2685"/>
        <v>1.9625999999999998E-2</v>
      </c>
      <c r="P1971" s="264">
        <f t="shared" si="2686"/>
        <v>2.1293333333333334E-2</v>
      </c>
      <c r="Q1971" s="442">
        <f t="shared" ref="Q1971:Q1972" si="2750">IFERROR(AVERAGE(D1971:E1971),"")</f>
        <v>1.0800000000000001E-2</v>
      </c>
      <c r="R1971" s="442">
        <f t="shared" ref="R1971:R1972" si="2751">IFERROR(AVERAGE(F1971:H1971),"")</f>
        <v>1.5800000000000002E-2</v>
      </c>
      <c r="S1971" s="442">
        <f t="shared" ref="S1971:S1972" si="2752">IFERROR(AVERAGE(I1971:J1971),"")</f>
        <v>5.5399999999999998E-3</v>
      </c>
      <c r="T1971" s="442">
        <f t="shared" ref="T1971:T1972" si="2753">IFERROR(AVERAGE(K1971:L1971),"")</f>
        <v>1.52E-2</v>
      </c>
      <c r="V1971" s="442">
        <f>AVERAGE(Q1971:T1971)</f>
        <v>1.1835E-2</v>
      </c>
      <c r="W1971" s="445"/>
      <c r="X1971" s="265">
        <f>AVERAGE(Q1970:T1971)</f>
        <v>1.2498749999999999E-2</v>
      </c>
      <c r="Y1971" s="266">
        <v>281</v>
      </c>
    </row>
    <row r="1972" spans="1:30" ht="17.45" customHeight="1" x14ac:dyDescent="0.25">
      <c r="A1972" s="257">
        <f t="shared" si="2743"/>
        <v>5</v>
      </c>
      <c r="B1972" s="257">
        <f t="shared" si="2744"/>
        <v>2023</v>
      </c>
      <c r="C1972" s="8">
        <f t="shared" si="2689"/>
        <v>45068</v>
      </c>
      <c r="D1972" s="260">
        <v>5.3400000000000003E-2</v>
      </c>
      <c r="E1972" s="261"/>
      <c r="F1972" s="260">
        <v>3.9800000000000002E-2</v>
      </c>
      <c r="G1972" s="262"/>
      <c r="H1972" s="261"/>
      <c r="I1972" s="260">
        <v>2.4199999999999999E-2</v>
      </c>
      <c r="J1972" s="261"/>
      <c r="K1972" s="260">
        <v>1.9199999999999998E-2</v>
      </c>
      <c r="L1972" s="261"/>
      <c r="M1972" s="264">
        <f t="shared" si="2683"/>
        <v>2.4943333333333338E-2</v>
      </c>
      <c r="N1972" s="264">
        <f t="shared" si="2684"/>
        <v>2.2789142857142859E-2</v>
      </c>
      <c r="O1972" s="264">
        <f t="shared" si="2685"/>
        <v>2.0002666666666665E-2</v>
      </c>
      <c r="P1972" s="264">
        <f t="shared" si="2686"/>
        <v>2.1253333333333332E-2</v>
      </c>
      <c r="Q1972" s="265">
        <f t="shared" si="2750"/>
        <v>5.3400000000000003E-2</v>
      </c>
      <c r="R1972" s="265">
        <f t="shared" si="2751"/>
        <v>3.9800000000000002E-2</v>
      </c>
      <c r="S1972" s="265">
        <f t="shared" si="2752"/>
        <v>2.4199999999999999E-2</v>
      </c>
      <c r="T1972" s="265">
        <f t="shared" si="2753"/>
        <v>1.9199999999999998E-2</v>
      </c>
      <c r="W1972" s="265">
        <f t="shared" ref="W1972" si="2754">AVERAGE(Q1972:T1972)</f>
        <v>3.415E-2</v>
      </c>
    </row>
    <row r="1973" spans="1:30" ht="17.45" customHeight="1" x14ac:dyDescent="0.25">
      <c r="A1973" s="257">
        <f t="shared" si="2743"/>
        <v>5</v>
      </c>
      <c r="B1973" s="257">
        <f t="shared" si="2744"/>
        <v>2023</v>
      </c>
      <c r="C1973" s="8">
        <f t="shared" si="2689"/>
        <v>45069</v>
      </c>
      <c r="D1973" s="260"/>
      <c r="E1973" s="261">
        <v>3.9300000000000002E-2</v>
      </c>
      <c r="F1973" s="260"/>
      <c r="G1973" s="262">
        <v>1.6299999999999999E-2</v>
      </c>
      <c r="H1973" s="261"/>
      <c r="I1973" s="260"/>
      <c r="J1973" s="261">
        <v>1.89E-2</v>
      </c>
      <c r="K1973" s="260"/>
      <c r="L1973" s="261">
        <v>2.2700000000000001E-2</v>
      </c>
      <c r="M1973" s="264">
        <f t="shared" si="2683"/>
        <v>2.5836666666666674E-2</v>
      </c>
      <c r="N1973" s="264">
        <f t="shared" si="2684"/>
        <v>2.2917714285714284E-2</v>
      </c>
      <c r="O1973" s="264">
        <f t="shared" si="2685"/>
        <v>2.0430666666666663E-2</v>
      </c>
      <c r="P1973" s="264">
        <f t="shared" si="2686"/>
        <v>2.1510000000000008E-2</v>
      </c>
      <c r="Q1973" s="265">
        <f t="shared" ref="Q1973" si="2755">IFERROR(AVERAGE(D1973:E1973),"")</f>
        <v>3.9300000000000002E-2</v>
      </c>
      <c r="R1973" s="265">
        <f t="shared" ref="R1973" si="2756">IFERROR(AVERAGE(F1973:H1973),"")</f>
        <v>1.6299999999999999E-2</v>
      </c>
      <c r="S1973" s="265">
        <f t="shared" ref="S1973" si="2757">IFERROR(AVERAGE(I1973:J1973),"")</f>
        <v>1.89E-2</v>
      </c>
      <c r="T1973" s="265">
        <f t="shared" ref="T1973" si="2758">IFERROR(AVERAGE(K1973:L1973),"")</f>
        <v>2.2700000000000001E-2</v>
      </c>
      <c r="W1973" s="265">
        <f t="shared" ref="W1973" si="2759">AVERAGE(Q1973:T1973)</f>
        <v>2.4299999999999999E-2</v>
      </c>
    </row>
    <row r="1974" spans="1:30" ht="17.45" customHeight="1" x14ac:dyDescent="0.25">
      <c r="A1974" s="257">
        <f t="shared" si="2743"/>
        <v>5</v>
      </c>
      <c r="B1974" s="257">
        <f t="shared" si="2744"/>
        <v>2023</v>
      </c>
      <c r="C1974" s="8">
        <f t="shared" si="2689"/>
        <v>45070</v>
      </c>
      <c r="D1974" s="260">
        <v>2.8400000000000002E-2</v>
      </c>
      <c r="E1974" s="261"/>
      <c r="F1974" s="260"/>
      <c r="G1974" s="262"/>
      <c r="H1974" s="261">
        <v>1.4800000000000001E-2</v>
      </c>
      <c r="I1974" s="260">
        <v>1.5900000000000001E-2</v>
      </c>
      <c r="J1974" s="261"/>
      <c r="K1974" s="260">
        <v>1.78E-2</v>
      </c>
      <c r="L1974" s="261"/>
      <c r="M1974" s="264">
        <f t="shared" si="2683"/>
        <v>2.5836666666666674E-2</v>
      </c>
      <c r="N1974" s="264">
        <f t="shared" si="2684"/>
        <v>2.262628571428571E-2</v>
      </c>
      <c r="O1974" s="264">
        <f t="shared" si="2685"/>
        <v>2.0280666666666666E-2</v>
      </c>
      <c r="P1974" s="264">
        <f t="shared" si="2686"/>
        <v>2.1420000000000005E-2</v>
      </c>
      <c r="Q1974" s="265">
        <f t="shared" ref="Q1974:Q1975" si="2760">IFERROR(AVERAGE(D1974:E1974),"")</f>
        <v>2.8400000000000002E-2</v>
      </c>
      <c r="R1974" s="265">
        <f t="shared" ref="R1974:R1975" si="2761">IFERROR(AVERAGE(F1974:H1974),"")</f>
        <v>1.4800000000000001E-2</v>
      </c>
      <c r="S1974" s="265">
        <f t="shared" ref="S1974:S1975" si="2762">IFERROR(AVERAGE(I1974:J1974),"")</f>
        <v>1.5900000000000001E-2</v>
      </c>
      <c r="T1974" s="265">
        <f t="shared" ref="T1974:T1975" si="2763">IFERROR(AVERAGE(K1974:L1974),"")</f>
        <v>1.78E-2</v>
      </c>
      <c r="W1974" s="265">
        <f t="shared" ref="W1974:W1975" si="2764">AVERAGE(Q1974:T1974)</f>
        <v>1.9224999999999999E-2</v>
      </c>
    </row>
    <row r="1975" spans="1:30" ht="17.45" customHeight="1" x14ac:dyDescent="0.25">
      <c r="A1975" s="257">
        <f t="shared" si="2743"/>
        <v>5</v>
      </c>
      <c r="B1975" s="257">
        <f t="shared" si="2744"/>
        <v>2023</v>
      </c>
      <c r="C1975" s="8">
        <f t="shared" si="2689"/>
        <v>45071</v>
      </c>
      <c r="D1975" s="260"/>
      <c r="E1975" s="261">
        <v>2.6599999999999999E-2</v>
      </c>
      <c r="F1975" s="260"/>
      <c r="G1975" s="262">
        <v>3.78E-2</v>
      </c>
      <c r="H1975" s="261"/>
      <c r="I1975" s="260"/>
      <c r="J1975" s="261">
        <v>0.02</v>
      </c>
      <c r="K1975" s="260"/>
      <c r="L1975" s="261">
        <v>2.1100000000000001E-2</v>
      </c>
      <c r="M1975" s="264">
        <f t="shared" si="2683"/>
        <v>2.5843333333333336E-2</v>
      </c>
      <c r="N1975" s="264">
        <f t="shared" si="2684"/>
        <v>2.3077714285714285E-2</v>
      </c>
      <c r="O1975" s="264">
        <f t="shared" si="2685"/>
        <v>2.0224000000000002E-2</v>
      </c>
      <c r="P1975" s="264">
        <f t="shared" si="2686"/>
        <v>2.1460000000000003E-2</v>
      </c>
      <c r="Q1975" s="265">
        <f t="shared" si="2760"/>
        <v>2.6599999999999999E-2</v>
      </c>
      <c r="R1975" s="265">
        <f t="shared" si="2761"/>
        <v>3.78E-2</v>
      </c>
      <c r="S1975" s="265">
        <f t="shared" si="2762"/>
        <v>0.02</v>
      </c>
      <c r="T1975" s="265">
        <f t="shared" si="2763"/>
        <v>2.1100000000000001E-2</v>
      </c>
      <c r="W1975" s="265">
        <f t="shared" si="2764"/>
        <v>2.6375000000000003E-2</v>
      </c>
    </row>
    <row r="1976" spans="1:30" ht="17.45" customHeight="1" x14ac:dyDescent="0.25">
      <c r="A1976" s="257">
        <f t="shared" si="2743"/>
        <v>5</v>
      </c>
      <c r="B1976" s="257">
        <f t="shared" si="2744"/>
        <v>2023</v>
      </c>
      <c r="C1976" s="48">
        <f t="shared" si="2689"/>
        <v>45072</v>
      </c>
      <c r="D1976" s="275">
        <v>3.8300000000000001E-2</v>
      </c>
      <c r="E1976" s="276"/>
      <c r="F1976" s="275">
        <v>2.7E-2</v>
      </c>
      <c r="G1976" s="277"/>
      <c r="H1976" s="276">
        <v>2.5100000000000001E-2</v>
      </c>
      <c r="I1976" s="275">
        <v>1.8700000000000001E-2</v>
      </c>
      <c r="J1976" s="276"/>
      <c r="K1976" s="275">
        <v>1.6500000000000001E-2</v>
      </c>
      <c r="L1976" s="276"/>
      <c r="M1976" s="264">
        <f t="shared" si="2683"/>
        <v>2.6313333333333338E-2</v>
      </c>
      <c r="N1976" s="264">
        <f t="shared" si="2684"/>
        <v>2.2414857142857146E-2</v>
      </c>
      <c r="O1976" s="264">
        <f t="shared" si="2685"/>
        <v>1.9760666666666669E-2</v>
      </c>
      <c r="P1976" s="264">
        <f t="shared" si="2686"/>
        <v>2.1376666666666669E-2</v>
      </c>
      <c r="Q1976" s="265">
        <f t="shared" ref="Q1976" si="2765">IFERROR(AVERAGE(D1976:E1976),"")</f>
        <v>3.8300000000000001E-2</v>
      </c>
      <c r="R1976" s="265">
        <f t="shared" ref="R1976" si="2766">IFERROR(AVERAGE(F1976:H1976),"")</f>
        <v>2.605E-2</v>
      </c>
      <c r="S1976" s="265">
        <f t="shared" ref="S1976" si="2767">IFERROR(AVERAGE(I1976:J1976),"")</f>
        <v>1.8700000000000001E-2</v>
      </c>
      <c r="T1976" s="265">
        <f t="shared" ref="T1976" si="2768">IFERROR(AVERAGE(K1976:L1976),"")</f>
        <v>1.6500000000000001E-2</v>
      </c>
      <c r="W1976" s="265">
        <f t="shared" ref="W1976" si="2769">AVERAGE(Q1976:T1976)</f>
        <v>2.4887500000000003E-2</v>
      </c>
      <c r="X1976" s="265">
        <f>AVERAGE(Q1972:T1976)</f>
        <v>2.5787500000000001E-2</v>
      </c>
      <c r="Y1976" s="266">
        <v>282</v>
      </c>
    </row>
    <row r="1977" spans="1:30" ht="17.45" customHeight="1" x14ac:dyDescent="0.25">
      <c r="A1977" s="257">
        <f t="shared" si="2743"/>
        <v>5</v>
      </c>
      <c r="B1977" s="257">
        <f t="shared" si="2744"/>
        <v>2023</v>
      </c>
      <c r="C1977" s="435">
        <f t="shared" si="2689"/>
        <v>45073</v>
      </c>
      <c r="D1977" s="448"/>
      <c r="E1977" s="449">
        <v>2.8000000000000001E-2</v>
      </c>
      <c r="F1977" s="448"/>
      <c r="G1977" s="450">
        <v>1.41E-2</v>
      </c>
      <c r="H1977" s="449"/>
      <c r="I1977" s="448"/>
      <c r="J1977" s="449">
        <v>9.3900000000000008E-3</v>
      </c>
      <c r="K1977" s="448"/>
      <c r="L1977" s="449">
        <v>1.5699999999999999E-2</v>
      </c>
      <c r="M1977" s="264">
        <f t="shared" si="2683"/>
        <v>2.6480000000000004E-2</v>
      </c>
      <c r="N1977" s="264">
        <f t="shared" si="2684"/>
        <v>2.2074857142857146E-2</v>
      </c>
      <c r="O1977" s="264">
        <f t="shared" si="2685"/>
        <v>1.9173666666666669E-2</v>
      </c>
      <c r="P1977" s="264">
        <f t="shared" si="2686"/>
        <v>2.1230000000000006E-2</v>
      </c>
      <c r="Q1977" s="442">
        <f t="shared" ref="Q1977:Q1980" si="2770">IFERROR(AVERAGE(D1977:E1977),"")</f>
        <v>2.8000000000000001E-2</v>
      </c>
      <c r="R1977" s="442">
        <f t="shared" ref="R1977:R1980" si="2771">IFERROR(AVERAGE(F1977:H1977),"")</f>
        <v>1.41E-2</v>
      </c>
      <c r="S1977" s="442">
        <f t="shared" ref="S1977:S1980" si="2772">IFERROR(AVERAGE(I1977:J1977),"")</f>
        <v>9.3900000000000008E-3</v>
      </c>
      <c r="T1977" s="442">
        <f t="shared" ref="T1977:T1980" si="2773">IFERROR(AVERAGE(K1977:L1977),"")</f>
        <v>1.5699999999999999E-2</v>
      </c>
      <c r="V1977" s="442">
        <f>AVERAGE(Q1977:T1977)</f>
        <v>1.67975E-2</v>
      </c>
      <c r="W1977" s="445"/>
      <c r="X1977" s="257"/>
      <c r="Y1977" s="266">
        <v>282</v>
      </c>
    </row>
    <row r="1978" spans="1:30" ht="17.45" customHeight="1" thickBot="1" x14ac:dyDescent="0.3">
      <c r="A1978" s="257">
        <f t="shared" si="2743"/>
        <v>5</v>
      </c>
      <c r="B1978" s="257">
        <f t="shared" si="2744"/>
        <v>2023</v>
      </c>
      <c r="C1978" s="435">
        <f t="shared" si="2689"/>
        <v>45074</v>
      </c>
      <c r="D1978" s="448">
        <v>1.2E-2</v>
      </c>
      <c r="E1978" s="449"/>
      <c r="F1978" s="448">
        <v>5.8100000000000001E-3</v>
      </c>
      <c r="G1978" s="450"/>
      <c r="H1978" s="449"/>
      <c r="I1978" s="448">
        <v>5.2100000000000002E-3</v>
      </c>
      <c r="J1978" s="449"/>
      <c r="K1978" s="448">
        <v>0.01</v>
      </c>
      <c r="L1978" s="449"/>
      <c r="M1978" s="264">
        <f t="shared" si="2683"/>
        <v>2.5753333333333336E-2</v>
      </c>
      <c r="N1978" s="264">
        <f t="shared" si="2684"/>
        <v>2.1115142857142864E-2</v>
      </c>
      <c r="O1978" s="264">
        <f t="shared" si="2685"/>
        <v>1.8287333333333336E-2</v>
      </c>
      <c r="P1978" s="264">
        <f t="shared" si="2686"/>
        <v>2.0916666666666674E-2</v>
      </c>
      <c r="Q1978" s="442">
        <f t="shared" si="2770"/>
        <v>1.2E-2</v>
      </c>
      <c r="R1978" s="442">
        <f t="shared" si="2771"/>
        <v>5.8100000000000001E-3</v>
      </c>
      <c r="S1978" s="442">
        <f t="shared" si="2772"/>
        <v>5.2100000000000002E-3</v>
      </c>
      <c r="T1978" s="442">
        <f t="shared" si="2773"/>
        <v>0.01</v>
      </c>
      <c r="V1978" s="442">
        <f>AVERAGE(Q1978:T1978)</f>
        <v>8.2550000000000002E-3</v>
      </c>
      <c r="W1978" s="445"/>
      <c r="X1978" s="265">
        <f>AVERAGE(Q1977:T1978)</f>
        <v>1.2526249999999999E-2</v>
      </c>
      <c r="Y1978" s="266">
        <v>282</v>
      </c>
    </row>
    <row r="1979" spans="1:30" ht="17.45" customHeight="1" thickBot="1" x14ac:dyDescent="0.3">
      <c r="A1979" s="257">
        <f t="shared" si="2743"/>
        <v>5</v>
      </c>
      <c r="B1979" s="257">
        <f t="shared" si="2744"/>
        <v>2023</v>
      </c>
      <c r="C1979" s="8">
        <f t="shared" si="2689"/>
        <v>45075</v>
      </c>
      <c r="D1979" s="252"/>
      <c r="E1979" s="253">
        <v>1.3899999999999999E-2</v>
      </c>
      <c r="F1979" s="252"/>
      <c r="G1979" s="254">
        <v>1.11E-2</v>
      </c>
      <c r="H1979" s="253"/>
      <c r="I1979" s="252"/>
      <c r="J1979" s="253">
        <v>4.9100000000000003E-3</v>
      </c>
      <c r="K1979" s="252"/>
      <c r="L1979" s="253">
        <v>1.41E-2</v>
      </c>
      <c r="M1979" s="264">
        <f t="shared" si="2683"/>
        <v>2.5760000000000002E-2</v>
      </c>
      <c r="N1979" s="264">
        <f t="shared" si="2684"/>
        <v>2.1003714285714289E-2</v>
      </c>
      <c r="O1979" s="264">
        <f t="shared" si="2685"/>
        <v>1.7954333333333336E-2</v>
      </c>
      <c r="P1979" s="264">
        <f t="shared" si="2686"/>
        <v>2.0783333333333338E-2</v>
      </c>
      <c r="Q1979" s="265">
        <f t="shared" si="2770"/>
        <v>1.3899999999999999E-2</v>
      </c>
      <c r="R1979" s="265">
        <f t="shared" si="2771"/>
        <v>1.11E-2</v>
      </c>
      <c r="S1979" s="265">
        <f t="shared" si="2772"/>
        <v>4.9100000000000003E-3</v>
      </c>
      <c r="T1979" s="265">
        <f t="shared" si="2773"/>
        <v>1.41E-2</v>
      </c>
      <c r="W1979" s="265">
        <f t="shared" ref="W1979:W1980" si="2774">AVERAGE(Q1979:T1979)</f>
        <v>1.10025E-2</v>
      </c>
      <c r="Z1979" s="514" t="s">
        <v>94</v>
      </c>
      <c r="AA1979" s="515">
        <v>2023</v>
      </c>
      <c r="AB1979" s="516"/>
      <c r="AC1979" s="516"/>
      <c r="AD1979" s="516"/>
    </row>
    <row r="1980" spans="1:30" ht="17.45" customHeight="1" x14ac:dyDescent="0.25">
      <c r="A1980" s="257">
        <f t="shared" si="2743"/>
        <v>5</v>
      </c>
      <c r="B1980" s="257">
        <f t="shared" si="2744"/>
        <v>2023</v>
      </c>
      <c r="C1980" s="8">
        <f t="shared" si="2689"/>
        <v>45076</v>
      </c>
      <c r="D1980" s="260">
        <v>4.0099999999999997E-2</v>
      </c>
      <c r="E1980" s="261"/>
      <c r="F1980" s="260"/>
      <c r="G1980" s="262"/>
      <c r="H1980" s="261">
        <v>2.86E-2</v>
      </c>
      <c r="I1980" s="260">
        <v>2.1899999999999999E-2</v>
      </c>
      <c r="J1980" s="261"/>
      <c r="K1980" s="260">
        <v>1.54E-2</v>
      </c>
      <c r="L1980" s="261"/>
      <c r="M1980" s="264">
        <f t="shared" si="2683"/>
        <v>2.5983333333333334E-2</v>
      </c>
      <c r="N1980" s="264">
        <f t="shared" si="2684"/>
        <v>2.0903714285714286E-2</v>
      </c>
      <c r="O1980" s="264">
        <f t="shared" si="2685"/>
        <v>1.8464666666666671E-2</v>
      </c>
      <c r="P1980" s="264">
        <f t="shared" si="2686"/>
        <v>2.0753333333333335E-2</v>
      </c>
      <c r="Q1980" s="265">
        <f t="shared" si="2770"/>
        <v>4.0099999999999997E-2</v>
      </c>
      <c r="R1980" s="265">
        <f t="shared" si="2771"/>
        <v>2.86E-2</v>
      </c>
      <c r="S1980" s="265">
        <f t="shared" si="2772"/>
        <v>2.1899999999999999E-2</v>
      </c>
      <c r="T1980" s="265">
        <f t="shared" si="2773"/>
        <v>1.54E-2</v>
      </c>
      <c r="W1980" s="265">
        <f t="shared" si="2774"/>
        <v>2.6499999999999999E-2</v>
      </c>
      <c r="Z1980" s="517" t="s">
        <v>35</v>
      </c>
      <c r="AA1980" s="517" t="s">
        <v>1</v>
      </c>
      <c r="AB1980" s="517" t="s">
        <v>2</v>
      </c>
      <c r="AC1980" s="517" t="s">
        <v>9</v>
      </c>
      <c r="AD1980" s="517" t="s">
        <v>12</v>
      </c>
    </row>
    <row r="1981" spans="1:30" ht="17.45" customHeight="1" thickBot="1" x14ac:dyDescent="0.3">
      <c r="A1981" s="257">
        <f t="shared" si="2743"/>
        <v>5</v>
      </c>
      <c r="B1981" s="257">
        <f t="shared" si="2744"/>
        <v>2023</v>
      </c>
      <c r="C1981" s="116">
        <f t="shared" si="2689"/>
        <v>45077</v>
      </c>
      <c r="D1981" s="126"/>
      <c r="E1981" s="129">
        <v>2.5399999999999999E-2</v>
      </c>
      <c r="F1981" s="126"/>
      <c r="G1981" s="128">
        <v>2.1600000000000001E-2</v>
      </c>
      <c r="H1981" s="129"/>
      <c r="I1981" s="126"/>
      <c r="J1981" s="129">
        <v>2.0299999999999999E-2</v>
      </c>
      <c r="K1981" s="126"/>
      <c r="L1981" s="129">
        <v>3.4799999999999998E-2</v>
      </c>
      <c r="M1981" s="264">
        <f t="shared" si="2683"/>
        <v>2.6059999999999996E-2</v>
      </c>
      <c r="N1981" s="264">
        <f t="shared" si="2684"/>
        <v>2.0995142857142858E-2</v>
      </c>
      <c r="O1981" s="264">
        <f t="shared" si="2685"/>
        <v>1.8870666666666668E-2</v>
      </c>
      <c r="P1981" s="264">
        <f t="shared" si="2686"/>
        <v>2.0943333333333335E-2</v>
      </c>
      <c r="Q1981" s="308">
        <f t="shared" ref="Q1981:Q1985" si="2775">IFERROR(AVERAGE(D1981:E1981),"")</f>
        <v>2.5399999999999999E-2</v>
      </c>
      <c r="R1981" s="308">
        <f t="shared" ref="R1981:R1985" si="2776">IFERROR(AVERAGE(F1981:H1981),"")</f>
        <v>2.1600000000000001E-2</v>
      </c>
      <c r="S1981" s="308">
        <f t="shared" ref="S1981:S1985" si="2777">IFERROR(AVERAGE(I1981:J1981),"")</f>
        <v>2.0299999999999999E-2</v>
      </c>
      <c r="T1981" s="308">
        <f t="shared" ref="T1981:T1985" si="2778">IFERROR(AVERAGE(K1981:L1981),"")</f>
        <v>3.4799999999999998E-2</v>
      </c>
      <c r="U1981" s="315"/>
      <c r="V1981" s="315"/>
      <c r="W1981" s="308">
        <f t="shared" ref="W1981:W1983" si="2779">AVERAGE(Q1981:T1981)</f>
        <v>2.5524999999999999E-2</v>
      </c>
      <c r="X1981" s="315"/>
      <c r="Y1981" s="315"/>
      <c r="Z1981" s="518" t="s">
        <v>58</v>
      </c>
      <c r="AA1981" s="519">
        <f>AVERAGE(D1951:E1981)</f>
        <v>2.5964516129032257E-2</v>
      </c>
      <c r="AB1981" s="519">
        <f>AVERAGE(F1951:H1981)</f>
        <v>2.0923055555555556E-2</v>
      </c>
      <c r="AC1981" s="519">
        <f>AVERAGE(I1951:J1981)</f>
        <v>1.8523870967741937E-2</v>
      </c>
      <c r="AD1981" s="519">
        <f>AVERAGE(K1951:L1981)</f>
        <v>2.1206451612903226E-2</v>
      </c>
    </row>
    <row r="1982" spans="1:30" ht="17.45" customHeight="1" x14ac:dyDescent="0.25">
      <c r="A1982" s="257">
        <f t="shared" si="2743"/>
        <v>6</v>
      </c>
      <c r="B1982" s="257">
        <f t="shared" si="2744"/>
        <v>2023</v>
      </c>
      <c r="C1982" s="160">
        <f t="shared" si="2689"/>
        <v>45078</v>
      </c>
      <c r="D1982" s="532">
        <v>2.5700000000000001E-2</v>
      </c>
      <c r="E1982" s="533"/>
      <c r="F1982" s="532">
        <v>1.5800000000000002E-2</v>
      </c>
      <c r="G1982" s="535"/>
      <c r="H1982" s="533">
        <v>1.5699999999999999E-2</v>
      </c>
      <c r="I1982" s="532">
        <v>1.9300000000000001E-2</v>
      </c>
      <c r="J1982" s="533"/>
      <c r="K1982" s="532">
        <v>1.9599999999999999E-2</v>
      </c>
      <c r="L1982" s="533"/>
      <c r="M1982" s="264">
        <f t="shared" si="2683"/>
        <v>2.5416666666666664E-2</v>
      </c>
      <c r="N1982" s="264">
        <f t="shared" si="2684"/>
        <v>1.9903714285714285E-2</v>
      </c>
      <c r="O1982" s="264">
        <f t="shared" si="2685"/>
        <v>1.8967333333333333E-2</v>
      </c>
      <c r="P1982" s="264">
        <f t="shared" si="2686"/>
        <v>2.1039999999999996E-2</v>
      </c>
      <c r="Q1982" s="265">
        <f t="shared" si="2775"/>
        <v>2.5700000000000001E-2</v>
      </c>
      <c r="R1982" s="265">
        <f t="shared" si="2776"/>
        <v>1.575E-2</v>
      </c>
      <c r="S1982" s="265">
        <f t="shared" si="2777"/>
        <v>1.9300000000000001E-2</v>
      </c>
      <c r="T1982" s="265">
        <f t="shared" si="2778"/>
        <v>1.9599999999999999E-2</v>
      </c>
      <c r="W1982" s="265">
        <f t="shared" si="2779"/>
        <v>2.0087500000000001E-2</v>
      </c>
      <c r="Z1982" s="518" t="s">
        <v>59</v>
      </c>
      <c r="AA1982" s="519">
        <f>MAX(D1951:E1981)</f>
        <v>5.3400000000000003E-2</v>
      </c>
      <c r="AB1982" s="519">
        <f>MAX(F1951:H1981)</f>
        <v>4.1799999999999997E-2</v>
      </c>
      <c r="AC1982" s="519">
        <f>MAX(I1951:J1981)</f>
        <v>3.5299999999999998E-2</v>
      </c>
      <c r="AD1982" s="519">
        <f>MAX(K1951:L1981)</f>
        <v>4.2500000000000003E-2</v>
      </c>
    </row>
    <row r="1983" spans="1:30" ht="17.45" customHeight="1" thickBot="1" x14ac:dyDescent="0.3">
      <c r="A1983" s="257">
        <f t="shared" si="2743"/>
        <v>6</v>
      </c>
      <c r="B1983" s="257">
        <f t="shared" si="2744"/>
        <v>2023</v>
      </c>
      <c r="C1983" s="8">
        <f t="shared" si="2689"/>
        <v>45079</v>
      </c>
      <c r="D1983" s="260"/>
      <c r="E1983" s="261">
        <v>2.98E-2</v>
      </c>
      <c r="F1983" s="260"/>
      <c r="G1983" s="262">
        <v>2.0899999999999998E-2</v>
      </c>
      <c r="H1983" s="261"/>
      <c r="I1983" s="260"/>
      <c r="J1983" s="261">
        <v>1.7399999999999999E-2</v>
      </c>
      <c r="K1983" s="260"/>
      <c r="L1983" s="261">
        <v>2.24E-2</v>
      </c>
      <c r="M1983" s="264">
        <f t="shared" si="2683"/>
        <v>2.4723333333333333E-2</v>
      </c>
      <c r="N1983" s="264">
        <f t="shared" si="2684"/>
        <v>1.9860857142857142E-2</v>
      </c>
      <c r="O1983" s="264">
        <f t="shared" si="2685"/>
        <v>1.8897333333333332E-2</v>
      </c>
      <c r="P1983" s="264">
        <f t="shared" si="2686"/>
        <v>2.0369999999999996E-2</v>
      </c>
      <c r="Q1983" s="265">
        <f t="shared" si="2775"/>
        <v>2.98E-2</v>
      </c>
      <c r="R1983" s="265">
        <f t="shared" si="2776"/>
        <v>2.0899999999999998E-2</v>
      </c>
      <c r="S1983" s="265">
        <f t="shared" si="2777"/>
        <v>1.7399999999999999E-2</v>
      </c>
      <c r="T1983" s="265">
        <f t="shared" si="2778"/>
        <v>2.24E-2</v>
      </c>
      <c r="W1983" s="265">
        <f t="shared" si="2779"/>
        <v>2.2624999999999999E-2</v>
      </c>
      <c r="X1983" s="265">
        <f>AVERAGE(Q1979:T1983)</f>
        <v>2.1147999999999993E-2</v>
      </c>
      <c r="Y1983" s="266">
        <v>283</v>
      </c>
      <c r="Z1983" s="520" t="s">
        <v>128</v>
      </c>
      <c r="AA1983" s="521">
        <f>COUNTIF(D1951:E1981,"&gt;=0.075")</f>
        <v>0</v>
      </c>
      <c r="AB1983" s="521">
        <f>COUNTIF(F1951:H1981,"&gt;=0.075")</f>
        <v>0</v>
      </c>
      <c r="AC1983" s="521">
        <f>COUNTIF(I1951:J1981,"&gt;=0.075")</f>
        <v>0</v>
      </c>
      <c r="AD1983" s="521">
        <f>COUNTIF(K1951:L1981,"&gt;=0.075")</f>
        <v>0</v>
      </c>
    </row>
    <row r="1984" spans="1:30" ht="17.45" customHeight="1" thickBot="1" x14ac:dyDescent="0.3">
      <c r="A1984" s="257">
        <f t="shared" si="2743"/>
        <v>6</v>
      </c>
      <c r="B1984" s="257">
        <f t="shared" si="2744"/>
        <v>2023</v>
      </c>
      <c r="C1984" s="435">
        <f t="shared" si="2689"/>
        <v>45080</v>
      </c>
      <c r="D1984" s="434">
        <v>1.46E-2</v>
      </c>
      <c r="E1984" s="436"/>
      <c r="F1984" s="434">
        <v>1.12E-2</v>
      </c>
      <c r="G1984" s="438"/>
      <c r="H1984" s="436"/>
      <c r="I1984" s="434">
        <v>1.23E-2</v>
      </c>
      <c r="J1984" s="436"/>
      <c r="K1984" s="434">
        <v>1.44E-2</v>
      </c>
      <c r="L1984" s="436"/>
      <c r="M1984" s="264">
        <f t="shared" si="2683"/>
        <v>2.4490000000000005E-2</v>
      </c>
      <c r="N1984" s="264">
        <f t="shared" si="2684"/>
        <v>1.9715142857142855E-2</v>
      </c>
      <c r="O1984" s="264">
        <f t="shared" si="2685"/>
        <v>1.8597333333333334E-2</v>
      </c>
      <c r="P1984" s="264">
        <f t="shared" si="2686"/>
        <v>2.0439999999999996E-2</v>
      </c>
      <c r="Q1984" s="442">
        <f t="shared" si="2775"/>
        <v>1.46E-2</v>
      </c>
      <c r="R1984" s="442">
        <f t="shared" si="2776"/>
        <v>1.12E-2</v>
      </c>
      <c r="S1984" s="442">
        <f t="shared" si="2777"/>
        <v>1.23E-2</v>
      </c>
      <c r="T1984" s="442">
        <f t="shared" si="2778"/>
        <v>1.44E-2</v>
      </c>
      <c r="V1984" s="442">
        <f>AVERAGE(Q1984:T1984)</f>
        <v>1.3125000000000001E-2</v>
      </c>
      <c r="W1984" s="445"/>
      <c r="X1984" s="257"/>
      <c r="Y1984" s="266">
        <v>283</v>
      </c>
      <c r="AC1984" s="664">
        <f>SUM(AA1983:AD1983)</f>
        <v>0</v>
      </c>
      <c r="AD1984" s="522">
        <f>AVERAGE(AA1981:AD1981)</f>
        <v>2.1654473566308244E-2</v>
      </c>
    </row>
    <row r="1985" spans="1:30" ht="17.45" customHeight="1" x14ac:dyDescent="0.25">
      <c r="A1985" s="257">
        <f t="shared" si="2743"/>
        <v>6</v>
      </c>
      <c r="B1985" s="257">
        <f t="shared" si="2744"/>
        <v>2023</v>
      </c>
      <c r="C1985" s="435">
        <f t="shared" si="2689"/>
        <v>45081</v>
      </c>
      <c r="D1985" s="434"/>
      <c r="E1985" s="436">
        <v>1.11E-2</v>
      </c>
      <c r="F1985" s="434"/>
      <c r="G1985" s="438">
        <v>9.7800000000000005E-3</v>
      </c>
      <c r="H1985" s="436"/>
      <c r="I1985" s="434"/>
      <c r="J1985" s="436">
        <v>7.1300000000000001E-3</v>
      </c>
      <c r="K1985" s="434"/>
      <c r="L1985" s="436">
        <v>1.2999999999999999E-2</v>
      </c>
      <c r="M1985" s="264">
        <f t="shared" ref="M1985:M2048" si="2780">IF(SUM(D1985:E1985)&gt;0,IFERROR(AVERAGE(D1956:E1985),""),"")</f>
        <v>2.4276666666666669E-2</v>
      </c>
      <c r="N1985" s="264">
        <f t="shared" ref="N1985:N2048" si="2781">IF(SUM(F1985:H1985)&gt;0,IFERROR(AVERAGE(F1956:H1985),""),"")</f>
        <v>1.9305999999999997E-2</v>
      </c>
      <c r="O1985" s="264">
        <f t="shared" ref="O1985:O2048" si="2782">IF(SUM(I1985:J1985)&gt;0,IFERROR(AVERAGE(I1956:J1985),""),"")</f>
        <v>1.7934999999999993E-2</v>
      </c>
      <c r="P1985" s="264">
        <f t="shared" ref="P1985:P2048" si="2783">IF(SUM(K1985:L1985)&gt;0,IFERROR(AVERAGE(K1956:L1985),""),"")</f>
        <v>2.0013333333333327E-2</v>
      </c>
      <c r="Q1985" s="442">
        <f t="shared" si="2775"/>
        <v>1.11E-2</v>
      </c>
      <c r="R1985" s="442">
        <f t="shared" si="2776"/>
        <v>9.7800000000000005E-3</v>
      </c>
      <c r="S1985" s="442">
        <f t="shared" si="2777"/>
        <v>7.1300000000000001E-3</v>
      </c>
      <c r="T1985" s="442">
        <f t="shared" si="2778"/>
        <v>1.2999999999999999E-2</v>
      </c>
      <c r="V1985" s="442">
        <f>AVERAGE(Q1985:T1985)</f>
        <v>1.0252500000000001E-2</v>
      </c>
      <c r="W1985" s="445"/>
      <c r="X1985" s="265">
        <f>AVERAGE(Q1984:T1985)</f>
        <v>1.1688749999999999E-2</v>
      </c>
      <c r="Y1985" s="266">
        <v>283</v>
      </c>
      <c r="AA1985" s="605">
        <f>AA1981-AA1950</f>
        <v>3.8945161290322577E-3</v>
      </c>
      <c r="AB1985" s="605">
        <f t="shared" ref="AB1985:AD1985" si="2784">AB1981-AB1950</f>
        <v>-3.1887091503268045E-3</v>
      </c>
      <c r="AC1985" s="605">
        <f t="shared" si="2784"/>
        <v>-8.1979569892473569E-4</v>
      </c>
      <c r="AD1985" s="605">
        <f t="shared" si="2784"/>
        <v>1.0697849462365586E-3</v>
      </c>
    </row>
    <row r="1986" spans="1:30" ht="17.45" customHeight="1" x14ac:dyDescent="0.25">
      <c r="A1986" s="257">
        <f t="shared" si="2743"/>
        <v>6</v>
      </c>
      <c r="B1986" s="257">
        <f t="shared" si="2744"/>
        <v>2023</v>
      </c>
      <c r="C1986" s="8">
        <f t="shared" si="2689"/>
        <v>45082</v>
      </c>
      <c r="D1986" s="260">
        <v>2.3E-2</v>
      </c>
      <c r="E1986" s="261"/>
      <c r="F1986" s="260"/>
      <c r="G1986" s="262"/>
      <c r="H1986" s="261">
        <v>1.1900000000000001E-2</v>
      </c>
      <c r="I1986" s="260">
        <v>9.9399999999999992E-3</v>
      </c>
      <c r="J1986" s="261"/>
      <c r="K1986" s="260">
        <v>2.18E-2</v>
      </c>
      <c r="L1986" s="261"/>
      <c r="M1986" s="264">
        <f t="shared" si="2780"/>
        <v>2.4630000000000003E-2</v>
      </c>
      <c r="N1986" s="264">
        <f t="shared" si="2781"/>
        <v>1.9357428571428571E-2</v>
      </c>
      <c r="O1986" s="264">
        <f t="shared" si="2782"/>
        <v>1.7955666666666661E-2</v>
      </c>
      <c r="P1986" s="264">
        <f t="shared" si="2783"/>
        <v>2.0376666666666664E-2</v>
      </c>
      <c r="Q1986" s="265">
        <f t="shared" ref="Q1986:Q1992" si="2785">IFERROR(AVERAGE(D1986:E1986),"")</f>
        <v>2.3E-2</v>
      </c>
      <c r="R1986" s="265">
        <f t="shared" ref="R1986:R1992" si="2786">IFERROR(AVERAGE(F1986:H1986),"")</f>
        <v>1.1900000000000001E-2</v>
      </c>
      <c r="S1986" s="265">
        <f t="shared" ref="S1986:S1992" si="2787">IFERROR(AVERAGE(I1986:J1986),"")</f>
        <v>9.9399999999999992E-3</v>
      </c>
      <c r="T1986" s="265">
        <f t="shared" ref="T1986:T1992" si="2788">IFERROR(AVERAGE(K1986:L1986),"")</f>
        <v>2.18E-2</v>
      </c>
      <c r="W1986" s="265">
        <f t="shared" ref="W1986:W1990" si="2789">AVERAGE(Q1986:T1986)</f>
        <v>1.6660000000000001E-2</v>
      </c>
      <c r="AD1986" s="605">
        <f>AD1984-AD1953</f>
        <v>2.3894905650432077E-4</v>
      </c>
    </row>
    <row r="1987" spans="1:30" ht="17.45" customHeight="1" x14ac:dyDescent="0.25">
      <c r="A1987" s="257">
        <f t="shared" si="2743"/>
        <v>6</v>
      </c>
      <c r="B1987" s="257">
        <f t="shared" si="2744"/>
        <v>2023</v>
      </c>
      <c r="C1987" s="8">
        <f t="shared" si="2689"/>
        <v>45083</v>
      </c>
      <c r="D1987" s="260"/>
      <c r="E1987" s="261">
        <v>1.8499999999999999E-2</v>
      </c>
      <c r="F1987" s="260"/>
      <c r="G1987" s="262">
        <v>1.9699999999999999E-2</v>
      </c>
      <c r="H1987" s="261"/>
      <c r="I1987" s="260"/>
      <c r="J1987" s="261">
        <v>1.5599999999999999E-2</v>
      </c>
      <c r="K1987" s="260"/>
      <c r="L1987" s="261">
        <v>2.6200000000000001E-2</v>
      </c>
      <c r="M1987" s="264">
        <f t="shared" si="2780"/>
        <v>2.4733333333333333E-2</v>
      </c>
      <c r="N1987" s="264">
        <f t="shared" si="2781"/>
        <v>1.9645428571428571E-2</v>
      </c>
      <c r="O1987" s="264">
        <f t="shared" si="2782"/>
        <v>1.8313333333333327E-2</v>
      </c>
      <c r="P1987" s="264">
        <f t="shared" si="2783"/>
        <v>2.0776666666666666E-2</v>
      </c>
      <c r="Q1987" s="265">
        <f t="shared" si="2785"/>
        <v>1.8499999999999999E-2</v>
      </c>
      <c r="R1987" s="265">
        <f t="shared" si="2786"/>
        <v>1.9699999999999999E-2</v>
      </c>
      <c r="S1987" s="265">
        <f t="shared" si="2787"/>
        <v>1.5599999999999999E-2</v>
      </c>
      <c r="T1987" s="265">
        <f t="shared" si="2788"/>
        <v>2.6200000000000001E-2</v>
      </c>
      <c r="W1987" s="265">
        <f t="shared" si="2789"/>
        <v>0.02</v>
      </c>
    </row>
    <row r="1988" spans="1:30" ht="17.45" customHeight="1" x14ac:dyDescent="0.25">
      <c r="A1988" s="257">
        <f t="shared" si="2743"/>
        <v>6</v>
      </c>
      <c r="B1988" s="257">
        <f t="shared" si="2744"/>
        <v>2023</v>
      </c>
      <c r="C1988" s="48">
        <f t="shared" si="2689"/>
        <v>45084</v>
      </c>
      <c r="D1988" s="275">
        <v>2.1000000000000001E-2</v>
      </c>
      <c r="E1988" s="276"/>
      <c r="F1988" s="275">
        <v>1.9E-2</v>
      </c>
      <c r="G1988" s="277"/>
      <c r="H1988" s="276">
        <v>2.0899999999999998E-2</v>
      </c>
      <c r="I1988" s="275">
        <v>2.0199999999999999E-2</v>
      </c>
      <c r="J1988" s="276"/>
      <c r="K1988" s="275">
        <v>2.3599999999999999E-2</v>
      </c>
      <c r="L1988" s="276"/>
      <c r="M1988" s="264">
        <f t="shared" si="2780"/>
        <v>2.4560000000000002E-2</v>
      </c>
      <c r="N1988" s="264">
        <f t="shared" si="2781"/>
        <v>1.8682571428571434E-2</v>
      </c>
      <c r="O1988" s="264">
        <f t="shared" si="2782"/>
        <v>1.819666666666666E-2</v>
      </c>
      <c r="P1988" s="264">
        <f t="shared" si="2783"/>
        <v>2.0933333333333335E-2</v>
      </c>
      <c r="Q1988" s="265">
        <f t="shared" si="2785"/>
        <v>2.1000000000000001E-2</v>
      </c>
      <c r="R1988" s="265">
        <f t="shared" si="2786"/>
        <v>1.9949999999999999E-2</v>
      </c>
      <c r="S1988" s="265">
        <f t="shared" si="2787"/>
        <v>2.0199999999999999E-2</v>
      </c>
      <c r="T1988" s="265">
        <f t="shared" si="2788"/>
        <v>2.3599999999999999E-2</v>
      </c>
      <c r="W1988" s="265">
        <f t="shared" si="2789"/>
        <v>2.1187499999999998E-2</v>
      </c>
    </row>
    <row r="1989" spans="1:30" ht="17.45" customHeight="1" x14ac:dyDescent="0.25">
      <c r="A1989" s="257">
        <f t="shared" si="2743"/>
        <v>6</v>
      </c>
      <c r="B1989" s="257">
        <f t="shared" si="2744"/>
        <v>2023</v>
      </c>
      <c r="C1989" s="8">
        <f t="shared" ref="C1989:C2052" si="2790">C1988+1</f>
        <v>45085</v>
      </c>
      <c r="D1989" s="260"/>
      <c r="E1989" s="261">
        <v>1.8100000000000002E-2</v>
      </c>
      <c r="F1989" s="260"/>
      <c r="G1989" s="262">
        <v>2.4500000000000001E-2</v>
      </c>
      <c r="H1989" s="261"/>
      <c r="I1989" s="260"/>
      <c r="J1989" s="261">
        <v>2.2700000000000001E-2</v>
      </c>
      <c r="K1989" s="260"/>
      <c r="L1989" s="261">
        <v>2.1600000000000001E-2</v>
      </c>
      <c r="M1989" s="264">
        <f t="shared" si="2780"/>
        <v>2.4460000000000003E-2</v>
      </c>
      <c r="N1989" s="264">
        <f t="shared" si="2781"/>
        <v>1.8645428571428573E-2</v>
      </c>
      <c r="O1989" s="264">
        <f t="shared" si="2782"/>
        <v>1.7993333333333337E-2</v>
      </c>
      <c r="P1989" s="264">
        <f t="shared" si="2783"/>
        <v>2.0743333333333332E-2</v>
      </c>
      <c r="Q1989" s="265">
        <f t="shared" si="2785"/>
        <v>1.8100000000000002E-2</v>
      </c>
      <c r="R1989" s="265">
        <f t="shared" si="2786"/>
        <v>2.4500000000000001E-2</v>
      </c>
      <c r="S1989" s="265">
        <f t="shared" si="2787"/>
        <v>2.2700000000000001E-2</v>
      </c>
      <c r="T1989" s="265">
        <f t="shared" si="2788"/>
        <v>2.1600000000000001E-2</v>
      </c>
      <c r="W1989" s="265">
        <f t="shared" si="2789"/>
        <v>2.1725000000000001E-2</v>
      </c>
    </row>
    <row r="1990" spans="1:30" ht="17.45" customHeight="1" x14ac:dyDescent="0.25">
      <c r="A1990" s="257">
        <f t="shared" si="2743"/>
        <v>6</v>
      </c>
      <c r="B1990" s="257">
        <f t="shared" si="2744"/>
        <v>2023</v>
      </c>
      <c r="C1990" s="8">
        <f t="shared" si="2790"/>
        <v>45086</v>
      </c>
      <c r="D1990" s="260">
        <v>3.15E-2</v>
      </c>
      <c r="E1990" s="261"/>
      <c r="F1990" s="260">
        <v>2.1499999999999998E-2</v>
      </c>
      <c r="G1990" s="262"/>
      <c r="H1990" s="261"/>
      <c r="I1990" s="260">
        <v>2.18E-2</v>
      </c>
      <c r="J1990" s="261"/>
      <c r="K1990" s="260">
        <v>1.8700000000000001E-2</v>
      </c>
      <c r="L1990" s="261"/>
      <c r="M1990" s="264">
        <f t="shared" si="2780"/>
        <v>2.4923333333333336E-2</v>
      </c>
      <c r="N1990" s="264">
        <f t="shared" si="2781"/>
        <v>1.8899714285714287E-2</v>
      </c>
      <c r="O1990" s="264">
        <f t="shared" si="2782"/>
        <v>1.7543333333333334E-2</v>
      </c>
      <c r="P1990" s="264">
        <f t="shared" si="2783"/>
        <v>1.9953333333333333E-2</v>
      </c>
      <c r="Q1990" s="265">
        <f t="shared" si="2785"/>
        <v>3.15E-2</v>
      </c>
      <c r="R1990" s="265">
        <f t="shared" si="2786"/>
        <v>2.1499999999999998E-2</v>
      </c>
      <c r="S1990" s="265">
        <f t="shared" si="2787"/>
        <v>2.18E-2</v>
      </c>
      <c r="T1990" s="265">
        <f t="shared" si="2788"/>
        <v>1.8700000000000001E-2</v>
      </c>
      <c r="W1990" s="265">
        <f t="shared" si="2789"/>
        <v>2.3375E-2</v>
      </c>
      <c r="X1990" s="265">
        <f>AVERAGE(Q1986:T1990)</f>
        <v>2.0589500000000004E-2</v>
      </c>
      <c r="Y1990" s="266">
        <v>284</v>
      </c>
    </row>
    <row r="1991" spans="1:30" ht="17.45" customHeight="1" x14ac:dyDescent="0.25">
      <c r="A1991" s="257">
        <f t="shared" si="2743"/>
        <v>6</v>
      </c>
      <c r="B1991" s="257">
        <f t="shared" si="2744"/>
        <v>2023</v>
      </c>
      <c r="C1991" s="435">
        <f t="shared" si="2790"/>
        <v>45087</v>
      </c>
      <c r="D1991" s="434"/>
      <c r="E1991" s="436">
        <v>1.44E-2</v>
      </c>
      <c r="F1991" s="434"/>
      <c r="G1991" s="438">
        <v>1.49E-2</v>
      </c>
      <c r="H1991" s="436"/>
      <c r="I1991" s="434"/>
      <c r="J1991" s="436">
        <v>1.03E-2</v>
      </c>
      <c r="K1991" s="434"/>
      <c r="L1991" s="436">
        <v>1.7100000000000001E-2</v>
      </c>
      <c r="M1991" s="264">
        <f t="shared" si="2780"/>
        <v>2.4616666666666665E-2</v>
      </c>
      <c r="N1991" s="264">
        <f t="shared" si="2781"/>
        <v>1.8794000000000002E-2</v>
      </c>
      <c r="O1991" s="264">
        <f t="shared" si="2782"/>
        <v>1.6983333333333333E-2</v>
      </c>
      <c r="P1991" s="264">
        <f t="shared" si="2783"/>
        <v>1.9603333333333337E-2</v>
      </c>
      <c r="Q1991" s="442">
        <f t="shared" si="2785"/>
        <v>1.44E-2</v>
      </c>
      <c r="R1991" s="442">
        <f t="shared" si="2786"/>
        <v>1.49E-2</v>
      </c>
      <c r="S1991" s="442">
        <f t="shared" si="2787"/>
        <v>1.03E-2</v>
      </c>
      <c r="T1991" s="442">
        <f t="shared" si="2788"/>
        <v>1.7100000000000001E-2</v>
      </c>
      <c r="V1991" s="442">
        <f>AVERAGE(Q1991:T1991)</f>
        <v>1.4175E-2</v>
      </c>
      <c r="W1991" s="445"/>
      <c r="X1991" s="257"/>
      <c r="Y1991" s="266">
        <v>284</v>
      </c>
    </row>
    <row r="1992" spans="1:30" ht="17.45" customHeight="1" x14ac:dyDescent="0.25">
      <c r="A1992" s="257">
        <f t="shared" si="2743"/>
        <v>6</v>
      </c>
      <c r="B1992" s="257">
        <f t="shared" si="2744"/>
        <v>2023</v>
      </c>
      <c r="C1992" s="435">
        <f t="shared" si="2790"/>
        <v>45088</v>
      </c>
      <c r="D1992" s="434">
        <v>5.3600000000000002E-3</v>
      </c>
      <c r="E1992" s="436"/>
      <c r="F1992" s="434"/>
      <c r="G1992" s="438"/>
      <c r="H1992" s="436">
        <v>5.3E-3</v>
      </c>
      <c r="I1992" s="434">
        <v>3.7799999999999999E-3</v>
      </c>
      <c r="J1992" s="436"/>
      <c r="K1992" s="434">
        <v>8.1700000000000002E-3</v>
      </c>
      <c r="L1992" s="436"/>
      <c r="M1992" s="264">
        <f t="shared" si="2780"/>
        <v>2.3851999999999998E-2</v>
      </c>
      <c r="N1992" s="264">
        <f t="shared" si="2781"/>
        <v>1.8359714285714285E-2</v>
      </c>
      <c r="O1992" s="264">
        <f t="shared" si="2782"/>
        <v>1.6225999999999997E-2</v>
      </c>
      <c r="P1992" s="264">
        <f t="shared" si="2783"/>
        <v>1.9192333333333332E-2</v>
      </c>
      <c r="Q1992" s="442">
        <f t="shared" si="2785"/>
        <v>5.3600000000000002E-3</v>
      </c>
      <c r="R1992" s="442">
        <f t="shared" si="2786"/>
        <v>5.3E-3</v>
      </c>
      <c r="S1992" s="442">
        <f t="shared" si="2787"/>
        <v>3.7799999999999999E-3</v>
      </c>
      <c r="T1992" s="442">
        <f t="shared" si="2788"/>
        <v>8.1700000000000002E-3</v>
      </c>
      <c r="V1992" s="442">
        <f>AVERAGE(Q1992:T1992)</f>
        <v>5.6524999999999995E-3</v>
      </c>
      <c r="W1992" s="445"/>
      <c r="X1992" s="265">
        <f>AVERAGE(Q1991:T1992)</f>
        <v>9.9137500000000007E-3</v>
      </c>
      <c r="Y1992" s="266">
        <v>284</v>
      </c>
    </row>
    <row r="1993" spans="1:30" ht="17.45" customHeight="1" x14ac:dyDescent="0.25">
      <c r="A1993" s="257">
        <f t="shared" si="2743"/>
        <v>6</v>
      </c>
      <c r="B1993" s="257">
        <f t="shared" si="2744"/>
        <v>2023</v>
      </c>
      <c r="C1993" s="8">
        <f t="shared" si="2790"/>
        <v>45089</v>
      </c>
      <c r="D1993" s="260"/>
      <c r="E1993" s="261">
        <v>2.1000000000000001E-2</v>
      </c>
      <c r="F1993" s="260"/>
      <c r="G1993" s="262">
        <v>2.3699999999999999E-2</v>
      </c>
      <c r="H1993" s="261"/>
      <c r="I1993" s="260"/>
      <c r="J1993" s="261">
        <v>1.6899999999999998E-2</v>
      </c>
      <c r="K1993" s="260"/>
      <c r="L1993" s="261">
        <v>2.1499999999999998E-2</v>
      </c>
      <c r="M1993" s="264">
        <f t="shared" si="2780"/>
        <v>2.3948666666666667E-2</v>
      </c>
      <c r="N1993" s="264">
        <f t="shared" si="2781"/>
        <v>1.8708285714285715E-2</v>
      </c>
      <c r="O1993" s="264">
        <f t="shared" si="2782"/>
        <v>1.6395999999999997E-2</v>
      </c>
      <c r="P1993" s="264">
        <f t="shared" si="2783"/>
        <v>1.9109000000000001E-2</v>
      </c>
      <c r="Q1993" s="265">
        <f t="shared" ref="Q1993" si="2791">IFERROR(AVERAGE(D1993:E1993),"")</f>
        <v>2.1000000000000001E-2</v>
      </c>
      <c r="R1993" s="265">
        <f t="shared" ref="R1993" si="2792">IFERROR(AVERAGE(F1993:H1993),"")</f>
        <v>2.3699999999999999E-2</v>
      </c>
      <c r="S1993" s="265">
        <f t="shared" ref="S1993" si="2793">IFERROR(AVERAGE(I1993:J1993),"")</f>
        <v>1.6899999999999998E-2</v>
      </c>
      <c r="T1993" s="265">
        <f t="shared" ref="T1993" si="2794">IFERROR(AVERAGE(K1993:L1993),"")</f>
        <v>2.1499999999999998E-2</v>
      </c>
      <c r="W1993" s="265">
        <f t="shared" ref="W1993" si="2795">AVERAGE(Q1993:T1993)</f>
        <v>2.0775000000000002E-2</v>
      </c>
    </row>
    <row r="1994" spans="1:30" ht="17.45" customHeight="1" x14ac:dyDescent="0.25">
      <c r="A1994" s="257">
        <f t="shared" si="2743"/>
        <v>6</v>
      </c>
      <c r="B1994" s="257">
        <f t="shared" si="2744"/>
        <v>2023</v>
      </c>
      <c r="C1994" s="48">
        <f t="shared" si="2790"/>
        <v>45090</v>
      </c>
      <c r="D1994" s="275">
        <v>2.7699999999999999E-2</v>
      </c>
      <c r="E1994" s="276"/>
      <c r="F1994" s="275">
        <v>2.4299999999999999E-2</v>
      </c>
      <c r="G1994" s="277"/>
      <c r="H1994" s="276">
        <v>2.3900000000000001E-2</v>
      </c>
      <c r="I1994" s="275">
        <v>1.7399999999999999E-2</v>
      </c>
      <c r="J1994" s="276"/>
      <c r="K1994" s="275">
        <v>3.1600000000000003E-2</v>
      </c>
      <c r="L1994" s="276"/>
      <c r="M1994" s="264">
        <f t="shared" si="2780"/>
        <v>2.4495333333333327E-2</v>
      </c>
      <c r="N1994" s="264">
        <f t="shared" si="2781"/>
        <v>1.9482571428571432E-2</v>
      </c>
      <c r="O1994" s="264">
        <f t="shared" si="2782"/>
        <v>1.6729999999999991E-2</v>
      </c>
      <c r="P1994" s="264">
        <f t="shared" si="2783"/>
        <v>1.9725666666666666E-2</v>
      </c>
      <c r="Q1994" s="265">
        <f t="shared" ref="Q1994:Q2000" si="2796">IFERROR(AVERAGE(D1994:E1994),"")</f>
        <v>2.7699999999999999E-2</v>
      </c>
      <c r="R1994" s="265">
        <f t="shared" ref="R1994:R2000" si="2797">IFERROR(AVERAGE(F1994:H1994),"")</f>
        <v>2.41E-2</v>
      </c>
      <c r="S1994" s="265">
        <f t="shared" ref="S1994:S2000" si="2798">IFERROR(AVERAGE(I1994:J1994),"")</f>
        <v>1.7399999999999999E-2</v>
      </c>
      <c r="T1994" s="265">
        <f t="shared" ref="T1994:T2000" si="2799">IFERROR(AVERAGE(K1994:L1994),"")</f>
        <v>3.1600000000000003E-2</v>
      </c>
      <c r="W1994" s="265">
        <f t="shared" ref="W1994:W1997" si="2800">AVERAGE(Q1994:T1994)</f>
        <v>2.52E-2</v>
      </c>
    </row>
    <row r="1995" spans="1:30" ht="17.45" customHeight="1" x14ac:dyDescent="0.25">
      <c r="A1995" s="257">
        <f t="shared" si="2743"/>
        <v>6</v>
      </c>
      <c r="B1995" s="257">
        <f t="shared" si="2744"/>
        <v>2023</v>
      </c>
      <c r="C1995" s="8">
        <f t="shared" si="2790"/>
        <v>45091</v>
      </c>
      <c r="D1995" s="260"/>
      <c r="E1995" s="261">
        <v>2.3800000000000002E-2</v>
      </c>
      <c r="F1995" s="260"/>
      <c r="G1995" s="262">
        <v>2.3800000000000002E-2</v>
      </c>
      <c r="H1995" s="261"/>
      <c r="I1995" s="260"/>
      <c r="J1995" s="261">
        <v>2.06E-2</v>
      </c>
      <c r="K1995" s="260"/>
      <c r="L1995" s="261">
        <v>2.5399999999999999E-2</v>
      </c>
      <c r="M1995" s="264">
        <f t="shared" si="2780"/>
        <v>2.4458666666666667E-2</v>
      </c>
      <c r="N1995" s="264">
        <f t="shared" si="2781"/>
        <v>1.9462571428571426E-2</v>
      </c>
      <c r="O1995" s="264">
        <f t="shared" si="2782"/>
        <v>1.6416666666666663E-2</v>
      </c>
      <c r="P1995" s="264">
        <f t="shared" si="2783"/>
        <v>1.991233333333333E-2</v>
      </c>
      <c r="Q1995" s="265">
        <f t="shared" si="2796"/>
        <v>2.3800000000000002E-2</v>
      </c>
      <c r="R1995" s="265">
        <f t="shared" si="2797"/>
        <v>2.3800000000000002E-2</v>
      </c>
      <c r="S1995" s="265">
        <f t="shared" si="2798"/>
        <v>2.06E-2</v>
      </c>
      <c r="T1995" s="265">
        <f t="shared" si="2799"/>
        <v>2.5399999999999999E-2</v>
      </c>
      <c r="W1995" s="265">
        <f t="shared" si="2800"/>
        <v>2.3400000000000004E-2</v>
      </c>
    </row>
    <row r="1996" spans="1:30" ht="17.45" customHeight="1" x14ac:dyDescent="0.25">
      <c r="A1996" s="257">
        <f t="shared" si="2743"/>
        <v>6</v>
      </c>
      <c r="B1996" s="257">
        <f t="shared" si="2744"/>
        <v>2023</v>
      </c>
      <c r="C1996" s="8">
        <f t="shared" si="2790"/>
        <v>45092</v>
      </c>
      <c r="D1996" s="260">
        <v>2.3699999999999999E-2</v>
      </c>
      <c r="E1996" s="261"/>
      <c r="F1996" s="260">
        <v>1.8700000000000001E-2</v>
      </c>
      <c r="G1996" s="262"/>
      <c r="H1996" s="261"/>
      <c r="I1996" s="260">
        <v>1.6799999999999999E-2</v>
      </c>
      <c r="J1996" s="261"/>
      <c r="K1996" s="260">
        <v>2.0299999999999999E-2</v>
      </c>
      <c r="L1996" s="261"/>
      <c r="M1996" s="264">
        <f t="shared" si="2780"/>
        <v>2.4078666666666661E-2</v>
      </c>
      <c r="N1996" s="264">
        <f t="shared" si="2781"/>
        <v>1.9193999999999999E-2</v>
      </c>
      <c r="O1996" s="264">
        <f t="shared" si="2782"/>
        <v>1.6016666666666662E-2</v>
      </c>
      <c r="P1996" s="264">
        <f t="shared" si="2783"/>
        <v>2.0122333333333332E-2</v>
      </c>
      <c r="Q1996" s="265">
        <f t="shared" si="2796"/>
        <v>2.3699999999999999E-2</v>
      </c>
      <c r="R1996" s="265">
        <f t="shared" si="2797"/>
        <v>1.8700000000000001E-2</v>
      </c>
      <c r="S1996" s="265">
        <f t="shared" si="2798"/>
        <v>1.6799999999999999E-2</v>
      </c>
      <c r="T1996" s="265">
        <f t="shared" si="2799"/>
        <v>2.0299999999999999E-2</v>
      </c>
      <c r="W1996" s="265">
        <f t="shared" si="2800"/>
        <v>1.9875E-2</v>
      </c>
    </row>
    <row r="1997" spans="1:30" ht="17.45" customHeight="1" x14ac:dyDescent="0.25">
      <c r="A1997" s="257">
        <f t="shared" si="2743"/>
        <v>6</v>
      </c>
      <c r="B1997" s="257">
        <f t="shared" si="2744"/>
        <v>2023</v>
      </c>
      <c r="C1997" s="8">
        <f t="shared" si="2790"/>
        <v>45093</v>
      </c>
      <c r="D1997" s="260"/>
      <c r="E1997" s="261">
        <v>1.4800000000000001E-2</v>
      </c>
      <c r="F1997" s="260"/>
      <c r="G1997" s="262">
        <v>1.5100000000000001E-2</v>
      </c>
      <c r="H1997" s="261"/>
      <c r="I1997" s="260"/>
      <c r="J1997" s="261">
        <v>2.0799999999999999E-2</v>
      </c>
      <c r="K1997" s="260"/>
      <c r="L1997" s="261">
        <v>2.1899999999999999E-2</v>
      </c>
      <c r="M1997" s="264">
        <f t="shared" si="2780"/>
        <v>2.3542000000000007E-2</v>
      </c>
      <c r="N1997" s="264">
        <f t="shared" si="2781"/>
        <v>1.9008285714285717E-2</v>
      </c>
      <c r="O1997" s="264">
        <f t="shared" si="2782"/>
        <v>1.5803333333333329E-2</v>
      </c>
      <c r="P1997" s="264">
        <f t="shared" si="2783"/>
        <v>1.9702333333333336E-2</v>
      </c>
      <c r="Q1997" s="265">
        <f t="shared" si="2796"/>
        <v>1.4800000000000001E-2</v>
      </c>
      <c r="R1997" s="265">
        <f t="shared" si="2797"/>
        <v>1.5100000000000001E-2</v>
      </c>
      <c r="S1997" s="265">
        <f t="shared" si="2798"/>
        <v>2.0799999999999999E-2</v>
      </c>
      <c r="T1997" s="265">
        <f t="shared" si="2799"/>
        <v>2.1899999999999999E-2</v>
      </c>
      <c r="W1997" s="265">
        <f t="shared" si="2800"/>
        <v>1.8149999999999999E-2</v>
      </c>
      <c r="X1997" s="265">
        <f>AVERAGE(Q1993:T1997)</f>
        <v>2.1479999999999992E-2</v>
      </c>
      <c r="Y1997" s="266">
        <v>285</v>
      </c>
    </row>
    <row r="1998" spans="1:30" ht="17.45" customHeight="1" x14ac:dyDescent="0.25">
      <c r="A1998" s="257">
        <f t="shared" si="2743"/>
        <v>6</v>
      </c>
      <c r="B1998" s="257">
        <f t="shared" si="2744"/>
        <v>2023</v>
      </c>
      <c r="C1998" s="435">
        <f t="shared" si="2790"/>
        <v>45094</v>
      </c>
      <c r="D1998" s="434">
        <v>1.9199999999999998E-2</v>
      </c>
      <c r="E1998" s="436"/>
      <c r="F1998" s="434"/>
      <c r="G1998" s="438"/>
      <c r="H1998" s="436">
        <v>1.89E-2</v>
      </c>
      <c r="I1998" s="434">
        <v>9.0799999999999995E-3</v>
      </c>
      <c r="J1998" s="436"/>
      <c r="K1998" s="434">
        <v>1.3299999999999999E-2</v>
      </c>
      <c r="L1998" s="436"/>
      <c r="M1998" s="264">
        <f t="shared" si="2780"/>
        <v>2.3275333333333335E-2</v>
      </c>
      <c r="N1998" s="264">
        <f t="shared" si="2781"/>
        <v>1.8971142857142863E-2</v>
      </c>
      <c r="O1998" s="264">
        <f t="shared" si="2782"/>
        <v>1.5375999999999996E-2</v>
      </c>
      <c r="P1998" s="264">
        <f t="shared" si="2783"/>
        <v>1.9435666666666667E-2</v>
      </c>
      <c r="Q1998" s="442">
        <f t="shared" si="2796"/>
        <v>1.9199999999999998E-2</v>
      </c>
      <c r="R1998" s="442">
        <f t="shared" si="2797"/>
        <v>1.89E-2</v>
      </c>
      <c r="S1998" s="442">
        <f t="shared" si="2798"/>
        <v>9.0799999999999995E-3</v>
      </c>
      <c r="T1998" s="442">
        <f t="shared" si="2799"/>
        <v>1.3299999999999999E-2</v>
      </c>
      <c r="V1998" s="442">
        <f>AVERAGE(Q1998:T1998)</f>
        <v>1.5119999999999998E-2</v>
      </c>
      <c r="W1998" s="445"/>
      <c r="X1998" s="257"/>
      <c r="Y1998" s="266">
        <v>285</v>
      </c>
    </row>
    <row r="1999" spans="1:30" ht="17.45" customHeight="1" x14ac:dyDescent="0.25">
      <c r="A1999" s="257">
        <f t="shared" si="2743"/>
        <v>6</v>
      </c>
      <c r="B1999" s="257">
        <f t="shared" si="2744"/>
        <v>2023</v>
      </c>
      <c r="C1999" s="435">
        <f t="shared" si="2790"/>
        <v>45095</v>
      </c>
      <c r="D1999" s="434"/>
      <c r="E1999" s="436">
        <v>1.21E-2</v>
      </c>
      <c r="F1999" s="434"/>
      <c r="G1999" s="438">
        <v>8.4799999999999997E-3</v>
      </c>
      <c r="H1999" s="436"/>
      <c r="I1999" s="434"/>
      <c r="J1999" s="436">
        <v>4.6299999999999996E-3</v>
      </c>
      <c r="K1999" s="434"/>
      <c r="L1999" s="436">
        <v>1.43E-2</v>
      </c>
      <c r="M1999" s="264">
        <f t="shared" si="2780"/>
        <v>2.2885333333333334E-2</v>
      </c>
      <c r="N1999" s="264">
        <f t="shared" si="2781"/>
        <v>1.8590571428571435E-2</v>
      </c>
      <c r="O1999" s="264">
        <f t="shared" si="2782"/>
        <v>1.4800333333333332E-2</v>
      </c>
      <c r="P1999" s="264">
        <f t="shared" si="2783"/>
        <v>1.9005666666666667E-2</v>
      </c>
      <c r="Q1999" s="442">
        <f t="shared" si="2796"/>
        <v>1.21E-2</v>
      </c>
      <c r="R1999" s="442">
        <f t="shared" si="2797"/>
        <v>8.4799999999999997E-3</v>
      </c>
      <c r="S1999" s="442">
        <f t="shared" si="2798"/>
        <v>4.6299999999999996E-3</v>
      </c>
      <c r="T1999" s="442">
        <f t="shared" si="2799"/>
        <v>1.43E-2</v>
      </c>
      <c r="V1999" s="442">
        <f>AVERAGE(Q1999:T1999)</f>
        <v>9.8775000000000009E-3</v>
      </c>
      <c r="W1999" s="445"/>
      <c r="X1999" s="265">
        <f>AVERAGE(Q1998:T1999)</f>
        <v>1.2498749999999999E-2</v>
      </c>
      <c r="Y1999" s="266">
        <v>285</v>
      </c>
    </row>
    <row r="2000" spans="1:30" ht="17.45" customHeight="1" x14ac:dyDescent="0.25">
      <c r="A2000" s="257">
        <f t="shared" si="2743"/>
        <v>6</v>
      </c>
      <c r="B2000" s="257">
        <f t="shared" si="2744"/>
        <v>2023</v>
      </c>
      <c r="C2000" s="48">
        <f t="shared" si="2790"/>
        <v>45096</v>
      </c>
      <c r="D2000" s="275">
        <v>3.1600000000000003E-2</v>
      </c>
      <c r="E2000" s="276"/>
      <c r="F2000" s="275">
        <v>1.3100000000000001E-2</v>
      </c>
      <c r="G2000" s="277"/>
      <c r="H2000" s="276">
        <v>1.34E-2</v>
      </c>
      <c r="I2000" s="275">
        <v>1.52E-2</v>
      </c>
      <c r="J2000" s="276"/>
      <c r="K2000" s="275">
        <v>1.7100000000000001E-2</v>
      </c>
      <c r="L2000" s="276"/>
      <c r="M2000" s="264">
        <f t="shared" si="2780"/>
        <v>2.343866666666667E-2</v>
      </c>
      <c r="N2000" s="264">
        <f t="shared" si="2781"/>
        <v>1.863628571428572E-2</v>
      </c>
      <c r="O2000" s="264">
        <f t="shared" si="2782"/>
        <v>1.4893666666666663E-2</v>
      </c>
      <c r="P2000" s="264">
        <f t="shared" si="2783"/>
        <v>1.9149000000000003E-2</v>
      </c>
      <c r="Q2000" s="265">
        <f t="shared" si="2796"/>
        <v>3.1600000000000003E-2</v>
      </c>
      <c r="R2000" s="265">
        <f t="shared" si="2797"/>
        <v>1.3250000000000001E-2</v>
      </c>
      <c r="S2000" s="265">
        <f t="shared" si="2798"/>
        <v>1.52E-2</v>
      </c>
      <c r="T2000" s="265">
        <f t="shared" si="2799"/>
        <v>1.7100000000000001E-2</v>
      </c>
      <c r="W2000" s="265">
        <f t="shared" ref="W2000" si="2801">AVERAGE(Q2000:T2000)</f>
        <v>1.9287499999999999E-2</v>
      </c>
    </row>
    <row r="2001" spans="1:30" ht="17.45" customHeight="1" x14ac:dyDescent="0.25">
      <c r="A2001" s="257">
        <f t="shared" si="2743"/>
        <v>6</v>
      </c>
      <c r="B2001" s="257">
        <f t="shared" si="2744"/>
        <v>2023</v>
      </c>
      <c r="C2001" s="8">
        <f t="shared" si="2790"/>
        <v>45097</v>
      </c>
      <c r="D2001" s="260"/>
      <c r="E2001" s="261">
        <v>3.85E-2</v>
      </c>
      <c r="F2001" s="260"/>
      <c r="G2001" s="262">
        <v>2.1299999999999999E-2</v>
      </c>
      <c r="H2001" s="261"/>
      <c r="I2001" s="260"/>
      <c r="J2001" s="261">
        <v>2.3800000000000002E-2</v>
      </c>
      <c r="K2001" s="260"/>
      <c r="L2001" s="261">
        <v>2.93E-2</v>
      </c>
      <c r="M2001" s="264">
        <f t="shared" si="2780"/>
        <v>2.4361999999999998E-2</v>
      </c>
      <c r="N2001" s="264">
        <f t="shared" si="2781"/>
        <v>1.8793428571428576E-2</v>
      </c>
      <c r="O2001" s="264">
        <f t="shared" si="2782"/>
        <v>1.550233333333333E-2</v>
      </c>
      <c r="P2001" s="264">
        <f t="shared" si="2783"/>
        <v>1.9618999999999998E-2</v>
      </c>
      <c r="Q2001" s="265">
        <f t="shared" ref="Q2001:Q2002" si="2802">IFERROR(AVERAGE(D2001:E2001),"")</f>
        <v>3.85E-2</v>
      </c>
      <c r="R2001" s="265">
        <f t="shared" ref="R2001:R2002" si="2803">IFERROR(AVERAGE(F2001:H2001),"")</f>
        <v>2.1299999999999999E-2</v>
      </c>
      <c r="S2001" s="265">
        <f t="shared" ref="S2001:S2002" si="2804">IFERROR(AVERAGE(I2001:J2001),"")</f>
        <v>2.3800000000000002E-2</v>
      </c>
      <c r="T2001" s="265">
        <f t="shared" ref="T2001:T2002" si="2805">IFERROR(AVERAGE(K2001:L2001),"")</f>
        <v>2.93E-2</v>
      </c>
      <c r="W2001" s="265">
        <f t="shared" ref="W2001:W2002" si="2806">AVERAGE(Q2001:T2001)</f>
        <v>2.8225E-2</v>
      </c>
    </row>
    <row r="2002" spans="1:30" ht="17.45" customHeight="1" x14ac:dyDescent="0.25">
      <c r="A2002" s="257">
        <f t="shared" si="2743"/>
        <v>6</v>
      </c>
      <c r="B2002" s="257">
        <f t="shared" si="2744"/>
        <v>2023</v>
      </c>
      <c r="C2002" s="8">
        <f t="shared" si="2790"/>
        <v>45098</v>
      </c>
      <c r="D2002" s="260">
        <v>4.6899999999999997E-2</v>
      </c>
      <c r="E2002" s="261"/>
      <c r="F2002" s="260">
        <v>2.41E-2</v>
      </c>
      <c r="G2002" s="262"/>
      <c r="H2002" s="261"/>
      <c r="I2002" s="260">
        <v>2.6499999999999999E-2</v>
      </c>
      <c r="J2002" s="261"/>
      <c r="K2002" s="260">
        <v>2.6700000000000002E-2</v>
      </c>
      <c r="L2002" s="261"/>
      <c r="M2002" s="264">
        <f t="shared" si="2780"/>
        <v>2.4145333333333338E-2</v>
      </c>
      <c r="N2002" s="264">
        <f t="shared" si="2781"/>
        <v>1.8344857142857145E-2</v>
      </c>
      <c r="O2002" s="264">
        <f t="shared" si="2782"/>
        <v>1.5578999999999997E-2</v>
      </c>
      <c r="P2002" s="264">
        <f t="shared" si="2783"/>
        <v>1.9869000000000005E-2</v>
      </c>
      <c r="Q2002" s="265">
        <f t="shared" si="2802"/>
        <v>4.6899999999999997E-2</v>
      </c>
      <c r="R2002" s="265">
        <f t="shared" si="2803"/>
        <v>2.41E-2</v>
      </c>
      <c r="S2002" s="265">
        <f t="shared" si="2804"/>
        <v>2.6499999999999999E-2</v>
      </c>
      <c r="T2002" s="265">
        <f t="shared" si="2805"/>
        <v>2.6700000000000002E-2</v>
      </c>
      <c r="W2002" s="265">
        <f t="shared" si="2806"/>
        <v>3.1049999999999998E-2</v>
      </c>
    </row>
    <row r="2003" spans="1:30" ht="17.45" customHeight="1" x14ac:dyDescent="0.25">
      <c r="A2003" s="257">
        <f t="shared" si="2743"/>
        <v>6</v>
      </c>
      <c r="B2003" s="257">
        <f t="shared" si="2744"/>
        <v>2023</v>
      </c>
      <c r="C2003" s="8">
        <f t="shared" si="2790"/>
        <v>45099</v>
      </c>
      <c r="D2003" s="260"/>
      <c r="E2003" s="261">
        <v>3.8899999999999997E-2</v>
      </c>
      <c r="F2003" s="260"/>
      <c r="G2003" s="262">
        <v>2.52E-2</v>
      </c>
      <c r="H2003" s="261"/>
      <c r="I2003" s="260"/>
      <c r="J2003" s="261">
        <v>1.8200000000000001E-2</v>
      </c>
      <c r="K2003" s="260"/>
      <c r="L2003" s="261">
        <v>4.0300000000000002E-2</v>
      </c>
      <c r="M2003" s="264">
        <f t="shared" si="2780"/>
        <v>2.4132000000000001E-2</v>
      </c>
      <c r="N2003" s="264">
        <f t="shared" si="2781"/>
        <v>1.8599142857142863E-2</v>
      </c>
      <c r="O2003" s="264">
        <f t="shared" si="2782"/>
        <v>1.5555666666666666E-2</v>
      </c>
      <c r="P2003" s="264">
        <f t="shared" si="2783"/>
        <v>2.0455666666666664E-2</v>
      </c>
      <c r="Q2003" s="265">
        <f t="shared" ref="Q2003:Q2007" si="2807">IFERROR(AVERAGE(D2003:E2003),"")</f>
        <v>3.8899999999999997E-2</v>
      </c>
      <c r="R2003" s="265">
        <f t="shared" ref="R2003:R2007" si="2808">IFERROR(AVERAGE(F2003:H2003),"")</f>
        <v>2.52E-2</v>
      </c>
      <c r="S2003" s="265">
        <f t="shared" ref="S2003:S2007" si="2809">IFERROR(AVERAGE(I2003:J2003),"")</f>
        <v>1.8200000000000001E-2</v>
      </c>
      <c r="T2003" s="265">
        <f t="shared" ref="T2003:T2007" si="2810">IFERROR(AVERAGE(K2003:L2003),"")</f>
        <v>4.0300000000000002E-2</v>
      </c>
      <c r="W2003" s="265">
        <f t="shared" ref="W2003:W2004" si="2811">AVERAGE(Q2003:T2003)</f>
        <v>3.0649999999999997E-2</v>
      </c>
    </row>
    <row r="2004" spans="1:30" ht="17.45" customHeight="1" x14ac:dyDescent="0.25">
      <c r="A2004" s="257">
        <f t="shared" si="2743"/>
        <v>6</v>
      </c>
      <c r="B2004" s="257">
        <f t="shared" si="2744"/>
        <v>2023</v>
      </c>
      <c r="C2004" s="8">
        <f t="shared" si="2790"/>
        <v>45100</v>
      </c>
      <c r="D2004" s="332">
        <v>9.4899999999999998E-2</v>
      </c>
      <c r="E2004" s="261"/>
      <c r="F2004" s="260"/>
      <c r="G2004" s="262"/>
      <c r="H2004" s="261">
        <v>1.9400000000000001E-2</v>
      </c>
      <c r="I2004" s="260">
        <v>1.8499999999999999E-2</v>
      </c>
      <c r="J2004" s="261"/>
      <c r="K2004" s="260">
        <v>2.4899999999999999E-2</v>
      </c>
      <c r="L2004" s="261"/>
      <c r="M2004" s="264">
        <f t="shared" si="2780"/>
        <v>2.634866666666667E-2</v>
      </c>
      <c r="N2004" s="264">
        <f t="shared" si="2781"/>
        <v>1.873057142857143E-2</v>
      </c>
      <c r="O2004" s="264">
        <f t="shared" si="2782"/>
        <v>1.5642333333333331E-2</v>
      </c>
      <c r="P2004" s="264">
        <f t="shared" si="2783"/>
        <v>2.069233333333333E-2</v>
      </c>
      <c r="Q2004" s="334">
        <f t="shared" si="2807"/>
        <v>9.4899999999999998E-2</v>
      </c>
      <c r="R2004" s="265">
        <f t="shared" si="2808"/>
        <v>1.9400000000000001E-2</v>
      </c>
      <c r="S2004" s="265">
        <f t="shared" si="2809"/>
        <v>1.8499999999999999E-2</v>
      </c>
      <c r="T2004" s="265">
        <f t="shared" si="2810"/>
        <v>2.4899999999999999E-2</v>
      </c>
      <c r="W2004" s="265">
        <f t="shared" si="2811"/>
        <v>3.9425000000000002E-2</v>
      </c>
      <c r="X2004" s="265">
        <f>AVERAGE(Q2000:T2004)</f>
        <v>2.97275E-2</v>
      </c>
      <c r="Y2004" s="266">
        <v>286</v>
      </c>
    </row>
    <row r="2005" spans="1:30" ht="17.45" customHeight="1" x14ac:dyDescent="0.25">
      <c r="A2005" s="257">
        <f t="shared" si="2743"/>
        <v>6</v>
      </c>
      <c r="B2005" s="257">
        <f t="shared" si="2744"/>
        <v>2023</v>
      </c>
      <c r="C2005" s="435">
        <f t="shared" si="2790"/>
        <v>45101</v>
      </c>
      <c r="D2005" s="434"/>
      <c r="E2005" s="436">
        <v>1.6899999999999998E-2</v>
      </c>
      <c r="F2005" s="434"/>
      <c r="G2005" s="438">
        <v>1.4E-2</v>
      </c>
      <c r="H2005" s="436"/>
      <c r="I2005" s="434"/>
      <c r="J2005" s="436">
        <v>1.0800000000000001E-2</v>
      </c>
      <c r="K2005" s="434"/>
      <c r="L2005" s="436">
        <v>2.1399999999999999E-2</v>
      </c>
      <c r="M2005" s="264">
        <f t="shared" si="2780"/>
        <v>2.6025333333333331E-2</v>
      </c>
      <c r="N2005" s="264">
        <f t="shared" si="2781"/>
        <v>1.8050571428571426E-2</v>
      </c>
      <c r="O2005" s="264">
        <f t="shared" si="2782"/>
        <v>1.5335666666666664E-2</v>
      </c>
      <c r="P2005" s="264">
        <f t="shared" si="2783"/>
        <v>2.0702333333333333E-2</v>
      </c>
      <c r="Q2005" s="442">
        <f t="shared" si="2807"/>
        <v>1.6899999999999998E-2</v>
      </c>
      <c r="R2005" s="442">
        <f t="shared" si="2808"/>
        <v>1.4E-2</v>
      </c>
      <c r="S2005" s="442">
        <f t="shared" si="2809"/>
        <v>1.0800000000000001E-2</v>
      </c>
      <c r="T2005" s="442">
        <f t="shared" si="2810"/>
        <v>2.1399999999999999E-2</v>
      </c>
      <c r="V2005" s="442">
        <f>AVERAGE(Q2005:T2005)</f>
        <v>1.5775000000000001E-2</v>
      </c>
      <c r="W2005" s="445"/>
      <c r="X2005" s="257"/>
      <c r="Y2005" s="266">
        <v>286</v>
      </c>
    </row>
    <row r="2006" spans="1:30" ht="17.45" customHeight="1" x14ac:dyDescent="0.25">
      <c r="A2006" s="257">
        <f t="shared" si="2743"/>
        <v>6</v>
      </c>
      <c r="B2006" s="257">
        <f t="shared" si="2744"/>
        <v>2023</v>
      </c>
      <c r="C2006" s="48">
        <f t="shared" si="2790"/>
        <v>45102</v>
      </c>
      <c r="D2006" s="434">
        <v>1.3899999999999999E-2</v>
      </c>
      <c r="E2006" s="436"/>
      <c r="F2006" s="434">
        <v>7.7200000000000003E-3</v>
      </c>
      <c r="G2006" s="438"/>
      <c r="H2006" s="436">
        <v>7.92E-3</v>
      </c>
      <c r="I2006" s="434">
        <v>8.2400000000000008E-3</v>
      </c>
      <c r="J2006" s="436"/>
      <c r="K2006" s="434">
        <v>1.09E-2</v>
      </c>
      <c r="L2006" s="436"/>
      <c r="M2006" s="264">
        <f t="shared" si="2780"/>
        <v>2.5211999999999998E-2</v>
      </c>
      <c r="N2006" s="264">
        <f t="shared" si="2781"/>
        <v>1.7008857142857142E-2</v>
      </c>
      <c r="O2006" s="264">
        <f t="shared" si="2782"/>
        <v>1.4987E-2</v>
      </c>
      <c r="P2006" s="264">
        <f t="shared" si="2783"/>
        <v>2.0515666666666668E-2</v>
      </c>
      <c r="Q2006" s="442">
        <f t="shared" si="2807"/>
        <v>1.3899999999999999E-2</v>
      </c>
      <c r="R2006" s="442">
        <f t="shared" si="2808"/>
        <v>7.8200000000000006E-3</v>
      </c>
      <c r="S2006" s="442">
        <f t="shared" si="2809"/>
        <v>8.2400000000000008E-3</v>
      </c>
      <c r="T2006" s="442">
        <f t="shared" si="2810"/>
        <v>1.09E-2</v>
      </c>
      <c r="V2006" s="442">
        <f>AVERAGE(Q2006:T2006)</f>
        <v>1.0215E-2</v>
      </c>
      <c r="W2006" s="445"/>
      <c r="X2006" s="265">
        <f>AVERAGE(Q2005:T2006)</f>
        <v>1.2995E-2</v>
      </c>
      <c r="Y2006" s="266">
        <v>286</v>
      </c>
    </row>
    <row r="2007" spans="1:30" ht="17.45" customHeight="1" x14ac:dyDescent="0.25">
      <c r="A2007" s="257">
        <f t="shared" si="2743"/>
        <v>6</v>
      </c>
      <c r="B2007" s="257">
        <f t="shared" si="2744"/>
        <v>2023</v>
      </c>
      <c r="C2007" s="8">
        <f t="shared" si="2790"/>
        <v>45103</v>
      </c>
      <c r="D2007" s="260"/>
      <c r="E2007" s="261">
        <v>2.2800000000000001E-2</v>
      </c>
      <c r="F2007" s="260"/>
      <c r="G2007" s="262">
        <v>1.4999999999999999E-2</v>
      </c>
      <c r="H2007" s="261"/>
      <c r="I2007" s="260"/>
      <c r="J2007" s="261">
        <v>0.02</v>
      </c>
      <c r="K2007" s="260"/>
      <c r="L2007" s="261">
        <v>2.3400000000000001E-2</v>
      </c>
      <c r="M2007" s="264">
        <f t="shared" si="2780"/>
        <v>2.5038666666666671E-2</v>
      </c>
      <c r="N2007" s="264">
        <f t="shared" si="2781"/>
        <v>1.703457142857143E-2</v>
      </c>
      <c r="O2007" s="264">
        <f t="shared" si="2782"/>
        <v>1.5340666666666666E-2</v>
      </c>
      <c r="P2007" s="264">
        <f t="shared" si="2783"/>
        <v>2.0772333333333334E-2</v>
      </c>
      <c r="Q2007" s="265">
        <f t="shared" si="2807"/>
        <v>2.2800000000000001E-2</v>
      </c>
      <c r="R2007" s="265">
        <f t="shared" si="2808"/>
        <v>1.4999999999999999E-2</v>
      </c>
      <c r="S2007" s="265">
        <f t="shared" si="2809"/>
        <v>0.02</v>
      </c>
      <c r="T2007" s="265">
        <f t="shared" si="2810"/>
        <v>2.3400000000000001E-2</v>
      </c>
      <c r="W2007" s="265">
        <f t="shared" ref="W2007" si="2812">AVERAGE(Q2007:T2007)</f>
        <v>2.0300000000000002E-2</v>
      </c>
    </row>
    <row r="2008" spans="1:30" ht="17.45" customHeight="1" thickBot="1" x14ac:dyDescent="0.3">
      <c r="A2008" s="257">
        <f t="shared" si="2743"/>
        <v>6</v>
      </c>
      <c r="B2008" s="257">
        <f t="shared" si="2744"/>
        <v>2023</v>
      </c>
      <c r="C2008" s="8">
        <f t="shared" si="2790"/>
        <v>45104</v>
      </c>
      <c r="D2008" s="260">
        <v>2.87E-2</v>
      </c>
      <c r="E2008" s="261"/>
      <c r="F2008" s="260">
        <v>1.32E-2</v>
      </c>
      <c r="G2008" s="262"/>
      <c r="H2008" s="261"/>
      <c r="I2008" s="260">
        <v>2.1700000000000001E-2</v>
      </c>
      <c r="J2008" s="261"/>
      <c r="K2008" s="260">
        <v>2.1899999999999999E-2</v>
      </c>
      <c r="L2008" s="261"/>
      <c r="M2008" s="264">
        <f t="shared" si="2780"/>
        <v>2.5595333333333338E-2</v>
      </c>
      <c r="N2008" s="264">
        <f t="shared" si="2781"/>
        <v>1.7245714285714284E-2</v>
      </c>
      <c r="O2008" s="264">
        <f t="shared" si="2782"/>
        <v>1.5890333333333333E-2</v>
      </c>
      <c r="P2008" s="264">
        <f t="shared" si="2783"/>
        <v>2.1169E-2</v>
      </c>
      <c r="Q2008" s="265">
        <f t="shared" ref="Q2008:Q2012" si="2813">IFERROR(AVERAGE(D2008:E2008),"")</f>
        <v>2.87E-2</v>
      </c>
      <c r="R2008" s="265">
        <f t="shared" ref="R2008:R2012" si="2814">IFERROR(AVERAGE(F2008:H2008),"")</f>
        <v>1.32E-2</v>
      </c>
      <c r="S2008" s="265">
        <f t="shared" ref="S2008:S2012" si="2815">IFERROR(AVERAGE(I2008:J2008),"")</f>
        <v>2.1700000000000001E-2</v>
      </c>
      <c r="T2008" s="265">
        <f t="shared" ref="T2008:T2012" si="2816">IFERROR(AVERAGE(K2008:L2008),"")</f>
        <v>2.1899999999999999E-2</v>
      </c>
      <c r="W2008" s="265">
        <f t="shared" ref="W2008:W2011" si="2817">AVERAGE(Q2008:T2008)</f>
        <v>2.1375000000000002E-2</v>
      </c>
    </row>
    <row r="2009" spans="1:30" ht="17.45" customHeight="1" thickBot="1" x14ac:dyDescent="0.3">
      <c r="A2009" s="257">
        <f t="shared" si="2743"/>
        <v>6</v>
      </c>
      <c r="B2009" s="257">
        <f t="shared" si="2744"/>
        <v>2023</v>
      </c>
      <c r="C2009" s="8">
        <f t="shared" si="2790"/>
        <v>45105</v>
      </c>
      <c r="D2009" s="252"/>
      <c r="E2009" s="253">
        <v>3.2000000000000001E-2</v>
      </c>
      <c r="F2009" s="252"/>
      <c r="G2009" s="254">
        <v>1.3899999999999999E-2</v>
      </c>
      <c r="H2009" s="253"/>
      <c r="I2009" s="252"/>
      <c r="J2009" s="253">
        <v>1.77E-2</v>
      </c>
      <c r="K2009" s="252"/>
      <c r="L2009" s="253">
        <v>4.19E-2</v>
      </c>
      <c r="M2009" s="264">
        <f t="shared" si="2780"/>
        <v>2.6198666666666669E-2</v>
      </c>
      <c r="N2009" s="264">
        <f t="shared" si="2781"/>
        <v>1.7325714285714285E-2</v>
      </c>
      <c r="O2009" s="264">
        <f t="shared" si="2782"/>
        <v>1.6316666666666667E-2</v>
      </c>
      <c r="P2009" s="264">
        <f t="shared" si="2783"/>
        <v>2.209566666666667E-2</v>
      </c>
      <c r="Q2009" s="265">
        <f t="shared" si="2813"/>
        <v>3.2000000000000001E-2</v>
      </c>
      <c r="R2009" s="265">
        <f t="shared" si="2814"/>
        <v>1.3899999999999999E-2</v>
      </c>
      <c r="S2009" s="265">
        <f t="shared" si="2815"/>
        <v>1.77E-2</v>
      </c>
      <c r="T2009" s="265">
        <f t="shared" si="2816"/>
        <v>4.19E-2</v>
      </c>
      <c r="W2009" s="265">
        <f t="shared" si="2817"/>
        <v>2.6374999999999996E-2</v>
      </c>
      <c r="Z2009" s="514" t="s">
        <v>95</v>
      </c>
      <c r="AA2009" s="515">
        <v>2023</v>
      </c>
      <c r="AB2009" s="516"/>
      <c r="AC2009" s="516"/>
      <c r="AD2009" s="516"/>
    </row>
    <row r="2010" spans="1:30" ht="17.45" customHeight="1" x14ac:dyDescent="0.25">
      <c r="A2010" s="257">
        <f t="shared" si="2743"/>
        <v>6</v>
      </c>
      <c r="B2010" s="257">
        <f t="shared" si="2744"/>
        <v>2023</v>
      </c>
      <c r="C2010" s="8">
        <f t="shared" si="2790"/>
        <v>45106</v>
      </c>
      <c r="D2010" s="252">
        <v>2.7300000000000001E-2</v>
      </c>
      <c r="E2010" s="253"/>
      <c r="F2010" s="252"/>
      <c r="G2010" s="254"/>
      <c r="H2010" s="253">
        <v>1.8700000000000001E-2</v>
      </c>
      <c r="I2010" s="252">
        <v>2.76E-2</v>
      </c>
      <c r="J2010" s="253"/>
      <c r="K2010" s="252">
        <v>1.9099999999999999E-2</v>
      </c>
      <c r="L2010" s="253"/>
      <c r="M2010" s="264">
        <f t="shared" si="2780"/>
        <v>2.5772E-2</v>
      </c>
      <c r="N2010" s="264">
        <f t="shared" si="2781"/>
        <v>1.7042857142857141E-2</v>
      </c>
      <c r="O2010" s="264">
        <f t="shared" si="2782"/>
        <v>1.6506666666666666E-2</v>
      </c>
      <c r="P2010" s="264">
        <f t="shared" si="2783"/>
        <v>2.2218999999999999E-2</v>
      </c>
      <c r="Q2010" s="265">
        <f t="shared" si="2813"/>
        <v>2.7300000000000001E-2</v>
      </c>
      <c r="R2010" s="265">
        <f t="shared" si="2814"/>
        <v>1.8700000000000001E-2</v>
      </c>
      <c r="S2010" s="265">
        <f t="shared" si="2815"/>
        <v>2.76E-2</v>
      </c>
      <c r="T2010" s="265">
        <f t="shared" si="2816"/>
        <v>1.9099999999999999E-2</v>
      </c>
      <c r="W2010" s="265">
        <f t="shared" si="2817"/>
        <v>2.3175000000000001E-2</v>
      </c>
      <c r="Z2010" s="517" t="s">
        <v>35</v>
      </c>
      <c r="AA2010" s="517" t="s">
        <v>1</v>
      </c>
      <c r="AB2010" s="517" t="s">
        <v>2</v>
      </c>
      <c r="AC2010" s="517" t="s">
        <v>9</v>
      </c>
      <c r="AD2010" s="517" t="s">
        <v>12</v>
      </c>
    </row>
    <row r="2011" spans="1:30" ht="17.45" customHeight="1" thickBot="1" x14ac:dyDescent="0.3">
      <c r="A2011" s="257">
        <f t="shared" si="2743"/>
        <v>6</v>
      </c>
      <c r="B2011" s="257">
        <f t="shared" si="2744"/>
        <v>2023</v>
      </c>
      <c r="C2011" s="116">
        <f t="shared" si="2790"/>
        <v>45107</v>
      </c>
      <c r="D2011" s="144"/>
      <c r="E2011" s="145">
        <v>6.6500000000000004E-2</v>
      </c>
      <c r="F2011" s="144"/>
      <c r="G2011" s="147">
        <v>2.5100000000000001E-2</v>
      </c>
      <c r="H2011" s="145"/>
      <c r="I2011" s="144"/>
      <c r="J2011" s="145">
        <v>3.2800000000000003E-2</v>
      </c>
      <c r="K2011" s="144"/>
      <c r="L2011" s="145">
        <v>2.1600000000000001E-2</v>
      </c>
      <c r="M2011" s="264">
        <f t="shared" si="2780"/>
        <v>2.7141999999999999E-2</v>
      </c>
      <c r="N2011" s="264">
        <f t="shared" si="2781"/>
        <v>1.7142857142857144E-2</v>
      </c>
      <c r="O2011" s="264">
        <f t="shared" si="2782"/>
        <v>1.6923333333333335E-2</v>
      </c>
      <c r="P2011" s="264">
        <f t="shared" si="2783"/>
        <v>2.1778999999999996E-2</v>
      </c>
      <c r="Q2011" s="308">
        <f t="shared" si="2813"/>
        <v>6.6500000000000004E-2</v>
      </c>
      <c r="R2011" s="308">
        <f t="shared" si="2814"/>
        <v>2.5100000000000001E-2</v>
      </c>
      <c r="S2011" s="308">
        <f t="shared" si="2815"/>
        <v>3.2800000000000003E-2</v>
      </c>
      <c r="T2011" s="308">
        <f t="shared" si="2816"/>
        <v>2.1600000000000001E-2</v>
      </c>
      <c r="U2011" s="315"/>
      <c r="V2011" s="315"/>
      <c r="W2011" s="308">
        <f t="shared" si="2817"/>
        <v>3.6500000000000005E-2</v>
      </c>
      <c r="X2011" s="265">
        <f>AVERAGE(Q2007:T2011)</f>
        <v>2.5545000000000002E-2</v>
      </c>
      <c r="Y2011" s="266">
        <v>287</v>
      </c>
      <c r="Z2011" s="518" t="s">
        <v>58</v>
      </c>
      <c r="AA2011" s="519">
        <f>AVERAGE(D1982:E2011)</f>
        <v>2.7141999999999999E-2</v>
      </c>
      <c r="AB2011" s="519">
        <f>AVERAGE(F1982:H2011)</f>
        <v>1.7142857142857144E-2</v>
      </c>
      <c r="AC2011" s="519">
        <f>AVERAGE(I1982:J2011)</f>
        <v>1.6923333333333335E-2</v>
      </c>
      <c r="AD2011" s="519">
        <f>AVERAGE(K1982:L2011)</f>
        <v>2.1778999999999996E-2</v>
      </c>
    </row>
    <row r="2012" spans="1:30" ht="17.45" customHeight="1" x14ac:dyDescent="0.25">
      <c r="A2012" s="257">
        <f t="shared" si="2743"/>
        <v>7</v>
      </c>
      <c r="B2012" s="257">
        <f t="shared" si="2744"/>
        <v>2023</v>
      </c>
      <c r="C2012" s="160">
        <f t="shared" si="2790"/>
        <v>45108</v>
      </c>
      <c r="D2012" s="469">
        <v>1.3899999999999999E-2</v>
      </c>
      <c r="E2012" s="470"/>
      <c r="F2012" s="469">
        <v>1.41E-2</v>
      </c>
      <c r="G2012" s="472"/>
      <c r="H2012" s="470">
        <v>1.32E-2</v>
      </c>
      <c r="I2012" s="469">
        <v>1.2800000000000001E-2</v>
      </c>
      <c r="J2012" s="470"/>
      <c r="K2012" s="469">
        <v>1.35E-2</v>
      </c>
      <c r="L2012" s="470"/>
      <c r="M2012" s="264">
        <f t="shared" si="2780"/>
        <v>2.6748666666666667E-2</v>
      </c>
      <c r="N2012" s="264">
        <f t="shared" si="2781"/>
        <v>1.7022857142857142E-2</v>
      </c>
      <c r="O2012" s="264">
        <f t="shared" si="2782"/>
        <v>1.6706666666666668E-2</v>
      </c>
      <c r="P2012" s="264">
        <f t="shared" si="2783"/>
        <v>2.157566666666666E-2</v>
      </c>
      <c r="Q2012" s="442">
        <f t="shared" si="2813"/>
        <v>1.3899999999999999E-2</v>
      </c>
      <c r="R2012" s="442">
        <f t="shared" si="2814"/>
        <v>1.3649999999999999E-2</v>
      </c>
      <c r="S2012" s="442">
        <f t="shared" si="2815"/>
        <v>1.2800000000000001E-2</v>
      </c>
      <c r="T2012" s="442">
        <f t="shared" si="2816"/>
        <v>1.35E-2</v>
      </c>
      <c r="V2012" s="442">
        <f>AVERAGE(Q2012:T2012)</f>
        <v>1.3462499999999999E-2</v>
      </c>
      <c r="W2012" s="445"/>
      <c r="X2012" s="257"/>
      <c r="Y2012" s="266">
        <v>287</v>
      </c>
      <c r="Z2012" s="518" t="s">
        <v>59</v>
      </c>
      <c r="AA2012" s="519">
        <f>MAX(D1982:E2011)</f>
        <v>9.4899999999999998E-2</v>
      </c>
      <c r="AB2012" s="519">
        <f>MAX(F1982:H2011)</f>
        <v>2.52E-2</v>
      </c>
      <c r="AC2012" s="519">
        <f>MAX(I1982:J2011)</f>
        <v>3.2800000000000003E-2</v>
      </c>
      <c r="AD2012" s="519">
        <f>MAX(K1982:L2011)</f>
        <v>4.19E-2</v>
      </c>
    </row>
    <row r="2013" spans="1:30" ht="17.45" customHeight="1" thickBot="1" x14ac:dyDescent="0.3">
      <c r="A2013" s="257">
        <f t="shared" si="2743"/>
        <v>7</v>
      </c>
      <c r="B2013" s="257">
        <f t="shared" si="2744"/>
        <v>2023</v>
      </c>
      <c r="C2013" s="435">
        <f t="shared" si="2790"/>
        <v>45109</v>
      </c>
      <c r="D2013" s="434"/>
      <c r="E2013" s="436">
        <v>8.9300000000000004E-3</v>
      </c>
      <c r="F2013" s="434"/>
      <c r="G2013" s="438">
        <v>1.29E-2</v>
      </c>
      <c r="H2013" s="436"/>
      <c r="I2013" s="434"/>
      <c r="J2013" s="436">
        <v>9.2300000000000004E-3</v>
      </c>
      <c r="K2013" s="434"/>
      <c r="L2013" s="436">
        <v>1.0699999999999999E-2</v>
      </c>
      <c r="M2013" s="264">
        <f t="shared" si="2780"/>
        <v>2.6053E-2</v>
      </c>
      <c r="N2013" s="264">
        <f t="shared" si="2781"/>
        <v>1.6794285714285716E-2</v>
      </c>
      <c r="O2013" s="264">
        <f t="shared" si="2782"/>
        <v>1.6434333333333336E-2</v>
      </c>
      <c r="P2013" s="264">
        <f t="shared" si="2783"/>
        <v>2.1185666666666665E-2</v>
      </c>
      <c r="Q2013" s="442">
        <f t="shared" ref="Q2013:Q2017" si="2818">IFERROR(AVERAGE(D2013:E2013),"")</f>
        <v>8.9300000000000004E-3</v>
      </c>
      <c r="R2013" s="442">
        <f t="shared" ref="R2013:R2017" si="2819">IFERROR(AVERAGE(F2013:H2013),"")</f>
        <v>1.29E-2</v>
      </c>
      <c r="S2013" s="442">
        <f t="shared" ref="S2013:S2017" si="2820">IFERROR(AVERAGE(I2013:J2013),"")</f>
        <v>9.2300000000000004E-3</v>
      </c>
      <c r="T2013" s="442">
        <f t="shared" ref="T2013:T2017" si="2821">IFERROR(AVERAGE(K2013:L2013),"")</f>
        <v>1.0699999999999999E-2</v>
      </c>
      <c r="U2013" s="441"/>
      <c r="V2013" s="442">
        <f>AVERAGE(Q2013:T2013)</f>
        <v>1.0440000000000001E-2</v>
      </c>
      <c r="W2013" s="445"/>
      <c r="X2013" s="265">
        <f>AVERAGE(Q2012:T2013)</f>
        <v>1.195125E-2</v>
      </c>
      <c r="Y2013" s="266">
        <v>287</v>
      </c>
      <c r="Z2013" s="520" t="s">
        <v>128</v>
      </c>
      <c r="AA2013" s="521">
        <f>COUNTIF(D1982:E2011,"&gt;=0.075")</f>
        <v>1</v>
      </c>
      <c r="AB2013" s="521">
        <f>COUNTIF(F1982:H2011,"&gt;=0.075")</f>
        <v>0</v>
      </c>
      <c r="AC2013" s="521">
        <f>COUNTIF(I1982:J2011,"&gt;=0.075")</f>
        <v>0</v>
      </c>
      <c r="AD2013" s="521">
        <f>COUNTIF(K1982:L2011,"&gt;=0.075")</f>
        <v>0</v>
      </c>
    </row>
    <row r="2014" spans="1:30" ht="17.45" customHeight="1" thickBot="1" x14ac:dyDescent="0.3">
      <c r="A2014" s="257">
        <f t="shared" si="2743"/>
        <v>7</v>
      </c>
      <c r="B2014" s="257">
        <f t="shared" si="2744"/>
        <v>2023</v>
      </c>
      <c r="C2014" s="8">
        <f t="shared" si="2790"/>
        <v>45110</v>
      </c>
      <c r="D2014" s="260">
        <v>1.41E-2</v>
      </c>
      <c r="E2014" s="261"/>
      <c r="F2014" s="260">
        <v>1.5800000000000002E-2</v>
      </c>
      <c r="G2014" s="262"/>
      <c r="H2014" s="261"/>
      <c r="I2014" s="260">
        <v>1.6400000000000001E-2</v>
      </c>
      <c r="J2014" s="261"/>
      <c r="K2014" s="260">
        <v>1.11E-2</v>
      </c>
      <c r="L2014" s="261"/>
      <c r="M2014" s="264">
        <f t="shared" si="2780"/>
        <v>2.6036333333333335E-2</v>
      </c>
      <c r="N2014" s="264">
        <f t="shared" si="2781"/>
        <v>1.692571428571429E-2</v>
      </c>
      <c r="O2014" s="264">
        <f t="shared" si="2782"/>
        <v>1.6571000000000002E-2</v>
      </c>
      <c r="P2014" s="264">
        <f t="shared" si="2783"/>
        <v>2.1075666666666663E-2</v>
      </c>
      <c r="Q2014" s="265">
        <f t="shared" si="2818"/>
        <v>1.41E-2</v>
      </c>
      <c r="R2014" s="265">
        <f t="shared" si="2819"/>
        <v>1.5800000000000002E-2</v>
      </c>
      <c r="S2014" s="265">
        <f t="shared" si="2820"/>
        <v>1.6400000000000001E-2</v>
      </c>
      <c r="T2014" s="265">
        <f t="shared" si="2821"/>
        <v>1.11E-2</v>
      </c>
      <c r="W2014" s="265">
        <f t="shared" ref="W2014:W2017" si="2822">AVERAGE(Q2014:T2014)</f>
        <v>1.4350000000000002E-2</v>
      </c>
      <c r="AC2014" s="664">
        <f>SUM(AA2013:AD2013)</f>
        <v>1</v>
      </c>
      <c r="AD2014" s="522">
        <f>AVERAGE(AA2011:AD2011)</f>
        <v>2.0746797619047616E-2</v>
      </c>
    </row>
    <row r="2015" spans="1:30" ht="17.45" customHeight="1" x14ac:dyDescent="0.25">
      <c r="A2015" s="257">
        <f t="shared" si="2743"/>
        <v>7</v>
      </c>
      <c r="B2015" s="257">
        <f t="shared" si="2744"/>
        <v>2023</v>
      </c>
      <c r="C2015" s="8">
        <f t="shared" si="2790"/>
        <v>45111</v>
      </c>
      <c r="D2015" s="260"/>
      <c r="E2015" s="261">
        <v>1.0500000000000001E-2</v>
      </c>
      <c r="F2015" s="260"/>
      <c r="G2015" s="262">
        <v>1.54E-2</v>
      </c>
      <c r="H2015" s="261"/>
      <c r="I2015" s="260"/>
      <c r="J2015" s="261">
        <v>9.9399999999999992E-3</v>
      </c>
      <c r="K2015" s="260"/>
      <c r="L2015" s="261">
        <v>1.7299999999999999E-2</v>
      </c>
      <c r="M2015" s="264">
        <f t="shared" si="2780"/>
        <v>2.6016333333333332E-2</v>
      </c>
      <c r="N2015" s="264">
        <f t="shared" si="2781"/>
        <v>1.7086285714285717E-2</v>
      </c>
      <c r="O2015" s="264">
        <f t="shared" si="2782"/>
        <v>1.6664666666666671E-2</v>
      </c>
      <c r="P2015" s="264">
        <f t="shared" si="2783"/>
        <v>2.1218999999999995E-2</v>
      </c>
      <c r="Q2015" s="265">
        <f t="shared" si="2818"/>
        <v>1.0500000000000001E-2</v>
      </c>
      <c r="R2015" s="265">
        <f t="shared" si="2819"/>
        <v>1.54E-2</v>
      </c>
      <c r="S2015" s="265">
        <f t="shared" si="2820"/>
        <v>9.9399999999999992E-3</v>
      </c>
      <c r="T2015" s="265">
        <f t="shared" si="2821"/>
        <v>1.7299999999999999E-2</v>
      </c>
      <c r="W2015" s="265">
        <f t="shared" si="2822"/>
        <v>1.3284999999999998E-2</v>
      </c>
      <c r="AA2015" s="605">
        <f>AA2011-AA1981</f>
        <v>1.1774838709677424E-3</v>
      </c>
      <c r="AB2015" s="605">
        <f t="shared" ref="AB2015:AD2015" si="2823">AB2011-AB1981</f>
        <v>-3.7801984126984121E-3</v>
      </c>
      <c r="AC2015" s="605">
        <f t="shared" si="2823"/>
        <v>-1.6005376344086011E-3</v>
      </c>
      <c r="AD2015" s="605">
        <f t="shared" si="2823"/>
        <v>5.7254838709677042E-4</v>
      </c>
    </row>
    <row r="2016" spans="1:30" ht="17.45" customHeight="1" x14ac:dyDescent="0.25">
      <c r="A2016" s="257">
        <f t="shared" si="2743"/>
        <v>7</v>
      </c>
      <c r="B2016" s="257">
        <f t="shared" si="2744"/>
        <v>2023</v>
      </c>
      <c r="C2016" s="8">
        <f t="shared" si="2790"/>
        <v>45112</v>
      </c>
      <c r="D2016" s="260">
        <v>2.9499999999999998E-2</v>
      </c>
      <c r="E2016" s="261"/>
      <c r="F2016" s="260"/>
      <c r="G2016" s="262"/>
      <c r="H2016" s="261">
        <v>4.8399999999999999E-2</v>
      </c>
      <c r="I2016" s="260">
        <v>4.6399999999999997E-2</v>
      </c>
      <c r="J2016" s="261"/>
      <c r="K2016" s="260">
        <v>2.4299999999999999E-2</v>
      </c>
      <c r="L2016" s="261"/>
      <c r="M2016" s="264">
        <f t="shared" si="2780"/>
        <v>2.6233000000000003E-2</v>
      </c>
      <c r="N2016" s="264">
        <f t="shared" si="2781"/>
        <v>1.8129142857142858E-2</v>
      </c>
      <c r="O2016" s="264">
        <f t="shared" si="2782"/>
        <v>1.7880000000000004E-2</v>
      </c>
      <c r="P2016" s="264">
        <f t="shared" si="2783"/>
        <v>2.1302333333333329E-2</v>
      </c>
      <c r="Q2016" s="265">
        <f t="shared" si="2818"/>
        <v>2.9499999999999998E-2</v>
      </c>
      <c r="R2016" s="265">
        <f t="shared" si="2819"/>
        <v>4.8399999999999999E-2</v>
      </c>
      <c r="S2016" s="265">
        <f t="shared" si="2820"/>
        <v>4.6399999999999997E-2</v>
      </c>
      <c r="T2016" s="265">
        <f t="shared" si="2821"/>
        <v>2.4299999999999999E-2</v>
      </c>
      <c r="W2016" s="265">
        <f t="shared" si="2822"/>
        <v>3.7149999999999996E-2</v>
      </c>
      <c r="AD2016" s="605">
        <f>AD2014-AD1984</f>
        <v>-9.0767594726062772E-4</v>
      </c>
    </row>
    <row r="2017" spans="1:25" ht="17.45" customHeight="1" x14ac:dyDescent="0.25">
      <c r="A2017" s="257">
        <f t="shared" si="2743"/>
        <v>7</v>
      </c>
      <c r="B2017" s="257">
        <f t="shared" si="2744"/>
        <v>2023</v>
      </c>
      <c r="C2017" s="8">
        <f t="shared" si="2790"/>
        <v>45113</v>
      </c>
      <c r="D2017" s="260"/>
      <c r="E2017" s="261">
        <v>3.4000000000000002E-2</v>
      </c>
      <c r="F2017" s="260"/>
      <c r="G2017" s="262">
        <v>4.19E-2</v>
      </c>
      <c r="H2017" s="261"/>
      <c r="I2017" s="260"/>
      <c r="J2017" s="261">
        <v>3.2399999999999998E-2</v>
      </c>
      <c r="K2017" s="260"/>
      <c r="L2017" s="261">
        <v>2.53E-2</v>
      </c>
      <c r="M2017" s="264">
        <f t="shared" si="2780"/>
        <v>2.6749666666666665E-2</v>
      </c>
      <c r="N2017" s="264">
        <f t="shared" si="2781"/>
        <v>1.876342857142857E-2</v>
      </c>
      <c r="O2017" s="264">
        <f t="shared" si="2782"/>
        <v>1.8440000000000005E-2</v>
      </c>
      <c r="P2017" s="264">
        <f t="shared" si="2783"/>
        <v>2.1272333333333327E-2</v>
      </c>
      <c r="Q2017" s="265">
        <f t="shared" si="2818"/>
        <v>3.4000000000000002E-2</v>
      </c>
      <c r="R2017" s="265">
        <f t="shared" si="2819"/>
        <v>4.19E-2</v>
      </c>
      <c r="S2017" s="265">
        <f t="shared" si="2820"/>
        <v>3.2399999999999998E-2</v>
      </c>
      <c r="T2017" s="265">
        <f t="shared" si="2821"/>
        <v>2.53E-2</v>
      </c>
      <c r="W2017" s="265">
        <f t="shared" si="2822"/>
        <v>3.3399999999999999E-2</v>
      </c>
    </row>
    <row r="2018" spans="1:25" ht="17.45" customHeight="1" x14ac:dyDescent="0.25">
      <c r="A2018" s="257">
        <f t="shared" si="2743"/>
        <v>7</v>
      </c>
      <c r="B2018" s="257">
        <f t="shared" si="2744"/>
        <v>2023</v>
      </c>
      <c r="C2018" s="48">
        <f t="shared" si="2790"/>
        <v>45114</v>
      </c>
      <c r="D2018" s="275">
        <v>3.1899999999999998E-2</v>
      </c>
      <c r="E2018" s="276"/>
      <c r="F2018" s="275">
        <v>5.4600000000000003E-2</v>
      </c>
      <c r="G2018" s="277"/>
      <c r="H2018" s="276">
        <v>3.9899999999999998E-2</v>
      </c>
      <c r="I2018" s="275">
        <v>1.6299999999999999E-2</v>
      </c>
      <c r="J2018" s="276"/>
      <c r="K2018" s="275">
        <v>2.18E-2</v>
      </c>
      <c r="L2018" s="276"/>
      <c r="M2018" s="264">
        <f t="shared" si="2780"/>
        <v>2.7113000000000002E-2</v>
      </c>
      <c r="N2018" s="264">
        <f t="shared" si="2781"/>
        <v>2.0323428571428572E-2</v>
      </c>
      <c r="O2018" s="264">
        <f t="shared" si="2782"/>
        <v>1.8309999999999996E-2</v>
      </c>
      <c r="P2018" s="264">
        <f t="shared" si="2783"/>
        <v>2.1212333333333333E-2</v>
      </c>
      <c r="Q2018" s="265">
        <f t="shared" ref="Q2018" si="2824">IFERROR(AVERAGE(D2018:E2018),"")</f>
        <v>3.1899999999999998E-2</v>
      </c>
      <c r="R2018" s="265">
        <f t="shared" ref="R2018" si="2825">IFERROR(AVERAGE(F2018:H2018),"")</f>
        <v>4.725E-2</v>
      </c>
      <c r="S2018" s="265">
        <f t="shared" ref="S2018" si="2826">IFERROR(AVERAGE(I2018:J2018),"")</f>
        <v>1.6299999999999999E-2</v>
      </c>
      <c r="T2018" s="265">
        <f t="shared" ref="T2018" si="2827">IFERROR(AVERAGE(K2018:L2018),"")</f>
        <v>2.18E-2</v>
      </c>
      <c r="W2018" s="265">
        <f t="shared" ref="W2018" si="2828">AVERAGE(Q2018:T2018)</f>
        <v>2.9312499999999998E-2</v>
      </c>
      <c r="X2018" s="265">
        <f>AVERAGE(Q2014:T2018)</f>
        <v>2.5499499999999998E-2</v>
      </c>
      <c r="Y2018" s="266">
        <v>288</v>
      </c>
    </row>
    <row r="2019" spans="1:25" ht="17.45" customHeight="1" x14ac:dyDescent="0.25">
      <c r="A2019" s="257">
        <f t="shared" si="2743"/>
        <v>7</v>
      </c>
      <c r="B2019" s="257">
        <f t="shared" si="2744"/>
        <v>2023</v>
      </c>
      <c r="C2019" s="435">
        <f t="shared" si="2790"/>
        <v>45115</v>
      </c>
      <c r="D2019" s="434"/>
      <c r="E2019" s="436">
        <v>1.9099999999999999E-2</v>
      </c>
      <c r="F2019" s="434"/>
      <c r="G2019" s="438">
        <v>1.9199999999999998E-2</v>
      </c>
      <c r="H2019" s="436"/>
      <c r="I2019" s="434"/>
      <c r="J2019" s="436">
        <v>1.24E-2</v>
      </c>
      <c r="K2019" s="434"/>
      <c r="L2019" s="436">
        <v>1.9199999999999998E-2</v>
      </c>
      <c r="M2019" s="264">
        <f t="shared" si="2780"/>
        <v>2.7146333333333335E-2</v>
      </c>
      <c r="N2019" s="264">
        <f t="shared" si="2781"/>
        <v>2.0172000000000002E-2</v>
      </c>
      <c r="O2019" s="264">
        <f t="shared" si="2782"/>
        <v>1.7966666666666666E-2</v>
      </c>
      <c r="P2019" s="264">
        <f t="shared" si="2783"/>
        <v>2.1132333333333329E-2</v>
      </c>
      <c r="Q2019" s="442">
        <f t="shared" ref="Q2019:Q2021" si="2829">IFERROR(AVERAGE(D2019:E2019),"")</f>
        <v>1.9099999999999999E-2</v>
      </c>
      <c r="R2019" s="442">
        <f t="shared" ref="R2019:R2021" si="2830">IFERROR(AVERAGE(F2019:H2019),"")</f>
        <v>1.9199999999999998E-2</v>
      </c>
      <c r="S2019" s="442">
        <f t="shared" ref="S2019:S2021" si="2831">IFERROR(AVERAGE(I2019:J2019),"")</f>
        <v>1.24E-2</v>
      </c>
      <c r="T2019" s="442">
        <f t="shared" ref="T2019:T2021" si="2832">IFERROR(AVERAGE(K2019:L2019),"")</f>
        <v>1.9199999999999998E-2</v>
      </c>
      <c r="V2019" s="442">
        <f>AVERAGE(Q2019:T2019)</f>
        <v>1.7475000000000001E-2</v>
      </c>
      <c r="W2019" s="445"/>
      <c r="X2019" s="257"/>
      <c r="Y2019" s="266">
        <v>288</v>
      </c>
    </row>
    <row r="2020" spans="1:25" ht="17.45" customHeight="1" x14ac:dyDescent="0.25">
      <c r="A2020" s="257">
        <f t="shared" si="2743"/>
        <v>7</v>
      </c>
      <c r="B2020" s="257">
        <f t="shared" si="2744"/>
        <v>2023</v>
      </c>
      <c r="C2020" s="435">
        <f t="shared" si="2790"/>
        <v>45116</v>
      </c>
      <c r="D2020" s="434">
        <v>2.8799999999999999E-2</v>
      </c>
      <c r="E2020" s="436"/>
      <c r="F2020" s="434">
        <v>3.1399999999999997E-2</v>
      </c>
      <c r="G2020" s="438"/>
      <c r="H2020" s="436"/>
      <c r="I2020" s="434">
        <v>7.5799999999999999E-3</v>
      </c>
      <c r="J2020" s="436"/>
      <c r="K2020" s="434">
        <v>1.9900000000000001E-2</v>
      </c>
      <c r="L2020" s="436"/>
      <c r="M2020" s="264">
        <f t="shared" si="2780"/>
        <v>2.7056333333333335E-2</v>
      </c>
      <c r="N2020" s="264">
        <f t="shared" si="2781"/>
        <v>2.0454857142857146E-2</v>
      </c>
      <c r="O2020" s="264">
        <f t="shared" si="2782"/>
        <v>1.7492666666666667E-2</v>
      </c>
      <c r="P2020" s="264">
        <f t="shared" si="2783"/>
        <v>2.1172333333333335E-2</v>
      </c>
      <c r="Q2020" s="442">
        <f t="shared" si="2829"/>
        <v>2.8799999999999999E-2</v>
      </c>
      <c r="R2020" s="442">
        <f t="shared" si="2830"/>
        <v>3.1399999999999997E-2</v>
      </c>
      <c r="S2020" s="442">
        <f t="shared" si="2831"/>
        <v>7.5799999999999999E-3</v>
      </c>
      <c r="T2020" s="442">
        <f t="shared" si="2832"/>
        <v>1.9900000000000001E-2</v>
      </c>
      <c r="V2020" s="442">
        <f>AVERAGE(Q2020:T2020)</f>
        <v>2.1919999999999999E-2</v>
      </c>
      <c r="W2020" s="445"/>
      <c r="X2020" s="265">
        <f>AVERAGE(Q2019:T2020)</f>
        <v>1.96975E-2</v>
      </c>
      <c r="Y2020" s="266">
        <v>288</v>
      </c>
    </row>
    <row r="2021" spans="1:25" ht="17.45" customHeight="1" x14ac:dyDescent="0.25">
      <c r="A2021" s="257">
        <f t="shared" si="2743"/>
        <v>7</v>
      </c>
      <c r="B2021" s="257">
        <f t="shared" si="2744"/>
        <v>2023</v>
      </c>
      <c r="C2021" s="8">
        <f t="shared" si="2790"/>
        <v>45117</v>
      </c>
      <c r="D2021" s="260"/>
      <c r="E2021" s="261">
        <v>3.0200000000000001E-2</v>
      </c>
      <c r="F2021" s="260"/>
      <c r="G2021" s="262">
        <v>4.1200000000000001E-2</v>
      </c>
      <c r="H2021" s="261"/>
      <c r="I2021" s="260"/>
      <c r="J2021" s="261">
        <v>2.5999999999999999E-2</v>
      </c>
      <c r="K2021" s="260"/>
      <c r="L2021" s="261">
        <v>5.2200000000000003E-2</v>
      </c>
      <c r="M2021" s="264">
        <f t="shared" si="2780"/>
        <v>2.7583000000000003E-2</v>
      </c>
      <c r="N2021" s="264">
        <f t="shared" si="2781"/>
        <v>2.1206285714285719E-2</v>
      </c>
      <c r="O2021" s="264">
        <f t="shared" si="2782"/>
        <v>1.8016000000000001E-2</v>
      </c>
      <c r="P2021" s="264">
        <f t="shared" si="2783"/>
        <v>2.2342333333333336E-2</v>
      </c>
      <c r="Q2021" s="265">
        <f t="shared" si="2829"/>
        <v>3.0200000000000001E-2</v>
      </c>
      <c r="R2021" s="265">
        <f t="shared" si="2830"/>
        <v>4.1200000000000001E-2</v>
      </c>
      <c r="S2021" s="265">
        <f t="shared" si="2831"/>
        <v>2.5999999999999999E-2</v>
      </c>
      <c r="T2021" s="265">
        <f t="shared" si="2832"/>
        <v>5.2200000000000003E-2</v>
      </c>
      <c r="W2021" s="265">
        <f t="shared" ref="W2021" si="2833">AVERAGE(Q2021:T2021)</f>
        <v>3.7400000000000003E-2</v>
      </c>
    </row>
    <row r="2022" spans="1:25" ht="17.45" customHeight="1" x14ac:dyDescent="0.25">
      <c r="A2022" s="257">
        <f t="shared" si="2743"/>
        <v>7</v>
      </c>
      <c r="B2022" s="257">
        <f t="shared" si="2744"/>
        <v>2023</v>
      </c>
      <c r="C2022" s="8">
        <f t="shared" si="2790"/>
        <v>45118</v>
      </c>
      <c r="D2022" s="332">
        <v>4.9599999999999998E-2</v>
      </c>
      <c r="E2022" s="261"/>
      <c r="F2022" s="260"/>
      <c r="G2022" s="262"/>
      <c r="H2022" s="134">
        <v>5.9900000000000002E-2</v>
      </c>
      <c r="I2022" s="332">
        <v>5.5599999999999997E-2</v>
      </c>
      <c r="J2022" s="261"/>
      <c r="K2022" s="260">
        <v>3.7600000000000001E-2</v>
      </c>
      <c r="L2022" s="261"/>
      <c r="M2022" s="264">
        <f t="shared" si="2780"/>
        <v>2.9057666666666666E-2</v>
      </c>
      <c r="N2022" s="264">
        <f t="shared" si="2781"/>
        <v>2.2766285714285718E-2</v>
      </c>
      <c r="O2022" s="264">
        <f t="shared" si="2782"/>
        <v>1.9743333333333335E-2</v>
      </c>
      <c r="P2022" s="264">
        <f t="shared" si="2783"/>
        <v>2.3323333333333331E-2</v>
      </c>
      <c r="Q2022" s="334">
        <f t="shared" ref="Q2022" si="2834">IFERROR(AVERAGE(D2022:E2022),"")</f>
        <v>4.9599999999999998E-2</v>
      </c>
      <c r="R2022" s="334">
        <f t="shared" ref="R2022" si="2835">IFERROR(AVERAGE(F2022:H2022),"")</f>
        <v>5.9900000000000002E-2</v>
      </c>
      <c r="S2022" s="334">
        <f t="shared" ref="S2022" si="2836">IFERROR(AVERAGE(I2022:J2022),"")</f>
        <v>5.5599999999999997E-2</v>
      </c>
      <c r="T2022" s="265">
        <f t="shared" ref="T2022" si="2837">IFERROR(AVERAGE(K2022:L2022),"")</f>
        <v>3.7600000000000001E-2</v>
      </c>
      <c r="W2022" s="265">
        <f t="shared" ref="W2022" si="2838">AVERAGE(Q2022:T2022)</f>
        <v>5.0674999999999998E-2</v>
      </c>
    </row>
    <row r="2023" spans="1:25" ht="17.45" customHeight="1" x14ac:dyDescent="0.25">
      <c r="A2023" s="257">
        <f t="shared" si="2743"/>
        <v>7</v>
      </c>
      <c r="B2023" s="257">
        <f t="shared" si="2744"/>
        <v>2023</v>
      </c>
      <c r="C2023" s="8">
        <f t="shared" si="2790"/>
        <v>45119</v>
      </c>
      <c r="D2023" s="260"/>
      <c r="E2023" s="134">
        <v>5.0200000000000002E-2</v>
      </c>
      <c r="F2023" s="260"/>
      <c r="G2023" s="402">
        <v>7.6200000000000004E-2</v>
      </c>
      <c r="H2023" s="261"/>
      <c r="I2023" s="260"/>
      <c r="J2023" s="261">
        <v>3.7999999999999999E-2</v>
      </c>
      <c r="K2023" s="260"/>
      <c r="L2023" s="134">
        <v>5.4199999999999998E-2</v>
      </c>
      <c r="M2023" s="264">
        <f t="shared" si="2780"/>
        <v>3.0031000000000006E-2</v>
      </c>
      <c r="N2023" s="264">
        <f t="shared" si="2781"/>
        <v>2.4266285714285716E-2</v>
      </c>
      <c r="O2023" s="264">
        <f t="shared" si="2782"/>
        <v>2.0446666666666665E-2</v>
      </c>
      <c r="P2023" s="264">
        <f t="shared" si="2783"/>
        <v>2.4413333333333335E-2</v>
      </c>
      <c r="Q2023" s="334">
        <f t="shared" ref="Q2023" si="2839">IFERROR(AVERAGE(D2023:E2023),"")</f>
        <v>5.0200000000000002E-2</v>
      </c>
      <c r="R2023" s="334">
        <f t="shared" ref="R2023" si="2840">IFERROR(AVERAGE(F2023:H2023),"")</f>
        <v>7.6200000000000004E-2</v>
      </c>
      <c r="S2023" s="265">
        <f t="shared" ref="S2023" si="2841">IFERROR(AVERAGE(I2023:J2023),"")</f>
        <v>3.7999999999999999E-2</v>
      </c>
      <c r="T2023" s="334">
        <f t="shared" ref="T2023" si="2842">IFERROR(AVERAGE(K2023:L2023),"")</f>
        <v>5.4199999999999998E-2</v>
      </c>
      <c r="W2023" s="265">
        <f t="shared" ref="W2023" si="2843">AVERAGE(Q2023:T2023)</f>
        <v>5.4650000000000004E-2</v>
      </c>
    </row>
    <row r="2024" spans="1:25" ht="17.45" customHeight="1" x14ac:dyDescent="0.25">
      <c r="A2024" s="257">
        <f t="shared" si="2743"/>
        <v>7</v>
      </c>
      <c r="B2024" s="257">
        <f t="shared" si="2744"/>
        <v>2023</v>
      </c>
      <c r="C2024" s="48">
        <f t="shared" si="2790"/>
        <v>45120</v>
      </c>
      <c r="D2024" s="133">
        <v>5.57E-2</v>
      </c>
      <c r="E2024" s="276"/>
      <c r="F2024" s="133">
        <v>8.5000000000000006E-2</v>
      </c>
      <c r="G2024" s="277"/>
      <c r="H2024" s="606">
        <v>7.9000000000000001E-2</v>
      </c>
      <c r="I2024" s="275">
        <v>4.3999999999999997E-2</v>
      </c>
      <c r="J2024" s="276"/>
      <c r="K2024" s="275">
        <v>3.9E-2</v>
      </c>
      <c r="L2024" s="276"/>
      <c r="M2024" s="264">
        <f t="shared" si="2780"/>
        <v>3.0964333333333333E-2</v>
      </c>
      <c r="N2024" s="264">
        <f t="shared" si="2781"/>
        <v>2.7574857142857144E-2</v>
      </c>
      <c r="O2024" s="264">
        <f t="shared" si="2782"/>
        <v>2.1333333333333333E-2</v>
      </c>
      <c r="P2024" s="264">
        <f t="shared" si="2783"/>
        <v>2.4660000000000001E-2</v>
      </c>
      <c r="Q2024" s="334">
        <f t="shared" ref="Q2024:Q2027" si="2844">IFERROR(AVERAGE(D2024:E2024),"")</f>
        <v>5.57E-2</v>
      </c>
      <c r="R2024" s="334">
        <f t="shared" ref="R2024:R2027" si="2845">IFERROR(AVERAGE(F2024:H2024),"")</f>
        <v>8.2000000000000003E-2</v>
      </c>
      <c r="S2024" s="265">
        <f t="shared" ref="S2024:S2027" si="2846">IFERROR(AVERAGE(I2024:J2024),"")</f>
        <v>4.3999999999999997E-2</v>
      </c>
      <c r="T2024" s="265">
        <f t="shared" ref="T2024:T2027" si="2847">IFERROR(AVERAGE(K2024:L2024),"")</f>
        <v>3.9E-2</v>
      </c>
      <c r="W2024" s="265">
        <f t="shared" ref="W2024:W2025" si="2848">AVERAGE(Q2024:T2024)</f>
        <v>5.5174999999999995E-2</v>
      </c>
    </row>
    <row r="2025" spans="1:25" ht="17.45" customHeight="1" x14ac:dyDescent="0.25">
      <c r="A2025" s="257">
        <f t="shared" si="2743"/>
        <v>7</v>
      </c>
      <c r="B2025" s="257">
        <f t="shared" si="2744"/>
        <v>2023</v>
      </c>
      <c r="C2025" s="8">
        <f t="shared" si="2790"/>
        <v>45121</v>
      </c>
      <c r="D2025" s="260"/>
      <c r="E2025" s="134">
        <v>5.0799999999999998E-2</v>
      </c>
      <c r="F2025" s="260"/>
      <c r="G2025" s="402">
        <v>8.6099999999999996E-2</v>
      </c>
      <c r="H2025" s="261"/>
      <c r="I2025" s="260"/>
      <c r="J2025" s="134">
        <v>5.5800000000000002E-2</v>
      </c>
      <c r="K2025" s="260"/>
      <c r="L2025" s="261">
        <v>4.65E-2</v>
      </c>
      <c r="M2025" s="264">
        <f t="shared" si="2780"/>
        <v>3.1864333333333335E-2</v>
      </c>
      <c r="N2025" s="264">
        <f t="shared" si="2781"/>
        <v>2.9354857142857144E-2</v>
      </c>
      <c r="O2025" s="264">
        <f t="shared" si="2782"/>
        <v>2.2506666666666668E-2</v>
      </c>
      <c r="P2025" s="264">
        <f t="shared" si="2783"/>
        <v>2.5363333333333335E-2</v>
      </c>
      <c r="Q2025" s="334">
        <f t="shared" si="2844"/>
        <v>5.0799999999999998E-2</v>
      </c>
      <c r="R2025" s="334">
        <f t="shared" si="2845"/>
        <v>8.6099999999999996E-2</v>
      </c>
      <c r="S2025" s="334">
        <f t="shared" si="2846"/>
        <v>5.5800000000000002E-2</v>
      </c>
      <c r="T2025" s="265">
        <f t="shared" si="2847"/>
        <v>4.65E-2</v>
      </c>
      <c r="W2025" s="265">
        <f t="shared" si="2848"/>
        <v>5.9799999999999992E-2</v>
      </c>
      <c r="X2025" s="265">
        <f>AVERAGE(Q2021:T2025)</f>
        <v>5.1539999999999996E-2</v>
      </c>
      <c r="Y2025" s="266">
        <v>289</v>
      </c>
    </row>
    <row r="2026" spans="1:25" ht="17.45" customHeight="1" x14ac:dyDescent="0.25">
      <c r="A2026" s="257">
        <f t="shared" si="2743"/>
        <v>7</v>
      </c>
      <c r="B2026" s="257">
        <f t="shared" si="2744"/>
        <v>2023</v>
      </c>
      <c r="C2026" s="435">
        <f t="shared" si="2790"/>
        <v>45122</v>
      </c>
      <c r="D2026" s="434">
        <v>3.2899999999999999E-2</v>
      </c>
      <c r="E2026" s="436"/>
      <c r="F2026" s="497">
        <v>5.5300000000000002E-2</v>
      </c>
      <c r="G2026" s="438"/>
      <c r="H2026" s="436"/>
      <c r="I2026" s="434">
        <v>2.0500000000000001E-2</v>
      </c>
      <c r="J2026" s="436"/>
      <c r="K2026" s="434">
        <v>2.1899999999999999E-2</v>
      </c>
      <c r="L2026" s="436"/>
      <c r="M2026" s="264">
        <f t="shared" si="2780"/>
        <v>3.2170999999999998E-2</v>
      </c>
      <c r="N2026" s="264">
        <f t="shared" si="2781"/>
        <v>3.0400571428571423E-2</v>
      </c>
      <c r="O2026" s="264">
        <f t="shared" si="2782"/>
        <v>2.2629999999999997E-2</v>
      </c>
      <c r="P2026" s="264">
        <f t="shared" si="2783"/>
        <v>2.5416666666666664E-2</v>
      </c>
      <c r="Q2026" s="442">
        <f t="shared" si="2844"/>
        <v>3.2899999999999999E-2</v>
      </c>
      <c r="R2026" s="468">
        <f t="shared" si="2845"/>
        <v>5.5300000000000002E-2</v>
      </c>
      <c r="S2026" s="442">
        <f t="shared" si="2846"/>
        <v>2.0500000000000001E-2</v>
      </c>
      <c r="T2026" s="442">
        <f t="shared" si="2847"/>
        <v>2.1899999999999999E-2</v>
      </c>
      <c r="V2026" s="442">
        <f>AVERAGE(Q2026:T2026)</f>
        <v>3.2649999999999998E-2</v>
      </c>
      <c r="W2026" s="445"/>
      <c r="X2026" s="257"/>
      <c r="Y2026" s="266">
        <v>289</v>
      </c>
    </row>
    <row r="2027" spans="1:25" ht="17.45" customHeight="1" x14ac:dyDescent="0.25">
      <c r="A2027" s="257">
        <f t="shared" si="2743"/>
        <v>7</v>
      </c>
      <c r="B2027" s="257">
        <f t="shared" si="2744"/>
        <v>2023</v>
      </c>
      <c r="C2027" s="435">
        <f t="shared" si="2790"/>
        <v>45123</v>
      </c>
      <c r="D2027" s="434"/>
      <c r="E2027" s="436">
        <v>1.9400000000000001E-2</v>
      </c>
      <c r="F2027" s="434"/>
      <c r="G2027" s="617">
        <v>4.7399999999999998E-2</v>
      </c>
      <c r="H2027" s="436"/>
      <c r="I2027" s="434"/>
      <c r="J2027" s="436">
        <v>9.1400000000000006E-3</v>
      </c>
      <c r="K2027" s="434"/>
      <c r="L2027" s="436">
        <v>2.2100000000000002E-2</v>
      </c>
      <c r="M2027" s="264">
        <f t="shared" si="2780"/>
        <v>3.232433333333333E-2</v>
      </c>
      <c r="N2027" s="264">
        <f t="shared" si="2781"/>
        <v>3.1323428571428572E-2</v>
      </c>
      <c r="O2027" s="264">
        <f t="shared" si="2782"/>
        <v>2.2241333333333332E-2</v>
      </c>
      <c r="P2027" s="264">
        <f t="shared" si="2783"/>
        <v>2.5423333333333336E-2</v>
      </c>
      <c r="Q2027" s="442">
        <f t="shared" si="2844"/>
        <v>1.9400000000000001E-2</v>
      </c>
      <c r="R2027" s="442">
        <f t="shared" si="2845"/>
        <v>4.7399999999999998E-2</v>
      </c>
      <c r="S2027" s="442">
        <f t="shared" si="2846"/>
        <v>9.1400000000000006E-3</v>
      </c>
      <c r="T2027" s="442">
        <f t="shared" si="2847"/>
        <v>2.2100000000000002E-2</v>
      </c>
      <c r="V2027" s="442">
        <f>AVERAGE(Q2027:T2027)</f>
        <v>2.4509999999999997E-2</v>
      </c>
      <c r="W2027" s="445"/>
      <c r="X2027" s="265">
        <f>AVERAGE(Q2026:T2027)</f>
        <v>2.8580000000000001E-2</v>
      </c>
      <c r="Y2027" s="266">
        <v>289</v>
      </c>
    </row>
    <row r="2028" spans="1:25" ht="17.45" customHeight="1" x14ac:dyDescent="0.25">
      <c r="A2028" s="257">
        <f t="shared" si="2743"/>
        <v>7</v>
      </c>
      <c r="B2028" s="257">
        <f t="shared" si="2744"/>
        <v>2023</v>
      </c>
      <c r="C2028" s="8">
        <f t="shared" si="2790"/>
        <v>45124</v>
      </c>
      <c r="D2028" s="260">
        <v>3.27E-2</v>
      </c>
      <c r="E2028" s="261"/>
      <c r="F2028" s="260"/>
      <c r="G2028" s="262"/>
      <c r="H2028" s="134">
        <v>5.5E-2</v>
      </c>
      <c r="I2028" s="260">
        <v>2.8500000000000001E-2</v>
      </c>
      <c r="J2028" s="261"/>
      <c r="K2028" s="260">
        <v>2.46E-2</v>
      </c>
      <c r="L2028" s="261"/>
      <c r="M2028" s="264">
        <f t="shared" si="2780"/>
        <v>3.2774333333333329E-2</v>
      </c>
      <c r="N2028" s="264">
        <f t="shared" si="2781"/>
        <v>3.2354857142857144E-2</v>
      </c>
      <c r="O2028" s="264">
        <f t="shared" si="2782"/>
        <v>2.2888666666666665E-2</v>
      </c>
      <c r="P2028" s="264">
        <f t="shared" si="2783"/>
        <v>2.58E-2</v>
      </c>
      <c r="Q2028" s="265">
        <f t="shared" ref="Q2028" si="2849">IFERROR(AVERAGE(D2028:E2028),"")</f>
        <v>3.27E-2</v>
      </c>
      <c r="R2028" s="334">
        <f t="shared" ref="R2028" si="2850">IFERROR(AVERAGE(F2028:H2028),"")</f>
        <v>5.5E-2</v>
      </c>
      <c r="S2028" s="265">
        <f t="shared" ref="S2028" si="2851">IFERROR(AVERAGE(I2028:J2028),"")</f>
        <v>2.8500000000000001E-2</v>
      </c>
      <c r="T2028" s="265">
        <f t="shared" ref="T2028" si="2852">IFERROR(AVERAGE(K2028:L2028),"")</f>
        <v>2.46E-2</v>
      </c>
      <c r="W2028" s="265">
        <f t="shared" ref="W2028" si="2853">AVERAGE(Q2028:T2028)</f>
        <v>3.5200000000000002E-2</v>
      </c>
    </row>
    <row r="2029" spans="1:25" ht="17.45" customHeight="1" x14ac:dyDescent="0.25">
      <c r="A2029" s="257">
        <f t="shared" si="2743"/>
        <v>7</v>
      </c>
      <c r="B2029" s="257">
        <f t="shared" si="2744"/>
        <v>2023</v>
      </c>
      <c r="C2029" s="8">
        <f t="shared" si="2790"/>
        <v>45125</v>
      </c>
      <c r="D2029" s="260"/>
      <c r="E2029" s="261">
        <v>4.0300000000000002E-2</v>
      </c>
      <c r="F2029" s="260"/>
      <c r="G2029" s="402">
        <v>5.5300000000000002E-2</v>
      </c>
      <c r="H2029" s="261"/>
      <c r="I2029" s="260"/>
      <c r="J2029" s="261">
        <v>4.0899999999999999E-2</v>
      </c>
      <c r="K2029" s="260"/>
      <c r="L2029" s="261">
        <v>3.6700000000000003E-2</v>
      </c>
      <c r="M2029" s="264">
        <f t="shared" si="2780"/>
        <v>3.3714333333333325E-2</v>
      </c>
      <c r="N2029" s="264">
        <f t="shared" si="2781"/>
        <v>3.3692571428571426E-2</v>
      </c>
      <c r="O2029" s="264">
        <f t="shared" si="2782"/>
        <v>2.4097666666666667E-2</v>
      </c>
      <c r="P2029" s="264">
        <f t="shared" si="2783"/>
        <v>2.6546666666666666E-2</v>
      </c>
      <c r="Q2029" s="265">
        <f t="shared" ref="Q2029" si="2854">IFERROR(AVERAGE(D2029:E2029),"")</f>
        <v>4.0300000000000002E-2</v>
      </c>
      <c r="R2029" s="334">
        <f t="shared" ref="R2029" si="2855">IFERROR(AVERAGE(F2029:H2029),"")</f>
        <v>5.5300000000000002E-2</v>
      </c>
      <c r="S2029" s="265">
        <f t="shared" ref="S2029" si="2856">IFERROR(AVERAGE(I2029:J2029),"")</f>
        <v>4.0899999999999999E-2</v>
      </c>
      <c r="T2029" s="265">
        <f t="shared" ref="T2029" si="2857">IFERROR(AVERAGE(K2029:L2029),"")</f>
        <v>3.6700000000000003E-2</v>
      </c>
      <c r="W2029" s="265">
        <f t="shared" ref="W2029" si="2858">AVERAGE(Q2029:T2029)</f>
        <v>4.3300000000000005E-2</v>
      </c>
    </row>
    <row r="2030" spans="1:25" ht="17.45" customHeight="1" x14ac:dyDescent="0.25">
      <c r="A2030" s="257">
        <f t="shared" si="2743"/>
        <v>7</v>
      </c>
      <c r="B2030" s="257">
        <f t="shared" si="2744"/>
        <v>2023</v>
      </c>
      <c r="C2030" s="48">
        <f t="shared" si="2790"/>
        <v>45126</v>
      </c>
      <c r="D2030" s="275">
        <v>3.2500000000000001E-2</v>
      </c>
      <c r="E2030" s="276"/>
      <c r="F2030" s="133">
        <v>9.4600000000000004E-2</v>
      </c>
      <c r="G2030" s="277"/>
      <c r="H2030" s="606">
        <v>9.5500000000000002E-2</v>
      </c>
      <c r="I2030" s="275">
        <v>3.1199999999999999E-2</v>
      </c>
      <c r="J2030" s="276"/>
      <c r="K2030" s="275">
        <v>1.8700000000000001E-2</v>
      </c>
      <c r="L2030" s="276"/>
      <c r="M2030" s="264">
        <f t="shared" si="2780"/>
        <v>3.3744333333333341E-2</v>
      </c>
      <c r="N2030" s="264">
        <f t="shared" si="2781"/>
        <v>3.8366857142857133E-2</v>
      </c>
      <c r="O2030" s="264">
        <f t="shared" si="2782"/>
        <v>2.4631E-2</v>
      </c>
      <c r="P2030" s="264">
        <f t="shared" si="2783"/>
        <v>2.6599999999999999E-2</v>
      </c>
      <c r="Q2030" s="265">
        <f t="shared" ref="Q2030:Q2031" si="2859">IFERROR(AVERAGE(D2030:E2030),"")</f>
        <v>3.2500000000000001E-2</v>
      </c>
      <c r="R2030" s="334">
        <f t="shared" ref="R2030:R2031" si="2860">IFERROR(AVERAGE(F2030:H2030),"")</f>
        <v>9.5049999999999996E-2</v>
      </c>
      <c r="S2030" s="265">
        <f t="shared" ref="S2030:S2031" si="2861">IFERROR(AVERAGE(I2030:J2030),"")</f>
        <v>3.1199999999999999E-2</v>
      </c>
      <c r="T2030" s="265">
        <f t="shared" ref="T2030:T2031" si="2862">IFERROR(AVERAGE(K2030:L2030),"")</f>
        <v>1.8700000000000001E-2</v>
      </c>
      <c r="W2030" s="265">
        <f t="shared" ref="W2030:W2031" si="2863">AVERAGE(Q2030:T2030)</f>
        <v>4.4362499999999999E-2</v>
      </c>
    </row>
    <row r="2031" spans="1:25" ht="17.45" customHeight="1" x14ac:dyDescent="0.25">
      <c r="A2031" s="257">
        <f t="shared" si="2743"/>
        <v>7</v>
      </c>
      <c r="B2031" s="257">
        <f t="shared" si="2744"/>
        <v>2023</v>
      </c>
      <c r="C2031" s="8">
        <f t="shared" si="2790"/>
        <v>45127</v>
      </c>
      <c r="D2031" s="260"/>
      <c r="E2031" s="261">
        <v>3.6400000000000002E-2</v>
      </c>
      <c r="F2031" s="260"/>
      <c r="G2031" s="402">
        <v>5.1499999999999997E-2</v>
      </c>
      <c r="H2031" s="261"/>
      <c r="I2031" s="260"/>
      <c r="J2031" s="261">
        <v>3.3700000000000001E-2</v>
      </c>
      <c r="K2031" s="260"/>
      <c r="L2031" s="134">
        <v>8.6999999999999994E-2</v>
      </c>
      <c r="M2031" s="264">
        <f t="shared" si="2780"/>
        <v>3.3674333333333334E-2</v>
      </c>
      <c r="N2031" s="264">
        <f t="shared" si="2781"/>
        <v>3.9229714285714277E-2</v>
      </c>
      <c r="O2031" s="264">
        <f t="shared" si="2782"/>
        <v>2.4960999999999997E-2</v>
      </c>
      <c r="P2031" s="264">
        <f t="shared" si="2783"/>
        <v>2.8523333333333331E-2</v>
      </c>
      <c r="Q2031" s="265">
        <f t="shared" si="2859"/>
        <v>3.6400000000000002E-2</v>
      </c>
      <c r="R2031" s="334">
        <f t="shared" si="2860"/>
        <v>5.1499999999999997E-2</v>
      </c>
      <c r="S2031" s="265">
        <f t="shared" si="2861"/>
        <v>3.3700000000000001E-2</v>
      </c>
      <c r="T2031" s="334">
        <f t="shared" si="2862"/>
        <v>8.6999999999999994E-2</v>
      </c>
      <c r="W2031" s="265">
        <f t="shared" si="2863"/>
        <v>5.2150000000000002E-2</v>
      </c>
    </row>
    <row r="2032" spans="1:25" ht="17.45" customHeight="1" x14ac:dyDescent="0.25">
      <c r="A2032" s="257">
        <f t="shared" ref="A2032:A2095" si="2864">IF(ISNUMBER(C2032),MONTH(C2032),"")</f>
        <v>7</v>
      </c>
      <c r="B2032" s="257">
        <f t="shared" ref="B2032:B2095" si="2865">IF(ISNUMBER(C2032),YEAR(C2032),"")</f>
        <v>2023</v>
      </c>
      <c r="C2032" s="8">
        <f t="shared" si="2790"/>
        <v>45128</v>
      </c>
      <c r="D2032" s="332">
        <v>5.0200000000000002E-2</v>
      </c>
      <c r="E2032" s="261"/>
      <c r="F2032" s="332">
        <v>5.2400000000000002E-2</v>
      </c>
      <c r="G2032" s="262"/>
      <c r="H2032" s="261"/>
      <c r="I2032" s="260">
        <v>3.1199999999999999E-2</v>
      </c>
      <c r="J2032" s="261"/>
      <c r="K2032" s="260">
        <v>3.2899999999999999E-2</v>
      </c>
      <c r="L2032" s="261"/>
      <c r="M2032" s="264">
        <f t="shared" si="2780"/>
        <v>3.3784333333333326E-2</v>
      </c>
      <c r="N2032" s="264">
        <f t="shared" si="2781"/>
        <v>4.0038285714285707E-2</v>
      </c>
      <c r="O2032" s="264">
        <f t="shared" si="2782"/>
        <v>2.511766666666666E-2</v>
      </c>
      <c r="P2032" s="264">
        <f t="shared" si="2783"/>
        <v>2.8729999999999999E-2</v>
      </c>
      <c r="Q2032" s="334">
        <f t="shared" ref="Q2032:Q2038" si="2866">IFERROR(AVERAGE(D2032:E2032),"")</f>
        <v>5.0200000000000002E-2</v>
      </c>
      <c r="R2032" s="334">
        <f t="shared" ref="R2032:R2038" si="2867">IFERROR(AVERAGE(F2032:H2032),"")</f>
        <v>5.2400000000000002E-2</v>
      </c>
      <c r="S2032" s="265">
        <f t="shared" ref="S2032:S2038" si="2868">IFERROR(AVERAGE(I2032:J2032),"")</f>
        <v>3.1199999999999999E-2</v>
      </c>
      <c r="T2032" s="265">
        <f t="shared" ref="T2032:T2038" si="2869">IFERROR(AVERAGE(K2032:L2032),"")</f>
        <v>3.2899999999999999E-2</v>
      </c>
      <c r="W2032" s="265">
        <f t="shared" ref="W2032" si="2870">AVERAGE(Q2032:T2032)</f>
        <v>4.1675000000000004E-2</v>
      </c>
      <c r="X2032" s="265">
        <f>AVERAGE(Q2028:T2032)</f>
        <v>4.3337500000000001E-2</v>
      </c>
      <c r="Y2032" s="266">
        <v>290</v>
      </c>
    </row>
    <row r="2033" spans="1:30" ht="17.45" customHeight="1" x14ac:dyDescent="0.25">
      <c r="A2033" s="257">
        <f t="shared" si="2864"/>
        <v>7</v>
      </c>
      <c r="B2033" s="257">
        <f t="shared" si="2865"/>
        <v>2023</v>
      </c>
      <c r="C2033" s="435">
        <f t="shared" si="2790"/>
        <v>45129</v>
      </c>
      <c r="D2033" s="434"/>
      <c r="E2033" s="436">
        <v>1.5299999999999999E-2</v>
      </c>
      <c r="F2033" s="434"/>
      <c r="G2033" s="438">
        <v>2.1499999999999998E-2</v>
      </c>
      <c r="H2033" s="436"/>
      <c r="I2033" s="434"/>
      <c r="J2033" s="436">
        <v>1.43E-2</v>
      </c>
      <c r="K2033" s="434"/>
      <c r="L2033" s="436">
        <v>1.77E-2</v>
      </c>
      <c r="M2033" s="264">
        <f t="shared" si="2780"/>
        <v>3.2997666666666668E-2</v>
      </c>
      <c r="N2033" s="264">
        <f t="shared" si="2781"/>
        <v>3.9932571428571421E-2</v>
      </c>
      <c r="O2033" s="264">
        <f t="shared" si="2782"/>
        <v>2.4987666666666665E-2</v>
      </c>
      <c r="P2033" s="264">
        <f t="shared" si="2783"/>
        <v>2.7976666666666667E-2</v>
      </c>
      <c r="Q2033" s="442">
        <f t="shared" si="2866"/>
        <v>1.5299999999999999E-2</v>
      </c>
      <c r="R2033" s="442">
        <f t="shared" si="2867"/>
        <v>2.1499999999999998E-2</v>
      </c>
      <c r="S2033" s="442">
        <f t="shared" si="2868"/>
        <v>1.43E-2</v>
      </c>
      <c r="T2033" s="442">
        <f t="shared" si="2869"/>
        <v>1.77E-2</v>
      </c>
      <c r="V2033" s="442">
        <f>AVERAGE(Q2033:T2033)</f>
        <v>1.72E-2</v>
      </c>
      <c r="W2033" s="445"/>
      <c r="X2033" s="257"/>
      <c r="Y2033" s="266">
        <v>290</v>
      </c>
    </row>
    <row r="2034" spans="1:30" ht="17.45" customHeight="1" x14ac:dyDescent="0.25">
      <c r="A2034" s="257">
        <f t="shared" si="2864"/>
        <v>7</v>
      </c>
      <c r="B2034" s="257">
        <f t="shared" si="2865"/>
        <v>2023</v>
      </c>
      <c r="C2034" s="435">
        <f t="shared" si="2790"/>
        <v>45130</v>
      </c>
      <c r="D2034" s="434">
        <v>1.38E-2</v>
      </c>
      <c r="E2034" s="436"/>
      <c r="F2034" s="434"/>
      <c r="G2034" s="438"/>
      <c r="H2034" s="436">
        <v>1.49E-2</v>
      </c>
      <c r="I2034" s="434">
        <v>8.9499999999999996E-3</v>
      </c>
      <c r="J2034" s="436"/>
      <c r="K2034" s="434">
        <v>1.7600000000000001E-2</v>
      </c>
      <c r="L2034" s="436"/>
      <c r="M2034" s="264">
        <f t="shared" si="2780"/>
        <v>3.0294333333333329E-2</v>
      </c>
      <c r="N2034" s="264">
        <f t="shared" si="2781"/>
        <v>3.9803999999999992E-2</v>
      </c>
      <c r="O2034" s="264">
        <f t="shared" si="2782"/>
        <v>2.4669333333333331E-2</v>
      </c>
      <c r="P2034" s="264">
        <f t="shared" si="2783"/>
        <v>2.7733333333333336E-2</v>
      </c>
      <c r="Q2034" s="442">
        <f t="shared" si="2866"/>
        <v>1.38E-2</v>
      </c>
      <c r="R2034" s="442">
        <f t="shared" si="2867"/>
        <v>1.49E-2</v>
      </c>
      <c r="S2034" s="442">
        <f t="shared" si="2868"/>
        <v>8.9499999999999996E-3</v>
      </c>
      <c r="T2034" s="442">
        <f t="shared" si="2869"/>
        <v>1.7600000000000001E-2</v>
      </c>
      <c r="V2034" s="442">
        <f>AVERAGE(Q2034:T2034)</f>
        <v>1.3812500000000002E-2</v>
      </c>
      <c r="W2034" s="445"/>
      <c r="X2034" s="265">
        <f>AVERAGE(Q2033:T2034)</f>
        <v>1.5506250000000001E-2</v>
      </c>
      <c r="Y2034" s="266">
        <v>290</v>
      </c>
    </row>
    <row r="2035" spans="1:30" ht="17.45" customHeight="1" x14ac:dyDescent="0.25">
      <c r="A2035" s="257">
        <f t="shared" si="2864"/>
        <v>7</v>
      </c>
      <c r="B2035" s="257">
        <f t="shared" si="2865"/>
        <v>2023</v>
      </c>
      <c r="C2035" s="8">
        <f t="shared" si="2790"/>
        <v>45131</v>
      </c>
      <c r="D2035" s="260"/>
      <c r="E2035" s="134">
        <v>5.3100000000000001E-2</v>
      </c>
      <c r="F2035" s="260"/>
      <c r="G2035" s="262">
        <v>3.6900000000000002E-2</v>
      </c>
      <c r="H2035" s="261"/>
      <c r="I2035" s="260"/>
      <c r="J2035" s="261">
        <v>2.93E-2</v>
      </c>
      <c r="K2035" s="260"/>
      <c r="L2035" s="261">
        <v>3.5000000000000003E-2</v>
      </c>
      <c r="M2035" s="264">
        <f t="shared" si="2780"/>
        <v>3.1500999999999994E-2</v>
      </c>
      <c r="N2035" s="264">
        <f t="shared" si="2781"/>
        <v>4.0458285714285711E-2</v>
      </c>
      <c r="O2035" s="264">
        <f t="shared" si="2782"/>
        <v>2.5285999999999996E-2</v>
      </c>
      <c r="P2035" s="264">
        <f t="shared" si="2783"/>
        <v>2.8186666666666669E-2</v>
      </c>
      <c r="Q2035" s="334">
        <f t="shared" si="2866"/>
        <v>5.3100000000000001E-2</v>
      </c>
      <c r="R2035" s="265">
        <f t="shared" si="2867"/>
        <v>3.6900000000000002E-2</v>
      </c>
      <c r="S2035" s="265">
        <f t="shared" si="2868"/>
        <v>2.93E-2</v>
      </c>
      <c r="T2035" s="265">
        <f t="shared" si="2869"/>
        <v>3.5000000000000003E-2</v>
      </c>
      <c r="W2035" s="265">
        <f t="shared" ref="W2035:W2038" si="2871">AVERAGE(Q2035:T2035)</f>
        <v>3.8574999999999998E-2</v>
      </c>
    </row>
    <row r="2036" spans="1:30" ht="17.45" customHeight="1" x14ac:dyDescent="0.25">
      <c r="A2036" s="257">
        <f t="shared" si="2864"/>
        <v>7</v>
      </c>
      <c r="B2036" s="257">
        <f t="shared" si="2865"/>
        <v>2023</v>
      </c>
      <c r="C2036" s="48">
        <f t="shared" si="2790"/>
        <v>45132</v>
      </c>
      <c r="D2036" s="279">
        <v>4.2099999999999999E-2</v>
      </c>
      <c r="E2036" s="280"/>
      <c r="F2036" s="279">
        <v>4.6899999999999997E-2</v>
      </c>
      <c r="G2036" s="281"/>
      <c r="H2036" s="280">
        <v>4.0599999999999997E-2</v>
      </c>
      <c r="I2036" s="279">
        <v>3.1199999999999999E-2</v>
      </c>
      <c r="J2036" s="280"/>
      <c r="K2036" s="279">
        <v>1.7899999999999999E-2</v>
      </c>
      <c r="L2036" s="280"/>
      <c r="M2036" s="264">
        <f t="shared" si="2780"/>
        <v>3.2440999999999998E-2</v>
      </c>
      <c r="N2036" s="264">
        <f t="shared" si="2781"/>
        <v>4.2511428571428568E-2</v>
      </c>
      <c r="O2036" s="264">
        <f t="shared" si="2782"/>
        <v>2.6051333333333329E-2</v>
      </c>
      <c r="P2036" s="264">
        <f t="shared" si="2783"/>
        <v>2.8420000000000004E-2</v>
      </c>
      <c r="Q2036" s="265">
        <f t="shared" si="2866"/>
        <v>4.2099999999999999E-2</v>
      </c>
      <c r="R2036" s="265">
        <f t="shared" si="2867"/>
        <v>4.3749999999999997E-2</v>
      </c>
      <c r="S2036" s="265">
        <f t="shared" si="2868"/>
        <v>3.1199999999999999E-2</v>
      </c>
      <c r="T2036" s="265">
        <f t="shared" si="2869"/>
        <v>1.7899999999999999E-2</v>
      </c>
      <c r="W2036" s="265">
        <f t="shared" si="2871"/>
        <v>3.3737499999999997E-2</v>
      </c>
    </row>
    <row r="2037" spans="1:30" ht="17.45" customHeight="1" x14ac:dyDescent="0.25">
      <c r="A2037" s="257">
        <f t="shared" si="2864"/>
        <v>7</v>
      </c>
      <c r="B2037" s="257">
        <f t="shared" si="2865"/>
        <v>2023</v>
      </c>
      <c r="C2037" s="8">
        <f t="shared" si="2790"/>
        <v>45133</v>
      </c>
      <c r="D2037" s="252"/>
      <c r="E2037" s="253">
        <v>3.5700000000000003E-2</v>
      </c>
      <c r="F2037" s="252"/>
      <c r="G2037" s="254">
        <v>3.61E-2</v>
      </c>
      <c r="H2037" s="253"/>
      <c r="I2037" s="252"/>
      <c r="J2037" s="253">
        <v>2.7799999999999998E-2</v>
      </c>
      <c r="K2037" s="252"/>
      <c r="L2037" s="253">
        <v>2.75E-2</v>
      </c>
      <c r="M2037" s="264">
        <f t="shared" si="2780"/>
        <v>3.2870999999999997E-2</v>
      </c>
      <c r="N2037" s="264">
        <f t="shared" si="2781"/>
        <v>4.3114285714285709E-2</v>
      </c>
      <c r="O2037" s="264">
        <f t="shared" si="2782"/>
        <v>2.6311333333333336E-2</v>
      </c>
      <c r="P2037" s="264">
        <f t="shared" si="2783"/>
        <v>2.8556666666666664E-2</v>
      </c>
      <c r="Q2037" s="265">
        <f t="shared" si="2866"/>
        <v>3.5700000000000003E-2</v>
      </c>
      <c r="R2037" s="265">
        <f t="shared" si="2867"/>
        <v>3.61E-2</v>
      </c>
      <c r="S2037" s="265">
        <f t="shared" si="2868"/>
        <v>2.7799999999999998E-2</v>
      </c>
      <c r="T2037" s="265">
        <f t="shared" si="2869"/>
        <v>2.75E-2</v>
      </c>
      <c r="W2037" s="265">
        <f t="shared" si="2871"/>
        <v>3.1774999999999998E-2</v>
      </c>
    </row>
    <row r="2038" spans="1:30" ht="17.45" customHeight="1" x14ac:dyDescent="0.25">
      <c r="A2038" s="257">
        <f t="shared" si="2864"/>
        <v>7</v>
      </c>
      <c r="B2038" s="257">
        <f t="shared" si="2865"/>
        <v>2023</v>
      </c>
      <c r="C2038" s="8">
        <f t="shared" si="2790"/>
        <v>45134</v>
      </c>
      <c r="D2038" s="252">
        <v>2.5399999999999999E-2</v>
      </c>
      <c r="E2038" s="253"/>
      <c r="F2038" s="252">
        <v>4.0500000000000001E-2</v>
      </c>
      <c r="G2038" s="254"/>
      <c r="H2038" s="253"/>
      <c r="I2038" s="252">
        <v>0.03</v>
      </c>
      <c r="J2038" s="253"/>
      <c r="K2038" s="252">
        <v>3.3300000000000003E-2</v>
      </c>
      <c r="L2038" s="253"/>
      <c r="M2038" s="264">
        <f t="shared" si="2780"/>
        <v>3.2760999999999998E-2</v>
      </c>
      <c r="N2038" s="264">
        <f t="shared" si="2781"/>
        <v>4.3894285714285705E-2</v>
      </c>
      <c r="O2038" s="264">
        <f t="shared" si="2782"/>
        <v>2.6588000000000001E-2</v>
      </c>
      <c r="P2038" s="264">
        <f t="shared" si="2783"/>
        <v>2.8936666666666666E-2</v>
      </c>
      <c r="Q2038" s="265">
        <f t="shared" si="2866"/>
        <v>2.5399999999999999E-2</v>
      </c>
      <c r="R2038" s="265">
        <f t="shared" si="2867"/>
        <v>4.0500000000000001E-2</v>
      </c>
      <c r="S2038" s="265">
        <f t="shared" si="2868"/>
        <v>0.03</v>
      </c>
      <c r="T2038" s="265">
        <f t="shared" si="2869"/>
        <v>3.3300000000000003E-2</v>
      </c>
      <c r="W2038" s="265">
        <f t="shared" si="2871"/>
        <v>3.2300000000000002E-2</v>
      </c>
    </row>
    <row r="2039" spans="1:30" ht="17.45" customHeight="1" thickBot="1" x14ac:dyDescent="0.3">
      <c r="A2039" s="257">
        <f t="shared" si="2864"/>
        <v>7</v>
      </c>
      <c r="B2039" s="257">
        <f t="shared" si="2865"/>
        <v>2023</v>
      </c>
      <c r="C2039" s="8">
        <f t="shared" si="2790"/>
        <v>45135</v>
      </c>
      <c r="D2039" s="260"/>
      <c r="E2039" s="261">
        <v>3.2500000000000001E-2</v>
      </c>
      <c r="F2039" s="260"/>
      <c r="G2039" s="262">
        <v>4.8099999999999997E-2</v>
      </c>
      <c r="H2039" s="261"/>
      <c r="I2039" s="260"/>
      <c r="J2039" s="261">
        <v>2.7E-2</v>
      </c>
      <c r="K2039" s="260"/>
      <c r="L2039" s="261">
        <v>2.86E-2</v>
      </c>
      <c r="M2039" s="264">
        <f t="shared" si="2780"/>
        <v>3.2777666666666663E-2</v>
      </c>
      <c r="N2039" s="264">
        <f t="shared" si="2781"/>
        <v>4.4871428571428562E-2</v>
      </c>
      <c r="O2039" s="264">
        <f t="shared" si="2782"/>
        <v>2.6898000000000002E-2</v>
      </c>
      <c r="P2039" s="264">
        <f t="shared" si="2783"/>
        <v>2.8493333333333329E-2</v>
      </c>
      <c r="Q2039" s="265">
        <f t="shared" ref="Q2039:Q2043" si="2872">IFERROR(AVERAGE(D2039:E2039),"")</f>
        <v>3.2500000000000001E-2</v>
      </c>
      <c r="R2039" s="265">
        <f t="shared" ref="R2039:R2043" si="2873">IFERROR(AVERAGE(F2039:H2039),"")</f>
        <v>4.8099999999999997E-2</v>
      </c>
      <c r="S2039" s="265">
        <f t="shared" ref="S2039:S2043" si="2874">IFERROR(AVERAGE(I2039:J2039),"")</f>
        <v>2.7E-2</v>
      </c>
      <c r="T2039" s="265">
        <f t="shared" ref="T2039:T2043" si="2875">IFERROR(AVERAGE(K2039:L2039),"")</f>
        <v>2.86E-2</v>
      </c>
      <c r="W2039" s="265">
        <f t="shared" ref="W2039" si="2876">AVERAGE(Q2039:T2039)</f>
        <v>3.4049999999999997E-2</v>
      </c>
      <c r="X2039" s="265">
        <f>AVERAGE(Q2035:T2039)</f>
        <v>3.40875E-2</v>
      </c>
      <c r="Y2039" s="266">
        <v>291</v>
      </c>
    </row>
    <row r="2040" spans="1:30" ht="17.45" customHeight="1" thickBot="1" x14ac:dyDescent="0.3">
      <c r="A2040" s="257">
        <f t="shared" si="2864"/>
        <v>7</v>
      </c>
      <c r="B2040" s="257">
        <f t="shared" si="2865"/>
        <v>2023</v>
      </c>
      <c r="C2040" s="435">
        <f t="shared" si="2790"/>
        <v>45136</v>
      </c>
      <c r="D2040" s="434">
        <v>1.9300000000000001E-2</v>
      </c>
      <c r="E2040" s="436"/>
      <c r="F2040" s="434"/>
      <c r="G2040" s="438"/>
      <c r="H2040" s="436">
        <v>1.7299999999999999E-2</v>
      </c>
      <c r="I2040" s="434">
        <v>1.66E-2</v>
      </c>
      <c r="J2040" s="436"/>
      <c r="K2040" s="434">
        <v>1.67E-2</v>
      </c>
      <c r="L2040" s="436"/>
      <c r="M2040" s="264">
        <f t="shared" si="2780"/>
        <v>3.2510999999999998E-2</v>
      </c>
      <c r="N2040" s="264">
        <f t="shared" si="2781"/>
        <v>4.4831428571428571E-2</v>
      </c>
      <c r="O2040" s="264">
        <f t="shared" si="2782"/>
        <v>2.6531333333333334E-2</v>
      </c>
      <c r="P2040" s="264">
        <f t="shared" si="2783"/>
        <v>2.8413333333333336E-2</v>
      </c>
      <c r="Q2040" s="442">
        <f t="shared" si="2872"/>
        <v>1.9300000000000001E-2</v>
      </c>
      <c r="R2040" s="442">
        <f t="shared" si="2873"/>
        <v>1.7299999999999999E-2</v>
      </c>
      <c r="S2040" s="442">
        <f t="shared" si="2874"/>
        <v>1.66E-2</v>
      </c>
      <c r="T2040" s="442">
        <f t="shared" si="2875"/>
        <v>1.67E-2</v>
      </c>
      <c r="V2040" s="442">
        <f>AVERAGE(Q2040:T2040)</f>
        <v>1.7474999999999997E-2</v>
      </c>
      <c r="W2040" s="445"/>
      <c r="X2040" s="257"/>
      <c r="Y2040" s="266">
        <v>291</v>
      </c>
      <c r="Z2040" s="514" t="s">
        <v>88</v>
      </c>
      <c r="AA2040" s="515">
        <v>2023</v>
      </c>
      <c r="AB2040" s="516"/>
      <c r="AC2040" s="516"/>
      <c r="AD2040" s="516"/>
    </row>
    <row r="2041" spans="1:30" ht="17.45" customHeight="1" x14ac:dyDescent="0.25">
      <c r="A2041" s="257">
        <f t="shared" si="2864"/>
        <v>7</v>
      </c>
      <c r="B2041" s="257">
        <f t="shared" si="2865"/>
        <v>2023</v>
      </c>
      <c r="C2041" s="435">
        <f t="shared" si="2790"/>
        <v>45137</v>
      </c>
      <c r="D2041" s="434"/>
      <c r="E2041" s="436">
        <v>1.52E-2</v>
      </c>
      <c r="F2041" s="434"/>
      <c r="G2041" s="438">
        <v>1.5299999999999999E-2</v>
      </c>
      <c r="H2041" s="436"/>
      <c r="I2041" s="434"/>
      <c r="J2041" s="436">
        <v>1.2800000000000001E-2</v>
      </c>
      <c r="K2041" s="434"/>
      <c r="L2041" s="436">
        <v>1.41E-2</v>
      </c>
      <c r="M2041" s="264">
        <f t="shared" si="2780"/>
        <v>3.0800999999999999E-2</v>
      </c>
      <c r="N2041" s="264">
        <f t="shared" si="2781"/>
        <v>4.4551428571428575E-2</v>
      </c>
      <c r="O2041" s="264">
        <f t="shared" si="2782"/>
        <v>2.5864666666666664E-2</v>
      </c>
      <c r="P2041" s="264">
        <f t="shared" si="2783"/>
        <v>2.8163333333333335E-2</v>
      </c>
      <c r="Q2041" s="442">
        <f t="shared" si="2872"/>
        <v>1.52E-2</v>
      </c>
      <c r="R2041" s="442">
        <f t="shared" si="2873"/>
        <v>1.5299999999999999E-2</v>
      </c>
      <c r="S2041" s="442">
        <f t="shared" si="2874"/>
        <v>1.2800000000000001E-2</v>
      </c>
      <c r="T2041" s="442">
        <f t="shared" si="2875"/>
        <v>1.41E-2</v>
      </c>
      <c r="V2041" s="442">
        <f>AVERAGE(Q2041:T2041)</f>
        <v>1.435E-2</v>
      </c>
      <c r="W2041" s="445"/>
      <c r="X2041" s="265">
        <f>AVERAGE(Q2040:T2041)</f>
        <v>1.59125E-2</v>
      </c>
      <c r="Y2041" s="266">
        <v>291</v>
      </c>
      <c r="Z2041" s="517" t="s">
        <v>35</v>
      </c>
      <c r="AA2041" s="517" t="s">
        <v>1</v>
      </c>
      <c r="AB2041" s="517" t="s">
        <v>2</v>
      </c>
      <c r="AC2041" s="517" t="s">
        <v>9</v>
      </c>
      <c r="AD2041" s="517" t="s">
        <v>12</v>
      </c>
    </row>
    <row r="2042" spans="1:30" ht="17.45" customHeight="1" thickBot="1" x14ac:dyDescent="0.3">
      <c r="A2042" s="257">
        <f t="shared" si="2864"/>
        <v>7</v>
      </c>
      <c r="B2042" s="257">
        <f t="shared" si="2865"/>
        <v>2023</v>
      </c>
      <c r="C2042" s="156">
        <f t="shared" si="2790"/>
        <v>45138</v>
      </c>
      <c r="D2042" s="173">
        <v>3.27E-2</v>
      </c>
      <c r="E2042" s="174"/>
      <c r="F2042" s="173">
        <v>3.1E-2</v>
      </c>
      <c r="G2042" s="176"/>
      <c r="H2042" s="174">
        <v>3.2800000000000003E-2</v>
      </c>
      <c r="I2042" s="173">
        <v>2.18E-2</v>
      </c>
      <c r="J2042" s="174"/>
      <c r="K2042" s="173">
        <v>2.0899999999999998E-2</v>
      </c>
      <c r="L2042" s="174"/>
      <c r="M2042" s="264">
        <f t="shared" si="2780"/>
        <v>3.1427666666666659E-2</v>
      </c>
      <c r="N2042" s="264">
        <f t="shared" si="2781"/>
        <v>4.5594285714285712E-2</v>
      </c>
      <c r="O2042" s="264">
        <f t="shared" si="2782"/>
        <v>2.6164666666666666E-2</v>
      </c>
      <c r="P2042" s="264">
        <f t="shared" si="2783"/>
        <v>2.8410000000000001E-2</v>
      </c>
      <c r="Q2042" s="308">
        <f t="shared" si="2872"/>
        <v>3.27E-2</v>
      </c>
      <c r="R2042" s="308">
        <f t="shared" si="2873"/>
        <v>3.1899999999999998E-2</v>
      </c>
      <c r="S2042" s="308">
        <f t="shared" si="2874"/>
        <v>2.18E-2</v>
      </c>
      <c r="T2042" s="308">
        <f t="shared" si="2875"/>
        <v>2.0899999999999998E-2</v>
      </c>
      <c r="U2042" s="315"/>
      <c r="V2042" s="315"/>
      <c r="W2042" s="308">
        <f t="shared" ref="W2042:W2046" si="2877">AVERAGE(Q2042:T2042)</f>
        <v>2.6824999999999998E-2</v>
      </c>
      <c r="X2042" s="315"/>
      <c r="Y2042" s="315"/>
      <c r="Z2042" s="518" t="s">
        <v>58</v>
      </c>
      <c r="AA2042" s="519">
        <f>AVERAGE(D2012:E2042)</f>
        <v>3.0862258064516125E-2</v>
      </c>
      <c r="AB2042" s="519">
        <f>AVERAGE(F2012:H2042)</f>
        <v>4.3867567567567566E-2</v>
      </c>
      <c r="AC2042" s="519">
        <f>AVERAGE(I2012:J2042)</f>
        <v>2.5733548387096773E-2</v>
      </c>
      <c r="AD2042" s="519">
        <f>AVERAGE(K2012:L2042)</f>
        <v>2.7929032258064521E-2</v>
      </c>
    </row>
    <row r="2043" spans="1:30" ht="17.45" customHeight="1" x14ac:dyDescent="0.25">
      <c r="A2043" s="257">
        <f t="shared" si="2864"/>
        <v>8</v>
      </c>
      <c r="B2043" s="257">
        <f t="shared" si="2865"/>
        <v>2023</v>
      </c>
      <c r="C2043" s="115">
        <f t="shared" si="2790"/>
        <v>45139</v>
      </c>
      <c r="D2043" s="122"/>
      <c r="E2043" s="124">
        <v>2.9700000000000001E-2</v>
      </c>
      <c r="F2043" s="122"/>
      <c r="G2043" s="623">
        <v>6.2E-2</v>
      </c>
      <c r="H2043" s="124"/>
      <c r="I2043" s="122"/>
      <c r="J2043" s="124">
        <v>2.06E-2</v>
      </c>
      <c r="K2043" s="122"/>
      <c r="L2043" s="124">
        <v>2.5399999999999999E-2</v>
      </c>
      <c r="M2043" s="264">
        <f t="shared" si="2780"/>
        <v>3.2119999999999996E-2</v>
      </c>
      <c r="N2043" s="264">
        <f t="shared" si="2781"/>
        <v>4.6997142857142855E-2</v>
      </c>
      <c r="O2043" s="264">
        <f t="shared" si="2782"/>
        <v>2.654366666666667E-2</v>
      </c>
      <c r="P2043" s="264">
        <f t="shared" si="2783"/>
        <v>2.8899999999999999E-2</v>
      </c>
      <c r="Q2043" s="265">
        <f t="shared" si="2872"/>
        <v>2.9700000000000001E-2</v>
      </c>
      <c r="R2043" s="334">
        <f t="shared" si="2873"/>
        <v>6.2E-2</v>
      </c>
      <c r="S2043" s="265">
        <f t="shared" si="2874"/>
        <v>2.06E-2</v>
      </c>
      <c r="T2043" s="265">
        <f t="shared" si="2875"/>
        <v>2.5399999999999999E-2</v>
      </c>
      <c r="W2043" s="265">
        <f t="shared" si="2877"/>
        <v>3.4425000000000004E-2</v>
      </c>
      <c r="Z2043" s="518" t="s">
        <v>59</v>
      </c>
      <c r="AA2043" s="519">
        <f>MAX(D2012:E2042)</f>
        <v>5.57E-2</v>
      </c>
      <c r="AB2043" s="519">
        <f>MAX(F2012:H2042)</f>
        <v>9.5500000000000002E-2</v>
      </c>
      <c r="AC2043" s="519">
        <f>MAX(I2012:J2042)</f>
        <v>5.5800000000000002E-2</v>
      </c>
      <c r="AD2043" s="519">
        <f>MAX(K2012:L2042)</f>
        <v>8.6999999999999994E-2</v>
      </c>
    </row>
    <row r="2044" spans="1:30" ht="17.45" customHeight="1" thickBot="1" x14ac:dyDescent="0.3">
      <c r="A2044" s="257">
        <f t="shared" si="2864"/>
        <v>8</v>
      </c>
      <c r="B2044" s="257">
        <f t="shared" si="2865"/>
        <v>2023</v>
      </c>
      <c r="C2044" s="8">
        <f t="shared" si="2790"/>
        <v>45140</v>
      </c>
      <c r="D2044" s="260">
        <v>3.09E-2</v>
      </c>
      <c r="E2044" s="261"/>
      <c r="F2044" s="260">
        <v>3.8399999999999997E-2</v>
      </c>
      <c r="G2044" s="262"/>
      <c r="H2044" s="261"/>
      <c r="I2044" s="260">
        <v>2.58E-2</v>
      </c>
      <c r="J2044" s="261"/>
      <c r="K2044" s="260">
        <v>1.9099999999999999E-2</v>
      </c>
      <c r="L2044" s="261"/>
      <c r="M2044" s="264">
        <f t="shared" si="2780"/>
        <v>3.2680000000000001E-2</v>
      </c>
      <c r="N2044" s="264">
        <f t="shared" si="2781"/>
        <v>4.764285714285714E-2</v>
      </c>
      <c r="O2044" s="264">
        <f t="shared" si="2782"/>
        <v>2.6857000000000006E-2</v>
      </c>
      <c r="P2044" s="264">
        <f t="shared" si="2783"/>
        <v>2.9166666666666667E-2</v>
      </c>
      <c r="Q2044" s="265">
        <f t="shared" ref="Q2044:Q2047" si="2878">IFERROR(AVERAGE(D2044:E2044),"")</f>
        <v>3.09E-2</v>
      </c>
      <c r="R2044" s="265">
        <f t="shared" ref="R2044:R2047" si="2879">IFERROR(AVERAGE(F2044:H2044),"")</f>
        <v>3.8399999999999997E-2</v>
      </c>
      <c r="S2044" s="265">
        <f t="shared" ref="S2044:S2047" si="2880">IFERROR(AVERAGE(I2044:J2044),"")</f>
        <v>2.58E-2</v>
      </c>
      <c r="T2044" s="265">
        <f t="shared" ref="T2044:T2047" si="2881">IFERROR(AVERAGE(K2044:L2044),"")</f>
        <v>1.9099999999999999E-2</v>
      </c>
      <c r="W2044" s="265">
        <f t="shared" si="2877"/>
        <v>2.8549999999999999E-2</v>
      </c>
      <c r="Z2044" s="520" t="s">
        <v>128</v>
      </c>
      <c r="AA2044" s="521">
        <f>COUNTIF(D2012:E2042,"&gt;=0.075")</f>
        <v>0</v>
      </c>
      <c r="AB2044" s="521">
        <f>COUNTIF(F2012:H2042,"&gt;=0.075")</f>
        <v>6</v>
      </c>
      <c r="AC2044" s="521">
        <f>COUNTIF(I2012:J2042,"&gt;=0.075")</f>
        <v>0</v>
      </c>
      <c r="AD2044" s="521">
        <f>COUNTIF(K2012:L2042,"&gt;=0.075")</f>
        <v>1</v>
      </c>
    </row>
    <row r="2045" spans="1:30" ht="17.45" customHeight="1" thickBot="1" x14ac:dyDescent="0.3">
      <c r="A2045" s="257">
        <f t="shared" si="2864"/>
        <v>8</v>
      </c>
      <c r="B2045" s="257">
        <f t="shared" si="2865"/>
        <v>2023</v>
      </c>
      <c r="C2045" s="8">
        <f t="shared" si="2790"/>
        <v>45141</v>
      </c>
      <c r="D2045" s="260"/>
      <c r="E2045" s="261">
        <v>2.5100000000000001E-2</v>
      </c>
      <c r="F2045" s="260"/>
      <c r="G2045" s="262">
        <v>3.39E-2</v>
      </c>
      <c r="H2045" s="261"/>
      <c r="I2045" s="260"/>
      <c r="J2045" s="261">
        <v>2.2499999999999999E-2</v>
      </c>
      <c r="K2045" s="260"/>
      <c r="L2045" s="261">
        <v>2.86E-2</v>
      </c>
      <c r="M2045" s="264">
        <f t="shared" si="2780"/>
        <v>3.3166666666666657E-2</v>
      </c>
      <c r="N2045" s="264">
        <f t="shared" si="2781"/>
        <v>4.8171428571428573E-2</v>
      </c>
      <c r="O2045" s="264">
        <f t="shared" si="2782"/>
        <v>2.7275666666666667E-2</v>
      </c>
      <c r="P2045" s="264">
        <f t="shared" si="2783"/>
        <v>2.9543333333333331E-2</v>
      </c>
      <c r="Q2045" s="265">
        <f t="shared" si="2878"/>
        <v>2.5100000000000001E-2</v>
      </c>
      <c r="R2045" s="265">
        <f t="shared" si="2879"/>
        <v>3.39E-2</v>
      </c>
      <c r="S2045" s="265">
        <f t="shared" si="2880"/>
        <v>2.2499999999999999E-2</v>
      </c>
      <c r="T2045" s="265">
        <f t="shared" si="2881"/>
        <v>2.86E-2</v>
      </c>
      <c r="W2045" s="265">
        <f t="shared" si="2877"/>
        <v>2.7524999999999997E-2</v>
      </c>
      <c r="AC2045" s="664">
        <f>SUM(AA2044:AD2044)</f>
        <v>7</v>
      </c>
      <c r="AD2045" s="522">
        <f>AVERAGE(AA2042:AD2042)</f>
        <v>3.2098101569311241E-2</v>
      </c>
    </row>
    <row r="2046" spans="1:30" ht="17.45" customHeight="1" x14ac:dyDescent="0.25">
      <c r="A2046" s="257">
        <f t="shared" si="2864"/>
        <v>8</v>
      </c>
      <c r="B2046" s="257">
        <f t="shared" si="2865"/>
        <v>2023</v>
      </c>
      <c r="C2046" s="8">
        <f t="shared" si="2790"/>
        <v>45142</v>
      </c>
      <c r="D2046" s="260">
        <v>4.0599999999999997E-2</v>
      </c>
      <c r="E2046" s="261"/>
      <c r="F2046" s="260"/>
      <c r="G2046" s="262"/>
      <c r="H2046" s="261">
        <v>2.1399999999999999E-2</v>
      </c>
      <c r="I2046" s="260">
        <v>2.1000000000000001E-2</v>
      </c>
      <c r="J2046" s="261"/>
      <c r="K2046" s="260">
        <v>2.3300000000000001E-2</v>
      </c>
      <c r="L2046" s="261"/>
      <c r="M2046" s="264">
        <f t="shared" si="2780"/>
        <v>3.3536666666666666E-2</v>
      </c>
      <c r="N2046" s="264">
        <f t="shared" si="2781"/>
        <v>4.7400000000000005E-2</v>
      </c>
      <c r="O2046" s="264">
        <f t="shared" si="2782"/>
        <v>2.6429000000000001E-2</v>
      </c>
      <c r="P2046" s="264">
        <f t="shared" si="2783"/>
        <v>2.9509999999999998E-2</v>
      </c>
      <c r="Q2046" s="265">
        <f t="shared" si="2878"/>
        <v>4.0599999999999997E-2</v>
      </c>
      <c r="R2046" s="265">
        <f t="shared" si="2879"/>
        <v>2.1399999999999999E-2</v>
      </c>
      <c r="S2046" s="265">
        <f t="shared" si="2880"/>
        <v>2.1000000000000001E-2</v>
      </c>
      <c r="T2046" s="265">
        <f t="shared" si="2881"/>
        <v>2.3300000000000001E-2</v>
      </c>
      <c r="W2046" s="265">
        <f t="shared" si="2877"/>
        <v>2.6575000000000001E-2</v>
      </c>
      <c r="X2046" s="265">
        <f>AVERAGE(Q2042:T2046)</f>
        <v>2.878E-2</v>
      </c>
      <c r="Y2046" s="266">
        <v>292</v>
      </c>
      <c r="AA2046" s="605">
        <f>AA2042-AA2011</f>
        <v>3.7202580645161257E-3</v>
      </c>
      <c r="AB2046" s="605">
        <f t="shared" ref="AB2046:AD2046" si="2882">AB2042-AB2011</f>
        <v>2.6724710424710422E-2</v>
      </c>
      <c r="AC2046" s="605">
        <f t="shared" si="2882"/>
        <v>8.8102150537634379E-3</v>
      </c>
      <c r="AD2046" s="605">
        <f t="shared" si="2882"/>
        <v>6.1500322580645243E-3</v>
      </c>
    </row>
    <row r="2047" spans="1:30" ht="17.45" customHeight="1" x14ac:dyDescent="0.25">
      <c r="A2047" s="257">
        <f t="shared" si="2864"/>
        <v>8</v>
      </c>
      <c r="B2047" s="257">
        <f t="shared" si="2865"/>
        <v>2023</v>
      </c>
      <c r="C2047" s="435">
        <f t="shared" si="2790"/>
        <v>45143</v>
      </c>
      <c r="D2047" s="434"/>
      <c r="E2047" s="436">
        <v>1.7000000000000001E-2</v>
      </c>
      <c r="F2047" s="434"/>
      <c r="G2047" s="438">
        <v>1.6199999999999999E-2</v>
      </c>
      <c r="H2047" s="436"/>
      <c r="I2047" s="434"/>
      <c r="J2047" s="436">
        <v>1.21E-2</v>
      </c>
      <c r="K2047" s="434"/>
      <c r="L2047" s="436">
        <v>1.7299999999999999E-2</v>
      </c>
      <c r="M2047" s="264">
        <f t="shared" si="2780"/>
        <v>3.2969999999999992E-2</v>
      </c>
      <c r="N2047" s="264">
        <f t="shared" si="2781"/>
        <v>4.666571428571429E-2</v>
      </c>
      <c r="O2047" s="264">
        <f t="shared" si="2782"/>
        <v>2.5752333333333339E-2</v>
      </c>
      <c r="P2047" s="264">
        <f t="shared" si="2783"/>
        <v>2.9243333333333333E-2</v>
      </c>
      <c r="Q2047" s="442">
        <f t="shared" si="2878"/>
        <v>1.7000000000000001E-2</v>
      </c>
      <c r="R2047" s="442">
        <f t="shared" si="2879"/>
        <v>1.6199999999999999E-2</v>
      </c>
      <c r="S2047" s="442">
        <f t="shared" si="2880"/>
        <v>1.21E-2</v>
      </c>
      <c r="T2047" s="442">
        <f t="shared" si="2881"/>
        <v>1.7299999999999999E-2</v>
      </c>
      <c r="V2047" s="442">
        <f>AVERAGE(Q2047:T2047)</f>
        <v>1.5650000000000001E-2</v>
      </c>
      <c r="W2047" s="445"/>
      <c r="X2047" s="257"/>
      <c r="Y2047" s="266">
        <v>292</v>
      </c>
      <c r="AD2047" s="605">
        <f>AD2045-AD2014</f>
        <v>1.1351303950263625E-2</v>
      </c>
    </row>
    <row r="2048" spans="1:30" ht="17.45" customHeight="1" x14ac:dyDescent="0.25">
      <c r="A2048" s="257">
        <f t="shared" si="2864"/>
        <v>8</v>
      </c>
      <c r="B2048" s="257">
        <f t="shared" si="2865"/>
        <v>2023</v>
      </c>
      <c r="C2048" s="48">
        <f t="shared" si="2790"/>
        <v>45144</v>
      </c>
      <c r="D2048" s="434">
        <v>1.5299999999999999E-2</v>
      </c>
      <c r="E2048" s="436"/>
      <c r="F2048" s="434">
        <v>1.2800000000000001E-2</v>
      </c>
      <c r="G2048" s="438"/>
      <c r="H2048" s="436">
        <v>1.2800000000000001E-2</v>
      </c>
      <c r="I2048" s="434">
        <v>7.45E-3</v>
      </c>
      <c r="J2048" s="436"/>
      <c r="K2048" s="434">
        <v>1.37E-2</v>
      </c>
      <c r="L2048" s="436"/>
      <c r="M2048" s="264">
        <f t="shared" si="2780"/>
        <v>3.2416666666666663E-2</v>
      </c>
      <c r="N2048" s="264">
        <f t="shared" si="2781"/>
        <v>4.4697142857142859E-2</v>
      </c>
      <c r="O2048" s="264">
        <f t="shared" si="2782"/>
        <v>2.5457333333333335E-2</v>
      </c>
      <c r="P2048" s="264">
        <f t="shared" si="2783"/>
        <v>2.8973333333333337E-2</v>
      </c>
      <c r="Q2048" s="442">
        <f t="shared" ref="Q2048:Q2049" si="2883">IFERROR(AVERAGE(D2048:E2048),"")</f>
        <v>1.5299999999999999E-2</v>
      </c>
      <c r="R2048" s="442">
        <f t="shared" ref="R2048:R2049" si="2884">IFERROR(AVERAGE(F2048:H2048),"")</f>
        <v>1.2800000000000001E-2</v>
      </c>
      <c r="S2048" s="442">
        <f t="shared" ref="S2048:S2049" si="2885">IFERROR(AVERAGE(I2048:J2048),"")</f>
        <v>7.45E-3</v>
      </c>
      <c r="T2048" s="442">
        <f t="shared" ref="T2048:T2049" si="2886">IFERROR(AVERAGE(K2048:L2048),"")</f>
        <v>1.37E-2</v>
      </c>
      <c r="V2048" s="442">
        <f>AVERAGE(Q2048:T2048)</f>
        <v>1.2312500000000001E-2</v>
      </c>
      <c r="W2048" s="445"/>
      <c r="X2048" s="265">
        <f>AVERAGE(Q2047:T2048)</f>
        <v>1.3981250000000001E-2</v>
      </c>
      <c r="Y2048" s="266">
        <v>292</v>
      </c>
    </row>
    <row r="2049" spans="1:25" ht="17.45" customHeight="1" x14ac:dyDescent="0.25">
      <c r="A2049" s="257">
        <f t="shared" si="2864"/>
        <v>8</v>
      </c>
      <c r="B2049" s="257">
        <f t="shared" si="2865"/>
        <v>2023</v>
      </c>
      <c r="C2049" s="8">
        <f t="shared" si="2790"/>
        <v>45145</v>
      </c>
      <c r="D2049" s="260"/>
      <c r="E2049" s="261">
        <v>3.2300000000000002E-2</v>
      </c>
      <c r="F2049" s="260"/>
      <c r="G2049" s="262">
        <v>2.8799999999999999E-2</v>
      </c>
      <c r="H2049" s="261"/>
      <c r="I2049" s="260"/>
      <c r="J2049" s="261">
        <v>1.8599999999999998E-2</v>
      </c>
      <c r="K2049" s="260"/>
      <c r="L2049" s="261">
        <v>2.1999999999999999E-2</v>
      </c>
      <c r="M2049" s="264">
        <f t="shared" ref="M2049:M2112" si="2887">IF(SUM(D2049:E2049)&gt;0,IFERROR(AVERAGE(D2020:E2049),""),"")</f>
        <v>3.2856666666666666E-2</v>
      </c>
      <c r="N2049" s="264">
        <f t="shared" ref="N2049:N2112" si="2888">IF(SUM(F2049:H2049)&gt;0,IFERROR(AVERAGE(F2020:H2049),""),"")</f>
        <v>4.4971428571428565E-2</v>
      </c>
      <c r="O2049" s="264">
        <f t="shared" ref="O2049:O2112" si="2889">IF(SUM(I2049:J2049)&gt;0,IFERROR(AVERAGE(I2020:J2049),""),"")</f>
        <v>2.5664000000000003E-2</v>
      </c>
      <c r="P2049" s="264">
        <f t="shared" ref="P2049:P2112" si="2890">IF(SUM(K2049:L2049)&gt;0,IFERROR(AVERAGE(K2020:L2049),""),"")</f>
        <v>2.9066666666666668E-2</v>
      </c>
      <c r="Q2049" s="265">
        <f t="shared" si="2883"/>
        <v>3.2300000000000002E-2</v>
      </c>
      <c r="R2049" s="265">
        <f t="shared" si="2884"/>
        <v>2.8799999999999999E-2</v>
      </c>
      <c r="S2049" s="265">
        <f t="shared" si="2885"/>
        <v>1.8599999999999998E-2</v>
      </c>
      <c r="T2049" s="265">
        <f t="shared" si="2886"/>
        <v>2.1999999999999999E-2</v>
      </c>
      <c r="W2049" s="265">
        <f t="shared" ref="W2049" si="2891">AVERAGE(Q2049:T2049)</f>
        <v>2.5424999999999996E-2</v>
      </c>
    </row>
    <row r="2050" spans="1:25" ht="17.45" customHeight="1" x14ac:dyDescent="0.25">
      <c r="A2050" s="257">
        <f t="shared" si="2864"/>
        <v>8</v>
      </c>
      <c r="B2050" s="257">
        <f t="shared" si="2865"/>
        <v>2023</v>
      </c>
      <c r="C2050" s="8">
        <f t="shared" si="2790"/>
        <v>45146</v>
      </c>
      <c r="D2050" s="260">
        <v>3.15E-2</v>
      </c>
      <c r="E2050" s="261"/>
      <c r="F2050" s="260">
        <v>3.4700000000000002E-2</v>
      </c>
      <c r="G2050" s="262"/>
      <c r="H2050" s="261"/>
      <c r="I2050" s="260">
        <v>2.0400000000000001E-2</v>
      </c>
      <c r="J2050" s="261"/>
      <c r="K2050" s="260">
        <v>3.0200000000000001E-2</v>
      </c>
      <c r="L2050" s="261"/>
      <c r="M2050" s="264">
        <f t="shared" si="2887"/>
        <v>3.2946666666666659E-2</v>
      </c>
      <c r="N2050" s="264">
        <f t="shared" si="2888"/>
        <v>4.5065714285714285E-2</v>
      </c>
      <c r="O2050" s="264">
        <f t="shared" si="2889"/>
        <v>2.6091333333333334E-2</v>
      </c>
      <c r="P2050" s="264">
        <f t="shared" si="2890"/>
        <v>2.9409999999999999E-2</v>
      </c>
      <c r="Q2050" s="265">
        <f t="shared" ref="Q2050:Q2051" si="2892">IFERROR(AVERAGE(D2050:E2050),"")</f>
        <v>3.15E-2</v>
      </c>
      <c r="R2050" s="265">
        <f t="shared" ref="R2050:R2051" si="2893">IFERROR(AVERAGE(F2050:H2050),"")</f>
        <v>3.4700000000000002E-2</v>
      </c>
      <c r="S2050" s="265">
        <f t="shared" ref="S2050:S2051" si="2894">IFERROR(AVERAGE(I2050:J2050),"")</f>
        <v>2.0400000000000001E-2</v>
      </c>
      <c r="T2050" s="265">
        <f t="shared" ref="T2050:T2051" si="2895">IFERROR(AVERAGE(K2050:L2050),"")</f>
        <v>3.0200000000000001E-2</v>
      </c>
      <c r="W2050" s="265">
        <f t="shared" ref="W2050:W2051" si="2896">AVERAGE(Q2050:T2050)</f>
        <v>2.9200000000000004E-2</v>
      </c>
    </row>
    <row r="2051" spans="1:25" ht="17.45" customHeight="1" x14ac:dyDescent="0.25">
      <c r="A2051" s="257">
        <f t="shared" si="2864"/>
        <v>8</v>
      </c>
      <c r="B2051" s="257">
        <f t="shared" si="2865"/>
        <v>2023</v>
      </c>
      <c r="C2051" s="8">
        <f t="shared" si="2790"/>
        <v>45147</v>
      </c>
      <c r="D2051" s="260"/>
      <c r="E2051" s="261">
        <v>3.5900000000000001E-2</v>
      </c>
      <c r="F2051" s="260"/>
      <c r="G2051" s="262">
        <v>5.0999999999999997E-2</v>
      </c>
      <c r="H2051" s="261"/>
      <c r="I2051" s="260"/>
      <c r="J2051" s="261">
        <v>1.95E-2</v>
      </c>
      <c r="K2051" s="260"/>
      <c r="L2051" s="261">
        <v>3.0099999999999998E-2</v>
      </c>
      <c r="M2051" s="264">
        <f t="shared" si="2887"/>
        <v>3.3136666666666661E-2</v>
      </c>
      <c r="N2051" s="264">
        <f t="shared" si="2888"/>
        <v>4.5345714285714288E-2</v>
      </c>
      <c r="O2051" s="264">
        <f t="shared" si="2889"/>
        <v>2.5874666666666664E-2</v>
      </c>
      <c r="P2051" s="264">
        <f t="shared" si="2890"/>
        <v>2.8673333333333332E-2</v>
      </c>
      <c r="Q2051" s="265">
        <f t="shared" si="2892"/>
        <v>3.5900000000000001E-2</v>
      </c>
      <c r="R2051" s="265">
        <f t="shared" si="2893"/>
        <v>5.0999999999999997E-2</v>
      </c>
      <c r="S2051" s="265">
        <f t="shared" si="2894"/>
        <v>1.95E-2</v>
      </c>
      <c r="T2051" s="265">
        <f t="shared" si="2895"/>
        <v>3.0099999999999998E-2</v>
      </c>
      <c r="W2051" s="265">
        <f t="shared" si="2896"/>
        <v>3.4125000000000003E-2</v>
      </c>
    </row>
    <row r="2052" spans="1:25" ht="17.45" customHeight="1" x14ac:dyDescent="0.25">
      <c r="A2052" s="257">
        <f t="shared" si="2864"/>
        <v>8</v>
      </c>
      <c r="B2052" s="257">
        <f t="shared" si="2865"/>
        <v>2023</v>
      </c>
      <c r="C2052" s="8">
        <f t="shared" si="2790"/>
        <v>45148</v>
      </c>
      <c r="D2052" s="260">
        <v>2.81E-2</v>
      </c>
      <c r="E2052" s="261"/>
      <c r="F2052" s="260"/>
      <c r="G2052" s="262"/>
      <c r="H2052" s="261">
        <v>3.73E-2</v>
      </c>
      <c r="I2052" s="260">
        <v>1.77E-2</v>
      </c>
      <c r="J2052" s="261"/>
      <c r="K2052" s="260">
        <v>2.5499999999999998E-2</v>
      </c>
      <c r="L2052" s="261"/>
      <c r="M2052" s="264">
        <f t="shared" si="2887"/>
        <v>3.241999999999999E-2</v>
      </c>
      <c r="N2052" s="264">
        <f t="shared" si="2888"/>
        <v>4.4699999999999997E-2</v>
      </c>
      <c r="O2052" s="264">
        <f t="shared" si="2889"/>
        <v>2.4611333333333329E-2</v>
      </c>
      <c r="P2052" s="264">
        <f t="shared" si="2890"/>
        <v>2.8270000000000003E-2</v>
      </c>
      <c r="Q2052" s="265">
        <f t="shared" ref="Q2052:Q2054" si="2897">IFERROR(AVERAGE(D2052:E2052),"")</f>
        <v>2.81E-2</v>
      </c>
      <c r="R2052" s="265">
        <f t="shared" ref="R2052:R2054" si="2898">IFERROR(AVERAGE(F2052:H2052),"")</f>
        <v>3.73E-2</v>
      </c>
      <c r="S2052" s="265">
        <f t="shared" ref="S2052:S2054" si="2899">IFERROR(AVERAGE(I2052:J2052),"")</f>
        <v>1.77E-2</v>
      </c>
      <c r="T2052" s="265">
        <f t="shared" ref="T2052:T2054" si="2900">IFERROR(AVERAGE(K2052:L2052),"")</f>
        <v>2.5499999999999998E-2</v>
      </c>
      <c r="W2052" s="265">
        <f t="shared" ref="W2052:W2053" si="2901">AVERAGE(Q2052:T2052)</f>
        <v>2.7150000000000001E-2</v>
      </c>
    </row>
    <row r="2053" spans="1:25" ht="17.45" customHeight="1" x14ac:dyDescent="0.25">
      <c r="A2053" s="257">
        <f t="shared" si="2864"/>
        <v>8</v>
      </c>
      <c r="B2053" s="257">
        <f t="shared" si="2865"/>
        <v>2023</v>
      </c>
      <c r="C2053" s="8">
        <f t="shared" ref="C2053:C2116" si="2902">C2052+1</f>
        <v>45149</v>
      </c>
      <c r="D2053" s="260"/>
      <c r="E2053" s="261">
        <v>2.4500000000000001E-2</v>
      </c>
      <c r="F2053" s="260"/>
      <c r="G2053" s="262">
        <v>3.1199999999999999E-2</v>
      </c>
      <c r="H2053" s="261"/>
      <c r="I2053" s="260"/>
      <c r="J2053" s="261">
        <v>1.89E-2</v>
      </c>
      <c r="K2053" s="260"/>
      <c r="L2053" s="261">
        <v>0.02</v>
      </c>
      <c r="M2053" s="264">
        <f t="shared" si="2887"/>
        <v>3.1563333333333325E-2</v>
      </c>
      <c r="N2053" s="264">
        <f t="shared" si="2888"/>
        <v>4.3414285714285704E-2</v>
      </c>
      <c r="O2053" s="264">
        <f t="shared" si="2889"/>
        <v>2.3974666666666661E-2</v>
      </c>
      <c r="P2053" s="264">
        <f t="shared" si="2890"/>
        <v>2.7130000000000001E-2</v>
      </c>
      <c r="Q2053" s="265">
        <f t="shared" si="2897"/>
        <v>2.4500000000000001E-2</v>
      </c>
      <c r="R2053" s="265">
        <f t="shared" si="2898"/>
        <v>3.1199999999999999E-2</v>
      </c>
      <c r="S2053" s="265">
        <f t="shared" si="2899"/>
        <v>1.89E-2</v>
      </c>
      <c r="T2053" s="265">
        <f t="shared" si="2900"/>
        <v>0.02</v>
      </c>
      <c r="W2053" s="265">
        <f t="shared" si="2901"/>
        <v>2.3650000000000001E-2</v>
      </c>
      <c r="X2053" s="265">
        <f>AVERAGE(Q2049:T2053)</f>
        <v>2.7910000000000008E-2</v>
      </c>
      <c r="Y2053" s="266">
        <v>293</v>
      </c>
    </row>
    <row r="2054" spans="1:25" ht="17.45" customHeight="1" x14ac:dyDescent="0.25">
      <c r="A2054" s="257">
        <f t="shared" si="2864"/>
        <v>8</v>
      </c>
      <c r="B2054" s="257">
        <f t="shared" si="2865"/>
        <v>2023</v>
      </c>
      <c r="C2054" s="48">
        <f t="shared" si="2902"/>
        <v>45150</v>
      </c>
      <c r="D2054" s="434">
        <v>1.49E-2</v>
      </c>
      <c r="E2054" s="436"/>
      <c r="F2054" s="434">
        <v>1.3899999999999999E-2</v>
      </c>
      <c r="G2054" s="438"/>
      <c r="H2054" s="436">
        <v>1.46E-2</v>
      </c>
      <c r="I2054" s="434">
        <v>8.6199999999999992E-3</v>
      </c>
      <c r="J2054" s="436"/>
      <c r="K2054" s="434">
        <v>1.37E-2</v>
      </c>
      <c r="L2054" s="436"/>
      <c r="M2054" s="264">
        <f t="shared" si="2887"/>
        <v>3.0203333333333329E-2</v>
      </c>
      <c r="N2054" s="264">
        <f t="shared" si="2888"/>
        <v>3.9542857142857137E-2</v>
      </c>
      <c r="O2054" s="264">
        <f t="shared" si="2889"/>
        <v>2.2795333333333331E-2</v>
      </c>
      <c r="P2054" s="264">
        <f t="shared" si="2890"/>
        <v>2.6286666666666667E-2</v>
      </c>
      <c r="Q2054" s="442">
        <f t="shared" si="2897"/>
        <v>1.49E-2</v>
      </c>
      <c r="R2054" s="442">
        <f t="shared" si="2898"/>
        <v>1.4249999999999999E-2</v>
      </c>
      <c r="S2054" s="442">
        <f t="shared" si="2899"/>
        <v>8.6199999999999992E-3</v>
      </c>
      <c r="T2054" s="442">
        <f t="shared" si="2900"/>
        <v>1.37E-2</v>
      </c>
      <c r="V2054" s="442">
        <f>AVERAGE(Q2054:T2054)</f>
        <v>1.28675E-2</v>
      </c>
      <c r="W2054" s="445"/>
      <c r="X2054" s="257"/>
      <c r="Y2054" s="266">
        <v>293</v>
      </c>
    </row>
    <row r="2055" spans="1:25" ht="17.45" customHeight="1" x14ac:dyDescent="0.25">
      <c r="A2055" s="257">
        <f t="shared" si="2864"/>
        <v>8</v>
      </c>
      <c r="B2055" s="257">
        <f t="shared" si="2865"/>
        <v>2023</v>
      </c>
      <c r="C2055" s="435">
        <f t="shared" si="2902"/>
        <v>45151</v>
      </c>
      <c r="D2055" s="434"/>
      <c r="E2055" s="436">
        <v>1.8599999999999998E-2</v>
      </c>
      <c r="F2055" s="434"/>
      <c r="G2055" s="438">
        <v>1.6199999999999999E-2</v>
      </c>
      <c r="H2055" s="436"/>
      <c r="I2055" s="434"/>
      <c r="J2055" s="436">
        <v>7.4000000000000003E-3</v>
      </c>
      <c r="K2055" s="434"/>
      <c r="L2055" s="436">
        <v>1.83E-2</v>
      </c>
      <c r="M2055" s="264">
        <f t="shared" si="2887"/>
        <v>2.9129999999999993E-2</v>
      </c>
      <c r="N2055" s="264">
        <f t="shared" si="2888"/>
        <v>3.7545714285714279E-2</v>
      </c>
      <c r="O2055" s="264">
        <f t="shared" si="2889"/>
        <v>2.1181999999999996E-2</v>
      </c>
      <c r="P2055" s="264">
        <f t="shared" si="2890"/>
        <v>2.534666666666667E-2</v>
      </c>
      <c r="Q2055" s="442">
        <f t="shared" ref="Q2055:Q2057" si="2903">IFERROR(AVERAGE(D2055:E2055),"")</f>
        <v>1.8599999999999998E-2</v>
      </c>
      <c r="R2055" s="442">
        <f t="shared" ref="R2055:R2057" si="2904">IFERROR(AVERAGE(F2055:H2055),"")</f>
        <v>1.6199999999999999E-2</v>
      </c>
      <c r="S2055" s="442">
        <f t="shared" ref="S2055:S2057" si="2905">IFERROR(AVERAGE(I2055:J2055),"")</f>
        <v>7.4000000000000003E-3</v>
      </c>
      <c r="T2055" s="442">
        <f t="shared" ref="T2055:T2057" si="2906">IFERROR(AVERAGE(K2055:L2055),"")</f>
        <v>1.83E-2</v>
      </c>
      <c r="V2055" s="442">
        <f>AVERAGE(Q2055:T2055)</f>
        <v>1.5125E-2</v>
      </c>
      <c r="W2055" s="445"/>
      <c r="X2055" s="265">
        <f>AVERAGE(Q2054:T2055)</f>
        <v>1.3996249999999998E-2</v>
      </c>
      <c r="Y2055" s="266">
        <v>293</v>
      </c>
    </row>
    <row r="2056" spans="1:25" ht="17.45" customHeight="1" x14ac:dyDescent="0.25">
      <c r="A2056" s="257">
        <f t="shared" si="2864"/>
        <v>8</v>
      </c>
      <c r="B2056" s="257">
        <f t="shared" si="2865"/>
        <v>2023</v>
      </c>
      <c r="C2056" s="8">
        <f t="shared" si="2902"/>
        <v>45152</v>
      </c>
      <c r="D2056" s="260">
        <v>2.9000000000000001E-2</v>
      </c>
      <c r="E2056" s="261"/>
      <c r="F2056" s="260">
        <v>2.7099999999999999E-2</v>
      </c>
      <c r="G2056" s="262"/>
      <c r="H2056" s="261"/>
      <c r="I2056" s="260">
        <v>3.2300000000000002E-2</v>
      </c>
      <c r="J2056" s="261"/>
      <c r="K2056" s="260">
        <v>1.44E-2</v>
      </c>
      <c r="L2056" s="261"/>
      <c r="M2056" s="264">
        <f t="shared" si="2887"/>
        <v>2.9000000000000001E-2</v>
      </c>
      <c r="N2056" s="264">
        <f t="shared" si="2888"/>
        <v>3.6739999999999995E-2</v>
      </c>
      <c r="O2056" s="264">
        <f t="shared" si="2889"/>
        <v>2.1575333333333328E-2</v>
      </c>
      <c r="P2056" s="264">
        <f t="shared" si="2890"/>
        <v>2.5096666666666666E-2</v>
      </c>
      <c r="Q2056" s="265">
        <f t="shared" si="2903"/>
        <v>2.9000000000000001E-2</v>
      </c>
      <c r="R2056" s="265">
        <f t="shared" si="2904"/>
        <v>2.7099999999999999E-2</v>
      </c>
      <c r="S2056" s="265">
        <f t="shared" si="2905"/>
        <v>3.2300000000000002E-2</v>
      </c>
      <c r="T2056" s="265">
        <f t="shared" si="2906"/>
        <v>1.44E-2</v>
      </c>
      <c r="W2056" s="265">
        <f t="shared" ref="W2056:W2057" si="2907">AVERAGE(Q2056:T2056)</f>
        <v>2.5700000000000001E-2</v>
      </c>
    </row>
    <row r="2057" spans="1:25" ht="17.45" customHeight="1" x14ac:dyDescent="0.25">
      <c r="A2057" s="257">
        <f t="shared" si="2864"/>
        <v>8</v>
      </c>
      <c r="B2057" s="257">
        <f t="shared" si="2865"/>
        <v>2023</v>
      </c>
      <c r="C2057" s="8">
        <f t="shared" si="2902"/>
        <v>45153</v>
      </c>
      <c r="D2057" s="260"/>
      <c r="E2057" s="261">
        <v>2.4299999999999999E-2</v>
      </c>
      <c r="F2057" s="260"/>
      <c r="G2057" s="262">
        <v>3.5200000000000002E-2</v>
      </c>
      <c r="H2057" s="261"/>
      <c r="I2057" s="260"/>
      <c r="J2057" s="261">
        <v>3.09E-2</v>
      </c>
      <c r="K2057" s="260"/>
      <c r="L2057" s="261">
        <v>1.8100000000000002E-2</v>
      </c>
      <c r="M2057" s="264">
        <f t="shared" si="2887"/>
        <v>2.9163333333333333E-2</v>
      </c>
      <c r="N2057" s="264">
        <f t="shared" si="2888"/>
        <v>3.6391428571428561E-2</v>
      </c>
      <c r="O2057" s="264">
        <f t="shared" si="2889"/>
        <v>2.230066666666667E-2</v>
      </c>
      <c r="P2057" s="264">
        <f t="shared" si="2890"/>
        <v>2.4963333333333334E-2</v>
      </c>
      <c r="Q2057" s="265">
        <f t="shared" si="2903"/>
        <v>2.4299999999999999E-2</v>
      </c>
      <c r="R2057" s="265">
        <f t="shared" si="2904"/>
        <v>3.5200000000000002E-2</v>
      </c>
      <c r="S2057" s="265">
        <f t="shared" si="2905"/>
        <v>3.09E-2</v>
      </c>
      <c r="T2057" s="265">
        <f t="shared" si="2906"/>
        <v>1.8100000000000002E-2</v>
      </c>
      <c r="W2057" s="265">
        <f t="shared" si="2907"/>
        <v>2.7125E-2</v>
      </c>
    </row>
    <row r="2058" spans="1:25" ht="17.45" customHeight="1" x14ac:dyDescent="0.25">
      <c r="A2058" s="257">
        <f t="shared" si="2864"/>
        <v>8</v>
      </c>
      <c r="B2058" s="257">
        <f t="shared" si="2865"/>
        <v>2023</v>
      </c>
      <c r="C2058" s="8">
        <f t="shared" si="2902"/>
        <v>45154</v>
      </c>
      <c r="D2058" s="260">
        <v>2.6599999999999999E-2</v>
      </c>
      <c r="E2058" s="261"/>
      <c r="F2058" s="260"/>
      <c r="G2058" s="262"/>
      <c r="H2058" s="261">
        <v>3.61E-2</v>
      </c>
      <c r="I2058" s="260">
        <v>3.44E-2</v>
      </c>
      <c r="J2058" s="261"/>
      <c r="K2058" s="260">
        <v>2.46E-2</v>
      </c>
      <c r="L2058" s="261"/>
      <c r="M2058" s="264">
        <f t="shared" si="2887"/>
        <v>2.896E-2</v>
      </c>
      <c r="N2058" s="264">
        <f t="shared" si="2888"/>
        <v>3.5851428571428569E-2</v>
      </c>
      <c r="O2058" s="264">
        <f t="shared" si="2889"/>
        <v>2.2497333333333331E-2</v>
      </c>
      <c r="P2058" s="264">
        <f t="shared" si="2890"/>
        <v>2.4963333333333334E-2</v>
      </c>
      <c r="Q2058" s="265">
        <f t="shared" ref="Q2058" si="2908">IFERROR(AVERAGE(D2058:E2058),"")</f>
        <v>2.6599999999999999E-2</v>
      </c>
      <c r="R2058" s="265">
        <f t="shared" ref="R2058" si="2909">IFERROR(AVERAGE(F2058:H2058),"")</f>
        <v>3.61E-2</v>
      </c>
      <c r="S2058" s="265">
        <f t="shared" ref="S2058" si="2910">IFERROR(AVERAGE(I2058:J2058),"")</f>
        <v>3.44E-2</v>
      </c>
      <c r="T2058" s="265">
        <f t="shared" ref="T2058" si="2911">IFERROR(AVERAGE(K2058:L2058),"")</f>
        <v>2.46E-2</v>
      </c>
      <c r="W2058" s="265">
        <f t="shared" ref="W2058" si="2912">AVERAGE(Q2058:T2058)</f>
        <v>3.0425000000000001E-2</v>
      </c>
    </row>
    <row r="2059" spans="1:25" ht="17.45" customHeight="1" x14ac:dyDescent="0.25">
      <c r="A2059" s="257">
        <f t="shared" si="2864"/>
        <v>8</v>
      </c>
      <c r="B2059" s="257">
        <f t="shared" si="2865"/>
        <v>2023</v>
      </c>
      <c r="C2059" s="8">
        <f t="shared" si="2902"/>
        <v>45155</v>
      </c>
      <c r="D2059" s="260"/>
      <c r="E2059" s="261">
        <v>2.75E-2</v>
      </c>
      <c r="F2059" s="260"/>
      <c r="G2059" s="262">
        <v>3.7900000000000003E-2</v>
      </c>
      <c r="H2059" s="261"/>
      <c r="I2059" s="260"/>
      <c r="J2059" s="261">
        <v>2.6700000000000002E-2</v>
      </c>
      <c r="K2059" s="260"/>
      <c r="L2059" s="261">
        <v>2.2700000000000001E-2</v>
      </c>
      <c r="M2059" s="264">
        <f t="shared" si="2887"/>
        <v>2.8533333333333331E-2</v>
      </c>
      <c r="N2059" s="264">
        <f t="shared" si="2888"/>
        <v>3.5354285714285706E-2</v>
      </c>
      <c r="O2059" s="264">
        <f t="shared" si="2889"/>
        <v>2.2023999999999998E-2</v>
      </c>
      <c r="P2059" s="264">
        <f t="shared" si="2890"/>
        <v>2.4496666666666667E-2</v>
      </c>
      <c r="Q2059" s="265">
        <f t="shared" ref="Q2059:Q2064" si="2913">IFERROR(AVERAGE(D2059:E2059),"")</f>
        <v>2.75E-2</v>
      </c>
      <c r="R2059" s="265">
        <f t="shared" ref="R2059:R2064" si="2914">IFERROR(AVERAGE(F2059:H2059),"")</f>
        <v>3.7900000000000003E-2</v>
      </c>
      <c r="S2059" s="265">
        <f t="shared" ref="S2059:S2064" si="2915">IFERROR(AVERAGE(I2059:J2059),"")</f>
        <v>2.6700000000000002E-2</v>
      </c>
      <c r="T2059" s="265">
        <f t="shared" ref="T2059:T2064" si="2916">IFERROR(AVERAGE(K2059:L2059),"")</f>
        <v>2.2700000000000001E-2</v>
      </c>
      <c r="W2059" s="265">
        <f t="shared" ref="W2059:W2060" si="2917">AVERAGE(Q2059:T2059)</f>
        <v>2.87E-2</v>
      </c>
    </row>
    <row r="2060" spans="1:25" ht="17.45" customHeight="1" x14ac:dyDescent="0.25">
      <c r="A2060" s="257">
        <f t="shared" si="2864"/>
        <v>8</v>
      </c>
      <c r="B2060" s="257">
        <f t="shared" si="2865"/>
        <v>2023</v>
      </c>
      <c r="C2060" s="48">
        <f t="shared" si="2902"/>
        <v>45156</v>
      </c>
      <c r="D2060" s="275">
        <v>2.47E-2</v>
      </c>
      <c r="E2060" s="276"/>
      <c r="F2060" s="275">
        <v>2.1100000000000001E-2</v>
      </c>
      <c r="G2060" s="277"/>
      <c r="H2060" s="276">
        <v>2.3900000000000001E-2</v>
      </c>
      <c r="I2060" s="275">
        <v>2.6200000000000001E-2</v>
      </c>
      <c r="J2060" s="276"/>
      <c r="K2060" s="275">
        <v>2.06E-2</v>
      </c>
      <c r="L2060" s="276"/>
      <c r="M2060" s="264">
        <f t="shared" si="2887"/>
        <v>2.8273333333333327E-2</v>
      </c>
      <c r="N2060" s="264">
        <f t="shared" si="2888"/>
        <v>3.1208571428571422E-2</v>
      </c>
      <c r="O2060" s="264">
        <f t="shared" si="2889"/>
        <v>2.1857333333333336E-2</v>
      </c>
      <c r="P2060" s="264">
        <f t="shared" si="2890"/>
        <v>2.4559999999999995E-2</v>
      </c>
      <c r="Q2060" s="265">
        <f t="shared" si="2913"/>
        <v>2.47E-2</v>
      </c>
      <c r="R2060" s="265">
        <f t="shared" si="2914"/>
        <v>2.2499999999999999E-2</v>
      </c>
      <c r="S2060" s="265">
        <f t="shared" si="2915"/>
        <v>2.6200000000000001E-2</v>
      </c>
      <c r="T2060" s="265">
        <f t="shared" si="2916"/>
        <v>2.06E-2</v>
      </c>
      <c r="W2060" s="265">
        <f t="shared" si="2917"/>
        <v>2.35E-2</v>
      </c>
      <c r="X2060" s="265">
        <f>AVERAGE(Q2056:T2060)</f>
        <v>2.7090000000000003E-2</v>
      </c>
      <c r="Y2060" s="266">
        <v>294</v>
      </c>
    </row>
    <row r="2061" spans="1:25" ht="17.45" customHeight="1" x14ac:dyDescent="0.25">
      <c r="A2061" s="257">
        <f t="shared" si="2864"/>
        <v>8</v>
      </c>
      <c r="B2061" s="257">
        <f t="shared" si="2865"/>
        <v>2023</v>
      </c>
      <c r="C2061" s="435">
        <f t="shared" si="2902"/>
        <v>45157</v>
      </c>
      <c r="D2061" s="434"/>
      <c r="E2061" s="436">
        <v>1.6199999999999999E-2</v>
      </c>
      <c r="F2061" s="434"/>
      <c r="G2061" s="438">
        <v>3.1699999999999999E-2</v>
      </c>
      <c r="H2061" s="436"/>
      <c r="I2061" s="434"/>
      <c r="J2061" s="436">
        <v>1.46E-2</v>
      </c>
      <c r="K2061" s="434"/>
      <c r="L2061" s="436">
        <v>3.4099999999999998E-2</v>
      </c>
      <c r="M2061" s="264">
        <f t="shared" si="2887"/>
        <v>2.7599999999999996E-2</v>
      </c>
      <c r="N2061" s="264">
        <f t="shared" si="2888"/>
        <v>3.0642857142857142E-2</v>
      </c>
      <c r="O2061" s="264">
        <f t="shared" si="2889"/>
        <v>2.1220666666666672E-2</v>
      </c>
      <c r="P2061" s="264">
        <f t="shared" si="2890"/>
        <v>2.2796666666666666E-2</v>
      </c>
      <c r="Q2061" s="442">
        <f t="shared" si="2913"/>
        <v>1.6199999999999999E-2</v>
      </c>
      <c r="R2061" s="442">
        <f t="shared" si="2914"/>
        <v>3.1699999999999999E-2</v>
      </c>
      <c r="S2061" s="442">
        <f t="shared" si="2915"/>
        <v>1.46E-2</v>
      </c>
      <c r="T2061" s="442">
        <f t="shared" si="2916"/>
        <v>3.4099999999999998E-2</v>
      </c>
      <c r="V2061" s="442">
        <f>AVERAGE(Q2061:T2061)</f>
        <v>2.4149999999999998E-2</v>
      </c>
      <c r="W2061" s="445"/>
      <c r="X2061" s="257"/>
      <c r="Y2061" s="266">
        <v>294</v>
      </c>
    </row>
    <row r="2062" spans="1:25" ht="17.45" customHeight="1" x14ac:dyDescent="0.25">
      <c r="A2062" s="257">
        <f t="shared" si="2864"/>
        <v>8</v>
      </c>
      <c r="B2062" s="257">
        <f t="shared" si="2865"/>
        <v>2023</v>
      </c>
      <c r="C2062" s="435">
        <f t="shared" si="2902"/>
        <v>45158</v>
      </c>
      <c r="D2062" s="625"/>
      <c r="E2062" s="436"/>
      <c r="F2062" s="434">
        <v>1.06E-2</v>
      </c>
      <c r="G2062" s="438"/>
      <c r="H2062" s="436"/>
      <c r="I2062" s="434">
        <v>7.0899999999999999E-3</v>
      </c>
      <c r="J2062" s="436"/>
      <c r="K2062" s="434">
        <v>1.0800000000000001E-2</v>
      </c>
      <c r="L2062" s="436"/>
      <c r="M2062" s="264" t="str">
        <f t="shared" si="2887"/>
        <v/>
      </c>
      <c r="N2062" s="264">
        <f t="shared" si="2888"/>
        <v>2.9448571428571435E-2</v>
      </c>
      <c r="O2062" s="264">
        <f t="shared" si="2889"/>
        <v>2.0417000000000005E-2</v>
      </c>
      <c r="P2062" s="264">
        <f t="shared" si="2890"/>
        <v>2.2060000000000003E-2</v>
      </c>
      <c r="Q2062" s="442" t="str">
        <f t="shared" si="2913"/>
        <v/>
      </c>
      <c r="R2062" s="442">
        <f t="shared" si="2914"/>
        <v>1.06E-2</v>
      </c>
      <c r="S2062" s="442">
        <f t="shared" si="2915"/>
        <v>7.0899999999999999E-3</v>
      </c>
      <c r="T2062" s="442">
        <f t="shared" si="2916"/>
        <v>1.0800000000000001E-2</v>
      </c>
      <c r="V2062" s="442">
        <f>AVERAGE(Q2062:T2062)</f>
        <v>9.4966666666666671E-3</v>
      </c>
      <c r="W2062" s="445"/>
      <c r="X2062" s="265">
        <f>AVERAGE(Q2061:T2062)</f>
        <v>1.7869999999999997E-2</v>
      </c>
      <c r="Y2062" s="266">
        <v>294</v>
      </c>
    </row>
    <row r="2063" spans="1:25" ht="17.45" customHeight="1" x14ac:dyDescent="0.25">
      <c r="A2063" s="257">
        <f t="shared" si="2864"/>
        <v>8</v>
      </c>
      <c r="B2063" s="257">
        <f t="shared" si="2865"/>
        <v>2023</v>
      </c>
      <c r="C2063" s="8">
        <f t="shared" si="2902"/>
        <v>45159</v>
      </c>
      <c r="D2063" s="260"/>
      <c r="E2063" s="261">
        <v>1.2200000000000001E-2</v>
      </c>
      <c r="F2063" s="260"/>
      <c r="G2063" s="262">
        <v>1.7000000000000001E-2</v>
      </c>
      <c r="H2063" s="261"/>
      <c r="I2063" s="260"/>
      <c r="J2063" s="261">
        <v>1.9199999999999998E-2</v>
      </c>
      <c r="K2063" s="260"/>
      <c r="L2063" s="261">
        <v>1.54E-2</v>
      </c>
      <c r="M2063" s="264">
        <f t="shared" si="2887"/>
        <v>2.6713793103448274E-2</v>
      </c>
      <c r="N2063" s="264">
        <f t="shared" si="2888"/>
        <v>2.9319999999999999E-2</v>
      </c>
      <c r="O2063" s="264">
        <f t="shared" si="2889"/>
        <v>2.0580333333333336E-2</v>
      </c>
      <c r="P2063" s="264">
        <f t="shared" si="2890"/>
        <v>2.1983333333333334E-2</v>
      </c>
      <c r="Q2063" s="265">
        <f t="shared" si="2913"/>
        <v>1.2200000000000001E-2</v>
      </c>
      <c r="R2063" s="265">
        <f t="shared" si="2914"/>
        <v>1.7000000000000001E-2</v>
      </c>
      <c r="S2063" s="265">
        <f t="shared" si="2915"/>
        <v>1.9199999999999998E-2</v>
      </c>
      <c r="T2063" s="265">
        <f t="shared" si="2916"/>
        <v>1.54E-2</v>
      </c>
      <c r="W2063" s="265">
        <f t="shared" ref="W2063:W2064" si="2918">AVERAGE(Q2063:T2063)</f>
        <v>1.5949999999999999E-2</v>
      </c>
    </row>
    <row r="2064" spans="1:25" ht="17.45" customHeight="1" x14ac:dyDescent="0.25">
      <c r="A2064" s="257">
        <f t="shared" si="2864"/>
        <v>8</v>
      </c>
      <c r="B2064" s="257">
        <f t="shared" si="2865"/>
        <v>2023</v>
      </c>
      <c r="C2064" s="8">
        <f t="shared" si="2902"/>
        <v>45160</v>
      </c>
      <c r="D2064" s="260">
        <v>2.9600000000000001E-2</v>
      </c>
      <c r="E2064" s="261"/>
      <c r="F2064" s="260"/>
      <c r="G2064" s="262"/>
      <c r="H2064" s="261">
        <v>4.2799999999999998E-2</v>
      </c>
      <c r="I2064" s="260">
        <v>3.8800000000000001E-2</v>
      </c>
      <c r="J2064" s="261"/>
      <c r="K2064" s="260">
        <v>2.1100000000000001E-2</v>
      </c>
      <c r="L2064" s="261"/>
      <c r="M2064" s="264">
        <f t="shared" si="2887"/>
        <v>2.7258620689655167E-2</v>
      </c>
      <c r="N2064" s="264">
        <f t="shared" si="2888"/>
        <v>3.011714285714286E-2</v>
      </c>
      <c r="O2064" s="264">
        <f t="shared" si="2889"/>
        <v>2.1575333333333339E-2</v>
      </c>
      <c r="P2064" s="264">
        <f t="shared" si="2890"/>
        <v>2.2100000000000002E-2</v>
      </c>
      <c r="Q2064" s="265">
        <f t="shared" si="2913"/>
        <v>2.9600000000000001E-2</v>
      </c>
      <c r="R2064" s="265">
        <f t="shared" si="2914"/>
        <v>4.2799999999999998E-2</v>
      </c>
      <c r="S2064" s="265">
        <f t="shared" si="2915"/>
        <v>3.8800000000000001E-2</v>
      </c>
      <c r="T2064" s="265">
        <f t="shared" si="2916"/>
        <v>2.1100000000000001E-2</v>
      </c>
      <c r="W2064" s="265">
        <f t="shared" si="2918"/>
        <v>3.3075E-2</v>
      </c>
    </row>
    <row r="2065" spans="1:30" ht="17.45" customHeight="1" x14ac:dyDescent="0.25">
      <c r="A2065" s="257">
        <f t="shared" si="2864"/>
        <v>8</v>
      </c>
      <c r="B2065" s="257">
        <f t="shared" si="2865"/>
        <v>2023</v>
      </c>
      <c r="C2065" s="8">
        <f t="shared" si="2902"/>
        <v>45161</v>
      </c>
      <c r="D2065" s="260"/>
      <c r="E2065" s="261">
        <v>4.6399999999999997E-2</v>
      </c>
      <c r="F2065" s="260"/>
      <c r="G2065" s="262">
        <v>3.2300000000000002E-2</v>
      </c>
      <c r="H2065" s="261"/>
      <c r="I2065" s="260"/>
      <c r="J2065" s="261">
        <v>4.5600000000000002E-2</v>
      </c>
      <c r="K2065" s="260"/>
      <c r="L2065" s="261">
        <v>3.2500000000000001E-2</v>
      </c>
      <c r="M2065" s="264">
        <f t="shared" si="2887"/>
        <v>2.7027586206896551E-2</v>
      </c>
      <c r="N2065" s="264">
        <f t="shared" si="2888"/>
        <v>2.9985714285714289E-2</v>
      </c>
      <c r="O2065" s="264">
        <f t="shared" si="2889"/>
        <v>2.2118666666666668E-2</v>
      </c>
      <c r="P2065" s="264">
        <f t="shared" si="2890"/>
        <v>2.201666666666667E-2</v>
      </c>
      <c r="Q2065" s="265">
        <f t="shared" ref="Q2065" si="2919">IFERROR(AVERAGE(D2065:E2065),"")</f>
        <v>4.6399999999999997E-2</v>
      </c>
      <c r="R2065" s="265">
        <f t="shared" ref="R2065" si="2920">IFERROR(AVERAGE(F2065:H2065),"")</f>
        <v>3.2300000000000002E-2</v>
      </c>
      <c r="S2065" s="265">
        <f t="shared" ref="S2065" si="2921">IFERROR(AVERAGE(I2065:J2065),"")</f>
        <v>4.5600000000000002E-2</v>
      </c>
      <c r="T2065" s="265">
        <f t="shared" ref="T2065" si="2922">IFERROR(AVERAGE(K2065:L2065),"")</f>
        <v>3.2500000000000001E-2</v>
      </c>
      <c r="W2065" s="265">
        <f t="shared" ref="W2065" si="2923">AVERAGE(Q2065:T2065)</f>
        <v>3.9199999999999999E-2</v>
      </c>
    </row>
    <row r="2066" spans="1:30" ht="17.45" customHeight="1" x14ac:dyDescent="0.25">
      <c r="A2066" s="257">
        <f t="shared" si="2864"/>
        <v>8</v>
      </c>
      <c r="B2066" s="257">
        <f t="shared" si="2865"/>
        <v>2023</v>
      </c>
      <c r="C2066" s="8">
        <f t="shared" si="2902"/>
        <v>45162</v>
      </c>
      <c r="D2066" s="260">
        <v>3.27E-2</v>
      </c>
      <c r="E2066" s="261"/>
      <c r="F2066" s="260">
        <v>2.5000000000000001E-2</v>
      </c>
      <c r="G2066" s="262"/>
      <c r="H2066" s="261">
        <v>2.5899999999999999E-2</v>
      </c>
      <c r="I2066" s="260">
        <v>3.2399999999999998E-2</v>
      </c>
      <c r="J2066" s="261"/>
      <c r="K2066" s="260">
        <v>1.55E-2</v>
      </c>
      <c r="L2066" s="261"/>
      <c r="M2066" s="264">
        <f t="shared" si="2887"/>
        <v>2.6703448275862064E-2</v>
      </c>
      <c r="N2066" s="264">
        <f t="shared" si="2888"/>
        <v>2.8939999999999997E-2</v>
      </c>
      <c r="O2066" s="264">
        <f t="shared" si="2889"/>
        <v>2.2158666666666663E-2</v>
      </c>
      <c r="P2066" s="264">
        <f t="shared" si="2890"/>
        <v>2.1936666666666667E-2</v>
      </c>
      <c r="Q2066" s="265">
        <f t="shared" ref="Q2066" si="2924">IFERROR(AVERAGE(D2066:E2066),"")</f>
        <v>3.27E-2</v>
      </c>
      <c r="R2066" s="265">
        <f t="shared" ref="R2066" si="2925">IFERROR(AVERAGE(F2066:H2066),"")</f>
        <v>2.545E-2</v>
      </c>
      <c r="S2066" s="265">
        <f t="shared" ref="S2066" si="2926">IFERROR(AVERAGE(I2066:J2066),"")</f>
        <v>3.2399999999999998E-2</v>
      </c>
      <c r="T2066" s="265">
        <f t="shared" ref="T2066" si="2927">IFERROR(AVERAGE(K2066:L2066),"")</f>
        <v>1.55E-2</v>
      </c>
      <c r="W2066" s="265">
        <f t="shared" ref="W2066" si="2928">AVERAGE(Q2066:T2066)</f>
        <v>2.6512499999999998E-2</v>
      </c>
    </row>
    <row r="2067" spans="1:30" ht="17.45" customHeight="1" x14ac:dyDescent="0.25">
      <c r="A2067" s="257">
        <f t="shared" si="2864"/>
        <v>8</v>
      </c>
      <c r="B2067" s="257">
        <f t="shared" si="2865"/>
        <v>2023</v>
      </c>
      <c r="C2067" s="8">
        <f t="shared" si="2902"/>
        <v>45163</v>
      </c>
      <c r="D2067" s="260"/>
      <c r="E2067" s="261">
        <v>2.47E-2</v>
      </c>
      <c r="F2067" s="260"/>
      <c r="G2067" s="262">
        <v>2.3300000000000001E-2</v>
      </c>
      <c r="H2067" s="261"/>
      <c r="I2067" s="260"/>
      <c r="J2067" s="261">
        <v>2.81E-2</v>
      </c>
      <c r="K2067" s="260"/>
      <c r="L2067" s="261">
        <v>0.02</v>
      </c>
      <c r="M2067" s="264">
        <f t="shared" si="2887"/>
        <v>2.6324137931034487E-2</v>
      </c>
      <c r="N2067" s="264">
        <f t="shared" si="2888"/>
        <v>2.8574285714285715E-2</v>
      </c>
      <c r="O2067" s="264">
        <f t="shared" si="2889"/>
        <v>2.2168666666666663E-2</v>
      </c>
      <c r="P2067" s="264">
        <f t="shared" si="2890"/>
        <v>2.168666666666667E-2</v>
      </c>
      <c r="Q2067" s="265">
        <f t="shared" ref="Q2067:Q2068" si="2929">IFERROR(AVERAGE(D2067:E2067),"")</f>
        <v>2.47E-2</v>
      </c>
      <c r="R2067" s="265">
        <f t="shared" ref="R2067:R2068" si="2930">IFERROR(AVERAGE(F2067:H2067),"")</f>
        <v>2.3300000000000001E-2</v>
      </c>
      <c r="S2067" s="265">
        <f t="shared" ref="S2067:S2068" si="2931">IFERROR(AVERAGE(I2067:J2067),"")</f>
        <v>2.81E-2</v>
      </c>
      <c r="T2067" s="265">
        <f t="shared" ref="T2067:T2068" si="2932">IFERROR(AVERAGE(K2067:L2067),"")</f>
        <v>0.02</v>
      </c>
      <c r="W2067" s="265">
        <f t="shared" ref="W2067" si="2933">AVERAGE(Q2067:T2067)</f>
        <v>2.4025000000000001E-2</v>
      </c>
    </row>
    <row r="2068" spans="1:30" ht="17.45" customHeight="1" x14ac:dyDescent="0.25">
      <c r="A2068" s="257">
        <f t="shared" si="2864"/>
        <v>8</v>
      </c>
      <c r="B2068" s="257">
        <f t="shared" si="2865"/>
        <v>2023</v>
      </c>
      <c r="C2068" s="48">
        <f t="shared" si="2902"/>
        <v>45164</v>
      </c>
      <c r="D2068" s="434">
        <v>1.23E-2</v>
      </c>
      <c r="E2068" s="436"/>
      <c r="F2068" s="434">
        <v>1.9800000000000002E-2</v>
      </c>
      <c r="G2068" s="438"/>
      <c r="H2068" s="436">
        <v>1.55E-2</v>
      </c>
      <c r="I2068" s="434">
        <v>1.2E-2</v>
      </c>
      <c r="J2068" s="436"/>
      <c r="K2068" s="434">
        <v>1.41E-2</v>
      </c>
      <c r="L2068" s="436"/>
      <c r="M2068" s="264">
        <f t="shared" si="2887"/>
        <v>2.5872413793103448E-2</v>
      </c>
      <c r="N2068" s="264">
        <f t="shared" si="2888"/>
        <v>2.7636111111111111E-2</v>
      </c>
      <c r="O2068" s="264">
        <f t="shared" si="2889"/>
        <v>2.156866666666667E-2</v>
      </c>
      <c r="P2068" s="264">
        <f t="shared" si="2890"/>
        <v>2.1046666666666665E-2</v>
      </c>
      <c r="Q2068" s="442">
        <f t="shared" si="2929"/>
        <v>1.23E-2</v>
      </c>
      <c r="R2068" s="442">
        <f t="shared" si="2930"/>
        <v>1.7649999999999999E-2</v>
      </c>
      <c r="S2068" s="442">
        <f t="shared" si="2931"/>
        <v>1.2E-2</v>
      </c>
      <c r="T2068" s="442">
        <f t="shared" si="2932"/>
        <v>1.41E-2</v>
      </c>
      <c r="V2068" s="442">
        <f>AVERAGE(Q2068:T2068)</f>
        <v>1.4012500000000001E-2</v>
      </c>
      <c r="W2068" s="445"/>
      <c r="X2068" s="265">
        <f>AVERAGE(Q2064:T2068)</f>
        <v>2.7365000000000007E-2</v>
      </c>
      <c r="Y2068" s="266">
        <v>295</v>
      </c>
    </row>
    <row r="2069" spans="1:30" ht="17.45" customHeight="1" x14ac:dyDescent="0.25">
      <c r="A2069" s="257">
        <f t="shared" si="2864"/>
        <v>8</v>
      </c>
      <c r="B2069" s="257">
        <f t="shared" si="2865"/>
        <v>2023</v>
      </c>
      <c r="C2069" s="435">
        <f t="shared" si="2902"/>
        <v>45165</v>
      </c>
      <c r="D2069" s="434"/>
      <c r="E2069" s="436">
        <v>1.5100000000000001E-2</v>
      </c>
      <c r="F2069" s="434"/>
      <c r="G2069" s="438">
        <v>1.38E-2</v>
      </c>
      <c r="H2069" s="436"/>
      <c r="I2069" s="434"/>
      <c r="J2069" s="436">
        <v>7.8799999999999999E-3</v>
      </c>
      <c r="K2069" s="434"/>
      <c r="L2069" s="436">
        <v>1.4200000000000001E-2</v>
      </c>
      <c r="M2069" s="264">
        <f t="shared" si="2887"/>
        <v>2.5272413793103448E-2</v>
      </c>
      <c r="N2069" s="264">
        <f t="shared" si="2888"/>
        <v>2.6683333333333333E-2</v>
      </c>
      <c r="O2069" s="264">
        <f t="shared" si="2889"/>
        <v>2.0931333333333333E-2</v>
      </c>
      <c r="P2069" s="264">
        <f t="shared" si="2890"/>
        <v>2.0566666666666667E-2</v>
      </c>
      <c r="Q2069" s="442">
        <f t="shared" ref="Q2069:Q2070" si="2934">IFERROR(AVERAGE(D2069:E2069),"")</f>
        <v>1.5100000000000001E-2</v>
      </c>
      <c r="R2069" s="442">
        <f t="shared" ref="R2069:R2070" si="2935">IFERROR(AVERAGE(F2069:H2069),"")</f>
        <v>1.38E-2</v>
      </c>
      <c r="S2069" s="442">
        <f t="shared" ref="S2069:S2070" si="2936">IFERROR(AVERAGE(I2069:J2069),"")</f>
        <v>7.8799999999999999E-3</v>
      </c>
      <c r="T2069" s="442">
        <f t="shared" ref="T2069:T2070" si="2937">IFERROR(AVERAGE(K2069:L2069),"")</f>
        <v>1.4200000000000001E-2</v>
      </c>
      <c r="V2069" s="442">
        <f>AVERAGE(Q2069:T2069)</f>
        <v>1.2744999999999999E-2</v>
      </c>
      <c r="W2069" s="445"/>
      <c r="X2069" s="257"/>
      <c r="Y2069" s="266">
        <v>295</v>
      </c>
    </row>
    <row r="2070" spans="1:30" ht="17.45" customHeight="1" thickBot="1" x14ac:dyDescent="0.3">
      <c r="A2070" s="257">
        <f t="shared" si="2864"/>
        <v>8</v>
      </c>
      <c r="B2070" s="257">
        <f t="shared" si="2865"/>
        <v>2023</v>
      </c>
      <c r="C2070" s="8">
        <f t="shared" si="2902"/>
        <v>45166</v>
      </c>
      <c r="D2070" s="260">
        <v>4.3799999999999999E-2</v>
      </c>
      <c r="E2070" s="261"/>
      <c r="F2070" s="260"/>
      <c r="G2070" s="262"/>
      <c r="H2070" s="261">
        <v>2.5899999999999999E-2</v>
      </c>
      <c r="I2070" s="260">
        <v>2.7199999999999998E-2</v>
      </c>
      <c r="J2070" s="261"/>
      <c r="K2070" s="260">
        <v>2.18E-2</v>
      </c>
      <c r="L2070" s="261"/>
      <c r="M2070" s="264">
        <f t="shared" si="2887"/>
        <v>2.6117241379310339E-2</v>
      </c>
      <c r="N2070" s="264">
        <f t="shared" si="2888"/>
        <v>2.6922222222222226E-2</v>
      </c>
      <c r="O2070" s="264">
        <f t="shared" si="2889"/>
        <v>2.1284666666666667E-2</v>
      </c>
      <c r="P2070" s="264">
        <f t="shared" si="2890"/>
        <v>2.0736666666666667E-2</v>
      </c>
      <c r="Q2070" s="265">
        <f t="shared" si="2934"/>
        <v>4.3799999999999999E-2</v>
      </c>
      <c r="R2070" s="265">
        <f t="shared" si="2935"/>
        <v>2.5899999999999999E-2</v>
      </c>
      <c r="S2070" s="265">
        <f t="shared" si="2936"/>
        <v>2.7199999999999998E-2</v>
      </c>
      <c r="T2070" s="265">
        <f t="shared" si="2937"/>
        <v>2.18E-2</v>
      </c>
      <c r="W2070" s="265">
        <f t="shared" ref="W2070" si="2938">AVERAGE(Q2070:T2070)</f>
        <v>2.9675E-2</v>
      </c>
      <c r="X2070" s="265">
        <f>AVERAGE(Q2069:T2070)</f>
        <v>2.121E-2</v>
      </c>
      <c r="Y2070" s="266">
        <v>295</v>
      </c>
    </row>
    <row r="2071" spans="1:30" ht="17.45" customHeight="1" thickBot="1" x14ac:dyDescent="0.3">
      <c r="A2071" s="257">
        <f t="shared" si="2864"/>
        <v>8</v>
      </c>
      <c r="B2071" s="257">
        <f t="shared" si="2865"/>
        <v>2023</v>
      </c>
      <c r="C2071" s="8">
        <f t="shared" si="2902"/>
        <v>45167</v>
      </c>
      <c r="D2071" s="260"/>
      <c r="E2071" s="261">
        <v>4.3999999999999997E-2</v>
      </c>
      <c r="F2071" s="260"/>
      <c r="G2071" s="262">
        <v>3.5200000000000002E-2</v>
      </c>
      <c r="H2071" s="261"/>
      <c r="I2071" s="260"/>
      <c r="J2071" s="261">
        <v>3.5000000000000003E-2</v>
      </c>
      <c r="K2071" s="260"/>
      <c r="L2071" s="261">
        <v>3.4299999999999997E-2</v>
      </c>
      <c r="M2071" s="264">
        <f t="shared" si="2887"/>
        <v>2.7110344827586206E-2</v>
      </c>
      <c r="N2071" s="264">
        <f t="shared" si="2888"/>
        <v>2.7475000000000006E-2</v>
      </c>
      <c r="O2071" s="264">
        <f t="shared" si="2889"/>
        <v>2.2024666666666668E-2</v>
      </c>
      <c r="P2071" s="264">
        <f t="shared" si="2890"/>
        <v>2.1410000000000002E-2</v>
      </c>
      <c r="Q2071" s="265">
        <f t="shared" ref="Q2071:Q2076" si="2939">IFERROR(AVERAGE(D2071:E2071),"")</f>
        <v>4.3999999999999997E-2</v>
      </c>
      <c r="R2071" s="265">
        <f t="shared" ref="R2071:R2076" si="2940">IFERROR(AVERAGE(F2071:H2071),"")</f>
        <v>3.5200000000000002E-2</v>
      </c>
      <c r="S2071" s="265">
        <f t="shared" ref="S2071:S2076" si="2941">IFERROR(AVERAGE(I2071:J2071),"")</f>
        <v>3.5000000000000003E-2</v>
      </c>
      <c r="T2071" s="265">
        <f t="shared" ref="T2071:T2076" si="2942">IFERROR(AVERAGE(K2071:L2071),"")</f>
        <v>3.4299999999999997E-2</v>
      </c>
      <c r="W2071" s="265">
        <f t="shared" ref="W2071:W2074" si="2943">AVERAGE(Q2071:T2071)</f>
        <v>3.7124999999999998E-2</v>
      </c>
      <c r="Z2071" s="514" t="s">
        <v>87</v>
      </c>
      <c r="AA2071" s="515">
        <v>2023</v>
      </c>
      <c r="AB2071" s="516"/>
      <c r="AC2071" s="516"/>
      <c r="AD2071" s="516"/>
    </row>
    <row r="2072" spans="1:30" ht="17.45" customHeight="1" x14ac:dyDescent="0.25">
      <c r="A2072" s="257">
        <f t="shared" si="2864"/>
        <v>8</v>
      </c>
      <c r="B2072" s="257">
        <f t="shared" si="2865"/>
        <v>2023</v>
      </c>
      <c r="C2072" s="48">
        <f t="shared" si="2902"/>
        <v>45168</v>
      </c>
      <c r="D2072" s="275">
        <v>4.7500000000000001E-2</v>
      </c>
      <c r="E2072" s="276"/>
      <c r="F2072" s="275">
        <v>3.2599999999999997E-2</v>
      </c>
      <c r="G2072" s="277"/>
      <c r="H2072" s="276">
        <v>3.0599999999999999E-2</v>
      </c>
      <c r="I2072" s="275">
        <v>3.2199999999999999E-2</v>
      </c>
      <c r="J2072" s="276"/>
      <c r="K2072" s="275">
        <v>3.7100000000000001E-2</v>
      </c>
      <c r="L2072" s="276"/>
      <c r="M2072" s="264">
        <f t="shared" si="2887"/>
        <v>2.7620689655172417E-2</v>
      </c>
      <c r="N2072" s="264">
        <f t="shared" si="2888"/>
        <v>2.7458333333333335E-2</v>
      </c>
      <c r="O2072" s="264">
        <f t="shared" si="2889"/>
        <v>2.2371333333333333E-2</v>
      </c>
      <c r="P2072" s="264">
        <f t="shared" si="2890"/>
        <v>2.1950000000000004E-2</v>
      </c>
      <c r="Q2072" s="265">
        <f t="shared" si="2939"/>
        <v>4.7500000000000001E-2</v>
      </c>
      <c r="R2072" s="265">
        <f t="shared" si="2940"/>
        <v>3.1599999999999996E-2</v>
      </c>
      <c r="S2072" s="265">
        <f t="shared" si="2941"/>
        <v>3.2199999999999999E-2</v>
      </c>
      <c r="T2072" s="265">
        <f t="shared" si="2942"/>
        <v>3.7100000000000001E-2</v>
      </c>
      <c r="W2072" s="265">
        <f t="shared" si="2943"/>
        <v>3.7100000000000001E-2</v>
      </c>
      <c r="Z2072" s="517" t="s">
        <v>35</v>
      </c>
      <c r="AA2072" s="517" t="s">
        <v>1</v>
      </c>
      <c r="AB2072" s="517" t="s">
        <v>2</v>
      </c>
      <c r="AC2072" s="517" t="s">
        <v>9</v>
      </c>
      <c r="AD2072" s="517" t="s">
        <v>12</v>
      </c>
    </row>
    <row r="2073" spans="1:30" ht="17.45" customHeight="1" thickBot="1" x14ac:dyDescent="0.3">
      <c r="A2073" s="257">
        <f t="shared" si="2864"/>
        <v>8</v>
      </c>
      <c r="B2073" s="257">
        <f t="shared" si="2865"/>
        <v>2023</v>
      </c>
      <c r="C2073" s="116">
        <f t="shared" si="2902"/>
        <v>45169</v>
      </c>
      <c r="D2073" s="126"/>
      <c r="E2073" s="129">
        <v>2.1499999999999998E-2</v>
      </c>
      <c r="F2073" s="126"/>
      <c r="G2073" s="128">
        <v>2.1700000000000001E-2</v>
      </c>
      <c r="H2073" s="129"/>
      <c r="I2073" s="126"/>
      <c r="J2073" s="129">
        <v>2.23E-2</v>
      </c>
      <c r="K2073" s="126"/>
      <c r="L2073" s="129">
        <v>2.2800000000000001E-2</v>
      </c>
      <c r="M2073" s="264">
        <f t="shared" si="2887"/>
        <v>2.7337931034482756E-2</v>
      </c>
      <c r="N2073" s="264">
        <f t="shared" si="2888"/>
        <v>2.6338888888888894E-2</v>
      </c>
      <c r="O2073" s="264">
        <f t="shared" si="2889"/>
        <v>2.2428E-2</v>
      </c>
      <c r="P2073" s="264">
        <f t="shared" si="2890"/>
        <v>2.1863333333333339E-2</v>
      </c>
      <c r="Q2073" s="265">
        <f t="shared" si="2939"/>
        <v>2.1499999999999998E-2</v>
      </c>
      <c r="R2073" s="265">
        <f t="shared" si="2940"/>
        <v>2.1700000000000001E-2</v>
      </c>
      <c r="S2073" s="265">
        <f t="shared" si="2941"/>
        <v>2.23E-2</v>
      </c>
      <c r="T2073" s="265">
        <f t="shared" si="2942"/>
        <v>2.2800000000000001E-2</v>
      </c>
      <c r="W2073" s="265">
        <f t="shared" si="2943"/>
        <v>2.2075000000000001E-2</v>
      </c>
      <c r="Z2073" s="518" t="s">
        <v>58</v>
      </c>
      <c r="AA2073" s="519">
        <f>AVERAGE(D2043:E2073)</f>
        <v>2.7416666666666666E-2</v>
      </c>
      <c r="AB2073" s="519">
        <f>AVERAGE(F2043:H2073)</f>
        <v>2.7302702702702703E-2</v>
      </c>
      <c r="AC2073" s="519">
        <f>AVERAGE(I2043:J2073)</f>
        <v>2.2369032258064515E-2</v>
      </c>
      <c r="AD2073" s="519">
        <f>AVERAGE(K2043:L2073)</f>
        <v>2.1977419354838715E-2</v>
      </c>
    </row>
    <row r="2074" spans="1:30" ht="17.45" customHeight="1" x14ac:dyDescent="0.25">
      <c r="A2074" s="257">
        <f t="shared" si="2864"/>
        <v>9</v>
      </c>
      <c r="B2074" s="257">
        <f t="shared" si="2865"/>
        <v>2023</v>
      </c>
      <c r="C2074" s="115">
        <f t="shared" si="2902"/>
        <v>45170</v>
      </c>
      <c r="D2074" s="122">
        <v>1.78E-2</v>
      </c>
      <c r="E2074" s="124"/>
      <c r="F2074" s="122">
        <v>1.8599999999999998E-2</v>
      </c>
      <c r="G2074" s="123"/>
      <c r="H2074" s="124"/>
      <c r="I2074" s="122">
        <v>2.0400000000000001E-2</v>
      </c>
      <c r="J2074" s="124"/>
      <c r="K2074" s="122">
        <v>2.3800000000000002E-2</v>
      </c>
      <c r="L2074" s="124"/>
      <c r="M2074" s="264">
        <f t="shared" si="2887"/>
        <v>2.6886206896551725E-2</v>
      </c>
      <c r="N2074" s="264">
        <f t="shared" si="2888"/>
        <v>2.5788888888888892E-2</v>
      </c>
      <c r="O2074" s="264">
        <f t="shared" si="2889"/>
        <v>2.2248E-2</v>
      </c>
      <c r="P2074" s="264">
        <f t="shared" si="2890"/>
        <v>2.2020000000000005E-2</v>
      </c>
      <c r="Q2074" s="265">
        <f t="shared" si="2939"/>
        <v>1.78E-2</v>
      </c>
      <c r="R2074" s="265">
        <f t="shared" si="2940"/>
        <v>1.8599999999999998E-2</v>
      </c>
      <c r="S2074" s="265">
        <f t="shared" si="2941"/>
        <v>2.0400000000000001E-2</v>
      </c>
      <c r="T2074" s="265">
        <f t="shared" si="2942"/>
        <v>2.3800000000000002E-2</v>
      </c>
      <c r="W2074" s="265">
        <f t="shared" si="2943"/>
        <v>2.0150000000000001E-2</v>
      </c>
      <c r="X2074" s="265">
        <f>AVERAGE(Q2070:T2074)</f>
        <v>2.9225000000000001E-2</v>
      </c>
      <c r="Y2074" s="266">
        <v>296</v>
      </c>
      <c r="Z2074" s="518" t="s">
        <v>59</v>
      </c>
      <c r="AA2074" s="519">
        <f>MAX(D2043:E2073)</f>
        <v>4.7500000000000001E-2</v>
      </c>
      <c r="AB2074" s="519">
        <f>MAX(F2043:H2073)</f>
        <v>6.2E-2</v>
      </c>
      <c r="AC2074" s="519">
        <f>MAX(I2043:J2073)</f>
        <v>4.5600000000000002E-2</v>
      </c>
      <c r="AD2074" s="519">
        <f>MAX(K2043:L2073)</f>
        <v>3.7100000000000001E-2</v>
      </c>
    </row>
    <row r="2075" spans="1:30" ht="17.45" customHeight="1" thickBot="1" x14ac:dyDescent="0.3">
      <c r="A2075" s="257">
        <f t="shared" si="2864"/>
        <v>9</v>
      </c>
      <c r="B2075" s="257">
        <f t="shared" si="2865"/>
        <v>2023</v>
      </c>
      <c r="C2075" s="435">
        <f t="shared" si="2902"/>
        <v>45171</v>
      </c>
      <c r="D2075" s="434"/>
      <c r="E2075" s="436">
        <v>9.3299999999999998E-3</v>
      </c>
      <c r="F2075" s="434"/>
      <c r="G2075" s="438">
        <v>1.26E-2</v>
      </c>
      <c r="H2075" s="436"/>
      <c r="I2075" s="434"/>
      <c r="J2075" s="436">
        <v>4.8199999999999996E-3</v>
      </c>
      <c r="K2075" s="434"/>
      <c r="L2075" s="436">
        <v>1.3100000000000001E-2</v>
      </c>
      <c r="M2075" s="264">
        <f t="shared" si="2887"/>
        <v>2.6342413793103446E-2</v>
      </c>
      <c r="N2075" s="264">
        <f t="shared" si="2888"/>
        <v>2.5197222222222222E-2</v>
      </c>
      <c r="O2075" s="264">
        <f t="shared" si="2889"/>
        <v>2.1658666666666666E-2</v>
      </c>
      <c r="P2075" s="264">
        <f t="shared" si="2890"/>
        <v>2.1503333333333336E-2</v>
      </c>
      <c r="Q2075" s="442">
        <f t="shared" si="2939"/>
        <v>9.3299999999999998E-3</v>
      </c>
      <c r="R2075" s="442">
        <f t="shared" si="2940"/>
        <v>1.26E-2</v>
      </c>
      <c r="S2075" s="442">
        <f t="shared" si="2941"/>
        <v>4.8199999999999996E-3</v>
      </c>
      <c r="T2075" s="442">
        <f t="shared" si="2942"/>
        <v>1.3100000000000001E-2</v>
      </c>
      <c r="V2075" s="442">
        <f>AVERAGE(Q2075:T2075)</f>
        <v>9.9624999999999991E-3</v>
      </c>
      <c r="W2075" s="445"/>
      <c r="X2075" s="257"/>
      <c r="Y2075" s="266">
        <v>296</v>
      </c>
      <c r="Z2075" s="520" t="s">
        <v>128</v>
      </c>
      <c r="AA2075" s="521">
        <f>COUNTIF(D2043:E2073,"&gt;=0.075")</f>
        <v>0</v>
      </c>
      <c r="AB2075" s="521">
        <f>COUNTIF(F2043:H2073,"&gt;=0.075")</f>
        <v>0</v>
      </c>
      <c r="AC2075" s="521">
        <f>COUNTIF(I2043:J2073,"&gt;=0.075")</f>
        <v>0</v>
      </c>
      <c r="AD2075" s="521">
        <f>COUNTIF(K2043:L2073,"&gt;=0.075")</f>
        <v>0</v>
      </c>
    </row>
    <row r="2076" spans="1:30" ht="17.45" customHeight="1" thickBot="1" x14ac:dyDescent="0.3">
      <c r="A2076" s="257">
        <f t="shared" si="2864"/>
        <v>9</v>
      </c>
      <c r="B2076" s="257">
        <f t="shared" si="2865"/>
        <v>2023</v>
      </c>
      <c r="C2076" s="435">
        <f t="shared" si="2902"/>
        <v>45172</v>
      </c>
      <c r="D2076" s="434">
        <v>2.0400000000000001E-2</v>
      </c>
      <c r="E2076" s="436"/>
      <c r="F2076" s="434"/>
      <c r="G2076" s="438"/>
      <c r="H2076" s="436">
        <v>1.1299999999999999E-2</v>
      </c>
      <c r="I2076" s="434">
        <v>6.1599999999999997E-3</v>
      </c>
      <c r="J2076" s="436"/>
      <c r="K2076" s="434">
        <v>9.7900000000000001E-3</v>
      </c>
      <c r="L2076" s="436"/>
      <c r="M2076" s="264">
        <f t="shared" si="2887"/>
        <v>2.5645862068965512E-2</v>
      </c>
      <c r="N2076" s="264">
        <f t="shared" si="2888"/>
        <v>2.4916666666666663E-2</v>
      </c>
      <c r="O2076" s="264">
        <f t="shared" si="2889"/>
        <v>2.1164000000000006E-2</v>
      </c>
      <c r="P2076" s="264">
        <f t="shared" si="2890"/>
        <v>2.1053000000000002E-2</v>
      </c>
      <c r="Q2076" s="442">
        <f t="shared" si="2939"/>
        <v>2.0400000000000001E-2</v>
      </c>
      <c r="R2076" s="442">
        <f t="shared" si="2940"/>
        <v>1.1299999999999999E-2</v>
      </c>
      <c r="S2076" s="442">
        <f t="shared" si="2941"/>
        <v>6.1599999999999997E-3</v>
      </c>
      <c r="T2076" s="442">
        <f t="shared" si="2942"/>
        <v>9.7900000000000001E-3</v>
      </c>
      <c r="V2076" s="442">
        <f>AVERAGE(Q2076:T2076)</f>
        <v>1.1912499999999999E-2</v>
      </c>
      <c r="W2076" s="445"/>
      <c r="X2076" s="265">
        <f>AVERAGE(Q2075:T2076)</f>
        <v>1.0937499999999999E-2</v>
      </c>
      <c r="Y2076" s="266">
        <v>296</v>
      </c>
      <c r="AC2076" s="664">
        <f>SUM(AA2075:AD2075)</f>
        <v>0</v>
      </c>
      <c r="AD2076" s="522">
        <f>AVERAGE(AA2073:AD2073)</f>
        <v>2.4766455245568149E-2</v>
      </c>
    </row>
    <row r="2077" spans="1:30" ht="17.45" customHeight="1" x14ac:dyDescent="0.25">
      <c r="A2077" s="257">
        <f t="shared" si="2864"/>
        <v>9</v>
      </c>
      <c r="B2077" s="257">
        <f t="shared" si="2865"/>
        <v>2023</v>
      </c>
      <c r="C2077" s="8">
        <f t="shared" si="2902"/>
        <v>45173</v>
      </c>
      <c r="D2077" s="260"/>
      <c r="E2077" s="261">
        <v>8.3700000000000007E-3</v>
      </c>
      <c r="F2077" s="260"/>
      <c r="G2077" s="262">
        <v>7.5799999999999999E-3</v>
      </c>
      <c r="H2077" s="261"/>
      <c r="I2077" s="260"/>
      <c r="J2077" s="261">
        <v>4.5199999999999997E-3</v>
      </c>
      <c r="K2077" s="260"/>
      <c r="L2077" s="261">
        <v>2.0500000000000001E-2</v>
      </c>
      <c r="M2077" s="264">
        <f t="shared" si="2887"/>
        <v>2.5348275862068965E-2</v>
      </c>
      <c r="N2077" s="264">
        <f t="shared" si="2888"/>
        <v>2.4677222222222225E-2</v>
      </c>
      <c r="O2077" s="264">
        <f t="shared" si="2889"/>
        <v>2.0911333333333337E-2</v>
      </c>
      <c r="P2077" s="264">
        <f t="shared" si="2890"/>
        <v>2.115966666666667E-2</v>
      </c>
      <c r="Q2077" s="265">
        <f t="shared" ref="Q2077:Q2079" si="2944">IFERROR(AVERAGE(D2077:E2077),"")</f>
        <v>8.3700000000000007E-3</v>
      </c>
      <c r="R2077" s="265">
        <f t="shared" ref="R2077:R2079" si="2945">IFERROR(AVERAGE(F2077:H2077),"")</f>
        <v>7.5799999999999999E-3</v>
      </c>
      <c r="S2077" s="265">
        <f t="shared" ref="S2077:S2079" si="2946">IFERROR(AVERAGE(I2077:J2077),"")</f>
        <v>4.5199999999999997E-3</v>
      </c>
      <c r="T2077" s="265">
        <f t="shared" ref="T2077:T2079" si="2947">IFERROR(AVERAGE(K2077:L2077),"")</f>
        <v>2.0500000000000001E-2</v>
      </c>
      <c r="W2077" s="265">
        <f t="shared" ref="W2077:W2080" si="2948">AVERAGE(Q2077:T2077)</f>
        <v>1.02425E-2</v>
      </c>
      <c r="AA2077" s="605">
        <f>AA2073-AA2042</f>
        <v>-3.4455913978494596E-3</v>
      </c>
      <c r="AB2077" s="605">
        <f t="shared" ref="AB2077:AD2077" si="2949">AB2073-AB2042</f>
        <v>-1.6564864864864862E-2</v>
      </c>
      <c r="AC2077" s="605">
        <f t="shared" si="2949"/>
        <v>-3.3645161290322585E-3</v>
      </c>
      <c r="AD2077" s="605">
        <f t="shared" si="2949"/>
        <v>-5.9516129032258051E-3</v>
      </c>
    </row>
    <row r="2078" spans="1:30" ht="17.45" customHeight="1" x14ac:dyDescent="0.25">
      <c r="A2078" s="257">
        <f t="shared" si="2864"/>
        <v>9</v>
      </c>
      <c r="B2078" s="257">
        <f t="shared" si="2865"/>
        <v>2023</v>
      </c>
      <c r="C2078" s="48">
        <f t="shared" si="2902"/>
        <v>45174</v>
      </c>
      <c r="D2078" s="275">
        <v>4.2900000000000001E-2</v>
      </c>
      <c r="E2078" s="276"/>
      <c r="F2078" s="275">
        <v>1.5900000000000001E-2</v>
      </c>
      <c r="G2078" s="277"/>
      <c r="H2078" s="276">
        <v>1.4999999999999999E-2</v>
      </c>
      <c r="I2078" s="275">
        <v>2.0400000000000001E-2</v>
      </c>
      <c r="J2078" s="276"/>
      <c r="K2078" s="133">
        <v>7.3599999999999999E-2</v>
      </c>
      <c r="L2078" s="276"/>
      <c r="M2078" s="264">
        <f t="shared" si="2887"/>
        <v>2.6299999999999997E-2</v>
      </c>
      <c r="N2078" s="264">
        <f t="shared" si="2888"/>
        <v>2.4824444444444448E-2</v>
      </c>
      <c r="O2078" s="264">
        <f t="shared" si="2889"/>
        <v>2.1343000000000001E-2</v>
      </c>
      <c r="P2078" s="264">
        <f t="shared" si="2890"/>
        <v>2.3156333333333334E-2</v>
      </c>
      <c r="Q2078" s="265">
        <f t="shared" si="2944"/>
        <v>4.2900000000000001E-2</v>
      </c>
      <c r="R2078" s="265">
        <f t="shared" si="2945"/>
        <v>1.545E-2</v>
      </c>
      <c r="S2078" s="265">
        <f t="shared" si="2946"/>
        <v>2.0400000000000001E-2</v>
      </c>
      <c r="T2078" s="334">
        <f t="shared" si="2947"/>
        <v>7.3599999999999999E-2</v>
      </c>
      <c r="W2078" s="265">
        <f t="shared" si="2948"/>
        <v>3.8087499999999996E-2</v>
      </c>
      <c r="AD2078" s="605">
        <f>AD2076-AD2045</f>
        <v>-7.3316463237430921E-3</v>
      </c>
    </row>
    <row r="2079" spans="1:30" ht="17.45" customHeight="1" x14ac:dyDescent="0.25">
      <c r="A2079" s="257">
        <f t="shared" si="2864"/>
        <v>9</v>
      </c>
      <c r="B2079" s="257">
        <f t="shared" si="2865"/>
        <v>2023</v>
      </c>
      <c r="C2079" s="8">
        <f t="shared" si="2902"/>
        <v>45175</v>
      </c>
      <c r="D2079" s="260"/>
      <c r="E2079" s="261">
        <v>2.9600000000000001E-2</v>
      </c>
      <c r="F2079" s="260"/>
      <c r="G2079" s="262">
        <v>1.8200000000000001E-2</v>
      </c>
      <c r="H2079" s="261"/>
      <c r="I2079" s="260"/>
      <c r="J2079" s="261">
        <v>2.1299999999999999E-2</v>
      </c>
      <c r="K2079" s="260"/>
      <c r="L2079" s="261">
        <v>2.47E-2</v>
      </c>
      <c r="M2079" s="264">
        <f t="shared" si="2887"/>
        <v>2.6206896551724135E-2</v>
      </c>
      <c r="N2079" s="264">
        <f t="shared" si="2888"/>
        <v>2.4530000000000007E-2</v>
      </c>
      <c r="O2079" s="264">
        <f t="shared" si="2889"/>
        <v>2.1433000000000001E-2</v>
      </c>
      <c r="P2079" s="264">
        <f t="shared" si="2890"/>
        <v>2.3246333333333338E-2</v>
      </c>
      <c r="Q2079" s="265">
        <f t="shared" si="2944"/>
        <v>2.9600000000000001E-2</v>
      </c>
      <c r="R2079" s="265">
        <f t="shared" si="2945"/>
        <v>1.8200000000000001E-2</v>
      </c>
      <c r="S2079" s="265">
        <f t="shared" si="2946"/>
        <v>2.1299999999999999E-2</v>
      </c>
      <c r="T2079" s="265">
        <f t="shared" si="2947"/>
        <v>2.47E-2</v>
      </c>
      <c r="W2079" s="265">
        <f t="shared" si="2948"/>
        <v>2.3449999999999999E-2</v>
      </c>
    </row>
    <row r="2080" spans="1:30" ht="17.45" customHeight="1" x14ac:dyDescent="0.25">
      <c r="A2080" s="257">
        <f t="shared" si="2864"/>
        <v>9</v>
      </c>
      <c r="B2080" s="257">
        <f t="shared" si="2865"/>
        <v>2023</v>
      </c>
      <c r="C2080" s="8">
        <f t="shared" si="2902"/>
        <v>45176</v>
      </c>
      <c r="D2080" s="260">
        <v>2.3300000000000001E-2</v>
      </c>
      <c r="E2080" s="261"/>
      <c r="F2080" s="260">
        <v>2.98E-2</v>
      </c>
      <c r="G2080" s="262"/>
      <c r="H2080" s="261"/>
      <c r="I2080" s="260">
        <v>3.0200000000000001E-2</v>
      </c>
      <c r="J2080" s="261"/>
      <c r="K2080" s="260">
        <v>2.2800000000000001E-2</v>
      </c>
      <c r="L2080" s="261"/>
      <c r="M2080" s="264">
        <f t="shared" si="2887"/>
        <v>2.5924137931034479E-2</v>
      </c>
      <c r="N2080" s="264">
        <f t="shared" si="2888"/>
        <v>2.4393888888888892E-2</v>
      </c>
      <c r="O2080" s="264">
        <f t="shared" si="2889"/>
        <v>2.175966666666667E-2</v>
      </c>
      <c r="P2080" s="264">
        <f t="shared" si="2890"/>
        <v>2.2999666666666675E-2</v>
      </c>
      <c r="Q2080" s="265">
        <f t="shared" ref="Q2080:Q2083" si="2950">IFERROR(AVERAGE(D2080:E2080),"")</f>
        <v>2.3300000000000001E-2</v>
      </c>
      <c r="R2080" s="265">
        <f t="shared" ref="R2080:R2083" si="2951">IFERROR(AVERAGE(F2080:H2080),"")</f>
        <v>2.98E-2</v>
      </c>
      <c r="S2080" s="265">
        <f t="shared" ref="S2080:S2083" si="2952">IFERROR(AVERAGE(I2080:J2080),"")</f>
        <v>3.0200000000000001E-2</v>
      </c>
      <c r="T2080" s="265">
        <f t="shared" ref="T2080:T2083" si="2953">IFERROR(AVERAGE(K2080:L2080),"")</f>
        <v>2.2800000000000001E-2</v>
      </c>
      <c r="W2080" s="265">
        <f t="shared" si="2948"/>
        <v>2.6525E-2</v>
      </c>
    </row>
    <row r="2081" spans="1:25" ht="17.45" customHeight="1" x14ac:dyDescent="0.25">
      <c r="A2081" s="257">
        <f t="shared" si="2864"/>
        <v>9</v>
      </c>
      <c r="B2081" s="257">
        <f t="shared" si="2865"/>
        <v>2023</v>
      </c>
      <c r="C2081" s="8">
        <f t="shared" si="2902"/>
        <v>45177</v>
      </c>
      <c r="D2081" s="260"/>
      <c r="E2081" s="261">
        <v>3.1399999999999997E-2</v>
      </c>
      <c r="F2081" s="260"/>
      <c r="G2081" s="262">
        <v>2.8299999999999999E-2</v>
      </c>
      <c r="H2081" s="261"/>
      <c r="I2081" s="260"/>
      <c r="J2081" s="261">
        <v>2.7799999999999998E-2</v>
      </c>
      <c r="K2081" s="260"/>
      <c r="L2081" s="261">
        <v>2.58E-2</v>
      </c>
      <c r="M2081" s="264">
        <f t="shared" si="2887"/>
        <v>2.5768965517241373E-2</v>
      </c>
      <c r="N2081" s="264">
        <f t="shared" si="2888"/>
        <v>2.3763333333333338E-2</v>
      </c>
      <c r="O2081" s="264">
        <f t="shared" si="2889"/>
        <v>2.2036333333333335E-2</v>
      </c>
      <c r="P2081" s="264">
        <f t="shared" si="2890"/>
        <v>2.2856333333333333E-2</v>
      </c>
      <c r="Q2081" s="265">
        <f t="shared" si="2950"/>
        <v>3.1399999999999997E-2</v>
      </c>
      <c r="R2081" s="265">
        <f t="shared" si="2951"/>
        <v>2.8299999999999999E-2</v>
      </c>
      <c r="S2081" s="265">
        <f t="shared" si="2952"/>
        <v>2.7799999999999998E-2</v>
      </c>
      <c r="T2081" s="265">
        <f t="shared" si="2953"/>
        <v>2.58E-2</v>
      </c>
      <c r="W2081" s="265">
        <f t="shared" ref="W2081" si="2954">AVERAGE(Q2081:T2081)</f>
        <v>2.8324999999999999E-2</v>
      </c>
      <c r="X2081" s="265">
        <f>AVERAGE(Q2077:T2081)</f>
        <v>2.5325999999999998E-2</v>
      </c>
      <c r="Y2081" s="266">
        <v>297</v>
      </c>
    </row>
    <row r="2082" spans="1:25" ht="17.45" customHeight="1" x14ac:dyDescent="0.25">
      <c r="A2082" s="257">
        <f t="shared" si="2864"/>
        <v>9</v>
      </c>
      <c r="B2082" s="257">
        <f t="shared" si="2865"/>
        <v>2023</v>
      </c>
      <c r="C2082" s="435">
        <f t="shared" si="2902"/>
        <v>45178</v>
      </c>
      <c r="D2082" s="434">
        <v>4.1599999999999998E-2</v>
      </c>
      <c r="E2082" s="436"/>
      <c r="F2082" s="434"/>
      <c r="G2082" s="438"/>
      <c r="H2082" s="444">
        <v>7.6600000000000001E-2</v>
      </c>
      <c r="I2082" s="434">
        <v>1.3899999999999999E-2</v>
      </c>
      <c r="J2082" s="436"/>
      <c r="K2082" s="434">
        <v>1.83E-2</v>
      </c>
      <c r="L2082" s="436"/>
      <c r="M2082" s="264">
        <f t="shared" si="2887"/>
        <v>2.6234482758620684E-2</v>
      </c>
      <c r="N2082" s="264">
        <f t="shared" si="2888"/>
        <v>2.4855000000000002E-2</v>
      </c>
      <c r="O2082" s="264">
        <f t="shared" si="2889"/>
        <v>2.1909666666666671E-2</v>
      </c>
      <c r="P2082" s="264">
        <f t="shared" si="2890"/>
        <v>2.2616333333333339E-2</v>
      </c>
      <c r="Q2082" s="442">
        <f t="shared" si="2950"/>
        <v>4.1599999999999998E-2</v>
      </c>
      <c r="R2082" s="468">
        <f t="shared" si="2951"/>
        <v>7.6600000000000001E-2</v>
      </c>
      <c r="S2082" s="442">
        <f t="shared" si="2952"/>
        <v>1.3899999999999999E-2</v>
      </c>
      <c r="T2082" s="442">
        <f t="shared" si="2953"/>
        <v>1.83E-2</v>
      </c>
      <c r="V2082" s="442">
        <f>AVERAGE(Q2082:T2082)</f>
        <v>3.7600000000000001E-2</v>
      </c>
      <c r="W2082" s="445"/>
      <c r="X2082" s="257"/>
      <c r="Y2082" s="266">
        <v>297</v>
      </c>
    </row>
    <row r="2083" spans="1:25" ht="17.45" customHeight="1" x14ac:dyDescent="0.25">
      <c r="A2083" s="257">
        <f t="shared" si="2864"/>
        <v>9</v>
      </c>
      <c r="B2083" s="257">
        <f t="shared" si="2865"/>
        <v>2023</v>
      </c>
      <c r="C2083" s="435">
        <f t="shared" si="2902"/>
        <v>45179</v>
      </c>
      <c r="D2083" s="434"/>
      <c r="E2083" s="436">
        <v>1.2200000000000001E-2</v>
      </c>
      <c r="F2083" s="434"/>
      <c r="G2083" s="438">
        <v>1.5299999999999999E-2</v>
      </c>
      <c r="H2083" s="436"/>
      <c r="I2083" s="434"/>
      <c r="J2083" s="436">
        <v>6.6E-3</v>
      </c>
      <c r="K2083" s="434"/>
      <c r="L2083" s="436">
        <v>2.0199999999999999E-2</v>
      </c>
      <c r="M2083" s="264">
        <f t="shared" si="2887"/>
        <v>2.58103448275862E-2</v>
      </c>
      <c r="N2083" s="264">
        <f t="shared" si="2888"/>
        <v>2.4413333333333329E-2</v>
      </c>
      <c r="O2083" s="264">
        <f t="shared" si="2889"/>
        <v>2.1499666666666674E-2</v>
      </c>
      <c r="P2083" s="264">
        <f t="shared" si="2890"/>
        <v>2.2623000000000004E-2</v>
      </c>
      <c r="Q2083" s="442">
        <f t="shared" si="2950"/>
        <v>1.2200000000000001E-2</v>
      </c>
      <c r="R2083" s="442">
        <f t="shared" si="2951"/>
        <v>1.5299999999999999E-2</v>
      </c>
      <c r="S2083" s="442">
        <f t="shared" si="2952"/>
        <v>6.6E-3</v>
      </c>
      <c r="T2083" s="442">
        <f t="shared" si="2953"/>
        <v>2.0199999999999999E-2</v>
      </c>
      <c r="V2083" s="442">
        <f>AVERAGE(Q2083:T2083)</f>
        <v>1.3575E-2</v>
      </c>
      <c r="W2083" s="445"/>
      <c r="X2083" s="265">
        <f>AVERAGE(Q2082:T2083)</f>
        <v>2.5587499999999999E-2</v>
      </c>
      <c r="Y2083" s="266">
        <v>297</v>
      </c>
    </row>
    <row r="2084" spans="1:25" ht="17.45" customHeight="1" x14ac:dyDescent="0.25">
      <c r="A2084" s="257">
        <f t="shared" si="2864"/>
        <v>9</v>
      </c>
      <c r="B2084" s="257">
        <f t="shared" si="2865"/>
        <v>2023</v>
      </c>
      <c r="C2084" s="48">
        <f t="shared" si="2902"/>
        <v>45180</v>
      </c>
      <c r="D2084" s="275">
        <v>3.3300000000000003E-2</v>
      </c>
      <c r="E2084" s="276"/>
      <c r="F2084" s="275">
        <v>2.5499999999999998E-2</v>
      </c>
      <c r="G2084" s="277"/>
      <c r="H2084" s="276">
        <v>2.7799999999999998E-2</v>
      </c>
      <c r="I2084" s="275">
        <v>3.2599999999999997E-2</v>
      </c>
      <c r="J2084" s="276"/>
      <c r="K2084" s="275">
        <v>2.29E-2</v>
      </c>
      <c r="L2084" s="276"/>
      <c r="M2084" s="264">
        <f t="shared" si="2887"/>
        <v>2.6444827586206889E-2</v>
      </c>
      <c r="N2084" s="264">
        <f t="shared" si="2888"/>
        <v>2.510222222222222E-2</v>
      </c>
      <c r="O2084" s="264">
        <f t="shared" si="2889"/>
        <v>2.2299000000000003E-2</v>
      </c>
      <c r="P2084" s="264">
        <f t="shared" si="2890"/>
        <v>2.2929666666666671E-2</v>
      </c>
      <c r="Q2084" s="265">
        <f t="shared" ref="Q2084:Q2091" si="2955">IFERROR(AVERAGE(D2084:E2084),"")</f>
        <v>3.3300000000000003E-2</v>
      </c>
      <c r="R2084" s="265">
        <f t="shared" ref="R2084:R2091" si="2956">IFERROR(AVERAGE(F2084:H2084),"")</f>
        <v>2.665E-2</v>
      </c>
      <c r="S2084" s="265">
        <f t="shared" ref="S2084:S2091" si="2957">IFERROR(AVERAGE(I2084:J2084),"")</f>
        <v>3.2599999999999997E-2</v>
      </c>
      <c r="T2084" s="265">
        <f t="shared" ref="T2084:T2091" si="2958">IFERROR(AVERAGE(K2084:L2084),"")</f>
        <v>2.29E-2</v>
      </c>
      <c r="W2084" s="265">
        <f t="shared" ref="W2084:W2088" si="2959">AVERAGE(Q2084:T2084)</f>
        <v>2.8862499999999999E-2</v>
      </c>
    </row>
    <row r="2085" spans="1:25" ht="17.45" customHeight="1" x14ac:dyDescent="0.25">
      <c r="A2085" s="257">
        <f t="shared" si="2864"/>
        <v>9</v>
      </c>
      <c r="B2085" s="257">
        <f t="shared" si="2865"/>
        <v>2023</v>
      </c>
      <c r="C2085" s="8">
        <f t="shared" si="2902"/>
        <v>45181</v>
      </c>
      <c r="D2085" s="260"/>
      <c r="E2085" s="261">
        <v>2.5399999999999999E-2</v>
      </c>
      <c r="F2085" s="260"/>
      <c r="G2085" s="262">
        <v>2.2800000000000001E-2</v>
      </c>
      <c r="H2085" s="261"/>
      <c r="I2085" s="260"/>
      <c r="J2085" s="261">
        <v>2.7699999999999999E-2</v>
      </c>
      <c r="K2085" s="260"/>
      <c r="L2085" s="261">
        <v>3.1E-2</v>
      </c>
      <c r="M2085" s="264">
        <f t="shared" si="2887"/>
        <v>2.6679310344827581E-2</v>
      </c>
      <c r="N2085" s="264">
        <f t="shared" si="2888"/>
        <v>2.5285555555555554E-2</v>
      </c>
      <c r="O2085" s="264">
        <f t="shared" si="2889"/>
        <v>2.2975666666666665E-2</v>
      </c>
      <c r="P2085" s="264">
        <f t="shared" si="2890"/>
        <v>2.3353000000000006E-2</v>
      </c>
      <c r="Q2085" s="265">
        <f t="shared" si="2955"/>
        <v>2.5399999999999999E-2</v>
      </c>
      <c r="R2085" s="265">
        <f t="shared" si="2956"/>
        <v>2.2800000000000001E-2</v>
      </c>
      <c r="S2085" s="265">
        <f t="shared" si="2957"/>
        <v>2.7699999999999999E-2</v>
      </c>
      <c r="T2085" s="265">
        <f t="shared" si="2958"/>
        <v>3.1E-2</v>
      </c>
      <c r="W2085" s="265">
        <f t="shared" si="2959"/>
        <v>2.6724999999999999E-2</v>
      </c>
    </row>
    <row r="2086" spans="1:25" ht="17.45" customHeight="1" x14ac:dyDescent="0.25">
      <c r="A2086" s="257">
        <f t="shared" si="2864"/>
        <v>9</v>
      </c>
      <c r="B2086" s="257">
        <f t="shared" si="2865"/>
        <v>2023</v>
      </c>
      <c r="C2086" s="8">
        <f t="shared" si="2902"/>
        <v>45182</v>
      </c>
      <c r="D2086" s="260">
        <v>3.4500000000000003E-2</v>
      </c>
      <c r="E2086" s="261"/>
      <c r="F2086" s="260">
        <v>1.55E-2</v>
      </c>
      <c r="G2086" s="262"/>
      <c r="H2086" s="261"/>
      <c r="I2086" s="260">
        <v>1.7899999999999999E-2</v>
      </c>
      <c r="J2086" s="261"/>
      <c r="K2086" s="260">
        <v>2.9399999999999999E-2</v>
      </c>
      <c r="L2086" s="261"/>
      <c r="M2086" s="264">
        <f t="shared" si="2887"/>
        <v>2.6868965517241373E-2</v>
      </c>
      <c r="N2086" s="264">
        <f t="shared" si="2888"/>
        <v>2.4963333333333334E-2</v>
      </c>
      <c r="O2086" s="264">
        <f t="shared" si="2889"/>
        <v>2.2495666666666671E-2</v>
      </c>
      <c r="P2086" s="264">
        <f t="shared" si="2890"/>
        <v>2.3853000000000006E-2</v>
      </c>
      <c r="Q2086" s="265">
        <f t="shared" si="2955"/>
        <v>3.4500000000000003E-2</v>
      </c>
      <c r="R2086" s="265">
        <f t="shared" si="2956"/>
        <v>1.55E-2</v>
      </c>
      <c r="S2086" s="265">
        <f t="shared" si="2957"/>
        <v>1.7899999999999999E-2</v>
      </c>
      <c r="T2086" s="265">
        <f t="shared" si="2958"/>
        <v>2.9399999999999999E-2</v>
      </c>
      <c r="W2086" s="265">
        <f t="shared" si="2959"/>
        <v>2.4324999999999999E-2</v>
      </c>
    </row>
    <row r="2087" spans="1:25" ht="17.45" customHeight="1" x14ac:dyDescent="0.25">
      <c r="A2087" s="257">
        <f t="shared" si="2864"/>
        <v>9</v>
      </c>
      <c r="B2087" s="257">
        <f t="shared" si="2865"/>
        <v>2023</v>
      </c>
      <c r="C2087" s="8">
        <f t="shared" si="2902"/>
        <v>45183</v>
      </c>
      <c r="D2087" s="260"/>
      <c r="E2087" s="261">
        <v>2.5399999999999999E-2</v>
      </c>
      <c r="F2087" s="260"/>
      <c r="G2087" s="262">
        <v>2.0199999999999999E-2</v>
      </c>
      <c r="H2087" s="261"/>
      <c r="I2087" s="260"/>
      <c r="J2087" s="261">
        <v>1.6899999999999998E-2</v>
      </c>
      <c r="K2087" s="260"/>
      <c r="L2087" s="134">
        <v>6.88E-2</v>
      </c>
      <c r="M2087" s="264">
        <f t="shared" si="2887"/>
        <v>2.6906896551724135E-2</v>
      </c>
      <c r="N2087" s="264">
        <f t="shared" si="2888"/>
        <v>2.4546666666666671E-2</v>
      </c>
      <c r="O2087" s="264">
        <f t="shared" si="2889"/>
        <v>2.2029000000000003E-2</v>
      </c>
      <c r="P2087" s="264">
        <f t="shared" si="2890"/>
        <v>2.5543000000000003E-2</v>
      </c>
      <c r="Q2087" s="265">
        <f t="shared" si="2955"/>
        <v>2.5399999999999999E-2</v>
      </c>
      <c r="R2087" s="265">
        <f t="shared" si="2956"/>
        <v>2.0199999999999999E-2</v>
      </c>
      <c r="S2087" s="265">
        <f t="shared" si="2957"/>
        <v>1.6899999999999998E-2</v>
      </c>
      <c r="T2087" s="334">
        <f t="shared" si="2958"/>
        <v>6.88E-2</v>
      </c>
      <c r="W2087" s="265">
        <f t="shared" si="2959"/>
        <v>3.2825E-2</v>
      </c>
    </row>
    <row r="2088" spans="1:25" ht="17.45" customHeight="1" x14ac:dyDescent="0.25">
      <c r="A2088" s="257">
        <f t="shared" si="2864"/>
        <v>9</v>
      </c>
      <c r="B2088" s="257">
        <f t="shared" si="2865"/>
        <v>2023</v>
      </c>
      <c r="C2088" s="8">
        <f t="shared" si="2902"/>
        <v>45184</v>
      </c>
      <c r="D2088" s="260">
        <v>2.06E-2</v>
      </c>
      <c r="E2088" s="261"/>
      <c r="F2088" s="260"/>
      <c r="G2088" s="262"/>
      <c r="H2088" s="261">
        <v>1.6199999999999999E-2</v>
      </c>
      <c r="I2088" s="260">
        <v>1.7600000000000001E-2</v>
      </c>
      <c r="J2088" s="261"/>
      <c r="K2088" s="260">
        <v>2.2700000000000001E-2</v>
      </c>
      <c r="L2088" s="261"/>
      <c r="M2088" s="264">
        <f t="shared" si="2887"/>
        <v>2.6699999999999991E-2</v>
      </c>
      <c r="N2088" s="264">
        <f t="shared" si="2888"/>
        <v>2.3993888888888891E-2</v>
      </c>
      <c r="O2088" s="264">
        <f t="shared" si="2889"/>
        <v>2.1469000000000002E-2</v>
      </c>
      <c r="P2088" s="264">
        <f t="shared" si="2890"/>
        <v>2.5479666666666675E-2</v>
      </c>
      <c r="Q2088" s="265">
        <f t="shared" si="2955"/>
        <v>2.06E-2</v>
      </c>
      <c r="R2088" s="265">
        <f t="shared" si="2956"/>
        <v>1.6199999999999999E-2</v>
      </c>
      <c r="S2088" s="265">
        <f t="shared" si="2957"/>
        <v>1.7600000000000001E-2</v>
      </c>
      <c r="T2088" s="265">
        <f t="shared" si="2958"/>
        <v>2.2700000000000001E-2</v>
      </c>
      <c r="W2088" s="265">
        <f t="shared" si="2959"/>
        <v>1.9275E-2</v>
      </c>
      <c r="X2088" s="265">
        <f>AVERAGE(Q2084:T2088)</f>
        <v>2.6402500000000002E-2</v>
      </c>
      <c r="Y2088" s="266">
        <v>298</v>
      </c>
    </row>
    <row r="2089" spans="1:25" ht="17.45" customHeight="1" x14ac:dyDescent="0.25">
      <c r="A2089" s="257">
        <f t="shared" si="2864"/>
        <v>9</v>
      </c>
      <c r="B2089" s="257">
        <f t="shared" si="2865"/>
        <v>2023</v>
      </c>
      <c r="C2089" s="435">
        <f t="shared" si="2902"/>
        <v>45185</v>
      </c>
      <c r="D2089" s="434"/>
      <c r="E2089" s="436">
        <v>9.8200000000000006E-3</v>
      </c>
      <c r="F2089" s="434"/>
      <c r="G2089" s="438">
        <v>1.2E-2</v>
      </c>
      <c r="H2089" s="436"/>
      <c r="I2089" s="434"/>
      <c r="J2089" s="436">
        <v>8.8000000000000005E-3</v>
      </c>
      <c r="K2089" s="434"/>
      <c r="L2089" s="436">
        <v>2.1100000000000001E-2</v>
      </c>
      <c r="M2089" s="264">
        <f t="shared" si="2887"/>
        <v>2.6090344827586202E-2</v>
      </c>
      <c r="N2089" s="264">
        <f t="shared" si="2888"/>
        <v>2.3274444444444445E-2</v>
      </c>
      <c r="O2089" s="264">
        <f t="shared" si="2889"/>
        <v>2.0872333333333333E-2</v>
      </c>
      <c r="P2089" s="264">
        <f t="shared" si="2890"/>
        <v>2.5426333333333339E-2</v>
      </c>
      <c r="Q2089" s="442">
        <f t="shared" si="2955"/>
        <v>9.8200000000000006E-3</v>
      </c>
      <c r="R2089" s="442">
        <f t="shared" si="2956"/>
        <v>1.2E-2</v>
      </c>
      <c r="S2089" s="442">
        <f t="shared" si="2957"/>
        <v>8.8000000000000005E-3</v>
      </c>
      <c r="T2089" s="442">
        <f t="shared" si="2958"/>
        <v>2.1100000000000001E-2</v>
      </c>
      <c r="V2089" s="442">
        <f>AVERAGE(Q2089:T2089)</f>
        <v>1.2930000000000001E-2</v>
      </c>
      <c r="W2089" s="445"/>
      <c r="X2089" s="257"/>
      <c r="Y2089" s="266">
        <v>298</v>
      </c>
    </row>
    <row r="2090" spans="1:25" ht="17.45" customHeight="1" x14ac:dyDescent="0.25">
      <c r="A2090" s="257">
        <f t="shared" si="2864"/>
        <v>9</v>
      </c>
      <c r="B2090" s="257">
        <f t="shared" si="2865"/>
        <v>2023</v>
      </c>
      <c r="C2090" s="48">
        <f t="shared" si="2902"/>
        <v>45186</v>
      </c>
      <c r="D2090" s="434">
        <v>7.6800000000000002E-3</v>
      </c>
      <c r="E2090" s="436"/>
      <c r="F2090" s="434">
        <v>8.8599999999999998E-3</v>
      </c>
      <c r="G2090" s="438"/>
      <c r="H2090" s="436">
        <v>9.3900000000000008E-3</v>
      </c>
      <c r="I2090" s="434">
        <v>6.1500000000000001E-3</v>
      </c>
      <c r="J2090" s="436"/>
      <c r="K2090" s="434">
        <v>7.5799999999999999E-3</v>
      </c>
      <c r="L2090" s="436"/>
      <c r="M2090" s="264">
        <f t="shared" si="2887"/>
        <v>2.5503448275862067E-2</v>
      </c>
      <c r="N2090" s="264">
        <f t="shared" si="2888"/>
        <v>2.2531388888888889E-2</v>
      </c>
      <c r="O2090" s="264">
        <f t="shared" si="2889"/>
        <v>2.0204E-2</v>
      </c>
      <c r="P2090" s="264">
        <f t="shared" si="2890"/>
        <v>2.4992333333333339E-2</v>
      </c>
      <c r="Q2090" s="442">
        <f t="shared" si="2955"/>
        <v>7.6800000000000002E-3</v>
      </c>
      <c r="R2090" s="442">
        <f t="shared" si="2956"/>
        <v>9.1250000000000012E-3</v>
      </c>
      <c r="S2090" s="442">
        <f t="shared" si="2957"/>
        <v>6.1500000000000001E-3</v>
      </c>
      <c r="T2090" s="442">
        <f t="shared" si="2958"/>
        <v>7.5799999999999999E-3</v>
      </c>
      <c r="V2090" s="442">
        <f>AVERAGE(Q2090:T2090)</f>
        <v>7.6337499999999999E-3</v>
      </c>
      <c r="W2090" s="445"/>
      <c r="X2090" s="265">
        <f>AVERAGE(Q2089:T2090)</f>
        <v>1.0281875000000001E-2</v>
      </c>
      <c r="Y2090" s="266">
        <v>298</v>
      </c>
    </row>
    <row r="2091" spans="1:25" ht="17.45" customHeight="1" x14ac:dyDescent="0.25">
      <c r="A2091" s="257">
        <f t="shared" si="2864"/>
        <v>9</v>
      </c>
      <c r="B2091" s="257">
        <f t="shared" si="2865"/>
        <v>2023</v>
      </c>
      <c r="C2091" s="8">
        <f t="shared" si="2902"/>
        <v>45187</v>
      </c>
      <c r="D2091" s="260"/>
      <c r="E2091" s="261">
        <v>2.1899999999999999E-2</v>
      </c>
      <c r="F2091" s="260"/>
      <c r="G2091" s="262">
        <v>1.5100000000000001E-2</v>
      </c>
      <c r="H2091" s="261"/>
      <c r="I2091" s="260"/>
      <c r="J2091" s="261">
        <v>1.6400000000000001E-2</v>
      </c>
      <c r="K2091" s="260"/>
      <c r="L2091" s="261">
        <v>2.1399999999999999E-2</v>
      </c>
      <c r="M2091" s="264">
        <f t="shared" si="2887"/>
        <v>2.5699999999999997E-2</v>
      </c>
      <c r="N2091" s="264">
        <f t="shared" si="2888"/>
        <v>2.2070277777777779E-2</v>
      </c>
      <c r="O2091" s="264">
        <f t="shared" si="2889"/>
        <v>2.0264000000000001E-2</v>
      </c>
      <c r="P2091" s="264">
        <f t="shared" si="2890"/>
        <v>2.4569000000000004E-2</v>
      </c>
      <c r="Q2091" s="265">
        <f t="shared" si="2955"/>
        <v>2.1899999999999999E-2</v>
      </c>
      <c r="R2091" s="265">
        <f t="shared" si="2956"/>
        <v>1.5100000000000001E-2</v>
      </c>
      <c r="S2091" s="265">
        <f t="shared" si="2957"/>
        <v>1.6400000000000001E-2</v>
      </c>
      <c r="T2091" s="265">
        <f t="shared" si="2958"/>
        <v>2.1399999999999999E-2</v>
      </c>
      <c r="W2091" s="265">
        <f t="shared" ref="W2091:W2095" si="2960">AVERAGE(Q2091:T2091)</f>
        <v>1.8700000000000001E-2</v>
      </c>
    </row>
    <row r="2092" spans="1:25" ht="17.45" customHeight="1" x14ac:dyDescent="0.25">
      <c r="A2092" s="257">
        <f t="shared" si="2864"/>
        <v>9</v>
      </c>
      <c r="B2092" s="257">
        <f t="shared" si="2865"/>
        <v>2023</v>
      </c>
      <c r="C2092" s="8">
        <f t="shared" si="2902"/>
        <v>45188</v>
      </c>
      <c r="D2092" s="252">
        <v>4.0899999999999999E-2</v>
      </c>
      <c r="E2092" s="253"/>
      <c r="F2092" s="252">
        <v>3.0099999999999998E-2</v>
      </c>
      <c r="G2092" s="254"/>
      <c r="H2092" s="253"/>
      <c r="I2092" s="252">
        <v>2.1899999999999999E-2</v>
      </c>
      <c r="J2092" s="253"/>
      <c r="K2092" s="252">
        <v>2.6200000000000001E-2</v>
      </c>
      <c r="L2092" s="253"/>
      <c r="M2092" s="264">
        <f t="shared" si="2887"/>
        <v>2.6206666666666666E-2</v>
      </c>
      <c r="N2092" s="264">
        <f t="shared" si="2888"/>
        <v>2.2611944444444445E-2</v>
      </c>
      <c r="O2092" s="264">
        <f t="shared" si="2889"/>
        <v>2.0757666666666671E-2</v>
      </c>
      <c r="P2092" s="264">
        <f t="shared" si="2890"/>
        <v>2.5082333333333335E-2</v>
      </c>
      <c r="Q2092" s="265">
        <f t="shared" ref="Q2092:Q2098" si="2961">IFERROR(AVERAGE(D2092:E2092),"")</f>
        <v>4.0899999999999999E-2</v>
      </c>
      <c r="R2092" s="265">
        <f t="shared" ref="R2092:R2098" si="2962">IFERROR(AVERAGE(F2092:H2092),"")</f>
        <v>3.0099999999999998E-2</v>
      </c>
      <c r="S2092" s="265">
        <f t="shared" ref="S2092:S2098" si="2963">IFERROR(AVERAGE(I2092:J2092),"")</f>
        <v>2.1899999999999999E-2</v>
      </c>
      <c r="T2092" s="265">
        <f t="shared" ref="T2092:T2098" si="2964">IFERROR(AVERAGE(K2092:L2092),"")</f>
        <v>2.6200000000000001E-2</v>
      </c>
      <c r="W2092" s="265">
        <f t="shared" si="2960"/>
        <v>2.9774999999999999E-2</v>
      </c>
    </row>
    <row r="2093" spans="1:25" ht="17.45" customHeight="1" x14ac:dyDescent="0.25">
      <c r="A2093" s="257">
        <f t="shared" si="2864"/>
        <v>9</v>
      </c>
      <c r="B2093" s="257">
        <f t="shared" si="2865"/>
        <v>2023</v>
      </c>
      <c r="C2093" s="8">
        <f t="shared" si="2902"/>
        <v>45189</v>
      </c>
      <c r="D2093" s="252"/>
      <c r="E2093" s="253">
        <v>3.2099999999999997E-2</v>
      </c>
      <c r="F2093" s="252"/>
      <c r="G2093" s="254">
        <v>2.9399999999999999E-2</v>
      </c>
      <c r="H2093" s="253"/>
      <c r="I2093" s="252"/>
      <c r="J2093" s="253">
        <v>3.1699999999999999E-2</v>
      </c>
      <c r="K2093" s="252"/>
      <c r="L2093" s="253">
        <v>3.5799999999999998E-2</v>
      </c>
      <c r="M2093" s="264">
        <f t="shared" si="2887"/>
        <v>2.6869999999999998E-2</v>
      </c>
      <c r="N2093" s="264">
        <f t="shared" si="2888"/>
        <v>2.2956388888888887E-2</v>
      </c>
      <c r="O2093" s="264">
        <f t="shared" si="2889"/>
        <v>2.1174333333333337E-2</v>
      </c>
      <c r="P2093" s="264">
        <f t="shared" si="2890"/>
        <v>2.5762333333333332E-2</v>
      </c>
      <c r="Q2093" s="265">
        <f t="shared" si="2961"/>
        <v>3.2099999999999997E-2</v>
      </c>
      <c r="R2093" s="265">
        <f t="shared" si="2962"/>
        <v>2.9399999999999999E-2</v>
      </c>
      <c r="S2093" s="265">
        <f t="shared" si="2963"/>
        <v>3.1699999999999999E-2</v>
      </c>
      <c r="T2093" s="265">
        <f t="shared" si="2964"/>
        <v>3.5799999999999998E-2</v>
      </c>
      <c r="W2093" s="265">
        <f t="shared" si="2960"/>
        <v>3.2250000000000001E-2</v>
      </c>
    </row>
    <row r="2094" spans="1:25" ht="17.45" customHeight="1" x14ac:dyDescent="0.25">
      <c r="A2094" s="257">
        <f t="shared" si="2864"/>
        <v>9</v>
      </c>
      <c r="B2094" s="257">
        <f t="shared" si="2865"/>
        <v>2023</v>
      </c>
      <c r="C2094" s="8">
        <f t="shared" si="2902"/>
        <v>45190</v>
      </c>
      <c r="D2094" s="260">
        <v>3.04E-2</v>
      </c>
      <c r="E2094" s="261"/>
      <c r="F2094" s="260"/>
      <c r="G2094" s="262"/>
      <c r="H2094" s="261">
        <v>2.5999999999999999E-2</v>
      </c>
      <c r="I2094" s="260">
        <v>1.6799999999999999E-2</v>
      </c>
      <c r="J2094" s="261"/>
      <c r="K2094" s="260">
        <v>5.6800000000000003E-2</v>
      </c>
      <c r="L2094" s="261"/>
      <c r="M2094" s="264">
        <f t="shared" si="2887"/>
        <v>2.6896666666666666E-2</v>
      </c>
      <c r="N2094" s="264">
        <f t="shared" si="2888"/>
        <v>2.248972222222222E-2</v>
      </c>
      <c r="O2094" s="264">
        <f t="shared" si="2889"/>
        <v>2.0441000000000001E-2</v>
      </c>
      <c r="P2094" s="264">
        <f t="shared" si="2890"/>
        <v>2.6952333333333335E-2</v>
      </c>
      <c r="Q2094" s="265">
        <f t="shared" si="2961"/>
        <v>3.04E-2</v>
      </c>
      <c r="R2094" s="265">
        <f t="shared" si="2962"/>
        <v>2.5999999999999999E-2</v>
      </c>
      <c r="S2094" s="265">
        <f t="shared" si="2963"/>
        <v>1.6799999999999999E-2</v>
      </c>
      <c r="T2094" s="265">
        <f t="shared" si="2964"/>
        <v>5.6800000000000003E-2</v>
      </c>
      <c r="W2094" s="265">
        <f t="shared" si="2960"/>
        <v>3.2500000000000001E-2</v>
      </c>
    </row>
    <row r="2095" spans="1:25" ht="17.45" customHeight="1" x14ac:dyDescent="0.25">
      <c r="A2095" s="257">
        <f t="shared" si="2864"/>
        <v>9</v>
      </c>
      <c r="B2095" s="257">
        <f t="shared" si="2865"/>
        <v>2023</v>
      </c>
      <c r="C2095" s="8">
        <f t="shared" si="2902"/>
        <v>45191</v>
      </c>
      <c r="D2095" s="260"/>
      <c r="E2095" s="261">
        <v>2.0799999999999999E-2</v>
      </c>
      <c r="F2095" s="260"/>
      <c r="G2095" s="262">
        <v>2.5499999999999998E-2</v>
      </c>
      <c r="H2095" s="261"/>
      <c r="I2095" s="260"/>
      <c r="J2095" s="261">
        <v>2.4500000000000001E-2</v>
      </c>
      <c r="K2095" s="260"/>
      <c r="L2095" s="261">
        <v>3.9699999999999999E-2</v>
      </c>
      <c r="M2095" s="264">
        <f t="shared" si="2887"/>
        <v>2.6043333333333332E-2</v>
      </c>
      <c r="N2095" s="264">
        <f t="shared" si="2888"/>
        <v>2.2300833333333332E-2</v>
      </c>
      <c r="O2095" s="264">
        <f t="shared" si="2889"/>
        <v>1.9737666666666664E-2</v>
      </c>
      <c r="P2095" s="264">
        <f t="shared" si="2890"/>
        <v>2.7192333333333325E-2</v>
      </c>
      <c r="Q2095" s="265">
        <f t="shared" si="2961"/>
        <v>2.0799999999999999E-2</v>
      </c>
      <c r="R2095" s="265">
        <f t="shared" si="2962"/>
        <v>2.5499999999999998E-2</v>
      </c>
      <c r="S2095" s="265">
        <f t="shared" si="2963"/>
        <v>2.4500000000000001E-2</v>
      </c>
      <c r="T2095" s="265">
        <f t="shared" si="2964"/>
        <v>3.9699999999999999E-2</v>
      </c>
      <c r="W2095" s="265">
        <f t="shared" si="2960"/>
        <v>2.7625E-2</v>
      </c>
      <c r="X2095" s="265">
        <f>AVERAGE(Q2091:T2095)</f>
        <v>2.8169999999999994E-2</v>
      </c>
      <c r="Y2095" s="266">
        <v>299</v>
      </c>
    </row>
    <row r="2096" spans="1:25" ht="17.45" customHeight="1" x14ac:dyDescent="0.25">
      <c r="A2096" s="257">
        <f t="shared" ref="A2096:A2159" si="2965">IF(ISNUMBER(C2096),MONTH(C2096),"")</f>
        <v>9</v>
      </c>
      <c r="B2096" s="257">
        <f t="shared" ref="B2096:B2159" si="2966">IF(ISNUMBER(C2096),YEAR(C2096),"")</f>
        <v>2023</v>
      </c>
      <c r="C2096" s="48">
        <f t="shared" si="2902"/>
        <v>45192</v>
      </c>
      <c r="D2096" s="434">
        <v>1.4800000000000001E-2</v>
      </c>
      <c r="E2096" s="436"/>
      <c r="F2096" s="434">
        <v>1.83E-2</v>
      </c>
      <c r="G2096" s="438"/>
      <c r="H2096" s="436">
        <v>1.6500000000000001E-2</v>
      </c>
      <c r="I2096" s="434">
        <v>1.12E-2</v>
      </c>
      <c r="J2096" s="436"/>
      <c r="K2096" s="434">
        <v>1.5100000000000001E-2</v>
      </c>
      <c r="L2096" s="436"/>
      <c r="M2096" s="264">
        <f t="shared" si="2887"/>
        <v>2.544666666666667E-2</v>
      </c>
      <c r="N2096" s="264">
        <f t="shared" si="2888"/>
        <v>2.1853611111111108E-2</v>
      </c>
      <c r="O2096" s="264">
        <f t="shared" si="2889"/>
        <v>1.9030999999999999E-2</v>
      </c>
      <c r="P2096" s="264">
        <f t="shared" si="2890"/>
        <v>2.7178999999999998E-2</v>
      </c>
      <c r="Q2096" s="442">
        <f t="shared" si="2961"/>
        <v>1.4800000000000001E-2</v>
      </c>
      <c r="R2096" s="442">
        <f t="shared" si="2962"/>
        <v>1.7399999999999999E-2</v>
      </c>
      <c r="S2096" s="442">
        <f t="shared" si="2963"/>
        <v>1.12E-2</v>
      </c>
      <c r="T2096" s="442">
        <f t="shared" si="2964"/>
        <v>1.5100000000000001E-2</v>
      </c>
      <c r="V2096" s="442">
        <f>AVERAGE(Q2096:T2096)</f>
        <v>1.4625000000000001E-2</v>
      </c>
      <c r="W2096" s="445"/>
      <c r="X2096" s="257"/>
      <c r="Y2096" s="266">
        <v>299</v>
      </c>
    </row>
    <row r="2097" spans="1:30" ht="17.45" customHeight="1" x14ac:dyDescent="0.25">
      <c r="A2097" s="257">
        <f t="shared" si="2965"/>
        <v>9</v>
      </c>
      <c r="B2097" s="257">
        <f t="shared" si="2966"/>
        <v>2023</v>
      </c>
      <c r="C2097" s="435">
        <f t="shared" si="2902"/>
        <v>45193</v>
      </c>
      <c r="D2097" s="434"/>
      <c r="E2097" s="436">
        <v>1.0500000000000001E-2</v>
      </c>
      <c r="F2097" s="434"/>
      <c r="G2097" s="438">
        <v>1.15E-2</v>
      </c>
      <c r="H2097" s="436"/>
      <c r="I2097" s="434"/>
      <c r="J2097" s="436">
        <v>8.6400000000000001E-3</v>
      </c>
      <c r="K2097" s="434"/>
      <c r="L2097" s="436">
        <v>1.5900000000000001E-2</v>
      </c>
      <c r="M2097" s="264">
        <f t="shared" si="2887"/>
        <v>2.4973333333333337E-2</v>
      </c>
      <c r="N2097" s="264">
        <f t="shared" si="2888"/>
        <v>2.1525833333333327E-2</v>
      </c>
      <c r="O2097" s="264">
        <f t="shared" si="2889"/>
        <v>1.838233333333333E-2</v>
      </c>
      <c r="P2097" s="264">
        <f t="shared" si="2890"/>
        <v>2.7042333333333331E-2</v>
      </c>
      <c r="Q2097" s="442">
        <f t="shared" si="2961"/>
        <v>1.0500000000000001E-2</v>
      </c>
      <c r="R2097" s="442">
        <f t="shared" si="2962"/>
        <v>1.15E-2</v>
      </c>
      <c r="S2097" s="442">
        <f t="shared" si="2963"/>
        <v>8.6400000000000001E-3</v>
      </c>
      <c r="T2097" s="442">
        <f t="shared" si="2964"/>
        <v>1.5900000000000001E-2</v>
      </c>
      <c r="V2097" s="442">
        <f>AVERAGE(Q2097:T2097)</f>
        <v>1.1635E-2</v>
      </c>
      <c r="W2097" s="445"/>
      <c r="X2097" s="265">
        <f>AVERAGE(Q2096:T2097)</f>
        <v>1.3129999999999999E-2</v>
      </c>
      <c r="Y2097" s="266">
        <v>299</v>
      </c>
    </row>
    <row r="2098" spans="1:30" ht="17.45" customHeight="1" x14ac:dyDescent="0.25">
      <c r="A2098" s="257">
        <f t="shared" si="2965"/>
        <v>9</v>
      </c>
      <c r="B2098" s="257">
        <f t="shared" si="2966"/>
        <v>2023</v>
      </c>
      <c r="C2098" s="8">
        <f t="shared" si="2902"/>
        <v>45194</v>
      </c>
      <c r="D2098" s="260">
        <v>3.78E-2</v>
      </c>
      <c r="E2098" s="261"/>
      <c r="F2098" s="260">
        <v>3.3000000000000002E-2</v>
      </c>
      <c r="G2098" s="262"/>
      <c r="H2098" s="261"/>
      <c r="I2098" s="260">
        <v>2.2700000000000001E-2</v>
      </c>
      <c r="J2098" s="261"/>
      <c r="K2098" s="260">
        <v>3.2899999999999999E-2</v>
      </c>
      <c r="L2098" s="261"/>
      <c r="M2098" s="264">
        <f t="shared" si="2887"/>
        <v>2.582333333333333E-2</v>
      </c>
      <c r="N2098" s="264">
        <f t="shared" si="2888"/>
        <v>2.2075142857142852E-2</v>
      </c>
      <c r="O2098" s="264">
        <f t="shared" si="2889"/>
        <v>1.8738999999999999E-2</v>
      </c>
      <c r="P2098" s="264">
        <f t="shared" si="2890"/>
        <v>2.7668999999999999E-2</v>
      </c>
      <c r="Q2098" s="265">
        <f t="shared" si="2961"/>
        <v>3.78E-2</v>
      </c>
      <c r="R2098" s="265">
        <f t="shared" si="2962"/>
        <v>3.3000000000000002E-2</v>
      </c>
      <c r="S2098" s="265">
        <f t="shared" si="2963"/>
        <v>2.2700000000000001E-2</v>
      </c>
      <c r="T2098" s="265">
        <f t="shared" si="2964"/>
        <v>3.2899999999999999E-2</v>
      </c>
      <c r="W2098" s="265">
        <f t="shared" ref="W2098:W2099" si="2967">AVERAGE(Q2098:T2098)</f>
        <v>3.1600000000000003E-2</v>
      </c>
    </row>
    <row r="2099" spans="1:30" ht="17.45" customHeight="1" x14ac:dyDescent="0.25">
      <c r="A2099" s="257">
        <f t="shared" si="2965"/>
        <v>9</v>
      </c>
      <c r="B2099" s="257">
        <f t="shared" si="2966"/>
        <v>2023</v>
      </c>
      <c r="C2099" s="8">
        <f t="shared" si="2902"/>
        <v>45195</v>
      </c>
      <c r="D2099" s="260"/>
      <c r="E2099" s="261">
        <v>3.9300000000000002E-2</v>
      </c>
      <c r="F2099" s="260"/>
      <c r="G2099" s="262">
        <v>3.3399999999999999E-2</v>
      </c>
      <c r="H2099" s="261"/>
      <c r="I2099" s="260"/>
      <c r="J2099" s="261">
        <v>3.7600000000000001E-2</v>
      </c>
      <c r="K2099" s="260"/>
      <c r="L2099" s="261">
        <v>4.8500000000000001E-2</v>
      </c>
      <c r="M2099" s="264">
        <f t="shared" si="2887"/>
        <v>2.6630000000000001E-2</v>
      </c>
      <c r="N2099" s="264">
        <f t="shared" si="2888"/>
        <v>2.2635142857142854E-2</v>
      </c>
      <c r="O2099" s="264">
        <f t="shared" si="2889"/>
        <v>1.9729666666666663E-2</v>
      </c>
      <c r="P2099" s="264">
        <f t="shared" si="2890"/>
        <v>2.8812333333333332E-2</v>
      </c>
      <c r="Q2099" s="265">
        <f t="shared" ref="Q2099" si="2968">IFERROR(AVERAGE(D2099:E2099),"")</f>
        <v>3.9300000000000002E-2</v>
      </c>
      <c r="R2099" s="265">
        <f t="shared" ref="R2099" si="2969">IFERROR(AVERAGE(F2099:H2099),"")</f>
        <v>3.3399999999999999E-2</v>
      </c>
      <c r="S2099" s="265">
        <f t="shared" ref="S2099" si="2970">IFERROR(AVERAGE(I2099:J2099),"")</f>
        <v>3.7600000000000001E-2</v>
      </c>
      <c r="T2099" s="265">
        <f t="shared" ref="T2099" si="2971">IFERROR(AVERAGE(K2099:L2099),"")</f>
        <v>4.8500000000000001E-2</v>
      </c>
      <c r="W2099" s="265">
        <f t="shared" si="2967"/>
        <v>3.9699999999999999E-2</v>
      </c>
    </row>
    <row r="2100" spans="1:30" ht="17.45" customHeight="1" thickBot="1" x14ac:dyDescent="0.3">
      <c r="A2100" s="257">
        <f t="shared" si="2965"/>
        <v>9</v>
      </c>
      <c r="B2100" s="257">
        <f t="shared" si="2966"/>
        <v>2023</v>
      </c>
      <c r="C2100" s="8">
        <f t="shared" si="2902"/>
        <v>45196</v>
      </c>
      <c r="D2100" s="260">
        <v>3.4700000000000002E-2</v>
      </c>
      <c r="E2100" s="261"/>
      <c r="F2100" s="260"/>
      <c r="G2100" s="262"/>
      <c r="H2100" s="261">
        <v>3.3000000000000002E-2</v>
      </c>
      <c r="I2100" s="260">
        <v>3.5999999999999997E-2</v>
      </c>
      <c r="J2100" s="261"/>
      <c r="K2100" s="260">
        <v>4.9799999999999997E-2</v>
      </c>
      <c r="L2100" s="261"/>
      <c r="M2100" s="264">
        <f t="shared" si="2887"/>
        <v>2.6326666666666665E-2</v>
      </c>
      <c r="N2100" s="264">
        <f t="shared" si="2888"/>
        <v>2.2837999999999997E-2</v>
      </c>
      <c r="O2100" s="264">
        <f t="shared" si="2889"/>
        <v>2.0023000000000003E-2</v>
      </c>
      <c r="P2100" s="264">
        <f t="shared" si="2890"/>
        <v>2.9745666666666663E-2</v>
      </c>
      <c r="Q2100" s="265">
        <f t="shared" ref="Q2100" si="2972">IFERROR(AVERAGE(D2100:E2100),"")</f>
        <v>3.4700000000000002E-2</v>
      </c>
      <c r="R2100" s="265">
        <f t="shared" ref="R2100" si="2973">IFERROR(AVERAGE(F2100:H2100),"")</f>
        <v>3.3000000000000002E-2</v>
      </c>
      <c r="S2100" s="265">
        <f t="shared" ref="S2100" si="2974">IFERROR(AVERAGE(I2100:J2100),"")</f>
        <v>3.5999999999999997E-2</v>
      </c>
      <c r="T2100" s="265">
        <f t="shared" ref="T2100" si="2975">IFERROR(AVERAGE(K2100:L2100),"")</f>
        <v>4.9799999999999997E-2</v>
      </c>
      <c r="W2100" s="265">
        <f t="shared" ref="W2100" si="2976">AVERAGE(Q2100:T2100)</f>
        <v>3.8375000000000006E-2</v>
      </c>
    </row>
    <row r="2101" spans="1:30" ht="17.45" customHeight="1" thickBot="1" x14ac:dyDescent="0.3">
      <c r="A2101" s="257">
        <f t="shared" si="2965"/>
        <v>9</v>
      </c>
      <c r="B2101" s="257">
        <f t="shared" si="2966"/>
        <v>2023</v>
      </c>
      <c r="C2101" s="8">
        <f t="shared" si="2902"/>
        <v>45197</v>
      </c>
      <c r="D2101" s="260"/>
      <c r="E2101" s="261">
        <v>2.8299999999999999E-2</v>
      </c>
      <c r="F2101" s="260"/>
      <c r="G2101" s="262">
        <v>2.9600000000000001E-2</v>
      </c>
      <c r="H2101" s="261"/>
      <c r="I2101" s="260"/>
      <c r="J2101" s="261">
        <v>2.5899999999999999E-2</v>
      </c>
      <c r="K2101" s="260"/>
      <c r="L2101" s="261">
        <v>2.7799999999999998E-2</v>
      </c>
      <c r="M2101" s="264">
        <f t="shared" si="2887"/>
        <v>2.5803333333333331E-2</v>
      </c>
      <c r="N2101" s="264">
        <f t="shared" si="2888"/>
        <v>2.2677999999999993E-2</v>
      </c>
      <c r="O2101" s="264">
        <f t="shared" si="2889"/>
        <v>1.9719666666666667E-2</v>
      </c>
      <c r="P2101" s="264">
        <f t="shared" si="2890"/>
        <v>2.9528999999999989E-2</v>
      </c>
      <c r="Q2101" s="265">
        <f t="shared" ref="Q2101:Q2106" si="2977">IFERROR(AVERAGE(D2101:E2101),"")</f>
        <v>2.8299999999999999E-2</v>
      </c>
      <c r="R2101" s="265">
        <f t="shared" ref="R2101:R2106" si="2978">IFERROR(AVERAGE(F2101:H2101),"")</f>
        <v>2.9600000000000001E-2</v>
      </c>
      <c r="S2101" s="265">
        <f t="shared" ref="S2101:S2106" si="2979">IFERROR(AVERAGE(I2101:J2101),"")</f>
        <v>2.5899999999999999E-2</v>
      </c>
      <c r="T2101" s="265">
        <f t="shared" ref="T2101:T2106" si="2980">IFERROR(AVERAGE(K2101:L2101),"")</f>
        <v>2.7799999999999998E-2</v>
      </c>
      <c r="W2101" s="265">
        <f t="shared" ref="W2101:W2102" si="2981">AVERAGE(Q2101:T2101)</f>
        <v>2.7900000000000001E-2</v>
      </c>
      <c r="Z2101" s="514" t="s">
        <v>86</v>
      </c>
      <c r="AA2101" s="515">
        <v>2023</v>
      </c>
      <c r="AB2101" s="516"/>
      <c r="AC2101" s="516"/>
      <c r="AD2101" s="516"/>
    </row>
    <row r="2102" spans="1:30" ht="17.45" customHeight="1" x14ac:dyDescent="0.25">
      <c r="A2102" s="257">
        <f t="shared" si="2965"/>
        <v>9</v>
      </c>
      <c r="B2102" s="257">
        <f t="shared" si="2966"/>
        <v>2023</v>
      </c>
      <c r="C2102" s="48">
        <f t="shared" si="2902"/>
        <v>45198</v>
      </c>
      <c r="D2102" s="275">
        <v>2.4799999999999999E-2</v>
      </c>
      <c r="E2102" s="276"/>
      <c r="F2102" s="275">
        <v>2.1399999999999999E-2</v>
      </c>
      <c r="G2102" s="277"/>
      <c r="H2102" s="276">
        <v>2.2100000000000002E-2</v>
      </c>
      <c r="I2102" s="275">
        <v>2.1999999999999999E-2</v>
      </c>
      <c r="J2102" s="276"/>
      <c r="K2102" s="275">
        <v>2.7900000000000001E-2</v>
      </c>
      <c r="L2102" s="276"/>
      <c r="M2102" s="264">
        <f t="shared" si="2887"/>
        <v>2.5046666666666668E-2</v>
      </c>
      <c r="N2102" s="264">
        <f t="shared" si="2888"/>
        <v>2.2115142857142854E-2</v>
      </c>
      <c r="O2102" s="264">
        <f t="shared" si="2889"/>
        <v>1.9379666666666667E-2</v>
      </c>
      <c r="P2102" s="264">
        <f t="shared" si="2890"/>
        <v>2.9222333333333329E-2</v>
      </c>
      <c r="Q2102" s="265">
        <f t="shared" si="2977"/>
        <v>2.4799999999999999E-2</v>
      </c>
      <c r="R2102" s="265">
        <f t="shared" si="2978"/>
        <v>2.1749999999999999E-2</v>
      </c>
      <c r="S2102" s="265">
        <f t="shared" si="2979"/>
        <v>2.1999999999999999E-2</v>
      </c>
      <c r="T2102" s="265">
        <f t="shared" si="2980"/>
        <v>2.7900000000000001E-2</v>
      </c>
      <c r="W2102" s="265">
        <f t="shared" si="2981"/>
        <v>2.4112500000000002E-2</v>
      </c>
      <c r="X2102" s="265">
        <f>AVERAGE(Q2098:T2102)</f>
        <v>3.2337500000000005E-2</v>
      </c>
      <c r="Y2102" s="266">
        <v>300</v>
      </c>
      <c r="Z2102" s="517" t="s">
        <v>35</v>
      </c>
      <c r="AA2102" s="517" t="s">
        <v>1</v>
      </c>
      <c r="AB2102" s="517" t="s">
        <v>2</v>
      </c>
      <c r="AC2102" s="517" t="s">
        <v>9</v>
      </c>
      <c r="AD2102" s="517" t="s">
        <v>12</v>
      </c>
    </row>
    <row r="2103" spans="1:30" ht="17.45" customHeight="1" thickBot="1" x14ac:dyDescent="0.3">
      <c r="A2103" s="257">
        <f t="shared" si="2965"/>
        <v>9</v>
      </c>
      <c r="B2103" s="257">
        <f t="shared" si="2966"/>
        <v>2023</v>
      </c>
      <c r="C2103" s="459">
        <f t="shared" si="2902"/>
        <v>45199</v>
      </c>
      <c r="D2103" s="460"/>
      <c r="E2103" s="461">
        <v>1.5699999999999999E-2</v>
      </c>
      <c r="F2103" s="460"/>
      <c r="G2103" s="463">
        <v>1.46E-2</v>
      </c>
      <c r="H2103" s="461"/>
      <c r="I2103" s="460"/>
      <c r="J2103" s="461">
        <v>8.6700000000000006E-3</v>
      </c>
      <c r="K2103" s="460"/>
      <c r="L2103" s="461">
        <v>2.3800000000000002E-2</v>
      </c>
      <c r="M2103" s="264">
        <f t="shared" si="2887"/>
        <v>2.4853333333333335E-2</v>
      </c>
      <c r="N2103" s="264">
        <f t="shared" si="2888"/>
        <v>2.1912285714285707E-2</v>
      </c>
      <c r="O2103" s="264">
        <f t="shared" si="2889"/>
        <v>1.8925333333333332E-2</v>
      </c>
      <c r="P2103" s="264">
        <f t="shared" si="2890"/>
        <v>2.9255666666666666E-2</v>
      </c>
      <c r="Q2103" s="442">
        <f t="shared" si="2977"/>
        <v>1.5699999999999999E-2</v>
      </c>
      <c r="R2103" s="442">
        <f t="shared" si="2978"/>
        <v>1.46E-2</v>
      </c>
      <c r="S2103" s="442">
        <f t="shared" si="2979"/>
        <v>8.6700000000000006E-3</v>
      </c>
      <c r="T2103" s="442">
        <f t="shared" si="2980"/>
        <v>2.3800000000000002E-2</v>
      </c>
      <c r="V2103" s="442">
        <f>AVERAGE(Q2103:T2103)</f>
        <v>1.5692500000000002E-2</v>
      </c>
      <c r="W2103" s="445"/>
      <c r="X2103" s="257"/>
      <c r="Y2103" s="266">
        <v>300</v>
      </c>
      <c r="Z2103" s="518" t="s">
        <v>58</v>
      </c>
      <c r="AA2103" s="519">
        <f>AVERAGE(D2074:E2103)</f>
        <v>2.4853333333333335E-2</v>
      </c>
      <c r="AB2103" s="519">
        <f>AVERAGE(F2074:H2103)</f>
        <v>2.1912285714285707E-2</v>
      </c>
      <c r="AC2103" s="519">
        <f>AVERAGE(I2074:J2103)</f>
        <v>1.8925333333333332E-2</v>
      </c>
      <c r="AD2103" s="519">
        <f>AVERAGE(K2074:L2103)</f>
        <v>2.9255666666666666E-2</v>
      </c>
    </row>
    <row r="2104" spans="1:30" ht="17.45" customHeight="1" x14ac:dyDescent="0.25">
      <c r="A2104" s="257">
        <f t="shared" si="2965"/>
        <v>10</v>
      </c>
      <c r="B2104" s="257">
        <f t="shared" si="2966"/>
        <v>2023</v>
      </c>
      <c r="C2104" s="465">
        <f t="shared" si="2902"/>
        <v>45200</v>
      </c>
      <c r="D2104" s="469">
        <v>1.7299999999999999E-2</v>
      </c>
      <c r="E2104" s="470"/>
      <c r="F2104" s="469">
        <v>8.0700000000000008E-3</v>
      </c>
      <c r="G2104" s="472"/>
      <c r="H2104" s="470"/>
      <c r="I2104" s="469">
        <v>4.62E-3</v>
      </c>
      <c r="J2104" s="470"/>
      <c r="K2104" s="469">
        <v>1.4999999999999999E-2</v>
      </c>
      <c r="L2104" s="470"/>
      <c r="M2104" s="264">
        <f t="shared" si="2887"/>
        <v>2.4836666666666667E-2</v>
      </c>
      <c r="N2104" s="264">
        <f t="shared" si="2888"/>
        <v>2.1611428571428566E-2</v>
      </c>
      <c r="O2104" s="264">
        <f t="shared" si="2889"/>
        <v>1.839933333333333E-2</v>
      </c>
      <c r="P2104" s="264">
        <f t="shared" si="2890"/>
        <v>2.896233333333333E-2</v>
      </c>
      <c r="Q2104" s="442">
        <f t="shared" si="2977"/>
        <v>1.7299999999999999E-2</v>
      </c>
      <c r="R2104" s="442">
        <f t="shared" si="2978"/>
        <v>8.0700000000000008E-3</v>
      </c>
      <c r="S2104" s="442">
        <f t="shared" si="2979"/>
        <v>4.62E-3</v>
      </c>
      <c r="T2104" s="442">
        <f t="shared" si="2980"/>
        <v>1.4999999999999999E-2</v>
      </c>
      <c r="V2104" s="442">
        <f>AVERAGE(Q2104:T2104)</f>
        <v>1.1247500000000001E-2</v>
      </c>
      <c r="W2104" s="445"/>
      <c r="X2104" s="265">
        <f>AVERAGE(Q2103:T2104)</f>
        <v>1.3469999999999999E-2</v>
      </c>
      <c r="Y2104" s="266">
        <v>300</v>
      </c>
      <c r="Z2104" s="518" t="s">
        <v>59</v>
      </c>
      <c r="AA2104" s="519">
        <f>MAX(D2074:E2103)</f>
        <v>4.2900000000000001E-2</v>
      </c>
      <c r="AB2104" s="519">
        <f>MAX(F2074:H2103)</f>
        <v>7.6600000000000001E-2</v>
      </c>
      <c r="AC2104" s="519">
        <f>MAX(I2074:J2103)</f>
        <v>3.7600000000000001E-2</v>
      </c>
      <c r="AD2104" s="519">
        <f>MAX(K2074:L2103)</f>
        <v>7.3599999999999999E-2</v>
      </c>
    </row>
    <row r="2105" spans="1:30" ht="17.45" customHeight="1" thickBot="1" x14ac:dyDescent="0.3">
      <c r="A2105" s="257">
        <f t="shared" si="2965"/>
        <v>10</v>
      </c>
      <c r="B2105" s="257">
        <f t="shared" si="2966"/>
        <v>2023</v>
      </c>
      <c r="C2105" s="8">
        <f t="shared" si="2902"/>
        <v>45201</v>
      </c>
      <c r="D2105" s="260"/>
      <c r="E2105" s="261">
        <v>2.0799999999999999E-2</v>
      </c>
      <c r="F2105" s="260"/>
      <c r="G2105" s="262">
        <v>2.6200000000000001E-2</v>
      </c>
      <c r="H2105" s="261"/>
      <c r="I2105" s="260"/>
      <c r="J2105" s="261">
        <v>2.4199999999999999E-2</v>
      </c>
      <c r="K2105" s="260"/>
      <c r="L2105" s="261">
        <v>3.4099999999999998E-2</v>
      </c>
      <c r="M2105" s="264">
        <f t="shared" si="2887"/>
        <v>2.5218999999999998E-2</v>
      </c>
      <c r="N2105" s="264">
        <f t="shared" si="2888"/>
        <v>2.1999999999999999E-2</v>
      </c>
      <c r="O2105" s="264">
        <f t="shared" si="2889"/>
        <v>1.9045333333333327E-2</v>
      </c>
      <c r="P2105" s="264">
        <f t="shared" si="2890"/>
        <v>2.9662333333333336E-2</v>
      </c>
      <c r="Q2105" s="265">
        <f t="shared" si="2977"/>
        <v>2.0799999999999999E-2</v>
      </c>
      <c r="R2105" s="265">
        <f t="shared" si="2978"/>
        <v>2.6200000000000001E-2</v>
      </c>
      <c r="S2105" s="265">
        <f t="shared" si="2979"/>
        <v>2.4199999999999999E-2</v>
      </c>
      <c r="T2105" s="265">
        <f t="shared" si="2980"/>
        <v>3.4099999999999998E-2</v>
      </c>
      <c r="W2105" s="265">
        <f t="shared" ref="W2105:W2109" si="2982">AVERAGE(Q2105:T2105)</f>
        <v>2.6325000000000001E-2</v>
      </c>
      <c r="Z2105" s="520" t="s">
        <v>128</v>
      </c>
      <c r="AA2105" s="521">
        <f>COUNTIF(D2074:E2103,"&gt;=0.075")</f>
        <v>0</v>
      </c>
      <c r="AB2105" s="521">
        <f>COUNTIF(F2074:H2103,"&gt;=0.075")</f>
        <v>1</v>
      </c>
      <c r="AC2105" s="521">
        <f>COUNTIF(I2074:J2103,"&gt;=0.075")</f>
        <v>0</v>
      </c>
      <c r="AD2105" s="521">
        <f>COUNTIF(K2074:L2103,"&gt;=0.075")</f>
        <v>0</v>
      </c>
    </row>
    <row r="2106" spans="1:30" ht="17.45" customHeight="1" thickBot="1" x14ac:dyDescent="0.3">
      <c r="A2106" s="257">
        <f t="shared" si="2965"/>
        <v>10</v>
      </c>
      <c r="B2106" s="257">
        <f t="shared" si="2966"/>
        <v>2023</v>
      </c>
      <c r="C2106" s="8">
        <f t="shared" si="2902"/>
        <v>45202</v>
      </c>
      <c r="D2106" s="260">
        <v>2.4400000000000002E-2</v>
      </c>
      <c r="E2106" s="261"/>
      <c r="F2106" s="260"/>
      <c r="G2106" s="262"/>
      <c r="H2106" s="261">
        <v>3.4599999999999999E-2</v>
      </c>
      <c r="I2106" s="260">
        <v>2.81E-2</v>
      </c>
      <c r="J2106" s="261"/>
      <c r="K2106" s="260">
        <v>2.8400000000000002E-2</v>
      </c>
      <c r="L2106" s="261"/>
      <c r="M2106" s="264">
        <f t="shared" si="2887"/>
        <v>2.5352333333333331E-2</v>
      </c>
      <c r="N2106" s="264">
        <f t="shared" si="2888"/>
        <v>2.2665714285714282E-2</v>
      </c>
      <c r="O2106" s="264">
        <f t="shared" si="2889"/>
        <v>1.9776666666666665E-2</v>
      </c>
      <c r="P2106" s="264">
        <f t="shared" si="2890"/>
        <v>3.028266666666667E-2</v>
      </c>
      <c r="Q2106" s="265">
        <f t="shared" si="2977"/>
        <v>2.4400000000000002E-2</v>
      </c>
      <c r="R2106" s="265">
        <f t="shared" si="2978"/>
        <v>3.4599999999999999E-2</v>
      </c>
      <c r="S2106" s="265">
        <f t="shared" si="2979"/>
        <v>2.81E-2</v>
      </c>
      <c r="T2106" s="265">
        <f t="shared" si="2980"/>
        <v>2.8400000000000002E-2</v>
      </c>
      <c r="W2106" s="265">
        <f t="shared" si="2982"/>
        <v>2.8874999999999998E-2</v>
      </c>
      <c r="AC2106" s="664">
        <f>SUM(AA2105:AD2105)</f>
        <v>1</v>
      </c>
      <c r="AD2106" s="522">
        <f>AVERAGE(AA2103:AD2103)</f>
        <v>2.3736654761904761E-2</v>
      </c>
    </row>
    <row r="2107" spans="1:30" ht="17.45" customHeight="1" x14ac:dyDescent="0.25">
      <c r="A2107" s="257">
        <f t="shared" si="2965"/>
        <v>10</v>
      </c>
      <c r="B2107" s="257">
        <f t="shared" si="2966"/>
        <v>2023</v>
      </c>
      <c r="C2107" s="8">
        <f t="shared" si="2902"/>
        <v>45203</v>
      </c>
      <c r="D2107" s="260"/>
      <c r="E2107" s="261">
        <v>2.18E-2</v>
      </c>
      <c r="F2107" s="260"/>
      <c r="G2107" s="262">
        <v>3.4500000000000003E-2</v>
      </c>
      <c r="H2107" s="261"/>
      <c r="I2107" s="260"/>
      <c r="J2107" s="261">
        <v>2.7099999999999999E-2</v>
      </c>
      <c r="K2107" s="260"/>
      <c r="L2107" s="261">
        <v>3.5299999999999998E-2</v>
      </c>
      <c r="M2107" s="264">
        <f t="shared" si="2887"/>
        <v>2.58E-2</v>
      </c>
      <c r="N2107" s="264">
        <f t="shared" si="2888"/>
        <v>2.3434857142857139E-2</v>
      </c>
      <c r="O2107" s="264">
        <f t="shared" si="2889"/>
        <v>2.052933333333333E-2</v>
      </c>
      <c r="P2107" s="264">
        <f t="shared" si="2890"/>
        <v>3.0776000000000005E-2</v>
      </c>
      <c r="Q2107" s="265">
        <f t="shared" ref="Q2107:Q2113" si="2983">IFERROR(AVERAGE(D2107:E2107),"")</f>
        <v>2.18E-2</v>
      </c>
      <c r="R2107" s="265">
        <f t="shared" ref="R2107:R2113" si="2984">IFERROR(AVERAGE(F2107:H2107),"")</f>
        <v>3.4500000000000003E-2</v>
      </c>
      <c r="S2107" s="265">
        <f t="shared" ref="S2107:S2113" si="2985">IFERROR(AVERAGE(I2107:J2107),"")</f>
        <v>2.7099999999999999E-2</v>
      </c>
      <c r="T2107" s="265">
        <f t="shared" ref="T2107:T2113" si="2986">IFERROR(AVERAGE(K2107:L2107),"")</f>
        <v>3.5299999999999998E-2</v>
      </c>
      <c r="W2107" s="265">
        <f t="shared" si="2982"/>
        <v>2.9675E-2</v>
      </c>
      <c r="AA2107" s="605">
        <f>AA2103-AA2073</f>
        <v>-2.5633333333333307E-3</v>
      </c>
      <c r="AB2107" s="605">
        <f t="shared" ref="AB2107:AD2107" si="2987">AB2103-AB2073</f>
        <v>-5.3904169884169961E-3</v>
      </c>
      <c r="AC2107" s="605">
        <f t="shared" si="2987"/>
        <v>-3.4436989247311825E-3</v>
      </c>
      <c r="AD2107" s="605">
        <f t="shared" si="2987"/>
        <v>7.2782473118279505E-3</v>
      </c>
    </row>
    <row r="2108" spans="1:30" ht="17.45" customHeight="1" x14ac:dyDescent="0.25">
      <c r="A2108" s="257">
        <f t="shared" si="2965"/>
        <v>10</v>
      </c>
      <c r="B2108" s="257">
        <f t="shared" si="2966"/>
        <v>2023</v>
      </c>
      <c r="C2108" s="48">
        <f t="shared" si="2902"/>
        <v>45204</v>
      </c>
      <c r="D2108" s="275">
        <v>4.1000000000000002E-2</v>
      </c>
      <c r="E2108" s="276"/>
      <c r="F2108" s="275">
        <v>3.3300000000000003E-2</v>
      </c>
      <c r="G2108" s="277"/>
      <c r="H2108" s="276">
        <v>3.3000000000000002E-2</v>
      </c>
      <c r="I2108" s="275">
        <v>4.2700000000000002E-2</v>
      </c>
      <c r="J2108" s="276"/>
      <c r="K2108" s="275">
        <v>5.3400000000000003E-2</v>
      </c>
      <c r="L2108" s="276"/>
      <c r="M2108" s="264">
        <f t="shared" si="2887"/>
        <v>2.5736666666666672E-2</v>
      </c>
      <c r="N2108" s="264">
        <f t="shared" si="2888"/>
        <v>2.4446285714285712E-2</v>
      </c>
      <c r="O2108" s="264">
        <f t="shared" si="2889"/>
        <v>2.1272666666666662E-2</v>
      </c>
      <c r="P2108" s="264">
        <f t="shared" si="2890"/>
        <v>3.010266666666667E-2</v>
      </c>
      <c r="Q2108" s="265">
        <f t="shared" si="2983"/>
        <v>4.1000000000000002E-2</v>
      </c>
      <c r="R2108" s="265">
        <f t="shared" si="2984"/>
        <v>3.3149999999999999E-2</v>
      </c>
      <c r="S2108" s="265">
        <f t="shared" si="2985"/>
        <v>4.2700000000000002E-2</v>
      </c>
      <c r="T2108" s="265">
        <f t="shared" si="2986"/>
        <v>5.3400000000000003E-2</v>
      </c>
      <c r="W2108" s="265">
        <f t="shared" si="2982"/>
        <v>4.2562500000000003E-2</v>
      </c>
      <c r="AD2108" s="605">
        <f>AD2106-AD2076</f>
        <v>-1.029800483663388E-3</v>
      </c>
    </row>
    <row r="2109" spans="1:30" ht="17.45" customHeight="1" x14ac:dyDescent="0.25">
      <c r="A2109" s="257">
        <f t="shared" si="2965"/>
        <v>10</v>
      </c>
      <c r="B2109" s="257">
        <f t="shared" si="2966"/>
        <v>2023</v>
      </c>
      <c r="C2109" s="8">
        <f t="shared" si="2902"/>
        <v>45205</v>
      </c>
      <c r="D2109" s="260"/>
      <c r="E2109" s="261">
        <v>2.7199999999999998E-2</v>
      </c>
      <c r="F2109" s="260"/>
      <c r="G2109" s="262">
        <v>2.9499999999999998E-2</v>
      </c>
      <c r="H2109" s="261"/>
      <c r="I2109" s="260"/>
      <c r="J2109" s="261">
        <v>2.9700000000000001E-2</v>
      </c>
      <c r="K2109" s="260"/>
      <c r="L2109" s="261">
        <v>3.7600000000000001E-2</v>
      </c>
      <c r="M2109" s="264">
        <f t="shared" si="2887"/>
        <v>2.5656666666666671E-2</v>
      </c>
      <c r="N2109" s="264">
        <f t="shared" si="2888"/>
        <v>2.4769142857142854E-2</v>
      </c>
      <c r="O2109" s="264">
        <f t="shared" si="2889"/>
        <v>2.1552666666666664E-2</v>
      </c>
      <c r="P2109" s="264">
        <f t="shared" si="2890"/>
        <v>3.053266666666667E-2</v>
      </c>
      <c r="Q2109" s="265">
        <f t="shared" si="2983"/>
        <v>2.7199999999999998E-2</v>
      </c>
      <c r="R2109" s="265">
        <f t="shared" si="2984"/>
        <v>2.9499999999999998E-2</v>
      </c>
      <c r="S2109" s="265">
        <f t="shared" si="2985"/>
        <v>2.9700000000000001E-2</v>
      </c>
      <c r="T2109" s="265">
        <f t="shared" si="2986"/>
        <v>3.7600000000000001E-2</v>
      </c>
      <c r="W2109" s="265">
        <f t="shared" si="2982"/>
        <v>3.1E-2</v>
      </c>
      <c r="X2109" s="265">
        <f>AVERAGE(Q2105:T2109)</f>
        <v>3.1687499999999993E-2</v>
      </c>
      <c r="Y2109" s="266">
        <v>301</v>
      </c>
    </row>
    <row r="2110" spans="1:30" ht="17.45" customHeight="1" x14ac:dyDescent="0.25">
      <c r="A2110" s="257">
        <f t="shared" si="2965"/>
        <v>10</v>
      </c>
      <c r="B2110" s="257">
        <f t="shared" si="2966"/>
        <v>2023</v>
      </c>
      <c r="C2110" s="435">
        <f t="shared" si="2902"/>
        <v>45206</v>
      </c>
      <c r="D2110" s="434">
        <v>4.19E-2</v>
      </c>
      <c r="E2110" s="436"/>
      <c r="F2110" s="484">
        <v>0.17</v>
      </c>
      <c r="G2110" s="438"/>
      <c r="H2110" s="436"/>
      <c r="I2110" s="434">
        <v>2.1100000000000001E-2</v>
      </c>
      <c r="J2110" s="436"/>
      <c r="K2110" s="434">
        <v>3.1699999999999999E-2</v>
      </c>
      <c r="L2110" s="436"/>
      <c r="M2110" s="264">
        <f t="shared" si="2887"/>
        <v>2.627666666666667E-2</v>
      </c>
      <c r="N2110" s="264">
        <f t="shared" si="2888"/>
        <v>2.8774857142857137E-2</v>
      </c>
      <c r="O2110" s="264">
        <f t="shared" si="2889"/>
        <v>2.1249333333333332E-2</v>
      </c>
      <c r="P2110" s="264">
        <f t="shared" si="2890"/>
        <v>3.0829333333333334E-2</v>
      </c>
      <c r="Q2110" s="442">
        <f t="shared" si="2983"/>
        <v>4.19E-2</v>
      </c>
      <c r="R2110" s="511">
        <f t="shared" si="2984"/>
        <v>0.17</v>
      </c>
      <c r="S2110" s="442">
        <f t="shared" si="2985"/>
        <v>2.1100000000000001E-2</v>
      </c>
      <c r="T2110" s="442">
        <f t="shared" si="2986"/>
        <v>3.1699999999999999E-2</v>
      </c>
      <c r="V2110" s="442">
        <f>AVERAGE(Q2110:T2110)</f>
        <v>6.6174999999999998E-2</v>
      </c>
      <c r="W2110" s="445"/>
      <c r="X2110" s="257"/>
      <c r="Y2110" s="266">
        <v>301</v>
      </c>
    </row>
    <row r="2111" spans="1:30" ht="17.45" customHeight="1" x14ac:dyDescent="0.25">
      <c r="A2111" s="257">
        <f t="shared" si="2965"/>
        <v>10</v>
      </c>
      <c r="B2111" s="257">
        <f t="shared" si="2966"/>
        <v>2023</v>
      </c>
      <c r="C2111" s="435">
        <f t="shared" si="2902"/>
        <v>45207</v>
      </c>
      <c r="D2111" s="434"/>
      <c r="E2111" s="436">
        <v>1.29E-2</v>
      </c>
      <c r="F2111" s="434"/>
      <c r="G2111" s="438">
        <v>2.06E-2</v>
      </c>
      <c r="H2111" s="436"/>
      <c r="I2111" s="434"/>
      <c r="J2111" s="436">
        <v>1.14E-2</v>
      </c>
      <c r="K2111" s="434"/>
      <c r="L2111" s="436">
        <v>1.7999999999999999E-2</v>
      </c>
      <c r="M2111" s="264">
        <f t="shared" si="2887"/>
        <v>2.5660000000000009E-2</v>
      </c>
      <c r="N2111" s="264">
        <f t="shared" si="2888"/>
        <v>2.8554857142857139E-2</v>
      </c>
      <c r="O2111" s="264">
        <f t="shared" si="2889"/>
        <v>2.0702666666666661E-2</v>
      </c>
      <c r="P2111" s="264">
        <f t="shared" si="2890"/>
        <v>3.0569333333333337E-2</v>
      </c>
      <c r="Q2111" s="442">
        <f t="shared" si="2983"/>
        <v>1.29E-2</v>
      </c>
      <c r="R2111" s="442">
        <f t="shared" si="2984"/>
        <v>2.06E-2</v>
      </c>
      <c r="S2111" s="442">
        <f t="shared" si="2985"/>
        <v>1.14E-2</v>
      </c>
      <c r="T2111" s="442">
        <f t="shared" si="2986"/>
        <v>1.7999999999999999E-2</v>
      </c>
      <c r="V2111" s="442">
        <f>AVERAGE(Q2111:T2111)</f>
        <v>1.5724999999999999E-2</v>
      </c>
      <c r="W2111" s="445"/>
      <c r="X2111" s="265">
        <f>AVERAGE(Q2110:T2111)</f>
        <v>4.0950000000000007E-2</v>
      </c>
      <c r="Y2111" s="266">
        <v>301</v>
      </c>
    </row>
    <row r="2112" spans="1:30" ht="17.45" customHeight="1" x14ac:dyDescent="0.25">
      <c r="A2112" s="257">
        <f t="shared" si="2965"/>
        <v>10</v>
      </c>
      <c r="B2112" s="257">
        <f t="shared" si="2966"/>
        <v>2023</v>
      </c>
      <c r="C2112" s="8">
        <f t="shared" si="2902"/>
        <v>45208</v>
      </c>
      <c r="D2112" s="260">
        <v>2.53E-2</v>
      </c>
      <c r="E2112" s="261"/>
      <c r="F2112" s="260"/>
      <c r="G2112" s="262"/>
      <c r="H2112" s="261">
        <v>2.07E-2</v>
      </c>
      <c r="I2112" s="260">
        <v>2.75E-2</v>
      </c>
      <c r="J2112" s="261"/>
      <c r="K2112" s="260">
        <v>1.83E-2</v>
      </c>
      <c r="L2112" s="261"/>
      <c r="M2112" s="264">
        <f t="shared" si="2887"/>
        <v>2.5116666666666673E-2</v>
      </c>
      <c r="N2112" s="264">
        <f t="shared" si="2888"/>
        <v>2.6957714285714283E-2</v>
      </c>
      <c r="O2112" s="264">
        <f t="shared" si="2889"/>
        <v>2.1155999999999994E-2</v>
      </c>
      <c r="P2112" s="264">
        <f t="shared" si="2890"/>
        <v>3.0569333333333337E-2</v>
      </c>
      <c r="Q2112" s="265">
        <f t="shared" si="2983"/>
        <v>2.53E-2</v>
      </c>
      <c r="R2112" s="265">
        <f t="shared" si="2984"/>
        <v>2.07E-2</v>
      </c>
      <c r="S2112" s="265">
        <f t="shared" si="2985"/>
        <v>2.75E-2</v>
      </c>
      <c r="T2112" s="265">
        <f t="shared" si="2986"/>
        <v>1.83E-2</v>
      </c>
      <c r="W2112" s="265">
        <f t="shared" ref="W2112:W2116" si="2988">AVERAGE(Q2112:T2112)</f>
        <v>2.2949999999999998E-2</v>
      </c>
    </row>
    <row r="2113" spans="1:25" ht="17.45" customHeight="1" x14ac:dyDescent="0.25">
      <c r="A2113" s="257">
        <f t="shared" si="2965"/>
        <v>10</v>
      </c>
      <c r="B2113" s="257">
        <f t="shared" si="2966"/>
        <v>2023</v>
      </c>
      <c r="C2113" s="8">
        <f t="shared" si="2902"/>
        <v>45209</v>
      </c>
      <c r="D2113" s="260"/>
      <c r="E2113" s="261">
        <v>2.87E-2</v>
      </c>
      <c r="F2113" s="260"/>
      <c r="G2113" s="262">
        <v>2.1899999999999999E-2</v>
      </c>
      <c r="H2113" s="261"/>
      <c r="I2113" s="260"/>
      <c r="J2113" s="261">
        <v>2.6800000000000001E-2</v>
      </c>
      <c r="K2113" s="260"/>
      <c r="L2113" s="261">
        <v>3.3399999999999999E-2</v>
      </c>
      <c r="M2113" s="264">
        <f t="shared" ref="M2113:M2176" si="2989">IF(SUM(D2113:E2113)&gt;0,IFERROR(AVERAGE(D2084:E2113),""),"")</f>
        <v>2.5666666666666667E-2</v>
      </c>
      <c r="N2113" s="264">
        <f t="shared" ref="N2113:N2176" si="2990">IF(SUM(F2113:H2113)&gt;0,IFERROR(AVERAGE(F2084:H2113),""),"")</f>
        <v>2.7146285714285713E-2</v>
      </c>
      <c r="O2113" s="264">
        <f t="shared" ref="O2113:O2176" si="2991">IF(SUM(I2113:J2113)&gt;0,IFERROR(AVERAGE(I2084:J2113),""),"")</f>
        <v>2.1829333333333329E-2</v>
      </c>
      <c r="P2113" s="264">
        <f t="shared" ref="P2113:P2176" si="2992">IF(SUM(K2113:L2113)&gt;0,IFERROR(AVERAGE(K2084:L2113),""),"")</f>
        <v>3.1009333333333337E-2</v>
      </c>
      <c r="Q2113" s="265">
        <f t="shared" si="2983"/>
        <v>2.87E-2</v>
      </c>
      <c r="R2113" s="265">
        <f t="shared" si="2984"/>
        <v>2.1899999999999999E-2</v>
      </c>
      <c r="S2113" s="265">
        <f t="shared" si="2985"/>
        <v>2.6800000000000001E-2</v>
      </c>
      <c r="T2113" s="265">
        <f t="shared" si="2986"/>
        <v>3.3399999999999999E-2</v>
      </c>
      <c r="W2113" s="265">
        <f t="shared" si="2988"/>
        <v>2.7699999999999999E-2</v>
      </c>
    </row>
    <row r="2114" spans="1:25" ht="17.45" customHeight="1" x14ac:dyDescent="0.25">
      <c r="A2114" s="257">
        <f t="shared" si="2965"/>
        <v>10</v>
      </c>
      <c r="B2114" s="257">
        <f t="shared" si="2966"/>
        <v>2023</v>
      </c>
      <c r="C2114" s="48">
        <f t="shared" si="2902"/>
        <v>45210</v>
      </c>
      <c r="D2114" s="275">
        <v>2.6700000000000002E-2</v>
      </c>
      <c r="E2114" s="276"/>
      <c r="F2114" s="275">
        <v>4.0300000000000002E-2</v>
      </c>
      <c r="G2114" s="277"/>
      <c r="H2114" s="276">
        <v>4.3200000000000002E-2</v>
      </c>
      <c r="I2114" s="275">
        <v>2.3E-2</v>
      </c>
      <c r="J2114" s="276"/>
      <c r="K2114" s="275">
        <v>2.64E-2</v>
      </c>
      <c r="L2114" s="276"/>
      <c r="M2114" s="264">
        <f t="shared" si="2989"/>
        <v>2.544666666666667E-2</v>
      </c>
      <c r="N2114" s="264">
        <f t="shared" si="2990"/>
        <v>2.8009142857142861E-2</v>
      </c>
      <c r="O2114" s="264">
        <f t="shared" si="2991"/>
        <v>2.1509333333333332E-2</v>
      </c>
      <c r="P2114" s="264">
        <f t="shared" si="2992"/>
        <v>3.1126000000000001E-2</v>
      </c>
      <c r="Q2114" s="265">
        <f t="shared" ref="Q2114:Q2119" si="2993">IFERROR(AVERAGE(D2114:E2114),"")</f>
        <v>2.6700000000000002E-2</v>
      </c>
      <c r="R2114" s="265">
        <f t="shared" ref="R2114:R2119" si="2994">IFERROR(AVERAGE(F2114:H2114),"")</f>
        <v>4.1750000000000002E-2</v>
      </c>
      <c r="S2114" s="265">
        <f t="shared" ref="S2114:S2119" si="2995">IFERROR(AVERAGE(I2114:J2114),"")</f>
        <v>2.3E-2</v>
      </c>
      <c r="T2114" s="265">
        <f t="shared" ref="T2114:T2119" si="2996">IFERROR(AVERAGE(K2114:L2114),"")</f>
        <v>2.64E-2</v>
      </c>
      <c r="W2114" s="265">
        <f t="shared" si="2988"/>
        <v>2.9462500000000003E-2</v>
      </c>
    </row>
    <row r="2115" spans="1:25" ht="17.45" customHeight="1" x14ac:dyDescent="0.25">
      <c r="A2115" s="257">
        <f t="shared" si="2965"/>
        <v>10</v>
      </c>
      <c r="B2115" s="257">
        <f t="shared" si="2966"/>
        <v>2023</v>
      </c>
      <c r="C2115" s="8">
        <f t="shared" si="2902"/>
        <v>45211</v>
      </c>
      <c r="D2115" s="260"/>
      <c r="E2115" s="261">
        <v>1.8100000000000002E-2</v>
      </c>
      <c r="F2115" s="260"/>
      <c r="G2115" s="262">
        <v>2.4E-2</v>
      </c>
      <c r="H2115" s="261"/>
      <c r="I2115" s="260"/>
      <c r="J2115" s="261">
        <v>2.2599999999999999E-2</v>
      </c>
      <c r="K2115" s="260"/>
      <c r="L2115" s="261">
        <v>2.7300000000000001E-2</v>
      </c>
      <c r="M2115" s="264">
        <f t="shared" si="2989"/>
        <v>2.5203333333333335E-2</v>
      </c>
      <c r="N2115" s="264">
        <f t="shared" si="2990"/>
        <v>2.8043428571428573E-2</v>
      </c>
      <c r="O2115" s="264">
        <f t="shared" si="2991"/>
        <v>2.1339333333333332E-2</v>
      </c>
      <c r="P2115" s="264">
        <f t="shared" si="2992"/>
        <v>3.1002666666666668E-2</v>
      </c>
      <c r="Q2115" s="265">
        <f t="shared" si="2993"/>
        <v>1.8100000000000002E-2</v>
      </c>
      <c r="R2115" s="265">
        <f t="shared" si="2994"/>
        <v>2.4E-2</v>
      </c>
      <c r="S2115" s="265">
        <f t="shared" si="2995"/>
        <v>2.2599999999999999E-2</v>
      </c>
      <c r="T2115" s="265">
        <f t="shared" si="2996"/>
        <v>2.7300000000000001E-2</v>
      </c>
      <c r="W2115" s="265">
        <f t="shared" si="2988"/>
        <v>2.3E-2</v>
      </c>
    </row>
    <row r="2116" spans="1:25" ht="17.45" customHeight="1" x14ac:dyDescent="0.25">
      <c r="A2116" s="257">
        <f t="shared" si="2965"/>
        <v>10</v>
      </c>
      <c r="B2116" s="257">
        <f t="shared" si="2966"/>
        <v>2023</v>
      </c>
      <c r="C2116" s="8">
        <f t="shared" si="2902"/>
        <v>45212</v>
      </c>
      <c r="D2116" s="260">
        <v>3.1399999999999997E-2</v>
      </c>
      <c r="E2116" s="261"/>
      <c r="F2116" s="260">
        <v>2.24E-2</v>
      </c>
      <c r="G2116" s="262"/>
      <c r="H2116" s="261"/>
      <c r="I2116" s="260">
        <v>2.7E-2</v>
      </c>
      <c r="J2116" s="261"/>
      <c r="K2116" s="260">
        <v>2.98E-2</v>
      </c>
      <c r="L2116" s="261"/>
      <c r="M2116" s="264">
        <f t="shared" si="2989"/>
        <v>2.5100000000000001E-2</v>
      </c>
      <c r="N2116" s="264">
        <f t="shared" si="2990"/>
        <v>2.8240571428571434E-2</v>
      </c>
      <c r="O2116" s="264">
        <f t="shared" si="2991"/>
        <v>2.1642666666666664E-2</v>
      </c>
      <c r="P2116" s="264">
        <f t="shared" si="2992"/>
        <v>3.1015999999999998E-2</v>
      </c>
      <c r="Q2116" s="265">
        <f t="shared" si="2993"/>
        <v>3.1399999999999997E-2</v>
      </c>
      <c r="R2116" s="265">
        <f t="shared" si="2994"/>
        <v>2.24E-2</v>
      </c>
      <c r="S2116" s="265">
        <f t="shared" si="2995"/>
        <v>2.7E-2</v>
      </c>
      <c r="T2116" s="265">
        <f t="shared" si="2996"/>
        <v>2.98E-2</v>
      </c>
      <c r="W2116" s="265">
        <f t="shared" si="2988"/>
        <v>2.7650000000000001E-2</v>
      </c>
      <c r="X2116" s="265">
        <f>AVERAGE(Q2112:T2116)</f>
        <v>2.6152500000000002E-2</v>
      </c>
      <c r="Y2116" s="266">
        <v>302</v>
      </c>
    </row>
    <row r="2117" spans="1:25" ht="17.45" customHeight="1" x14ac:dyDescent="0.25">
      <c r="A2117" s="257">
        <f t="shared" si="2965"/>
        <v>10</v>
      </c>
      <c r="B2117" s="257">
        <f t="shared" si="2966"/>
        <v>2023</v>
      </c>
      <c r="C2117" s="435">
        <f t="shared" ref="C2117:C2180" si="2997">C2116+1</f>
        <v>45213</v>
      </c>
      <c r="D2117" s="434"/>
      <c r="E2117" s="436">
        <v>1.29E-2</v>
      </c>
      <c r="F2117" s="434"/>
      <c r="G2117" s="438">
        <v>1.43E-2</v>
      </c>
      <c r="H2117" s="436"/>
      <c r="I2117" s="434"/>
      <c r="J2117" s="436">
        <v>1.6E-2</v>
      </c>
      <c r="K2117" s="434"/>
      <c r="L2117" s="436">
        <v>1.8100000000000002E-2</v>
      </c>
      <c r="M2117" s="264">
        <f t="shared" si="2989"/>
        <v>2.4683333333333331E-2</v>
      </c>
      <c r="N2117" s="264">
        <f t="shared" si="2990"/>
        <v>2.8072000000000003E-2</v>
      </c>
      <c r="O2117" s="264">
        <f t="shared" si="2991"/>
        <v>2.1612666666666669E-2</v>
      </c>
      <c r="P2117" s="264">
        <f t="shared" si="2992"/>
        <v>2.9325999999999998E-2</v>
      </c>
      <c r="Q2117" s="442">
        <f t="shared" si="2993"/>
        <v>1.29E-2</v>
      </c>
      <c r="R2117" s="442">
        <f t="shared" si="2994"/>
        <v>1.43E-2</v>
      </c>
      <c r="S2117" s="442">
        <f t="shared" si="2995"/>
        <v>1.6E-2</v>
      </c>
      <c r="T2117" s="442">
        <f t="shared" si="2996"/>
        <v>1.8100000000000002E-2</v>
      </c>
      <c r="V2117" s="442">
        <f>AVERAGE(Q2117:T2117)</f>
        <v>1.5325000000000002E-2</v>
      </c>
      <c r="W2117" s="445"/>
      <c r="X2117" s="257"/>
      <c r="Y2117" s="266">
        <v>302</v>
      </c>
    </row>
    <row r="2118" spans="1:25" ht="17.45" customHeight="1" x14ac:dyDescent="0.25">
      <c r="A2118" s="257">
        <f t="shared" si="2965"/>
        <v>10</v>
      </c>
      <c r="B2118" s="257">
        <f t="shared" si="2966"/>
        <v>2023</v>
      </c>
      <c r="C2118" s="435">
        <f t="shared" si="2997"/>
        <v>45214</v>
      </c>
      <c r="D2118" s="434">
        <v>2.5700000000000001E-2</v>
      </c>
      <c r="E2118" s="436"/>
      <c r="F2118" s="434"/>
      <c r="G2118" s="438"/>
      <c r="H2118" s="436">
        <v>2.0400000000000001E-2</v>
      </c>
      <c r="I2118" s="434">
        <v>1.17E-2</v>
      </c>
      <c r="J2118" s="436"/>
      <c r="K2118" s="434">
        <v>2.47E-2</v>
      </c>
      <c r="L2118" s="436"/>
      <c r="M2118" s="264">
        <f t="shared" si="2989"/>
        <v>2.4853333333333335E-2</v>
      </c>
      <c r="N2118" s="264">
        <f t="shared" si="2990"/>
        <v>2.8192000000000005E-2</v>
      </c>
      <c r="O2118" s="264">
        <f t="shared" si="2991"/>
        <v>2.1416000000000004E-2</v>
      </c>
      <c r="P2118" s="264">
        <f t="shared" si="2992"/>
        <v>2.9392666666666668E-2</v>
      </c>
      <c r="Q2118" s="442">
        <f t="shared" si="2993"/>
        <v>2.5700000000000001E-2</v>
      </c>
      <c r="R2118" s="442">
        <f t="shared" si="2994"/>
        <v>2.0400000000000001E-2</v>
      </c>
      <c r="S2118" s="442">
        <f t="shared" si="2995"/>
        <v>1.17E-2</v>
      </c>
      <c r="T2118" s="442">
        <f t="shared" si="2996"/>
        <v>2.47E-2</v>
      </c>
      <c r="V2118" s="442">
        <f>AVERAGE(Q2118:T2118)</f>
        <v>2.0625000000000001E-2</v>
      </c>
      <c r="W2118" s="445"/>
      <c r="X2118" s="265">
        <f>AVERAGE(Q2117:T2118)</f>
        <v>1.7975000000000001E-2</v>
      </c>
      <c r="Y2118" s="266">
        <v>302</v>
      </c>
    </row>
    <row r="2119" spans="1:25" ht="17.45" customHeight="1" x14ac:dyDescent="0.25">
      <c r="A2119" s="257">
        <f t="shared" si="2965"/>
        <v>10</v>
      </c>
      <c r="B2119" s="257">
        <f t="shared" si="2966"/>
        <v>2023</v>
      </c>
      <c r="C2119" s="8">
        <f t="shared" si="2997"/>
        <v>45215</v>
      </c>
      <c r="D2119" s="260"/>
      <c r="E2119" s="261">
        <v>2.5899999999999999E-2</v>
      </c>
      <c r="F2119" s="260"/>
      <c r="G2119" s="262">
        <v>3.4000000000000002E-2</v>
      </c>
      <c r="H2119" s="261"/>
      <c r="I2119" s="260"/>
      <c r="J2119" s="261">
        <v>3.1899999999999998E-2</v>
      </c>
      <c r="K2119" s="260"/>
      <c r="L2119" s="261">
        <v>3.5900000000000001E-2</v>
      </c>
      <c r="M2119" s="264">
        <f t="shared" si="2989"/>
        <v>2.5389333333333337E-2</v>
      </c>
      <c r="N2119" s="264">
        <f t="shared" si="2990"/>
        <v>2.8820571428571432E-2</v>
      </c>
      <c r="O2119" s="264">
        <f t="shared" si="2991"/>
        <v>2.2186000000000008E-2</v>
      </c>
      <c r="P2119" s="264">
        <f t="shared" si="2992"/>
        <v>2.9885999999999999E-2</v>
      </c>
      <c r="Q2119" s="265">
        <f t="shared" si="2993"/>
        <v>2.5899999999999999E-2</v>
      </c>
      <c r="R2119" s="265">
        <f t="shared" si="2994"/>
        <v>3.4000000000000002E-2</v>
      </c>
      <c r="S2119" s="265">
        <f t="shared" si="2995"/>
        <v>3.1899999999999998E-2</v>
      </c>
      <c r="T2119" s="265">
        <f t="shared" si="2996"/>
        <v>3.5900000000000001E-2</v>
      </c>
      <c r="W2119" s="265">
        <f t="shared" ref="W2119" si="2998">AVERAGE(Q2119:T2119)</f>
        <v>3.1924999999999995E-2</v>
      </c>
    </row>
    <row r="2120" spans="1:25" ht="17.45" customHeight="1" x14ac:dyDescent="0.25">
      <c r="A2120" s="257">
        <f t="shared" si="2965"/>
        <v>10</v>
      </c>
      <c r="B2120" s="257">
        <f t="shared" si="2966"/>
        <v>2023</v>
      </c>
      <c r="C2120" s="48">
        <f t="shared" si="2997"/>
        <v>45216</v>
      </c>
      <c r="D2120" s="279">
        <v>3.2099999999999997E-2</v>
      </c>
      <c r="E2120" s="280"/>
      <c r="F2120" s="279">
        <v>3.1600000000000003E-2</v>
      </c>
      <c r="G2120" s="281"/>
      <c r="H2120" s="280">
        <v>3.0800000000000001E-2</v>
      </c>
      <c r="I2120" s="279">
        <v>2.5700000000000001E-2</v>
      </c>
      <c r="J2120" s="280"/>
      <c r="K2120" s="279">
        <v>2.9899999999999999E-2</v>
      </c>
      <c r="L2120" s="280"/>
      <c r="M2120" s="264">
        <f t="shared" si="2989"/>
        <v>2.6203333333333335E-2</v>
      </c>
      <c r="N2120" s="264">
        <f t="shared" si="2990"/>
        <v>3.0082000000000005E-2</v>
      </c>
      <c r="O2120" s="264">
        <f t="shared" si="2991"/>
        <v>2.2837666666666676E-2</v>
      </c>
      <c r="P2120" s="264">
        <f t="shared" si="2992"/>
        <v>3.0630000000000001E-2</v>
      </c>
      <c r="Q2120" s="265">
        <f t="shared" ref="Q2120:Q2126" si="2999">IFERROR(AVERAGE(D2120:E2120),"")</f>
        <v>3.2099999999999997E-2</v>
      </c>
      <c r="R2120" s="265">
        <f t="shared" ref="R2120:R2126" si="3000">IFERROR(AVERAGE(F2120:H2120),"")</f>
        <v>3.1200000000000002E-2</v>
      </c>
      <c r="S2120" s="265">
        <f t="shared" ref="S2120:S2126" si="3001">IFERROR(AVERAGE(I2120:J2120),"")</f>
        <v>2.5700000000000001E-2</v>
      </c>
      <c r="T2120" s="265">
        <f t="shared" ref="T2120:T2126" si="3002">IFERROR(AVERAGE(K2120:L2120),"")</f>
        <v>2.9899999999999999E-2</v>
      </c>
      <c r="W2120" s="265">
        <f t="shared" ref="W2120:W2123" si="3003">AVERAGE(Q2120:T2120)</f>
        <v>2.9724999999999998E-2</v>
      </c>
    </row>
    <row r="2121" spans="1:25" ht="17.45" customHeight="1" x14ac:dyDescent="0.25">
      <c r="A2121" s="257">
        <f t="shared" si="2965"/>
        <v>10</v>
      </c>
      <c r="B2121" s="257">
        <f t="shared" si="2966"/>
        <v>2023</v>
      </c>
      <c r="C2121" s="8">
        <f t="shared" si="2997"/>
        <v>45217</v>
      </c>
      <c r="D2121" s="252"/>
      <c r="E2121" s="253">
        <v>2.9000000000000001E-2</v>
      </c>
      <c r="F2121" s="252"/>
      <c r="G2121" s="254">
        <v>3.8600000000000002E-2</v>
      </c>
      <c r="H2121" s="253"/>
      <c r="I2121" s="252"/>
      <c r="J2121" s="253">
        <v>3.5900000000000001E-2</v>
      </c>
      <c r="K2121" s="252"/>
      <c r="L2121" s="253">
        <v>3.2300000000000002E-2</v>
      </c>
      <c r="M2121" s="264">
        <f t="shared" si="2989"/>
        <v>2.6440000000000002E-2</v>
      </c>
      <c r="N2121" s="264">
        <f t="shared" si="2990"/>
        <v>3.0753428571428574E-2</v>
      </c>
      <c r="O2121" s="264">
        <f t="shared" si="2991"/>
        <v>2.3487666666666678E-2</v>
      </c>
      <c r="P2121" s="264">
        <f t="shared" si="2992"/>
        <v>3.0993333333333331E-2</v>
      </c>
      <c r="Q2121" s="265">
        <f t="shared" si="2999"/>
        <v>2.9000000000000001E-2</v>
      </c>
      <c r="R2121" s="265">
        <f t="shared" si="3000"/>
        <v>3.8600000000000002E-2</v>
      </c>
      <c r="S2121" s="265">
        <f t="shared" si="3001"/>
        <v>3.5900000000000001E-2</v>
      </c>
      <c r="T2121" s="265">
        <f t="shared" si="3002"/>
        <v>3.2300000000000002E-2</v>
      </c>
      <c r="W2121" s="265">
        <f t="shared" si="3003"/>
        <v>3.3950000000000001E-2</v>
      </c>
    </row>
    <row r="2122" spans="1:25" ht="17.45" customHeight="1" x14ac:dyDescent="0.25">
      <c r="A2122" s="257">
        <f t="shared" si="2965"/>
        <v>10</v>
      </c>
      <c r="B2122" s="257">
        <f t="shared" si="2966"/>
        <v>2023</v>
      </c>
      <c r="C2122" s="8">
        <f t="shared" si="2997"/>
        <v>45218</v>
      </c>
      <c r="D2122" s="252">
        <v>2.92E-2</v>
      </c>
      <c r="E2122" s="253"/>
      <c r="F2122" s="252">
        <v>2.9899999999999999E-2</v>
      </c>
      <c r="G2122" s="254"/>
      <c r="H2122" s="253"/>
      <c r="I2122" s="252">
        <v>4.58E-2</v>
      </c>
      <c r="J2122" s="253"/>
      <c r="K2122" s="252">
        <v>3.0099999999999998E-2</v>
      </c>
      <c r="L2122" s="253"/>
      <c r="M2122" s="264">
        <f t="shared" si="2989"/>
        <v>2.6050000000000004E-2</v>
      </c>
      <c r="N2122" s="264">
        <f t="shared" si="2990"/>
        <v>3.0747714285714288E-2</v>
      </c>
      <c r="O2122" s="264">
        <f t="shared" si="2991"/>
        <v>2.4284333333333342E-2</v>
      </c>
      <c r="P2122" s="264">
        <f t="shared" si="2992"/>
        <v>3.1123333333333333E-2</v>
      </c>
      <c r="Q2122" s="265">
        <f t="shared" si="2999"/>
        <v>2.92E-2</v>
      </c>
      <c r="R2122" s="265">
        <f t="shared" si="3000"/>
        <v>2.9899999999999999E-2</v>
      </c>
      <c r="S2122" s="265">
        <f t="shared" si="3001"/>
        <v>4.58E-2</v>
      </c>
      <c r="T2122" s="265">
        <f t="shared" si="3002"/>
        <v>3.0099999999999998E-2</v>
      </c>
      <c r="W2122" s="265">
        <f t="shared" si="3003"/>
        <v>3.3749999999999995E-2</v>
      </c>
    </row>
    <row r="2123" spans="1:25" ht="17.45" customHeight="1" x14ac:dyDescent="0.25">
      <c r="A2123" s="257">
        <f t="shared" si="2965"/>
        <v>10</v>
      </c>
      <c r="B2123" s="257">
        <f t="shared" si="2966"/>
        <v>2023</v>
      </c>
      <c r="C2123" s="8">
        <f t="shared" si="2997"/>
        <v>45219</v>
      </c>
      <c r="D2123" s="260"/>
      <c r="E2123" s="261">
        <v>2.4500000000000001E-2</v>
      </c>
      <c r="F2123" s="260"/>
      <c r="G2123" s="262">
        <v>3.04E-2</v>
      </c>
      <c r="H2123" s="261"/>
      <c r="I2123" s="260"/>
      <c r="J2123" s="261">
        <v>3.9E-2</v>
      </c>
      <c r="K2123" s="260"/>
      <c r="L2123" s="261">
        <v>3.73E-2</v>
      </c>
      <c r="M2123" s="264">
        <f t="shared" si="2989"/>
        <v>2.5796666666666669E-2</v>
      </c>
      <c r="N2123" s="264">
        <f t="shared" si="2990"/>
        <v>3.0776285714285718E-2</v>
      </c>
      <c r="O2123" s="264">
        <f t="shared" si="2991"/>
        <v>2.4527666666666673E-2</v>
      </c>
      <c r="P2123" s="264">
        <f t="shared" si="2992"/>
        <v>3.1173333333333331E-2</v>
      </c>
      <c r="Q2123" s="265">
        <f t="shared" si="2999"/>
        <v>2.4500000000000001E-2</v>
      </c>
      <c r="R2123" s="265">
        <f t="shared" si="3000"/>
        <v>3.04E-2</v>
      </c>
      <c r="S2123" s="265">
        <f t="shared" si="3001"/>
        <v>3.9E-2</v>
      </c>
      <c r="T2123" s="265">
        <f t="shared" si="3002"/>
        <v>3.73E-2</v>
      </c>
      <c r="W2123" s="265">
        <f t="shared" si="3003"/>
        <v>3.2800000000000003E-2</v>
      </c>
      <c r="X2123" s="265">
        <f>AVERAGE(Q2119:T2123)</f>
        <v>3.243E-2</v>
      </c>
      <c r="Y2123" s="266">
        <v>303</v>
      </c>
    </row>
    <row r="2124" spans="1:25" ht="17.45" customHeight="1" x14ac:dyDescent="0.25">
      <c r="A2124" s="257">
        <f t="shared" si="2965"/>
        <v>10</v>
      </c>
      <c r="B2124" s="257">
        <f t="shared" si="2966"/>
        <v>2023</v>
      </c>
      <c r="C2124" s="435">
        <f t="shared" si="2997"/>
        <v>45220</v>
      </c>
      <c r="D2124" s="434">
        <v>2.92E-2</v>
      </c>
      <c r="E2124" s="436"/>
      <c r="F2124" s="434"/>
      <c r="G2124" s="438"/>
      <c r="H2124" s="436">
        <v>1.6400000000000001E-2</v>
      </c>
      <c r="I2124" s="434">
        <v>1.6299999999999999E-2</v>
      </c>
      <c r="J2124" s="436"/>
      <c r="K2124" s="434">
        <v>2.75E-2</v>
      </c>
      <c r="L2124" s="436"/>
      <c r="M2124" s="264">
        <f t="shared" si="2989"/>
        <v>2.5756666666666667E-2</v>
      </c>
      <c r="N2124" s="264">
        <f t="shared" si="2990"/>
        <v>3.0501999999999998E-2</v>
      </c>
      <c r="O2124" s="264">
        <f t="shared" si="2991"/>
        <v>2.4511000000000008E-2</v>
      </c>
      <c r="P2124" s="264">
        <f t="shared" si="2992"/>
        <v>3.019666666666667E-2</v>
      </c>
      <c r="Q2124" s="442">
        <f t="shared" si="2999"/>
        <v>2.92E-2</v>
      </c>
      <c r="R2124" s="442">
        <f t="shared" si="3000"/>
        <v>1.6400000000000001E-2</v>
      </c>
      <c r="S2124" s="442">
        <f t="shared" si="3001"/>
        <v>1.6299999999999999E-2</v>
      </c>
      <c r="T2124" s="442">
        <f t="shared" si="3002"/>
        <v>2.75E-2</v>
      </c>
      <c r="V2124" s="442">
        <f>AVERAGE(Q2124:T2124)</f>
        <v>2.2349999999999998E-2</v>
      </c>
      <c r="W2124" s="445"/>
      <c r="X2124" s="257"/>
      <c r="Y2124" s="266">
        <v>303</v>
      </c>
    </row>
    <row r="2125" spans="1:25" ht="17.45" customHeight="1" x14ac:dyDescent="0.25">
      <c r="A2125" s="257">
        <f t="shared" si="2965"/>
        <v>10</v>
      </c>
      <c r="B2125" s="257">
        <f t="shared" si="2966"/>
        <v>2023</v>
      </c>
      <c r="C2125" s="435">
        <f t="shared" si="2997"/>
        <v>45221</v>
      </c>
      <c r="D2125" s="434"/>
      <c r="E2125" s="436">
        <v>1.34E-2</v>
      </c>
      <c r="F2125" s="434"/>
      <c r="G2125" s="438">
        <v>9.7699999999999992E-3</v>
      </c>
      <c r="H2125" s="436"/>
      <c r="I2125" s="434"/>
      <c r="J2125" s="436">
        <v>5.4999999999999997E-3</v>
      </c>
      <c r="K2125" s="434"/>
      <c r="L2125" s="436">
        <v>2.3E-2</v>
      </c>
      <c r="M2125" s="264">
        <f t="shared" si="2989"/>
        <v>2.5509999999999994E-2</v>
      </c>
      <c r="N2125" s="264">
        <f t="shared" si="2990"/>
        <v>3.0052571428571432E-2</v>
      </c>
      <c r="O2125" s="264">
        <f t="shared" si="2991"/>
        <v>2.3877666666666676E-2</v>
      </c>
      <c r="P2125" s="264">
        <f t="shared" si="2992"/>
        <v>2.9640000000000003E-2</v>
      </c>
      <c r="Q2125" s="442">
        <f t="shared" si="2999"/>
        <v>1.34E-2</v>
      </c>
      <c r="R2125" s="442">
        <f t="shared" si="3000"/>
        <v>9.7699999999999992E-3</v>
      </c>
      <c r="S2125" s="442">
        <f t="shared" si="3001"/>
        <v>5.4999999999999997E-3</v>
      </c>
      <c r="T2125" s="442">
        <f t="shared" si="3002"/>
        <v>2.3E-2</v>
      </c>
      <c r="V2125" s="442">
        <f>AVERAGE(Q2125:T2125)</f>
        <v>1.29175E-2</v>
      </c>
      <c r="W2125" s="445"/>
      <c r="X2125" s="265">
        <f>AVERAGE(Q2124:T2125)</f>
        <v>1.763375E-2</v>
      </c>
      <c r="Y2125" s="266">
        <v>303</v>
      </c>
    </row>
    <row r="2126" spans="1:25" ht="17.45" customHeight="1" x14ac:dyDescent="0.25">
      <c r="A2126" s="257">
        <f t="shared" si="2965"/>
        <v>10</v>
      </c>
      <c r="B2126" s="257">
        <f t="shared" si="2966"/>
        <v>2023</v>
      </c>
      <c r="C2126" s="48">
        <f t="shared" si="2997"/>
        <v>45222</v>
      </c>
      <c r="D2126" s="275">
        <v>2.1299999999999999E-2</v>
      </c>
      <c r="E2126" s="276"/>
      <c r="F2126" s="275">
        <v>1.49E-2</v>
      </c>
      <c r="G2126" s="277"/>
      <c r="H2126" s="276">
        <v>1.44E-2</v>
      </c>
      <c r="I2126" s="275">
        <v>1.7000000000000001E-2</v>
      </c>
      <c r="J2126" s="276"/>
      <c r="K2126" s="275">
        <v>2.7900000000000001E-2</v>
      </c>
      <c r="L2126" s="276"/>
      <c r="M2126" s="264">
        <f t="shared" si="2989"/>
        <v>2.5726666666666665E-2</v>
      </c>
      <c r="N2126" s="264">
        <f t="shared" si="2990"/>
        <v>2.9895428571428573E-2</v>
      </c>
      <c r="O2126" s="264">
        <f t="shared" si="2991"/>
        <v>2.4071000000000006E-2</v>
      </c>
      <c r="P2126" s="264">
        <f t="shared" si="2992"/>
        <v>3.0066666666666676E-2</v>
      </c>
      <c r="Q2126" s="265">
        <f t="shared" si="2999"/>
        <v>2.1299999999999999E-2</v>
      </c>
      <c r="R2126" s="265">
        <f t="shared" si="3000"/>
        <v>1.465E-2</v>
      </c>
      <c r="S2126" s="265">
        <f t="shared" si="3001"/>
        <v>1.7000000000000001E-2</v>
      </c>
      <c r="T2126" s="265">
        <f t="shared" si="3002"/>
        <v>2.7900000000000001E-2</v>
      </c>
      <c r="W2126" s="265">
        <f t="shared" ref="W2126:W2128" si="3004">AVERAGE(Q2126:T2126)</f>
        <v>2.0212500000000001E-2</v>
      </c>
    </row>
    <row r="2127" spans="1:25" ht="17.45" customHeight="1" x14ac:dyDescent="0.25">
      <c r="A2127" s="257">
        <f t="shared" si="2965"/>
        <v>10</v>
      </c>
      <c r="B2127" s="257">
        <f t="shared" si="2966"/>
        <v>2023</v>
      </c>
      <c r="C2127" s="8">
        <f t="shared" si="2997"/>
        <v>45223</v>
      </c>
      <c r="D2127" s="260"/>
      <c r="E2127" s="261">
        <v>2.2200000000000001E-2</v>
      </c>
      <c r="F2127" s="260"/>
      <c r="G2127" s="262">
        <v>2.23E-2</v>
      </c>
      <c r="H2127" s="261"/>
      <c r="I2127" s="260"/>
      <c r="J2127" s="261">
        <v>2.2100000000000002E-2</v>
      </c>
      <c r="K2127" s="260"/>
      <c r="L2127" s="261">
        <v>4.19E-2</v>
      </c>
      <c r="M2127" s="264">
        <f t="shared" si="2989"/>
        <v>2.6116666666666667E-2</v>
      </c>
      <c r="N2127" s="264">
        <f t="shared" si="2990"/>
        <v>3.0203999999999998E-2</v>
      </c>
      <c r="O2127" s="264">
        <f t="shared" si="2991"/>
        <v>2.4519666666666672E-2</v>
      </c>
      <c r="P2127" s="264">
        <f t="shared" si="2992"/>
        <v>3.0933333333333344E-2</v>
      </c>
      <c r="Q2127" s="265">
        <f t="shared" ref="Q2127:Q2128" si="3005">IFERROR(AVERAGE(D2127:E2127),"")</f>
        <v>2.2200000000000001E-2</v>
      </c>
      <c r="R2127" s="265">
        <f t="shared" ref="R2127:R2128" si="3006">IFERROR(AVERAGE(F2127:H2127),"")</f>
        <v>2.23E-2</v>
      </c>
      <c r="S2127" s="265">
        <f t="shared" ref="S2127:S2128" si="3007">IFERROR(AVERAGE(I2127:J2127),"")</f>
        <v>2.2100000000000002E-2</v>
      </c>
      <c r="T2127" s="265">
        <f t="shared" ref="T2127:T2128" si="3008">IFERROR(AVERAGE(K2127:L2127),"")</f>
        <v>4.19E-2</v>
      </c>
      <c r="W2127" s="265">
        <f t="shared" si="3004"/>
        <v>2.7124999999999996E-2</v>
      </c>
    </row>
    <row r="2128" spans="1:25" ht="17.45" customHeight="1" x14ac:dyDescent="0.25">
      <c r="A2128" s="257">
        <f t="shared" si="2965"/>
        <v>10</v>
      </c>
      <c r="B2128" s="257">
        <f t="shared" si="2966"/>
        <v>2023</v>
      </c>
      <c r="C2128" s="8">
        <f t="shared" si="2997"/>
        <v>45224</v>
      </c>
      <c r="D2128" s="260">
        <v>1.7399999999999999E-2</v>
      </c>
      <c r="E2128" s="261"/>
      <c r="F2128" s="260">
        <v>1.21E-2</v>
      </c>
      <c r="G2128" s="262"/>
      <c r="H2128" s="261"/>
      <c r="I2128" s="260">
        <v>1.84E-2</v>
      </c>
      <c r="J2128" s="261"/>
      <c r="K2128" s="260">
        <v>3.04E-2</v>
      </c>
      <c r="L2128" s="261"/>
      <c r="M2128" s="264">
        <f t="shared" si="2989"/>
        <v>2.5436666666666666E-2</v>
      </c>
      <c r="N2128" s="264">
        <f t="shared" si="2990"/>
        <v>2.9606857142857143E-2</v>
      </c>
      <c r="O2128" s="264">
        <f t="shared" si="2991"/>
        <v>2.437633333333334E-2</v>
      </c>
      <c r="P2128" s="264">
        <f t="shared" si="2992"/>
        <v>3.0850000000000009E-2</v>
      </c>
      <c r="Q2128" s="265">
        <f t="shared" si="3005"/>
        <v>1.7399999999999999E-2</v>
      </c>
      <c r="R2128" s="265">
        <f t="shared" si="3006"/>
        <v>1.21E-2</v>
      </c>
      <c r="S2128" s="265">
        <f t="shared" si="3007"/>
        <v>1.84E-2</v>
      </c>
      <c r="T2128" s="265">
        <f t="shared" si="3008"/>
        <v>3.04E-2</v>
      </c>
      <c r="W2128" s="265">
        <f t="shared" si="3004"/>
        <v>1.9574999999999999E-2</v>
      </c>
    </row>
    <row r="2129" spans="1:30" ht="17.45" customHeight="1" x14ac:dyDescent="0.25">
      <c r="A2129" s="257">
        <f t="shared" si="2965"/>
        <v>10</v>
      </c>
      <c r="B2129" s="257">
        <f t="shared" si="2966"/>
        <v>2023</v>
      </c>
      <c r="C2129" s="8">
        <f t="shared" si="2997"/>
        <v>45225</v>
      </c>
      <c r="D2129" s="260"/>
      <c r="E2129" s="261">
        <v>1.83E-2</v>
      </c>
      <c r="F2129" s="260"/>
      <c r="G2129" s="262">
        <v>1.9400000000000001E-2</v>
      </c>
      <c r="H2129" s="261"/>
      <c r="I2129" s="260"/>
      <c r="J2129" s="261">
        <v>2.18E-2</v>
      </c>
      <c r="K2129" s="260"/>
      <c r="L2129" s="261">
        <v>2.9499999999999998E-2</v>
      </c>
      <c r="M2129" s="264">
        <f t="shared" si="2989"/>
        <v>2.4736666666666667E-2</v>
      </c>
      <c r="N2129" s="264">
        <f t="shared" si="2990"/>
        <v>2.9206857142857146E-2</v>
      </c>
      <c r="O2129" s="264">
        <f t="shared" si="2991"/>
        <v>2.3849666666666668E-2</v>
      </c>
      <c r="P2129" s="264">
        <f t="shared" si="2992"/>
        <v>3.0216666666666669E-2</v>
      </c>
      <c r="Q2129" s="265">
        <f t="shared" ref="Q2129:Q2133" si="3009">IFERROR(AVERAGE(D2129:E2129),"")</f>
        <v>1.83E-2</v>
      </c>
      <c r="R2129" s="265">
        <f t="shared" ref="R2129:R2133" si="3010">IFERROR(AVERAGE(F2129:H2129),"")</f>
        <v>1.9400000000000001E-2</v>
      </c>
      <c r="S2129" s="265">
        <f t="shared" ref="S2129:S2133" si="3011">IFERROR(AVERAGE(I2129:J2129),"")</f>
        <v>2.18E-2</v>
      </c>
      <c r="T2129" s="265">
        <f t="shared" ref="T2129:T2133" si="3012">IFERROR(AVERAGE(K2129:L2129),"")</f>
        <v>2.9499999999999998E-2</v>
      </c>
      <c r="W2129" s="265">
        <f t="shared" ref="W2129:W2130" si="3013">AVERAGE(Q2129:T2129)</f>
        <v>2.2249999999999999E-2</v>
      </c>
    </row>
    <row r="2130" spans="1:30" ht="17.45" customHeight="1" x14ac:dyDescent="0.25">
      <c r="A2130" s="257">
        <f t="shared" si="2965"/>
        <v>10</v>
      </c>
      <c r="B2130" s="257">
        <f t="shared" si="2966"/>
        <v>2023</v>
      </c>
      <c r="C2130" s="8">
        <f t="shared" si="2997"/>
        <v>45226</v>
      </c>
      <c r="D2130" s="260">
        <v>1.8599999999999998E-2</v>
      </c>
      <c r="E2130" s="261"/>
      <c r="F2130" s="260"/>
      <c r="G2130" s="262"/>
      <c r="H2130" s="261">
        <v>1.8599999999999998E-2</v>
      </c>
      <c r="I2130" s="260">
        <v>2.18E-2</v>
      </c>
      <c r="J2130" s="261"/>
      <c r="K2130" s="260">
        <v>3.4500000000000003E-2</v>
      </c>
      <c r="L2130" s="261"/>
      <c r="M2130" s="264">
        <f t="shared" si="2989"/>
        <v>2.4199999999999996E-2</v>
      </c>
      <c r="N2130" s="264">
        <f t="shared" si="2990"/>
        <v>2.8795428571428566E-2</v>
      </c>
      <c r="O2130" s="264">
        <f t="shared" si="2991"/>
        <v>2.3376333333333336E-2</v>
      </c>
      <c r="P2130" s="264">
        <f t="shared" si="2992"/>
        <v>2.9706666666666666E-2</v>
      </c>
      <c r="Q2130" s="265">
        <f t="shared" si="3009"/>
        <v>1.8599999999999998E-2</v>
      </c>
      <c r="R2130" s="265">
        <f t="shared" si="3010"/>
        <v>1.8599999999999998E-2</v>
      </c>
      <c r="S2130" s="265">
        <f t="shared" si="3011"/>
        <v>2.18E-2</v>
      </c>
      <c r="T2130" s="265">
        <f t="shared" si="3012"/>
        <v>3.4500000000000003E-2</v>
      </c>
      <c r="W2130" s="265">
        <f t="shared" si="3013"/>
        <v>2.3375E-2</v>
      </c>
      <c r="X2130" s="265">
        <f>AVERAGE(Q2126:T2130)</f>
        <v>2.2507500000000003E-2</v>
      </c>
      <c r="Y2130" s="266">
        <v>304</v>
      </c>
    </row>
    <row r="2131" spans="1:30" ht="17.45" customHeight="1" thickBot="1" x14ac:dyDescent="0.3">
      <c r="A2131" s="257">
        <f t="shared" si="2965"/>
        <v>10</v>
      </c>
      <c r="B2131" s="257">
        <f t="shared" si="2966"/>
        <v>2023</v>
      </c>
      <c r="C2131" s="435">
        <f t="shared" si="2997"/>
        <v>45227</v>
      </c>
      <c r="D2131" s="434"/>
      <c r="E2131" s="436">
        <v>1.04E-2</v>
      </c>
      <c r="F2131" s="434"/>
      <c r="G2131" s="438">
        <v>1.23E-2</v>
      </c>
      <c r="H2131" s="436"/>
      <c r="I2131" s="434"/>
      <c r="J2131" s="436">
        <v>8.7200000000000003E-3</v>
      </c>
      <c r="K2131" s="434"/>
      <c r="L2131" s="436">
        <v>2.93E-2</v>
      </c>
      <c r="M2131" s="264">
        <f t="shared" si="2989"/>
        <v>2.3603333333333327E-2</v>
      </c>
      <c r="N2131" s="264">
        <f t="shared" si="2990"/>
        <v>2.8301142857142851E-2</v>
      </c>
      <c r="O2131" s="264">
        <f t="shared" si="2991"/>
        <v>2.2803666666666667E-2</v>
      </c>
      <c r="P2131" s="264">
        <f t="shared" si="2992"/>
        <v>2.9756666666666667E-2</v>
      </c>
      <c r="Q2131" s="442">
        <f t="shared" si="3009"/>
        <v>1.04E-2</v>
      </c>
      <c r="R2131" s="442">
        <f t="shared" si="3010"/>
        <v>1.23E-2</v>
      </c>
      <c r="S2131" s="442">
        <f t="shared" si="3011"/>
        <v>8.7200000000000003E-3</v>
      </c>
      <c r="T2131" s="442">
        <f t="shared" si="3012"/>
        <v>2.93E-2</v>
      </c>
      <c r="V2131" s="442">
        <f>AVERAGE(Q2131:T2131)</f>
        <v>1.5179999999999999E-2</v>
      </c>
      <c r="W2131" s="445"/>
      <c r="X2131" s="257"/>
      <c r="Y2131" s="266">
        <v>304</v>
      </c>
    </row>
    <row r="2132" spans="1:30" ht="17.45" customHeight="1" thickBot="1" x14ac:dyDescent="0.3">
      <c r="A2132" s="257">
        <f t="shared" si="2965"/>
        <v>10</v>
      </c>
      <c r="B2132" s="257">
        <f t="shared" si="2966"/>
        <v>2023</v>
      </c>
      <c r="C2132" s="48">
        <f t="shared" si="2997"/>
        <v>45228</v>
      </c>
      <c r="D2132" s="434">
        <v>1.7299999999999999E-2</v>
      </c>
      <c r="E2132" s="436"/>
      <c r="F2132" s="434">
        <v>1.4500000000000001E-2</v>
      </c>
      <c r="G2132" s="438"/>
      <c r="H2132" s="436">
        <v>1.35E-2</v>
      </c>
      <c r="I2132" s="434">
        <v>2.6599999999999999E-2</v>
      </c>
      <c r="J2132" s="436"/>
      <c r="K2132" s="434">
        <v>2.3099999999999999E-2</v>
      </c>
      <c r="L2132" s="436"/>
      <c r="M2132" s="264">
        <f t="shared" si="2989"/>
        <v>2.3353333333333327E-2</v>
      </c>
      <c r="N2132" s="264">
        <f t="shared" si="2990"/>
        <v>2.7858285714285707E-2</v>
      </c>
      <c r="O2132" s="264">
        <f t="shared" si="2991"/>
        <v>2.2956999999999998E-2</v>
      </c>
      <c r="P2132" s="264">
        <f t="shared" si="2992"/>
        <v>2.9596666666666663E-2</v>
      </c>
      <c r="Q2132" s="442">
        <f t="shared" si="3009"/>
        <v>1.7299999999999999E-2</v>
      </c>
      <c r="R2132" s="442">
        <f t="shared" si="3010"/>
        <v>1.4E-2</v>
      </c>
      <c r="S2132" s="442">
        <f t="shared" si="3011"/>
        <v>2.6599999999999999E-2</v>
      </c>
      <c r="T2132" s="442">
        <f t="shared" si="3012"/>
        <v>2.3099999999999999E-2</v>
      </c>
      <c r="V2132" s="442">
        <f>AVERAGE(Q2132:T2132)</f>
        <v>2.0250000000000001E-2</v>
      </c>
      <c r="W2132" s="445"/>
      <c r="X2132" s="265">
        <f>AVERAGE(Q2131:T2132)</f>
        <v>1.7714999999999998E-2</v>
      </c>
      <c r="Y2132" s="266">
        <v>304</v>
      </c>
      <c r="Z2132" s="514" t="s">
        <v>85</v>
      </c>
      <c r="AA2132" s="515">
        <v>2023</v>
      </c>
      <c r="AB2132" s="516"/>
      <c r="AC2132" s="516"/>
      <c r="AD2132" s="516"/>
    </row>
    <row r="2133" spans="1:30" ht="17.45" customHeight="1" x14ac:dyDescent="0.25">
      <c r="A2133" s="257">
        <f t="shared" si="2965"/>
        <v>10</v>
      </c>
      <c r="B2133" s="257">
        <f t="shared" si="2966"/>
        <v>2023</v>
      </c>
      <c r="C2133" s="8">
        <f t="shared" si="2997"/>
        <v>45229</v>
      </c>
      <c r="D2133" s="260"/>
      <c r="E2133" s="261">
        <v>2.1100000000000001E-2</v>
      </c>
      <c r="F2133" s="260"/>
      <c r="G2133" s="262">
        <v>2.41E-2</v>
      </c>
      <c r="H2133" s="261"/>
      <c r="I2133" s="260"/>
      <c r="J2133" s="261">
        <v>2.8000000000000001E-2</v>
      </c>
      <c r="K2133" s="260"/>
      <c r="L2133" s="261">
        <v>3.7499999999999999E-2</v>
      </c>
      <c r="M2133" s="264">
        <f t="shared" si="2989"/>
        <v>2.353333333333333E-2</v>
      </c>
      <c r="N2133" s="264">
        <f t="shared" si="2990"/>
        <v>2.8129714285714275E-2</v>
      </c>
      <c r="O2133" s="264">
        <f t="shared" si="2991"/>
        <v>2.3601333333333332E-2</v>
      </c>
      <c r="P2133" s="264">
        <f t="shared" si="2992"/>
        <v>3.0053333333333331E-2</v>
      </c>
      <c r="Q2133" s="265">
        <f t="shared" si="3009"/>
        <v>2.1100000000000001E-2</v>
      </c>
      <c r="R2133" s="265">
        <f t="shared" si="3010"/>
        <v>2.41E-2</v>
      </c>
      <c r="S2133" s="265">
        <f t="shared" si="3011"/>
        <v>2.8000000000000001E-2</v>
      </c>
      <c r="T2133" s="265">
        <f t="shared" si="3012"/>
        <v>3.7499999999999999E-2</v>
      </c>
      <c r="W2133" s="265">
        <f t="shared" ref="W2133:W2134" si="3014">AVERAGE(Q2133:T2133)</f>
        <v>2.7674999999999998E-2</v>
      </c>
      <c r="Z2133" s="517" t="s">
        <v>35</v>
      </c>
      <c r="AA2133" s="517" t="s">
        <v>1</v>
      </c>
      <c r="AB2133" s="517" t="s">
        <v>2</v>
      </c>
      <c r="AC2133" s="517" t="s">
        <v>9</v>
      </c>
      <c r="AD2133" s="517" t="s">
        <v>12</v>
      </c>
    </row>
    <row r="2134" spans="1:30" ht="17.45" customHeight="1" thickBot="1" x14ac:dyDescent="0.3">
      <c r="A2134" s="257">
        <f t="shared" si="2965"/>
        <v>10</v>
      </c>
      <c r="B2134" s="257">
        <f t="shared" si="2966"/>
        <v>2023</v>
      </c>
      <c r="C2134" s="116">
        <f t="shared" si="2997"/>
        <v>45230</v>
      </c>
      <c r="D2134" s="126">
        <v>2.0199999999999999E-2</v>
      </c>
      <c r="E2134" s="129"/>
      <c r="F2134" s="126">
        <v>2.7300000000000001E-2</v>
      </c>
      <c r="G2134" s="128"/>
      <c r="H2134" s="129"/>
      <c r="I2134" s="126">
        <v>2.98E-2</v>
      </c>
      <c r="J2134" s="129"/>
      <c r="K2134" s="126">
        <v>3.6600000000000001E-2</v>
      </c>
      <c r="L2134" s="129"/>
      <c r="M2134" s="264">
        <f t="shared" si="2989"/>
        <v>2.3629999999999995E-2</v>
      </c>
      <c r="N2134" s="264">
        <f t="shared" si="2990"/>
        <v>2.8679142857142848E-2</v>
      </c>
      <c r="O2134" s="264">
        <f t="shared" si="2991"/>
        <v>2.4440666666666666E-2</v>
      </c>
      <c r="P2134" s="264">
        <f t="shared" si="2992"/>
        <v>3.077333333333333E-2</v>
      </c>
      <c r="Q2134" s="265">
        <f t="shared" ref="Q2134" si="3015">IFERROR(AVERAGE(D2134:E2134),"")</f>
        <v>2.0199999999999999E-2</v>
      </c>
      <c r="R2134" s="265">
        <f t="shared" ref="R2134" si="3016">IFERROR(AVERAGE(F2134:H2134),"")</f>
        <v>2.7300000000000001E-2</v>
      </c>
      <c r="S2134" s="265">
        <f t="shared" ref="S2134" si="3017">IFERROR(AVERAGE(I2134:J2134),"")</f>
        <v>2.98E-2</v>
      </c>
      <c r="T2134" s="265">
        <f t="shared" ref="T2134" si="3018">IFERROR(AVERAGE(K2134:L2134),"")</f>
        <v>3.6600000000000001E-2</v>
      </c>
      <c r="W2134" s="265">
        <f t="shared" si="3014"/>
        <v>2.8475E-2</v>
      </c>
      <c r="Z2134" s="518" t="s">
        <v>58</v>
      </c>
      <c r="AA2134" s="519">
        <f>AVERAGE(D2104:E2134)</f>
        <v>2.3425806451612897E-2</v>
      </c>
      <c r="AB2134" s="519">
        <f>AVERAGE(F2104:H2134)</f>
        <v>2.8106666666666655E-2</v>
      </c>
      <c r="AC2134" s="519">
        <f>AVERAGE(I2104:J2134)</f>
        <v>2.3801290322580645E-2</v>
      </c>
      <c r="AD2134" s="519">
        <f>AVERAGE(K2104:L2134)</f>
        <v>3.0264516129032255E-2</v>
      </c>
    </row>
    <row r="2135" spans="1:30" ht="17.45" customHeight="1" x14ac:dyDescent="0.25">
      <c r="A2135" s="257">
        <f t="shared" si="2965"/>
        <v>11</v>
      </c>
      <c r="B2135" s="257">
        <f t="shared" si="2966"/>
        <v>2023</v>
      </c>
      <c r="C2135" s="115">
        <f t="shared" si="2997"/>
        <v>45231</v>
      </c>
      <c r="D2135" s="122"/>
      <c r="E2135" s="124">
        <v>1.83E-2</v>
      </c>
      <c r="F2135" s="122"/>
      <c r="G2135" s="123">
        <v>2.5399999999999999E-2</v>
      </c>
      <c r="H2135" s="124"/>
      <c r="I2135" s="122"/>
      <c r="J2135" s="124">
        <v>2.64E-2</v>
      </c>
      <c r="K2135" s="122"/>
      <c r="L2135" s="124">
        <v>4.2500000000000003E-2</v>
      </c>
      <c r="M2135" s="264">
        <f t="shared" si="2989"/>
        <v>2.354666666666666E-2</v>
      </c>
      <c r="N2135" s="264">
        <f t="shared" si="2990"/>
        <v>2.8656285714285707E-2</v>
      </c>
      <c r="O2135" s="264">
        <f t="shared" si="2991"/>
        <v>2.4513999999999998E-2</v>
      </c>
      <c r="P2135" s="264">
        <f t="shared" si="2992"/>
        <v>3.1053333333333329E-2</v>
      </c>
      <c r="Q2135" s="265">
        <f t="shared" ref="Q2135:Q2136" si="3019">IFERROR(AVERAGE(D2135:E2135),"")</f>
        <v>1.83E-2</v>
      </c>
      <c r="R2135" s="265">
        <f t="shared" ref="R2135:R2136" si="3020">IFERROR(AVERAGE(F2135:H2135),"")</f>
        <v>2.5399999999999999E-2</v>
      </c>
      <c r="S2135" s="265">
        <f t="shared" ref="S2135:S2136" si="3021">IFERROR(AVERAGE(I2135:J2135),"")</f>
        <v>2.64E-2</v>
      </c>
      <c r="T2135" s="265">
        <f t="shared" ref="T2135:T2136" si="3022">IFERROR(AVERAGE(K2135:L2135),"")</f>
        <v>4.2500000000000003E-2</v>
      </c>
      <c r="W2135" s="265">
        <f t="shared" ref="W2135:W2136" si="3023">AVERAGE(Q2135:T2135)</f>
        <v>2.8150000000000001E-2</v>
      </c>
      <c r="Z2135" s="518" t="s">
        <v>59</v>
      </c>
      <c r="AA2135" s="519">
        <f>MAX(D2104:E2134)</f>
        <v>4.19E-2</v>
      </c>
      <c r="AB2135" s="519">
        <f>MAX(F2104:H2134)</f>
        <v>0.17</v>
      </c>
      <c r="AC2135" s="519">
        <f>MAX(I2104:J2134)</f>
        <v>4.58E-2</v>
      </c>
      <c r="AD2135" s="519">
        <f>MAX(K2104:L2134)</f>
        <v>5.3400000000000003E-2</v>
      </c>
    </row>
    <row r="2136" spans="1:30" ht="17.45" customHeight="1" thickBot="1" x14ac:dyDescent="0.3">
      <c r="A2136" s="257">
        <f t="shared" si="2965"/>
        <v>11</v>
      </c>
      <c r="B2136" s="257">
        <f t="shared" si="2966"/>
        <v>2023</v>
      </c>
      <c r="C2136" s="8">
        <f t="shared" si="2997"/>
        <v>45232</v>
      </c>
      <c r="D2136" s="260">
        <v>2.3699999999999999E-2</v>
      </c>
      <c r="E2136" s="261"/>
      <c r="F2136" s="260"/>
      <c r="G2136" s="262"/>
      <c r="H2136" s="261">
        <v>3.9E-2</v>
      </c>
      <c r="I2136" s="260">
        <v>2.3199999999999998E-2</v>
      </c>
      <c r="J2136" s="261"/>
      <c r="K2136" s="260">
        <v>3.7199999999999997E-2</v>
      </c>
      <c r="L2136" s="261"/>
      <c r="M2136" s="264">
        <f t="shared" si="2989"/>
        <v>2.3523333333333334E-2</v>
      </c>
      <c r="N2136" s="264">
        <f t="shared" si="2990"/>
        <v>2.8781999999999992E-2</v>
      </c>
      <c r="O2136" s="264">
        <f t="shared" si="2991"/>
        <v>2.4350666666666666E-2</v>
      </c>
      <c r="P2136" s="264">
        <f t="shared" si="2992"/>
        <v>3.1346666666666662E-2</v>
      </c>
      <c r="Q2136" s="265">
        <f t="shared" si="3019"/>
        <v>2.3699999999999999E-2</v>
      </c>
      <c r="R2136" s="265">
        <f t="shared" si="3020"/>
        <v>3.9E-2</v>
      </c>
      <c r="S2136" s="265">
        <f t="shared" si="3021"/>
        <v>2.3199999999999998E-2</v>
      </c>
      <c r="T2136" s="265">
        <f t="shared" si="3022"/>
        <v>3.7199999999999997E-2</v>
      </c>
      <c r="W2136" s="265">
        <f t="shared" si="3023"/>
        <v>3.0775E-2</v>
      </c>
      <c r="Z2136" s="520" t="s">
        <v>128</v>
      </c>
      <c r="AA2136" s="521">
        <f>COUNTIF(D2104:E2134,"&gt;=0.075")</f>
        <v>0</v>
      </c>
      <c r="AB2136" s="521">
        <f>COUNTIF(F2104:H2134,"&gt;=0.075")</f>
        <v>1</v>
      </c>
      <c r="AC2136" s="521">
        <f>COUNTIF(I2104:J2134,"&gt;=0.075")</f>
        <v>0</v>
      </c>
      <c r="AD2136" s="521">
        <f>COUNTIF(K2104:L2134,"&gt;=0.075")</f>
        <v>0</v>
      </c>
    </row>
    <row r="2137" spans="1:30" ht="17.45" customHeight="1" thickBot="1" x14ac:dyDescent="0.3">
      <c r="A2137" s="257">
        <f t="shared" si="2965"/>
        <v>11</v>
      </c>
      <c r="B2137" s="257">
        <f t="shared" si="2966"/>
        <v>2023</v>
      </c>
      <c r="C2137" s="8">
        <f t="shared" si="2997"/>
        <v>45233</v>
      </c>
      <c r="D2137" s="260"/>
      <c r="E2137" s="261">
        <v>2.63E-2</v>
      </c>
      <c r="F2137" s="260"/>
      <c r="G2137" s="262">
        <v>2.92E-2</v>
      </c>
      <c r="H2137" s="261"/>
      <c r="I2137" s="260"/>
      <c r="J2137" s="261">
        <v>2.9000000000000001E-2</v>
      </c>
      <c r="K2137" s="260"/>
      <c r="L2137" s="261">
        <v>4.5999999999999999E-2</v>
      </c>
      <c r="M2137" s="264">
        <f t="shared" si="2989"/>
        <v>2.3673333333333331E-2</v>
      </c>
      <c r="N2137" s="264">
        <f t="shared" si="2990"/>
        <v>2.8630571428571422E-2</v>
      </c>
      <c r="O2137" s="264">
        <f t="shared" si="2991"/>
        <v>2.4413999999999998E-2</v>
      </c>
      <c r="P2137" s="264">
        <f t="shared" si="2992"/>
        <v>3.1703333333333333E-2</v>
      </c>
      <c r="Q2137" s="265">
        <f t="shared" ref="Q2137:Q2140" si="3024">IFERROR(AVERAGE(D2137:E2137),"")</f>
        <v>2.63E-2</v>
      </c>
      <c r="R2137" s="265">
        <f t="shared" ref="R2137:R2140" si="3025">IFERROR(AVERAGE(F2137:H2137),"")</f>
        <v>2.92E-2</v>
      </c>
      <c r="S2137" s="265">
        <f t="shared" ref="S2137:S2140" si="3026">IFERROR(AVERAGE(I2137:J2137),"")</f>
        <v>2.9000000000000001E-2</v>
      </c>
      <c r="T2137" s="265">
        <f t="shared" ref="T2137:T2140" si="3027">IFERROR(AVERAGE(K2137:L2137),"")</f>
        <v>4.5999999999999999E-2</v>
      </c>
      <c r="W2137" s="265">
        <f t="shared" ref="W2137" si="3028">AVERAGE(Q2137:T2137)</f>
        <v>3.2625000000000001E-2</v>
      </c>
      <c r="X2137" s="265">
        <f>AVERAGE(Q2133:T2137)</f>
        <v>2.954E-2</v>
      </c>
      <c r="Y2137" s="266">
        <v>305</v>
      </c>
      <c r="AC2137" s="664">
        <f>SUM(AA2136:AD2136)</f>
        <v>1</v>
      </c>
      <c r="AD2137" s="522">
        <f>AVERAGE(AA2134:AD2134)</f>
        <v>2.6399569892473114E-2</v>
      </c>
    </row>
    <row r="2138" spans="1:30" ht="17.45" customHeight="1" x14ac:dyDescent="0.25">
      <c r="A2138" s="257">
        <f t="shared" si="2965"/>
        <v>11</v>
      </c>
      <c r="B2138" s="257">
        <f t="shared" si="2966"/>
        <v>2023</v>
      </c>
      <c r="C2138" s="48">
        <f t="shared" si="2997"/>
        <v>45234</v>
      </c>
      <c r="D2138" s="434">
        <v>2.7099999999999999E-2</v>
      </c>
      <c r="E2138" s="436"/>
      <c r="F2138" s="434">
        <v>2.1399999999999999E-2</v>
      </c>
      <c r="G2138" s="438"/>
      <c r="H2138" s="436">
        <v>2.1399999999999999E-2</v>
      </c>
      <c r="I2138" s="434">
        <v>1.66E-2</v>
      </c>
      <c r="J2138" s="436"/>
      <c r="K2138" s="434">
        <v>2.8400000000000002E-2</v>
      </c>
      <c r="L2138" s="436"/>
      <c r="M2138" s="264">
        <f t="shared" si="2989"/>
        <v>2.3210000000000001E-2</v>
      </c>
      <c r="N2138" s="264">
        <f t="shared" si="2990"/>
        <v>2.7959142857142849E-2</v>
      </c>
      <c r="O2138" s="264">
        <f t="shared" si="2991"/>
        <v>2.3543999999999995E-2</v>
      </c>
      <c r="P2138" s="264">
        <f t="shared" si="2992"/>
        <v>3.0869999999999998E-2</v>
      </c>
      <c r="Q2138" s="442">
        <f t="shared" si="3024"/>
        <v>2.7099999999999999E-2</v>
      </c>
      <c r="R2138" s="442">
        <f t="shared" si="3025"/>
        <v>2.1399999999999999E-2</v>
      </c>
      <c r="S2138" s="442">
        <f t="shared" si="3026"/>
        <v>1.66E-2</v>
      </c>
      <c r="T2138" s="442">
        <f t="shared" si="3027"/>
        <v>2.8400000000000002E-2</v>
      </c>
      <c r="V2138" s="442">
        <f>AVERAGE(Q2138:T2138)</f>
        <v>2.3375E-2</v>
      </c>
      <c r="W2138" s="445"/>
      <c r="X2138" s="257"/>
      <c r="Y2138" s="266">
        <v>305</v>
      </c>
      <c r="AA2138" s="605">
        <f>AA2134-AA2103</f>
        <v>-1.4275268817204381E-3</v>
      </c>
      <c r="AB2138" s="605">
        <f t="shared" ref="AB2138:AD2138" si="3029">AB2134-AB2103</f>
        <v>6.1943809523809477E-3</v>
      </c>
      <c r="AC2138" s="605">
        <f t="shared" si="3029"/>
        <v>4.8759569892473133E-3</v>
      </c>
      <c r="AD2138" s="605">
        <f t="shared" si="3029"/>
        <v>1.0088494623655894E-3</v>
      </c>
    </row>
    <row r="2139" spans="1:30" ht="17.45" customHeight="1" x14ac:dyDescent="0.25">
      <c r="A2139" s="257">
        <f t="shared" si="2965"/>
        <v>11</v>
      </c>
      <c r="B2139" s="257">
        <f t="shared" si="2966"/>
        <v>2023</v>
      </c>
      <c r="C2139" s="435">
        <f t="shared" si="2997"/>
        <v>45235</v>
      </c>
      <c r="D2139" s="434"/>
      <c r="E2139" s="436">
        <v>1.6799999999999999E-2</v>
      </c>
      <c r="F2139" s="434"/>
      <c r="G2139" s="438">
        <v>2.4199999999999999E-2</v>
      </c>
      <c r="H2139" s="436"/>
      <c r="I2139" s="434"/>
      <c r="J2139" s="436">
        <v>2.58E-2</v>
      </c>
      <c r="K2139" s="434"/>
      <c r="L2139" s="436">
        <v>3.09E-2</v>
      </c>
      <c r="M2139" s="264">
        <f t="shared" si="2989"/>
        <v>2.2863333333333333E-2</v>
      </c>
      <c r="N2139" s="264">
        <f t="shared" si="2990"/>
        <v>2.7807714285714279E-2</v>
      </c>
      <c r="O2139" s="264">
        <f t="shared" si="2991"/>
        <v>2.3414000000000001E-2</v>
      </c>
      <c r="P2139" s="264">
        <f t="shared" si="2992"/>
        <v>3.0646666666666666E-2</v>
      </c>
      <c r="Q2139" s="442">
        <f t="shared" si="3024"/>
        <v>1.6799999999999999E-2</v>
      </c>
      <c r="R2139" s="442">
        <f t="shared" si="3025"/>
        <v>2.4199999999999999E-2</v>
      </c>
      <c r="S2139" s="442">
        <f t="shared" si="3026"/>
        <v>2.58E-2</v>
      </c>
      <c r="T2139" s="442">
        <f t="shared" si="3027"/>
        <v>3.09E-2</v>
      </c>
      <c r="V2139" s="442">
        <f>AVERAGE(Q2139:T2139)</f>
        <v>2.4424999999999999E-2</v>
      </c>
      <c r="W2139" s="445"/>
      <c r="X2139" s="265">
        <f>AVERAGE(Q2138:T2139)</f>
        <v>2.3900000000000001E-2</v>
      </c>
      <c r="Y2139" s="266">
        <v>305</v>
      </c>
    </row>
    <row r="2140" spans="1:30" ht="17.45" customHeight="1" x14ac:dyDescent="0.25">
      <c r="A2140" s="257">
        <f t="shared" si="2965"/>
        <v>11</v>
      </c>
      <c r="B2140" s="257">
        <f t="shared" si="2966"/>
        <v>2023</v>
      </c>
      <c r="C2140" s="8">
        <f t="shared" si="2997"/>
        <v>45236</v>
      </c>
      <c r="D2140" s="260">
        <v>3.1099999999999999E-2</v>
      </c>
      <c r="E2140" s="261"/>
      <c r="F2140" s="260">
        <v>3.6400000000000002E-2</v>
      </c>
      <c r="G2140" s="262"/>
      <c r="H2140" s="261"/>
      <c r="I2140" s="260">
        <v>2.4E-2</v>
      </c>
      <c r="J2140" s="261"/>
      <c r="K2140" s="260">
        <v>4.0500000000000001E-2</v>
      </c>
      <c r="L2140" s="261"/>
      <c r="M2140" s="264">
        <f t="shared" si="2989"/>
        <v>2.2503333333333337E-2</v>
      </c>
      <c r="N2140" s="264">
        <f t="shared" si="2990"/>
        <v>2.3990571428571427E-2</v>
      </c>
      <c r="O2140" s="264">
        <f t="shared" si="2991"/>
        <v>2.3510666666666669E-2</v>
      </c>
      <c r="P2140" s="264">
        <f t="shared" si="2992"/>
        <v>3.0939999999999999E-2</v>
      </c>
      <c r="Q2140" s="265">
        <f t="shared" si="3024"/>
        <v>3.1099999999999999E-2</v>
      </c>
      <c r="R2140" s="265">
        <f t="shared" si="3025"/>
        <v>3.6400000000000002E-2</v>
      </c>
      <c r="S2140" s="265">
        <f t="shared" si="3026"/>
        <v>2.4E-2</v>
      </c>
      <c r="T2140" s="265">
        <f t="shared" si="3027"/>
        <v>4.0500000000000001E-2</v>
      </c>
      <c r="W2140" s="265">
        <f t="shared" ref="W2140" si="3030">AVERAGE(Q2140:T2140)</f>
        <v>3.3000000000000002E-2</v>
      </c>
    </row>
    <row r="2141" spans="1:30" ht="17.45" customHeight="1" x14ac:dyDescent="0.25">
      <c r="A2141" s="257">
        <f t="shared" si="2965"/>
        <v>11</v>
      </c>
      <c r="B2141" s="257">
        <f t="shared" si="2966"/>
        <v>2023</v>
      </c>
      <c r="C2141" s="8">
        <f t="shared" si="2997"/>
        <v>45237</v>
      </c>
      <c r="D2141" s="260"/>
      <c r="E2141" s="261">
        <v>5.7700000000000001E-2</v>
      </c>
      <c r="F2141" s="260"/>
      <c r="G2141" s="262">
        <v>6.3799999999999996E-2</v>
      </c>
      <c r="H2141" s="261"/>
      <c r="I2141" s="260"/>
      <c r="J2141" s="261">
        <v>2.6200000000000001E-2</v>
      </c>
      <c r="K2141" s="260"/>
      <c r="L2141" s="134">
        <v>8.8300000000000003E-2</v>
      </c>
      <c r="M2141" s="264">
        <f t="shared" si="2989"/>
        <v>2.3996666666666666E-2</v>
      </c>
      <c r="N2141" s="264">
        <f t="shared" si="2990"/>
        <v>2.5224857142857139E-2</v>
      </c>
      <c r="O2141" s="264">
        <f t="shared" si="2991"/>
        <v>2.4004000000000004E-2</v>
      </c>
      <c r="P2141" s="264">
        <f t="shared" si="2992"/>
        <v>3.3283333333333338E-2</v>
      </c>
      <c r="Q2141" s="265">
        <f t="shared" ref="Q2141:Q2142" si="3031">IFERROR(AVERAGE(D2141:E2141),"")</f>
        <v>5.7700000000000001E-2</v>
      </c>
      <c r="R2141" s="265">
        <f t="shared" ref="R2141:R2142" si="3032">IFERROR(AVERAGE(F2141:H2141),"")</f>
        <v>6.3799999999999996E-2</v>
      </c>
      <c r="S2141" s="265">
        <f t="shared" ref="S2141:S2142" si="3033">IFERROR(AVERAGE(I2141:J2141),"")</f>
        <v>2.6200000000000001E-2</v>
      </c>
      <c r="T2141" s="334">
        <f t="shared" ref="T2141:T2142" si="3034">IFERROR(AVERAGE(K2141:L2141),"")</f>
        <v>8.8300000000000003E-2</v>
      </c>
      <c r="W2141" s="265">
        <f t="shared" ref="W2141:W2142" si="3035">AVERAGE(Q2141:T2141)</f>
        <v>5.8999999999999997E-2</v>
      </c>
    </row>
    <row r="2142" spans="1:30" ht="17.45" customHeight="1" x14ac:dyDescent="0.25">
      <c r="A2142" s="257">
        <f t="shared" si="2965"/>
        <v>11</v>
      </c>
      <c r="B2142" s="257">
        <f t="shared" si="2966"/>
        <v>2023</v>
      </c>
      <c r="C2142" s="8">
        <f t="shared" si="2997"/>
        <v>45238</v>
      </c>
      <c r="D2142" s="260">
        <v>6.1199999999999997E-2</v>
      </c>
      <c r="E2142" s="261"/>
      <c r="F2142" s="260"/>
      <c r="G2142" s="262"/>
      <c r="H2142" s="261">
        <v>7.22E-2</v>
      </c>
      <c r="I2142" s="260">
        <v>5.8400000000000001E-2</v>
      </c>
      <c r="J2142" s="261"/>
      <c r="K2142" s="260">
        <v>7.1999999999999995E-2</v>
      </c>
      <c r="L2142" s="261"/>
      <c r="M2142" s="264">
        <f t="shared" si="2989"/>
        <v>2.5193333333333338E-2</v>
      </c>
      <c r="N2142" s="264">
        <f t="shared" si="2990"/>
        <v>2.6696285714285711E-2</v>
      </c>
      <c r="O2142" s="264">
        <f t="shared" si="2991"/>
        <v>2.5034000000000001E-2</v>
      </c>
      <c r="P2142" s="264">
        <f t="shared" si="2992"/>
        <v>3.5073333333333331E-2</v>
      </c>
      <c r="Q2142" s="265">
        <f t="shared" si="3031"/>
        <v>6.1199999999999997E-2</v>
      </c>
      <c r="R2142" s="265">
        <f t="shared" si="3032"/>
        <v>7.22E-2</v>
      </c>
      <c r="S2142" s="265">
        <f t="shared" si="3033"/>
        <v>5.8400000000000001E-2</v>
      </c>
      <c r="T2142" s="265">
        <f t="shared" si="3034"/>
        <v>7.1999999999999995E-2</v>
      </c>
      <c r="W2142" s="265">
        <f t="shared" si="3035"/>
        <v>6.5949999999999995E-2</v>
      </c>
    </row>
    <row r="2143" spans="1:30" ht="17.45" customHeight="1" x14ac:dyDescent="0.25">
      <c r="A2143" s="257">
        <f t="shared" si="2965"/>
        <v>11</v>
      </c>
      <c r="B2143" s="257">
        <f t="shared" si="2966"/>
        <v>2023</v>
      </c>
      <c r="C2143" s="8">
        <f t="shared" si="2997"/>
        <v>45239</v>
      </c>
      <c r="D2143" s="260"/>
      <c r="E2143" s="134">
        <v>9.8299999999999998E-2</v>
      </c>
      <c r="F2143" s="260"/>
      <c r="G2143" s="402">
        <v>0.14399999999999999</v>
      </c>
      <c r="H2143" s="261"/>
      <c r="I2143" s="260"/>
      <c r="J2143" s="134">
        <v>0.11700000000000001</v>
      </c>
      <c r="K2143" s="260"/>
      <c r="L2143" s="134">
        <v>0.42</v>
      </c>
      <c r="M2143" s="264">
        <f t="shared" si="2989"/>
        <v>2.7513333333333331E-2</v>
      </c>
      <c r="N2143" s="264">
        <f t="shared" si="2990"/>
        <v>3.0184857142857142E-2</v>
      </c>
      <c r="O2143" s="264">
        <f t="shared" si="2991"/>
        <v>2.8040666666666669E-2</v>
      </c>
      <c r="P2143" s="264">
        <f t="shared" si="2992"/>
        <v>4.7959999999999996E-2</v>
      </c>
      <c r="Q2143" s="334">
        <f t="shared" ref="Q2143:Q2144" si="3036">IFERROR(AVERAGE(D2143:E2143),"")</f>
        <v>9.8299999999999998E-2</v>
      </c>
      <c r="R2143" s="334">
        <f t="shared" ref="R2143:R2144" si="3037">IFERROR(AVERAGE(F2143:H2143),"")</f>
        <v>0.14399999999999999</v>
      </c>
      <c r="S2143" s="334">
        <f t="shared" ref="S2143:S2144" si="3038">IFERROR(AVERAGE(I2143:J2143),"")</f>
        <v>0.11700000000000001</v>
      </c>
      <c r="T2143" s="334">
        <f t="shared" ref="T2143:T2144" si="3039">IFERROR(AVERAGE(K2143:L2143),"")</f>
        <v>0.42</v>
      </c>
      <c r="W2143" s="265">
        <f t="shared" ref="W2143:W2144" si="3040">AVERAGE(Q2143:T2143)</f>
        <v>0.194825</v>
      </c>
    </row>
    <row r="2144" spans="1:30" ht="17.45" customHeight="1" x14ac:dyDescent="0.25">
      <c r="A2144" s="257">
        <f t="shared" si="2965"/>
        <v>11</v>
      </c>
      <c r="B2144" s="257">
        <f t="shared" si="2966"/>
        <v>2023</v>
      </c>
      <c r="C2144" s="48">
        <f t="shared" si="2997"/>
        <v>45240</v>
      </c>
      <c r="D2144" s="275">
        <v>4.2900000000000001E-2</v>
      </c>
      <c r="E2144" s="276"/>
      <c r="F2144" s="275">
        <v>4.0399999999999998E-2</v>
      </c>
      <c r="G2144" s="277"/>
      <c r="H2144" s="276">
        <v>4.3900000000000002E-2</v>
      </c>
      <c r="I2144" s="275">
        <v>2.64E-2</v>
      </c>
      <c r="J2144" s="276"/>
      <c r="K2144" s="133">
        <v>9.01E-2</v>
      </c>
      <c r="L2144" s="276"/>
      <c r="M2144" s="264">
        <f t="shared" si="2989"/>
        <v>2.805333333333334E-2</v>
      </c>
      <c r="N2144" s="264">
        <f t="shared" si="2990"/>
        <v>3.0207714285714289E-2</v>
      </c>
      <c r="O2144" s="264">
        <f t="shared" si="2991"/>
        <v>2.8154000000000002E-2</v>
      </c>
      <c r="P2144" s="264">
        <f t="shared" si="2992"/>
        <v>5.0083333333333334E-2</v>
      </c>
      <c r="Q2144" s="265">
        <f t="shared" si="3036"/>
        <v>4.2900000000000001E-2</v>
      </c>
      <c r="R2144" s="265">
        <f t="shared" si="3037"/>
        <v>4.215E-2</v>
      </c>
      <c r="S2144" s="265">
        <f t="shared" si="3038"/>
        <v>2.64E-2</v>
      </c>
      <c r="T2144" s="334">
        <f t="shared" si="3039"/>
        <v>9.01E-2</v>
      </c>
      <c r="W2144" s="265">
        <f t="shared" si="3040"/>
        <v>5.0387500000000002E-2</v>
      </c>
      <c r="X2144" s="265">
        <f>AVERAGE(Q2140:T2144)</f>
        <v>8.0632499999999996E-2</v>
      </c>
      <c r="Y2144" s="266">
        <v>306</v>
      </c>
    </row>
    <row r="2145" spans="1:25" ht="17.45" customHeight="1" x14ac:dyDescent="0.25">
      <c r="A2145" s="257">
        <f t="shared" si="2965"/>
        <v>11</v>
      </c>
      <c r="B2145" s="257">
        <f t="shared" si="2966"/>
        <v>2023</v>
      </c>
      <c r="C2145" s="435">
        <f t="shared" si="2997"/>
        <v>45241</v>
      </c>
      <c r="D2145" s="434"/>
      <c r="E2145" s="436">
        <v>2.5999999999999999E-2</v>
      </c>
      <c r="F2145" s="434"/>
      <c r="G2145" s="438">
        <v>3.1E-2</v>
      </c>
      <c r="H2145" s="436"/>
      <c r="I2145" s="434"/>
      <c r="J2145" s="436">
        <v>1.5599999999999999E-2</v>
      </c>
      <c r="K2145" s="434"/>
      <c r="L2145" s="436">
        <v>3.4799999999999998E-2</v>
      </c>
      <c r="M2145" s="264">
        <f t="shared" si="2989"/>
        <v>2.8316666666666667E-2</v>
      </c>
      <c r="N2145" s="264">
        <f t="shared" si="2990"/>
        <v>3.0407714285714281E-2</v>
      </c>
      <c r="O2145" s="264">
        <f t="shared" si="2991"/>
        <v>2.7920666666666663E-2</v>
      </c>
      <c r="P2145" s="264">
        <f t="shared" si="2992"/>
        <v>5.0333333333333334E-2</v>
      </c>
      <c r="Q2145" s="442">
        <f t="shared" ref="Q2145:Q2147" si="3041">IFERROR(AVERAGE(D2145:E2145),"")</f>
        <v>2.5999999999999999E-2</v>
      </c>
      <c r="R2145" s="442">
        <f t="shared" ref="R2145:R2147" si="3042">IFERROR(AVERAGE(F2145:H2145),"")</f>
        <v>3.1E-2</v>
      </c>
      <c r="S2145" s="442">
        <f t="shared" ref="S2145:S2147" si="3043">IFERROR(AVERAGE(I2145:J2145),"")</f>
        <v>1.5599999999999999E-2</v>
      </c>
      <c r="T2145" s="442">
        <f t="shared" ref="T2145:T2147" si="3044">IFERROR(AVERAGE(K2145:L2145),"")</f>
        <v>3.4799999999999998E-2</v>
      </c>
      <c r="V2145" s="442">
        <f>AVERAGE(Q2145:T2145)</f>
        <v>2.6849999999999999E-2</v>
      </c>
      <c r="W2145" s="445"/>
      <c r="X2145" s="257"/>
      <c r="Y2145" s="266">
        <v>306</v>
      </c>
    </row>
    <row r="2146" spans="1:25" ht="17.45" customHeight="1" x14ac:dyDescent="0.25">
      <c r="A2146" s="257">
        <f t="shared" si="2965"/>
        <v>11</v>
      </c>
      <c r="B2146" s="257">
        <f t="shared" si="2966"/>
        <v>2023</v>
      </c>
      <c r="C2146" s="435">
        <f t="shared" si="2997"/>
        <v>45242</v>
      </c>
      <c r="D2146" s="434">
        <v>2.0899999999999998E-2</v>
      </c>
      <c r="E2146" s="436"/>
      <c r="F2146" s="434">
        <v>1.7899999999999999E-2</v>
      </c>
      <c r="G2146" s="438"/>
      <c r="H2146" s="436"/>
      <c r="I2146" s="434">
        <v>1.4E-2</v>
      </c>
      <c r="J2146" s="436"/>
      <c r="K2146" s="434">
        <v>3.3099999999999997E-2</v>
      </c>
      <c r="L2146" s="436"/>
      <c r="M2146" s="264">
        <f t="shared" si="2989"/>
        <v>2.7966666666666664E-2</v>
      </c>
      <c r="N2146" s="264">
        <f t="shared" si="2990"/>
        <v>3.0279142857142855E-2</v>
      </c>
      <c r="O2146" s="264">
        <f t="shared" si="2991"/>
        <v>2.7487333333333329E-2</v>
      </c>
      <c r="P2146" s="264">
        <f t="shared" si="2992"/>
        <v>5.0443333333333326E-2</v>
      </c>
      <c r="Q2146" s="442">
        <f t="shared" si="3041"/>
        <v>2.0899999999999998E-2</v>
      </c>
      <c r="R2146" s="442">
        <f t="shared" si="3042"/>
        <v>1.7899999999999999E-2</v>
      </c>
      <c r="S2146" s="442">
        <f t="shared" si="3043"/>
        <v>1.4E-2</v>
      </c>
      <c r="T2146" s="442">
        <f t="shared" si="3044"/>
        <v>3.3099999999999997E-2</v>
      </c>
      <c r="V2146" s="442">
        <f>AVERAGE(Q2146:T2146)</f>
        <v>2.1475000000000001E-2</v>
      </c>
      <c r="W2146" s="445"/>
      <c r="X2146" s="265">
        <f>AVERAGE(Q2145:T2146)</f>
        <v>2.41625E-2</v>
      </c>
      <c r="Y2146" s="266">
        <v>306</v>
      </c>
    </row>
    <row r="2147" spans="1:25" ht="17.45" customHeight="1" x14ac:dyDescent="0.25">
      <c r="A2147" s="257">
        <f t="shared" si="2965"/>
        <v>11</v>
      </c>
      <c r="B2147" s="257">
        <f t="shared" si="2966"/>
        <v>2023</v>
      </c>
      <c r="C2147" s="8">
        <f t="shared" si="2997"/>
        <v>45243</v>
      </c>
      <c r="D2147" s="252"/>
      <c r="E2147" s="253">
        <v>4.8300000000000003E-2</v>
      </c>
      <c r="F2147" s="252"/>
      <c r="G2147" s="254">
        <v>5.5399999999999998E-2</v>
      </c>
      <c r="H2147" s="253"/>
      <c r="I2147" s="252"/>
      <c r="J2147" s="253">
        <v>4.4400000000000002E-2</v>
      </c>
      <c r="K2147" s="252"/>
      <c r="L2147" s="253">
        <v>6.8199999999999997E-2</v>
      </c>
      <c r="M2147" s="264">
        <f t="shared" si="2989"/>
        <v>2.9146666666666668E-2</v>
      </c>
      <c r="N2147" s="264">
        <f t="shared" si="2990"/>
        <v>3.145342857142857E-2</v>
      </c>
      <c r="O2147" s="264">
        <f t="shared" si="2991"/>
        <v>2.8434000000000001E-2</v>
      </c>
      <c r="P2147" s="264">
        <f t="shared" si="2992"/>
        <v>5.2113333333333331E-2</v>
      </c>
      <c r="Q2147" s="265">
        <f t="shared" si="3041"/>
        <v>4.8300000000000003E-2</v>
      </c>
      <c r="R2147" s="265">
        <f t="shared" si="3042"/>
        <v>5.5399999999999998E-2</v>
      </c>
      <c r="S2147" s="265">
        <f t="shared" si="3043"/>
        <v>4.4400000000000002E-2</v>
      </c>
      <c r="T2147" s="265">
        <f t="shared" si="3044"/>
        <v>6.8199999999999997E-2</v>
      </c>
      <c r="W2147" s="265">
        <f t="shared" ref="W2147" si="3045">AVERAGE(Q2147:T2147)</f>
        <v>5.4074999999999998E-2</v>
      </c>
    </row>
    <row r="2148" spans="1:25" ht="17.45" customHeight="1" x14ac:dyDescent="0.25">
      <c r="A2148" s="257">
        <f t="shared" si="2965"/>
        <v>11</v>
      </c>
      <c r="B2148" s="257">
        <f t="shared" si="2966"/>
        <v>2023</v>
      </c>
      <c r="C2148" s="8">
        <f t="shared" si="2997"/>
        <v>45244</v>
      </c>
      <c r="D2148" s="260">
        <v>4.48E-2</v>
      </c>
      <c r="E2148" s="261"/>
      <c r="F2148" s="260"/>
      <c r="G2148" s="262"/>
      <c r="H2148" s="261">
        <v>3.5099999999999999E-2</v>
      </c>
      <c r="I2148" s="260">
        <v>3.6999999999999998E-2</v>
      </c>
      <c r="J2148" s="261"/>
      <c r="K2148" s="260">
        <v>4.2500000000000003E-2</v>
      </c>
      <c r="L2148" s="261"/>
      <c r="M2148" s="264">
        <f t="shared" si="2989"/>
        <v>2.9783333333333339E-2</v>
      </c>
      <c r="N2148" s="264">
        <f t="shared" si="2990"/>
        <v>3.1873428571428566E-2</v>
      </c>
      <c r="O2148" s="264">
        <f t="shared" si="2991"/>
        <v>2.9277333333333336E-2</v>
      </c>
      <c r="P2148" s="264">
        <f t="shared" si="2992"/>
        <v>5.2706666666666666E-2</v>
      </c>
      <c r="Q2148" s="265">
        <f t="shared" ref="Q2148" si="3046">IFERROR(AVERAGE(D2148:E2148),"")</f>
        <v>4.48E-2</v>
      </c>
      <c r="R2148" s="265">
        <f t="shared" ref="R2148" si="3047">IFERROR(AVERAGE(F2148:H2148),"")</f>
        <v>3.5099999999999999E-2</v>
      </c>
      <c r="S2148" s="265">
        <f t="shared" ref="S2148" si="3048">IFERROR(AVERAGE(I2148:J2148),"")</f>
        <v>3.6999999999999998E-2</v>
      </c>
      <c r="T2148" s="265">
        <f t="shared" ref="T2148" si="3049">IFERROR(AVERAGE(K2148:L2148),"")</f>
        <v>4.2500000000000003E-2</v>
      </c>
      <c r="W2148" s="265">
        <f t="shared" ref="W2148" si="3050">AVERAGE(Q2148:T2148)</f>
        <v>3.9850000000000003E-2</v>
      </c>
    </row>
    <row r="2149" spans="1:25" ht="17.45" customHeight="1" x14ac:dyDescent="0.25">
      <c r="A2149" s="257">
        <f t="shared" si="2965"/>
        <v>11</v>
      </c>
      <c r="B2149" s="257">
        <f t="shared" si="2966"/>
        <v>2023</v>
      </c>
      <c r="C2149" s="8">
        <f t="shared" si="2997"/>
        <v>45245</v>
      </c>
      <c r="D2149" s="260"/>
      <c r="E2149" s="261">
        <v>2.86E-2</v>
      </c>
      <c r="F2149" s="260"/>
      <c r="G2149" s="262">
        <v>4.3700000000000003E-2</v>
      </c>
      <c r="H2149" s="261"/>
      <c r="I2149" s="260"/>
      <c r="J2149" s="261">
        <v>2.76E-2</v>
      </c>
      <c r="K2149" s="260"/>
      <c r="L2149" s="261">
        <v>5.1900000000000002E-2</v>
      </c>
      <c r="M2149" s="264">
        <f t="shared" si="2989"/>
        <v>2.9873333333333339E-2</v>
      </c>
      <c r="N2149" s="264">
        <f t="shared" si="2990"/>
        <v>3.2150571428571431E-2</v>
      </c>
      <c r="O2149" s="264">
        <f t="shared" si="2991"/>
        <v>2.9134E-2</v>
      </c>
      <c r="P2149" s="264">
        <f t="shared" si="2992"/>
        <v>5.3239999999999996E-2</v>
      </c>
      <c r="Q2149" s="265">
        <f t="shared" ref="Q2149:Q2150" si="3051">IFERROR(AVERAGE(D2149:E2149),"")</f>
        <v>2.86E-2</v>
      </c>
      <c r="R2149" s="265">
        <f t="shared" ref="R2149:R2150" si="3052">IFERROR(AVERAGE(F2149:H2149),"")</f>
        <v>4.3700000000000003E-2</v>
      </c>
      <c r="S2149" s="265">
        <f t="shared" ref="S2149:S2150" si="3053">IFERROR(AVERAGE(I2149:J2149),"")</f>
        <v>2.76E-2</v>
      </c>
      <c r="T2149" s="265">
        <f t="shared" ref="T2149:T2150" si="3054">IFERROR(AVERAGE(K2149:L2149),"")</f>
        <v>5.1900000000000002E-2</v>
      </c>
      <c r="W2149" s="265">
        <f t="shared" ref="W2149:W2150" si="3055">AVERAGE(Q2149:T2149)</f>
        <v>3.7949999999999998E-2</v>
      </c>
    </row>
    <row r="2150" spans="1:25" ht="17.45" customHeight="1" x14ac:dyDescent="0.25">
      <c r="A2150" s="257">
        <f t="shared" si="2965"/>
        <v>11</v>
      </c>
      <c r="B2150" s="257">
        <f t="shared" si="2966"/>
        <v>2023</v>
      </c>
      <c r="C2150" s="48">
        <f t="shared" si="2997"/>
        <v>45246</v>
      </c>
      <c r="D2150" s="279">
        <v>1.5800000000000002E-2</v>
      </c>
      <c r="E2150" s="280"/>
      <c r="F2150" s="279">
        <v>2.1700000000000001E-2</v>
      </c>
      <c r="G2150" s="281"/>
      <c r="H2150" s="280">
        <v>1.6899999999999998E-2</v>
      </c>
      <c r="I2150" s="279">
        <v>2.6499999999999999E-2</v>
      </c>
      <c r="J2150" s="280"/>
      <c r="K2150" s="279">
        <v>2.7900000000000001E-2</v>
      </c>
      <c r="L2150" s="280"/>
      <c r="M2150" s="264">
        <f t="shared" si="2989"/>
        <v>2.9330000000000005E-2</v>
      </c>
      <c r="N2150" s="264">
        <f t="shared" si="2990"/>
        <v>3.1470571428571431E-2</v>
      </c>
      <c r="O2150" s="264">
        <f t="shared" si="2991"/>
        <v>2.9160666666666668E-2</v>
      </c>
      <c r="P2150" s="264">
        <f t="shared" si="2992"/>
        <v>5.3173333333333329E-2</v>
      </c>
      <c r="Q2150" s="265">
        <f t="shared" si="3051"/>
        <v>1.5800000000000002E-2</v>
      </c>
      <c r="R2150" s="265">
        <f t="shared" si="3052"/>
        <v>1.9299999999999998E-2</v>
      </c>
      <c r="S2150" s="265">
        <f t="shared" si="3053"/>
        <v>2.6499999999999999E-2</v>
      </c>
      <c r="T2150" s="265">
        <f t="shared" si="3054"/>
        <v>2.7900000000000001E-2</v>
      </c>
      <c r="W2150" s="265">
        <f t="shared" si="3055"/>
        <v>2.2374999999999999E-2</v>
      </c>
    </row>
    <row r="2151" spans="1:25" ht="17.45" customHeight="1" x14ac:dyDescent="0.25">
      <c r="A2151" s="257">
        <f t="shared" si="2965"/>
        <v>11</v>
      </c>
      <c r="B2151" s="257">
        <f t="shared" si="2966"/>
        <v>2023</v>
      </c>
      <c r="C2151" s="8">
        <f t="shared" si="2997"/>
        <v>45247</v>
      </c>
      <c r="D2151" s="252"/>
      <c r="E2151" s="253">
        <v>1.46E-2</v>
      </c>
      <c r="F2151" s="252"/>
      <c r="G2151" s="254">
        <v>2.7400000000000001E-2</v>
      </c>
      <c r="H2151" s="253"/>
      <c r="I2151" s="252"/>
      <c r="J2151" s="253">
        <v>2.1700000000000001E-2</v>
      </c>
      <c r="K2151" s="252"/>
      <c r="L2151" s="253">
        <v>2.8199999999999999E-2</v>
      </c>
      <c r="M2151" s="264">
        <f t="shared" si="2989"/>
        <v>2.8850000000000004E-2</v>
      </c>
      <c r="N2151" s="264">
        <f t="shared" si="2990"/>
        <v>3.115057142857143E-2</v>
      </c>
      <c r="O2151" s="264">
        <f t="shared" si="2991"/>
        <v>2.8687333333333332E-2</v>
      </c>
      <c r="P2151" s="264">
        <f t="shared" si="2992"/>
        <v>5.3036666666666663E-2</v>
      </c>
      <c r="Q2151" s="265">
        <f t="shared" ref="Q2151:Q2155" si="3056">IFERROR(AVERAGE(D2151:E2151),"")</f>
        <v>1.46E-2</v>
      </c>
      <c r="R2151" s="265">
        <f t="shared" ref="R2151:R2155" si="3057">IFERROR(AVERAGE(F2151:H2151),"")</f>
        <v>2.7400000000000001E-2</v>
      </c>
      <c r="S2151" s="265">
        <f t="shared" ref="S2151:S2155" si="3058">IFERROR(AVERAGE(I2151:J2151),"")</f>
        <v>2.1700000000000001E-2</v>
      </c>
      <c r="T2151" s="265">
        <f t="shared" ref="T2151:T2155" si="3059">IFERROR(AVERAGE(K2151:L2151),"")</f>
        <v>2.8199999999999999E-2</v>
      </c>
      <c r="W2151" s="265">
        <f t="shared" ref="W2151" si="3060">AVERAGE(Q2151:T2151)</f>
        <v>2.2975000000000002E-2</v>
      </c>
      <c r="X2151" s="265">
        <f>AVERAGE(Q2147:T2151)</f>
        <v>3.5445000000000004E-2</v>
      </c>
      <c r="Y2151" s="266">
        <v>307</v>
      </c>
    </row>
    <row r="2152" spans="1:25" ht="17.45" customHeight="1" x14ac:dyDescent="0.25">
      <c r="A2152" s="257">
        <f t="shared" si="2965"/>
        <v>11</v>
      </c>
      <c r="B2152" s="257">
        <f t="shared" si="2966"/>
        <v>2023</v>
      </c>
      <c r="C2152" s="435">
        <f t="shared" si="2997"/>
        <v>45248</v>
      </c>
      <c r="D2152" s="448">
        <v>1.32E-2</v>
      </c>
      <c r="E2152" s="449"/>
      <c r="F2152" s="448">
        <v>1.3100000000000001E-2</v>
      </c>
      <c r="G2152" s="450"/>
      <c r="H2152" s="449"/>
      <c r="I2152" s="448">
        <v>8.0599999999999995E-3</v>
      </c>
      <c r="J2152" s="449"/>
      <c r="K2152" s="448">
        <v>1.7000000000000001E-2</v>
      </c>
      <c r="L2152" s="449"/>
      <c r="M2152" s="264">
        <f t="shared" si="2989"/>
        <v>2.8316666666666667E-2</v>
      </c>
      <c r="N2152" s="264">
        <f t="shared" si="2990"/>
        <v>3.0670571428571426E-2</v>
      </c>
      <c r="O2152" s="264">
        <f t="shared" si="2991"/>
        <v>2.742933333333333E-2</v>
      </c>
      <c r="P2152" s="264">
        <f t="shared" si="2992"/>
        <v>5.2599999999999994E-2</v>
      </c>
      <c r="Q2152" s="442">
        <f t="shared" si="3056"/>
        <v>1.32E-2</v>
      </c>
      <c r="R2152" s="442">
        <f t="shared" si="3057"/>
        <v>1.3100000000000001E-2</v>
      </c>
      <c r="S2152" s="442">
        <f t="shared" si="3058"/>
        <v>8.0599999999999995E-3</v>
      </c>
      <c r="T2152" s="442">
        <f t="shared" si="3059"/>
        <v>1.7000000000000001E-2</v>
      </c>
      <c r="V2152" s="442">
        <f>AVERAGE(Q2152:T2152)</f>
        <v>1.2840000000000001E-2</v>
      </c>
      <c r="W2152" s="445"/>
      <c r="X2152" s="257"/>
      <c r="Y2152" s="266">
        <v>307</v>
      </c>
    </row>
    <row r="2153" spans="1:25" ht="17.45" customHeight="1" x14ac:dyDescent="0.25">
      <c r="A2153" s="257">
        <f t="shared" si="2965"/>
        <v>11</v>
      </c>
      <c r="B2153" s="257">
        <f t="shared" si="2966"/>
        <v>2023</v>
      </c>
      <c r="C2153" s="435">
        <f t="shared" si="2997"/>
        <v>45249</v>
      </c>
      <c r="D2153" s="448"/>
      <c r="E2153" s="449">
        <v>1.5900000000000001E-2</v>
      </c>
      <c r="F2153" s="448"/>
      <c r="G2153" s="450">
        <v>1.7899999999999999E-2</v>
      </c>
      <c r="H2153" s="449"/>
      <c r="I2153" s="448"/>
      <c r="J2153" s="449">
        <v>7.28E-3</v>
      </c>
      <c r="K2153" s="448"/>
      <c r="L2153" s="449">
        <v>2.12E-2</v>
      </c>
      <c r="M2153" s="264">
        <f t="shared" si="2989"/>
        <v>2.8029999999999999E-2</v>
      </c>
      <c r="N2153" s="264">
        <f t="shared" si="2990"/>
        <v>3.0313428571428578E-2</v>
      </c>
      <c r="O2153" s="264">
        <f t="shared" si="2991"/>
        <v>2.6372E-2</v>
      </c>
      <c r="P2153" s="264">
        <f t="shared" si="2992"/>
        <v>5.2063333333333336E-2</v>
      </c>
      <c r="Q2153" s="442">
        <f t="shared" si="3056"/>
        <v>1.5900000000000001E-2</v>
      </c>
      <c r="R2153" s="442">
        <f t="shared" si="3057"/>
        <v>1.7899999999999999E-2</v>
      </c>
      <c r="S2153" s="442">
        <f t="shared" si="3058"/>
        <v>7.28E-3</v>
      </c>
      <c r="T2153" s="442">
        <f t="shared" si="3059"/>
        <v>2.12E-2</v>
      </c>
      <c r="V2153" s="442">
        <f>AVERAGE(Q2153:T2153)</f>
        <v>1.5570000000000001E-2</v>
      </c>
      <c r="W2153" s="445"/>
      <c r="X2153" s="265">
        <f>AVERAGE(Q2152:T2153)</f>
        <v>1.4204999999999999E-2</v>
      </c>
      <c r="Y2153" s="266">
        <v>307</v>
      </c>
    </row>
    <row r="2154" spans="1:25" ht="17.45" customHeight="1" x14ac:dyDescent="0.25">
      <c r="A2154" s="257">
        <f t="shared" si="2965"/>
        <v>11</v>
      </c>
      <c r="B2154" s="257">
        <f t="shared" si="2966"/>
        <v>2023</v>
      </c>
      <c r="C2154" s="8">
        <f t="shared" si="2997"/>
        <v>45250</v>
      </c>
      <c r="D2154" s="252">
        <v>2.2599999999999999E-2</v>
      </c>
      <c r="E2154" s="253"/>
      <c r="F2154" s="252"/>
      <c r="G2154" s="254"/>
      <c r="H2154" s="253">
        <v>3.1699999999999999E-2</v>
      </c>
      <c r="I2154" s="252">
        <v>3.7900000000000003E-2</v>
      </c>
      <c r="J2154" s="253"/>
      <c r="K2154" s="252">
        <v>3.6499999999999998E-2</v>
      </c>
      <c r="L2154" s="253"/>
      <c r="M2154" s="264">
        <f t="shared" si="2989"/>
        <v>2.7809999999999998E-2</v>
      </c>
      <c r="N2154" s="264">
        <f t="shared" si="2990"/>
        <v>3.0750571428571436E-2</v>
      </c>
      <c r="O2154" s="264">
        <f t="shared" si="2991"/>
        <v>2.7091999999999998E-2</v>
      </c>
      <c r="P2154" s="264">
        <f t="shared" si="2992"/>
        <v>5.2363333333333331E-2</v>
      </c>
      <c r="Q2154" s="265">
        <f t="shared" si="3056"/>
        <v>2.2599999999999999E-2</v>
      </c>
      <c r="R2154" s="265">
        <f t="shared" si="3057"/>
        <v>3.1699999999999999E-2</v>
      </c>
      <c r="S2154" s="265">
        <f t="shared" si="3058"/>
        <v>3.7900000000000003E-2</v>
      </c>
      <c r="T2154" s="265">
        <f t="shared" si="3059"/>
        <v>3.6499999999999998E-2</v>
      </c>
      <c r="W2154" s="265">
        <f t="shared" ref="W2154:W2155" si="3061">AVERAGE(Q2154:T2154)</f>
        <v>3.2175000000000002E-2</v>
      </c>
    </row>
    <row r="2155" spans="1:25" ht="17.45" customHeight="1" x14ac:dyDescent="0.25">
      <c r="A2155" s="257">
        <f t="shared" si="2965"/>
        <v>11</v>
      </c>
      <c r="B2155" s="257">
        <f t="shared" si="2966"/>
        <v>2023</v>
      </c>
      <c r="C2155" s="8">
        <f t="shared" si="2997"/>
        <v>45251</v>
      </c>
      <c r="D2155" s="252"/>
      <c r="E2155" s="253">
        <v>2.0799999999999999E-2</v>
      </c>
      <c r="F2155" s="252"/>
      <c r="G2155" s="254">
        <v>4.0899999999999999E-2</v>
      </c>
      <c r="H2155" s="253"/>
      <c r="I2155" s="252"/>
      <c r="J2155" s="253">
        <v>4.3900000000000002E-2</v>
      </c>
      <c r="K2155" s="252"/>
      <c r="L2155" s="253">
        <v>4.7300000000000002E-2</v>
      </c>
      <c r="M2155" s="264">
        <f t="shared" si="2989"/>
        <v>2.8056666666666667E-2</v>
      </c>
      <c r="N2155" s="264">
        <f t="shared" si="2990"/>
        <v>3.1640000000000001E-2</v>
      </c>
      <c r="O2155" s="264">
        <f t="shared" si="2991"/>
        <v>2.8372000000000001E-2</v>
      </c>
      <c r="P2155" s="264">
        <f t="shared" si="2992"/>
        <v>5.3173333333333329E-2</v>
      </c>
      <c r="Q2155" s="265">
        <f t="shared" si="3056"/>
        <v>2.0799999999999999E-2</v>
      </c>
      <c r="R2155" s="265">
        <f t="shared" si="3057"/>
        <v>4.0899999999999999E-2</v>
      </c>
      <c r="S2155" s="265">
        <f t="shared" si="3058"/>
        <v>4.3900000000000002E-2</v>
      </c>
      <c r="T2155" s="265">
        <f t="shared" si="3059"/>
        <v>4.7300000000000002E-2</v>
      </c>
      <c r="W2155" s="265">
        <f t="shared" si="3061"/>
        <v>3.8225000000000002E-2</v>
      </c>
    </row>
    <row r="2156" spans="1:25" ht="17.45" customHeight="1" x14ac:dyDescent="0.25">
      <c r="A2156" s="257">
        <f t="shared" si="2965"/>
        <v>11</v>
      </c>
      <c r="B2156" s="257">
        <f t="shared" si="2966"/>
        <v>2023</v>
      </c>
      <c r="C2156" s="48">
        <f t="shared" si="2997"/>
        <v>45252</v>
      </c>
      <c r="D2156" s="275">
        <v>2.4199999999999999E-2</v>
      </c>
      <c r="E2156" s="276"/>
      <c r="F2156" s="275">
        <v>3.9E-2</v>
      </c>
      <c r="G2156" s="277"/>
      <c r="H2156" s="276">
        <v>3.8699999999999998E-2</v>
      </c>
      <c r="I2156" s="275">
        <v>4.8599999999999997E-2</v>
      </c>
      <c r="J2156" s="276"/>
      <c r="K2156" s="275">
        <v>4.07E-2</v>
      </c>
      <c r="L2156" s="276"/>
      <c r="M2156" s="264">
        <f t="shared" si="2989"/>
        <v>2.8153333333333329E-2</v>
      </c>
      <c r="N2156" s="264">
        <f t="shared" si="2990"/>
        <v>3.3022857142857139E-2</v>
      </c>
      <c r="O2156" s="264">
        <f t="shared" si="2991"/>
        <v>2.9425333333333335E-2</v>
      </c>
      <c r="P2156" s="264">
        <f t="shared" si="2992"/>
        <v>5.3599999999999995E-2</v>
      </c>
      <c r="Q2156" s="265">
        <f t="shared" ref="Q2156" si="3062">IFERROR(AVERAGE(D2156:E2156),"")</f>
        <v>2.4199999999999999E-2</v>
      </c>
      <c r="R2156" s="265">
        <f t="shared" ref="R2156" si="3063">IFERROR(AVERAGE(F2156:H2156),"")</f>
        <v>3.8849999999999996E-2</v>
      </c>
      <c r="S2156" s="265">
        <f t="shared" ref="S2156" si="3064">IFERROR(AVERAGE(I2156:J2156),"")</f>
        <v>4.8599999999999997E-2</v>
      </c>
      <c r="T2156" s="265">
        <f t="shared" ref="T2156" si="3065">IFERROR(AVERAGE(K2156:L2156),"")</f>
        <v>4.07E-2</v>
      </c>
      <c r="W2156" s="265">
        <f t="shared" ref="W2156" si="3066">AVERAGE(Q2156:T2156)</f>
        <v>3.8087499999999996E-2</v>
      </c>
    </row>
    <row r="2157" spans="1:25" ht="17.45" customHeight="1" x14ac:dyDescent="0.25">
      <c r="A2157" s="257">
        <f t="shared" si="2965"/>
        <v>11</v>
      </c>
      <c r="B2157" s="257">
        <f t="shared" si="2966"/>
        <v>2023</v>
      </c>
      <c r="C2157" s="8">
        <f t="shared" si="2997"/>
        <v>45253</v>
      </c>
      <c r="D2157" s="260"/>
      <c r="E2157" s="261">
        <v>1.2699999999999999E-2</v>
      </c>
      <c r="F2157" s="260"/>
      <c r="G2157" s="262">
        <v>0.01</v>
      </c>
      <c r="H2157" s="261"/>
      <c r="I2157" s="260"/>
      <c r="J2157" s="261">
        <v>9.6500000000000006E-3</v>
      </c>
      <c r="K2157" s="260"/>
      <c r="L2157" s="261">
        <v>3.2000000000000001E-2</v>
      </c>
      <c r="M2157" s="264">
        <f t="shared" si="2989"/>
        <v>2.7836666666666669E-2</v>
      </c>
      <c r="N2157" s="264">
        <f t="shared" si="2990"/>
        <v>3.2671428571428573E-2</v>
      </c>
      <c r="O2157" s="264">
        <f t="shared" si="2991"/>
        <v>2.9010333333333336E-2</v>
      </c>
      <c r="P2157" s="264">
        <f t="shared" si="2992"/>
        <v>5.3269999999999998E-2</v>
      </c>
      <c r="Q2157" s="265">
        <f t="shared" ref="Q2157:Q2161" si="3067">IFERROR(AVERAGE(D2157:E2157),"")</f>
        <v>1.2699999999999999E-2</v>
      </c>
      <c r="R2157" s="265">
        <f t="shared" ref="R2157:R2161" si="3068">IFERROR(AVERAGE(F2157:H2157),"")</f>
        <v>0.01</v>
      </c>
      <c r="S2157" s="265">
        <f t="shared" ref="S2157:S2161" si="3069">IFERROR(AVERAGE(I2157:J2157),"")</f>
        <v>9.6500000000000006E-3</v>
      </c>
      <c r="T2157" s="265">
        <f t="shared" ref="T2157:T2161" si="3070">IFERROR(AVERAGE(K2157:L2157),"")</f>
        <v>3.2000000000000001E-2</v>
      </c>
      <c r="W2157" s="265">
        <f t="shared" ref="W2157:W2158" si="3071">AVERAGE(Q2157:T2157)</f>
        <v>1.6087499999999998E-2</v>
      </c>
    </row>
    <row r="2158" spans="1:25" ht="17.45" customHeight="1" x14ac:dyDescent="0.25">
      <c r="A2158" s="257">
        <f t="shared" si="2965"/>
        <v>11</v>
      </c>
      <c r="B2158" s="257">
        <f t="shared" si="2966"/>
        <v>2023</v>
      </c>
      <c r="C2158" s="8">
        <f t="shared" si="2997"/>
        <v>45254</v>
      </c>
      <c r="D2158" s="260">
        <v>3.04E-2</v>
      </c>
      <c r="E2158" s="261"/>
      <c r="F2158" s="260">
        <v>1.17E-2</v>
      </c>
      <c r="G2158" s="262"/>
      <c r="H2158" s="261"/>
      <c r="I2158" s="260">
        <v>1.18E-2</v>
      </c>
      <c r="J2158" s="261"/>
      <c r="K2158" s="260">
        <v>1.78E-2</v>
      </c>
      <c r="L2158" s="261"/>
      <c r="M2158" s="264">
        <f t="shared" si="2989"/>
        <v>2.827E-2</v>
      </c>
      <c r="N2158" s="264">
        <f t="shared" si="2990"/>
        <v>3.2660000000000002E-2</v>
      </c>
      <c r="O2158" s="264">
        <f t="shared" si="2991"/>
        <v>2.8790333333333338E-2</v>
      </c>
      <c r="P2158" s="264">
        <f t="shared" si="2992"/>
        <v>5.2849999999999994E-2</v>
      </c>
      <c r="Q2158" s="265">
        <f t="shared" si="3067"/>
        <v>3.04E-2</v>
      </c>
      <c r="R2158" s="265">
        <f t="shared" si="3068"/>
        <v>1.17E-2</v>
      </c>
      <c r="S2158" s="265">
        <f t="shared" si="3069"/>
        <v>1.18E-2</v>
      </c>
      <c r="T2158" s="265">
        <f t="shared" si="3070"/>
        <v>1.78E-2</v>
      </c>
      <c r="W2158" s="265">
        <f t="shared" si="3071"/>
        <v>1.7925E-2</v>
      </c>
      <c r="X2158" s="265">
        <f>AVERAGE(Q2154:T2158)</f>
        <v>2.8500000000000004E-2</v>
      </c>
      <c r="Y2158" s="266">
        <v>308</v>
      </c>
    </row>
    <row r="2159" spans="1:25" ht="17.45" customHeight="1" x14ac:dyDescent="0.25">
      <c r="A2159" s="257">
        <f t="shared" si="2965"/>
        <v>11</v>
      </c>
      <c r="B2159" s="257">
        <f t="shared" si="2966"/>
        <v>2023</v>
      </c>
      <c r="C2159" s="435">
        <f t="shared" si="2997"/>
        <v>45255</v>
      </c>
      <c r="D2159" s="434"/>
      <c r="E2159" s="436">
        <v>1.37E-2</v>
      </c>
      <c r="F2159" s="434"/>
      <c r="G2159" s="438">
        <v>8.3899999999999999E-3</v>
      </c>
      <c r="H2159" s="436"/>
      <c r="I2159" s="434"/>
      <c r="J2159" s="436">
        <v>1.2200000000000001E-2</v>
      </c>
      <c r="K2159" s="434"/>
      <c r="L2159" s="436">
        <v>1.61E-2</v>
      </c>
      <c r="M2159" s="264">
        <f t="shared" si="2989"/>
        <v>2.8116666666666665E-2</v>
      </c>
      <c r="N2159" s="264">
        <f t="shared" si="2990"/>
        <v>3.2345428571428567E-2</v>
      </c>
      <c r="O2159" s="264">
        <f t="shared" si="2991"/>
        <v>2.8470333333333334E-2</v>
      </c>
      <c r="P2159" s="264">
        <f t="shared" si="2992"/>
        <v>5.240333333333333E-2</v>
      </c>
      <c r="Q2159" s="442">
        <f t="shared" si="3067"/>
        <v>1.37E-2</v>
      </c>
      <c r="R2159" s="442">
        <f t="shared" si="3068"/>
        <v>8.3899999999999999E-3</v>
      </c>
      <c r="S2159" s="442">
        <f t="shared" si="3069"/>
        <v>1.2200000000000001E-2</v>
      </c>
      <c r="T2159" s="442">
        <f t="shared" si="3070"/>
        <v>1.61E-2</v>
      </c>
      <c r="V2159" s="442">
        <f>AVERAGE(Q2159:T2159)</f>
        <v>1.2597500000000001E-2</v>
      </c>
      <c r="W2159" s="445"/>
      <c r="X2159" s="257"/>
      <c r="Y2159" s="266">
        <v>308</v>
      </c>
    </row>
    <row r="2160" spans="1:25" ht="17.45" customHeight="1" x14ac:dyDescent="0.25">
      <c r="A2160" s="257">
        <f t="shared" ref="A2160:A2223" si="3072">IF(ISNUMBER(C2160),MONTH(C2160),"")</f>
        <v>11</v>
      </c>
      <c r="B2160" s="257">
        <f t="shared" ref="B2160:B2223" si="3073">IF(ISNUMBER(C2160),YEAR(C2160),"")</f>
        <v>2023</v>
      </c>
      <c r="C2160" s="435">
        <f t="shared" si="2997"/>
        <v>45256</v>
      </c>
      <c r="D2160" s="434">
        <v>1.3599999999999999E-2</v>
      </c>
      <c r="E2160" s="436"/>
      <c r="F2160" s="434"/>
      <c r="G2160" s="438"/>
      <c r="H2160" s="436">
        <v>1.41E-2</v>
      </c>
      <c r="I2160" s="434">
        <v>1.18E-2</v>
      </c>
      <c r="J2160" s="436"/>
      <c r="K2160" s="434">
        <v>1.7600000000000001E-2</v>
      </c>
      <c r="L2160" s="436"/>
      <c r="M2160" s="264">
        <f t="shared" si="2989"/>
        <v>2.7949999999999996E-2</v>
      </c>
      <c r="N2160" s="264">
        <f t="shared" si="2990"/>
        <v>3.2216857142857137E-2</v>
      </c>
      <c r="O2160" s="264">
        <f t="shared" si="2991"/>
        <v>2.8137000000000006E-2</v>
      </c>
      <c r="P2160" s="264">
        <f t="shared" si="2992"/>
        <v>5.1839999999999997E-2</v>
      </c>
      <c r="Q2160" s="442">
        <f t="shared" si="3067"/>
        <v>1.3599999999999999E-2</v>
      </c>
      <c r="R2160" s="442">
        <f t="shared" si="3068"/>
        <v>1.41E-2</v>
      </c>
      <c r="S2160" s="442">
        <f t="shared" si="3069"/>
        <v>1.18E-2</v>
      </c>
      <c r="T2160" s="442">
        <f t="shared" si="3070"/>
        <v>1.7600000000000001E-2</v>
      </c>
      <c r="V2160" s="442">
        <f>AVERAGE(Q2160:T2160)</f>
        <v>1.4274999999999999E-2</v>
      </c>
      <c r="W2160" s="445"/>
      <c r="X2160" s="265">
        <f>AVERAGE(Q2159:T2160)</f>
        <v>1.3436250000000002E-2</v>
      </c>
      <c r="Y2160" s="266">
        <v>308</v>
      </c>
    </row>
    <row r="2161" spans="1:30" ht="17.45" customHeight="1" thickBot="1" x14ac:dyDescent="0.3">
      <c r="A2161" s="257">
        <f t="shared" si="3072"/>
        <v>11</v>
      </c>
      <c r="B2161" s="257">
        <f t="shared" si="3073"/>
        <v>2023</v>
      </c>
      <c r="C2161" s="8">
        <f t="shared" si="2997"/>
        <v>45257</v>
      </c>
      <c r="D2161" s="260"/>
      <c r="E2161" s="261">
        <v>1.34E-2</v>
      </c>
      <c r="F2161" s="260"/>
      <c r="G2161" s="262">
        <v>2.0799999999999999E-2</v>
      </c>
      <c r="H2161" s="261"/>
      <c r="I2161" s="260"/>
      <c r="J2161" s="261">
        <v>3.5299999999999998E-2</v>
      </c>
      <c r="K2161" s="260"/>
      <c r="L2161" s="261">
        <v>4.2999999999999997E-2</v>
      </c>
      <c r="M2161" s="264">
        <f t="shared" si="2989"/>
        <v>2.8049999999999995E-2</v>
      </c>
      <c r="N2161" s="264">
        <f t="shared" si="2990"/>
        <v>3.2459714285714286E-2</v>
      </c>
      <c r="O2161" s="264">
        <f t="shared" si="2991"/>
        <v>2.9023000000000004E-2</v>
      </c>
      <c r="P2161" s="264">
        <f t="shared" si="2992"/>
        <v>5.2296666666666658E-2</v>
      </c>
      <c r="Q2161" s="265">
        <f t="shared" si="3067"/>
        <v>1.34E-2</v>
      </c>
      <c r="R2161" s="265">
        <f t="shared" si="3068"/>
        <v>2.0799999999999999E-2</v>
      </c>
      <c r="S2161" s="265">
        <f t="shared" si="3069"/>
        <v>3.5299999999999998E-2</v>
      </c>
      <c r="T2161" s="265">
        <f t="shared" si="3070"/>
        <v>4.2999999999999997E-2</v>
      </c>
      <c r="W2161" s="265">
        <f t="shared" ref="W2161:W2163" si="3074">AVERAGE(Q2161:T2161)</f>
        <v>2.8125000000000001E-2</v>
      </c>
    </row>
    <row r="2162" spans="1:30" ht="17.45" customHeight="1" thickBot="1" x14ac:dyDescent="0.3">
      <c r="A2162" s="257">
        <f t="shared" si="3072"/>
        <v>11</v>
      </c>
      <c r="B2162" s="257">
        <f t="shared" si="3073"/>
        <v>2023</v>
      </c>
      <c r="C2162" s="48">
        <f t="shared" si="2997"/>
        <v>45258</v>
      </c>
      <c r="D2162" s="275">
        <v>2.4299999999999999E-2</v>
      </c>
      <c r="E2162" s="276"/>
      <c r="F2162" s="275">
        <v>2.7400000000000001E-2</v>
      </c>
      <c r="G2162" s="277"/>
      <c r="H2162" s="276">
        <v>2.8899999999999999E-2</v>
      </c>
      <c r="I2162" s="275">
        <v>3.5900000000000001E-2</v>
      </c>
      <c r="J2162" s="276"/>
      <c r="K2162" s="275">
        <v>3.7499999999999999E-2</v>
      </c>
      <c r="L2162" s="276"/>
      <c r="M2162" s="264">
        <f t="shared" si="2989"/>
        <v>2.8283333333333327E-2</v>
      </c>
      <c r="N2162" s="264">
        <f t="shared" si="2990"/>
        <v>3.3268285714285716E-2</v>
      </c>
      <c r="O2162" s="264">
        <f t="shared" si="2991"/>
        <v>2.9333000000000005E-2</v>
      </c>
      <c r="P2162" s="264">
        <f t="shared" si="2992"/>
        <v>5.2776666666666666E-2</v>
      </c>
      <c r="Q2162" s="265">
        <f t="shared" ref="Q2162:Q2163" si="3075">IFERROR(AVERAGE(D2162:E2162),"")</f>
        <v>2.4299999999999999E-2</v>
      </c>
      <c r="R2162" s="265">
        <f t="shared" ref="R2162:R2163" si="3076">IFERROR(AVERAGE(F2162:H2162),"")</f>
        <v>2.8150000000000001E-2</v>
      </c>
      <c r="S2162" s="265">
        <f t="shared" ref="S2162:S2163" si="3077">IFERROR(AVERAGE(I2162:J2162),"")</f>
        <v>3.5900000000000001E-2</v>
      </c>
      <c r="T2162" s="265">
        <f t="shared" ref="T2162:T2163" si="3078">IFERROR(AVERAGE(K2162:L2162),"")</f>
        <v>3.7499999999999999E-2</v>
      </c>
      <c r="W2162" s="265">
        <f t="shared" si="3074"/>
        <v>3.1462499999999997E-2</v>
      </c>
      <c r="Z2162" s="514" t="s">
        <v>79</v>
      </c>
      <c r="AA2162" s="515">
        <v>2023</v>
      </c>
      <c r="AB2162" s="516"/>
      <c r="AC2162" s="516"/>
      <c r="AD2162" s="516"/>
    </row>
    <row r="2163" spans="1:30" ht="17.45" customHeight="1" x14ac:dyDescent="0.25">
      <c r="A2163" s="257">
        <f t="shared" si="3072"/>
        <v>11</v>
      </c>
      <c r="B2163" s="257">
        <f t="shared" si="3073"/>
        <v>2023</v>
      </c>
      <c r="C2163" s="8">
        <f t="shared" si="2997"/>
        <v>45259</v>
      </c>
      <c r="D2163" s="260"/>
      <c r="E2163" s="261">
        <v>2.4299999999999999E-2</v>
      </c>
      <c r="F2163" s="260"/>
      <c r="G2163" s="262">
        <v>2.0500000000000001E-2</v>
      </c>
      <c r="H2163" s="261"/>
      <c r="I2163" s="260"/>
      <c r="J2163" s="261">
        <v>3.1E-2</v>
      </c>
      <c r="K2163" s="260"/>
      <c r="L2163" s="261">
        <v>3.6799999999999999E-2</v>
      </c>
      <c r="M2163" s="264">
        <f t="shared" si="2989"/>
        <v>2.8389999999999992E-2</v>
      </c>
      <c r="N2163" s="264">
        <f t="shared" si="2990"/>
        <v>3.3165428571428568E-2</v>
      </c>
      <c r="O2163" s="264">
        <f t="shared" si="2991"/>
        <v>2.9433000000000001E-2</v>
      </c>
      <c r="P2163" s="264">
        <f t="shared" si="2992"/>
        <v>5.2753333333333333E-2</v>
      </c>
      <c r="Q2163" s="265">
        <f t="shared" si="3075"/>
        <v>2.4299999999999999E-2</v>
      </c>
      <c r="R2163" s="265">
        <f t="shared" si="3076"/>
        <v>2.0500000000000001E-2</v>
      </c>
      <c r="S2163" s="265">
        <f t="shared" si="3077"/>
        <v>3.1E-2</v>
      </c>
      <c r="T2163" s="265">
        <f t="shared" si="3078"/>
        <v>3.6799999999999999E-2</v>
      </c>
      <c r="W2163" s="265">
        <f t="shared" si="3074"/>
        <v>2.8150000000000001E-2</v>
      </c>
      <c r="Z2163" s="517" t="s">
        <v>35</v>
      </c>
      <c r="AA2163" s="517" t="s">
        <v>1</v>
      </c>
      <c r="AB2163" s="517" t="s">
        <v>2</v>
      </c>
      <c r="AC2163" s="517" t="s">
        <v>9</v>
      </c>
      <c r="AD2163" s="517" t="s">
        <v>12</v>
      </c>
    </row>
    <row r="2164" spans="1:30" ht="17.45" customHeight="1" thickBot="1" x14ac:dyDescent="0.3">
      <c r="A2164" s="257">
        <f t="shared" si="3072"/>
        <v>11</v>
      </c>
      <c r="B2164" s="257">
        <f t="shared" si="3073"/>
        <v>2023</v>
      </c>
      <c r="C2164" s="116">
        <f t="shared" si="2997"/>
        <v>45260</v>
      </c>
      <c r="D2164" s="126">
        <v>2.8299999999999999E-2</v>
      </c>
      <c r="E2164" s="129"/>
      <c r="F2164" s="126">
        <v>2.18E-2</v>
      </c>
      <c r="G2164" s="128"/>
      <c r="H2164" s="129"/>
      <c r="I2164" s="126">
        <v>2.76E-2</v>
      </c>
      <c r="J2164" s="129"/>
      <c r="K2164" s="126">
        <v>2.7799999999999998E-2</v>
      </c>
      <c r="L2164" s="129"/>
      <c r="M2164" s="264">
        <f t="shared" si="2989"/>
        <v>2.8659999999999998E-2</v>
      </c>
      <c r="N2164" s="264">
        <f t="shared" si="2990"/>
        <v>3.3008285714285712E-2</v>
      </c>
      <c r="O2164" s="264">
        <f t="shared" si="2991"/>
        <v>2.9359666666666669E-2</v>
      </c>
      <c r="P2164" s="264">
        <f t="shared" si="2992"/>
        <v>5.246E-2</v>
      </c>
      <c r="Q2164" s="308">
        <f t="shared" ref="Q2164:Q2169" si="3079">IFERROR(AVERAGE(D2164:E2164),"")</f>
        <v>2.8299999999999999E-2</v>
      </c>
      <c r="R2164" s="308">
        <f t="shared" ref="R2164:R2169" si="3080">IFERROR(AVERAGE(F2164:H2164),"")</f>
        <v>2.18E-2</v>
      </c>
      <c r="S2164" s="308">
        <f t="shared" ref="S2164:S2169" si="3081">IFERROR(AVERAGE(I2164:J2164),"")</f>
        <v>2.76E-2</v>
      </c>
      <c r="T2164" s="308">
        <f t="shared" ref="T2164:T2169" si="3082">IFERROR(AVERAGE(K2164:L2164),"")</f>
        <v>2.7799999999999998E-2</v>
      </c>
      <c r="U2164" s="315"/>
      <c r="V2164" s="315"/>
      <c r="W2164" s="308">
        <f t="shared" ref="W2164:W2165" si="3083">AVERAGE(Q2164:T2164)</f>
        <v>2.6374999999999996E-2</v>
      </c>
      <c r="Z2164" s="518" t="s">
        <v>58</v>
      </c>
      <c r="AA2164" s="519">
        <f>AVERAGE(D2135:E2164)</f>
        <v>2.8659999999999998E-2</v>
      </c>
      <c r="AB2164" s="519">
        <f>AVERAGE(F2135:H2164)</f>
        <v>3.3008285714285712E-2</v>
      </c>
      <c r="AC2164" s="519">
        <f>AVERAGE(I2135:J2164)</f>
        <v>2.9359666666666669E-2</v>
      </c>
      <c r="AD2164" s="519">
        <f>AVERAGE(K2135:L2164)</f>
        <v>5.246E-2</v>
      </c>
    </row>
    <row r="2165" spans="1:30" ht="17.45" customHeight="1" x14ac:dyDescent="0.25">
      <c r="A2165" s="257">
        <f t="shared" si="3072"/>
        <v>12</v>
      </c>
      <c r="B2165" s="257">
        <f t="shared" si="3073"/>
        <v>2023</v>
      </c>
      <c r="C2165" s="115">
        <f t="shared" si="2997"/>
        <v>45261</v>
      </c>
      <c r="D2165" s="122"/>
      <c r="E2165" s="124">
        <v>1.72E-2</v>
      </c>
      <c r="F2165" s="122"/>
      <c r="G2165" s="123">
        <v>4.0899999999999999E-2</v>
      </c>
      <c r="H2165" s="124"/>
      <c r="I2165" s="122"/>
      <c r="J2165" s="124">
        <v>2.3699999999999999E-2</v>
      </c>
      <c r="K2165" s="122"/>
      <c r="L2165" s="124">
        <v>2.47E-2</v>
      </c>
      <c r="M2165" s="264">
        <f t="shared" si="2989"/>
        <v>2.862333333333333E-2</v>
      </c>
      <c r="N2165" s="264">
        <f t="shared" si="2990"/>
        <v>3.345114285714286E-2</v>
      </c>
      <c r="O2165" s="264">
        <f t="shared" si="2991"/>
        <v>2.9269666666666676E-2</v>
      </c>
      <c r="P2165" s="264">
        <f t="shared" si="2992"/>
        <v>5.1866666666666679E-2</v>
      </c>
      <c r="Q2165" s="265">
        <f t="shared" si="3079"/>
        <v>1.72E-2</v>
      </c>
      <c r="R2165" s="265">
        <f t="shared" si="3080"/>
        <v>4.0899999999999999E-2</v>
      </c>
      <c r="S2165" s="265">
        <f t="shared" si="3081"/>
        <v>2.3699999999999999E-2</v>
      </c>
      <c r="T2165" s="265">
        <f t="shared" si="3082"/>
        <v>2.47E-2</v>
      </c>
      <c r="W2165" s="265">
        <f t="shared" si="3083"/>
        <v>2.6624999999999999E-2</v>
      </c>
      <c r="X2165" s="265">
        <f>AVERAGE(Q2161:T2165)</f>
        <v>2.8147500000000002E-2</v>
      </c>
      <c r="Y2165" s="266">
        <v>309</v>
      </c>
      <c r="Z2165" s="518" t="s">
        <v>59</v>
      </c>
      <c r="AA2165" s="519">
        <f>MAX(D2135:E2164)</f>
        <v>9.8299999999999998E-2</v>
      </c>
      <c r="AB2165" s="519">
        <f>MAX(F2135:H2164)</f>
        <v>0.14399999999999999</v>
      </c>
      <c r="AC2165" s="519">
        <f>MAX(I2135:J2164)</f>
        <v>0.11700000000000001</v>
      </c>
      <c r="AD2165" s="519">
        <f>MAX(K2135:L2164)</f>
        <v>0.42</v>
      </c>
    </row>
    <row r="2166" spans="1:30" ht="17.45" customHeight="1" thickBot="1" x14ac:dyDescent="0.3">
      <c r="A2166" s="257">
        <f t="shared" si="3072"/>
        <v>12</v>
      </c>
      <c r="B2166" s="257">
        <f t="shared" si="3073"/>
        <v>2023</v>
      </c>
      <c r="C2166" s="435">
        <f t="shared" si="2997"/>
        <v>45262</v>
      </c>
      <c r="D2166" s="434">
        <v>1.2E-2</v>
      </c>
      <c r="E2166" s="436"/>
      <c r="F2166" s="434"/>
      <c r="G2166" s="438"/>
      <c r="H2166" s="436">
        <v>1.43E-2</v>
      </c>
      <c r="I2166" s="434">
        <v>1.4200000000000001E-2</v>
      </c>
      <c r="J2166" s="436"/>
      <c r="K2166" s="434">
        <v>2.1499999999999998E-2</v>
      </c>
      <c r="L2166" s="436"/>
      <c r="M2166" s="264">
        <f t="shared" si="2989"/>
        <v>2.8233333333333329E-2</v>
      </c>
      <c r="N2166" s="264">
        <f t="shared" si="2990"/>
        <v>3.2745428571428571E-2</v>
      </c>
      <c r="O2166" s="264">
        <f t="shared" si="2991"/>
        <v>2.8969666666666671E-2</v>
      </c>
      <c r="P2166" s="264">
        <f t="shared" si="2992"/>
        <v>5.1343333333333331E-2</v>
      </c>
      <c r="Q2166" s="442">
        <f t="shared" si="3079"/>
        <v>1.2E-2</v>
      </c>
      <c r="R2166" s="442">
        <f t="shared" si="3080"/>
        <v>1.43E-2</v>
      </c>
      <c r="S2166" s="442">
        <f t="shared" si="3081"/>
        <v>1.4200000000000001E-2</v>
      </c>
      <c r="T2166" s="442">
        <f t="shared" si="3082"/>
        <v>2.1499999999999998E-2</v>
      </c>
      <c r="V2166" s="442">
        <f>AVERAGE(Q2166:T2166)</f>
        <v>1.55E-2</v>
      </c>
      <c r="W2166" s="445"/>
      <c r="X2166" s="257"/>
      <c r="Y2166" s="266">
        <v>309</v>
      </c>
      <c r="Z2166" s="520" t="s">
        <v>128</v>
      </c>
      <c r="AA2166" s="521">
        <f>COUNTIF(D2135:E2164,"&gt;=0.075")</f>
        <v>1</v>
      </c>
      <c r="AB2166" s="521">
        <f>COUNTIF(F2135:H2164,"&gt;=0.075")</f>
        <v>1</v>
      </c>
      <c r="AC2166" s="521">
        <f>COUNTIF(I2135:J2164,"&gt;=0.075")</f>
        <v>1</v>
      </c>
      <c r="AD2166" s="521">
        <f>COUNTIF(K2135:L2164,"&gt;=0.075")</f>
        <v>3</v>
      </c>
    </row>
    <row r="2167" spans="1:30" ht="17.45" customHeight="1" thickBot="1" x14ac:dyDescent="0.3">
      <c r="A2167" s="257">
        <f t="shared" si="3072"/>
        <v>12</v>
      </c>
      <c r="B2167" s="257">
        <f t="shared" si="3073"/>
        <v>2023</v>
      </c>
      <c r="C2167" s="435">
        <f t="shared" si="2997"/>
        <v>45263</v>
      </c>
      <c r="D2167" s="434"/>
      <c r="E2167" s="436">
        <v>1.9800000000000002E-2</v>
      </c>
      <c r="F2167" s="434"/>
      <c r="G2167" s="438">
        <v>1.2999999999999999E-2</v>
      </c>
      <c r="H2167" s="436"/>
      <c r="I2167" s="434"/>
      <c r="J2167" s="436">
        <v>1.2200000000000001E-2</v>
      </c>
      <c r="K2167" s="434"/>
      <c r="L2167" s="436">
        <v>2.18E-2</v>
      </c>
      <c r="M2167" s="264">
        <f t="shared" si="2989"/>
        <v>2.8016666666666669E-2</v>
      </c>
      <c r="N2167" s="264">
        <f t="shared" si="2990"/>
        <v>3.2282571428571424E-2</v>
      </c>
      <c r="O2167" s="264">
        <f t="shared" si="2991"/>
        <v>2.8409666666666673E-2</v>
      </c>
      <c r="P2167" s="264">
        <f t="shared" si="2992"/>
        <v>5.0536666666666667E-2</v>
      </c>
      <c r="Q2167" s="442">
        <f t="shared" si="3079"/>
        <v>1.9800000000000002E-2</v>
      </c>
      <c r="R2167" s="442">
        <f t="shared" si="3080"/>
        <v>1.2999999999999999E-2</v>
      </c>
      <c r="S2167" s="442">
        <f t="shared" si="3081"/>
        <v>1.2200000000000001E-2</v>
      </c>
      <c r="T2167" s="442">
        <f t="shared" si="3082"/>
        <v>2.18E-2</v>
      </c>
      <c r="V2167" s="442">
        <f>AVERAGE(Q2167:T2167)</f>
        <v>1.67E-2</v>
      </c>
      <c r="W2167" s="445"/>
      <c r="X2167" s="265">
        <f>AVERAGE(Q2166:T2167)</f>
        <v>1.61E-2</v>
      </c>
      <c r="Y2167" s="266">
        <v>309</v>
      </c>
      <c r="AC2167" s="664">
        <f>SUM(AA2166:AD2166)</f>
        <v>6</v>
      </c>
      <c r="AD2167" s="522">
        <f>AVERAGE(AA2164:AD2164)</f>
        <v>3.5871988095238096E-2</v>
      </c>
    </row>
    <row r="2168" spans="1:30" ht="17.45" customHeight="1" x14ac:dyDescent="0.25">
      <c r="A2168" s="257">
        <f t="shared" si="3072"/>
        <v>12</v>
      </c>
      <c r="B2168" s="257">
        <f t="shared" si="3073"/>
        <v>2023</v>
      </c>
      <c r="C2168" s="48">
        <f t="shared" si="2997"/>
        <v>45264</v>
      </c>
      <c r="D2168" s="275">
        <v>2.8400000000000002E-2</v>
      </c>
      <c r="E2168" s="276"/>
      <c r="F2168" s="275">
        <v>2.86E-2</v>
      </c>
      <c r="G2168" s="277"/>
      <c r="H2168" s="276">
        <v>2.07E-2</v>
      </c>
      <c r="I2168" s="275">
        <v>2.87E-2</v>
      </c>
      <c r="J2168" s="276"/>
      <c r="K2168" s="275">
        <v>3.6700000000000003E-2</v>
      </c>
      <c r="L2168" s="276"/>
      <c r="M2168" s="264">
        <f t="shared" si="2989"/>
        <v>2.8059999999999998E-2</v>
      </c>
      <c r="N2168" s="264">
        <f t="shared" si="2990"/>
        <v>3.2468285714285706E-2</v>
      </c>
      <c r="O2168" s="264">
        <f t="shared" si="2991"/>
        <v>2.8813000000000009E-2</v>
      </c>
      <c r="P2168" s="264">
        <f t="shared" si="2992"/>
        <v>5.0813333333333335E-2</v>
      </c>
      <c r="Q2168" s="265">
        <f t="shared" si="3079"/>
        <v>2.8400000000000002E-2</v>
      </c>
      <c r="R2168" s="265">
        <f t="shared" si="3080"/>
        <v>2.4649999999999998E-2</v>
      </c>
      <c r="S2168" s="265">
        <f t="shared" si="3081"/>
        <v>2.87E-2</v>
      </c>
      <c r="T2168" s="265">
        <f t="shared" si="3082"/>
        <v>3.6700000000000003E-2</v>
      </c>
      <c r="W2168" s="265">
        <f t="shared" ref="W2168:W2169" si="3084">AVERAGE(Q2168:T2168)</f>
        <v>2.96125E-2</v>
      </c>
      <c r="AA2168" s="605">
        <f>AA2164-AA2134</f>
        <v>5.2341935483871012E-3</v>
      </c>
      <c r="AB2168" s="605">
        <f t="shared" ref="AB2168:AD2168" si="3085">AB2164-AB2134</f>
        <v>4.9016190476190574E-3</v>
      </c>
      <c r="AC2168" s="605">
        <f t="shared" si="3085"/>
        <v>5.5583763440860239E-3</v>
      </c>
      <c r="AD2168" s="605">
        <f t="shared" si="3085"/>
        <v>2.2195483870967744E-2</v>
      </c>
    </row>
    <row r="2169" spans="1:30" ht="17.45" customHeight="1" x14ac:dyDescent="0.25">
      <c r="A2169" s="257">
        <f t="shared" si="3072"/>
        <v>12</v>
      </c>
      <c r="B2169" s="257">
        <f t="shared" si="3073"/>
        <v>2023</v>
      </c>
      <c r="C2169" s="8">
        <f t="shared" si="2997"/>
        <v>45265</v>
      </c>
      <c r="D2169" s="260"/>
      <c r="E2169" s="261">
        <v>2.9000000000000001E-2</v>
      </c>
      <c r="F2169" s="260"/>
      <c r="G2169" s="262">
        <v>3.9199999999999999E-2</v>
      </c>
      <c r="H2169" s="261"/>
      <c r="I2169" s="260"/>
      <c r="J2169" s="261">
        <v>4.6800000000000001E-2</v>
      </c>
      <c r="K2169" s="260"/>
      <c r="L2169" s="261">
        <v>4.9200000000000001E-2</v>
      </c>
      <c r="M2169" s="264">
        <f t="shared" si="2989"/>
        <v>2.8466666666666671E-2</v>
      </c>
      <c r="N2169" s="264">
        <f t="shared" si="2990"/>
        <v>3.2896857142857137E-2</v>
      </c>
      <c r="O2169" s="264">
        <f t="shared" si="2991"/>
        <v>2.9513000000000005E-2</v>
      </c>
      <c r="P2169" s="264">
        <f t="shared" si="2992"/>
        <v>5.1423333333333335E-2</v>
      </c>
      <c r="Q2169" s="265">
        <f t="shared" si="3079"/>
        <v>2.9000000000000001E-2</v>
      </c>
      <c r="R2169" s="265">
        <f t="shared" si="3080"/>
        <v>3.9199999999999999E-2</v>
      </c>
      <c r="S2169" s="265">
        <f t="shared" si="3081"/>
        <v>4.6800000000000001E-2</v>
      </c>
      <c r="T2169" s="265">
        <f t="shared" si="3082"/>
        <v>4.9200000000000001E-2</v>
      </c>
      <c r="W2169" s="265">
        <f t="shared" si="3084"/>
        <v>4.1049999999999996E-2</v>
      </c>
    </row>
    <row r="2170" spans="1:30" ht="17.45" customHeight="1" x14ac:dyDescent="0.25">
      <c r="A2170" s="257">
        <f t="shared" si="3072"/>
        <v>12</v>
      </c>
      <c r="B2170" s="257">
        <f t="shared" si="3073"/>
        <v>2023</v>
      </c>
      <c r="C2170" s="8">
        <f t="shared" si="2997"/>
        <v>45266</v>
      </c>
      <c r="D2170" s="260">
        <v>3.04E-2</v>
      </c>
      <c r="E2170" s="261"/>
      <c r="F2170" s="260">
        <v>3.7699999999999997E-2</v>
      </c>
      <c r="G2170" s="262"/>
      <c r="H2170" s="261"/>
      <c r="I2170" s="260">
        <v>3.0700000000000002E-2</v>
      </c>
      <c r="J2170" s="261"/>
      <c r="K2170" s="260">
        <v>4.2000000000000003E-2</v>
      </c>
      <c r="L2170" s="261"/>
      <c r="M2170" s="264">
        <f t="shared" si="2989"/>
        <v>2.8443333333333334E-2</v>
      </c>
      <c r="N2170" s="264">
        <f t="shared" si="2990"/>
        <v>3.2933999999999998E-2</v>
      </c>
      <c r="O2170" s="264">
        <f t="shared" si="2991"/>
        <v>2.9736333333333333E-2</v>
      </c>
      <c r="P2170" s="264">
        <f t="shared" si="2992"/>
        <v>5.1473333333333336E-2</v>
      </c>
      <c r="Q2170" s="265">
        <f t="shared" ref="Q2170:Q2171" si="3086">IFERROR(AVERAGE(D2170:E2170),"")</f>
        <v>3.04E-2</v>
      </c>
      <c r="R2170" s="265">
        <f t="shared" ref="R2170:R2171" si="3087">IFERROR(AVERAGE(F2170:H2170),"")</f>
        <v>3.7699999999999997E-2</v>
      </c>
      <c r="S2170" s="265">
        <f t="shared" ref="S2170:S2171" si="3088">IFERROR(AVERAGE(I2170:J2170),"")</f>
        <v>3.0700000000000002E-2</v>
      </c>
      <c r="T2170" s="265">
        <f t="shared" ref="T2170:T2171" si="3089">IFERROR(AVERAGE(K2170:L2170),"")</f>
        <v>4.2000000000000003E-2</v>
      </c>
      <c r="W2170" s="265">
        <f t="shared" ref="W2170:W2171" si="3090">AVERAGE(Q2170:T2170)</f>
        <v>3.5200000000000002E-2</v>
      </c>
    </row>
    <row r="2171" spans="1:30" ht="17.45" customHeight="1" x14ac:dyDescent="0.25">
      <c r="A2171" s="257">
        <f t="shared" si="3072"/>
        <v>12</v>
      </c>
      <c r="B2171" s="257">
        <f t="shared" si="3073"/>
        <v>2023</v>
      </c>
      <c r="C2171" s="8">
        <f t="shared" si="2997"/>
        <v>45267</v>
      </c>
      <c r="D2171" s="260"/>
      <c r="E2171" s="261">
        <v>2.1000000000000001E-2</v>
      </c>
      <c r="F2171" s="260"/>
      <c r="G2171" s="262">
        <v>3.2300000000000002E-2</v>
      </c>
      <c r="H2171" s="261"/>
      <c r="I2171" s="260"/>
      <c r="J2171" s="261">
        <v>3.0599999999999999E-2</v>
      </c>
      <c r="K2171" s="260"/>
      <c r="L2171" s="261">
        <v>2.53E-2</v>
      </c>
      <c r="M2171" s="264">
        <f t="shared" si="2989"/>
        <v>2.7220000000000001E-2</v>
      </c>
      <c r="N2171" s="264">
        <f t="shared" si="2990"/>
        <v>3.2034000000000007E-2</v>
      </c>
      <c r="O2171" s="264">
        <f t="shared" si="2991"/>
        <v>2.9883E-2</v>
      </c>
      <c r="P2171" s="264">
        <f t="shared" si="2992"/>
        <v>4.9373333333333345E-2</v>
      </c>
      <c r="Q2171" s="265">
        <f t="shared" si="3086"/>
        <v>2.1000000000000001E-2</v>
      </c>
      <c r="R2171" s="265">
        <f t="shared" si="3087"/>
        <v>3.2300000000000002E-2</v>
      </c>
      <c r="S2171" s="265">
        <f t="shared" si="3088"/>
        <v>3.0599999999999999E-2</v>
      </c>
      <c r="T2171" s="265">
        <f t="shared" si="3089"/>
        <v>2.53E-2</v>
      </c>
      <c r="W2171" s="265">
        <f t="shared" si="3090"/>
        <v>2.7300000000000001E-2</v>
      </c>
    </row>
    <row r="2172" spans="1:30" ht="17.45" customHeight="1" x14ac:dyDescent="0.25">
      <c r="A2172" s="257">
        <f t="shared" si="3072"/>
        <v>12</v>
      </c>
      <c r="B2172" s="257">
        <f t="shared" si="3073"/>
        <v>2023</v>
      </c>
      <c r="C2172" s="8">
        <f t="shared" si="2997"/>
        <v>45268</v>
      </c>
      <c r="D2172" s="260">
        <v>1.67E-2</v>
      </c>
      <c r="E2172" s="261"/>
      <c r="F2172" s="260"/>
      <c r="G2172" s="262"/>
      <c r="H2172" s="261">
        <v>1.8100000000000002E-2</v>
      </c>
      <c r="I2172" s="260">
        <v>3.6999999999999998E-2</v>
      </c>
      <c r="J2172" s="261"/>
      <c r="K2172" s="260">
        <v>2.6700000000000002E-2</v>
      </c>
      <c r="L2172" s="261"/>
      <c r="M2172" s="264">
        <f t="shared" si="2989"/>
        <v>2.5736666666666668E-2</v>
      </c>
      <c r="N2172" s="264">
        <f t="shared" si="2990"/>
        <v>3.0488285714285725E-2</v>
      </c>
      <c r="O2172" s="264">
        <f t="shared" si="2991"/>
        <v>2.916966666666666E-2</v>
      </c>
      <c r="P2172" s="264">
        <f t="shared" si="2992"/>
        <v>4.7863333333333334E-2</v>
      </c>
      <c r="Q2172" s="265">
        <f t="shared" ref="Q2172:Q2175" si="3091">IFERROR(AVERAGE(D2172:E2172),"")</f>
        <v>1.67E-2</v>
      </c>
      <c r="R2172" s="265">
        <f t="shared" ref="R2172:R2175" si="3092">IFERROR(AVERAGE(F2172:H2172),"")</f>
        <v>1.8100000000000002E-2</v>
      </c>
      <c r="S2172" s="265">
        <f t="shared" ref="S2172:S2175" si="3093">IFERROR(AVERAGE(I2172:J2172),"")</f>
        <v>3.6999999999999998E-2</v>
      </c>
      <c r="T2172" s="265">
        <f t="shared" ref="T2172:T2175" si="3094">IFERROR(AVERAGE(K2172:L2172),"")</f>
        <v>2.6700000000000002E-2</v>
      </c>
      <c r="W2172" s="265">
        <f t="shared" ref="W2172" si="3095">AVERAGE(Q2172:T2172)</f>
        <v>2.4625000000000001E-2</v>
      </c>
      <c r="X2172" s="265">
        <f>AVERAGE(Q2168:T2172)</f>
        <v>3.1557500000000002E-2</v>
      </c>
      <c r="Y2172" s="266">
        <v>310</v>
      </c>
    </row>
    <row r="2173" spans="1:30" ht="17.45" customHeight="1" x14ac:dyDescent="0.25">
      <c r="A2173" s="257">
        <f t="shared" si="3072"/>
        <v>12</v>
      </c>
      <c r="B2173" s="257">
        <f t="shared" si="3073"/>
        <v>2023</v>
      </c>
      <c r="C2173" s="435">
        <f t="shared" si="2997"/>
        <v>45269</v>
      </c>
      <c r="D2173" s="434"/>
      <c r="E2173" s="444">
        <v>6.6600000000000006E-2</v>
      </c>
      <c r="F2173" s="434"/>
      <c r="G2173" s="438">
        <v>2.5600000000000001E-2</v>
      </c>
      <c r="H2173" s="436"/>
      <c r="I2173" s="434"/>
      <c r="J2173" s="436">
        <v>2.0199999999999999E-2</v>
      </c>
      <c r="K2173" s="434"/>
      <c r="L2173" s="436">
        <v>4.36E-2</v>
      </c>
      <c r="M2173" s="264">
        <f t="shared" si="2989"/>
        <v>2.4680000000000004E-2</v>
      </c>
      <c r="N2173" s="264">
        <f t="shared" si="2990"/>
        <v>2.7105428571428572E-2</v>
      </c>
      <c r="O2173" s="264">
        <f t="shared" si="2991"/>
        <v>2.5942999999999987E-2</v>
      </c>
      <c r="P2173" s="264">
        <f t="shared" si="2992"/>
        <v>3.531666666666667E-2</v>
      </c>
      <c r="Q2173" s="468">
        <f t="shared" si="3091"/>
        <v>6.6600000000000006E-2</v>
      </c>
      <c r="R2173" s="442">
        <f t="shared" si="3092"/>
        <v>2.5600000000000001E-2</v>
      </c>
      <c r="S2173" s="442">
        <f t="shared" si="3093"/>
        <v>2.0199999999999999E-2</v>
      </c>
      <c r="T2173" s="442">
        <f t="shared" si="3094"/>
        <v>4.36E-2</v>
      </c>
      <c r="V2173" s="442">
        <f>AVERAGE(Q2173:T2173)</f>
        <v>3.9E-2</v>
      </c>
      <c r="W2173" s="445"/>
      <c r="X2173" s="257"/>
      <c r="Y2173" s="266">
        <v>310</v>
      </c>
    </row>
    <row r="2174" spans="1:30" ht="17.45" customHeight="1" x14ac:dyDescent="0.25">
      <c r="A2174" s="257">
        <f t="shared" si="3072"/>
        <v>12</v>
      </c>
      <c r="B2174" s="257">
        <f t="shared" si="3073"/>
        <v>2023</v>
      </c>
      <c r="C2174" s="48">
        <f t="shared" si="2997"/>
        <v>45270</v>
      </c>
      <c r="D2174" s="434">
        <v>2.7E-2</v>
      </c>
      <c r="E2174" s="436"/>
      <c r="F2174" s="434">
        <v>2.0799999999999999E-2</v>
      </c>
      <c r="G2174" s="438"/>
      <c r="H2174" s="436">
        <v>2.06E-2</v>
      </c>
      <c r="I2174" s="434">
        <v>3.1199999999999999E-2</v>
      </c>
      <c r="J2174" s="436"/>
      <c r="K2174" s="434">
        <v>2.7900000000000001E-2</v>
      </c>
      <c r="L2174" s="436"/>
      <c r="M2174" s="264">
        <f t="shared" si="2989"/>
        <v>2.4150000000000001E-2</v>
      </c>
      <c r="N2174" s="264">
        <f t="shared" si="2990"/>
        <v>2.5879714285714284E-2</v>
      </c>
      <c r="O2174" s="264">
        <f t="shared" si="2991"/>
        <v>2.6102999999999987E-2</v>
      </c>
      <c r="P2174" s="264">
        <f t="shared" si="2992"/>
        <v>3.3243333333333333E-2</v>
      </c>
      <c r="Q2174" s="442">
        <f t="shared" si="3091"/>
        <v>2.7E-2</v>
      </c>
      <c r="R2174" s="442">
        <f t="shared" si="3092"/>
        <v>2.07E-2</v>
      </c>
      <c r="S2174" s="442">
        <f t="shared" si="3093"/>
        <v>3.1199999999999999E-2</v>
      </c>
      <c r="T2174" s="442">
        <f t="shared" si="3094"/>
        <v>2.7900000000000001E-2</v>
      </c>
      <c r="V2174" s="442">
        <f>AVERAGE(Q2174:T2174)</f>
        <v>2.6700000000000002E-2</v>
      </c>
      <c r="W2174" s="445"/>
      <c r="X2174" s="265">
        <f>AVERAGE(Q2173:T2174)</f>
        <v>3.2849999999999997E-2</v>
      </c>
      <c r="Y2174" s="266">
        <v>310</v>
      </c>
    </row>
    <row r="2175" spans="1:30" ht="17.45" customHeight="1" x14ac:dyDescent="0.25">
      <c r="A2175" s="257">
        <f t="shared" si="3072"/>
        <v>12</v>
      </c>
      <c r="B2175" s="257">
        <f t="shared" si="3073"/>
        <v>2023</v>
      </c>
      <c r="C2175" s="8">
        <f t="shared" si="2997"/>
        <v>45271</v>
      </c>
      <c r="D2175" s="260"/>
      <c r="E2175" s="261">
        <v>3.9600000000000003E-2</v>
      </c>
      <c r="F2175" s="260"/>
      <c r="G2175" s="262">
        <v>5.7200000000000001E-2</v>
      </c>
      <c r="H2175" s="261"/>
      <c r="I2175" s="260"/>
      <c r="J2175" s="261">
        <v>3.7999999999999999E-2</v>
      </c>
      <c r="K2175" s="260"/>
      <c r="L2175" s="261">
        <v>5.1400000000000001E-2</v>
      </c>
      <c r="M2175" s="264">
        <f t="shared" si="2989"/>
        <v>2.4603333333333331E-2</v>
      </c>
      <c r="N2175" s="264">
        <f t="shared" si="2990"/>
        <v>2.6628285714285715E-2</v>
      </c>
      <c r="O2175" s="264">
        <f t="shared" si="2991"/>
        <v>2.6849666666666661E-2</v>
      </c>
      <c r="P2175" s="264">
        <f t="shared" si="2992"/>
        <v>3.3796666666666669E-2</v>
      </c>
      <c r="Q2175" s="265">
        <f t="shared" si="3091"/>
        <v>3.9600000000000003E-2</v>
      </c>
      <c r="R2175" s="265">
        <f t="shared" si="3092"/>
        <v>5.7200000000000001E-2</v>
      </c>
      <c r="S2175" s="265">
        <f t="shared" si="3093"/>
        <v>3.7999999999999999E-2</v>
      </c>
      <c r="T2175" s="265">
        <f t="shared" si="3094"/>
        <v>5.1400000000000001E-2</v>
      </c>
      <c r="W2175" s="265">
        <f t="shared" ref="W2175" si="3096">AVERAGE(Q2175:T2175)</f>
        <v>4.6550000000000001E-2</v>
      </c>
    </row>
    <row r="2176" spans="1:30" ht="17.45" customHeight="1" x14ac:dyDescent="0.25">
      <c r="A2176" s="257">
        <f t="shared" si="3072"/>
        <v>12</v>
      </c>
      <c r="B2176" s="257">
        <f t="shared" si="3073"/>
        <v>2023</v>
      </c>
      <c r="C2176" s="8">
        <f t="shared" si="2997"/>
        <v>45272</v>
      </c>
      <c r="D2176" s="332">
        <v>8.2500000000000004E-2</v>
      </c>
      <c r="E2176" s="261"/>
      <c r="F2176" s="332">
        <v>6.0299999999999999E-2</v>
      </c>
      <c r="G2176" s="262"/>
      <c r="H2176" s="261"/>
      <c r="I2176" s="260">
        <v>4.8899999999999999E-2</v>
      </c>
      <c r="J2176" s="261"/>
      <c r="K2176" s="260">
        <v>3.8800000000000001E-2</v>
      </c>
      <c r="L2176" s="261"/>
      <c r="M2176" s="264">
        <f t="shared" si="2989"/>
        <v>2.6656666666666665E-2</v>
      </c>
      <c r="N2176" s="264">
        <f t="shared" si="2990"/>
        <v>2.7839714285714284E-2</v>
      </c>
      <c r="O2176" s="264">
        <f t="shared" si="2991"/>
        <v>2.8012999999999993E-2</v>
      </c>
      <c r="P2176" s="264">
        <f t="shared" si="2992"/>
        <v>3.3986666666666672E-2</v>
      </c>
      <c r="Q2176" s="334">
        <f t="shared" ref="Q2176:Q2177" si="3097">IFERROR(AVERAGE(D2176:E2176),"")</f>
        <v>8.2500000000000004E-2</v>
      </c>
      <c r="R2176" s="334">
        <f t="shared" ref="R2176:R2177" si="3098">IFERROR(AVERAGE(F2176:H2176),"")</f>
        <v>6.0299999999999999E-2</v>
      </c>
      <c r="S2176" s="265">
        <f t="shared" ref="S2176:S2177" si="3099">IFERROR(AVERAGE(I2176:J2176),"")</f>
        <v>4.8899999999999999E-2</v>
      </c>
      <c r="T2176" s="265">
        <f t="shared" ref="T2176:T2177" si="3100">IFERROR(AVERAGE(K2176:L2176),"")</f>
        <v>3.8800000000000001E-2</v>
      </c>
      <c r="W2176" s="265">
        <f t="shared" ref="W2176:W2177" si="3101">AVERAGE(Q2176:T2176)</f>
        <v>5.7625000000000003E-2</v>
      </c>
    </row>
    <row r="2177" spans="1:37" ht="17.45" customHeight="1" x14ac:dyDescent="0.25">
      <c r="A2177" s="257">
        <f t="shared" si="3072"/>
        <v>12</v>
      </c>
      <c r="B2177" s="257">
        <f t="shared" si="3073"/>
        <v>2023</v>
      </c>
      <c r="C2177" s="8">
        <f t="shared" si="2997"/>
        <v>45273</v>
      </c>
      <c r="D2177" s="252"/>
      <c r="E2177" s="253">
        <v>1.7000000000000001E-2</v>
      </c>
      <c r="F2177" s="252"/>
      <c r="G2177" s="254">
        <v>3.3399999999999999E-2</v>
      </c>
      <c r="H2177" s="253"/>
      <c r="I2177" s="252"/>
      <c r="J2177" s="253">
        <v>5.2299999999999999E-2</v>
      </c>
      <c r="K2177" s="252"/>
      <c r="L2177" s="253">
        <v>2.1499999999999998E-2</v>
      </c>
      <c r="M2177" s="264">
        <f t="shared" ref="M2177:M2240" si="3102">IF(SUM(D2177:E2177)&gt;0,IFERROR(AVERAGE(D2148:E2177),""),"")</f>
        <v>2.5613333333333335E-2</v>
      </c>
      <c r="N2177" s="264">
        <f t="shared" ref="N2177:N2240" si="3103">IF(SUM(F2177:H2177)&gt;0,IFERROR(AVERAGE(F2148:H2177),""),"")</f>
        <v>2.7211142857142857E-2</v>
      </c>
      <c r="O2177" s="264">
        <f t="shared" ref="O2177:O2240" si="3104">IF(SUM(I2177:J2177)&gt;0,IFERROR(AVERAGE(I2148:J2177),""),"")</f>
        <v>2.8276333333333327E-2</v>
      </c>
      <c r="P2177" s="264">
        <f t="shared" ref="P2177:P2240" si="3105">IF(SUM(K2177:L2177)&gt;0,IFERROR(AVERAGE(K2148:L2177),""),"")</f>
        <v>3.243E-2</v>
      </c>
      <c r="Q2177" s="265">
        <f t="shared" si="3097"/>
        <v>1.7000000000000001E-2</v>
      </c>
      <c r="R2177" s="265">
        <f t="shared" si="3098"/>
        <v>3.3399999999999999E-2</v>
      </c>
      <c r="S2177" s="265">
        <f t="shared" si="3099"/>
        <v>5.2299999999999999E-2</v>
      </c>
      <c r="T2177" s="265">
        <f t="shared" si="3100"/>
        <v>2.1499999999999998E-2</v>
      </c>
      <c r="W2177" s="265">
        <f t="shared" si="3101"/>
        <v>3.1050000000000001E-2</v>
      </c>
    </row>
    <row r="2178" spans="1:37" ht="17.45" customHeight="1" x14ac:dyDescent="0.25">
      <c r="A2178" s="257">
        <f t="shared" si="3072"/>
        <v>12</v>
      </c>
      <c r="B2178" s="257">
        <f t="shared" si="3073"/>
        <v>2023</v>
      </c>
      <c r="C2178" s="8">
        <f t="shared" si="2997"/>
        <v>45274</v>
      </c>
      <c r="D2178" s="260">
        <v>2.3099999999999999E-2</v>
      </c>
      <c r="E2178" s="261"/>
      <c r="F2178" s="260"/>
      <c r="G2178" s="262"/>
      <c r="H2178" s="261">
        <v>3.56E-2</v>
      </c>
      <c r="I2178" s="260">
        <v>3.3700000000000001E-2</v>
      </c>
      <c r="J2178" s="261"/>
      <c r="K2178" s="260">
        <v>3.6900000000000002E-2</v>
      </c>
      <c r="L2178" s="261"/>
      <c r="M2178" s="264">
        <f t="shared" si="3102"/>
        <v>2.4890000000000002E-2</v>
      </c>
      <c r="N2178" s="264">
        <f t="shared" si="3103"/>
        <v>2.7225428571428567E-2</v>
      </c>
      <c r="O2178" s="264">
        <f t="shared" si="3104"/>
        <v>2.8166333333333328E-2</v>
      </c>
      <c r="P2178" s="264">
        <f t="shared" si="3105"/>
        <v>3.2243333333333325E-2</v>
      </c>
      <c r="Q2178" s="265">
        <f t="shared" ref="Q2178:Q2180" si="3106">IFERROR(AVERAGE(D2178:E2178),"")</f>
        <v>2.3099999999999999E-2</v>
      </c>
      <c r="R2178" s="265">
        <f t="shared" ref="R2178:R2180" si="3107">IFERROR(AVERAGE(F2178:H2178),"")</f>
        <v>3.56E-2</v>
      </c>
      <c r="S2178" s="265">
        <f t="shared" ref="S2178:S2180" si="3108">IFERROR(AVERAGE(I2178:J2178),"")</f>
        <v>3.3700000000000001E-2</v>
      </c>
      <c r="T2178" s="265">
        <f t="shared" ref="T2178:T2180" si="3109">IFERROR(AVERAGE(K2178:L2178),"")</f>
        <v>3.6900000000000002E-2</v>
      </c>
      <c r="W2178" s="265">
        <f t="shared" ref="W2178:W2179" si="3110">AVERAGE(Q2178:T2178)</f>
        <v>3.2325000000000007E-2</v>
      </c>
    </row>
    <row r="2179" spans="1:37" ht="17.45" customHeight="1" x14ac:dyDescent="0.25">
      <c r="A2179" s="257">
        <f t="shared" si="3072"/>
        <v>12</v>
      </c>
      <c r="B2179" s="257">
        <f t="shared" si="3073"/>
        <v>2023</v>
      </c>
      <c r="C2179" s="8">
        <f t="shared" si="2997"/>
        <v>45275</v>
      </c>
      <c r="D2179" s="260"/>
      <c r="E2179" s="261">
        <v>1.9400000000000001E-2</v>
      </c>
      <c r="F2179" s="260"/>
      <c r="G2179" s="262">
        <v>2.06E-2</v>
      </c>
      <c r="H2179" s="261"/>
      <c r="I2179" s="260"/>
      <c r="J2179" s="261">
        <v>3.5099999999999999E-2</v>
      </c>
      <c r="K2179" s="260"/>
      <c r="L2179" s="261">
        <v>3.7900000000000003E-2</v>
      </c>
      <c r="M2179" s="264">
        <f t="shared" si="3102"/>
        <v>2.4583333333333332E-2</v>
      </c>
      <c r="N2179" s="264">
        <f t="shared" si="3103"/>
        <v>2.656542857142857E-2</v>
      </c>
      <c r="O2179" s="264">
        <f t="shared" si="3104"/>
        <v>2.8416333333333332E-2</v>
      </c>
      <c r="P2179" s="264">
        <f t="shared" si="3105"/>
        <v>3.1776666666666668E-2</v>
      </c>
      <c r="Q2179" s="265">
        <f t="shared" si="3106"/>
        <v>1.9400000000000001E-2</v>
      </c>
      <c r="R2179" s="265">
        <f t="shared" si="3107"/>
        <v>2.06E-2</v>
      </c>
      <c r="S2179" s="265">
        <f t="shared" si="3108"/>
        <v>3.5099999999999999E-2</v>
      </c>
      <c r="T2179" s="265">
        <f t="shared" si="3109"/>
        <v>3.7900000000000003E-2</v>
      </c>
      <c r="W2179" s="265">
        <f t="shared" si="3110"/>
        <v>2.8250000000000001E-2</v>
      </c>
      <c r="X2179" s="265">
        <f>AVERAGE(Q2175:T2179)</f>
        <v>3.9159999999999993E-2</v>
      </c>
      <c r="Y2179" s="266">
        <v>311</v>
      </c>
    </row>
    <row r="2180" spans="1:37" ht="17.45" customHeight="1" x14ac:dyDescent="0.25">
      <c r="A2180" s="257">
        <f t="shared" si="3072"/>
        <v>12</v>
      </c>
      <c r="B2180" s="257">
        <f t="shared" si="3073"/>
        <v>2023</v>
      </c>
      <c r="C2180" s="48">
        <f t="shared" si="2997"/>
        <v>45276</v>
      </c>
      <c r="D2180" s="434">
        <v>2.2200000000000001E-2</v>
      </c>
      <c r="E2180" s="436"/>
      <c r="F2180" s="434">
        <v>1.89E-2</v>
      </c>
      <c r="G2180" s="438"/>
      <c r="H2180" s="436">
        <v>1.84E-2</v>
      </c>
      <c r="I2180" s="434">
        <v>1.6799999999999999E-2</v>
      </c>
      <c r="J2180" s="436"/>
      <c r="K2180" s="434">
        <v>3.15E-2</v>
      </c>
      <c r="L2180" s="436"/>
      <c r="M2180" s="264">
        <f t="shared" si="3102"/>
        <v>2.4796666666666668E-2</v>
      </c>
      <c r="N2180" s="264">
        <f t="shared" si="3103"/>
        <v>2.6528285714285709E-2</v>
      </c>
      <c r="O2180" s="264">
        <f t="shared" si="3104"/>
        <v>2.8093E-2</v>
      </c>
      <c r="P2180" s="264">
        <f t="shared" si="3105"/>
        <v>3.1896666666666663E-2</v>
      </c>
      <c r="Q2180" s="442">
        <f t="shared" si="3106"/>
        <v>2.2200000000000001E-2</v>
      </c>
      <c r="R2180" s="442">
        <f t="shared" si="3107"/>
        <v>1.865E-2</v>
      </c>
      <c r="S2180" s="442">
        <f t="shared" si="3108"/>
        <v>1.6799999999999999E-2</v>
      </c>
      <c r="T2180" s="442">
        <f t="shared" si="3109"/>
        <v>3.15E-2</v>
      </c>
      <c r="V2180" s="442">
        <f>AVERAGE(Q2180:T2180)</f>
        <v>2.2287499999999998E-2</v>
      </c>
      <c r="W2180" s="445"/>
      <c r="X2180" s="257"/>
      <c r="Y2180" s="266">
        <v>311</v>
      </c>
    </row>
    <row r="2181" spans="1:37" ht="17.45" customHeight="1" x14ac:dyDescent="0.25">
      <c r="A2181" s="257">
        <f t="shared" si="3072"/>
        <v>12</v>
      </c>
      <c r="B2181" s="257">
        <f t="shared" si="3073"/>
        <v>2023</v>
      </c>
      <c r="C2181" s="435">
        <f t="shared" ref="C2181:C2201" si="3111">C2180+1</f>
        <v>45277</v>
      </c>
      <c r="D2181" s="434"/>
      <c r="E2181" s="436">
        <v>2.1299999999999999E-2</v>
      </c>
      <c r="F2181" s="434"/>
      <c r="G2181" s="438">
        <v>1.6299999999999999E-2</v>
      </c>
      <c r="H2181" s="436"/>
      <c r="I2181" s="434"/>
      <c r="J2181" s="436">
        <v>1.67E-2</v>
      </c>
      <c r="K2181" s="434"/>
      <c r="L2181" s="436">
        <v>2.5700000000000001E-2</v>
      </c>
      <c r="M2181" s="264">
        <f t="shared" si="3102"/>
        <v>2.5019999999999997E-2</v>
      </c>
      <c r="N2181" s="264">
        <f t="shared" si="3103"/>
        <v>2.6211142857142853E-2</v>
      </c>
      <c r="O2181" s="264">
        <f t="shared" si="3104"/>
        <v>2.7926333333333341E-2</v>
      </c>
      <c r="P2181" s="264">
        <f t="shared" si="3105"/>
        <v>3.1813333333333332E-2</v>
      </c>
      <c r="Q2181" s="442">
        <f t="shared" ref="Q2181:Q2187" si="3112">IFERROR(AVERAGE(D2181:E2181),"")</f>
        <v>2.1299999999999999E-2</v>
      </c>
      <c r="R2181" s="442">
        <f t="shared" ref="R2181:R2187" si="3113">IFERROR(AVERAGE(F2181:H2181),"")</f>
        <v>1.6299999999999999E-2</v>
      </c>
      <c r="S2181" s="442">
        <f t="shared" ref="S2181:S2187" si="3114">IFERROR(AVERAGE(I2181:J2181),"")</f>
        <v>1.67E-2</v>
      </c>
      <c r="T2181" s="442">
        <f t="shared" ref="T2181:T2187" si="3115">IFERROR(AVERAGE(K2181:L2181),"")</f>
        <v>2.5700000000000001E-2</v>
      </c>
      <c r="V2181" s="442">
        <f>AVERAGE(Q2181:T2181)</f>
        <v>1.9999999999999997E-2</v>
      </c>
      <c r="W2181" s="445"/>
      <c r="X2181" s="265">
        <f>AVERAGE(Q2180:T2181)</f>
        <v>2.1143749999999999E-2</v>
      </c>
      <c r="Y2181" s="266">
        <v>311</v>
      </c>
    </row>
    <row r="2182" spans="1:37" ht="17.45" customHeight="1" x14ac:dyDescent="0.25">
      <c r="A2182" s="257">
        <f t="shared" si="3072"/>
        <v>12</v>
      </c>
      <c r="B2182" s="257">
        <f t="shared" si="3073"/>
        <v>2023</v>
      </c>
      <c r="C2182" s="8">
        <f t="shared" si="3111"/>
        <v>45278</v>
      </c>
      <c r="D2182" s="260">
        <v>2.9700000000000001E-2</v>
      </c>
      <c r="E2182" s="261"/>
      <c r="F2182" s="260">
        <v>3.85E-2</v>
      </c>
      <c r="G2182" s="262"/>
      <c r="H2182" s="261"/>
      <c r="I2182" s="260">
        <v>5.96E-2</v>
      </c>
      <c r="J2182" s="261"/>
      <c r="K2182" s="260">
        <v>3.4799999999999998E-2</v>
      </c>
      <c r="L2182" s="261"/>
      <c r="M2182" s="264">
        <f t="shared" si="3102"/>
        <v>2.5569999999999996E-2</v>
      </c>
      <c r="N2182" s="264">
        <f t="shared" si="3103"/>
        <v>2.6936857142857137E-2</v>
      </c>
      <c r="O2182" s="264">
        <f t="shared" si="3104"/>
        <v>2.9644333333333335E-2</v>
      </c>
      <c r="P2182" s="264">
        <f t="shared" si="3105"/>
        <v>3.2406666666666667E-2</v>
      </c>
      <c r="Q2182" s="265">
        <f t="shared" si="3112"/>
        <v>2.9700000000000001E-2</v>
      </c>
      <c r="R2182" s="265">
        <f t="shared" si="3113"/>
        <v>3.85E-2</v>
      </c>
      <c r="S2182" s="265">
        <f t="shared" si="3114"/>
        <v>5.96E-2</v>
      </c>
      <c r="T2182" s="265">
        <f t="shared" si="3115"/>
        <v>3.4799999999999998E-2</v>
      </c>
      <c r="W2182" s="265">
        <f t="shared" ref="W2182:W2186" si="3116">AVERAGE(Q2182:T2182)</f>
        <v>4.0649999999999999E-2</v>
      </c>
    </row>
    <row r="2183" spans="1:37" ht="17.45" customHeight="1" x14ac:dyDescent="0.25">
      <c r="A2183" s="257">
        <f t="shared" si="3072"/>
        <v>12</v>
      </c>
      <c r="B2183" s="257">
        <f t="shared" si="3073"/>
        <v>2023</v>
      </c>
      <c r="C2183" s="8">
        <f t="shared" si="3111"/>
        <v>45279</v>
      </c>
      <c r="D2183" s="260"/>
      <c r="E2183" s="261">
        <v>1.9199999999999998E-2</v>
      </c>
      <c r="F2183" s="260"/>
      <c r="G2183" s="262">
        <v>2.1700000000000001E-2</v>
      </c>
      <c r="H2183" s="261"/>
      <c r="I2183" s="260"/>
      <c r="J2183" s="261">
        <v>2.69E-2</v>
      </c>
      <c r="K2183" s="260"/>
      <c r="L2183" s="261">
        <v>5.7799999999999997E-2</v>
      </c>
      <c r="M2183" s="264">
        <f t="shared" si="3102"/>
        <v>2.5679999999999994E-2</v>
      </c>
      <c r="N2183" s="264">
        <f t="shared" si="3103"/>
        <v>2.7045428571428571E-2</v>
      </c>
      <c r="O2183" s="264">
        <f t="shared" si="3104"/>
        <v>3.0298333333333337E-2</v>
      </c>
      <c r="P2183" s="264">
        <f t="shared" si="3105"/>
        <v>3.3626666666666666E-2</v>
      </c>
      <c r="Q2183" s="265">
        <f t="shared" si="3112"/>
        <v>1.9199999999999998E-2</v>
      </c>
      <c r="R2183" s="265">
        <f t="shared" si="3113"/>
        <v>2.1700000000000001E-2</v>
      </c>
      <c r="S2183" s="265">
        <f t="shared" si="3114"/>
        <v>2.69E-2</v>
      </c>
      <c r="T2183" s="265">
        <f t="shared" si="3115"/>
        <v>5.7799999999999997E-2</v>
      </c>
      <c r="W2183" s="265">
        <f t="shared" si="3116"/>
        <v>3.1399999999999997E-2</v>
      </c>
    </row>
    <row r="2184" spans="1:37" ht="17.45" customHeight="1" x14ac:dyDescent="0.25">
      <c r="A2184" s="257">
        <f t="shared" si="3072"/>
        <v>12</v>
      </c>
      <c r="B2184" s="257">
        <f t="shared" si="3073"/>
        <v>2023</v>
      </c>
      <c r="C2184" s="8">
        <f t="shared" si="3111"/>
        <v>45280</v>
      </c>
      <c r="D2184" s="260">
        <v>9.0600000000000003E-3</v>
      </c>
      <c r="E2184" s="261"/>
      <c r="F2184" s="260"/>
      <c r="G2184" s="262"/>
      <c r="H2184" s="261">
        <v>9.3699999999999999E-3</v>
      </c>
      <c r="I2184" s="260">
        <v>1.06E-2</v>
      </c>
      <c r="J2184" s="261"/>
      <c r="K2184" s="260">
        <v>1.77E-2</v>
      </c>
      <c r="L2184" s="261"/>
      <c r="M2184" s="264">
        <f t="shared" si="3102"/>
        <v>2.5228666666666663E-2</v>
      </c>
      <c r="N2184" s="264">
        <f t="shared" si="3103"/>
        <v>2.6407428571428571E-2</v>
      </c>
      <c r="O2184" s="264">
        <f t="shared" si="3104"/>
        <v>2.9388333333333339E-2</v>
      </c>
      <c r="P2184" s="264">
        <f t="shared" si="3105"/>
        <v>3.2999999999999995E-2</v>
      </c>
      <c r="Q2184" s="265">
        <f t="shared" si="3112"/>
        <v>9.0600000000000003E-3</v>
      </c>
      <c r="R2184" s="265">
        <f t="shared" si="3113"/>
        <v>9.3699999999999999E-3</v>
      </c>
      <c r="S2184" s="265">
        <f t="shared" si="3114"/>
        <v>1.06E-2</v>
      </c>
      <c r="T2184" s="265">
        <f t="shared" si="3115"/>
        <v>1.77E-2</v>
      </c>
      <c r="W2184" s="265">
        <f t="shared" si="3116"/>
        <v>1.16825E-2</v>
      </c>
    </row>
    <row r="2185" spans="1:37" ht="17.45" customHeight="1" x14ac:dyDescent="0.25">
      <c r="A2185" s="257">
        <f t="shared" si="3072"/>
        <v>12</v>
      </c>
      <c r="B2185" s="257">
        <f t="shared" si="3073"/>
        <v>2023</v>
      </c>
      <c r="C2185" s="8">
        <f t="shared" si="3111"/>
        <v>45281</v>
      </c>
      <c r="D2185" s="260"/>
      <c r="E2185" s="261">
        <v>1.21E-2</v>
      </c>
      <c r="F2185" s="260"/>
      <c r="G2185" s="262">
        <v>1.44E-2</v>
      </c>
      <c r="H2185" s="261"/>
      <c r="I2185" s="260"/>
      <c r="J2185" s="261">
        <v>2.3599999999999999E-2</v>
      </c>
      <c r="K2185" s="260"/>
      <c r="L2185" s="261">
        <v>2.6800000000000001E-2</v>
      </c>
      <c r="M2185" s="264">
        <f t="shared" si="3102"/>
        <v>2.4938666666666665E-2</v>
      </c>
      <c r="N2185" s="264">
        <f t="shared" si="3103"/>
        <v>2.5650285714285712E-2</v>
      </c>
      <c r="O2185" s="264">
        <f t="shared" si="3104"/>
        <v>2.871166666666667E-2</v>
      </c>
      <c r="P2185" s="264">
        <f t="shared" si="3105"/>
        <v>3.2316666666666667E-2</v>
      </c>
      <c r="Q2185" s="265">
        <f t="shared" si="3112"/>
        <v>1.21E-2</v>
      </c>
      <c r="R2185" s="265">
        <f t="shared" si="3113"/>
        <v>1.44E-2</v>
      </c>
      <c r="S2185" s="265">
        <f t="shared" si="3114"/>
        <v>2.3599999999999999E-2</v>
      </c>
      <c r="T2185" s="265">
        <f t="shared" si="3115"/>
        <v>2.6800000000000001E-2</v>
      </c>
      <c r="W2185" s="265">
        <f t="shared" si="3116"/>
        <v>1.9224999999999999E-2</v>
      </c>
    </row>
    <row r="2186" spans="1:37" ht="17.45" customHeight="1" x14ac:dyDescent="0.25">
      <c r="A2186" s="257">
        <f t="shared" si="3072"/>
        <v>12</v>
      </c>
      <c r="B2186" s="257">
        <f t="shared" si="3073"/>
        <v>2023</v>
      </c>
      <c r="C2186" s="48">
        <f t="shared" si="3111"/>
        <v>45282</v>
      </c>
      <c r="D2186" s="275">
        <v>9.4500000000000001E-3</v>
      </c>
      <c r="E2186" s="276"/>
      <c r="F2186" s="275">
        <v>9.6600000000000002E-3</v>
      </c>
      <c r="G2186" s="277"/>
      <c r="H2186" s="276">
        <v>1.1299999999999999E-2</v>
      </c>
      <c r="I2186" s="275">
        <v>2.2700000000000001E-2</v>
      </c>
      <c r="J2186" s="276"/>
      <c r="K2186" s="275">
        <v>1.6E-2</v>
      </c>
      <c r="L2186" s="276"/>
      <c r="M2186" s="264">
        <f t="shared" si="3102"/>
        <v>2.4446999999999997E-2</v>
      </c>
      <c r="N2186" s="264">
        <f t="shared" si="3103"/>
        <v>2.4029142857142853E-2</v>
      </c>
      <c r="O2186" s="264">
        <f t="shared" si="3104"/>
        <v>2.784833333333334E-2</v>
      </c>
      <c r="P2186" s="264">
        <f t="shared" si="3105"/>
        <v>3.1493333333333338E-2</v>
      </c>
      <c r="Q2186" s="265">
        <f t="shared" si="3112"/>
        <v>9.4500000000000001E-3</v>
      </c>
      <c r="R2186" s="265">
        <f t="shared" si="3113"/>
        <v>1.048E-2</v>
      </c>
      <c r="S2186" s="265">
        <f t="shared" si="3114"/>
        <v>2.2700000000000001E-2</v>
      </c>
      <c r="T2186" s="265">
        <f t="shared" si="3115"/>
        <v>1.6E-2</v>
      </c>
      <c r="W2186" s="265">
        <f t="shared" si="3116"/>
        <v>1.46575E-2</v>
      </c>
      <c r="X2186" s="265">
        <f>AVERAGE(Q2182:T2186)</f>
        <v>2.3523000000000002E-2</v>
      </c>
      <c r="Y2186" s="266">
        <v>312</v>
      </c>
    </row>
    <row r="2187" spans="1:37" ht="17.45" customHeight="1" x14ac:dyDescent="0.25">
      <c r="A2187" s="257">
        <f t="shared" si="3072"/>
        <v>12</v>
      </c>
      <c r="B2187" s="257">
        <f t="shared" si="3073"/>
        <v>2023</v>
      </c>
      <c r="C2187" s="435">
        <f t="shared" si="3111"/>
        <v>45283</v>
      </c>
      <c r="D2187" s="434"/>
      <c r="E2187" s="436">
        <v>7.0600000000000003E-3</v>
      </c>
      <c r="F2187" s="434"/>
      <c r="G2187" s="438">
        <v>6.3899999999999998E-3</v>
      </c>
      <c r="H2187" s="436"/>
      <c r="I2187" s="434"/>
      <c r="J2187" s="436">
        <v>6.8900000000000003E-3</v>
      </c>
      <c r="K2187" s="434"/>
      <c r="L2187" s="436">
        <v>1.7100000000000001E-2</v>
      </c>
      <c r="M2187" s="264">
        <f t="shared" si="3102"/>
        <v>2.4258999999999992E-2</v>
      </c>
      <c r="N2187" s="264">
        <f t="shared" si="3103"/>
        <v>2.3925999999999996E-2</v>
      </c>
      <c r="O2187" s="264">
        <f t="shared" si="3104"/>
        <v>2.7756333333333338E-2</v>
      </c>
      <c r="P2187" s="264">
        <f t="shared" si="3105"/>
        <v>3.0996666666666669E-2</v>
      </c>
      <c r="Q2187" s="442">
        <f t="shared" si="3112"/>
        <v>7.0600000000000003E-3</v>
      </c>
      <c r="R2187" s="442">
        <f t="shared" si="3113"/>
        <v>6.3899999999999998E-3</v>
      </c>
      <c r="S2187" s="442">
        <f t="shared" si="3114"/>
        <v>6.8900000000000003E-3</v>
      </c>
      <c r="T2187" s="442">
        <f t="shared" si="3115"/>
        <v>1.7100000000000001E-2</v>
      </c>
      <c r="V2187" s="442">
        <f>AVERAGE(Q2187:T2187)</f>
        <v>9.3600000000000003E-3</v>
      </c>
      <c r="W2187" s="445"/>
      <c r="X2187" s="257"/>
      <c r="Y2187" s="266">
        <v>312</v>
      </c>
    </row>
    <row r="2188" spans="1:37" ht="17.45" customHeight="1" x14ac:dyDescent="0.25">
      <c r="A2188" s="257">
        <f t="shared" si="3072"/>
        <v>12</v>
      </c>
      <c r="B2188" s="257">
        <f t="shared" si="3073"/>
        <v>2023</v>
      </c>
      <c r="C2188" s="435">
        <f t="shared" si="3111"/>
        <v>45284</v>
      </c>
      <c r="D2188" s="434">
        <v>7.8799999999999999E-3</v>
      </c>
      <c r="E2188" s="436"/>
      <c r="F2188" s="434">
        <v>6.5900000000000004E-3</v>
      </c>
      <c r="G2188" s="438"/>
      <c r="H2188" s="436"/>
      <c r="I2188" s="434">
        <v>5.3400000000000001E-3</v>
      </c>
      <c r="J2188" s="436"/>
      <c r="K2188" s="434">
        <v>7.1300000000000001E-3</v>
      </c>
      <c r="L2188" s="436"/>
      <c r="M2188" s="264">
        <f t="shared" si="3102"/>
        <v>2.3508333333333329E-2</v>
      </c>
      <c r="N2188" s="264">
        <f t="shared" si="3103"/>
        <v>2.3779999999999999E-2</v>
      </c>
      <c r="O2188" s="264">
        <f t="shared" si="3104"/>
        <v>2.7541000000000003E-2</v>
      </c>
      <c r="P2188" s="264">
        <f t="shared" si="3105"/>
        <v>3.0640999999999991E-2</v>
      </c>
      <c r="Q2188" s="442">
        <f t="shared" ref="Q2188:Q2191" si="3117">IFERROR(AVERAGE(D2188:E2188),"")</f>
        <v>7.8799999999999999E-3</v>
      </c>
      <c r="R2188" s="442">
        <f t="shared" ref="R2188:R2191" si="3118">IFERROR(AVERAGE(F2188:H2188),"")</f>
        <v>6.5900000000000004E-3</v>
      </c>
      <c r="S2188" s="442">
        <f t="shared" ref="S2188:S2191" si="3119">IFERROR(AVERAGE(I2188:J2188),"")</f>
        <v>5.3400000000000001E-3</v>
      </c>
      <c r="T2188" s="442">
        <f t="shared" ref="T2188:T2191" si="3120">IFERROR(AVERAGE(K2188:L2188),"")</f>
        <v>7.1300000000000001E-3</v>
      </c>
      <c r="V2188" s="442">
        <f>AVERAGE(Q2188:T2188)</f>
        <v>6.7350000000000005E-3</v>
      </c>
      <c r="W2188" s="445"/>
      <c r="X2188" s="265">
        <f>AVERAGE(Q2187:T2188)</f>
        <v>8.0474999999999991E-3</v>
      </c>
      <c r="Y2188" s="266">
        <v>312</v>
      </c>
    </row>
    <row r="2189" spans="1:37" ht="17.45" customHeight="1" x14ac:dyDescent="0.25">
      <c r="A2189" s="257">
        <f t="shared" si="3072"/>
        <v>12</v>
      </c>
      <c r="B2189" s="257">
        <f t="shared" si="3073"/>
        <v>2023</v>
      </c>
      <c r="C2189" s="8">
        <f t="shared" si="3111"/>
        <v>45285</v>
      </c>
      <c r="D2189" s="260"/>
      <c r="E2189" s="261">
        <v>8.9099999999999995E-3</v>
      </c>
      <c r="F2189" s="260"/>
      <c r="G2189" s="262">
        <v>7.1300000000000001E-3</v>
      </c>
      <c r="H2189" s="261"/>
      <c r="I2189" s="260"/>
      <c r="J2189" s="261">
        <v>5.45E-3</v>
      </c>
      <c r="K2189" s="260"/>
      <c r="L2189" s="261">
        <v>1.32E-2</v>
      </c>
      <c r="M2189" s="264">
        <f t="shared" si="3102"/>
        <v>2.3348666666666663E-2</v>
      </c>
      <c r="N2189" s="264">
        <f t="shared" si="3103"/>
        <v>2.3743999999999998E-2</v>
      </c>
      <c r="O2189" s="264">
        <f t="shared" si="3104"/>
        <v>2.7316000000000003E-2</v>
      </c>
      <c r="P2189" s="264">
        <f t="shared" si="3105"/>
        <v>3.0544333333333326E-2</v>
      </c>
      <c r="Q2189" s="265">
        <f t="shared" si="3117"/>
        <v>8.9099999999999995E-3</v>
      </c>
      <c r="R2189" s="265">
        <f t="shared" si="3118"/>
        <v>7.1300000000000001E-3</v>
      </c>
      <c r="S2189" s="265">
        <f t="shared" si="3119"/>
        <v>5.45E-3</v>
      </c>
      <c r="T2189" s="265">
        <f t="shared" si="3120"/>
        <v>1.32E-2</v>
      </c>
      <c r="W2189" s="265">
        <f t="shared" ref="W2189:W2191" si="3121">AVERAGE(Q2189:T2189)</f>
        <v>8.6724999999999997E-3</v>
      </c>
    </row>
    <row r="2190" spans="1:37" ht="17.45" customHeight="1" x14ac:dyDescent="0.25">
      <c r="A2190" s="257">
        <f t="shared" si="3072"/>
        <v>12</v>
      </c>
      <c r="B2190" s="257">
        <f t="shared" si="3073"/>
        <v>2023</v>
      </c>
      <c r="C2190" s="8">
        <f t="shared" si="3111"/>
        <v>45286</v>
      </c>
      <c r="D2190" s="260">
        <v>1.78E-2</v>
      </c>
      <c r="E2190" s="261"/>
      <c r="F2190" s="260"/>
      <c r="G2190" s="262"/>
      <c r="H2190" s="261">
        <v>1.9900000000000001E-2</v>
      </c>
      <c r="I2190" s="260">
        <v>2.6800000000000001E-2</v>
      </c>
      <c r="J2190" s="261"/>
      <c r="K2190" s="260">
        <v>2.3199999999999998E-2</v>
      </c>
      <c r="L2190" s="261"/>
      <c r="M2190" s="264">
        <f t="shared" si="3102"/>
        <v>2.3488666666666661E-2</v>
      </c>
      <c r="N2190" s="264">
        <f t="shared" si="3103"/>
        <v>2.3909714285714284E-2</v>
      </c>
      <c r="O2190" s="264">
        <f t="shared" si="3104"/>
        <v>2.7816E-2</v>
      </c>
      <c r="P2190" s="264">
        <f t="shared" si="3105"/>
        <v>3.0730999999999998E-2</v>
      </c>
      <c r="Q2190" s="265">
        <f t="shared" si="3117"/>
        <v>1.78E-2</v>
      </c>
      <c r="R2190" s="265">
        <f t="shared" si="3118"/>
        <v>1.9900000000000001E-2</v>
      </c>
      <c r="S2190" s="265">
        <f t="shared" si="3119"/>
        <v>2.6800000000000001E-2</v>
      </c>
      <c r="T2190" s="265">
        <f t="shared" si="3120"/>
        <v>2.3199999999999998E-2</v>
      </c>
      <c r="W2190" s="265">
        <f t="shared" si="3121"/>
        <v>2.1925E-2</v>
      </c>
    </row>
    <row r="2191" spans="1:37" ht="17.45" customHeight="1" x14ac:dyDescent="0.25">
      <c r="A2191" s="257">
        <f t="shared" si="3072"/>
        <v>12</v>
      </c>
      <c r="B2191" s="257">
        <f t="shared" si="3073"/>
        <v>2023</v>
      </c>
      <c r="C2191" s="8">
        <f t="shared" si="3111"/>
        <v>45287</v>
      </c>
      <c r="D2191" s="260"/>
      <c r="E2191" s="261">
        <v>2.1000000000000001E-2</v>
      </c>
      <c r="F2191" s="260"/>
      <c r="G2191" s="262">
        <v>3.9E-2</v>
      </c>
      <c r="H2191" s="261"/>
      <c r="I2191" s="260"/>
      <c r="J2191" s="261">
        <v>3.8199999999999998E-2</v>
      </c>
      <c r="K2191" s="260"/>
      <c r="L2191" s="261">
        <v>2.75E-2</v>
      </c>
      <c r="M2191" s="264">
        <f t="shared" si="3102"/>
        <v>2.3741999999999996E-2</v>
      </c>
      <c r="N2191" s="264">
        <f t="shared" si="3103"/>
        <v>2.4429714285714284E-2</v>
      </c>
      <c r="O2191" s="264">
        <f t="shared" si="3104"/>
        <v>2.7912666666666665E-2</v>
      </c>
      <c r="P2191" s="264">
        <f t="shared" si="3105"/>
        <v>3.0214333333333333E-2</v>
      </c>
      <c r="Q2191" s="265">
        <f t="shared" si="3117"/>
        <v>2.1000000000000001E-2</v>
      </c>
      <c r="R2191" s="265">
        <f t="shared" si="3118"/>
        <v>3.9E-2</v>
      </c>
      <c r="S2191" s="265">
        <f t="shared" si="3119"/>
        <v>3.8199999999999998E-2</v>
      </c>
      <c r="T2191" s="265">
        <f t="shared" si="3120"/>
        <v>2.75E-2</v>
      </c>
      <c r="W2191" s="265">
        <f t="shared" si="3121"/>
        <v>3.1425000000000002E-2</v>
      </c>
    </row>
    <row r="2192" spans="1:37" ht="17.45" customHeight="1" thickBot="1" x14ac:dyDescent="0.3">
      <c r="A2192" s="257">
        <f t="shared" si="3072"/>
        <v>12</v>
      </c>
      <c r="B2192" s="257">
        <f t="shared" si="3073"/>
        <v>2023</v>
      </c>
      <c r="C2192" s="48">
        <f t="shared" si="3111"/>
        <v>45288</v>
      </c>
      <c r="D2192" s="275">
        <v>2.0199999999999999E-2</v>
      </c>
      <c r="E2192" s="276"/>
      <c r="F2192" s="275">
        <v>2.2700000000000001E-2</v>
      </c>
      <c r="G2192" s="277"/>
      <c r="H2192" s="276">
        <v>2.23E-2</v>
      </c>
      <c r="I2192" s="275">
        <v>5.7599999999999998E-2</v>
      </c>
      <c r="J2192" s="276"/>
      <c r="K2192" s="275">
        <v>2.2700000000000001E-2</v>
      </c>
      <c r="L2192" s="276"/>
      <c r="M2192" s="264">
        <f t="shared" si="3102"/>
        <v>2.3605333333333329E-2</v>
      </c>
      <c r="N2192" s="264">
        <f t="shared" si="3103"/>
        <v>2.4106857142857142E-2</v>
      </c>
      <c r="O2192" s="264">
        <f t="shared" si="3104"/>
        <v>2.8636000000000002E-2</v>
      </c>
      <c r="P2192" s="264">
        <f t="shared" si="3105"/>
        <v>2.9720999999999997E-2</v>
      </c>
      <c r="Q2192" s="265">
        <f t="shared" ref="Q2192:Q2196" si="3122">IFERROR(AVERAGE(D2192:E2192),"")</f>
        <v>2.0199999999999999E-2</v>
      </c>
      <c r="R2192" s="265">
        <f t="shared" ref="R2192:R2196" si="3123">IFERROR(AVERAGE(F2192:H2192),"")</f>
        <v>2.2499999999999999E-2</v>
      </c>
      <c r="S2192" s="265">
        <f t="shared" ref="S2192:S2196" si="3124">IFERROR(AVERAGE(I2192:J2192),"")</f>
        <v>5.7599999999999998E-2</v>
      </c>
      <c r="T2192" s="265">
        <f t="shared" ref="T2192:T2196" si="3125">IFERROR(AVERAGE(K2192:L2192),"")</f>
        <v>2.2700000000000001E-2</v>
      </c>
      <c r="W2192" s="265">
        <f t="shared" ref="W2192:W2193" si="3126">AVERAGE(Q2192:T2192)</f>
        <v>3.075E-2</v>
      </c>
      <c r="AJ2192" s="287" t="s">
        <v>150</v>
      </c>
      <c r="AK2192" s="287" t="s">
        <v>158</v>
      </c>
    </row>
    <row r="2193" spans="1:37" ht="17.45" customHeight="1" thickBot="1" x14ac:dyDescent="0.3">
      <c r="A2193" s="257">
        <f t="shared" si="3072"/>
        <v>12</v>
      </c>
      <c r="B2193" s="257">
        <f t="shared" si="3073"/>
        <v>2023</v>
      </c>
      <c r="C2193" s="8">
        <f t="shared" si="3111"/>
        <v>45289</v>
      </c>
      <c r="D2193" s="260"/>
      <c r="E2193" s="261">
        <v>1.77E-2</v>
      </c>
      <c r="F2193" s="260"/>
      <c r="G2193" s="262">
        <v>2.46E-2</v>
      </c>
      <c r="H2193" s="261"/>
      <c r="I2193" s="260"/>
      <c r="J2193" s="261">
        <v>4.4999999999999998E-2</v>
      </c>
      <c r="K2193" s="260"/>
      <c r="L2193" s="261">
        <v>3.5400000000000001E-2</v>
      </c>
      <c r="M2193" s="264">
        <f t="shared" si="3102"/>
        <v>2.3385333333333331E-2</v>
      </c>
      <c r="N2193" s="264">
        <f t="shared" si="3103"/>
        <v>2.4223999999999999E-2</v>
      </c>
      <c r="O2193" s="264">
        <f t="shared" si="3104"/>
        <v>2.9102666666666673E-2</v>
      </c>
      <c r="P2193" s="264">
        <f t="shared" si="3105"/>
        <v>2.9674333333333334E-2</v>
      </c>
      <c r="Q2193" s="265">
        <f t="shared" si="3122"/>
        <v>1.77E-2</v>
      </c>
      <c r="R2193" s="265">
        <f t="shared" si="3123"/>
        <v>2.46E-2</v>
      </c>
      <c r="S2193" s="265">
        <f t="shared" si="3124"/>
        <v>4.4999999999999998E-2</v>
      </c>
      <c r="T2193" s="265">
        <f t="shared" si="3125"/>
        <v>3.5400000000000001E-2</v>
      </c>
      <c r="W2193" s="265">
        <f t="shared" si="3126"/>
        <v>3.0675000000000001E-2</v>
      </c>
      <c r="X2193" s="265">
        <f>AVERAGE(Q2189:T2193)</f>
        <v>2.46895E-2</v>
      </c>
      <c r="Y2193" s="266">
        <v>313</v>
      </c>
      <c r="Z2193" s="514" t="s">
        <v>89</v>
      </c>
      <c r="AA2193" s="515">
        <v>2023</v>
      </c>
      <c r="AB2193" s="516"/>
      <c r="AC2193" s="516"/>
      <c r="AD2193" s="516"/>
      <c r="AI2193" s="22" t="s">
        <v>20</v>
      </c>
      <c r="AJ2193" s="264">
        <f>MAX($D$1831:$L$2195)</f>
        <v>0.42</v>
      </c>
      <c r="AK2193" s="264">
        <f>MAX($D$5:$L$2195)</f>
        <v>3.145</v>
      </c>
    </row>
    <row r="2194" spans="1:37" ht="17.45" customHeight="1" x14ac:dyDescent="0.25">
      <c r="A2194" s="257">
        <f t="shared" si="3072"/>
        <v>12</v>
      </c>
      <c r="B2194" s="257">
        <f t="shared" si="3073"/>
        <v>2023</v>
      </c>
      <c r="C2194" s="435">
        <f t="shared" si="3111"/>
        <v>45290</v>
      </c>
      <c r="D2194" s="434">
        <v>7.9500000000000005E-3</v>
      </c>
      <c r="E2194" s="436"/>
      <c r="F2194" s="434">
        <v>7.1500000000000001E-3</v>
      </c>
      <c r="G2194" s="438"/>
      <c r="H2194" s="436"/>
      <c r="I2194" s="434">
        <v>9.2399999999999999E-3</v>
      </c>
      <c r="J2194" s="436"/>
      <c r="K2194" s="434">
        <v>1.24E-2</v>
      </c>
      <c r="L2194" s="436"/>
      <c r="M2194" s="264">
        <f t="shared" si="3102"/>
        <v>2.2706999999999998E-2</v>
      </c>
      <c r="N2194" s="264">
        <f t="shared" si="3103"/>
        <v>2.3805428571428571E-2</v>
      </c>
      <c r="O2194" s="264">
        <f t="shared" si="3104"/>
        <v>2.8490666666666671E-2</v>
      </c>
      <c r="P2194" s="264">
        <f t="shared" si="3105"/>
        <v>2.9160999999999996E-2</v>
      </c>
      <c r="Q2194" s="442">
        <f t="shared" si="3122"/>
        <v>7.9500000000000005E-3</v>
      </c>
      <c r="R2194" s="442">
        <f t="shared" si="3123"/>
        <v>7.1500000000000001E-3</v>
      </c>
      <c r="S2194" s="442">
        <f t="shared" si="3124"/>
        <v>9.2399999999999999E-3</v>
      </c>
      <c r="T2194" s="442">
        <f t="shared" si="3125"/>
        <v>1.24E-2</v>
      </c>
      <c r="V2194" s="442">
        <f>AVERAGE(Q2194:T2194)</f>
        <v>9.1850000000000005E-3</v>
      </c>
      <c r="W2194" s="445"/>
      <c r="X2194" s="257"/>
      <c r="Y2194" s="266">
        <v>313</v>
      </c>
      <c r="Z2194" s="517" t="s">
        <v>35</v>
      </c>
      <c r="AA2194" s="517" t="s">
        <v>1</v>
      </c>
      <c r="AB2194" s="517" t="s">
        <v>2</v>
      </c>
      <c r="AC2194" s="517" t="s">
        <v>9</v>
      </c>
      <c r="AD2194" s="517" t="s">
        <v>12</v>
      </c>
      <c r="AI2194" s="105" t="s">
        <v>55</v>
      </c>
      <c r="AJ2194" s="294">
        <f>PERCENTILE($D$1831:$L$2195,0.98)</f>
        <v>6.1085999999999967E-2</v>
      </c>
      <c r="AK2194" s="294">
        <f>PERCENTILE($D$5:$L$2195,0.98)</f>
        <v>6.1249999999999999E-2</v>
      </c>
    </row>
    <row r="2195" spans="1:37" ht="17.45" customHeight="1" thickBot="1" x14ac:dyDescent="0.3">
      <c r="A2195" s="257">
        <f t="shared" si="3072"/>
        <v>12</v>
      </c>
      <c r="B2195" s="257">
        <f t="shared" si="3073"/>
        <v>2023</v>
      </c>
      <c r="C2195" s="459">
        <f t="shared" si="3111"/>
        <v>45291</v>
      </c>
      <c r="D2195" s="460"/>
      <c r="E2195" s="461">
        <v>5.0699999999999999E-3</v>
      </c>
      <c r="F2195" s="460"/>
      <c r="G2195" s="463">
        <v>3.49E-3</v>
      </c>
      <c r="H2195" s="461"/>
      <c r="I2195" s="460"/>
      <c r="J2195" s="461">
        <v>3.2499999999999999E-3</v>
      </c>
      <c r="K2195" s="460"/>
      <c r="L2195" s="461">
        <v>9.9900000000000006E-3</v>
      </c>
      <c r="M2195" s="652">
        <f t="shared" si="3102"/>
        <v>2.2302666666666669E-2</v>
      </c>
      <c r="N2195" s="140">
        <f t="shared" si="3103"/>
        <v>2.2736571428571429E-2</v>
      </c>
      <c r="O2195" s="140">
        <f t="shared" si="3104"/>
        <v>2.7809000000000004E-2</v>
      </c>
      <c r="P2195" s="140">
        <f t="shared" si="3105"/>
        <v>2.8670666666666667E-2</v>
      </c>
      <c r="Q2195" s="466">
        <f t="shared" si="3122"/>
        <v>5.0699999999999999E-3</v>
      </c>
      <c r="R2195" s="466">
        <f t="shared" si="3123"/>
        <v>3.49E-3</v>
      </c>
      <c r="S2195" s="466">
        <f t="shared" si="3124"/>
        <v>3.2499999999999999E-3</v>
      </c>
      <c r="T2195" s="466">
        <f t="shared" si="3125"/>
        <v>9.9900000000000006E-3</v>
      </c>
      <c r="U2195" s="315"/>
      <c r="V2195" s="466">
        <f>AVERAGE(Q2195:T2195)</f>
        <v>5.45E-3</v>
      </c>
      <c r="W2195" s="467"/>
      <c r="X2195" s="265">
        <f>AVERAGE(Q2194:T2195)</f>
        <v>7.3175000000000002E-3</v>
      </c>
      <c r="Y2195" s="266">
        <v>313</v>
      </c>
      <c r="Z2195" s="518" t="s">
        <v>58</v>
      </c>
      <c r="AA2195" s="519">
        <f>AVERAGE(D2165:E2195)</f>
        <v>2.2138064516129031E-2</v>
      </c>
      <c r="AB2195" s="519">
        <f>AVERAGE(F2165:H2195)</f>
        <v>2.3241111111111112E-2</v>
      </c>
      <c r="AC2195" s="519">
        <f>AVERAGE(I2165:J2195)</f>
        <v>2.7676451612903229E-2</v>
      </c>
      <c r="AD2195" s="519">
        <f>AVERAGE(K2165:L2195)</f>
        <v>2.8542580645161287E-2</v>
      </c>
      <c r="AI2195" s="22" t="s">
        <v>75</v>
      </c>
      <c r="AJ2195" s="264">
        <f>PERCENTILE($D$1831:$L$2195,0.95)</f>
        <v>4.8404999999999997E-2</v>
      </c>
      <c r="AK2195" s="264">
        <f>PERCENTILE($D$5:$L$2195,0.95)</f>
        <v>4.8300000000000003E-2</v>
      </c>
    </row>
    <row r="2196" spans="1:37" ht="17.45" customHeight="1" x14ac:dyDescent="0.25">
      <c r="A2196" s="257">
        <f t="shared" si="3072"/>
        <v>1</v>
      </c>
      <c r="B2196" s="257">
        <f t="shared" si="3073"/>
        <v>2024</v>
      </c>
      <c r="C2196" s="115">
        <f t="shared" si="3111"/>
        <v>45292</v>
      </c>
      <c r="D2196" s="122">
        <v>8.6099999999999996E-3</v>
      </c>
      <c r="E2196" s="124"/>
      <c r="F2196" s="122"/>
      <c r="G2196" s="123"/>
      <c r="H2196" s="124">
        <v>8.6300000000000005E-3</v>
      </c>
      <c r="I2196" s="122">
        <v>6.7299999999999999E-3</v>
      </c>
      <c r="J2196" s="124"/>
      <c r="K2196" s="122">
        <v>1.3100000000000001E-2</v>
      </c>
      <c r="L2196" s="124"/>
      <c r="M2196" s="264">
        <f t="shared" si="3102"/>
        <v>2.2189666666666667E-2</v>
      </c>
      <c r="N2196" s="264">
        <f t="shared" si="3103"/>
        <v>2.2574571428571426E-2</v>
      </c>
      <c r="O2196" s="264">
        <f t="shared" si="3104"/>
        <v>2.7560000000000005E-2</v>
      </c>
      <c r="P2196" s="264">
        <f t="shared" si="3105"/>
        <v>2.8390666666666665E-2</v>
      </c>
      <c r="Q2196" s="265">
        <f t="shared" si="3122"/>
        <v>8.6099999999999996E-3</v>
      </c>
      <c r="R2196" s="265">
        <f t="shared" si="3123"/>
        <v>8.6300000000000005E-3</v>
      </c>
      <c r="S2196" s="265">
        <f t="shared" si="3124"/>
        <v>6.7299999999999999E-3</v>
      </c>
      <c r="T2196" s="265">
        <f t="shared" si="3125"/>
        <v>1.3100000000000001E-2</v>
      </c>
      <c r="W2196" s="265">
        <f t="shared" ref="W2196" si="3127">AVERAGE(Q2196:T2196)</f>
        <v>9.2674999999999997E-3</v>
      </c>
      <c r="Z2196" s="518" t="s">
        <v>59</v>
      </c>
      <c r="AA2196" s="519">
        <f>MAX(D2165:E2195)</f>
        <v>8.2500000000000004E-2</v>
      </c>
      <c r="AB2196" s="519">
        <f>MAX(F2165:H2195)</f>
        <v>6.0299999999999999E-2</v>
      </c>
      <c r="AC2196" s="519">
        <f>MAX(I2165:J2195)</f>
        <v>5.96E-2</v>
      </c>
      <c r="AD2196" s="519">
        <f>MAX(K2165:L2195)</f>
        <v>5.7799999999999997E-2</v>
      </c>
      <c r="AI2196" s="22" t="s">
        <v>21</v>
      </c>
      <c r="AJ2196" s="264">
        <f>PERCENTILE($D$1831:$L$2195,0.9)</f>
        <v>3.9610000000000013E-2</v>
      </c>
      <c r="AK2196" s="264">
        <f>PERCENTILE($D$5:$L$2195,0.9)</f>
        <v>4.0500000000000001E-2</v>
      </c>
    </row>
    <row r="2197" spans="1:37" ht="17.45" customHeight="1" thickBot="1" x14ac:dyDescent="0.3">
      <c r="A2197" s="257">
        <f t="shared" si="3072"/>
        <v>1</v>
      </c>
      <c r="B2197" s="257">
        <f t="shared" si="3073"/>
        <v>2024</v>
      </c>
      <c r="C2197" s="8">
        <f t="shared" si="3111"/>
        <v>45293</v>
      </c>
      <c r="D2197" s="260"/>
      <c r="E2197" s="261">
        <v>1.29E-2</v>
      </c>
      <c r="F2197" s="260"/>
      <c r="G2197" s="262">
        <v>1.7299999999999999E-2</v>
      </c>
      <c r="H2197" s="261"/>
      <c r="I2197" s="260"/>
      <c r="J2197" s="261">
        <v>1.47E-2</v>
      </c>
      <c r="K2197" s="260"/>
      <c r="L2197" s="261">
        <v>3.61E-2</v>
      </c>
      <c r="M2197" s="264">
        <f t="shared" si="3102"/>
        <v>2.1959666666666669E-2</v>
      </c>
      <c r="N2197" s="264">
        <f t="shared" si="3103"/>
        <v>2.269742857142857E-2</v>
      </c>
      <c r="O2197" s="264">
        <f t="shared" si="3104"/>
        <v>2.7643333333333339E-2</v>
      </c>
      <c r="P2197" s="264">
        <f t="shared" si="3105"/>
        <v>2.8867333333333339E-2</v>
      </c>
      <c r="Q2197" s="265">
        <f t="shared" ref="Q2197" si="3128">IFERROR(AVERAGE(D2197:E2197),"")</f>
        <v>1.29E-2</v>
      </c>
      <c r="R2197" s="265">
        <f t="shared" ref="R2197" si="3129">IFERROR(AVERAGE(F2197:H2197),"")</f>
        <v>1.7299999999999999E-2</v>
      </c>
      <c r="S2197" s="265">
        <f t="shared" ref="S2197" si="3130">IFERROR(AVERAGE(I2197:J2197),"")</f>
        <v>1.47E-2</v>
      </c>
      <c r="T2197" s="265">
        <f t="shared" ref="T2197" si="3131">IFERROR(AVERAGE(K2197:L2197),"")</f>
        <v>3.61E-2</v>
      </c>
      <c r="W2197" s="265">
        <f t="shared" ref="W2197" si="3132">AVERAGE(Q2197:T2197)</f>
        <v>2.0249999999999997E-2</v>
      </c>
      <c r="Z2197" s="520" t="s">
        <v>128</v>
      </c>
      <c r="AA2197" s="521">
        <f>COUNTIF(D2165:E2195,"&gt;=0.075")</f>
        <v>1</v>
      </c>
      <c r="AB2197" s="521">
        <f>COUNTIF(F2165:H2195,"&gt;=0.075")</f>
        <v>0</v>
      </c>
      <c r="AC2197" s="521">
        <f>COUNTIF(I2165:J2195,"&gt;=0.075")</f>
        <v>0</v>
      </c>
      <c r="AD2197" s="521">
        <f>COUNTIF(K2165:L2195,"&gt;=0.075")</f>
        <v>0</v>
      </c>
    </row>
    <row r="2198" spans="1:37" ht="17.45" customHeight="1" thickBot="1" x14ac:dyDescent="0.3">
      <c r="A2198" s="257">
        <f t="shared" si="3072"/>
        <v>1</v>
      </c>
      <c r="B2198" s="257">
        <f t="shared" si="3073"/>
        <v>2024</v>
      </c>
      <c r="C2198" s="48">
        <f t="shared" si="3111"/>
        <v>45294</v>
      </c>
      <c r="D2198" s="275">
        <v>1.4200000000000001E-2</v>
      </c>
      <c r="E2198" s="276"/>
      <c r="F2198" s="275">
        <v>1.9699999999999999E-2</v>
      </c>
      <c r="G2198" s="277"/>
      <c r="H2198" s="276">
        <v>1.9900000000000001E-2</v>
      </c>
      <c r="I2198" s="275">
        <v>3.1800000000000002E-2</v>
      </c>
      <c r="J2198" s="276"/>
      <c r="K2198" s="275">
        <v>1.26E-2</v>
      </c>
      <c r="L2198" s="276"/>
      <c r="M2198" s="264">
        <f t="shared" si="3102"/>
        <v>2.148633333333334E-2</v>
      </c>
      <c r="N2198" s="264">
        <f t="shared" si="3103"/>
        <v>2.2420285714285719E-2</v>
      </c>
      <c r="O2198" s="264">
        <f t="shared" si="3104"/>
        <v>2.7746666666666673E-2</v>
      </c>
      <c r="P2198" s="264">
        <f t="shared" si="3105"/>
        <v>2.8063999999999999E-2</v>
      </c>
      <c r="Q2198" s="265">
        <f t="shared" ref="Q2198:Q2199" si="3133">IFERROR(AVERAGE(D2198:E2198),"")</f>
        <v>1.4200000000000001E-2</v>
      </c>
      <c r="R2198" s="265">
        <f t="shared" ref="R2198:R2199" si="3134">IFERROR(AVERAGE(F2198:H2198),"")</f>
        <v>1.9799999999999998E-2</v>
      </c>
      <c r="S2198" s="265">
        <f t="shared" ref="S2198:S2199" si="3135">IFERROR(AVERAGE(I2198:J2198),"")</f>
        <v>3.1800000000000002E-2</v>
      </c>
      <c r="T2198" s="265">
        <f t="shared" ref="T2198:T2199" si="3136">IFERROR(AVERAGE(K2198:L2198),"")</f>
        <v>1.26E-2</v>
      </c>
      <c r="W2198" s="265">
        <f t="shared" ref="W2198:W2199" si="3137">AVERAGE(Q2198:T2198)</f>
        <v>1.9599999999999999E-2</v>
      </c>
      <c r="AC2198" s="664">
        <f>SUM(AA2197:AD2197)</f>
        <v>1</v>
      </c>
      <c r="AD2198" s="522">
        <f>AVERAGE(AA2195:AD2195)</f>
        <v>2.5399551971326165E-2</v>
      </c>
    </row>
    <row r="2199" spans="1:37" ht="17.45" customHeight="1" thickBot="1" x14ac:dyDescent="0.3">
      <c r="A2199" s="257">
        <f t="shared" si="3072"/>
        <v>1</v>
      </c>
      <c r="B2199" s="257">
        <f t="shared" si="3073"/>
        <v>2024</v>
      </c>
      <c r="C2199" s="8">
        <f t="shared" si="3111"/>
        <v>45295</v>
      </c>
      <c r="D2199" s="260"/>
      <c r="E2199" s="261">
        <v>1.34E-2</v>
      </c>
      <c r="F2199" s="260"/>
      <c r="G2199" s="262">
        <v>2.3400000000000001E-2</v>
      </c>
      <c r="H2199" s="261"/>
      <c r="I2199" s="260"/>
      <c r="J2199" s="261">
        <v>3.8300000000000001E-2</v>
      </c>
      <c r="K2199" s="260"/>
      <c r="L2199" s="261">
        <v>2.7300000000000001E-2</v>
      </c>
      <c r="M2199" s="264">
        <f t="shared" si="3102"/>
        <v>2.096633333333334E-2</v>
      </c>
      <c r="N2199" s="264">
        <f t="shared" si="3103"/>
        <v>2.1968857142857141E-2</v>
      </c>
      <c r="O2199" s="264">
        <f t="shared" si="3104"/>
        <v>2.7463333333333336E-2</v>
      </c>
      <c r="P2199" s="264">
        <f t="shared" si="3105"/>
        <v>2.7334000000000004E-2</v>
      </c>
      <c r="Q2199" s="265">
        <f t="shared" si="3133"/>
        <v>1.34E-2</v>
      </c>
      <c r="R2199" s="265">
        <f t="shared" si="3134"/>
        <v>2.3400000000000001E-2</v>
      </c>
      <c r="S2199" s="265">
        <f t="shared" si="3135"/>
        <v>3.8300000000000001E-2</v>
      </c>
      <c r="T2199" s="265">
        <f t="shared" si="3136"/>
        <v>2.7300000000000001E-2</v>
      </c>
      <c r="W2199" s="265">
        <f t="shared" si="3137"/>
        <v>2.5600000000000001E-2</v>
      </c>
      <c r="AA2199" s="605">
        <f>AA2195-AA2164</f>
        <v>-6.5219354838709671E-3</v>
      </c>
      <c r="AB2199" s="605">
        <f t="shared" ref="AB2199:AD2199" si="3138">AB2195-AB2164</f>
        <v>-9.7671746031746005E-3</v>
      </c>
      <c r="AC2199" s="605">
        <f t="shared" si="3138"/>
        <v>-1.6832150537634399E-3</v>
      </c>
      <c r="AD2199" s="605">
        <f t="shared" si="3138"/>
        <v>-2.3917419354838713E-2</v>
      </c>
    </row>
    <row r="2200" spans="1:37" ht="17.45" customHeight="1" thickBot="1" x14ac:dyDescent="0.3">
      <c r="A2200" s="257">
        <f t="shared" si="3072"/>
        <v>1</v>
      </c>
      <c r="B2200" s="257">
        <f t="shared" si="3073"/>
        <v>2024</v>
      </c>
      <c r="C2200" s="8">
        <f t="shared" si="3111"/>
        <v>45296</v>
      </c>
      <c r="D2200" s="260">
        <v>2.1399999999999999E-2</v>
      </c>
      <c r="E2200" s="261"/>
      <c r="F2200" s="260">
        <v>2.7199999999999998E-2</v>
      </c>
      <c r="G2200" s="262"/>
      <c r="H2200" s="261"/>
      <c r="I2200" s="260">
        <v>4.4200000000000003E-2</v>
      </c>
      <c r="J2200" s="261"/>
      <c r="K2200" s="260">
        <v>3.9600000000000003E-2</v>
      </c>
      <c r="L2200" s="261"/>
      <c r="M2200" s="264">
        <f t="shared" si="3102"/>
        <v>2.0666333333333339E-2</v>
      </c>
      <c r="N2200" s="264">
        <f t="shared" si="3103"/>
        <v>2.1668857142857142E-2</v>
      </c>
      <c r="O2200" s="264">
        <f t="shared" si="3104"/>
        <v>2.7913333333333339E-2</v>
      </c>
      <c r="P2200" s="264">
        <f t="shared" si="3105"/>
        <v>2.7254E-2</v>
      </c>
      <c r="Q2200" s="265">
        <f t="shared" ref="Q2200:Q2205" si="3139">IFERROR(AVERAGE(D2200:E2200),"")</f>
        <v>2.1399999999999999E-2</v>
      </c>
      <c r="R2200" s="265">
        <f t="shared" ref="R2200:R2205" si="3140">IFERROR(AVERAGE(F2200:H2200),"")</f>
        <v>2.7199999999999998E-2</v>
      </c>
      <c r="S2200" s="265">
        <f t="shared" ref="S2200:S2205" si="3141">IFERROR(AVERAGE(I2200:J2200),"")</f>
        <v>4.4200000000000003E-2</v>
      </c>
      <c r="T2200" s="265">
        <f t="shared" ref="T2200:T2205" si="3142">IFERROR(AVERAGE(K2200:L2200),"")</f>
        <v>3.9600000000000003E-2</v>
      </c>
      <c r="W2200" s="265">
        <f t="shared" ref="W2200" si="3143">AVERAGE(Q2200:T2200)</f>
        <v>3.3099999999999997E-2</v>
      </c>
      <c r="X2200" s="265">
        <f>AVERAGE(Q2196:T2200)</f>
        <v>2.1563499999999999E-2</v>
      </c>
      <c r="Y2200" s="266">
        <v>314</v>
      </c>
      <c r="Z2200" s="514" t="s">
        <v>73</v>
      </c>
      <c r="AA2200" s="515">
        <v>2023</v>
      </c>
      <c r="AB2200" s="516"/>
      <c r="AC2200" s="516"/>
      <c r="AD2200" s="516"/>
    </row>
    <row r="2201" spans="1:37" ht="17.45" customHeight="1" x14ac:dyDescent="0.25">
      <c r="A2201" s="257">
        <f t="shared" si="3072"/>
        <v>1</v>
      </c>
      <c r="B2201" s="257">
        <f t="shared" si="3073"/>
        <v>2024</v>
      </c>
      <c r="C2201" s="435">
        <f t="shared" si="3111"/>
        <v>45297</v>
      </c>
      <c r="D2201" s="434"/>
      <c r="E2201" s="436">
        <v>1.3299999999999999E-2</v>
      </c>
      <c r="F2201" s="434"/>
      <c r="G2201" s="438">
        <v>1.2200000000000001E-2</v>
      </c>
      <c r="H2201" s="436"/>
      <c r="I2201" s="434"/>
      <c r="J2201" s="436">
        <v>1.3899999999999999E-2</v>
      </c>
      <c r="K2201" s="434"/>
      <c r="L2201" s="436">
        <v>2.92E-2</v>
      </c>
      <c r="M2201" s="651">
        <f t="shared" si="3102"/>
        <v>2.0409666666666666E-2</v>
      </c>
      <c r="N2201" s="651">
        <f t="shared" si="3103"/>
        <v>2.1094571428571428E-2</v>
      </c>
      <c r="O2201" s="651">
        <f t="shared" si="3104"/>
        <v>2.7356666666666675E-2</v>
      </c>
      <c r="P2201" s="651">
        <f t="shared" si="3105"/>
        <v>2.7383999999999999E-2</v>
      </c>
      <c r="Q2201" s="442">
        <f t="shared" si="3139"/>
        <v>1.3299999999999999E-2</v>
      </c>
      <c r="R2201" s="442">
        <f t="shared" si="3140"/>
        <v>1.2200000000000001E-2</v>
      </c>
      <c r="S2201" s="442">
        <f t="shared" si="3141"/>
        <v>1.3899999999999999E-2</v>
      </c>
      <c r="T2201" s="442">
        <f t="shared" si="3142"/>
        <v>2.92E-2</v>
      </c>
      <c r="V2201" s="442">
        <f>AVERAGE(Q2201:T2201)</f>
        <v>1.7150000000000002E-2</v>
      </c>
      <c r="W2201" s="445"/>
      <c r="X2201" s="257"/>
      <c r="Y2201" s="266">
        <v>314</v>
      </c>
      <c r="Z2201" s="517" t="s">
        <v>35</v>
      </c>
      <c r="AA2201" s="517" t="s">
        <v>1</v>
      </c>
      <c r="AB2201" s="517" t="s">
        <v>2</v>
      </c>
      <c r="AC2201" s="517" t="s">
        <v>9</v>
      </c>
      <c r="AD2201" s="517" t="s">
        <v>12</v>
      </c>
    </row>
    <row r="2202" spans="1:37" ht="17.45" customHeight="1" x14ac:dyDescent="0.25">
      <c r="A2202" s="257">
        <f t="shared" si="3072"/>
        <v>1</v>
      </c>
      <c r="B2202" s="257">
        <f t="shared" si="3073"/>
        <v>2024</v>
      </c>
      <c r="C2202" s="435">
        <f t="shared" ref="C2202:C2265" si="3144">C2201+1</f>
        <v>45298</v>
      </c>
      <c r="D2202" s="434">
        <v>1.44E-2</v>
      </c>
      <c r="E2202" s="436"/>
      <c r="F2202" s="434"/>
      <c r="G2202" s="438"/>
      <c r="H2202" s="436">
        <v>2.4199999999999999E-2</v>
      </c>
      <c r="I2202" s="434">
        <v>1.09E-2</v>
      </c>
      <c r="J2202" s="436"/>
      <c r="K2202" s="434">
        <v>1.6299999999999999E-2</v>
      </c>
      <c r="L2202" s="436"/>
      <c r="M2202" s="651">
        <f t="shared" si="3102"/>
        <v>2.0332999999999997E-2</v>
      </c>
      <c r="N2202" s="651">
        <f t="shared" si="3103"/>
        <v>2.1268857142857145E-2</v>
      </c>
      <c r="O2202" s="651">
        <f t="shared" si="3104"/>
        <v>2.6486666666666672E-2</v>
      </c>
      <c r="P2202" s="651">
        <f t="shared" si="3105"/>
        <v>2.7037333333333333E-2</v>
      </c>
      <c r="Q2202" s="442">
        <f t="shared" si="3139"/>
        <v>1.44E-2</v>
      </c>
      <c r="R2202" s="442">
        <f t="shared" si="3140"/>
        <v>2.4199999999999999E-2</v>
      </c>
      <c r="S2202" s="442">
        <f t="shared" si="3141"/>
        <v>1.09E-2</v>
      </c>
      <c r="T2202" s="442">
        <f t="shared" si="3142"/>
        <v>1.6299999999999999E-2</v>
      </c>
      <c r="V2202" s="442">
        <f>AVERAGE(Q2202:T2202)</f>
        <v>1.6449999999999999E-2</v>
      </c>
      <c r="W2202" s="445"/>
      <c r="X2202" s="265">
        <f>AVERAGE(Q2201:T2202)</f>
        <v>1.6800000000000002E-2</v>
      </c>
      <c r="Y2202" s="266">
        <v>314</v>
      </c>
      <c r="Z2202" s="518" t="s">
        <v>58</v>
      </c>
      <c r="AA2202" s="519">
        <f>AVERAGE(D1831:E2195)</f>
        <v>2.2985329670329669E-2</v>
      </c>
      <c r="AB2202" s="519">
        <f>AVERAGE(F1831:H2195)</f>
        <v>2.4663427230046945E-2</v>
      </c>
      <c r="AC2202" s="519">
        <f>AVERAGE(I1831:J2195)</f>
        <v>2.1673013698630134E-2</v>
      </c>
      <c r="AD2202" s="519">
        <f>AVERAGE(K1831:L2195)</f>
        <v>2.6150520547945172E-2</v>
      </c>
    </row>
    <row r="2203" spans="1:37" ht="17.45" customHeight="1" x14ac:dyDescent="0.25">
      <c r="A2203" s="257">
        <f t="shared" si="3072"/>
        <v>1</v>
      </c>
      <c r="B2203" s="257">
        <f t="shared" si="3073"/>
        <v>2024</v>
      </c>
      <c r="C2203" s="8">
        <f t="shared" si="3144"/>
        <v>45299</v>
      </c>
      <c r="D2203" s="260"/>
      <c r="E2203" s="261">
        <v>1.83E-2</v>
      </c>
      <c r="F2203" s="260"/>
      <c r="G2203" s="262">
        <v>1.7899999999999999E-2</v>
      </c>
      <c r="H2203" s="261"/>
      <c r="I2203" s="260"/>
      <c r="J2203" s="261">
        <v>3.1899999999999998E-2</v>
      </c>
      <c r="K2203" s="260"/>
      <c r="L2203" s="261">
        <v>2.53E-2</v>
      </c>
      <c r="M2203" s="264">
        <f t="shared" si="3102"/>
        <v>1.8723E-2</v>
      </c>
      <c r="N2203" s="264">
        <f t="shared" si="3103"/>
        <v>2.104885714285714E-2</v>
      </c>
      <c r="O2203" s="264">
        <f t="shared" si="3104"/>
        <v>2.6876666666666674E-2</v>
      </c>
      <c r="P2203" s="264">
        <f t="shared" si="3105"/>
        <v>2.6427333333333337E-2</v>
      </c>
      <c r="Q2203" s="265">
        <f t="shared" si="3139"/>
        <v>1.83E-2</v>
      </c>
      <c r="R2203" s="265">
        <f t="shared" si="3140"/>
        <v>1.7899999999999999E-2</v>
      </c>
      <c r="S2203" s="265">
        <f t="shared" si="3141"/>
        <v>3.1899999999999998E-2</v>
      </c>
      <c r="T2203" s="265">
        <f t="shared" si="3142"/>
        <v>2.53E-2</v>
      </c>
      <c r="W2203" s="265">
        <f t="shared" ref="W2203:W2205" si="3145">AVERAGE(Q2203:T2203)</f>
        <v>2.3349999999999999E-2</v>
      </c>
      <c r="Z2203" s="518" t="s">
        <v>59</v>
      </c>
      <c r="AA2203" s="519">
        <f>MAX(D1831:E2195)</f>
        <v>9.8299999999999998E-2</v>
      </c>
      <c r="AB2203" s="519">
        <f>MAX(F1831:H2195)</f>
        <v>0.17</v>
      </c>
      <c r="AC2203" s="519">
        <f>MAX(I1831:J2195)</f>
        <v>0.11700000000000001</v>
      </c>
      <c r="AD2203" s="519">
        <f>MAX(K1831:L2195)</f>
        <v>0.42</v>
      </c>
    </row>
    <row r="2204" spans="1:37" ht="17.45" customHeight="1" thickBot="1" x14ac:dyDescent="0.3">
      <c r="A2204" s="257">
        <f t="shared" si="3072"/>
        <v>1</v>
      </c>
      <c r="B2204" s="257">
        <f t="shared" si="3073"/>
        <v>2024</v>
      </c>
      <c r="C2204" s="48">
        <f t="shared" si="3144"/>
        <v>45300</v>
      </c>
      <c r="D2204" s="275">
        <v>1.77E-2</v>
      </c>
      <c r="E2204" s="276"/>
      <c r="F2204" s="275">
        <v>1.9199999999999998E-2</v>
      </c>
      <c r="G2204" s="277"/>
      <c r="H2204" s="276">
        <v>0.02</v>
      </c>
      <c r="I2204" s="275">
        <v>4.24E-2</v>
      </c>
      <c r="J2204" s="276"/>
      <c r="K2204" s="275">
        <v>2.6700000000000002E-2</v>
      </c>
      <c r="L2204" s="276"/>
      <c r="M2204" s="264">
        <f t="shared" si="3102"/>
        <v>1.8413000000000002E-2</v>
      </c>
      <c r="N2204" s="264">
        <f t="shared" si="3103"/>
        <v>2.0986000000000001E-2</v>
      </c>
      <c r="O2204" s="264">
        <f t="shared" si="3104"/>
        <v>2.7250000000000007E-2</v>
      </c>
      <c r="P2204" s="264">
        <f t="shared" si="3105"/>
        <v>2.6387333333333332E-2</v>
      </c>
      <c r="Q2204" s="265">
        <f t="shared" si="3139"/>
        <v>1.77E-2</v>
      </c>
      <c r="R2204" s="265">
        <f t="shared" si="3140"/>
        <v>1.9599999999999999E-2</v>
      </c>
      <c r="S2204" s="265">
        <f t="shared" si="3141"/>
        <v>4.24E-2</v>
      </c>
      <c r="T2204" s="265">
        <f t="shared" si="3142"/>
        <v>2.6700000000000002E-2</v>
      </c>
      <c r="W2204" s="265">
        <f t="shared" si="3145"/>
        <v>2.6599999999999999E-2</v>
      </c>
      <c r="Z2204" s="520" t="s">
        <v>128</v>
      </c>
      <c r="AA2204" s="521">
        <f>COUNTIF(D1831:E2195,"&gt;=0.075")</f>
        <v>3</v>
      </c>
      <c r="AB2204" s="521">
        <f>COUNTIF(F1831:H2195,"&gt;=0.075")</f>
        <v>11</v>
      </c>
      <c r="AC2204" s="521">
        <f>COUNTIF(I1831:J2195,"&gt;=0.075")</f>
        <v>1</v>
      </c>
      <c r="AD2204" s="521">
        <f>COUNTIF(K1831:L2195,"&gt;=0.075")</f>
        <v>5</v>
      </c>
    </row>
    <row r="2205" spans="1:37" ht="17.45" customHeight="1" thickBot="1" x14ac:dyDescent="0.3">
      <c r="A2205" s="257">
        <f t="shared" si="3072"/>
        <v>1</v>
      </c>
      <c r="B2205" s="257">
        <f t="shared" si="3073"/>
        <v>2024</v>
      </c>
      <c r="C2205" s="8">
        <f t="shared" si="3144"/>
        <v>45301</v>
      </c>
      <c r="D2205" s="260"/>
      <c r="E2205" s="261">
        <v>1.8599999999999998E-2</v>
      </c>
      <c r="F2205" s="260"/>
      <c r="G2205" s="262">
        <v>2.98E-2</v>
      </c>
      <c r="H2205" s="261"/>
      <c r="I2205" s="260"/>
      <c r="J2205" s="261">
        <v>3.1199999999999999E-2</v>
      </c>
      <c r="K2205" s="260"/>
      <c r="L2205" s="261">
        <v>2.8899999999999999E-2</v>
      </c>
      <c r="M2205" s="264">
        <f t="shared" si="3102"/>
        <v>1.7713E-2</v>
      </c>
      <c r="N2205" s="264">
        <f t="shared" si="3103"/>
        <v>2.020314285714286E-2</v>
      </c>
      <c r="O2205" s="264">
        <f t="shared" si="3104"/>
        <v>2.702333333333334E-2</v>
      </c>
      <c r="P2205" s="264">
        <f t="shared" si="3105"/>
        <v>2.5637333333333331E-2</v>
      </c>
      <c r="Q2205" s="265">
        <f t="shared" si="3139"/>
        <v>1.8599999999999998E-2</v>
      </c>
      <c r="R2205" s="265">
        <f t="shared" si="3140"/>
        <v>2.98E-2</v>
      </c>
      <c r="S2205" s="265">
        <f t="shared" si="3141"/>
        <v>3.1199999999999999E-2</v>
      </c>
      <c r="T2205" s="265">
        <f t="shared" si="3142"/>
        <v>2.8899999999999999E-2</v>
      </c>
      <c r="W2205" s="265">
        <f t="shared" si="3145"/>
        <v>2.7125E-2</v>
      </c>
      <c r="AA2205" s="522">
        <f>AVERAGE(I1831:Q2195)</f>
        <v>2.371090127477327E-2</v>
      </c>
      <c r="AC2205" s="664">
        <f>SUM(AA2204:AD2204)</f>
        <v>20</v>
      </c>
      <c r="AD2205" s="522">
        <f>AVERAGE(AA2202:AD2202)</f>
        <v>2.3868072786737981E-2</v>
      </c>
    </row>
    <row r="2206" spans="1:37" ht="17.45" customHeight="1" x14ac:dyDescent="0.25">
      <c r="A2206" s="257">
        <f t="shared" si="3072"/>
        <v>1</v>
      </c>
      <c r="B2206" s="257">
        <f t="shared" si="3073"/>
        <v>2024</v>
      </c>
      <c r="C2206" s="8">
        <f t="shared" si="3144"/>
        <v>45302</v>
      </c>
      <c r="D2206" s="260">
        <v>2.0199999999999999E-2</v>
      </c>
      <c r="E2206" s="261"/>
      <c r="F2206" s="260">
        <v>2.4500000000000001E-2</v>
      </c>
      <c r="G2206" s="262"/>
      <c r="H2206" s="261"/>
      <c r="I2206" s="260">
        <v>3.1800000000000002E-2</v>
      </c>
      <c r="J2206" s="261"/>
      <c r="K2206" s="260">
        <v>2.6700000000000002E-2</v>
      </c>
      <c r="L2206" s="261"/>
      <c r="M2206" s="264">
        <f t="shared" si="3102"/>
        <v>1.5636333333333335E-2</v>
      </c>
      <c r="N2206" s="264">
        <f t="shared" si="3103"/>
        <v>1.9180285714285716E-2</v>
      </c>
      <c r="O2206" s="264">
        <f t="shared" si="3104"/>
        <v>2.6453333333333343E-2</v>
      </c>
      <c r="P2206" s="264">
        <f t="shared" si="3105"/>
        <v>2.5233999999999999E-2</v>
      </c>
      <c r="Q2206" s="265">
        <f t="shared" ref="Q2206:Q2211" si="3146">IFERROR(AVERAGE(D2206:E2206),"")</f>
        <v>2.0199999999999999E-2</v>
      </c>
      <c r="R2206" s="265">
        <f t="shared" ref="R2206:R2211" si="3147">IFERROR(AVERAGE(F2206:H2206),"")</f>
        <v>2.4500000000000001E-2</v>
      </c>
      <c r="S2206" s="265">
        <f t="shared" ref="S2206:S2211" si="3148">IFERROR(AVERAGE(I2206:J2206),"")</f>
        <v>3.1800000000000002E-2</v>
      </c>
      <c r="T2206" s="265">
        <f t="shared" ref="T2206:T2211" si="3149">IFERROR(AVERAGE(K2206:L2206),"")</f>
        <v>2.6700000000000002E-2</v>
      </c>
      <c r="W2206" s="265">
        <f t="shared" ref="W2206:W2207" si="3150">AVERAGE(Q2206:T2206)</f>
        <v>2.5800000000000003E-2</v>
      </c>
      <c r="AA2206" s="605">
        <f>AA2202-AA1837</f>
        <v>-2.828461538461547E-3</v>
      </c>
      <c r="AB2206" s="605">
        <f>AB2202-AB1837</f>
        <v>-2.2541314553990895E-3</v>
      </c>
      <c r="AC2206" s="605">
        <f>AC2202-AC1837</f>
        <v>-2.1298630136985797E-4</v>
      </c>
      <c r="AD2206" s="605">
        <f>AD2202-AD1837</f>
        <v>-3.0472054794520864E-3</v>
      </c>
    </row>
    <row r="2207" spans="1:37" ht="17.45" customHeight="1" x14ac:dyDescent="0.25">
      <c r="A2207" s="257">
        <f t="shared" si="3072"/>
        <v>1</v>
      </c>
      <c r="B2207" s="257">
        <f t="shared" si="3073"/>
        <v>2024</v>
      </c>
      <c r="C2207" s="8">
        <f t="shared" si="3144"/>
        <v>45303</v>
      </c>
      <c r="D2207" s="260"/>
      <c r="E2207" s="261">
        <v>1.84E-2</v>
      </c>
      <c r="F2207" s="260"/>
      <c r="G2207" s="262">
        <v>3.61E-2</v>
      </c>
      <c r="H2207" s="261"/>
      <c r="I2207" s="260"/>
      <c r="J2207" s="261">
        <v>4.0500000000000001E-2</v>
      </c>
      <c r="K2207" s="260"/>
      <c r="L2207" s="261">
        <v>2.8799999999999999E-2</v>
      </c>
      <c r="M2207" s="264">
        <f t="shared" si="3102"/>
        <v>1.5683000000000002E-2</v>
      </c>
      <c r="N2207" s="264">
        <f t="shared" si="3103"/>
        <v>1.9257428571428571E-2</v>
      </c>
      <c r="O2207" s="264">
        <f t="shared" si="3104"/>
        <v>2.6060000000000003E-2</v>
      </c>
      <c r="P2207" s="264">
        <f t="shared" si="3105"/>
        <v>2.5477333333333334E-2</v>
      </c>
      <c r="Q2207" s="265">
        <f t="shared" si="3146"/>
        <v>1.84E-2</v>
      </c>
      <c r="R2207" s="265">
        <f t="shared" si="3147"/>
        <v>3.61E-2</v>
      </c>
      <c r="S2207" s="265">
        <f t="shared" si="3148"/>
        <v>4.0500000000000001E-2</v>
      </c>
      <c r="T2207" s="265">
        <f t="shared" si="3149"/>
        <v>2.8799999999999999E-2</v>
      </c>
      <c r="W2207" s="265">
        <f t="shared" si="3150"/>
        <v>3.0949999999999998E-2</v>
      </c>
      <c r="X2207" s="265">
        <f>AVERAGE(Q2203:T2207)</f>
        <v>2.6765000000000001E-2</v>
      </c>
      <c r="Y2207" s="266">
        <v>315</v>
      </c>
    </row>
    <row r="2208" spans="1:37" ht="17.45" customHeight="1" x14ac:dyDescent="0.25">
      <c r="A2208" s="257">
        <f t="shared" si="3072"/>
        <v>1</v>
      </c>
      <c r="B2208" s="257">
        <f t="shared" si="3073"/>
        <v>2024</v>
      </c>
      <c r="C2208" s="435">
        <f t="shared" si="3144"/>
        <v>45304</v>
      </c>
      <c r="D2208" s="434">
        <v>1.2699999999999999E-2</v>
      </c>
      <c r="E2208" s="436"/>
      <c r="F2208" s="434"/>
      <c r="G2208" s="438"/>
      <c r="H2208" s="436">
        <v>1.4E-2</v>
      </c>
      <c r="I2208" s="434">
        <v>1.5800000000000002E-2</v>
      </c>
      <c r="J2208" s="436"/>
      <c r="K2208" s="434">
        <v>1.4500000000000001E-2</v>
      </c>
      <c r="L2208" s="436"/>
      <c r="M2208" s="651">
        <f t="shared" si="3102"/>
        <v>1.5336333333333332E-2</v>
      </c>
      <c r="N2208" s="651">
        <f t="shared" si="3103"/>
        <v>1.8640285714285717E-2</v>
      </c>
      <c r="O2208" s="651">
        <f t="shared" si="3104"/>
        <v>2.5463333333333341E-2</v>
      </c>
      <c r="P2208" s="651">
        <f t="shared" si="3105"/>
        <v>2.4730666666666668E-2</v>
      </c>
      <c r="Q2208" s="442">
        <f t="shared" si="3146"/>
        <v>1.2699999999999999E-2</v>
      </c>
      <c r="R2208" s="442">
        <f t="shared" si="3147"/>
        <v>1.4E-2</v>
      </c>
      <c r="S2208" s="442">
        <f t="shared" si="3148"/>
        <v>1.5800000000000002E-2</v>
      </c>
      <c r="T2208" s="442">
        <f t="shared" si="3149"/>
        <v>1.4500000000000001E-2</v>
      </c>
      <c r="V2208" s="442">
        <f>AVERAGE(Q2208:T2208)</f>
        <v>1.4250000000000001E-2</v>
      </c>
      <c r="W2208" s="445"/>
      <c r="X2208" s="257"/>
      <c r="Y2208" s="266">
        <v>315</v>
      </c>
    </row>
    <row r="2209" spans="1:30" ht="17.45" customHeight="1" x14ac:dyDescent="0.25">
      <c r="A2209" s="257">
        <f t="shared" si="3072"/>
        <v>1</v>
      </c>
      <c r="B2209" s="257">
        <f t="shared" si="3073"/>
        <v>2024</v>
      </c>
      <c r="C2209" s="435">
        <f t="shared" si="3144"/>
        <v>45305</v>
      </c>
      <c r="D2209" s="434"/>
      <c r="E2209" s="436">
        <v>9.5300000000000003E-3</v>
      </c>
      <c r="F2209" s="434"/>
      <c r="G2209" s="438">
        <v>8.4799999999999997E-3</v>
      </c>
      <c r="H2209" s="436"/>
      <c r="I2209" s="434"/>
      <c r="J2209" s="436">
        <v>6.94E-3</v>
      </c>
      <c r="K2209" s="434"/>
      <c r="L2209" s="436">
        <v>1.6500000000000001E-2</v>
      </c>
      <c r="M2209" s="651">
        <f t="shared" si="3102"/>
        <v>1.5007333333333333E-2</v>
      </c>
      <c r="N2209" s="651">
        <f t="shared" si="3103"/>
        <v>1.8294000000000005E-2</v>
      </c>
      <c r="O2209" s="651">
        <f t="shared" si="3104"/>
        <v>2.452466666666667E-2</v>
      </c>
      <c r="P2209" s="651">
        <f t="shared" si="3105"/>
        <v>2.4017333333333338E-2</v>
      </c>
      <c r="Q2209" s="442">
        <f t="shared" si="3146"/>
        <v>9.5300000000000003E-3</v>
      </c>
      <c r="R2209" s="442">
        <f t="shared" si="3147"/>
        <v>8.4799999999999997E-3</v>
      </c>
      <c r="S2209" s="442">
        <f t="shared" si="3148"/>
        <v>6.94E-3</v>
      </c>
      <c r="T2209" s="442">
        <f t="shared" si="3149"/>
        <v>1.6500000000000001E-2</v>
      </c>
      <c r="V2209" s="442">
        <f>AVERAGE(Q2209:T2209)</f>
        <v>1.03625E-2</v>
      </c>
      <c r="W2209" s="445"/>
      <c r="X2209" s="265">
        <f>AVERAGE(Q2208:T2209)</f>
        <v>1.2306250000000001E-2</v>
      </c>
      <c r="Y2209" s="266">
        <v>315</v>
      </c>
    </row>
    <row r="2210" spans="1:30" ht="17.45" customHeight="1" x14ac:dyDescent="0.25">
      <c r="A2210" s="257">
        <f t="shared" si="3072"/>
        <v>1</v>
      </c>
      <c r="B2210" s="257">
        <f t="shared" si="3073"/>
        <v>2024</v>
      </c>
      <c r="C2210" s="48">
        <f t="shared" si="3144"/>
        <v>45306</v>
      </c>
      <c r="D2210" s="275">
        <v>1.52E-2</v>
      </c>
      <c r="E2210" s="276"/>
      <c r="F2210" s="275">
        <v>1.84E-2</v>
      </c>
      <c r="G2210" s="277"/>
      <c r="H2210" s="276">
        <v>1.9099999999999999E-2</v>
      </c>
      <c r="I2210" s="275">
        <v>3.2099999999999997E-2</v>
      </c>
      <c r="J2210" s="276"/>
      <c r="K2210" s="275">
        <v>2.3400000000000001E-2</v>
      </c>
      <c r="L2210" s="276"/>
      <c r="M2210" s="264">
        <f t="shared" si="3102"/>
        <v>1.4773999999999999E-2</v>
      </c>
      <c r="N2210" s="264">
        <f t="shared" si="3103"/>
        <v>1.8299714285714291E-2</v>
      </c>
      <c r="O2210" s="264">
        <f t="shared" si="3104"/>
        <v>2.503466666666667E-2</v>
      </c>
      <c r="P2210" s="264">
        <f t="shared" si="3105"/>
        <v>2.3747333333333336E-2</v>
      </c>
      <c r="Q2210" s="265">
        <f t="shared" si="3146"/>
        <v>1.52E-2</v>
      </c>
      <c r="R2210" s="265">
        <f t="shared" si="3147"/>
        <v>1.8749999999999999E-2</v>
      </c>
      <c r="S2210" s="265">
        <f t="shared" si="3148"/>
        <v>3.2099999999999997E-2</v>
      </c>
      <c r="T2210" s="265">
        <f t="shared" si="3149"/>
        <v>2.3400000000000001E-2</v>
      </c>
      <c r="W2210" s="265">
        <f t="shared" ref="W2210:W2211" si="3151">AVERAGE(Q2210:T2210)</f>
        <v>2.23625E-2</v>
      </c>
    </row>
    <row r="2211" spans="1:30" ht="17.45" customHeight="1" x14ac:dyDescent="0.25">
      <c r="A2211" s="257">
        <f t="shared" si="3072"/>
        <v>1</v>
      </c>
      <c r="B2211" s="257">
        <f t="shared" si="3073"/>
        <v>2024</v>
      </c>
      <c r="C2211" s="8">
        <f t="shared" si="3144"/>
        <v>45307</v>
      </c>
      <c r="D2211" s="260"/>
      <c r="E2211" s="261">
        <v>2.4899999999999999E-2</v>
      </c>
      <c r="F2211" s="260"/>
      <c r="G2211" s="262">
        <v>4.07E-2</v>
      </c>
      <c r="H2211" s="261"/>
      <c r="I2211" s="260"/>
      <c r="J2211" s="261">
        <v>4.5999999999999999E-2</v>
      </c>
      <c r="K2211" s="260"/>
      <c r="L2211" s="261">
        <v>3.0300000000000001E-2</v>
      </c>
      <c r="M2211" s="264">
        <f t="shared" si="3102"/>
        <v>1.4893999999999994E-2</v>
      </c>
      <c r="N2211" s="264">
        <f t="shared" si="3103"/>
        <v>1.8996857142857145E-2</v>
      </c>
      <c r="O2211" s="264">
        <f t="shared" si="3104"/>
        <v>2.6011333333333338E-2</v>
      </c>
      <c r="P2211" s="264">
        <f t="shared" si="3105"/>
        <v>2.3900666666666667E-2</v>
      </c>
      <c r="Q2211" s="265">
        <f t="shared" si="3146"/>
        <v>2.4899999999999999E-2</v>
      </c>
      <c r="R2211" s="265">
        <f t="shared" si="3147"/>
        <v>4.07E-2</v>
      </c>
      <c r="S2211" s="265">
        <f t="shared" si="3148"/>
        <v>4.5999999999999999E-2</v>
      </c>
      <c r="T2211" s="265">
        <f t="shared" si="3149"/>
        <v>3.0300000000000001E-2</v>
      </c>
      <c r="W2211" s="265">
        <f t="shared" si="3151"/>
        <v>3.5475E-2</v>
      </c>
    </row>
    <row r="2212" spans="1:30" ht="17.45" customHeight="1" x14ac:dyDescent="0.25">
      <c r="A2212" s="257">
        <f t="shared" si="3072"/>
        <v>1</v>
      </c>
      <c r="B2212" s="257">
        <f t="shared" si="3073"/>
        <v>2024</v>
      </c>
      <c r="C2212" s="8">
        <f t="shared" si="3144"/>
        <v>45308</v>
      </c>
      <c r="D2212" s="260">
        <v>1.2E-2</v>
      </c>
      <c r="E2212" s="261"/>
      <c r="F2212" s="260">
        <v>1.7000000000000001E-2</v>
      </c>
      <c r="G2212" s="262"/>
      <c r="H2212" s="261"/>
      <c r="I2212" s="260">
        <v>3.95E-2</v>
      </c>
      <c r="J2212" s="261"/>
      <c r="K2212" s="260">
        <v>2.0500000000000001E-2</v>
      </c>
      <c r="L2212" s="261"/>
      <c r="M2212" s="264">
        <f t="shared" si="3102"/>
        <v>1.4303999999999996E-2</v>
      </c>
      <c r="N2212" s="264">
        <f t="shared" si="3103"/>
        <v>1.8382571428571429E-2</v>
      </c>
      <c r="O2212" s="264">
        <f t="shared" si="3104"/>
        <v>2.5341333333333334E-2</v>
      </c>
      <c r="P2212" s="264">
        <f t="shared" si="3105"/>
        <v>2.3424E-2</v>
      </c>
      <c r="Q2212" s="265">
        <f t="shared" ref="Q2212" si="3152">IFERROR(AVERAGE(D2212:E2212),"")</f>
        <v>1.2E-2</v>
      </c>
      <c r="R2212" s="265">
        <f t="shared" ref="R2212" si="3153">IFERROR(AVERAGE(F2212:H2212),"")</f>
        <v>1.7000000000000001E-2</v>
      </c>
      <c r="S2212" s="265">
        <f t="shared" ref="S2212" si="3154">IFERROR(AVERAGE(I2212:J2212),"")</f>
        <v>3.95E-2</v>
      </c>
      <c r="T2212" s="265">
        <f t="shared" ref="T2212" si="3155">IFERROR(AVERAGE(K2212:L2212),"")</f>
        <v>2.0500000000000001E-2</v>
      </c>
      <c r="W2212" s="265">
        <f t="shared" ref="W2212" si="3156">AVERAGE(Q2212:T2212)</f>
        <v>2.2250000000000002E-2</v>
      </c>
    </row>
    <row r="2213" spans="1:30" ht="17.45" customHeight="1" x14ac:dyDescent="0.25">
      <c r="A2213" s="257">
        <f t="shared" si="3072"/>
        <v>1</v>
      </c>
      <c r="B2213" s="257">
        <f t="shared" si="3073"/>
        <v>2024</v>
      </c>
      <c r="C2213" s="8">
        <f t="shared" si="3144"/>
        <v>45309</v>
      </c>
      <c r="D2213" s="260"/>
      <c r="E2213" s="261">
        <v>2.3199999999999998E-2</v>
      </c>
      <c r="F2213" s="260"/>
      <c r="G2213" s="262">
        <v>2.3199999999999998E-2</v>
      </c>
      <c r="H2213" s="261"/>
      <c r="I2213" s="260"/>
      <c r="J2213" s="261">
        <v>2.9899999999999999E-2</v>
      </c>
      <c r="K2213" s="260"/>
      <c r="L2213" s="261">
        <v>3.7600000000000001E-2</v>
      </c>
      <c r="M2213" s="264">
        <f t="shared" si="3102"/>
        <v>1.443733333333333E-2</v>
      </c>
      <c r="N2213" s="264">
        <f t="shared" si="3103"/>
        <v>1.8425428571428575E-2</v>
      </c>
      <c r="O2213" s="264">
        <f t="shared" si="3104"/>
        <v>2.5441333333333337E-2</v>
      </c>
      <c r="P2213" s="264">
        <f t="shared" si="3105"/>
        <v>2.2750666666666662E-2</v>
      </c>
      <c r="Q2213" s="265">
        <f t="shared" ref="Q2213:Q2220" si="3157">IFERROR(AVERAGE(D2213:E2213),"")</f>
        <v>2.3199999999999998E-2</v>
      </c>
      <c r="R2213" s="265">
        <f t="shared" ref="R2213:R2220" si="3158">IFERROR(AVERAGE(F2213:H2213),"")</f>
        <v>2.3199999999999998E-2</v>
      </c>
      <c r="S2213" s="265">
        <f t="shared" ref="S2213:S2220" si="3159">IFERROR(AVERAGE(I2213:J2213),"")</f>
        <v>2.9899999999999999E-2</v>
      </c>
      <c r="T2213" s="265">
        <f t="shared" ref="T2213:T2220" si="3160">IFERROR(AVERAGE(K2213:L2213),"")</f>
        <v>3.7600000000000001E-2</v>
      </c>
      <c r="W2213" s="265">
        <f t="shared" ref="W2213:W2214" si="3161">AVERAGE(Q2213:T2213)</f>
        <v>2.8475E-2</v>
      </c>
    </row>
    <row r="2214" spans="1:30" ht="17.45" customHeight="1" x14ac:dyDescent="0.25">
      <c r="A2214" s="257">
        <f t="shared" si="3072"/>
        <v>1</v>
      </c>
      <c r="B2214" s="257">
        <f t="shared" si="3073"/>
        <v>2024</v>
      </c>
      <c r="C2214" s="8">
        <f t="shared" si="3144"/>
        <v>45310</v>
      </c>
      <c r="D2214" s="252">
        <v>2.24E-2</v>
      </c>
      <c r="E2214" s="253"/>
      <c r="F2214" s="252"/>
      <c r="G2214" s="254"/>
      <c r="H2214" s="253">
        <v>2.6100000000000002E-2</v>
      </c>
      <c r="I2214" s="252">
        <v>3.7600000000000001E-2</v>
      </c>
      <c r="J2214" s="253"/>
      <c r="K2214" s="252">
        <v>2.5700000000000001E-2</v>
      </c>
      <c r="L2214" s="253"/>
      <c r="M2214" s="264">
        <f t="shared" si="3102"/>
        <v>1.4881999999999998E-2</v>
      </c>
      <c r="N2214" s="264">
        <f t="shared" si="3103"/>
        <v>1.8903428571428574E-2</v>
      </c>
      <c r="O2214" s="264">
        <f t="shared" si="3104"/>
        <v>2.6341333333333335E-2</v>
      </c>
      <c r="P2214" s="264">
        <f t="shared" si="3105"/>
        <v>2.3017333333333327E-2</v>
      </c>
      <c r="Q2214" s="265">
        <f t="shared" si="3157"/>
        <v>2.24E-2</v>
      </c>
      <c r="R2214" s="265">
        <f t="shared" si="3158"/>
        <v>2.6100000000000002E-2</v>
      </c>
      <c r="S2214" s="265">
        <f t="shared" si="3159"/>
        <v>3.7600000000000001E-2</v>
      </c>
      <c r="T2214" s="265">
        <f t="shared" si="3160"/>
        <v>2.5700000000000001E-2</v>
      </c>
      <c r="W2214" s="265">
        <f t="shared" si="3161"/>
        <v>2.7950000000000003E-2</v>
      </c>
      <c r="X2214" s="265">
        <f>AVERAGE(Q2210:T2214)</f>
        <v>2.7302499999999997E-2</v>
      </c>
      <c r="Y2214" s="266">
        <v>316</v>
      </c>
    </row>
    <row r="2215" spans="1:30" ht="17.45" customHeight="1" x14ac:dyDescent="0.25">
      <c r="A2215" s="257">
        <f t="shared" si="3072"/>
        <v>1</v>
      </c>
      <c r="B2215" s="257">
        <f t="shared" si="3073"/>
        <v>2024</v>
      </c>
      <c r="C2215" s="435">
        <f t="shared" si="3144"/>
        <v>45311</v>
      </c>
      <c r="D2215" s="448"/>
      <c r="E2215" s="449">
        <v>1.8100000000000002E-2</v>
      </c>
      <c r="F2215" s="448"/>
      <c r="G2215" s="450">
        <v>1.6400000000000001E-2</v>
      </c>
      <c r="H2215" s="449"/>
      <c r="I2215" s="448"/>
      <c r="J2215" s="449">
        <v>1.3100000000000001E-2</v>
      </c>
      <c r="K2215" s="448"/>
      <c r="L2215" s="449">
        <v>3.04E-2</v>
      </c>
      <c r="M2215" s="651">
        <f t="shared" si="3102"/>
        <v>1.5081999999999996E-2</v>
      </c>
      <c r="N2215" s="651">
        <f t="shared" si="3103"/>
        <v>1.8960571428571427E-2</v>
      </c>
      <c r="O2215" s="651">
        <f t="shared" si="3104"/>
        <v>2.5991333333333335E-2</v>
      </c>
      <c r="P2215" s="651">
        <f t="shared" si="3105"/>
        <v>2.3137333333333329E-2</v>
      </c>
      <c r="Q2215" s="442">
        <f t="shared" si="3157"/>
        <v>1.8100000000000002E-2</v>
      </c>
      <c r="R2215" s="442">
        <f t="shared" si="3158"/>
        <v>1.6400000000000001E-2</v>
      </c>
      <c r="S2215" s="442">
        <f t="shared" si="3159"/>
        <v>1.3100000000000001E-2</v>
      </c>
      <c r="T2215" s="442">
        <f t="shared" si="3160"/>
        <v>3.04E-2</v>
      </c>
      <c r="V2215" s="442">
        <f>AVERAGE(Q2215:T2215)</f>
        <v>1.95E-2</v>
      </c>
      <c r="W2215" s="445"/>
      <c r="X2215" s="257"/>
      <c r="Y2215" s="266">
        <v>316</v>
      </c>
    </row>
    <row r="2216" spans="1:30" ht="17.45" customHeight="1" x14ac:dyDescent="0.25">
      <c r="A2216" s="257">
        <f t="shared" si="3072"/>
        <v>1</v>
      </c>
      <c r="B2216" s="257">
        <f t="shared" si="3073"/>
        <v>2024</v>
      </c>
      <c r="C2216" s="48">
        <f t="shared" si="3144"/>
        <v>45312</v>
      </c>
      <c r="D2216" s="448">
        <v>7.45E-3</v>
      </c>
      <c r="E2216" s="449"/>
      <c r="F2216" s="448">
        <v>4.5100000000000001E-3</v>
      </c>
      <c r="G2216" s="450"/>
      <c r="H2216" s="449">
        <v>4.6100000000000004E-3</v>
      </c>
      <c r="I2216" s="448">
        <v>3.7299999999999998E-3</v>
      </c>
      <c r="J2216" s="449"/>
      <c r="K2216" s="448">
        <v>8.9899999999999997E-3</v>
      </c>
      <c r="L2216" s="449"/>
      <c r="M2216" s="651">
        <f t="shared" si="3102"/>
        <v>1.5015333333333332E-2</v>
      </c>
      <c r="N2216" s="651">
        <f t="shared" si="3103"/>
        <v>1.8622285714285716E-2</v>
      </c>
      <c r="O2216" s="651">
        <f t="shared" si="3104"/>
        <v>2.5359000000000003E-2</v>
      </c>
      <c r="P2216" s="651">
        <f t="shared" si="3105"/>
        <v>2.2903666666666662E-2</v>
      </c>
      <c r="Q2216" s="442">
        <f t="shared" si="3157"/>
        <v>7.45E-3</v>
      </c>
      <c r="R2216" s="442">
        <f t="shared" si="3158"/>
        <v>4.5599999999999998E-3</v>
      </c>
      <c r="S2216" s="442">
        <f t="shared" si="3159"/>
        <v>3.7299999999999998E-3</v>
      </c>
      <c r="T2216" s="442">
        <f t="shared" si="3160"/>
        <v>8.9899999999999997E-3</v>
      </c>
      <c r="V2216" s="442">
        <f>AVERAGE(Q2216:T2216)</f>
        <v>6.1825000000000005E-3</v>
      </c>
      <c r="W2216" s="445"/>
      <c r="X2216" s="265">
        <f>AVERAGE(Q2215:T2216)</f>
        <v>1.2841249999999998E-2</v>
      </c>
      <c r="Y2216" s="266">
        <v>316</v>
      </c>
    </row>
    <row r="2217" spans="1:30" ht="17.45" customHeight="1" x14ac:dyDescent="0.25">
      <c r="A2217" s="257">
        <f t="shared" si="3072"/>
        <v>1</v>
      </c>
      <c r="B2217" s="257">
        <f t="shared" si="3073"/>
        <v>2024</v>
      </c>
      <c r="C2217" s="8">
        <f t="shared" si="3144"/>
        <v>45313</v>
      </c>
      <c r="D2217" s="260"/>
      <c r="E2217" s="261">
        <v>3.3300000000000001E-3</v>
      </c>
      <c r="F2217" s="260"/>
      <c r="G2217" s="262">
        <v>3.96E-3</v>
      </c>
      <c r="H2217" s="261"/>
      <c r="I2217" s="260"/>
      <c r="J2217" s="261">
        <v>3.62E-3</v>
      </c>
      <c r="K2217" s="260"/>
      <c r="L2217" s="261">
        <v>5.9100000000000003E-3</v>
      </c>
      <c r="M2217" s="264">
        <f t="shared" si="3102"/>
        <v>1.4890999999999996E-2</v>
      </c>
      <c r="N2217" s="264">
        <f t="shared" si="3103"/>
        <v>1.8552857142857142E-2</v>
      </c>
      <c r="O2217" s="264">
        <f t="shared" si="3104"/>
        <v>2.5250000000000002E-2</v>
      </c>
      <c r="P2217" s="264">
        <f t="shared" si="3105"/>
        <v>2.2530666666666664E-2</v>
      </c>
      <c r="Q2217" s="265">
        <f t="shared" si="3157"/>
        <v>3.3300000000000001E-3</v>
      </c>
      <c r="R2217" s="265">
        <f t="shared" si="3158"/>
        <v>3.96E-3</v>
      </c>
      <c r="S2217" s="265">
        <f t="shared" si="3159"/>
        <v>3.62E-3</v>
      </c>
      <c r="T2217" s="265">
        <f t="shared" si="3160"/>
        <v>5.9100000000000003E-3</v>
      </c>
      <c r="W2217" s="265">
        <f t="shared" ref="W2217:W2221" si="3162">AVERAGE(Q2217:T2217)</f>
        <v>4.2050000000000004E-3</v>
      </c>
    </row>
    <row r="2218" spans="1:30" ht="17.45" customHeight="1" x14ac:dyDescent="0.25">
      <c r="A2218" s="257">
        <f t="shared" si="3072"/>
        <v>1</v>
      </c>
      <c r="B2218" s="257">
        <f t="shared" si="3073"/>
        <v>2024</v>
      </c>
      <c r="C2218" s="8">
        <f t="shared" si="3144"/>
        <v>45314</v>
      </c>
      <c r="D2218" s="260">
        <v>1.9900000000000001E-2</v>
      </c>
      <c r="E2218" s="261"/>
      <c r="F2218" s="260">
        <v>1.47E-2</v>
      </c>
      <c r="G2218" s="262"/>
      <c r="H2218" s="261"/>
      <c r="I2218" s="260">
        <v>2.53E-2</v>
      </c>
      <c r="J2218" s="261"/>
      <c r="K2218" s="260">
        <v>2.53E-2</v>
      </c>
      <c r="L2218" s="261"/>
      <c r="M2218" s="264">
        <f t="shared" si="3102"/>
        <v>1.5291666666666663E-2</v>
      </c>
      <c r="N2218" s="264">
        <f t="shared" si="3103"/>
        <v>1.8784571428571428E-2</v>
      </c>
      <c r="O2218" s="264">
        <f t="shared" si="3104"/>
        <v>2.5915333333333335E-2</v>
      </c>
      <c r="P2218" s="264">
        <f t="shared" si="3105"/>
        <v>2.3136333333333328E-2</v>
      </c>
      <c r="Q2218" s="265">
        <f t="shared" si="3157"/>
        <v>1.9900000000000001E-2</v>
      </c>
      <c r="R2218" s="265">
        <f t="shared" si="3158"/>
        <v>1.47E-2</v>
      </c>
      <c r="S2218" s="265">
        <f t="shared" si="3159"/>
        <v>2.53E-2</v>
      </c>
      <c r="T2218" s="265">
        <f t="shared" si="3160"/>
        <v>2.53E-2</v>
      </c>
      <c r="W2218" s="265">
        <f t="shared" si="3162"/>
        <v>2.1299999999999999E-2</v>
      </c>
    </row>
    <row r="2219" spans="1:30" ht="17.45" customHeight="1" x14ac:dyDescent="0.25">
      <c r="A2219" s="257">
        <f t="shared" si="3072"/>
        <v>1</v>
      </c>
      <c r="B2219" s="257">
        <f t="shared" si="3073"/>
        <v>2024</v>
      </c>
      <c r="C2219" s="8">
        <f t="shared" si="3144"/>
        <v>45315</v>
      </c>
      <c r="D2219" s="260"/>
      <c r="E2219" s="261">
        <v>1.6299999999999999E-2</v>
      </c>
      <c r="F2219" s="260"/>
      <c r="G2219" s="262">
        <v>1.9099999999999999E-2</v>
      </c>
      <c r="H2219" s="261"/>
      <c r="I2219" s="260"/>
      <c r="J2219" s="261">
        <v>2.8199999999999999E-2</v>
      </c>
      <c r="K2219" s="260"/>
      <c r="L2219" s="261">
        <v>2.3300000000000001E-2</v>
      </c>
      <c r="M2219" s="264">
        <f t="shared" si="3102"/>
        <v>1.5537999999999996E-2</v>
      </c>
      <c r="N2219" s="264">
        <f t="shared" si="3103"/>
        <v>1.912657142857143E-2</v>
      </c>
      <c r="O2219" s="264">
        <f t="shared" si="3104"/>
        <v>2.6673666666666665E-2</v>
      </c>
      <c r="P2219" s="264">
        <f t="shared" si="3105"/>
        <v>2.3473000000000001E-2</v>
      </c>
      <c r="Q2219" s="265">
        <f t="shared" si="3157"/>
        <v>1.6299999999999999E-2</v>
      </c>
      <c r="R2219" s="265">
        <f t="shared" si="3158"/>
        <v>1.9099999999999999E-2</v>
      </c>
      <c r="S2219" s="265">
        <f t="shared" si="3159"/>
        <v>2.8199999999999999E-2</v>
      </c>
      <c r="T2219" s="265">
        <f t="shared" si="3160"/>
        <v>2.3300000000000001E-2</v>
      </c>
      <c r="W2219" s="265">
        <f t="shared" si="3162"/>
        <v>2.1725000000000001E-2</v>
      </c>
    </row>
    <row r="2220" spans="1:30" ht="17.45" customHeight="1" x14ac:dyDescent="0.25">
      <c r="A2220" s="257">
        <f t="shared" si="3072"/>
        <v>1</v>
      </c>
      <c r="B2220" s="257">
        <f t="shared" si="3073"/>
        <v>2024</v>
      </c>
      <c r="C2220" s="8">
        <f t="shared" si="3144"/>
        <v>45316</v>
      </c>
      <c r="D2220" s="260">
        <v>1.9900000000000001E-2</v>
      </c>
      <c r="E2220" s="261"/>
      <c r="F2220" s="260"/>
      <c r="G2220" s="262"/>
      <c r="H2220" s="261">
        <v>2.0299999999999999E-2</v>
      </c>
      <c r="I2220" s="260">
        <v>1.7999999999999999E-2</v>
      </c>
      <c r="J2220" s="261"/>
      <c r="K2220" s="260">
        <v>2.2499999999999999E-2</v>
      </c>
      <c r="L2220" s="261"/>
      <c r="M2220" s="264">
        <f t="shared" si="3102"/>
        <v>1.5608E-2</v>
      </c>
      <c r="N2220" s="264">
        <f t="shared" si="3103"/>
        <v>1.9138000000000002E-2</v>
      </c>
      <c r="O2220" s="264">
        <f t="shared" si="3104"/>
        <v>2.6380333333333332E-2</v>
      </c>
      <c r="P2220" s="264">
        <f t="shared" si="3105"/>
        <v>2.344966666666666E-2</v>
      </c>
      <c r="Q2220" s="265">
        <f t="shared" si="3157"/>
        <v>1.9900000000000001E-2</v>
      </c>
      <c r="R2220" s="265">
        <f t="shared" si="3158"/>
        <v>2.0299999999999999E-2</v>
      </c>
      <c r="S2220" s="265">
        <f t="shared" si="3159"/>
        <v>1.7999999999999999E-2</v>
      </c>
      <c r="T2220" s="265">
        <f t="shared" si="3160"/>
        <v>2.2499999999999999E-2</v>
      </c>
      <c r="W2220" s="265">
        <f t="shared" si="3162"/>
        <v>2.0174999999999998E-2</v>
      </c>
    </row>
    <row r="2221" spans="1:30" ht="17.45" customHeight="1" x14ac:dyDescent="0.25">
      <c r="A2221" s="257">
        <f t="shared" si="3072"/>
        <v>1</v>
      </c>
      <c r="B2221" s="257">
        <f t="shared" si="3073"/>
        <v>2024</v>
      </c>
      <c r="C2221" s="8">
        <f t="shared" si="3144"/>
        <v>45317</v>
      </c>
      <c r="D2221" s="260"/>
      <c r="E2221" s="261">
        <v>1.4800000000000001E-2</v>
      </c>
      <c r="F2221" s="260"/>
      <c r="G2221" s="262">
        <v>2.3400000000000001E-2</v>
      </c>
      <c r="H2221" s="261"/>
      <c r="I2221" s="260"/>
      <c r="J2221" s="261">
        <v>2.9399999999999999E-2</v>
      </c>
      <c r="K2221" s="260"/>
      <c r="L2221" s="261">
        <v>3.27E-2</v>
      </c>
      <c r="M2221" s="264">
        <f t="shared" si="3102"/>
        <v>1.5401333333333331E-2</v>
      </c>
      <c r="N2221" s="264">
        <f t="shared" si="3103"/>
        <v>1.8692285714285713E-2</v>
      </c>
      <c r="O2221" s="264">
        <f t="shared" si="3104"/>
        <v>2.6086999999999996E-2</v>
      </c>
      <c r="P2221" s="264">
        <f t="shared" si="3105"/>
        <v>2.3622999999999998E-2</v>
      </c>
      <c r="Q2221" s="265">
        <f t="shared" ref="Q2221:Q2225" si="3163">IFERROR(AVERAGE(D2221:E2221),"")</f>
        <v>1.4800000000000001E-2</v>
      </c>
      <c r="R2221" s="265">
        <f t="shared" ref="R2221:R2225" si="3164">IFERROR(AVERAGE(F2221:H2221),"")</f>
        <v>2.3400000000000001E-2</v>
      </c>
      <c r="S2221" s="265">
        <f t="shared" ref="S2221:S2225" si="3165">IFERROR(AVERAGE(I2221:J2221),"")</f>
        <v>2.9399999999999999E-2</v>
      </c>
      <c r="T2221" s="265">
        <f t="shared" ref="T2221:T2225" si="3166">IFERROR(AVERAGE(K2221:L2221),"")</f>
        <v>3.27E-2</v>
      </c>
      <c r="W2221" s="265">
        <f t="shared" si="3162"/>
        <v>2.5075E-2</v>
      </c>
      <c r="X2221" s="265">
        <f>AVERAGE(Q2217:T2221)</f>
        <v>1.8495999999999995E-2</v>
      </c>
      <c r="Y2221" s="266">
        <v>317</v>
      </c>
    </row>
    <row r="2222" spans="1:30" ht="17.45" customHeight="1" x14ac:dyDescent="0.25">
      <c r="A2222" s="257">
        <f t="shared" si="3072"/>
        <v>1</v>
      </c>
      <c r="B2222" s="257">
        <f t="shared" si="3073"/>
        <v>2024</v>
      </c>
      <c r="C2222" s="48">
        <f t="shared" si="3144"/>
        <v>45318</v>
      </c>
      <c r="D2222" s="434">
        <v>1.4E-2</v>
      </c>
      <c r="E2222" s="436"/>
      <c r="F2222" s="434">
        <v>4.19E-2</v>
      </c>
      <c r="G2222" s="438"/>
      <c r="H2222" s="436">
        <v>4.2299999999999997E-2</v>
      </c>
      <c r="I2222" s="434">
        <v>1.6400000000000001E-2</v>
      </c>
      <c r="J2222" s="436"/>
      <c r="K2222" s="434">
        <v>2.12E-2</v>
      </c>
      <c r="L2222" s="436"/>
      <c r="M2222" s="651">
        <f t="shared" si="3102"/>
        <v>1.5194666666666665E-2</v>
      </c>
      <c r="N2222" s="651">
        <f t="shared" si="3103"/>
        <v>1.9812285714285713E-2</v>
      </c>
      <c r="O2222" s="651">
        <f t="shared" si="3104"/>
        <v>2.4713666666666665E-2</v>
      </c>
      <c r="P2222" s="651">
        <f t="shared" si="3105"/>
        <v>2.3573E-2</v>
      </c>
      <c r="Q2222" s="442">
        <f t="shared" si="3163"/>
        <v>1.4E-2</v>
      </c>
      <c r="R2222" s="442">
        <f t="shared" si="3164"/>
        <v>4.2099999999999999E-2</v>
      </c>
      <c r="S2222" s="442">
        <f t="shared" si="3165"/>
        <v>1.6400000000000001E-2</v>
      </c>
      <c r="T2222" s="442">
        <f t="shared" si="3166"/>
        <v>2.12E-2</v>
      </c>
      <c r="V2222" s="442">
        <f>AVERAGE(Q2222:T2222)</f>
        <v>2.3424999999999998E-2</v>
      </c>
      <c r="W2222" s="445"/>
      <c r="X2222" s="257"/>
      <c r="Y2222" s="266">
        <v>317</v>
      </c>
    </row>
    <row r="2223" spans="1:30" ht="17.45" customHeight="1" thickBot="1" x14ac:dyDescent="0.3">
      <c r="A2223" s="257">
        <f t="shared" si="3072"/>
        <v>1</v>
      </c>
      <c r="B2223" s="257">
        <f t="shared" si="3073"/>
        <v>2024</v>
      </c>
      <c r="C2223" s="435">
        <f t="shared" si="3144"/>
        <v>45319</v>
      </c>
      <c r="D2223" s="434"/>
      <c r="E2223" s="436">
        <v>1.26E-2</v>
      </c>
      <c r="F2223" s="434"/>
      <c r="G2223" s="438">
        <v>1.0999999999999999E-2</v>
      </c>
      <c r="H2223" s="436"/>
      <c r="I2223" s="434"/>
      <c r="J2223" s="436">
        <v>8.1600000000000006E-3</v>
      </c>
      <c r="K2223" s="434"/>
      <c r="L2223" s="436">
        <v>2.0400000000000001E-2</v>
      </c>
      <c r="M2223" s="651">
        <f t="shared" si="3102"/>
        <v>1.5024666666666667E-2</v>
      </c>
      <c r="N2223" s="651">
        <f t="shared" si="3103"/>
        <v>1.9423714285714291E-2</v>
      </c>
      <c r="O2223" s="651">
        <f t="shared" si="3104"/>
        <v>2.3485666666666665E-2</v>
      </c>
      <c r="P2223" s="651">
        <f t="shared" si="3105"/>
        <v>2.3072999999999996E-2</v>
      </c>
      <c r="Q2223" s="442">
        <f t="shared" si="3163"/>
        <v>1.26E-2</v>
      </c>
      <c r="R2223" s="442">
        <f t="shared" si="3164"/>
        <v>1.0999999999999999E-2</v>
      </c>
      <c r="S2223" s="442">
        <f t="shared" si="3165"/>
        <v>8.1600000000000006E-3</v>
      </c>
      <c r="T2223" s="442">
        <f t="shared" si="3166"/>
        <v>2.0400000000000001E-2</v>
      </c>
      <c r="V2223" s="442">
        <f>AVERAGE(Q2223:T2223)</f>
        <v>1.304E-2</v>
      </c>
      <c r="W2223" s="445"/>
      <c r="X2223" s="265">
        <f>AVERAGE(Q2222:T2223)</f>
        <v>1.8232499999999999E-2</v>
      </c>
      <c r="Y2223" s="266">
        <v>317</v>
      </c>
    </row>
    <row r="2224" spans="1:30" ht="17.45" customHeight="1" thickBot="1" x14ac:dyDescent="0.3">
      <c r="A2224" s="257">
        <f t="shared" ref="A2224:A2287" si="3167">IF(ISNUMBER(C2224),MONTH(C2224),"")</f>
        <v>1</v>
      </c>
      <c r="B2224" s="257">
        <f t="shared" ref="B2224:B2287" si="3168">IF(ISNUMBER(C2224),YEAR(C2224),"")</f>
        <v>2024</v>
      </c>
      <c r="C2224" s="8">
        <f t="shared" si="3144"/>
        <v>45320</v>
      </c>
      <c r="D2224" s="260">
        <v>2.1100000000000001E-2</v>
      </c>
      <c r="E2224" s="261"/>
      <c r="F2224" s="260">
        <v>3.85E-2</v>
      </c>
      <c r="G2224" s="262"/>
      <c r="H2224" s="261"/>
      <c r="I2224" s="260">
        <v>3.56E-2</v>
      </c>
      <c r="J2224" s="261"/>
      <c r="K2224" s="260">
        <v>2.8400000000000002E-2</v>
      </c>
      <c r="L2224" s="261"/>
      <c r="M2224" s="264">
        <f t="shared" si="3102"/>
        <v>1.5463000000000001E-2</v>
      </c>
      <c r="N2224" s="264">
        <f t="shared" si="3103"/>
        <v>2.0319428571428575E-2</v>
      </c>
      <c r="O2224" s="264">
        <f t="shared" si="3104"/>
        <v>2.4364333333333325E-2</v>
      </c>
      <c r="P2224" s="264">
        <f t="shared" si="3105"/>
        <v>2.360633333333333E-2</v>
      </c>
      <c r="Q2224" s="265">
        <f t="shared" si="3163"/>
        <v>2.1100000000000001E-2</v>
      </c>
      <c r="R2224" s="265">
        <f t="shared" si="3164"/>
        <v>3.85E-2</v>
      </c>
      <c r="S2224" s="265">
        <f t="shared" si="3165"/>
        <v>3.56E-2</v>
      </c>
      <c r="T2224" s="265">
        <f t="shared" si="3166"/>
        <v>2.8400000000000002E-2</v>
      </c>
      <c r="W2224" s="265">
        <f t="shared" ref="W2224:W2225" si="3169">AVERAGE(Q2224:T2224)</f>
        <v>3.0900000000000004E-2</v>
      </c>
      <c r="Z2224" s="514" t="s">
        <v>90</v>
      </c>
      <c r="AA2224" s="515">
        <v>2024</v>
      </c>
      <c r="AB2224" s="516"/>
      <c r="AC2224" s="516"/>
      <c r="AD2224" s="516"/>
    </row>
    <row r="2225" spans="1:30" ht="17.45" customHeight="1" x14ac:dyDescent="0.25">
      <c r="A2225" s="257">
        <f t="shared" si="3167"/>
        <v>1</v>
      </c>
      <c r="B2225" s="257">
        <f t="shared" si="3168"/>
        <v>2024</v>
      </c>
      <c r="C2225" s="8">
        <f t="shared" si="3144"/>
        <v>45321</v>
      </c>
      <c r="D2225" s="260"/>
      <c r="E2225" s="261">
        <v>2.6800000000000001E-2</v>
      </c>
      <c r="F2225" s="260"/>
      <c r="G2225" s="262">
        <v>4.7199999999999999E-2</v>
      </c>
      <c r="H2225" s="261"/>
      <c r="I2225" s="260"/>
      <c r="J2225" s="261">
        <v>4.5100000000000001E-2</v>
      </c>
      <c r="K2225" s="260"/>
      <c r="L2225" s="261">
        <v>5.1700000000000003E-2</v>
      </c>
      <c r="M2225" s="264">
        <f t="shared" si="3102"/>
        <v>1.6187333333333335E-2</v>
      </c>
      <c r="N2225" s="264">
        <f t="shared" si="3103"/>
        <v>2.156828571428572E-2</v>
      </c>
      <c r="O2225" s="264">
        <f t="shared" si="3104"/>
        <v>2.5759333333333325E-2</v>
      </c>
      <c r="P2225" s="264">
        <f t="shared" si="3105"/>
        <v>2.4996666666666664E-2</v>
      </c>
      <c r="Q2225" s="265">
        <f t="shared" si="3163"/>
        <v>2.6800000000000001E-2</v>
      </c>
      <c r="R2225" s="265">
        <f t="shared" si="3164"/>
        <v>4.7199999999999999E-2</v>
      </c>
      <c r="S2225" s="265">
        <f t="shared" si="3165"/>
        <v>4.5100000000000001E-2</v>
      </c>
      <c r="T2225" s="265">
        <f t="shared" si="3166"/>
        <v>5.1700000000000003E-2</v>
      </c>
      <c r="W2225" s="265">
        <f t="shared" si="3169"/>
        <v>4.2700000000000002E-2</v>
      </c>
      <c r="Z2225" s="517" t="s">
        <v>35</v>
      </c>
      <c r="AA2225" s="517" t="s">
        <v>1</v>
      </c>
      <c r="AB2225" s="517" t="s">
        <v>2</v>
      </c>
      <c r="AC2225" s="517" t="s">
        <v>9</v>
      </c>
      <c r="AD2225" s="517" t="s">
        <v>12</v>
      </c>
    </row>
    <row r="2226" spans="1:30" ht="17.45" customHeight="1" thickBot="1" x14ac:dyDescent="0.3">
      <c r="A2226" s="257">
        <f t="shared" si="3167"/>
        <v>1</v>
      </c>
      <c r="B2226" s="257">
        <f t="shared" si="3168"/>
        <v>2024</v>
      </c>
      <c r="C2226" s="116">
        <f t="shared" si="3144"/>
        <v>45322</v>
      </c>
      <c r="D2226" s="144">
        <v>2.41E-2</v>
      </c>
      <c r="E2226" s="145"/>
      <c r="F2226" s="144"/>
      <c r="G2226" s="147"/>
      <c r="H2226" s="145">
        <v>3.44E-2</v>
      </c>
      <c r="I2226" s="144">
        <v>3.9899999999999998E-2</v>
      </c>
      <c r="J2226" s="145"/>
      <c r="K2226" s="144">
        <v>4.5499999999999999E-2</v>
      </c>
      <c r="L2226" s="145"/>
      <c r="M2226" s="264">
        <f t="shared" si="3102"/>
        <v>1.6703666666666665E-2</v>
      </c>
      <c r="N2226" s="264">
        <f t="shared" si="3103"/>
        <v>2.2304571428571434E-2</v>
      </c>
      <c r="O2226" s="264">
        <f t="shared" si="3104"/>
        <v>2.6864999999999997E-2</v>
      </c>
      <c r="P2226" s="264">
        <f t="shared" si="3105"/>
        <v>2.6076666666666661E-2</v>
      </c>
      <c r="Q2226" s="265">
        <f t="shared" ref="Q2226" si="3170">IFERROR(AVERAGE(D2226:E2226),"")</f>
        <v>2.41E-2</v>
      </c>
      <c r="R2226" s="265">
        <f t="shared" ref="R2226" si="3171">IFERROR(AVERAGE(F2226:H2226),"")</f>
        <v>3.44E-2</v>
      </c>
      <c r="S2226" s="265">
        <f t="shared" ref="S2226" si="3172">IFERROR(AVERAGE(I2226:J2226),"")</f>
        <v>3.9899999999999998E-2</v>
      </c>
      <c r="T2226" s="265">
        <f t="shared" ref="T2226" si="3173">IFERROR(AVERAGE(K2226:L2226),"")</f>
        <v>4.5499999999999999E-2</v>
      </c>
      <c r="W2226" s="265">
        <f t="shared" ref="W2226" si="3174">AVERAGE(Q2226:T2226)</f>
        <v>3.5974999999999993E-2</v>
      </c>
      <c r="Z2226" s="518" t="s">
        <v>58</v>
      </c>
      <c r="AA2226" s="519">
        <f>AVERAGE(D2196:E2226)</f>
        <v>1.6442580645161287E-2</v>
      </c>
      <c r="AB2226" s="519">
        <f>AVERAGE(F2196:H2226)</f>
        <v>2.1924722222222227E-2</v>
      </c>
      <c r="AC2226" s="519">
        <f>AVERAGE(I2196:J2226)</f>
        <v>2.6215483870967737E-2</v>
      </c>
      <c r="AD2226" s="519">
        <f>AVERAGE(K2196:L2226)</f>
        <v>2.565806451612903E-2</v>
      </c>
    </row>
    <row r="2227" spans="1:30" ht="17.45" customHeight="1" x14ac:dyDescent="0.25">
      <c r="A2227" s="257">
        <f t="shared" si="3167"/>
        <v>2</v>
      </c>
      <c r="B2227" s="257">
        <f t="shared" si="3168"/>
        <v>2024</v>
      </c>
      <c r="C2227" s="115">
        <f t="shared" si="3144"/>
        <v>45323</v>
      </c>
      <c r="D2227" s="122"/>
      <c r="E2227" s="124">
        <v>7.9600000000000001E-3</v>
      </c>
      <c r="F2227" s="122"/>
      <c r="G2227" s="123">
        <v>6.5900000000000004E-3</v>
      </c>
      <c r="H2227" s="124"/>
      <c r="I2227" s="122"/>
      <c r="J2227" s="124">
        <v>1.1599999999999999E-2</v>
      </c>
      <c r="K2227" s="122"/>
      <c r="L2227" s="124">
        <v>1.17E-2</v>
      </c>
      <c r="M2227" s="264">
        <f t="shared" si="3102"/>
        <v>1.6539000000000002E-2</v>
      </c>
      <c r="N2227" s="264">
        <f t="shared" si="3103"/>
        <v>2.199857142857143E-2</v>
      </c>
      <c r="O2227" s="264">
        <f t="shared" si="3104"/>
        <v>2.6761666666666663E-2</v>
      </c>
      <c r="P2227" s="264">
        <f t="shared" si="3105"/>
        <v>2.5263333333333329E-2</v>
      </c>
      <c r="Q2227" s="265">
        <f t="shared" ref="Q2227" si="3175">IFERROR(AVERAGE(D2227:E2227),"")</f>
        <v>7.9600000000000001E-3</v>
      </c>
      <c r="R2227" s="265">
        <f t="shared" ref="R2227" si="3176">IFERROR(AVERAGE(F2227:H2227),"")</f>
        <v>6.5900000000000004E-3</v>
      </c>
      <c r="S2227" s="265">
        <f t="shared" ref="S2227" si="3177">IFERROR(AVERAGE(I2227:J2227),"")</f>
        <v>1.1599999999999999E-2</v>
      </c>
      <c r="T2227" s="265">
        <f t="shared" ref="T2227" si="3178">IFERROR(AVERAGE(K2227:L2227),"")</f>
        <v>1.17E-2</v>
      </c>
      <c r="W2227" s="265">
        <f t="shared" ref="W2227" si="3179">AVERAGE(Q2227:T2227)</f>
        <v>9.4625000000000004E-3</v>
      </c>
      <c r="Z2227" s="518" t="s">
        <v>59</v>
      </c>
      <c r="AA2227" s="519">
        <f>MAX(D2196:E2226)</f>
        <v>2.6800000000000001E-2</v>
      </c>
      <c r="AB2227" s="519">
        <f>MAX(F2196:H2226)</f>
        <v>4.7199999999999999E-2</v>
      </c>
      <c r="AC2227" s="519">
        <f>MAX(I2196:J2226)</f>
        <v>4.5999999999999999E-2</v>
      </c>
      <c r="AD2227" s="519">
        <f>MAX(K2196:L2226)</f>
        <v>5.1700000000000003E-2</v>
      </c>
    </row>
    <row r="2228" spans="1:30" ht="17.45" customHeight="1" thickBot="1" x14ac:dyDescent="0.3">
      <c r="A2228" s="257">
        <f t="shared" si="3167"/>
        <v>2</v>
      </c>
      <c r="B2228" s="257">
        <f t="shared" si="3168"/>
        <v>2024</v>
      </c>
      <c r="C2228" s="48">
        <f t="shared" si="3144"/>
        <v>45324</v>
      </c>
      <c r="D2228" s="275">
        <v>2.7900000000000001E-2</v>
      </c>
      <c r="E2228" s="276"/>
      <c r="F2228" s="275">
        <v>2.5700000000000001E-2</v>
      </c>
      <c r="G2228" s="277"/>
      <c r="H2228" s="276">
        <v>2.69E-2</v>
      </c>
      <c r="I2228" s="275">
        <v>1.5699999999999999E-2</v>
      </c>
      <c r="J2228" s="276"/>
      <c r="K2228" s="275">
        <v>2.0799999999999999E-2</v>
      </c>
      <c r="L2228" s="276"/>
      <c r="M2228" s="264">
        <f t="shared" si="3102"/>
        <v>1.6995666666666669E-2</v>
      </c>
      <c r="N2228" s="264">
        <f t="shared" si="3103"/>
        <v>2.2370000000000004E-2</v>
      </c>
      <c r="O2228" s="264">
        <f t="shared" si="3104"/>
        <v>2.6225000000000002E-2</v>
      </c>
      <c r="P2228" s="264">
        <f t="shared" si="3105"/>
        <v>2.5536666666666662E-2</v>
      </c>
      <c r="Q2228" s="265">
        <f t="shared" ref="Q2228" si="3180">IFERROR(AVERAGE(D2228:E2228),"")</f>
        <v>2.7900000000000001E-2</v>
      </c>
      <c r="R2228" s="265">
        <f t="shared" ref="R2228" si="3181">IFERROR(AVERAGE(F2228:H2228),"")</f>
        <v>2.63E-2</v>
      </c>
      <c r="S2228" s="265">
        <f t="shared" ref="S2228" si="3182">IFERROR(AVERAGE(I2228:J2228),"")</f>
        <v>1.5699999999999999E-2</v>
      </c>
      <c r="T2228" s="265">
        <f t="shared" ref="T2228" si="3183">IFERROR(AVERAGE(K2228:L2228),"")</f>
        <v>2.0799999999999999E-2</v>
      </c>
      <c r="W2228" s="265">
        <f t="shared" ref="W2228" si="3184">AVERAGE(Q2228:T2228)</f>
        <v>2.2674999999999997E-2</v>
      </c>
      <c r="X2228" s="265">
        <f>AVERAGE(Q2224:T2228)</f>
        <v>2.8342500000000003E-2</v>
      </c>
      <c r="Y2228" s="266">
        <v>318</v>
      </c>
      <c r="Z2228" s="520" t="s">
        <v>128</v>
      </c>
      <c r="AA2228" s="521">
        <f>COUNTIF(D2196:E2226,"&gt;=0.075")</f>
        <v>0</v>
      </c>
      <c r="AB2228" s="521">
        <f>COUNTIF(F2196:H2226,"&gt;=0.075")</f>
        <v>0</v>
      </c>
      <c r="AC2228" s="521">
        <f>COUNTIF(I2196:J2226,"&gt;=0.075")</f>
        <v>0</v>
      </c>
      <c r="AD2228" s="521">
        <f>COUNTIF(K2196:L2226,"&gt;=0.075")</f>
        <v>0</v>
      </c>
    </row>
    <row r="2229" spans="1:30" ht="17.45" customHeight="1" thickBot="1" x14ac:dyDescent="0.3">
      <c r="A2229" s="257">
        <f t="shared" si="3167"/>
        <v>2</v>
      </c>
      <c r="B2229" s="257">
        <f t="shared" si="3168"/>
        <v>2024</v>
      </c>
      <c r="C2229" s="435">
        <f t="shared" si="3144"/>
        <v>45325</v>
      </c>
      <c r="D2229" s="434"/>
      <c r="E2229" s="436">
        <v>1.46E-2</v>
      </c>
      <c r="F2229" s="434"/>
      <c r="G2229" s="438">
        <v>2.1600000000000001E-2</v>
      </c>
      <c r="H2229" s="436"/>
      <c r="I2229" s="434"/>
      <c r="J2229" s="436">
        <v>7.28E-3</v>
      </c>
      <c r="K2229" s="434"/>
      <c r="L2229" s="436">
        <v>2.35E-2</v>
      </c>
      <c r="M2229" s="651">
        <f t="shared" si="3102"/>
        <v>1.7035666666666668E-2</v>
      </c>
      <c r="N2229" s="651">
        <f t="shared" si="3103"/>
        <v>2.2318571428571427E-2</v>
      </c>
      <c r="O2229" s="651">
        <f t="shared" si="3104"/>
        <v>2.5191000000000002E-2</v>
      </c>
      <c r="P2229" s="651">
        <f t="shared" si="3105"/>
        <v>2.5409999999999995E-2</v>
      </c>
      <c r="Q2229" s="442">
        <f t="shared" ref="Q2229:Q2235" si="3185">IFERROR(AVERAGE(D2229:E2229),"")</f>
        <v>1.46E-2</v>
      </c>
      <c r="R2229" s="442">
        <f t="shared" ref="R2229:R2235" si="3186">IFERROR(AVERAGE(F2229:H2229),"")</f>
        <v>2.1600000000000001E-2</v>
      </c>
      <c r="S2229" s="442">
        <f t="shared" ref="S2229:S2235" si="3187">IFERROR(AVERAGE(I2229:J2229),"")</f>
        <v>7.28E-3</v>
      </c>
      <c r="T2229" s="442">
        <f t="shared" ref="T2229:T2235" si="3188">IFERROR(AVERAGE(K2229:L2229),"")</f>
        <v>2.35E-2</v>
      </c>
      <c r="V2229" s="442">
        <f>AVERAGE(Q2229:T2229)</f>
        <v>1.6745000000000003E-2</v>
      </c>
      <c r="W2229" s="445"/>
      <c r="X2229" s="257"/>
      <c r="Y2229" s="266">
        <v>318</v>
      </c>
      <c r="AC2229" s="664">
        <f>SUM(AA2228:AD2228)</f>
        <v>0</v>
      </c>
      <c r="AD2229" s="522">
        <f>AVERAGE(AA2226:AD2226)</f>
        <v>2.256021281362007E-2</v>
      </c>
    </row>
    <row r="2230" spans="1:30" ht="17.45" customHeight="1" x14ac:dyDescent="0.25">
      <c r="A2230" s="257">
        <f t="shared" si="3167"/>
        <v>2</v>
      </c>
      <c r="B2230" s="257">
        <f t="shared" si="3168"/>
        <v>2024</v>
      </c>
      <c r="C2230" s="435">
        <f t="shared" si="3144"/>
        <v>45326</v>
      </c>
      <c r="D2230" s="434">
        <v>3.9699999999999996E-3</v>
      </c>
      <c r="E2230" s="436"/>
      <c r="F2230" s="434">
        <v>4.6699999999999997E-3</v>
      </c>
      <c r="G2230" s="438"/>
      <c r="H2230" s="436"/>
      <c r="I2230" s="434">
        <v>3.64E-3</v>
      </c>
      <c r="J2230" s="436"/>
      <c r="K2230" s="434">
        <v>5.8399999999999997E-3</v>
      </c>
      <c r="L2230" s="436"/>
      <c r="M2230" s="651">
        <f t="shared" si="3102"/>
        <v>1.6454666666666666E-2</v>
      </c>
      <c r="N2230" s="651">
        <f t="shared" si="3103"/>
        <v>2.1674857142857138E-2</v>
      </c>
      <c r="O2230" s="651">
        <f t="shared" si="3104"/>
        <v>2.3838999999999999E-2</v>
      </c>
      <c r="P2230" s="651">
        <f t="shared" si="3105"/>
        <v>2.428466666666667E-2</v>
      </c>
      <c r="Q2230" s="442">
        <f t="shared" si="3185"/>
        <v>3.9699999999999996E-3</v>
      </c>
      <c r="R2230" s="442">
        <f t="shared" si="3186"/>
        <v>4.6699999999999997E-3</v>
      </c>
      <c r="S2230" s="442">
        <f t="shared" si="3187"/>
        <v>3.64E-3</v>
      </c>
      <c r="T2230" s="442">
        <f t="shared" si="3188"/>
        <v>5.8399999999999997E-3</v>
      </c>
      <c r="V2230" s="442">
        <f>AVERAGE(Q2230:T2230)</f>
        <v>4.5299999999999993E-3</v>
      </c>
      <c r="W2230" s="445"/>
      <c r="X2230" s="265">
        <f>AVERAGE(Q2229:T2230)</f>
        <v>1.0637500000000001E-2</v>
      </c>
      <c r="Y2230" s="266">
        <v>318</v>
      </c>
      <c r="AA2230" s="605">
        <f>AA2226-AA2195</f>
        <v>-5.6954838709677436E-3</v>
      </c>
      <c r="AB2230" s="605">
        <f>AB2226-AB2195</f>
        <v>-1.3163888888888843E-3</v>
      </c>
      <c r="AC2230" s="605">
        <f>AC2226-AC2195</f>
        <v>-1.4609677419354927E-3</v>
      </c>
      <c r="AD2230" s="605">
        <f>AD2226-AD2195</f>
        <v>-2.8845161290322573E-3</v>
      </c>
    </row>
    <row r="2231" spans="1:30" ht="17.45" customHeight="1" x14ac:dyDescent="0.25">
      <c r="A2231" s="257">
        <f t="shared" si="3167"/>
        <v>2</v>
      </c>
      <c r="B2231" s="257">
        <f t="shared" si="3168"/>
        <v>2024</v>
      </c>
      <c r="C2231" s="631">
        <f t="shared" si="3144"/>
        <v>45327</v>
      </c>
      <c r="D2231" s="260"/>
      <c r="E2231" s="261">
        <v>4.3099999999999996E-3</v>
      </c>
      <c r="F2231" s="260"/>
      <c r="G2231" s="262">
        <v>4.0099999999999997E-3</v>
      </c>
      <c r="H2231" s="261"/>
      <c r="I2231" s="260"/>
      <c r="J2231" s="261">
        <v>3.8500000000000001E-3</v>
      </c>
      <c r="K2231" s="260"/>
      <c r="L2231" s="261">
        <v>6.7000000000000002E-3</v>
      </c>
      <c r="M2231" s="264">
        <f t="shared" si="3102"/>
        <v>1.6154999999999999E-2</v>
      </c>
      <c r="N2231" s="264">
        <f t="shared" si="3103"/>
        <v>2.1440857142857137E-2</v>
      </c>
      <c r="O2231" s="264">
        <f t="shared" si="3104"/>
        <v>2.3504000000000008E-2</v>
      </c>
      <c r="P2231" s="264">
        <f t="shared" si="3105"/>
        <v>2.3534666666666666E-2</v>
      </c>
      <c r="Q2231" s="265">
        <f t="shared" si="3185"/>
        <v>4.3099999999999996E-3</v>
      </c>
      <c r="R2231" s="265">
        <f t="shared" si="3186"/>
        <v>4.0099999999999997E-3</v>
      </c>
      <c r="S2231" s="265">
        <f t="shared" si="3187"/>
        <v>3.8500000000000001E-3</v>
      </c>
      <c r="T2231" s="265">
        <f t="shared" si="3188"/>
        <v>6.7000000000000002E-3</v>
      </c>
      <c r="W2231" s="265">
        <f t="shared" ref="W2231:W2235" si="3189">AVERAGE(Q2231:T2231)</f>
        <v>4.7175000000000003E-3</v>
      </c>
      <c r="X2231" s="516" t="s">
        <v>162</v>
      </c>
      <c r="Y2231" s="516"/>
      <c r="AD2231" s="605">
        <f>AD2229-AD2198</f>
        <v>-2.8393391577060945E-3</v>
      </c>
    </row>
    <row r="2232" spans="1:30" ht="17.45" customHeight="1" x14ac:dyDescent="0.25">
      <c r="A2232" s="257">
        <f t="shared" si="3167"/>
        <v>2</v>
      </c>
      <c r="B2232" s="257">
        <f t="shared" si="3168"/>
        <v>2024</v>
      </c>
      <c r="C2232" s="631">
        <f t="shared" si="3144"/>
        <v>45328</v>
      </c>
      <c r="D2232" s="260">
        <v>2.3500000000000001E-3</v>
      </c>
      <c r="E2232" s="261"/>
      <c r="F2232" s="260"/>
      <c r="G2232" s="262"/>
      <c r="H2232" s="261">
        <v>1.21E-2</v>
      </c>
      <c r="I2232" s="260">
        <v>4.81E-3</v>
      </c>
      <c r="J2232" s="261"/>
      <c r="K2232" s="260">
        <v>4.1099999999999999E-3</v>
      </c>
      <c r="L2232" s="261"/>
      <c r="M2232" s="264">
        <f t="shared" si="3102"/>
        <v>1.5753333333333331E-2</v>
      </c>
      <c r="N2232" s="264">
        <f t="shared" si="3103"/>
        <v>2.1095142857142851E-2</v>
      </c>
      <c r="O2232" s="264">
        <f t="shared" si="3104"/>
        <v>2.3301000000000002E-2</v>
      </c>
      <c r="P2232" s="264">
        <f t="shared" si="3105"/>
        <v>2.3128333333333331E-2</v>
      </c>
      <c r="Q2232" s="265">
        <f t="shared" si="3185"/>
        <v>2.3500000000000001E-3</v>
      </c>
      <c r="R2232" s="265">
        <f t="shared" si="3186"/>
        <v>1.21E-2</v>
      </c>
      <c r="S2232" s="265">
        <f t="shared" si="3187"/>
        <v>4.81E-3</v>
      </c>
      <c r="T2232" s="265">
        <f t="shared" si="3188"/>
        <v>4.1099999999999999E-3</v>
      </c>
      <c r="W2232" s="265">
        <f t="shared" si="3189"/>
        <v>5.8424999999999996E-3</v>
      </c>
      <c r="X2232" s="516" t="s">
        <v>162</v>
      </c>
      <c r="Y2232" s="516"/>
    </row>
    <row r="2233" spans="1:30" ht="17.45" customHeight="1" x14ac:dyDescent="0.25">
      <c r="A2233" s="257">
        <f t="shared" si="3167"/>
        <v>2</v>
      </c>
      <c r="B2233" s="257">
        <f t="shared" si="3168"/>
        <v>2024</v>
      </c>
      <c r="C2233" s="8">
        <f t="shared" si="3144"/>
        <v>45329</v>
      </c>
      <c r="D2233" s="260"/>
      <c r="E2233" s="261">
        <v>1.0999999999999999E-2</v>
      </c>
      <c r="F2233" s="260"/>
      <c r="G2233" s="262">
        <v>1.9599999999999999E-2</v>
      </c>
      <c r="H2233" s="261"/>
      <c r="I2233" s="260"/>
      <c r="J2233" s="261">
        <v>1.12E-2</v>
      </c>
      <c r="K2233" s="260"/>
      <c r="L2233" s="261">
        <v>0.02</v>
      </c>
      <c r="M2233" s="264">
        <f t="shared" si="3102"/>
        <v>1.5509999999999999E-2</v>
      </c>
      <c r="N2233" s="264">
        <f t="shared" si="3103"/>
        <v>2.1143714285714283E-2</v>
      </c>
      <c r="O2233" s="264">
        <f t="shared" si="3104"/>
        <v>2.2610999999999999E-2</v>
      </c>
      <c r="P2233" s="264">
        <f t="shared" si="3105"/>
        <v>2.2951666666666665E-2</v>
      </c>
      <c r="Q2233" s="265">
        <f t="shared" si="3185"/>
        <v>1.0999999999999999E-2</v>
      </c>
      <c r="R2233" s="265">
        <f t="shared" si="3186"/>
        <v>1.9599999999999999E-2</v>
      </c>
      <c r="S2233" s="265">
        <f t="shared" si="3187"/>
        <v>1.12E-2</v>
      </c>
      <c r="T2233" s="265">
        <f t="shared" si="3188"/>
        <v>0.02</v>
      </c>
      <c r="W2233" s="265">
        <f t="shared" si="3189"/>
        <v>1.5449999999999998E-2</v>
      </c>
    </row>
    <row r="2234" spans="1:30" ht="17.45" customHeight="1" x14ac:dyDescent="0.25">
      <c r="A2234" s="257">
        <f t="shared" si="3167"/>
        <v>2</v>
      </c>
      <c r="B2234" s="257">
        <f t="shared" si="3168"/>
        <v>2024</v>
      </c>
      <c r="C2234" s="48">
        <f t="shared" si="3144"/>
        <v>45330</v>
      </c>
      <c r="D2234" s="275">
        <v>3.5200000000000002E-2</v>
      </c>
      <c r="E2234" s="276"/>
      <c r="F2234" s="275">
        <v>2.18E-2</v>
      </c>
      <c r="G2234" s="277"/>
      <c r="H2234" s="276">
        <v>2.5999999999999999E-2</v>
      </c>
      <c r="I2234" s="275">
        <v>1.0699999999999999E-2</v>
      </c>
      <c r="J2234" s="276"/>
      <c r="K2234" s="275">
        <v>1.3899999999999999E-2</v>
      </c>
      <c r="L2234" s="276"/>
      <c r="M2234" s="264">
        <f t="shared" si="3102"/>
        <v>1.6093333333333334E-2</v>
      </c>
      <c r="N2234" s="264">
        <f t="shared" si="3103"/>
        <v>2.138942857142857E-2</v>
      </c>
      <c r="O2234" s="264">
        <f t="shared" si="3104"/>
        <v>2.1554333333333342E-2</v>
      </c>
      <c r="P2234" s="264">
        <f t="shared" si="3105"/>
        <v>2.2525E-2</v>
      </c>
      <c r="Q2234" s="265">
        <f t="shared" si="3185"/>
        <v>3.5200000000000002E-2</v>
      </c>
      <c r="R2234" s="265">
        <f t="shared" si="3186"/>
        <v>2.3899999999999998E-2</v>
      </c>
      <c r="S2234" s="265">
        <f t="shared" si="3187"/>
        <v>1.0699999999999999E-2</v>
      </c>
      <c r="T2234" s="265">
        <f t="shared" si="3188"/>
        <v>1.3899999999999999E-2</v>
      </c>
      <c r="W2234" s="265">
        <f t="shared" si="3189"/>
        <v>2.0924999999999999E-2</v>
      </c>
    </row>
    <row r="2235" spans="1:30" ht="17.45" customHeight="1" x14ac:dyDescent="0.25">
      <c r="A2235" s="257">
        <f t="shared" si="3167"/>
        <v>2</v>
      </c>
      <c r="B2235" s="257">
        <f t="shared" si="3168"/>
        <v>2024</v>
      </c>
      <c r="C2235" s="8">
        <f t="shared" si="3144"/>
        <v>45331</v>
      </c>
      <c r="D2235" s="260"/>
      <c r="E2235" s="261">
        <v>1.3100000000000001E-2</v>
      </c>
      <c r="F2235" s="260"/>
      <c r="G2235" s="262">
        <v>1.43E-2</v>
      </c>
      <c r="H2235" s="261"/>
      <c r="I2235" s="260"/>
      <c r="J2235" s="261">
        <v>6.8100000000000001E-3</v>
      </c>
      <c r="K2235" s="260"/>
      <c r="L2235" s="261">
        <v>4.1599999999999998E-2</v>
      </c>
      <c r="M2235" s="264">
        <f t="shared" si="3102"/>
        <v>1.5910000000000001E-2</v>
      </c>
      <c r="N2235" s="264">
        <f t="shared" si="3103"/>
        <v>2.0946571428571426E-2</v>
      </c>
      <c r="O2235" s="264">
        <f t="shared" si="3104"/>
        <v>2.0741333333333337E-2</v>
      </c>
      <c r="P2235" s="264">
        <f t="shared" si="3105"/>
        <v>2.2948333333333338E-2</v>
      </c>
      <c r="Q2235" s="265">
        <f t="shared" si="3185"/>
        <v>1.3100000000000001E-2</v>
      </c>
      <c r="R2235" s="265">
        <f t="shared" si="3186"/>
        <v>1.43E-2</v>
      </c>
      <c r="S2235" s="265">
        <f t="shared" si="3187"/>
        <v>6.8100000000000001E-3</v>
      </c>
      <c r="T2235" s="265">
        <f t="shared" si="3188"/>
        <v>4.1599999999999998E-2</v>
      </c>
      <c r="W2235" s="265">
        <f t="shared" si="3189"/>
        <v>1.8952500000000001E-2</v>
      </c>
      <c r="X2235" s="265">
        <f>AVERAGE(Q2231:T2235)</f>
        <v>1.3177500000000003E-2</v>
      </c>
      <c r="Y2235" s="266">
        <v>319</v>
      </c>
    </row>
    <row r="2236" spans="1:30" ht="17.45" customHeight="1" x14ac:dyDescent="0.25">
      <c r="A2236" s="257">
        <f t="shared" si="3167"/>
        <v>2</v>
      </c>
      <c r="B2236" s="257">
        <f t="shared" si="3168"/>
        <v>2024</v>
      </c>
      <c r="C2236" s="435">
        <f t="shared" si="3144"/>
        <v>45332</v>
      </c>
      <c r="D2236" s="434">
        <v>2.5700000000000001E-2</v>
      </c>
      <c r="E2236" s="436"/>
      <c r="F2236" s="434">
        <v>1.6E-2</v>
      </c>
      <c r="G2236" s="438"/>
      <c r="H2236" s="436"/>
      <c r="I2236" s="434">
        <v>9.3600000000000003E-3</v>
      </c>
      <c r="J2236" s="436"/>
      <c r="K2236" s="434">
        <v>2.76E-2</v>
      </c>
      <c r="L2236" s="436"/>
      <c r="M2236" s="651">
        <f t="shared" si="3102"/>
        <v>1.6093333333333334E-2</v>
      </c>
      <c r="N2236" s="651">
        <f t="shared" si="3103"/>
        <v>2.0703714285714284E-2</v>
      </c>
      <c r="O2236" s="651">
        <f t="shared" si="3104"/>
        <v>1.9993333333333339E-2</v>
      </c>
      <c r="P2236" s="651">
        <f t="shared" si="3105"/>
        <v>2.2978333333333333E-2</v>
      </c>
      <c r="Q2236" s="442">
        <f t="shared" ref="Q2236:Q2238" si="3190">IFERROR(AVERAGE(D2236:E2236),"")</f>
        <v>2.5700000000000001E-2</v>
      </c>
      <c r="R2236" s="442">
        <f t="shared" ref="R2236:R2238" si="3191">IFERROR(AVERAGE(F2236:H2236),"")</f>
        <v>1.6E-2</v>
      </c>
      <c r="S2236" s="442">
        <f t="shared" ref="S2236:S2238" si="3192">IFERROR(AVERAGE(I2236:J2236),"")</f>
        <v>9.3600000000000003E-3</v>
      </c>
      <c r="T2236" s="442">
        <f t="shared" ref="T2236:T2238" si="3193">IFERROR(AVERAGE(K2236:L2236),"")</f>
        <v>2.76E-2</v>
      </c>
      <c r="V2236" s="442">
        <f>AVERAGE(Q2236:T2236)</f>
        <v>1.9665000000000002E-2</v>
      </c>
      <c r="W2236" s="445"/>
      <c r="X2236" s="257"/>
      <c r="Y2236" s="266">
        <v>319</v>
      </c>
    </row>
    <row r="2237" spans="1:30" ht="17.45" customHeight="1" x14ac:dyDescent="0.25">
      <c r="A2237" s="257">
        <f t="shared" si="3167"/>
        <v>2</v>
      </c>
      <c r="B2237" s="257">
        <f t="shared" si="3168"/>
        <v>2024</v>
      </c>
      <c r="C2237" s="435">
        <f t="shared" si="3144"/>
        <v>45333</v>
      </c>
      <c r="D2237" s="434"/>
      <c r="E2237" s="436">
        <v>2.7099999999999999E-2</v>
      </c>
      <c r="F2237" s="434"/>
      <c r="G2237" s="438">
        <v>1.6400000000000001E-2</v>
      </c>
      <c r="H2237" s="436"/>
      <c r="I2237" s="434"/>
      <c r="J2237" s="436">
        <v>7.5799999999999999E-3</v>
      </c>
      <c r="K2237" s="434"/>
      <c r="L2237" s="436">
        <v>2.3199999999999998E-2</v>
      </c>
      <c r="M2237" s="651">
        <f t="shared" si="3102"/>
        <v>1.6383333333333337E-2</v>
      </c>
      <c r="N2237" s="651">
        <f t="shared" si="3103"/>
        <v>2.0140857142857137E-2</v>
      </c>
      <c r="O2237" s="651">
        <f t="shared" si="3104"/>
        <v>1.8896000000000007E-2</v>
      </c>
      <c r="P2237" s="651">
        <f t="shared" si="3105"/>
        <v>2.2791666666666665E-2</v>
      </c>
      <c r="Q2237" s="442">
        <f t="shared" si="3190"/>
        <v>2.7099999999999999E-2</v>
      </c>
      <c r="R2237" s="442">
        <f t="shared" si="3191"/>
        <v>1.6400000000000001E-2</v>
      </c>
      <c r="S2237" s="442">
        <f t="shared" si="3192"/>
        <v>7.5799999999999999E-3</v>
      </c>
      <c r="T2237" s="442">
        <f t="shared" si="3193"/>
        <v>2.3199999999999998E-2</v>
      </c>
      <c r="V2237" s="442">
        <f>AVERAGE(Q2237:T2237)</f>
        <v>1.857E-2</v>
      </c>
      <c r="W2237" s="445"/>
      <c r="X2237" s="265">
        <f>AVERAGE(Q2236:T2237)</f>
        <v>1.9117499999999999E-2</v>
      </c>
      <c r="Y2237" s="266">
        <v>319</v>
      </c>
    </row>
    <row r="2238" spans="1:30" ht="17.45" customHeight="1" x14ac:dyDescent="0.25">
      <c r="A2238" s="257">
        <f t="shared" si="3167"/>
        <v>2</v>
      </c>
      <c r="B2238" s="257">
        <f t="shared" si="3168"/>
        <v>2024</v>
      </c>
      <c r="C2238" s="8">
        <f t="shared" si="3144"/>
        <v>45334</v>
      </c>
      <c r="D2238" s="260">
        <v>2.2800000000000001E-2</v>
      </c>
      <c r="E2238" s="261"/>
      <c r="F2238" s="260"/>
      <c r="G2238" s="262"/>
      <c r="H2238" s="261">
        <v>3.5299999999999998E-2</v>
      </c>
      <c r="I2238" s="260">
        <v>4.9299999999999997E-2</v>
      </c>
      <c r="J2238" s="261"/>
      <c r="K2238" s="260">
        <v>3.3599999999999998E-2</v>
      </c>
      <c r="L2238" s="261"/>
      <c r="M2238" s="264">
        <f t="shared" si="3102"/>
        <v>1.6720000000000002E-2</v>
      </c>
      <c r="N2238" s="264">
        <f t="shared" si="3103"/>
        <v>2.0749428571428568E-2</v>
      </c>
      <c r="O2238" s="264">
        <f t="shared" si="3104"/>
        <v>2.0012666666666672E-2</v>
      </c>
      <c r="P2238" s="264">
        <f t="shared" si="3105"/>
        <v>2.3428333333333329E-2</v>
      </c>
      <c r="Q2238" s="265">
        <f t="shared" si="3190"/>
        <v>2.2800000000000001E-2</v>
      </c>
      <c r="R2238" s="265">
        <f t="shared" si="3191"/>
        <v>3.5299999999999998E-2</v>
      </c>
      <c r="S2238" s="265">
        <f t="shared" si="3192"/>
        <v>4.9299999999999997E-2</v>
      </c>
      <c r="T2238" s="265">
        <f t="shared" si="3193"/>
        <v>3.3599999999999998E-2</v>
      </c>
      <c r="W2238" s="265">
        <f t="shared" ref="W2238" si="3194">AVERAGE(Q2238:T2238)</f>
        <v>3.5249999999999997E-2</v>
      </c>
    </row>
    <row r="2239" spans="1:30" ht="17.45" customHeight="1" x14ac:dyDescent="0.25">
      <c r="A2239" s="257">
        <f t="shared" si="3167"/>
        <v>2</v>
      </c>
      <c r="B2239" s="257">
        <f t="shared" si="3168"/>
        <v>2024</v>
      </c>
      <c r="C2239" s="8">
        <f t="shared" si="3144"/>
        <v>45335</v>
      </c>
      <c r="D2239" s="260"/>
      <c r="E2239" s="261">
        <v>5.2900000000000003E-2</v>
      </c>
      <c r="F2239" s="260"/>
      <c r="G2239" s="262">
        <v>3.5299999999999998E-2</v>
      </c>
      <c r="H2239" s="261"/>
      <c r="I2239" s="260"/>
      <c r="J2239" s="261">
        <v>3.6200000000000003E-2</v>
      </c>
      <c r="K2239" s="260"/>
      <c r="L2239" s="261">
        <v>4.4600000000000001E-2</v>
      </c>
      <c r="M2239" s="264">
        <f t="shared" si="3102"/>
        <v>1.816566666666667E-2</v>
      </c>
      <c r="N2239" s="264">
        <f t="shared" si="3103"/>
        <v>2.151571428571428E-2</v>
      </c>
      <c r="O2239" s="264">
        <f t="shared" si="3104"/>
        <v>2.0988000000000003E-2</v>
      </c>
      <c r="P2239" s="264">
        <f t="shared" si="3105"/>
        <v>2.4364999999999994E-2</v>
      </c>
      <c r="Q2239" s="265">
        <f t="shared" ref="Q2239:Q2245" si="3195">IFERROR(AVERAGE(D2239:E2239),"")</f>
        <v>5.2900000000000003E-2</v>
      </c>
      <c r="R2239" s="265">
        <f t="shared" ref="R2239:R2245" si="3196">IFERROR(AVERAGE(F2239:H2239),"")</f>
        <v>3.5299999999999998E-2</v>
      </c>
      <c r="S2239" s="265">
        <f t="shared" ref="S2239:S2245" si="3197">IFERROR(AVERAGE(I2239:J2239),"")</f>
        <v>3.6200000000000003E-2</v>
      </c>
      <c r="T2239" s="265">
        <f t="shared" ref="T2239:T2245" si="3198">IFERROR(AVERAGE(K2239:L2239),"")</f>
        <v>4.4600000000000001E-2</v>
      </c>
      <c r="W2239" s="265">
        <f t="shared" ref="W2239:W2242" si="3199">AVERAGE(Q2239:T2239)</f>
        <v>4.2250000000000003E-2</v>
      </c>
    </row>
    <row r="2240" spans="1:30" ht="17.45" customHeight="1" x14ac:dyDescent="0.25">
      <c r="A2240" s="257">
        <f t="shared" si="3167"/>
        <v>2</v>
      </c>
      <c r="B2240" s="257">
        <f t="shared" si="3168"/>
        <v>2024</v>
      </c>
      <c r="C2240" s="48">
        <f t="shared" si="3144"/>
        <v>45336</v>
      </c>
      <c r="D2240" s="275">
        <v>3.4099999999999998E-2</v>
      </c>
      <c r="E2240" s="276"/>
      <c r="F2240" s="275">
        <v>4.2099999999999999E-2</v>
      </c>
      <c r="G2240" s="277"/>
      <c r="H2240" s="276">
        <v>4.6100000000000002E-2</v>
      </c>
      <c r="I2240" s="275">
        <v>5.5199999999999999E-2</v>
      </c>
      <c r="J2240" s="276"/>
      <c r="K2240" s="275">
        <v>3.3000000000000002E-2</v>
      </c>
      <c r="L2240" s="276"/>
      <c r="M2240" s="264">
        <f t="shared" si="3102"/>
        <v>1.8795666666666669E-2</v>
      </c>
      <c r="N2240" s="264">
        <f t="shared" si="3103"/>
        <v>2.2964285714285711E-2</v>
      </c>
      <c r="O2240" s="264">
        <f t="shared" si="3104"/>
        <v>2.1758E-2</v>
      </c>
      <c r="P2240" s="264">
        <f t="shared" si="3105"/>
        <v>2.4684999999999995E-2</v>
      </c>
      <c r="Q2240" s="265">
        <f t="shared" si="3195"/>
        <v>3.4099999999999998E-2</v>
      </c>
      <c r="R2240" s="265">
        <f t="shared" si="3196"/>
        <v>4.41E-2</v>
      </c>
      <c r="S2240" s="265">
        <f t="shared" si="3197"/>
        <v>5.5199999999999999E-2</v>
      </c>
      <c r="T2240" s="265">
        <f t="shared" si="3198"/>
        <v>3.3000000000000002E-2</v>
      </c>
      <c r="W2240" s="265">
        <f t="shared" si="3199"/>
        <v>4.1599999999999998E-2</v>
      </c>
    </row>
    <row r="2241" spans="1:30" ht="17.45" customHeight="1" x14ac:dyDescent="0.25">
      <c r="A2241" s="257">
        <f t="shared" si="3167"/>
        <v>2</v>
      </c>
      <c r="B2241" s="257">
        <f t="shared" si="3168"/>
        <v>2024</v>
      </c>
      <c r="C2241" s="8">
        <f t="shared" si="3144"/>
        <v>45337</v>
      </c>
      <c r="D2241" s="260"/>
      <c r="E2241" s="261">
        <v>3.3000000000000002E-2</v>
      </c>
      <c r="F2241" s="260"/>
      <c r="G2241" s="262">
        <v>3.8399999999999997E-2</v>
      </c>
      <c r="H2241" s="261"/>
      <c r="I2241" s="260"/>
      <c r="J2241" s="261">
        <v>4.1300000000000003E-2</v>
      </c>
      <c r="K2241" s="260"/>
      <c r="L2241" s="261">
        <v>3.3399999999999999E-2</v>
      </c>
      <c r="M2241" s="264">
        <f t="shared" ref="M2241:M2244" si="3200">IF(SUM(D2241:E2241)&gt;0,IFERROR(AVERAGE(D2212:E2241),""),"")</f>
        <v>1.9065666666666665E-2</v>
      </c>
      <c r="N2241" s="264">
        <f t="shared" ref="N2241:N2244" si="3201">IF(SUM(F2241:H2241)&gt;0,IFERROR(AVERAGE(F2212:H2241),""),"")</f>
        <v>2.2898571428571428E-2</v>
      </c>
      <c r="O2241" s="264">
        <f t="shared" ref="O2241:O2244" si="3202">IF(SUM(I2241:J2241)&gt;0,IFERROR(AVERAGE(I2212:J2241),""),"")</f>
        <v>2.1601333333333327E-2</v>
      </c>
      <c r="P2241" s="264">
        <f t="shared" ref="P2241:P2244" si="3203">IF(SUM(K2241:L2241)&gt;0,IFERROR(AVERAGE(K2212:L2241),""),"")</f>
        <v>2.4788333333333325E-2</v>
      </c>
      <c r="Q2241" s="265">
        <f t="shared" si="3195"/>
        <v>3.3000000000000002E-2</v>
      </c>
      <c r="R2241" s="265">
        <f t="shared" si="3196"/>
        <v>3.8399999999999997E-2</v>
      </c>
      <c r="S2241" s="265">
        <f t="shared" si="3197"/>
        <v>4.1300000000000003E-2</v>
      </c>
      <c r="T2241" s="265">
        <f t="shared" si="3198"/>
        <v>3.3399999999999999E-2</v>
      </c>
      <c r="W2241" s="265">
        <f t="shared" si="3199"/>
        <v>3.6525000000000002E-2</v>
      </c>
    </row>
    <row r="2242" spans="1:30" ht="17.45" customHeight="1" x14ac:dyDescent="0.25">
      <c r="A2242" s="257">
        <f t="shared" si="3167"/>
        <v>2</v>
      </c>
      <c r="B2242" s="257">
        <f t="shared" si="3168"/>
        <v>2024</v>
      </c>
      <c r="C2242" s="8">
        <f t="shared" si="3144"/>
        <v>45338</v>
      </c>
      <c r="D2242" s="260">
        <v>3.2599999999999997E-2</v>
      </c>
      <c r="E2242" s="261"/>
      <c r="F2242" s="260">
        <v>2.9100000000000001E-2</v>
      </c>
      <c r="G2242" s="262"/>
      <c r="H2242" s="261"/>
      <c r="I2242" s="260">
        <v>5.0700000000000002E-2</v>
      </c>
      <c r="J2242" s="261"/>
      <c r="K2242" s="260">
        <v>2.1299999999999999E-2</v>
      </c>
      <c r="L2242" s="261"/>
      <c r="M2242" s="264">
        <f t="shared" si="3200"/>
        <v>1.9752333333333334E-2</v>
      </c>
      <c r="N2242" s="264">
        <f t="shared" si="3201"/>
        <v>2.3244285714285714E-2</v>
      </c>
      <c r="O2242" s="264">
        <f t="shared" si="3202"/>
        <v>2.197466666666666E-2</v>
      </c>
      <c r="P2242" s="264">
        <f t="shared" si="3203"/>
        <v>2.4814999999999997E-2</v>
      </c>
      <c r="Q2242" s="265">
        <f t="shared" si="3195"/>
        <v>3.2599999999999997E-2</v>
      </c>
      <c r="R2242" s="265">
        <f t="shared" si="3196"/>
        <v>2.9100000000000001E-2</v>
      </c>
      <c r="S2242" s="265">
        <f t="shared" si="3197"/>
        <v>5.0700000000000002E-2</v>
      </c>
      <c r="T2242" s="265">
        <f t="shared" si="3198"/>
        <v>2.1299999999999999E-2</v>
      </c>
      <c r="W2242" s="265">
        <f t="shared" si="3199"/>
        <v>3.3424999999999996E-2</v>
      </c>
      <c r="X2242" s="265">
        <f>AVERAGE(Q2238:T2242)</f>
        <v>3.7809999999999996E-2</v>
      </c>
      <c r="Y2242" s="266">
        <v>320</v>
      </c>
    </row>
    <row r="2243" spans="1:30" ht="17.45" customHeight="1" x14ac:dyDescent="0.25">
      <c r="A2243" s="257">
        <f t="shared" si="3167"/>
        <v>2</v>
      </c>
      <c r="B2243" s="257">
        <f t="shared" si="3168"/>
        <v>2024</v>
      </c>
      <c r="C2243" s="435">
        <f t="shared" si="3144"/>
        <v>45339</v>
      </c>
      <c r="D2243" s="434"/>
      <c r="E2243" s="436">
        <v>1.5699999999999999E-2</v>
      </c>
      <c r="F2243" s="434"/>
      <c r="G2243" s="438">
        <v>3.3399999999999999E-2</v>
      </c>
      <c r="H2243" s="436"/>
      <c r="I2243" s="434"/>
      <c r="J2243" s="436">
        <v>1.72E-2</v>
      </c>
      <c r="K2243" s="434"/>
      <c r="L2243" s="436">
        <v>2.8199999999999999E-2</v>
      </c>
      <c r="M2243" s="651">
        <f t="shared" si="3200"/>
        <v>1.9502333333333333E-2</v>
      </c>
      <c r="N2243" s="651">
        <f t="shared" si="3201"/>
        <v>2.3535714285714285E-2</v>
      </c>
      <c r="O2243" s="651">
        <f t="shared" si="3202"/>
        <v>2.1551333333333329E-2</v>
      </c>
      <c r="P2243" s="651">
        <f t="shared" si="3203"/>
        <v>2.4501666666666665E-2</v>
      </c>
      <c r="Q2243" s="442">
        <f t="shared" si="3195"/>
        <v>1.5699999999999999E-2</v>
      </c>
      <c r="R2243" s="442">
        <f t="shared" si="3196"/>
        <v>3.3399999999999999E-2</v>
      </c>
      <c r="S2243" s="442">
        <f t="shared" si="3197"/>
        <v>1.72E-2</v>
      </c>
      <c r="T2243" s="442">
        <f t="shared" si="3198"/>
        <v>2.8199999999999999E-2</v>
      </c>
      <c r="V2243" s="442">
        <f>AVERAGE(Q2243:T2243)</f>
        <v>2.3625E-2</v>
      </c>
      <c r="W2243" s="445"/>
      <c r="X2243" s="257"/>
      <c r="Y2243" s="266">
        <v>320</v>
      </c>
    </row>
    <row r="2244" spans="1:30" ht="17.45" customHeight="1" x14ac:dyDescent="0.25">
      <c r="A2244" s="257">
        <f t="shared" si="3167"/>
        <v>2</v>
      </c>
      <c r="B2244" s="257">
        <f t="shared" si="3168"/>
        <v>2024</v>
      </c>
      <c r="C2244" s="435">
        <f t="shared" si="3144"/>
        <v>45340</v>
      </c>
      <c r="D2244" s="434">
        <v>1.12E-2</v>
      </c>
      <c r="E2244" s="436"/>
      <c r="F2244" s="434"/>
      <c r="G2244" s="438"/>
      <c r="H2244" s="436">
        <v>9.6600000000000002E-3</v>
      </c>
      <c r="I2244" s="434">
        <v>5.2500000000000003E-3</v>
      </c>
      <c r="J2244" s="436"/>
      <c r="K2244" s="434">
        <v>1.14E-2</v>
      </c>
      <c r="L2244" s="436"/>
      <c r="M2244" s="651">
        <f t="shared" si="3200"/>
        <v>1.9129E-2</v>
      </c>
      <c r="N2244" s="651">
        <f t="shared" si="3201"/>
        <v>2.3066000000000003E-2</v>
      </c>
      <c r="O2244" s="651">
        <f t="shared" si="3202"/>
        <v>2.0472999999999998E-2</v>
      </c>
      <c r="P2244" s="651">
        <f t="shared" si="3203"/>
        <v>2.4024999999999998E-2</v>
      </c>
      <c r="Q2244" s="442">
        <f t="shared" si="3195"/>
        <v>1.12E-2</v>
      </c>
      <c r="R2244" s="442">
        <f t="shared" si="3196"/>
        <v>9.6600000000000002E-3</v>
      </c>
      <c r="S2244" s="442">
        <f t="shared" si="3197"/>
        <v>5.2500000000000003E-3</v>
      </c>
      <c r="T2244" s="442">
        <f t="shared" si="3198"/>
        <v>1.14E-2</v>
      </c>
      <c r="V2244" s="442">
        <f>AVERAGE(Q2244:T2244)</f>
        <v>9.3775000000000004E-3</v>
      </c>
      <c r="W2244" s="445"/>
      <c r="X2244" s="265">
        <f>AVERAGE(Q2243:T2244)</f>
        <v>1.6501250000000002E-2</v>
      </c>
      <c r="Y2244" s="266">
        <v>320</v>
      </c>
    </row>
    <row r="2245" spans="1:30" ht="17.45" customHeight="1" x14ac:dyDescent="0.25">
      <c r="A2245" s="257">
        <f t="shared" si="3167"/>
        <v>2</v>
      </c>
      <c r="B2245" s="257">
        <f t="shared" si="3168"/>
        <v>2024</v>
      </c>
      <c r="C2245" s="8">
        <f t="shared" si="3144"/>
        <v>45341</v>
      </c>
      <c r="D2245" s="260"/>
      <c r="E2245" s="261">
        <v>3.1900000000000001E-3</v>
      </c>
      <c r="F2245" s="260"/>
      <c r="G2245" s="262">
        <v>6.2300000000000003E-3</v>
      </c>
      <c r="H2245" s="261"/>
      <c r="I2245" s="260"/>
      <c r="J2245" s="261">
        <v>8.2400000000000008E-3</v>
      </c>
      <c r="K2245" s="260"/>
      <c r="L2245" s="261">
        <v>1.09E-2</v>
      </c>
      <c r="M2245" s="264">
        <f t="shared" ref="M2245:M2308" si="3204">IF(SUM(D2245:E2245)&gt;0,IFERROR(AVERAGE(D2216:E2245),""),"")</f>
        <v>1.8631999999999999E-2</v>
      </c>
      <c r="N2245" s="264">
        <f t="shared" ref="N2245:N2308" si="3205">IF(SUM(F2245:H2245)&gt;0,IFERROR(AVERAGE(F2216:H2245),""),"")</f>
        <v>2.2775428571428571E-2</v>
      </c>
      <c r="O2245" s="264">
        <f t="shared" ref="O2245:O2308" si="3206">IF(SUM(I2245:J2245)&gt;0,IFERROR(AVERAGE(I2216:J2245),""),"")</f>
        <v>2.0310999999999992E-2</v>
      </c>
      <c r="P2245" s="264">
        <f t="shared" ref="P2245:P2308" si="3207">IF(SUM(K2245:L2245)&gt;0,IFERROR(AVERAGE(K2216:L2245),""),"")</f>
        <v>2.3375E-2</v>
      </c>
      <c r="Q2245" s="265">
        <f t="shared" si="3195"/>
        <v>3.1900000000000001E-3</v>
      </c>
      <c r="R2245" s="265">
        <f t="shared" si="3196"/>
        <v>6.2300000000000003E-3</v>
      </c>
      <c r="S2245" s="265">
        <f t="shared" si="3197"/>
        <v>8.2400000000000008E-3</v>
      </c>
      <c r="T2245" s="265">
        <f t="shared" si="3198"/>
        <v>1.09E-2</v>
      </c>
      <c r="W2245" s="265">
        <f t="shared" ref="W2245:W2249" si="3208">AVERAGE(Q2245:T2245)</f>
        <v>7.1400000000000005E-3</v>
      </c>
    </row>
    <row r="2246" spans="1:30" ht="17.45" customHeight="1" x14ac:dyDescent="0.25">
      <c r="A2246" s="257">
        <f t="shared" si="3167"/>
        <v>2</v>
      </c>
      <c r="B2246" s="257">
        <f t="shared" si="3168"/>
        <v>2024</v>
      </c>
      <c r="C2246" s="48">
        <f t="shared" si="3144"/>
        <v>45342</v>
      </c>
      <c r="D2246" s="275">
        <v>3.6099999999999999E-3</v>
      </c>
      <c r="E2246" s="276"/>
      <c r="F2246" s="275">
        <v>3.48E-3</v>
      </c>
      <c r="G2246" s="277"/>
      <c r="H2246" s="276">
        <v>3.5400000000000002E-3</v>
      </c>
      <c r="I2246" s="275">
        <v>2.82E-3</v>
      </c>
      <c r="J2246" s="276"/>
      <c r="K2246" s="275">
        <v>6.5799999999999999E-3</v>
      </c>
      <c r="L2246" s="276"/>
      <c r="M2246" s="264">
        <f t="shared" si="3204"/>
        <v>1.8504000000000003E-2</v>
      </c>
      <c r="N2246" s="264">
        <f t="shared" si="3205"/>
        <v>2.2715428571428574E-2</v>
      </c>
      <c r="O2246" s="264">
        <f t="shared" si="3206"/>
        <v>2.0280666666666662E-2</v>
      </c>
      <c r="P2246" s="264">
        <f t="shared" si="3207"/>
        <v>2.3294666666666668E-2</v>
      </c>
      <c r="Q2246" s="265">
        <f t="shared" ref="Q2246:Q2251" si="3209">IFERROR(AVERAGE(D2246:E2246),"")</f>
        <v>3.6099999999999999E-3</v>
      </c>
      <c r="R2246" s="265">
        <f t="shared" ref="R2246:R2251" si="3210">IFERROR(AVERAGE(F2246:H2246),"")</f>
        <v>3.5100000000000001E-3</v>
      </c>
      <c r="S2246" s="265">
        <f t="shared" ref="S2246:S2251" si="3211">IFERROR(AVERAGE(I2246:J2246),"")</f>
        <v>2.82E-3</v>
      </c>
      <c r="T2246" s="265">
        <f t="shared" ref="T2246:T2251" si="3212">IFERROR(AVERAGE(K2246:L2246),"")</f>
        <v>6.5799999999999999E-3</v>
      </c>
      <c r="W2246" s="265">
        <f t="shared" si="3208"/>
        <v>4.13E-3</v>
      </c>
    </row>
    <row r="2247" spans="1:30" ht="17.45" customHeight="1" x14ac:dyDescent="0.25">
      <c r="A2247" s="257">
        <f t="shared" si="3167"/>
        <v>2</v>
      </c>
      <c r="B2247" s="257">
        <f t="shared" si="3168"/>
        <v>2024</v>
      </c>
      <c r="C2247" s="8">
        <f t="shared" si="3144"/>
        <v>45343</v>
      </c>
      <c r="D2247" s="260"/>
      <c r="E2247" s="261">
        <v>2.1499999999999998E-2</v>
      </c>
      <c r="F2247" s="260"/>
      <c r="G2247" s="262">
        <v>3.3399999999999999E-2</v>
      </c>
      <c r="H2247" s="261"/>
      <c r="I2247" s="260"/>
      <c r="J2247" s="261">
        <v>2.6599999999999999E-2</v>
      </c>
      <c r="K2247" s="260"/>
      <c r="L2247" s="261">
        <v>1.5900000000000001E-2</v>
      </c>
      <c r="M2247" s="264">
        <f t="shared" si="3204"/>
        <v>1.9109666666666667E-2</v>
      </c>
      <c r="N2247" s="264">
        <f t="shared" si="3205"/>
        <v>2.3556571428571427E-2</v>
      </c>
      <c r="O2247" s="264">
        <f t="shared" si="3206"/>
        <v>2.1046666666666661E-2</v>
      </c>
      <c r="P2247" s="264">
        <f t="shared" si="3207"/>
        <v>2.3627666666666668E-2</v>
      </c>
      <c r="Q2247" s="265">
        <f t="shared" si="3209"/>
        <v>2.1499999999999998E-2</v>
      </c>
      <c r="R2247" s="265">
        <f t="shared" si="3210"/>
        <v>3.3399999999999999E-2</v>
      </c>
      <c r="S2247" s="265">
        <f t="shared" si="3211"/>
        <v>2.6599999999999999E-2</v>
      </c>
      <c r="T2247" s="265">
        <f t="shared" si="3212"/>
        <v>1.5900000000000001E-2</v>
      </c>
      <c r="W2247" s="265">
        <f t="shared" si="3208"/>
        <v>2.4349999999999997E-2</v>
      </c>
    </row>
    <row r="2248" spans="1:30" ht="17.45" customHeight="1" x14ac:dyDescent="0.25">
      <c r="A2248" s="257">
        <f t="shared" si="3167"/>
        <v>2</v>
      </c>
      <c r="B2248" s="257">
        <f t="shared" si="3168"/>
        <v>2024</v>
      </c>
      <c r="C2248" s="8">
        <f t="shared" si="3144"/>
        <v>45344</v>
      </c>
      <c r="D2248" s="260">
        <v>2.5600000000000001E-2</v>
      </c>
      <c r="E2248" s="261"/>
      <c r="F2248" s="260">
        <v>3.1399999999999997E-2</v>
      </c>
      <c r="G2248" s="262"/>
      <c r="H2248" s="261"/>
      <c r="I2248" s="260">
        <v>3.9100000000000003E-2</v>
      </c>
      <c r="J2248" s="261"/>
      <c r="K2248" s="260">
        <v>2.3E-2</v>
      </c>
      <c r="L2248" s="261"/>
      <c r="M2248" s="264">
        <f t="shared" si="3204"/>
        <v>1.9299666666666666E-2</v>
      </c>
      <c r="N2248" s="264">
        <f t="shared" si="3205"/>
        <v>2.4033714285714287E-2</v>
      </c>
      <c r="O2248" s="264">
        <f t="shared" si="3206"/>
        <v>2.1506666666666664E-2</v>
      </c>
      <c r="P2248" s="264">
        <f t="shared" si="3207"/>
        <v>2.3551000000000002E-2</v>
      </c>
      <c r="Q2248" s="265">
        <f t="shared" si="3209"/>
        <v>2.5600000000000001E-2</v>
      </c>
      <c r="R2248" s="265">
        <f t="shared" si="3210"/>
        <v>3.1399999999999997E-2</v>
      </c>
      <c r="S2248" s="265">
        <f t="shared" si="3211"/>
        <v>3.9100000000000003E-2</v>
      </c>
      <c r="T2248" s="265">
        <f t="shared" si="3212"/>
        <v>2.3E-2</v>
      </c>
      <c r="W2248" s="265">
        <f t="shared" si="3208"/>
        <v>2.9774999999999996E-2</v>
      </c>
    </row>
    <row r="2249" spans="1:30" ht="17.45" customHeight="1" x14ac:dyDescent="0.25">
      <c r="A2249" s="257">
        <f t="shared" si="3167"/>
        <v>2</v>
      </c>
      <c r="B2249" s="257">
        <f t="shared" si="3168"/>
        <v>2024</v>
      </c>
      <c r="C2249" s="8">
        <f t="shared" si="3144"/>
        <v>45345</v>
      </c>
      <c r="D2249" s="260"/>
      <c r="E2249" s="261">
        <v>1.6799999999999999E-2</v>
      </c>
      <c r="F2249" s="260"/>
      <c r="G2249" s="262">
        <v>2.1499999999999998E-2</v>
      </c>
      <c r="H2249" s="261"/>
      <c r="I2249" s="260"/>
      <c r="J2249" s="261">
        <v>4.9299999999999997E-2</v>
      </c>
      <c r="K2249" s="260"/>
      <c r="L2249" s="261">
        <v>2.7E-2</v>
      </c>
      <c r="M2249" s="264">
        <f t="shared" si="3204"/>
        <v>1.9316333333333335E-2</v>
      </c>
      <c r="N2249" s="264">
        <f t="shared" si="3205"/>
        <v>2.4102285714285715E-2</v>
      </c>
      <c r="O2249" s="264">
        <f t="shared" si="3206"/>
        <v>2.2209999999999997E-2</v>
      </c>
      <c r="P2249" s="264">
        <f t="shared" si="3207"/>
        <v>2.3674333333333339E-2</v>
      </c>
      <c r="Q2249" s="265">
        <f t="shared" si="3209"/>
        <v>1.6799999999999999E-2</v>
      </c>
      <c r="R2249" s="265">
        <f t="shared" si="3210"/>
        <v>2.1499999999999998E-2</v>
      </c>
      <c r="S2249" s="265">
        <f t="shared" si="3211"/>
        <v>4.9299999999999997E-2</v>
      </c>
      <c r="T2249" s="265">
        <f t="shared" si="3212"/>
        <v>2.7E-2</v>
      </c>
      <c r="W2249" s="265">
        <f t="shared" si="3208"/>
        <v>2.8649999999999998E-2</v>
      </c>
      <c r="X2249" s="265">
        <f>AVERAGE(Q2245:T2249)</f>
        <v>1.8808999999999999E-2</v>
      </c>
      <c r="Y2249" s="266">
        <v>321</v>
      </c>
    </row>
    <row r="2250" spans="1:30" ht="17.45" customHeight="1" x14ac:dyDescent="0.25">
      <c r="A2250" s="257">
        <f t="shared" si="3167"/>
        <v>2</v>
      </c>
      <c r="B2250" s="257">
        <f t="shared" si="3168"/>
        <v>2024</v>
      </c>
      <c r="C2250" s="435">
        <f t="shared" si="3144"/>
        <v>45346</v>
      </c>
      <c r="D2250" s="434">
        <v>1.2200000000000001E-2</v>
      </c>
      <c r="E2250" s="436"/>
      <c r="F2250" s="434"/>
      <c r="G2250" s="438"/>
      <c r="H2250" s="436">
        <v>1.1299999999999999E-2</v>
      </c>
      <c r="I2250" s="434">
        <v>1.61E-2</v>
      </c>
      <c r="J2250" s="436"/>
      <c r="K2250" s="434">
        <v>2.2100000000000002E-2</v>
      </c>
      <c r="L2250" s="436"/>
      <c r="M2250" s="651">
        <f t="shared" si="3204"/>
        <v>1.9059666666666666E-2</v>
      </c>
      <c r="N2250" s="651">
        <f t="shared" si="3205"/>
        <v>2.3845142857142853E-2</v>
      </c>
      <c r="O2250" s="651">
        <f t="shared" si="3206"/>
        <v>2.2146666666666669E-2</v>
      </c>
      <c r="P2250" s="651">
        <f t="shared" si="3207"/>
        <v>2.3661000000000005E-2</v>
      </c>
      <c r="Q2250" s="442">
        <f t="shared" si="3209"/>
        <v>1.2200000000000001E-2</v>
      </c>
      <c r="R2250" s="442">
        <f t="shared" si="3210"/>
        <v>1.1299999999999999E-2</v>
      </c>
      <c r="S2250" s="442">
        <f t="shared" si="3211"/>
        <v>1.61E-2</v>
      </c>
      <c r="T2250" s="442">
        <f t="shared" si="3212"/>
        <v>2.2100000000000002E-2</v>
      </c>
      <c r="V2250" s="442">
        <f>AVERAGE(Q2250:T2250)</f>
        <v>1.5424999999999999E-2</v>
      </c>
      <c r="W2250" s="445"/>
      <c r="X2250" s="257"/>
      <c r="Y2250" s="266">
        <v>321</v>
      </c>
    </row>
    <row r="2251" spans="1:30" ht="17.45" customHeight="1" x14ac:dyDescent="0.25">
      <c r="A2251" s="257">
        <f t="shared" si="3167"/>
        <v>2</v>
      </c>
      <c r="B2251" s="257">
        <f t="shared" si="3168"/>
        <v>2024</v>
      </c>
      <c r="C2251" s="435">
        <f t="shared" si="3144"/>
        <v>45347</v>
      </c>
      <c r="D2251" s="434"/>
      <c r="E2251" s="436">
        <v>1.2699999999999999E-2</v>
      </c>
      <c r="F2251" s="434"/>
      <c r="G2251" s="438">
        <v>1.2500000000000001E-2</v>
      </c>
      <c r="H2251" s="436"/>
      <c r="I2251" s="434"/>
      <c r="J2251" s="436">
        <v>1.11E-2</v>
      </c>
      <c r="K2251" s="434"/>
      <c r="L2251" s="436">
        <v>2.1899999999999999E-2</v>
      </c>
      <c r="M2251" s="651">
        <f t="shared" si="3204"/>
        <v>1.8989666666666669E-2</v>
      </c>
      <c r="N2251" s="651">
        <f t="shared" si="3205"/>
        <v>2.3533714285714286E-2</v>
      </c>
      <c r="O2251" s="651">
        <f t="shared" si="3206"/>
        <v>2.1536666666666666E-2</v>
      </c>
      <c r="P2251" s="651">
        <f t="shared" si="3207"/>
        <v>2.3301000000000006E-2</v>
      </c>
      <c r="Q2251" s="442">
        <f t="shared" si="3209"/>
        <v>1.2699999999999999E-2</v>
      </c>
      <c r="R2251" s="442">
        <f t="shared" si="3210"/>
        <v>1.2500000000000001E-2</v>
      </c>
      <c r="S2251" s="442">
        <f t="shared" si="3211"/>
        <v>1.11E-2</v>
      </c>
      <c r="T2251" s="442">
        <f t="shared" si="3212"/>
        <v>2.1899999999999999E-2</v>
      </c>
      <c r="V2251" s="442">
        <f>AVERAGE(Q2251:T2251)</f>
        <v>1.455E-2</v>
      </c>
      <c r="W2251" s="445"/>
      <c r="X2251" s="265">
        <f>AVERAGE(Q2250:T2251)</f>
        <v>1.4987499999999999E-2</v>
      </c>
      <c r="Y2251" s="266">
        <v>321</v>
      </c>
    </row>
    <row r="2252" spans="1:30" ht="17.45" customHeight="1" thickBot="1" x14ac:dyDescent="0.3">
      <c r="A2252" s="257">
        <f t="shared" si="3167"/>
        <v>2</v>
      </c>
      <c r="B2252" s="257">
        <f t="shared" si="3168"/>
        <v>2024</v>
      </c>
      <c r="C2252" s="48">
        <f t="shared" si="3144"/>
        <v>45348</v>
      </c>
      <c r="D2252" s="275">
        <v>1.2800000000000001E-2</v>
      </c>
      <c r="E2252" s="276"/>
      <c r="F2252" s="275">
        <v>3.0499999999999999E-2</v>
      </c>
      <c r="G2252" s="277"/>
      <c r="H2252" s="276">
        <v>3.2599999999999997E-2</v>
      </c>
      <c r="I2252" s="275">
        <v>3.2399999999999998E-2</v>
      </c>
      <c r="J2252" s="276"/>
      <c r="K2252" s="275">
        <v>1.8599999999999998E-2</v>
      </c>
      <c r="L2252" s="276"/>
      <c r="M2252" s="264">
        <f t="shared" si="3204"/>
        <v>1.8949666666666674E-2</v>
      </c>
      <c r="N2252" s="264">
        <f t="shared" si="3205"/>
        <v>2.2930857142857138E-2</v>
      </c>
      <c r="O2252" s="264">
        <f t="shared" si="3206"/>
        <v>2.2069999999999999E-2</v>
      </c>
      <c r="P2252" s="264">
        <f t="shared" si="3207"/>
        <v>2.3214333333333337E-2</v>
      </c>
      <c r="Q2252" s="265">
        <f t="shared" ref="Q2252:Q2253" si="3213">IFERROR(AVERAGE(D2252:E2252),"")</f>
        <v>1.2800000000000001E-2</v>
      </c>
      <c r="R2252" s="265">
        <f t="shared" ref="R2252:R2253" si="3214">IFERROR(AVERAGE(F2252:H2252),"")</f>
        <v>3.1549999999999995E-2</v>
      </c>
      <c r="S2252" s="265">
        <f t="shared" ref="S2252:S2253" si="3215">IFERROR(AVERAGE(I2252:J2252),"")</f>
        <v>3.2399999999999998E-2</v>
      </c>
      <c r="T2252" s="265">
        <f t="shared" ref="T2252:T2253" si="3216">IFERROR(AVERAGE(K2252:L2252),"")</f>
        <v>1.8599999999999998E-2</v>
      </c>
      <c r="W2252" s="265">
        <f t="shared" ref="W2252:W2253" si="3217">AVERAGE(Q2252:T2252)</f>
        <v>2.3837499999999998E-2</v>
      </c>
    </row>
    <row r="2253" spans="1:30" ht="17.45" customHeight="1" thickBot="1" x14ac:dyDescent="0.3">
      <c r="A2253" s="257">
        <f t="shared" si="3167"/>
        <v>2</v>
      </c>
      <c r="B2253" s="257">
        <f t="shared" si="3168"/>
        <v>2024</v>
      </c>
      <c r="C2253" s="8">
        <f t="shared" si="3144"/>
        <v>45349</v>
      </c>
      <c r="D2253" s="260"/>
      <c r="E2253" s="261">
        <v>2.5499999999999998E-2</v>
      </c>
      <c r="F2253" s="260"/>
      <c r="G2253" s="262">
        <v>3.6799999999999999E-2</v>
      </c>
      <c r="H2253" s="261"/>
      <c r="I2253" s="260"/>
      <c r="J2253" s="261">
        <v>3.8399999999999997E-2</v>
      </c>
      <c r="K2253" s="260"/>
      <c r="L2253" s="261">
        <v>3.0200000000000001E-2</v>
      </c>
      <c r="M2253" s="264">
        <f t="shared" si="3204"/>
        <v>1.9379666666666674E-2</v>
      </c>
      <c r="N2253" s="264">
        <f t="shared" si="3205"/>
        <v>2.3667999999999998E-2</v>
      </c>
      <c r="O2253" s="264">
        <f t="shared" si="3206"/>
        <v>2.3077999999999998E-2</v>
      </c>
      <c r="P2253" s="264">
        <f t="shared" si="3207"/>
        <v>2.3540999999999999E-2</v>
      </c>
      <c r="Q2253" s="265">
        <f t="shared" si="3213"/>
        <v>2.5499999999999998E-2</v>
      </c>
      <c r="R2253" s="265">
        <f t="shared" si="3214"/>
        <v>3.6799999999999999E-2</v>
      </c>
      <c r="S2253" s="265">
        <f t="shared" si="3215"/>
        <v>3.8399999999999997E-2</v>
      </c>
      <c r="T2253" s="265">
        <f t="shared" si="3216"/>
        <v>3.0200000000000001E-2</v>
      </c>
      <c r="W2253" s="265">
        <f t="shared" si="3217"/>
        <v>3.2724999999999997E-2</v>
      </c>
      <c r="Z2253" s="514" t="s">
        <v>92</v>
      </c>
      <c r="AA2253" s="515">
        <v>2024</v>
      </c>
      <c r="AB2253" s="516"/>
      <c r="AC2253" s="516"/>
      <c r="AD2253" s="516"/>
    </row>
    <row r="2254" spans="1:30" ht="17.45" customHeight="1" x14ac:dyDescent="0.25">
      <c r="A2254" s="257">
        <f t="shared" si="3167"/>
        <v>2</v>
      </c>
      <c r="B2254" s="257">
        <f t="shared" si="3168"/>
        <v>2024</v>
      </c>
      <c r="C2254" s="8">
        <f t="shared" si="3144"/>
        <v>45350</v>
      </c>
      <c r="D2254" s="260">
        <v>5.7700000000000001E-2</v>
      </c>
      <c r="E2254" s="261"/>
      <c r="F2254" s="260">
        <v>5.0299999999999997E-2</v>
      </c>
      <c r="G2254" s="262"/>
      <c r="H2254" s="261"/>
      <c r="I2254" s="260">
        <v>4.5600000000000002E-2</v>
      </c>
      <c r="J2254" s="261"/>
      <c r="K2254" s="260">
        <v>2.7799999999999998E-2</v>
      </c>
      <c r="L2254" s="261"/>
      <c r="M2254" s="264">
        <f t="shared" si="3204"/>
        <v>2.0599666666666672E-2</v>
      </c>
      <c r="N2254" s="264">
        <f t="shared" si="3205"/>
        <v>2.4005142857142853E-2</v>
      </c>
      <c r="O2254" s="264">
        <f t="shared" si="3206"/>
        <v>2.3411333333333333E-2</v>
      </c>
      <c r="P2254" s="264">
        <f t="shared" si="3207"/>
        <v>2.3521000000000007E-2</v>
      </c>
      <c r="Q2254" s="265">
        <f t="shared" ref="Q2254:Q2260" si="3218">IFERROR(AVERAGE(D2254:E2254),"")</f>
        <v>5.7700000000000001E-2</v>
      </c>
      <c r="R2254" s="265">
        <f t="shared" ref="R2254:R2260" si="3219">IFERROR(AVERAGE(F2254:H2254),"")</f>
        <v>5.0299999999999997E-2</v>
      </c>
      <c r="S2254" s="265">
        <f t="shared" ref="S2254:S2260" si="3220">IFERROR(AVERAGE(I2254:J2254),"")</f>
        <v>4.5600000000000002E-2</v>
      </c>
      <c r="T2254" s="265">
        <f t="shared" ref="T2254:T2260" si="3221">IFERROR(AVERAGE(K2254:L2254),"")</f>
        <v>2.7799999999999998E-2</v>
      </c>
      <c r="W2254" s="265">
        <f t="shared" ref="W2254:W2256" si="3222">AVERAGE(Q2254:T2254)</f>
        <v>4.5350000000000001E-2</v>
      </c>
      <c r="Z2254" s="517" t="s">
        <v>35</v>
      </c>
      <c r="AA2254" s="517" t="s">
        <v>1</v>
      </c>
      <c r="AB2254" s="517" t="s">
        <v>2</v>
      </c>
      <c r="AC2254" s="517" t="s">
        <v>9</v>
      </c>
      <c r="AD2254" s="517" t="s">
        <v>12</v>
      </c>
    </row>
    <row r="2255" spans="1:30" ht="17.45" customHeight="1" thickBot="1" x14ac:dyDescent="0.3">
      <c r="A2255" s="257">
        <f t="shared" si="3167"/>
        <v>2</v>
      </c>
      <c r="B2255" s="257">
        <f t="shared" si="3168"/>
        <v>2024</v>
      </c>
      <c r="C2255" s="116">
        <f t="shared" si="3144"/>
        <v>45351</v>
      </c>
      <c r="D2255" s="126"/>
      <c r="E2255" s="129">
        <v>2.7799999999999998E-2</v>
      </c>
      <c r="F2255" s="126"/>
      <c r="G2255" s="128">
        <v>2.8899999999999999E-2</v>
      </c>
      <c r="H2255" s="129"/>
      <c r="I2255" s="126"/>
      <c r="J2255" s="129">
        <v>3.4099999999999998E-2</v>
      </c>
      <c r="K2255" s="126"/>
      <c r="L2255" s="129">
        <v>3.1099999999999999E-2</v>
      </c>
      <c r="M2255" s="264">
        <f t="shared" si="3204"/>
        <v>2.0633000000000002E-2</v>
      </c>
      <c r="N2255" s="264">
        <f t="shared" si="3205"/>
        <v>2.3482285714285709E-2</v>
      </c>
      <c r="O2255" s="264">
        <f t="shared" si="3206"/>
        <v>2.3044666666666665E-2</v>
      </c>
      <c r="P2255" s="264">
        <f t="shared" si="3207"/>
        <v>2.2834333333333338E-2</v>
      </c>
      <c r="Q2255" s="265">
        <f t="shared" si="3218"/>
        <v>2.7799999999999998E-2</v>
      </c>
      <c r="R2255" s="265">
        <f t="shared" si="3219"/>
        <v>2.8899999999999999E-2</v>
      </c>
      <c r="S2255" s="265">
        <f t="shared" si="3220"/>
        <v>3.4099999999999998E-2</v>
      </c>
      <c r="T2255" s="265">
        <f t="shared" si="3221"/>
        <v>3.1099999999999999E-2</v>
      </c>
      <c r="W2255" s="265">
        <f t="shared" si="3222"/>
        <v>3.0474999999999999E-2</v>
      </c>
      <c r="Z2255" s="518" t="s">
        <v>58</v>
      </c>
      <c r="AA2255" s="519">
        <f>AVERAGE(D2227:E2255)</f>
        <v>2.0513448275862069E-2</v>
      </c>
      <c r="AB2255" s="519">
        <f>AVERAGE(F2227:H2255)</f>
        <v>2.316117647058823E-2</v>
      </c>
      <c r="AC2255" s="519">
        <f>AVERAGE(I2227:J2255)</f>
        <v>2.2463448275862073E-2</v>
      </c>
      <c r="AD2255" s="519">
        <f>AVERAGE(K2227:L2255)</f>
        <v>2.2052758620689662E-2</v>
      </c>
    </row>
    <row r="2256" spans="1:30" ht="17.45" customHeight="1" x14ac:dyDescent="0.25">
      <c r="A2256" s="257">
        <f t="shared" si="3167"/>
        <v>3</v>
      </c>
      <c r="B2256" s="257">
        <f t="shared" si="3168"/>
        <v>2024</v>
      </c>
      <c r="C2256" s="115">
        <f t="shared" si="3144"/>
        <v>45352</v>
      </c>
      <c r="D2256" s="122">
        <v>3.9399999999999998E-2</v>
      </c>
      <c r="E2256" s="124"/>
      <c r="F2256" s="122"/>
      <c r="G2256" s="123"/>
      <c r="H2256" s="124">
        <v>2.9499999999999998E-2</v>
      </c>
      <c r="I2256" s="122">
        <v>2.6800000000000001E-2</v>
      </c>
      <c r="J2256" s="124"/>
      <c r="K2256" s="122">
        <v>3.6200000000000003E-2</v>
      </c>
      <c r="L2256" s="124"/>
      <c r="M2256" s="264">
        <f t="shared" si="3204"/>
        <v>2.1143000000000002E-2</v>
      </c>
      <c r="N2256" s="264">
        <f t="shared" si="3205"/>
        <v>2.3342285714285708E-2</v>
      </c>
      <c r="O2256" s="264">
        <f t="shared" si="3206"/>
        <v>2.2608000000000007E-2</v>
      </c>
      <c r="P2256" s="264">
        <f t="shared" si="3207"/>
        <v>2.2524333333333337E-2</v>
      </c>
      <c r="Q2256" s="265">
        <f t="shared" si="3218"/>
        <v>3.9399999999999998E-2</v>
      </c>
      <c r="R2256" s="265">
        <f t="shared" si="3219"/>
        <v>2.9499999999999998E-2</v>
      </c>
      <c r="S2256" s="265">
        <f t="shared" si="3220"/>
        <v>2.6800000000000001E-2</v>
      </c>
      <c r="T2256" s="265">
        <f t="shared" si="3221"/>
        <v>3.6200000000000003E-2</v>
      </c>
      <c r="W2256" s="265">
        <f t="shared" si="3222"/>
        <v>3.2974999999999997E-2</v>
      </c>
      <c r="X2256" s="265">
        <f>AVERAGE(Q2252:T2256)</f>
        <v>3.3072499999999998E-2</v>
      </c>
      <c r="Y2256" s="266">
        <v>322</v>
      </c>
      <c r="Z2256" s="518" t="s">
        <v>59</v>
      </c>
      <c r="AA2256" s="519">
        <f>MAX(D2227:E2255)</f>
        <v>5.7700000000000001E-2</v>
      </c>
      <c r="AB2256" s="519">
        <f>MAX(F2227:H2255)</f>
        <v>5.0299999999999997E-2</v>
      </c>
      <c r="AC2256" s="519">
        <f>MAX(I2227:J2255)</f>
        <v>5.5199999999999999E-2</v>
      </c>
      <c r="AD2256" s="519">
        <f>MAX(K2227:L2255)</f>
        <v>4.4600000000000001E-2</v>
      </c>
    </row>
    <row r="2257" spans="1:30" ht="17.45" customHeight="1" thickBot="1" x14ac:dyDescent="0.3">
      <c r="A2257" s="257">
        <f t="shared" si="3167"/>
        <v>3</v>
      </c>
      <c r="B2257" s="257">
        <f t="shared" si="3168"/>
        <v>2024</v>
      </c>
      <c r="C2257" s="435">
        <f t="shared" si="3144"/>
        <v>45353</v>
      </c>
      <c r="D2257" s="434"/>
      <c r="E2257" s="436">
        <v>1.9400000000000001E-2</v>
      </c>
      <c r="F2257" s="434"/>
      <c r="G2257" s="438">
        <v>1.2E-2</v>
      </c>
      <c r="H2257" s="436"/>
      <c r="I2257" s="434"/>
      <c r="J2257" s="436">
        <v>3.4399999999999999E-3</v>
      </c>
      <c r="K2257" s="434"/>
      <c r="L2257" s="436">
        <v>1.44E-2</v>
      </c>
      <c r="M2257" s="651">
        <f t="shared" si="3204"/>
        <v>2.1524333333333333E-2</v>
      </c>
      <c r="N2257" s="651">
        <f t="shared" si="3205"/>
        <v>2.3496857142857142E-2</v>
      </c>
      <c r="O2257" s="651">
        <f t="shared" si="3206"/>
        <v>2.2336000000000005E-2</v>
      </c>
      <c r="P2257" s="651">
        <f t="shared" si="3207"/>
        <v>2.2614333333333337E-2</v>
      </c>
      <c r="Q2257" s="442">
        <f t="shared" si="3218"/>
        <v>1.9400000000000001E-2</v>
      </c>
      <c r="R2257" s="442">
        <f t="shared" si="3219"/>
        <v>1.2E-2</v>
      </c>
      <c r="S2257" s="442">
        <f t="shared" si="3220"/>
        <v>3.4399999999999999E-3</v>
      </c>
      <c r="T2257" s="442">
        <f t="shared" si="3221"/>
        <v>1.44E-2</v>
      </c>
      <c r="V2257" s="442">
        <f>AVERAGE(Q2257:T2257)</f>
        <v>1.2309999999999998E-2</v>
      </c>
      <c r="W2257" s="445"/>
      <c r="X2257" s="257"/>
      <c r="Y2257" s="266">
        <v>322</v>
      </c>
      <c r="Z2257" s="520" t="s">
        <v>128</v>
      </c>
      <c r="AA2257" s="521">
        <f>COUNTIF(D2227:E2255,"&gt;=0.075")</f>
        <v>0</v>
      </c>
      <c r="AB2257" s="521">
        <f>COUNTIF(F2227:H2255,"&gt;=0.075")</f>
        <v>0</v>
      </c>
      <c r="AC2257" s="521">
        <f>COUNTIF(I2227:J2255,"&gt;=0.075")</f>
        <v>0</v>
      </c>
      <c r="AD2257" s="521">
        <f>COUNTIF(K2227:L2255,"&gt;=0.075")</f>
        <v>0</v>
      </c>
    </row>
    <row r="2258" spans="1:30" ht="17.45" customHeight="1" thickBot="1" x14ac:dyDescent="0.3">
      <c r="A2258" s="257">
        <f t="shared" si="3167"/>
        <v>3</v>
      </c>
      <c r="B2258" s="257">
        <f t="shared" si="3168"/>
        <v>2024</v>
      </c>
      <c r="C2258" s="48">
        <f t="shared" si="3144"/>
        <v>45354</v>
      </c>
      <c r="D2258" s="434">
        <v>1.0999999999999999E-2</v>
      </c>
      <c r="E2258" s="436"/>
      <c r="F2258" s="434">
        <v>8.7899999999999992E-3</v>
      </c>
      <c r="G2258" s="438"/>
      <c r="H2258" s="436">
        <v>6.79E-3</v>
      </c>
      <c r="I2258" s="434">
        <v>3.14E-3</v>
      </c>
      <c r="J2258" s="436"/>
      <c r="K2258" s="434">
        <v>1.1599999999999999E-2</v>
      </c>
      <c r="L2258" s="436"/>
      <c r="M2258" s="651">
        <f t="shared" si="3204"/>
        <v>2.0961E-2</v>
      </c>
      <c r="N2258" s="651">
        <f t="shared" si="3205"/>
        <v>2.2439142857142848E-2</v>
      </c>
      <c r="O2258" s="651">
        <f t="shared" si="3206"/>
        <v>2.1917333333333337E-2</v>
      </c>
      <c r="P2258" s="651">
        <f t="shared" si="3207"/>
        <v>2.2307666666666667E-2</v>
      </c>
      <c r="Q2258" s="442">
        <f t="shared" si="3218"/>
        <v>1.0999999999999999E-2</v>
      </c>
      <c r="R2258" s="442">
        <f t="shared" si="3219"/>
        <v>7.79E-3</v>
      </c>
      <c r="S2258" s="442">
        <f t="shared" si="3220"/>
        <v>3.14E-3</v>
      </c>
      <c r="T2258" s="442">
        <f t="shared" si="3221"/>
        <v>1.1599999999999999E-2</v>
      </c>
      <c r="V2258" s="442">
        <f>AVERAGE(Q2258:T2258)</f>
        <v>8.3825000000000011E-3</v>
      </c>
      <c r="W2258" s="445"/>
      <c r="X2258" s="265">
        <f>AVERAGE(Q2257:T2258)</f>
        <v>1.034625E-2</v>
      </c>
      <c r="Y2258" s="266">
        <v>322</v>
      </c>
      <c r="AC2258" s="664">
        <f>SUM(AA2257:AD2257)</f>
        <v>0</v>
      </c>
      <c r="AD2258" s="522">
        <f>AVERAGE(AA2255:AD2255)</f>
        <v>2.2047707910750506E-2</v>
      </c>
    </row>
    <row r="2259" spans="1:30" ht="17.45" customHeight="1" x14ac:dyDescent="0.25">
      <c r="A2259" s="257">
        <f t="shared" si="3167"/>
        <v>3</v>
      </c>
      <c r="B2259" s="257">
        <f t="shared" si="3168"/>
        <v>2024</v>
      </c>
      <c r="C2259" s="8">
        <f t="shared" si="3144"/>
        <v>45355</v>
      </c>
      <c r="D2259" s="260"/>
      <c r="E2259" s="261">
        <v>2.7900000000000001E-2</v>
      </c>
      <c r="F2259" s="260"/>
      <c r="G2259" s="262">
        <v>2.8000000000000001E-2</v>
      </c>
      <c r="H2259" s="261"/>
      <c r="I2259" s="260"/>
      <c r="J2259" s="261">
        <v>2.1399999999999999E-2</v>
      </c>
      <c r="K2259" s="260"/>
      <c r="L2259" s="261">
        <v>3.5200000000000002E-2</v>
      </c>
      <c r="M2259" s="264">
        <f t="shared" si="3204"/>
        <v>2.1404333333333338E-2</v>
      </c>
      <c r="N2259" s="264">
        <f t="shared" si="3205"/>
        <v>2.2621999999999996E-2</v>
      </c>
      <c r="O2259" s="264">
        <f t="shared" si="3206"/>
        <v>2.2388000000000005E-2</v>
      </c>
      <c r="P2259" s="264">
        <f t="shared" si="3207"/>
        <v>2.2697666666666672E-2</v>
      </c>
      <c r="Q2259" s="265">
        <f t="shared" si="3218"/>
        <v>2.7900000000000001E-2</v>
      </c>
      <c r="R2259" s="265">
        <f t="shared" si="3219"/>
        <v>2.8000000000000001E-2</v>
      </c>
      <c r="S2259" s="265">
        <f t="shared" si="3220"/>
        <v>2.1399999999999999E-2</v>
      </c>
      <c r="T2259" s="265">
        <f t="shared" si="3221"/>
        <v>3.5200000000000002E-2</v>
      </c>
      <c r="W2259" s="265">
        <f t="shared" ref="W2259:W2261" si="3223">AVERAGE(Q2259:T2259)</f>
        <v>2.8125000000000004E-2</v>
      </c>
      <c r="AA2259" s="605">
        <f>AA2255-AA2226</f>
        <v>4.0708676307007821E-3</v>
      </c>
      <c r="AB2259" s="605">
        <f t="shared" ref="AB2259:AD2259" si="3224">AB2255-AB2226</f>
        <v>1.2364542483660028E-3</v>
      </c>
      <c r="AC2259" s="605">
        <f t="shared" si="3224"/>
        <v>-3.7520355951056635E-3</v>
      </c>
      <c r="AD2259" s="605">
        <f t="shared" si="3224"/>
        <v>-3.6053058954393681E-3</v>
      </c>
    </row>
    <row r="2260" spans="1:30" ht="17.45" customHeight="1" x14ac:dyDescent="0.25">
      <c r="A2260" s="257">
        <f t="shared" si="3167"/>
        <v>3</v>
      </c>
      <c r="B2260" s="257">
        <f t="shared" si="3168"/>
        <v>2024</v>
      </c>
      <c r="C2260" s="8">
        <f t="shared" si="3144"/>
        <v>45356</v>
      </c>
      <c r="D2260" s="260">
        <v>2.7300000000000001E-2</v>
      </c>
      <c r="E2260" s="261"/>
      <c r="F2260" s="260">
        <v>4.3299999999999998E-2</v>
      </c>
      <c r="G2260" s="262"/>
      <c r="H2260" s="261"/>
      <c r="I2260" s="260">
        <v>3.5099999999999999E-2</v>
      </c>
      <c r="J2260" s="261"/>
      <c r="K2260" s="260">
        <v>3.3099999999999997E-2</v>
      </c>
      <c r="L2260" s="261"/>
      <c r="M2260" s="264">
        <f t="shared" si="3204"/>
        <v>2.2182E-2</v>
      </c>
      <c r="N2260" s="264">
        <f t="shared" si="3205"/>
        <v>2.3725714285714284E-2</v>
      </c>
      <c r="O2260" s="264">
        <f t="shared" si="3206"/>
        <v>2.3436666666666668E-2</v>
      </c>
      <c r="P2260" s="264">
        <f t="shared" si="3207"/>
        <v>2.3606333333333337E-2</v>
      </c>
      <c r="Q2260" s="265">
        <f t="shared" si="3218"/>
        <v>2.7300000000000001E-2</v>
      </c>
      <c r="R2260" s="265">
        <f t="shared" si="3219"/>
        <v>4.3299999999999998E-2</v>
      </c>
      <c r="S2260" s="265">
        <f t="shared" si="3220"/>
        <v>3.5099999999999999E-2</v>
      </c>
      <c r="T2260" s="265">
        <f t="shared" si="3221"/>
        <v>3.3099999999999997E-2</v>
      </c>
      <c r="W2260" s="265">
        <f t="shared" si="3223"/>
        <v>3.4699999999999995E-2</v>
      </c>
      <c r="AD2260" s="605">
        <f>AD2258-AD2229</f>
        <v>-5.1250490286956427E-4</v>
      </c>
    </row>
    <row r="2261" spans="1:30" ht="17.45" customHeight="1" x14ac:dyDescent="0.25">
      <c r="A2261" s="257">
        <f t="shared" si="3167"/>
        <v>3</v>
      </c>
      <c r="B2261" s="257">
        <f t="shared" si="3168"/>
        <v>2024</v>
      </c>
      <c r="C2261" s="8">
        <f t="shared" si="3144"/>
        <v>45357</v>
      </c>
      <c r="D2261" s="260"/>
      <c r="E2261" s="261">
        <v>1.06E-2</v>
      </c>
      <c r="F2261" s="260"/>
      <c r="G2261" s="262">
        <v>1.7999999999999999E-2</v>
      </c>
      <c r="H2261" s="261"/>
      <c r="I2261" s="260"/>
      <c r="J2261" s="261">
        <v>1.9599999999999999E-2</v>
      </c>
      <c r="K2261" s="260"/>
      <c r="L2261" s="261">
        <v>2.1700000000000001E-2</v>
      </c>
      <c r="M2261" s="264">
        <f t="shared" si="3204"/>
        <v>2.2391666666666667E-2</v>
      </c>
      <c r="N2261" s="264">
        <f t="shared" si="3205"/>
        <v>2.4125428571428569E-2</v>
      </c>
      <c r="O2261" s="264">
        <f t="shared" si="3206"/>
        <v>2.3961666666666669E-2</v>
      </c>
      <c r="P2261" s="264">
        <f t="shared" si="3207"/>
        <v>2.4106333333333341E-2</v>
      </c>
      <c r="Q2261" s="265">
        <f t="shared" ref="Q2261" si="3225">IFERROR(AVERAGE(D2261:E2261),"")</f>
        <v>1.06E-2</v>
      </c>
      <c r="R2261" s="265">
        <f t="shared" ref="R2261" si="3226">IFERROR(AVERAGE(F2261:H2261),"")</f>
        <v>1.7999999999999999E-2</v>
      </c>
      <c r="S2261" s="265">
        <f t="shared" ref="S2261" si="3227">IFERROR(AVERAGE(I2261:J2261),"")</f>
        <v>1.9599999999999999E-2</v>
      </c>
      <c r="T2261" s="265">
        <f t="shared" ref="T2261" si="3228">IFERROR(AVERAGE(K2261:L2261),"")</f>
        <v>2.1700000000000001E-2</v>
      </c>
      <c r="W2261" s="265">
        <f t="shared" si="3223"/>
        <v>1.7475000000000001E-2</v>
      </c>
      <c r="Z2261" s="287" t="s">
        <v>161</v>
      </c>
      <c r="AA2261" s="264">
        <f>MIN(Q2227:Q2255)</f>
        <v>2.3500000000000001E-3</v>
      </c>
      <c r="AB2261" s="264">
        <f t="shared" ref="AB2261:AD2261" si="3229">MIN(R2227:R2255)</f>
        <v>3.5100000000000001E-3</v>
      </c>
      <c r="AC2261" s="264">
        <f t="shared" si="3229"/>
        <v>2.82E-3</v>
      </c>
      <c r="AD2261" s="264">
        <f t="shared" si="3229"/>
        <v>4.1099999999999999E-3</v>
      </c>
    </row>
    <row r="2262" spans="1:30" ht="17.45" customHeight="1" x14ac:dyDescent="0.25">
      <c r="A2262" s="257">
        <f t="shared" si="3167"/>
        <v>3</v>
      </c>
      <c r="B2262" s="257">
        <f t="shared" si="3168"/>
        <v>2024</v>
      </c>
      <c r="C2262" s="8">
        <f t="shared" si="3144"/>
        <v>45358</v>
      </c>
      <c r="D2262" s="260">
        <v>1.41E-2</v>
      </c>
      <c r="E2262" s="261"/>
      <c r="F2262" s="260"/>
      <c r="G2262" s="262"/>
      <c r="H2262" s="261">
        <v>2.2100000000000002E-2</v>
      </c>
      <c r="I2262" s="260">
        <v>1.9800000000000002E-2</v>
      </c>
      <c r="J2262" s="261"/>
      <c r="K2262" s="260">
        <v>1.9400000000000001E-2</v>
      </c>
      <c r="L2262" s="261"/>
      <c r="M2262" s="264">
        <f t="shared" si="3204"/>
        <v>2.2783333333333336E-2</v>
      </c>
      <c r="N2262" s="264">
        <f t="shared" si="3205"/>
        <v>2.4411142857142853E-2</v>
      </c>
      <c r="O2262" s="264">
        <f t="shared" si="3206"/>
        <v>2.4461333333333335E-2</v>
      </c>
      <c r="P2262" s="264">
        <f t="shared" si="3207"/>
        <v>2.4616000000000006E-2</v>
      </c>
      <c r="Q2262" s="265">
        <f t="shared" ref="Q2262:Q2267" si="3230">IFERROR(AVERAGE(D2262:E2262),"")</f>
        <v>1.41E-2</v>
      </c>
      <c r="R2262" s="265">
        <f t="shared" ref="R2262:R2267" si="3231">IFERROR(AVERAGE(F2262:H2262),"")</f>
        <v>2.2100000000000002E-2</v>
      </c>
      <c r="S2262" s="265">
        <f t="shared" ref="S2262:S2267" si="3232">IFERROR(AVERAGE(I2262:J2262),"")</f>
        <v>1.9800000000000002E-2</v>
      </c>
      <c r="T2262" s="265">
        <f t="shared" ref="T2262:T2267" si="3233">IFERROR(AVERAGE(K2262:L2262),"")</f>
        <v>1.9400000000000001E-2</v>
      </c>
      <c r="W2262" s="265">
        <f t="shared" ref="W2262:W2263" si="3234">AVERAGE(Q2262:T2262)</f>
        <v>1.8850000000000002E-2</v>
      </c>
    </row>
    <row r="2263" spans="1:30" ht="17.45" customHeight="1" x14ac:dyDescent="0.25">
      <c r="A2263" s="257">
        <f t="shared" si="3167"/>
        <v>3</v>
      </c>
      <c r="B2263" s="257">
        <f t="shared" si="3168"/>
        <v>2024</v>
      </c>
      <c r="C2263" s="8">
        <f t="shared" si="3144"/>
        <v>45359</v>
      </c>
      <c r="D2263" s="260"/>
      <c r="E2263" s="261">
        <v>2.7900000000000001E-2</v>
      </c>
      <c r="F2263" s="260"/>
      <c r="G2263" s="262">
        <v>5.7299999999999997E-2</v>
      </c>
      <c r="H2263" s="261"/>
      <c r="I2263" s="260"/>
      <c r="J2263" s="261">
        <v>3.5099999999999999E-2</v>
      </c>
      <c r="K2263" s="260"/>
      <c r="L2263" s="261">
        <v>2.2800000000000001E-2</v>
      </c>
      <c r="M2263" s="264">
        <f t="shared" si="3204"/>
        <v>2.3346666666666672E-2</v>
      </c>
      <c r="N2263" s="264">
        <f t="shared" si="3205"/>
        <v>2.548828571428571E-2</v>
      </c>
      <c r="O2263" s="264">
        <f t="shared" si="3206"/>
        <v>2.5258000000000003E-2</v>
      </c>
      <c r="P2263" s="264">
        <f t="shared" si="3207"/>
        <v>2.470933333333334E-2</v>
      </c>
      <c r="Q2263" s="265">
        <f t="shared" si="3230"/>
        <v>2.7900000000000001E-2</v>
      </c>
      <c r="R2263" s="265">
        <f t="shared" si="3231"/>
        <v>5.7299999999999997E-2</v>
      </c>
      <c r="S2263" s="265">
        <f t="shared" si="3232"/>
        <v>3.5099999999999999E-2</v>
      </c>
      <c r="T2263" s="265">
        <f t="shared" si="3233"/>
        <v>2.2800000000000001E-2</v>
      </c>
      <c r="W2263" s="265">
        <f t="shared" si="3234"/>
        <v>3.5775000000000001E-2</v>
      </c>
      <c r="X2263" s="265">
        <f>AVERAGE(Q2259:T2263)</f>
        <v>2.6985000000000002E-2</v>
      </c>
      <c r="Y2263" s="266">
        <v>323</v>
      </c>
    </row>
    <row r="2264" spans="1:30" ht="17.45" customHeight="1" x14ac:dyDescent="0.25">
      <c r="A2264" s="257">
        <f t="shared" si="3167"/>
        <v>3</v>
      </c>
      <c r="B2264" s="257">
        <f t="shared" si="3168"/>
        <v>2024</v>
      </c>
      <c r="C2264" s="48">
        <f t="shared" si="3144"/>
        <v>45360</v>
      </c>
      <c r="D2264" s="434">
        <v>2.2499999999999999E-2</v>
      </c>
      <c r="E2264" s="436"/>
      <c r="F2264" s="434">
        <v>2.23E-2</v>
      </c>
      <c r="G2264" s="438"/>
      <c r="H2264" s="436">
        <v>2.2800000000000001E-2</v>
      </c>
      <c r="I2264" s="434">
        <v>1.7000000000000001E-2</v>
      </c>
      <c r="J2264" s="436"/>
      <c r="K2264" s="434">
        <v>2.35E-2</v>
      </c>
      <c r="L2264" s="436"/>
      <c r="M2264" s="651">
        <f t="shared" si="3204"/>
        <v>2.2923333333333337E-2</v>
      </c>
      <c r="N2264" s="651">
        <f t="shared" si="3205"/>
        <v>2.5411142857142858E-2</v>
      </c>
      <c r="O2264" s="651">
        <f t="shared" si="3206"/>
        <v>2.5468000000000005E-2</v>
      </c>
      <c r="P2264" s="651">
        <f t="shared" si="3207"/>
        <v>2.5029333333333337E-2</v>
      </c>
      <c r="Q2264" s="442">
        <f t="shared" si="3230"/>
        <v>2.2499999999999999E-2</v>
      </c>
      <c r="R2264" s="442">
        <f t="shared" si="3231"/>
        <v>2.2550000000000001E-2</v>
      </c>
      <c r="S2264" s="442">
        <f t="shared" si="3232"/>
        <v>1.7000000000000001E-2</v>
      </c>
      <c r="T2264" s="442">
        <f t="shared" si="3233"/>
        <v>2.35E-2</v>
      </c>
      <c r="V2264" s="442">
        <f>AVERAGE(Q2264:T2264)</f>
        <v>2.13875E-2</v>
      </c>
      <c r="W2264" s="445"/>
      <c r="X2264" s="257"/>
      <c r="Y2264" s="266">
        <v>323</v>
      </c>
    </row>
    <row r="2265" spans="1:30" ht="17.45" customHeight="1" x14ac:dyDescent="0.25">
      <c r="A2265" s="257">
        <f t="shared" si="3167"/>
        <v>3</v>
      </c>
      <c r="B2265" s="257">
        <f t="shared" si="3168"/>
        <v>2024</v>
      </c>
      <c r="C2265" s="435">
        <f t="shared" si="3144"/>
        <v>45361</v>
      </c>
      <c r="D2265" s="434"/>
      <c r="E2265" s="436">
        <v>1.12E-2</v>
      </c>
      <c r="F2265" s="434"/>
      <c r="G2265" s="438">
        <v>1.5900000000000001E-2</v>
      </c>
      <c r="H2265" s="436"/>
      <c r="I2265" s="434"/>
      <c r="J2265" s="436">
        <v>7.3800000000000003E-3</v>
      </c>
      <c r="K2265" s="434"/>
      <c r="L2265" s="436">
        <v>1.6E-2</v>
      </c>
      <c r="M2265" s="651">
        <f t="shared" si="3204"/>
        <v>2.2860000000000002E-2</v>
      </c>
      <c r="N2265" s="651">
        <f t="shared" si="3205"/>
        <v>2.5456857142857146E-2</v>
      </c>
      <c r="O2265" s="651">
        <f t="shared" si="3206"/>
        <v>2.5487000000000006E-2</v>
      </c>
      <c r="P2265" s="651">
        <f t="shared" si="3207"/>
        <v>2.4176E-2</v>
      </c>
      <c r="Q2265" s="442">
        <f t="shared" si="3230"/>
        <v>1.12E-2</v>
      </c>
      <c r="R2265" s="442">
        <f t="shared" si="3231"/>
        <v>1.5900000000000001E-2</v>
      </c>
      <c r="S2265" s="442">
        <f t="shared" si="3232"/>
        <v>7.3800000000000003E-3</v>
      </c>
      <c r="T2265" s="442">
        <f t="shared" si="3233"/>
        <v>1.6E-2</v>
      </c>
      <c r="V2265" s="442">
        <f>AVERAGE(Q2265:T2265)</f>
        <v>1.2619999999999999E-2</v>
      </c>
      <c r="W2265" s="445"/>
      <c r="X2265" s="265">
        <f>AVERAGE(Q2264:T2265)</f>
        <v>1.7003749999999998E-2</v>
      </c>
      <c r="Y2265" s="266">
        <v>323</v>
      </c>
    </row>
    <row r="2266" spans="1:30" ht="17.45" customHeight="1" x14ac:dyDescent="0.25">
      <c r="A2266" s="257">
        <f t="shared" si="3167"/>
        <v>3</v>
      </c>
      <c r="B2266" s="257">
        <f t="shared" si="3168"/>
        <v>2024</v>
      </c>
      <c r="C2266" s="8">
        <f t="shared" ref="C2266:C2329" si="3235">C2265+1</f>
        <v>45362</v>
      </c>
      <c r="D2266" s="260">
        <v>5.5100000000000003E-2</v>
      </c>
      <c r="E2266" s="261"/>
      <c r="F2266" s="260">
        <v>3.5400000000000001E-2</v>
      </c>
      <c r="G2266" s="262"/>
      <c r="H2266" s="261"/>
      <c r="I2266" s="260">
        <v>3.8199999999999998E-2</v>
      </c>
      <c r="J2266" s="261"/>
      <c r="K2266" s="260">
        <v>3.73E-2</v>
      </c>
      <c r="L2266" s="261"/>
      <c r="M2266" s="264">
        <f t="shared" si="3204"/>
        <v>2.3840000000000004E-2</v>
      </c>
      <c r="N2266" s="264">
        <f t="shared" si="3205"/>
        <v>2.6011142857142858E-2</v>
      </c>
      <c r="O2266" s="264">
        <f t="shared" si="3206"/>
        <v>2.6448333333333341E-2</v>
      </c>
      <c r="P2266" s="264">
        <f t="shared" si="3207"/>
        <v>2.4499333333333338E-2</v>
      </c>
      <c r="Q2266" s="265">
        <f t="shared" si="3230"/>
        <v>5.5100000000000003E-2</v>
      </c>
      <c r="R2266" s="265">
        <f t="shared" si="3231"/>
        <v>3.5400000000000001E-2</v>
      </c>
      <c r="S2266" s="265">
        <f t="shared" si="3232"/>
        <v>3.8199999999999998E-2</v>
      </c>
      <c r="T2266" s="265">
        <f t="shared" si="3233"/>
        <v>3.73E-2</v>
      </c>
      <c r="W2266" s="265">
        <f t="shared" ref="W2266:W2267" si="3236">AVERAGE(Q2266:T2266)</f>
        <v>4.1499999999999995E-2</v>
      </c>
    </row>
    <row r="2267" spans="1:30" ht="17.45" customHeight="1" x14ac:dyDescent="0.25">
      <c r="A2267" s="257">
        <f t="shared" si="3167"/>
        <v>3</v>
      </c>
      <c r="B2267" s="257">
        <f t="shared" si="3168"/>
        <v>2024</v>
      </c>
      <c r="C2267" s="8">
        <f t="shared" si="3235"/>
        <v>45363</v>
      </c>
      <c r="D2267" s="260"/>
      <c r="E2267" s="261">
        <v>4.2099999999999999E-2</v>
      </c>
      <c r="F2267" s="260"/>
      <c r="G2267" s="262">
        <v>6.0199999999999997E-2</v>
      </c>
      <c r="H2267" s="261"/>
      <c r="I2267" s="260"/>
      <c r="J2267" s="261">
        <v>5.5E-2</v>
      </c>
      <c r="K2267" s="260"/>
      <c r="L2267" s="134">
        <v>8.1500000000000003E-2</v>
      </c>
      <c r="M2267" s="264">
        <f t="shared" si="3204"/>
        <v>2.4340000000000004E-2</v>
      </c>
      <c r="N2267" s="264">
        <f t="shared" si="3205"/>
        <v>2.7262571428571431E-2</v>
      </c>
      <c r="O2267" s="264">
        <f t="shared" si="3206"/>
        <v>2.8029000000000009E-2</v>
      </c>
      <c r="P2267" s="264">
        <f t="shared" si="3207"/>
        <v>2.644266666666667E-2</v>
      </c>
      <c r="Q2267" s="265">
        <f t="shared" si="3230"/>
        <v>4.2099999999999999E-2</v>
      </c>
      <c r="R2267" s="265">
        <f t="shared" si="3231"/>
        <v>6.0199999999999997E-2</v>
      </c>
      <c r="S2267" s="265">
        <f t="shared" si="3232"/>
        <v>5.5E-2</v>
      </c>
      <c r="T2267" s="334">
        <f t="shared" si="3233"/>
        <v>8.1500000000000003E-2</v>
      </c>
      <c r="W2267" s="265">
        <f t="shared" si="3236"/>
        <v>5.9700000000000003E-2</v>
      </c>
    </row>
    <row r="2268" spans="1:30" ht="17.45" customHeight="1" x14ac:dyDescent="0.25">
      <c r="A2268" s="257">
        <f t="shared" si="3167"/>
        <v>3</v>
      </c>
      <c r="B2268" s="257">
        <f t="shared" si="3168"/>
        <v>2024</v>
      </c>
      <c r="C2268" s="8">
        <f t="shared" si="3235"/>
        <v>45364</v>
      </c>
      <c r="D2268" s="260">
        <v>4.6800000000000001E-2</v>
      </c>
      <c r="E2268" s="261"/>
      <c r="F2268" s="260"/>
      <c r="G2268" s="262"/>
      <c r="H2268" s="261">
        <v>5.1299999999999998E-2</v>
      </c>
      <c r="I2268" s="260">
        <v>3.2599999999999997E-2</v>
      </c>
      <c r="J2268" s="261"/>
      <c r="K2268" s="332">
        <v>8.7900000000000006E-2</v>
      </c>
      <c r="L2268" s="261"/>
      <c r="M2268" s="264">
        <f t="shared" si="3204"/>
        <v>2.5140000000000003E-2</v>
      </c>
      <c r="N2268" s="264">
        <f t="shared" si="3205"/>
        <v>2.7719714285714288E-2</v>
      </c>
      <c r="O2268" s="264">
        <f t="shared" si="3206"/>
        <v>2.7472333333333338E-2</v>
      </c>
      <c r="P2268" s="264">
        <f t="shared" si="3207"/>
        <v>2.8252666666666669E-2</v>
      </c>
      <c r="Q2268" s="265">
        <f t="shared" ref="Q2268:Q2270" si="3237">IFERROR(AVERAGE(D2268:E2268),"")</f>
        <v>4.6800000000000001E-2</v>
      </c>
      <c r="R2268" s="265">
        <f t="shared" ref="R2268:R2270" si="3238">IFERROR(AVERAGE(F2268:H2268),"")</f>
        <v>5.1299999999999998E-2</v>
      </c>
      <c r="S2268" s="265">
        <f t="shared" ref="S2268:S2270" si="3239">IFERROR(AVERAGE(I2268:J2268),"")</f>
        <v>3.2599999999999997E-2</v>
      </c>
      <c r="T2268" s="334">
        <f t="shared" ref="T2268:T2270" si="3240">IFERROR(AVERAGE(K2268:L2268),"")</f>
        <v>8.7900000000000006E-2</v>
      </c>
      <c r="W2268" s="265">
        <f t="shared" ref="W2268:W2270" si="3241">AVERAGE(Q2268:T2268)</f>
        <v>5.4649999999999997E-2</v>
      </c>
    </row>
    <row r="2269" spans="1:30" ht="17.45" customHeight="1" x14ac:dyDescent="0.25">
      <c r="A2269" s="257">
        <f t="shared" si="3167"/>
        <v>3</v>
      </c>
      <c r="B2269" s="257">
        <f t="shared" si="3168"/>
        <v>2024</v>
      </c>
      <c r="C2269" s="8">
        <f t="shared" si="3235"/>
        <v>45365</v>
      </c>
      <c r="D2269" s="260"/>
      <c r="E2269" s="261">
        <v>2.1499999999999998E-2</v>
      </c>
      <c r="F2269" s="260"/>
      <c r="G2269" s="262">
        <v>4.5100000000000001E-2</v>
      </c>
      <c r="H2269" s="261"/>
      <c r="I2269" s="260"/>
      <c r="J2269" s="134">
        <v>8.2100000000000006E-2</v>
      </c>
      <c r="K2269" s="260"/>
      <c r="L2269" s="261">
        <v>5.11E-2</v>
      </c>
      <c r="M2269" s="264">
        <f t="shared" si="3204"/>
        <v>2.4093333333333331E-2</v>
      </c>
      <c r="N2269" s="264">
        <f t="shared" si="3205"/>
        <v>2.7999714285714291E-2</v>
      </c>
      <c r="O2269" s="264">
        <f t="shared" si="3206"/>
        <v>2.9002333333333338E-2</v>
      </c>
      <c r="P2269" s="264">
        <f t="shared" si="3207"/>
        <v>2.8469333333333336E-2</v>
      </c>
      <c r="Q2269" s="265">
        <f t="shared" si="3237"/>
        <v>2.1499999999999998E-2</v>
      </c>
      <c r="R2269" s="265">
        <f t="shared" si="3238"/>
        <v>4.5100000000000001E-2</v>
      </c>
      <c r="S2269" s="334">
        <f t="shared" si="3239"/>
        <v>8.2100000000000006E-2</v>
      </c>
      <c r="T2269" s="265">
        <f t="shared" si="3240"/>
        <v>5.11E-2</v>
      </c>
      <c r="W2269" s="265">
        <f t="shared" si="3241"/>
        <v>4.9950000000000001E-2</v>
      </c>
    </row>
    <row r="2270" spans="1:30" ht="17.45" customHeight="1" x14ac:dyDescent="0.25">
      <c r="A2270" s="257">
        <f t="shared" si="3167"/>
        <v>3</v>
      </c>
      <c r="B2270" s="257">
        <f t="shared" si="3168"/>
        <v>2024</v>
      </c>
      <c r="C2270" s="48">
        <f t="shared" si="3235"/>
        <v>45366</v>
      </c>
      <c r="D2270" s="275">
        <v>3.4599999999999999E-2</v>
      </c>
      <c r="E2270" s="276"/>
      <c r="F2270" s="275">
        <v>3.4200000000000001E-2</v>
      </c>
      <c r="G2270" s="277"/>
      <c r="H2270" s="276">
        <v>3.1899999999999998E-2</v>
      </c>
      <c r="I2270" s="275">
        <v>2.7300000000000001E-2</v>
      </c>
      <c r="J2270" s="276"/>
      <c r="K2270" s="275">
        <v>4.5600000000000002E-2</v>
      </c>
      <c r="L2270" s="276"/>
      <c r="M2270" s="264">
        <f t="shared" si="3204"/>
        <v>2.4109999999999999E-2</v>
      </c>
      <c r="N2270" s="264">
        <f t="shared" si="3205"/>
        <v>2.7368285714285723E-2</v>
      </c>
      <c r="O2270" s="264">
        <f t="shared" si="3206"/>
        <v>2.8072333333333331E-2</v>
      </c>
      <c r="P2270" s="264">
        <f t="shared" si="3207"/>
        <v>2.8889333333333336E-2</v>
      </c>
      <c r="Q2270" s="265">
        <f t="shared" si="3237"/>
        <v>3.4599999999999999E-2</v>
      </c>
      <c r="R2270" s="265">
        <f t="shared" si="3238"/>
        <v>3.3049999999999996E-2</v>
      </c>
      <c r="S2270" s="265">
        <f t="shared" si="3239"/>
        <v>2.7300000000000001E-2</v>
      </c>
      <c r="T2270" s="265">
        <f t="shared" si="3240"/>
        <v>4.5600000000000002E-2</v>
      </c>
      <c r="W2270" s="265">
        <f t="shared" si="3241"/>
        <v>3.5137500000000002E-2</v>
      </c>
      <c r="X2270" s="265">
        <f>AVERAGE(Q2266:T2270)</f>
        <v>4.8187500000000001E-2</v>
      </c>
      <c r="Y2270" s="266">
        <v>324</v>
      </c>
    </row>
    <row r="2271" spans="1:30" ht="17.45" customHeight="1" x14ac:dyDescent="0.25">
      <c r="A2271" s="257">
        <f t="shared" si="3167"/>
        <v>3</v>
      </c>
      <c r="B2271" s="257">
        <f t="shared" si="3168"/>
        <v>2024</v>
      </c>
      <c r="C2271" s="435">
        <f t="shared" si="3235"/>
        <v>45367</v>
      </c>
      <c r="D2271" s="434"/>
      <c r="E2271" s="436">
        <v>1.7500000000000002E-2</v>
      </c>
      <c r="F2271" s="434"/>
      <c r="G2271" s="438">
        <v>2.07E-2</v>
      </c>
      <c r="H2271" s="436"/>
      <c r="I2271" s="434"/>
      <c r="J2271" s="436">
        <v>1.12E-2</v>
      </c>
      <c r="K2271" s="434"/>
      <c r="L2271" s="436">
        <v>3.1099999999999999E-2</v>
      </c>
      <c r="M2271" s="651">
        <f t="shared" si="3204"/>
        <v>2.3593333333333331E-2</v>
      </c>
      <c r="N2271" s="651">
        <f t="shared" si="3205"/>
        <v>2.6862571428571437E-2</v>
      </c>
      <c r="O2271" s="651">
        <f t="shared" si="3206"/>
        <v>2.7069000000000003E-2</v>
      </c>
      <c r="P2271" s="651">
        <f t="shared" si="3207"/>
        <v>2.881266666666667E-2</v>
      </c>
      <c r="Q2271" s="442">
        <f t="shared" ref="Q2271:Q2274" si="3242">IFERROR(AVERAGE(D2271:E2271),"")</f>
        <v>1.7500000000000002E-2</v>
      </c>
      <c r="R2271" s="442">
        <f t="shared" ref="R2271:R2274" si="3243">IFERROR(AVERAGE(F2271:H2271),"")</f>
        <v>2.07E-2</v>
      </c>
      <c r="S2271" s="442">
        <f t="shared" ref="S2271:S2274" si="3244">IFERROR(AVERAGE(I2271:J2271),"")</f>
        <v>1.12E-2</v>
      </c>
      <c r="T2271" s="442">
        <f t="shared" ref="T2271:T2274" si="3245">IFERROR(AVERAGE(K2271:L2271),"")</f>
        <v>3.1099999999999999E-2</v>
      </c>
      <c r="V2271" s="442">
        <f>AVERAGE(Q2271:T2271)</f>
        <v>2.0125000000000001E-2</v>
      </c>
      <c r="W2271" s="445"/>
      <c r="X2271" s="257"/>
      <c r="Y2271" s="266">
        <v>324</v>
      </c>
    </row>
    <row r="2272" spans="1:30" ht="17.45" customHeight="1" x14ac:dyDescent="0.25">
      <c r="A2272" s="257">
        <f t="shared" si="3167"/>
        <v>3</v>
      </c>
      <c r="B2272" s="257">
        <f t="shared" si="3168"/>
        <v>2024</v>
      </c>
      <c r="C2272" s="435">
        <f t="shared" si="3235"/>
        <v>45368</v>
      </c>
      <c r="D2272" s="434">
        <v>9.8899999999999995E-3</v>
      </c>
      <c r="E2272" s="436"/>
      <c r="F2272" s="434">
        <v>7.3000000000000001E-3</v>
      </c>
      <c r="G2272" s="438"/>
      <c r="H2272" s="436"/>
      <c r="I2272" s="434">
        <v>6.6899999999999998E-3</v>
      </c>
      <c r="J2272" s="436"/>
      <c r="K2272" s="434">
        <v>1.43E-2</v>
      </c>
      <c r="L2272" s="436"/>
      <c r="M2272" s="651">
        <f t="shared" si="3204"/>
        <v>2.283633333333333E-2</v>
      </c>
      <c r="N2272" s="651">
        <f t="shared" si="3205"/>
        <v>2.6239714285714293E-2</v>
      </c>
      <c r="O2272" s="651">
        <f t="shared" si="3206"/>
        <v>2.5602000000000003E-2</v>
      </c>
      <c r="P2272" s="651">
        <f t="shared" si="3207"/>
        <v>2.8579333333333339E-2</v>
      </c>
      <c r="Q2272" s="442">
        <f t="shared" si="3242"/>
        <v>9.8899999999999995E-3</v>
      </c>
      <c r="R2272" s="442">
        <f t="shared" si="3243"/>
        <v>7.3000000000000001E-3</v>
      </c>
      <c r="S2272" s="442">
        <f t="shared" si="3244"/>
        <v>6.6899999999999998E-3</v>
      </c>
      <c r="T2272" s="442">
        <f t="shared" si="3245"/>
        <v>1.43E-2</v>
      </c>
      <c r="V2272" s="442">
        <f>AVERAGE(Q2272:T2272)</f>
        <v>9.5449999999999997E-3</v>
      </c>
      <c r="W2272" s="445"/>
      <c r="X2272" s="265">
        <f>AVERAGE(Q2271:T2272)</f>
        <v>1.4835000000000001E-2</v>
      </c>
      <c r="Y2272" s="266">
        <v>324</v>
      </c>
    </row>
    <row r="2273" spans="1:30" ht="17.45" customHeight="1" x14ac:dyDescent="0.25">
      <c r="A2273" s="257">
        <f t="shared" si="3167"/>
        <v>3</v>
      </c>
      <c r="B2273" s="257">
        <f t="shared" si="3168"/>
        <v>2024</v>
      </c>
      <c r="C2273" s="8">
        <f t="shared" si="3235"/>
        <v>45369</v>
      </c>
      <c r="D2273" s="260"/>
      <c r="E2273" s="261">
        <v>2.3599999999999999E-2</v>
      </c>
      <c r="F2273" s="260"/>
      <c r="G2273" s="262">
        <v>3.2399999999999998E-2</v>
      </c>
      <c r="H2273" s="261"/>
      <c r="I2273" s="260"/>
      <c r="J2273" s="261">
        <v>3.6499999999999998E-2</v>
      </c>
      <c r="K2273" s="260"/>
      <c r="L2273" s="261">
        <v>4.3200000000000002E-2</v>
      </c>
      <c r="M2273" s="264">
        <f t="shared" si="3204"/>
        <v>2.3099666666666654E-2</v>
      </c>
      <c r="N2273" s="264">
        <f t="shared" si="3205"/>
        <v>2.6211142857142863E-2</v>
      </c>
      <c r="O2273" s="264">
        <f t="shared" si="3206"/>
        <v>2.6245333333333332E-2</v>
      </c>
      <c r="P2273" s="264">
        <f t="shared" si="3207"/>
        <v>2.9079333333333336E-2</v>
      </c>
      <c r="Q2273" s="265">
        <f t="shared" si="3242"/>
        <v>2.3599999999999999E-2</v>
      </c>
      <c r="R2273" s="265">
        <f t="shared" si="3243"/>
        <v>3.2399999999999998E-2</v>
      </c>
      <c r="S2273" s="265">
        <f t="shared" si="3244"/>
        <v>3.6499999999999998E-2</v>
      </c>
      <c r="T2273" s="265">
        <f t="shared" si="3245"/>
        <v>4.3200000000000002E-2</v>
      </c>
      <c r="W2273" s="265">
        <f t="shared" ref="W2273:W2274" si="3246">AVERAGE(Q2273:T2273)</f>
        <v>3.3924999999999997E-2</v>
      </c>
    </row>
    <row r="2274" spans="1:30" ht="17.45" customHeight="1" x14ac:dyDescent="0.25">
      <c r="A2274" s="257">
        <f t="shared" si="3167"/>
        <v>3</v>
      </c>
      <c r="B2274" s="257">
        <f t="shared" si="3168"/>
        <v>2024</v>
      </c>
      <c r="C2274" s="8">
        <f t="shared" si="3235"/>
        <v>45370</v>
      </c>
      <c r="D2274" s="260">
        <v>3.4099999999999998E-2</v>
      </c>
      <c r="E2274" s="261"/>
      <c r="F2274" s="260"/>
      <c r="G2274" s="262"/>
      <c r="H2274" s="261">
        <v>3.7100000000000001E-2</v>
      </c>
      <c r="I2274" s="260">
        <v>3.44E-2</v>
      </c>
      <c r="J2274" s="261"/>
      <c r="K2274" s="260">
        <v>4.5699999999999998E-2</v>
      </c>
      <c r="L2274" s="261"/>
      <c r="M2274" s="264">
        <f t="shared" si="3204"/>
        <v>2.3862999999999988E-2</v>
      </c>
      <c r="N2274" s="264">
        <f t="shared" si="3205"/>
        <v>2.6995142857142867E-2</v>
      </c>
      <c r="O2274" s="264">
        <f t="shared" si="3206"/>
        <v>2.7216999999999998E-2</v>
      </c>
      <c r="P2274" s="264">
        <f t="shared" si="3207"/>
        <v>3.0222666666666669E-2</v>
      </c>
      <c r="Q2274" s="265">
        <f t="shared" si="3242"/>
        <v>3.4099999999999998E-2</v>
      </c>
      <c r="R2274" s="265">
        <f t="shared" si="3243"/>
        <v>3.7100000000000001E-2</v>
      </c>
      <c r="S2274" s="265">
        <f t="shared" si="3244"/>
        <v>3.44E-2</v>
      </c>
      <c r="T2274" s="265">
        <f t="shared" si="3245"/>
        <v>4.5699999999999998E-2</v>
      </c>
      <c r="W2274" s="265">
        <f t="shared" si="3246"/>
        <v>3.7824999999999998E-2</v>
      </c>
    </row>
    <row r="2275" spans="1:30" ht="17.45" customHeight="1" x14ac:dyDescent="0.25">
      <c r="A2275" s="257">
        <f t="shared" si="3167"/>
        <v>3</v>
      </c>
      <c r="B2275" s="257">
        <f t="shared" si="3168"/>
        <v>2024</v>
      </c>
      <c r="C2275" s="8">
        <f t="shared" si="3235"/>
        <v>45371</v>
      </c>
      <c r="D2275" s="260"/>
      <c r="E2275" s="261">
        <v>3.9199999999999999E-2</v>
      </c>
      <c r="F2275" s="260"/>
      <c r="G2275" s="262">
        <v>3.6200000000000003E-2</v>
      </c>
      <c r="H2275" s="261"/>
      <c r="I2275" s="260"/>
      <c r="J2275" s="261">
        <v>4.8500000000000001E-2</v>
      </c>
      <c r="K2275" s="260"/>
      <c r="L2275" s="261">
        <v>5.1200000000000002E-2</v>
      </c>
      <c r="M2275" s="264">
        <f t="shared" si="3204"/>
        <v>2.5063333333333323E-2</v>
      </c>
      <c r="N2275" s="264">
        <f t="shared" si="3205"/>
        <v>2.7851428571428579E-2</v>
      </c>
      <c r="O2275" s="264">
        <f t="shared" si="3206"/>
        <v>2.8558999999999998E-2</v>
      </c>
      <c r="P2275" s="264">
        <f t="shared" si="3207"/>
        <v>3.1566000000000004E-2</v>
      </c>
      <c r="Q2275" s="265">
        <f t="shared" ref="Q2275" si="3247">IFERROR(AVERAGE(D2275:E2275),"")</f>
        <v>3.9199999999999999E-2</v>
      </c>
      <c r="R2275" s="265">
        <f t="shared" ref="R2275" si="3248">IFERROR(AVERAGE(F2275:H2275),"")</f>
        <v>3.6200000000000003E-2</v>
      </c>
      <c r="S2275" s="265">
        <f t="shared" ref="S2275" si="3249">IFERROR(AVERAGE(I2275:J2275),"")</f>
        <v>4.8500000000000001E-2</v>
      </c>
      <c r="T2275" s="265">
        <f t="shared" ref="T2275" si="3250">IFERROR(AVERAGE(K2275:L2275),"")</f>
        <v>5.1200000000000002E-2</v>
      </c>
      <c r="W2275" s="265">
        <f t="shared" ref="W2275" si="3251">AVERAGE(Q2275:T2275)</f>
        <v>4.3775000000000001E-2</v>
      </c>
    </row>
    <row r="2276" spans="1:30" ht="17.45" customHeight="1" x14ac:dyDescent="0.25">
      <c r="A2276" s="257">
        <f t="shared" si="3167"/>
        <v>3</v>
      </c>
      <c r="B2276" s="257">
        <f t="shared" si="3168"/>
        <v>2024</v>
      </c>
      <c r="C2276" s="48">
        <f t="shared" si="3235"/>
        <v>45372</v>
      </c>
      <c r="D2276" s="275">
        <v>7.0199999999999999E-2</v>
      </c>
      <c r="E2276" s="276"/>
      <c r="F2276" s="275">
        <v>3.5099999999999999E-2</v>
      </c>
      <c r="G2276" s="277"/>
      <c r="H2276" s="276">
        <v>3.5999999999999997E-2</v>
      </c>
      <c r="I2276" s="275">
        <v>2.47E-2</v>
      </c>
      <c r="J2276" s="276"/>
      <c r="K2276" s="275">
        <v>2.8000000000000001E-2</v>
      </c>
      <c r="L2276" s="276"/>
      <c r="M2276" s="264">
        <f t="shared" si="3204"/>
        <v>2.7282999999999991E-2</v>
      </c>
      <c r="N2276" s="264">
        <f t="shared" si="3205"/>
        <v>2.968228571428572E-2</v>
      </c>
      <c r="O2276" s="264">
        <f t="shared" si="3206"/>
        <v>2.9288333333333329E-2</v>
      </c>
      <c r="P2276" s="264">
        <f t="shared" si="3207"/>
        <v>3.2280000000000003E-2</v>
      </c>
      <c r="Q2276" s="265">
        <f t="shared" ref="Q2276" si="3252">IFERROR(AVERAGE(D2276:E2276),"")</f>
        <v>7.0199999999999999E-2</v>
      </c>
      <c r="R2276" s="265">
        <f t="shared" ref="R2276" si="3253">IFERROR(AVERAGE(F2276:H2276),"")</f>
        <v>3.5549999999999998E-2</v>
      </c>
      <c r="S2276" s="265">
        <f t="shared" ref="S2276" si="3254">IFERROR(AVERAGE(I2276:J2276),"")</f>
        <v>2.47E-2</v>
      </c>
      <c r="T2276" s="265">
        <f t="shared" ref="T2276" si="3255">IFERROR(AVERAGE(K2276:L2276),"")</f>
        <v>2.8000000000000001E-2</v>
      </c>
      <c r="W2276" s="265">
        <f t="shared" ref="W2276" si="3256">AVERAGE(Q2276:T2276)</f>
        <v>3.9612500000000002E-2</v>
      </c>
    </row>
    <row r="2277" spans="1:30" ht="17.45" customHeight="1" x14ac:dyDescent="0.25">
      <c r="A2277" s="257">
        <f t="shared" si="3167"/>
        <v>3</v>
      </c>
      <c r="B2277" s="257">
        <f t="shared" si="3168"/>
        <v>2024</v>
      </c>
      <c r="C2277" s="8">
        <f t="shared" si="3235"/>
        <v>45373</v>
      </c>
      <c r="D2277" s="260"/>
      <c r="E2277" s="261">
        <v>4.7600000000000003E-2</v>
      </c>
      <c r="F2277" s="260"/>
      <c r="G2277" s="262">
        <v>2.5899999999999999E-2</v>
      </c>
      <c r="H2277" s="261"/>
      <c r="I2277" s="260"/>
      <c r="J2277" s="261">
        <v>4.3799999999999999E-2</v>
      </c>
      <c r="K2277" s="260"/>
      <c r="L2277" s="261">
        <v>5.0599999999999999E-2</v>
      </c>
      <c r="M2277" s="264">
        <f t="shared" si="3204"/>
        <v>2.8152999999999991E-2</v>
      </c>
      <c r="N2277" s="264">
        <f t="shared" si="3205"/>
        <v>2.9468000000000012E-2</v>
      </c>
      <c r="O2277" s="264">
        <f t="shared" si="3206"/>
        <v>2.9861666666666665E-2</v>
      </c>
      <c r="P2277" s="264">
        <f t="shared" si="3207"/>
        <v>3.343666666666667E-2</v>
      </c>
      <c r="Q2277" s="265">
        <f t="shared" ref="Q2277:Q2283" si="3257">IFERROR(AVERAGE(D2277:E2277),"")</f>
        <v>4.7600000000000003E-2</v>
      </c>
      <c r="R2277" s="265">
        <f t="shared" ref="R2277:R2283" si="3258">IFERROR(AVERAGE(F2277:H2277),"")</f>
        <v>2.5899999999999999E-2</v>
      </c>
      <c r="S2277" s="265">
        <f t="shared" ref="S2277:S2283" si="3259">IFERROR(AVERAGE(I2277:J2277),"")</f>
        <v>4.3799999999999999E-2</v>
      </c>
      <c r="T2277" s="265">
        <f t="shared" ref="T2277:T2283" si="3260">IFERROR(AVERAGE(K2277:L2277),"")</f>
        <v>5.0599999999999999E-2</v>
      </c>
      <c r="W2277" s="265">
        <f t="shared" ref="W2277" si="3261">AVERAGE(Q2277:T2277)</f>
        <v>4.1975000000000005E-2</v>
      </c>
      <c r="X2277" s="265">
        <f>AVERAGE(Q2273:T2277)</f>
        <v>3.9422499999999992E-2</v>
      </c>
      <c r="Y2277" s="266">
        <v>325</v>
      </c>
    </row>
    <row r="2278" spans="1:30" ht="17.45" customHeight="1" x14ac:dyDescent="0.25">
      <c r="A2278" s="257">
        <f t="shared" si="3167"/>
        <v>3</v>
      </c>
      <c r="B2278" s="257">
        <f t="shared" si="3168"/>
        <v>2024</v>
      </c>
      <c r="C2278" s="435">
        <f t="shared" si="3235"/>
        <v>45374</v>
      </c>
      <c r="D2278" s="434">
        <v>6.3299999999999995E-2</v>
      </c>
      <c r="E2278" s="436"/>
      <c r="F2278" s="434">
        <v>7.0200000000000002E-3</v>
      </c>
      <c r="G2278" s="438"/>
      <c r="H2278" s="436"/>
      <c r="I2278" s="434">
        <v>9.1500000000000001E-3</v>
      </c>
      <c r="J2278" s="436"/>
      <c r="K2278" s="434">
        <v>5.21E-2</v>
      </c>
      <c r="L2278" s="436"/>
      <c r="M2278" s="651">
        <f t="shared" si="3204"/>
        <v>2.940966666666666E-2</v>
      </c>
      <c r="N2278" s="651">
        <f t="shared" si="3205"/>
        <v>2.877142857142858E-2</v>
      </c>
      <c r="O2278" s="651">
        <f t="shared" si="3206"/>
        <v>2.8863333333333328E-2</v>
      </c>
      <c r="P2278" s="651">
        <f t="shared" si="3207"/>
        <v>3.4406666666666669E-2</v>
      </c>
      <c r="Q2278" s="442">
        <f t="shared" si="3257"/>
        <v>6.3299999999999995E-2</v>
      </c>
      <c r="R2278" s="442">
        <f t="shared" si="3258"/>
        <v>7.0200000000000002E-3</v>
      </c>
      <c r="S2278" s="442">
        <f t="shared" si="3259"/>
        <v>9.1500000000000001E-3</v>
      </c>
      <c r="T2278" s="442">
        <f t="shared" si="3260"/>
        <v>5.21E-2</v>
      </c>
      <c r="V2278" s="442">
        <f>AVERAGE(Q2278:T2278)</f>
        <v>3.2892499999999998E-2</v>
      </c>
      <c r="W2278" s="445"/>
      <c r="X2278" s="257"/>
      <c r="Y2278" s="266">
        <v>325</v>
      </c>
    </row>
    <row r="2279" spans="1:30" ht="17.45" customHeight="1" x14ac:dyDescent="0.25">
      <c r="A2279" s="257">
        <f t="shared" si="3167"/>
        <v>3</v>
      </c>
      <c r="B2279" s="257">
        <f t="shared" si="3168"/>
        <v>2024</v>
      </c>
      <c r="C2279" s="435">
        <f t="shared" si="3235"/>
        <v>45375</v>
      </c>
      <c r="D2279" s="434"/>
      <c r="E2279" s="444">
        <v>7.8899999999999998E-2</v>
      </c>
      <c r="F2279" s="434"/>
      <c r="G2279" s="438">
        <v>2.4299999999999999E-2</v>
      </c>
      <c r="H2279" s="436"/>
      <c r="I2279" s="434"/>
      <c r="J2279" s="436">
        <v>7.4000000000000003E-3</v>
      </c>
      <c r="K2279" s="434"/>
      <c r="L2279" s="436">
        <v>1.4500000000000001E-2</v>
      </c>
      <c r="M2279" s="651">
        <f t="shared" si="3204"/>
        <v>3.1479666666666656E-2</v>
      </c>
      <c r="N2279" s="651">
        <f t="shared" si="3205"/>
        <v>2.8851428571428583E-2</v>
      </c>
      <c r="O2279" s="651">
        <f t="shared" si="3206"/>
        <v>2.746666666666666E-2</v>
      </c>
      <c r="P2279" s="651">
        <f t="shared" si="3207"/>
        <v>3.3989999999999999E-2</v>
      </c>
      <c r="Q2279" s="468">
        <f t="shared" si="3257"/>
        <v>7.8899999999999998E-2</v>
      </c>
      <c r="R2279" s="442">
        <f t="shared" si="3258"/>
        <v>2.4299999999999999E-2</v>
      </c>
      <c r="S2279" s="442">
        <f t="shared" si="3259"/>
        <v>7.4000000000000003E-3</v>
      </c>
      <c r="T2279" s="442">
        <f t="shared" si="3260"/>
        <v>1.4500000000000001E-2</v>
      </c>
      <c r="V2279" s="442">
        <f>AVERAGE(Q2279:T2279)</f>
        <v>3.1275000000000004E-2</v>
      </c>
      <c r="W2279" s="445"/>
      <c r="X2279" s="265">
        <f>AVERAGE(Q2278:T2279)</f>
        <v>3.2083749999999994E-2</v>
      </c>
      <c r="Y2279" s="266">
        <v>325</v>
      </c>
    </row>
    <row r="2280" spans="1:30" ht="17.45" customHeight="1" x14ac:dyDescent="0.25">
      <c r="A2280" s="257">
        <f t="shared" si="3167"/>
        <v>3</v>
      </c>
      <c r="B2280" s="257">
        <f t="shared" si="3168"/>
        <v>2024</v>
      </c>
      <c r="C2280" s="8">
        <f t="shared" si="3235"/>
        <v>45376</v>
      </c>
      <c r="D2280" s="260">
        <v>2.7199999999999998E-2</v>
      </c>
      <c r="E2280" s="261"/>
      <c r="F2280" s="260"/>
      <c r="G2280" s="262"/>
      <c r="H2280" s="261">
        <v>1.7899999999999999E-2</v>
      </c>
      <c r="I2280" s="260">
        <v>1.9900000000000001E-2</v>
      </c>
      <c r="J2280" s="261"/>
      <c r="K2280" s="260">
        <v>5.8999999999999997E-2</v>
      </c>
      <c r="L2280" s="261"/>
      <c r="M2280" s="264">
        <f t="shared" si="3204"/>
        <v>3.1979666666666663E-2</v>
      </c>
      <c r="N2280" s="264">
        <f t="shared" si="3205"/>
        <v>2.904000000000001E-2</v>
      </c>
      <c r="O2280" s="264">
        <f t="shared" si="3206"/>
        <v>2.7593333333333327E-2</v>
      </c>
      <c r="P2280" s="264">
        <f t="shared" si="3207"/>
        <v>3.5220000000000001E-2</v>
      </c>
      <c r="Q2280" s="265">
        <f t="shared" si="3257"/>
        <v>2.7199999999999998E-2</v>
      </c>
      <c r="R2280" s="265">
        <f t="shared" si="3258"/>
        <v>1.7899999999999999E-2</v>
      </c>
      <c r="S2280" s="265">
        <f t="shared" si="3259"/>
        <v>1.9900000000000001E-2</v>
      </c>
      <c r="T2280" s="265">
        <f t="shared" si="3260"/>
        <v>5.8999999999999997E-2</v>
      </c>
      <c r="W2280" s="265">
        <f t="shared" ref="W2280:W2284" si="3262">AVERAGE(Q2280:T2280)</f>
        <v>3.1E-2</v>
      </c>
    </row>
    <row r="2281" spans="1:30" ht="17.45" customHeight="1" x14ac:dyDescent="0.25">
      <c r="A2281" s="257">
        <f t="shared" si="3167"/>
        <v>3</v>
      </c>
      <c r="B2281" s="257">
        <f t="shared" si="3168"/>
        <v>2024</v>
      </c>
      <c r="C2281" s="8">
        <f t="shared" si="3235"/>
        <v>45377</v>
      </c>
      <c r="D2281" s="260"/>
      <c r="E2281" s="261">
        <v>5.7000000000000002E-2</v>
      </c>
      <c r="F2281" s="260"/>
      <c r="G2281" s="262">
        <v>2.9700000000000001E-2</v>
      </c>
      <c r="H2281" s="261"/>
      <c r="I2281" s="260"/>
      <c r="J2281" s="261">
        <v>3.39E-2</v>
      </c>
      <c r="K2281" s="260"/>
      <c r="L2281" s="261">
        <v>4.6199999999999998E-2</v>
      </c>
      <c r="M2281" s="264">
        <f t="shared" si="3204"/>
        <v>3.3456333333333331E-2</v>
      </c>
      <c r="N2281" s="264">
        <f t="shared" si="3205"/>
        <v>2.953142857142858E-2</v>
      </c>
      <c r="O2281" s="264">
        <f t="shared" si="3206"/>
        <v>2.8353333333333335E-2</v>
      </c>
      <c r="P2281" s="264">
        <f t="shared" si="3207"/>
        <v>3.603E-2</v>
      </c>
      <c r="Q2281" s="265">
        <f t="shared" si="3257"/>
        <v>5.7000000000000002E-2</v>
      </c>
      <c r="R2281" s="265">
        <f t="shared" si="3258"/>
        <v>2.9700000000000001E-2</v>
      </c>
      <c r="S2281" s="265">
        <f t="shared" si="3259"/>
        <v>3.39E-2</v>
      </c>
      <c r="T2281" s="265">
        <f t="shared" si="3260"/>
        <v>4.6199999999999998E-2</v>
      </c>
      <c r="W2281" s="265">
        <f t="shared" si="3262"/>
        <v>4.1700000000000001E-2</v>
      </c>
    </row>
    <row r="2282" spans="1:30" ht="17.45" customHeight="1" x14ac:dyDescent="0.25">
      <c r="A2282" s="257">
        <f t="shared" si="3167"/>
        <v>3</v>
      </c>
      <c r="B2282" s="257">
        <f t="shared" si="3168"/>
        <v>2024</v>
      </c>
      <c r="C2282" s="48">
        <f t="shared" si="3235"/>
        <v>45378</v>
      </c>
      <c r="D2282" s="133">
        <v>9.2399999999999996E-2</v>
      </c>
      <c r="E2282" s="276"/>
      <c r="F2282" s="275">
        <v>2.53E-2</v>
      </c>
      <c r="G2282" s="277"/>
      <c r="H2282" s="276">
        <v>3.04E-2</v>
      </c>
      <c r="I2282" s="275">
        <v>4.2000000000000003E-2</v>
      </c>
      <c r="J2282" s="276"/>
      <c r="K2282" s="275">
        <v>3.1199999999999999E-2</v>
      </c>
      <c r="L2282" s="276"/>
      <c r="M2282" s="264">
        <f t="shared" si="3204"/>
        <v>3.6109666666666665E-2</v>
      </c>
      <c r="N2282" s="264">
        <f t="shared" si="3205"/>
        <v>2.9320000000000006E-2</v>
      </c>
      <c r="O2282" s="264">
        <f t="shared" si="3206"/>
        <v>2.8673333333333335E-2</v>
      </c>
      <c r="P2282" s="264">
        <f t="shared" si="3207"/>
        <v>3.6449999999999996E-2</v>
      </c>
      <c r="Q2282" s="334">
        <f t="shared" si="3257"/>
        <v>9.2399999999999996E-2</v>
      </c>
      <c r="R2282" s="265">
        <f t="shared" si="3258"/>
        <v>2.785E-2</v>
      </c>
      <c r="S2282" s="265">
        <f t="shared" si="3259"/>
        <v>4.2000000000000003E-2</v>
      </c>
      <c r="T2282" s="265">
        <f t="shared" si="3260"/>
        <v>3.1199999999999999E-2</v>
      </c>
      <c r="W2282" s="265">
        <f t="shared" si="3262"/>
        <v>4.8362500000000003E-2</v>
      </c>
    </row>
    <row r="2283" spans="1:30" ht="17.45" customHeight="1" thickBot="1" x14ac:dyDescent="0.3">
      <c r="A2283" s="257">
        <f t="shared" si="3167"/>
        <v>3</v>
      </c>
      <c r="B2283" s="257">
        <f t="shared" si="3168"/>
        <v>2024</v>
      </c>
      <c r="C2283" s="8">
        <f t="shared" si="3235"/>
        <v>45379</v>
      </c>
      <c r="D2283" s="260"/>
      <c r="E2283" s="261">
        <v>4.6800000000000001E-2</v>
      </c>
      <c r="F2283" s="260"/>
      <c r="G2283" s="262">
        <v>2.8799999999999999E-2</v>
      </c>
      <c r="H2283" s="261"/>
      <c r="I2283" s="260"/>
      <c r="J2283" s="261">
        <v>2.9100000000000001E-2</v>
      </c>
      <c r="K2283" s="260"/>
      <c r="L2283" s="261">
        <v>3.7900000000000003E-2</v>
      </c>
      <c r="M2283" s="264">
        <f t="shared" si="3204"/>
        <v>3.6819666666666667E-2</v>
      </c>
      <c r="N2283" s="264">
        <f t="shared" si="3205"/>
        <v>2.909142857142857E-2</v>
      </c>
      <c r="O2283" s="264">
        <f t="shared" si="3206"/>
        <v>2.8363333333333331E-2</v>
      </c>
      <c r="P2283" s="264">
        <f t="shared" si="3207"/>
        <v>3.6706666666666665E-2</v>
      </c>
      <c r="Q2283" s="265">
        <f t="shared" si="3257"/>
        <v>4.6800000000000001E-2</v>
      </c>
      <c r="R2283" s="265">
        <f t="shared" si="3258"/>
        <v>2.8799999999999999E-2</v>
      </c>
      <c r="S2283" s="265">
        <f t="shared" si="3259"/>
        <v>2.9100000000000001E-2</v>
      </c>
      <c r="T2283" s="265">
        <f t="shared" si="3260"/>
        <v>3.7900000000000003E-2</v>
      </c>
      <c r="W2283" s="265">
        <f t="shared" si="3262"/>
        <v>3.5650000000000001E-2</v>
      </c>
    </row>
    <row r="2284" spans="1:30" ht="17.45" customHeight="1" thickBot="1" x14ac:dyDescent="0.3">
      <c r="A2284" s="257">
        <f t="shared" si="3167"/>
        <v>3</v>
      </c>
      <c r="B2284" s="257">
        <f t="shared" si="3168"/>
        <v>2024</v>
      </c>
      <c r="C2284" s="8">
        <f t="shared" si="3235"/>
        <v>45380</v>
      </c>
      <c r="D2284" s="260">
        <v>2.5600000000000001E-2</v>
      </c>
      <c r="E2284" s="261"/>
      <c r="F2284" s="260">
        <v>1.3299999999999999E-2</v>
      </c>
      <c r="G2284" s="262"/>
      <c r="H2284" s="261"/>
      <c r="I2284" s="260">
        <v>1.8100000000000002E-2</v>
      </c>
      <c r="J2284" s="261"/>
      <c r="K2284" s="260">
        <v>4.9399999999999999E-2</v>
      </c>
      <c r="L2284" s="261"/>
      <c r="M2284" s="264">
        <f t="shared" si="3204"/>
        <v>3.5749666666666673E-2</v>
      </c>
      <c r="N2284" s="264">
        <f t="shared" si="3205"/>
        <v>2.8034285714285716E-2</v>
      </c>
      <c r="O2284" s="264">
        <f t="shared" si="3206"/>
        <v>2.7446666666666668E-2</v>
      </c>
      <c r="P2284" s="264">
        <f t="shared" si="3207"/>
        <v>3.7426666666666657E-2</v>
      </c>
      <c r="Q2284" s="265">
        <f t="shared" ref="Q2284:Q2291" si="3263">IFERROR(AVERAGE(D2284:E2284),"")</f>
        <v>2.5600000000000001E-2</v>
      </c>
      <c r="R2284" s="265">
        <f t="shared" ref="R2284:R2291" si="3264">IFERROR(AVERAGE(F2284:H2284),"")</f>
        <v>1.3299999999999999E-2</v>
      </c>
      <c r="S2284" s="265">
        <f t="shared" ref="S2284:S2291" si="3265">IFERROR(AVERAGE(I2284:J2284),"")</f>
        <v>1.8100000000000002E-2</v>
      </c>
      <c r="T2284" s="265">
        <f t="shared" ref="T2284:T2291" si="3266">IFERROR(AVERAGE(K2284:L2284),"")</f>
        <v>4.9399999999999999E-2</v>
      </c>
      <c r="W2284" s="265">
        <f t="shared" si="3262"/>
        <v>2.6600000000000002E-2</v>
      </c>
      <c r="X2284" s="265">
        <f>AVERAGE(Q2280:T2284)</f>
        <v>3.6662500000000001E-2</v>
      </c>
      <c r="Y2284" s="266">
        <v>326</v>
      </c>
      <c r="Z2284" s="514" t="s">
        <v>91</v>
      </c>
      <c r="AA2284" s="515">
        <v>2024</v>
      </c>
      <c r="AB2284" s="516"/>
      <c r="AC2284" s="516"/>
      <c r="AD2284" s="516"/>
    </row>
    <row r="2285" spans="1:30" ht="17.45" customHeight="1" x14ac:dyDescent="0.25">
      <c r="A2285" s="257">
        <f t="shared" si="3167"/>
        <v>3</v>
      </c>
      <c r="B2285" s="257">
        <f t="shared" si="3168"/>
        <v>2024</v>
      </c>
      <c r="C2285" s="435">
        <f t="shared" si="3235"/>
        <v>45381</v>
      </c>
      <c r="D2285" s="434"/>
      <c r="E2285" s="436">
        <v>1.37E-2</v>
      </c>
      <c r="F2285" s="434"/>
      <c r="G2285" s="438">
        <v>8.0300000000000007E-3</v>
      </c>
      <c r="H2285" s="436"/>
      <c r="I2285" s="434"/>
      <c r="J2285" s="436">
        <v>4.7099999999999998E-3</v>
      </c>
      <c r="K2285" s="434"/>
      <c r="L2285" s="436">
        <v>9.1400000000000006E-3</v>
      </c>
      <c r="M2285" s="651">
        <f t="shared" si="3204"/>
        <v>3.5279666666666681E-2</v>
      </c>
      <c r="N2285" s="651">
        <f t="shared" si="3205"/>
        <v>2.7438000000000004E-2</v>
      </c>
      <c r="O2285" s="651">
        <f t="shared" si="3206"/>
        <v>2.6467000000000001E-2</v>
      </c>
      <c r="P2285" s="651">
        <f t="shared" si="3207"/>
        <v>3.669466666666666E-2</v>
      </c>
      <c r="Q2285" s="442">
        <f t="shared" si="3263"/>
        <v>1.37E-2</v>
      </c>
      <c r="R2285" s="442">
        <f t="shared" si="3264"/>
        <v>8.0300000000000007E-3</v>
      </c>
      <c r="S2285" s="442">
        <f t="shared" si="3265"/>
        <v>4.7099999999999998E-3</v>
      </c>
      <c r="T2285" s="442">
        <f t="shared" si="3266"/>
        <v>9.1400000000000006E-3</v>
      </c>
      <c r="V2285" s="442">
        <f>AVERAGE(Q2285:T2285)</f>
        <v>8.8950000000000001E-3</v>
      </c>
      <c r="W2285" s="445"/>
      <c r="X2285" s="257"/>
      <c r="Y2285" s="266">
        <v>326</v>
      </c>
      <c r="Z2285" s="517" t="s">
        <v>35</v>
      </c>
      <c r="AA2285" s="517" t="s">
        <v>1</v>
      </c>
      <c r="AB2285" s="517" t="s">
        <v>2</v>
      </c>
      <c r="AC2285" s="517" t="s">
        <v>9</v>
      </c>
      <c r="AD2285" s="517" t="s">
        <v>12</v>
      </c>
    </row>
    <row r="2286" spans="1:30" ht="17.45" customHeight="1" thickBot="1" x14ac:dyDescent="0.3">
      <c r="A2286" s="257">
        <f t="shared" si="3167"/>
        <v>3</v>
      </c>
      <c r="B2286" s="257">
        <f t="shared" si="3168"/>
        <v>2024</v>
      </c>
      <c r="C2286" s="459">
        <f t="shared" si="3235"/>
        <v>45382</v>
      </c>
      <c r="D2286" s="460">
        <v>5.3099999999999996E-3</v>
      </c>
      <c r="E2286" s="461"/>
      <c r="F2286" s="460"/>
      <c r="G2286" s="463"/>
      <c r="H2286" s="461">
        <v>2.7499999999999998E-3</v>
      </c>
      <c r="I2286" s="460">
        <v>3.5999999999999999E-3</v>
      </c>
      <c r="J2286" s="461"/>
      <c r="K2286" s="460">
        <v>6.11E-3</v>
      </c>
      <c r="L2286" s="461"/>
      <c r="M2286" s="651">
        <f t="shared" si="3204"/>
        <v>3.4143333333333338E-2</v>
      </c>
      <c r="N2286" s="651">
        <f t="shared" si="3205"/>
        <v>2.667371428571429E-2</v>
      </c>
      <c r="O2286" s="651">
        <f t="shared" si="3206"/>
        <v>2.569366666666667E-2</v>
      </c>
      <c r="P2286" s="651">
        <f t="shared" si="3207"/>
        <v>3.5691666666666663E-2</v>
      </c>
      <c r="Q2286" s="442">
        <f t="shared" si="3263"/>
        <v>5.3099999999999996E-3</v>
      </c>
      <c r="R2286" s="442">
        <f t="shared" si="3264"/>
        <v>2.7499999999999998E-3</v>
      </c>
      <c r="S2286" s="442">
        <f t="shared" si="3265"/>
        <v>3.5999999999999999E-3</v>
      </c>
      <c r="T2286" s="442">
        <f t="shared" si="3266"/>
        <v>6.11E-3</v>
      </c>
      <c r="V2286" s="442">
        <f>AVERAGE(Q2286:T2286)</f>
        <v>4.4425000000000003E-3</v>
      </c>
      <c r="W2286" s="445"/>
      <c r="X2286" s="265">
        <f>AVERAGE(Q2285:T2286)</f>
        <v>6.6687500000000002E-3</v>
      </c>
      <c r="Y2286" s="266">
        <v>326</v>
      </c>
      <c r="Z2286" s="518" t="s">
        <v>58</v>
      </c>
      <c r="AA2286" s="519">
        <f>AVERAGE(D2256:E2286)</f>
        <v>3.4312903225806463E-2</v>
      </c>
      <c r="AB2286" s="519">
        <f>AVERAGE(F2256:H2286)</f>
        <v>2.6752222222222226E-2</v>
      </c>
      <c r="AC2286" s="519">
        <f>AVERAGE(I2256:J2286)</f>
        <v>2.5729354838709678E-2</v>
      </c>
      <c r="AD2286" s="519">
        <f>AVERAGE(K2256:L2286)</f>
        <v>3.5708064516129026E-2</v>
      </c>
    </row>
    <row r="2287" spans="1:30" ht="17.45" customHeight="1" x14ac:dyDescent="0.25">
      <c r="A2287" s="257">
        <f t="shared" si="3167"/>
        <v>4</v>
      </c>
      <c r="B2287" s="257">
        <f t="shared" si="3168"/>
        <v>2024</v>
      </c>
      <c r="C2287" s="115">
        <f t="shared" si="3235"/>
        <v>45383</v>
      </c>
      <c r="D2287" s="122"/>
      <c r="E2287" s="124">
        <v>3.3599999999999998E-2</v>
      </c>
      <c r="F2287" s="122"/>
      <c r="G2287" s="123">
        <v>4.2299999999999997E-2</v>
      </c>
      <c r="H2287" s="124"/>
      <c r="I2287" s="122"/>
      <c r="J2287" s="124">
        <v>2.2499999999999999E-2</v>
      </c>
      <c r="K2287" s="122"/>
      <c r="L2287" s="124">
        <v>3.3799999999999997E-2</v>
      </c>
      <c r="M2287" s="264">
        <f t="shared" si="3204"/>
        <v>3.4616666666666671E-2</v>
      </c>
      <c r="N2287" s="264">
        <f t="shared" si="3205"/>
        <v>2.7539428571428576E-2</v>
      </c>
      <c r="O2287" s="264">
        <f t="shared" si="3206"/>
        <v>2.6328999999999998E-2</v>
      </c>
      <c r="P2287" s="264">
        <f t="shared" si="3207"/>
        <v>3.6338333333333341E-2</v>
      </c>
      <c r="Q2287" s="265">
        <f t="shared" si="3263"/>
        <v>3.3599999999999998E-2</v>
      </c>
      <c r="R2287" s="265">
        <f t="shared" si="3264"/>
        <v>4.2299999999999997E-2</v>
      </c>
      <c r="S2287" s="265">
        <f t="shared" si="3265"/>
        <v>2.2499999999999999E-2</v>
      </c>
      <c r="T2287" s="265">
        <f t="shared" si="3266"/>
        <v>3.3799999999999997E-2</v>
      </c>
      <c r="W2287" s="265">
        <f t="shared" ref="W2287:W2291" si="3267">AVERAGE(Q2287:T2287)</f>
        <v>3.3049999999999996E-2</v>
      </c>
      <c r="Z2287" s="518" t="s">
        <v>59</v>
      </c>
      <c r="AA2287" s="519">
        <f>MAX(D2256:E2286)</f>
        <v>9.2399999999999996E-2</v>
      </c>
      <c r="AB2287" s="519">
        <f>MAX(F2256:H2286)</f>
        <v>6.0199999999999997E-2</v>
      </c>
      <c r="AC2287" s="519">
        <f>MAX(I2256:J2286)</f>
        <v>8.2100000000000006E-2</v>
      </c>
      <c r="AD2287" s="519">
        <f>MAX(K2256:L2286)</f>
        <v>8.7900000000000006E-2</v>
      </c>
    </row>
    <row r="2288" spans="1:30" ht="17.45" customHeight="1" thickBot="1" x14ac:dyDescent="0.3">
      <c r="A2288" s="257">
        <f t="shared" ref="A2288:A2351" si="3268">IF(ISNUMBER(C2288),MONTH(C2288),"")</f>
        <v>4</v>
      </c>
      <c r="B2288" s="257">
        <f t="shared" ref="B2288:B2351" si="3269">IF(ISNUMBER(C2288),YEAR(C2288),"")</f>
        <v>2024</v>
      </c>
      <c r="C2288" s="48">
        <f t="shared" si="3235"/>
        <v>45384</v>
      </c>
      <c r="D2288" s="275">
        <v>2.9399999999999999E-2</v>
      </c>
      <c r="E2288" s="276"/>
      <c r="F2288" s="275">
        <v>3.3300000000000003E-2</v>
      </c>
      <c r="G2288" s="277"/>
      <c r="H2288" s="276">
        <v>3.8199999999999998E-2</v>
      </c>
      <c r="I2288" s="275">
        <v>3.56E-2</v>
      </c>
      <c r="J2288" s="276"/>
      <c r="K2288" s="275">
        <v>2.7E-2</v>
      </c>
      <c r="L2288" s="276"/>
      <c r="M2288" s="264">
        <f t="shared" si="3204"/>
        <v>3.5230000000000004E-2</v>
      </c>
      <c r="N2288" s="264">
        <f t="shared" si="3205"/>
        <v>2.9137142857142858E-2</v>
      </c>
      <c r="O2288" s="264">
        <f t="shared" si="3206"/>
        <v>2.7411000000000001E-2</v>
      </c>
      <c r="P2288" s="264">
        <f t="shared" si="3207"/>
        <v>3.6851666666666665E-2</v>
      </c>
      <c r="Q2288" s="265">
        <f t="shared" si="3263"/>
        <v>2.9399999999999999E-2</v>
      </c>
      <c r="R2288" s="265">
        <f t="shared" si="3264"/>
        <v>3.5750000000000004E-2</v>
      </c>
      <c r="S2288" s="265">
        <f t="shared" si="3265"/>
        <v>3.56E-2</v>
      </c>
      <c r="T2288" s="265">
        <f t="shared" si="3266"/>
        <v>2.7E-2</v>
      </c>
      <c r="W2288" s="265">
        <f t="shared" si="3267"/>
        <v>3.1937500000000001E-2</v>
      </c>
      <c r="Z2288" s="520" t="s">
        <v>128</v>
      </c>
      <c r="AA2288" s="521">
        <f>COUNTIF(D2256:E2286,"&gt;=0.075")</f>
        <v>2</v>
      </c>
      <c r="AB2288" s="521">
        <f>COUNTIF(F2256:H2286,"&gt;=0.075")</f>
        <v>0</v>
      </c>
      <c r="AC2288" s="521">
        <f>COUNTIF(I2256:J2286,"&gt;=0.075")</f>
        <v>1</v>
      </c>
      <c r="AD2288" s="521">
        <f>COUNTIF(K2256:L2286,"&gt;=0.075")</f>
        <v>2</v>
      </c>
    </row>
    <row r="2289" spans="1:30" ht="17.45" customHeight="1" thickBot="1" x14ac:dyDescent="0.3">
      <c r="A2289" s="257">
        <f t="shared" si="3268"/>
        <v>4</v>
      </c>
      <c r="B2289" s="257">
        <f t="shared" si="3269"/>
        <v>2024</v>
      </c>
      <c r="C2289" s="8">
        <f t="shared" si="3235"/>
        <v>45385</v>
      </c>
      <c r="D2289" s="260"/>
      <c r="E2289" s="134">
        <v>0.10100000000000001</v>
      </c>
      <c r="F2289" s="260"/>
      <c r="G2289" s="262">
        <v>4.2700000000000002E-2</v>
      </c>
      <c r="H2289" s="261"/>
      <c r="I2289" s="260"/>
      <c r="J2289" s="261">
        <v>4.2099999999999999E-2</v>
      </c>
      <c r="K2289" s="260"/>
      <c r="L2289" s="261">
        <v>5.3499999999999999E-2</v>
      </c>
      <c r="M2289" s="264">
        <f t="shared" si="3204"/>
        <v>3.7666666666666668E-2</v>
      </c>
      <c r="N2289" s="264">
        <f t="shared" si="3205"/>
        <v>2.9557142857142855E-2</v>
      </c>
      <c r="O2289" s="264">
        <f t="shared" si="3206"/>
        <v>2.8100999999999998E-2</v>
      </c>
      <c r="P2289" s="264">
        <f t="shared" si="3207"/>
        <v>3.7461666666666678E-2</v>
      </c>
      <c r="Q2289" s="265">
        <f t="shared" si="3263"/>
        <v>0.10100000000000001</v>
      </c>
      <c r="R2289" s="265">
        <f t="shared" si="3264"/>
        <v>4.2700000000000002E-2</v>
      </c>
      <c r="S2289" s="265">
        <f t="shared" si="3265"/>
        <v>4.2099999999999999E-2</v>
      </c>
      <c r="T2289" s="265">
        <f t="shared" si="3266"/>
        <v>5.3499999999999999E-2</v>
      </c>
      <c r="W2289" s="265">
        <f t="shared" si="3267"/>
        <v>5.9824999999999996E-2</v>
      </c>
      <c r="AC2289" s="664">
        <f>SUM(AA2288:AD2288)</f>
        <v>5</v>
      </c>
      <c r="AD2289" s="522">
        <f>AVERAGE(AA2286:AD2286)</f>
        <v>3.0625636200716847E-2</v>
      </c>
    </row>
    <row r="2290" spans="1:30" ht="17.45" customHeight="1" x14ac:dyDescent="0.25">
      <c r="A2290" s="257">
        <f t="shared" si="3268"/>
        <v>4</v>
      </c>
      <c r="B2290" s="257">
        <f t="shared" si="3269"/>
        <v>2024</v>
      </c>
      <c r="C2290" s="8">
        <f t="shared" si="3235"/>
        <v>45386</v>
      </c>
      <c r="D2290" s="260">
        <v>7.0300000000000001E-2</v>
      </c>
      <c r="E2290" s="261"/>
      <c r="F2290" s="260">
        <v>2.2499999999999999E-2</v>
      </c>
      <c r="G2290" s="262"/>
      <c r="H2290" s="261"/>
      <c r="I2290" s="260">
        <v>2.47E-2</v>
      </c>
      <c r="J2290" s="261"/>
      <c r="K2290" s="332">
        <v>9.64E-2</v>
      </c>
      <c r="L2290" s="261"/>
      <c r="M2290" s="264">
        <f t="shared" si="3204"/>
        <v>3.910000000000001E-2</v>
      </c>
      <c r="N2290" s="264">
        <f t="shared" si="3205"/>
        <v>2.8962857142857144E-2</v>
      </c>
      <c r="O2290" s="264">
        <f t="shared" si="3206"/>
        <v>2.7754333333333332E-2</v>
      </c>
      <c r="P2290" s="264">
        <f t="shared" si="3207"/>
        <v>3.9571666666666672E-2</v>
      </c>
      <c r="Q2290" s="265">
        <f t="shared" si="3263"/>
        <v>7.0300000000000001E-2</v>
      </c>
      <c r="R2290" s="265">
        <f t="shared" si="3264"/>
        <v>2.2499999999999999E-2</v>
      </c>
      <c r="S2290" s="265">
        <f t="shared" si="3265"/>
        <v>2.47E-2</v>
      </c>
      <c r="T2290" s="334">
        <f t="shared" si="3266"/>
        <v>9.64E-2</v>
      </c>
      <c r="W2290" s="265">
        <f t="shared" si="3267"/>
        <v>5.3474999999999995E-2</v>
      </c>
      <c r="AA2290" s="605">
        <f>AA2286-AA2255</f>
        <v>1.3799454949944393E-2</v>
      </c>
      <c r="AB2290" s="605">
        <f t="shared" ref="AB2290:AD2290" si="3270">AB2286-AB2255</f>
        <v>3.5910457516339957E-3</v>
      </c>
      <c r="AC2290" s="605">
        <f t="shared" si="3270"/>
        <v>3.2659065628476043E-3</v>
      </c>
      <c r="AD2290" s="605">
        <f t="shared" si="3270"/>
        <v>1.3655305895439365E-2</v>
      </c>
    </row>
    <row r="2291" spans="1:30" ht="17.45" customHeight="1" x14ac:dyDescent="0.25">
      <c r="A2291" s="257">
        <f t="shared" si="3268"/>
        <v>4</v>
      </c>
      <c r="B2291" s="257">
        <f t="shared" si="3269"/>
        <v>2024</v>
      </c>
      <c r="C2291" s="8">
        <f t="shared" si="3235"/>
        <v>45387</v>
      </c>
      <c r="D2291" s="260"/>
      <c r="E2291" s="134">
        <v>0.20899999999999999</v>
      </c>
      <c r="F2291" s="260"/>
      <c r="G2291" s="262">
        <v>3.7100000000000001E-2</v>
      </c>
      <c r="H2291" s="261"/>
      <c r="I2291" s="260"/>
      <c r="J2291" s="261">
        <v>1.7500000000000002E-2</v>
      </c>
      <c r="K2291" s="260"/>
      <c r="L2291" s="261">
        <v>1.9900000000000001E-2</v>
      </c>
      <c r="M2291" s="264">
        <f t="shared" si="3204"/>
        <v>4.5713333333333342E-2</v>
      </c>
      <c r="N2291" s="264">
        <f t="shared" si="3205"/>
        <v>2.9508571428571426E-2</v>
      </c>
      <c r="O2291" s="264">
        <f t="shared" si="3206"/>
        <v>2.7684333333333328E-2</v>
      </c>
      <c r="P2291" s="264">
        <f t="shared" si="3207"/>
        <v>3.9511666666666674E-2</v>
      </c>
      <c r="Q2291" s="334">
        <f t="shared" si="3263"/>
        <v>0.20899999999999999</v>
      </c>
      <c r="R2291" s="265">
        <f t="shared" si="3264"/>
        <v>3.7100000000000001E-2</v>
      </c>
      <c r="S2291" s="265">
        <f t="shared" si="3265"/>
        <v>1.7500000000000002E-2</v>
      </c>
      <c r="T2291" s="265">
        <f t="shared" si="3266"/>
        <v>1.9900000000000001E-2</v>
      </c>
      <c r="W2291" s="265">
        <f t="shared" si="3267"/>
        <v>7.0874999999999994E-2</v>
      </c>
      <c r="X2291" s="265">
        <f>AVERAGE(Q2287:T2291)</f>
        <v>4.9832499999999995E-2</v>
      </c>
      <c r="Y2291" s="266">
        <v>327</v>
      </c>
      <c r="AD2291" s="605">
        <f>AD2289-AD2258</f>
        <v>8.5779282899663412E-3</v>
      </c>
    </row>
    <row r="2292" spans="1:30" ht="17.45" customHeight="1" x14ac:dyDescent="0.25">
      <c r="A2292" s="257">
        <f t="shared" si="3268"/>
        <v>4</v>
      </c>
      <c r="B2292" s="257">
        <f t="shared" si="3269"/>
        <v>2024</v>
      </c>
      <c r="C2292" s="435">
        <f t="shared" si="3235"/>
        <v>45388</v>
      </c>
      <c r="D2292" s="434">
        <v>2.0199999999999999E-2</v>
      </c>
      <c r="E2292" s="436"/>
      <c r="F2292" s="434"/>
      <c r="G2292" s="438"/>
      <c r="H2292" s="436">
        <v>1.46E-2</v>
      </c>
      <c r="I2292" s="434">
        <v>1.26E-2</v>
      </c>
      <c r="J2292" s="436"/>
      <c r="K2292" s="434">
        <v>2.23E-2</v>
      </c>
      <c r="L2292" s="436"/>
      <c r="M2292" s="651">
        <f t="shared" si="3204"/>
        <v>4.5916666666666675E-2</v>
      </c>
      <c r="N2292" s="651">
        <f t="shared" si="3205"/>
        <v>2.929428571428571E-2</v>
      </c>
      <c r="O2292" s="651">
        <f t="shared" si="3206"/>
        <v>2.7444333333333331E-2</v>
      </c>
      <c r="P2292" s="651">
        <f t="shared" si="3207"/>
        <v>3.9608333333333343E-2</v>
      </c>
      <c r="Q2292" s="442">
        <f t="shared" ref="Q2292:Q2295" si="3271">IFERROR(AVERAGE(D2292:E2292),"")</f>
        <v>2.0199999999999999E-2</v>
      </c>
      <c r="R2292" s="442">
        <f t="shared" ref="R2292:R2295" si="3272">IFERROR(AVERAGE(F2292:H2292),"")</f>
        <v>1.46E-2</v>
      </c>
      <c r="S2292" s="442">
        <f t="shared" ref="S2292:S2295" si="3273">IFERROR(AVERAGE(I2292:J2292),"")</f>
        <v>1.26E-2</v>
      </c>
      <c r="T2292" s="442">
        <f t="shared" ref="T2292:T2295" si="3274">IFERROR(AVERAGE(K2292:L2292),"")</f>
        <v>2.23E-2</v>
      </c>
      <c r="V2292" s="442">
        <f>AVERAGE(Q2292:T2292)</f>
        <v>1.7425E-2</v>
      </c>
      <c r="W2292" s="445"/>
      <c r="X2292" s="257"/>
      <c r="Y2292" s="266">
        <v>327</v>
      </c>
    </row>
    <row r="2293" spans="1:30" ht="17.45" customHeight="1" x14ac:dyDescent="0.25">
      <c r="A2293" s="257">
        <f t="shared" si="3268"/>
        <v>4</v>
      </c>
      <c r="B2293" s="257">
        <f t="shared" si="3269"/>
        <v>2024</v>
      </c>
      <c r="C2293" s="435">
        <f t="shared" si="3235"/>
        <v>45389</v>
      </c>
      <c r="D2293" s="434"/>
      <c r="E2293" s="436">
        <v>1.8800000000000001E-2</v>
      </c>
      <c r="F2293" s="434"/>
      <c r="G2293" s="438">
        <v>8.4600000000000005E-3</v>
      </c>
      <c r="H2293" s="436"/>
      <c r="I2293" s="434"/>
      <c r="J2293" s="436">
        <v>7.7799999999999996E-3</v>
      </c>
      <c r="K2293" s="434"/>
      <c r="L2293" s="436">
        <v>2.3099999999999999E-2</v>
      </c>
      <c r="M2293" s="651">
        <f t="shared" si="3204"/>
        <v>4.5613333333333332E-2</v>
      </c>
      <c r="N2293" s="651">
        <f t="shared" si="3205"/>
        <v>2.7898857142857142E-2</v>
      </c>
      <c r="O2293" s="651">
        <f t="shared" si="3206"/>
        <v>2.6533666666666667E-2</v>
      </c>
      <c r="P2293" s="651">
        <f t="shared" si="3207"/>
        <v>3.9618333333333332E-2</v>
      </c>
      <c r="Q2293" s="442">
        <f t="shared" si="3271"/>
        <v>1.8800000000000001E-2</v>
      </c>
      <c r="R2293" s="442">
        <f t="shared" si="3272"/>
        <v>8.4600000000000005E-3</v>
      </c>
      <c r="S2293" s="442">
        <f t="shared" si="3273"/>
        <v>7.7799999999999996E-3</v>
      </c>
      <c r="T2293" s="442">
        <f t="shared" si="3274"/>
        <v>2.3099999999999999E-2</v>
      </c>
      <c r="V2293" s="442">
        <f>AVERAGE(Q2293:T2293)</f>
        <v>1.4534999999999999E-2</v>
      </c>
      <c r="W2293" s="445"/>
      <c r="X2293" s="265">
        <f>AVERAGE(Q2292:T2293)</f>
        <v>1.5979999999999998E-2</v>
      </c>
      <c r="Y2293" s="266">
        <v>327</v>
      </c>
    </row>
    <row r="2294" spans="1:30" ht="17.45" customHeight="1" x14ac:dyDescent="0.25">
      <c r="A2294" s="257">
        <f t="shared" si="3268"/>
        <v>4</v>
      </c>
      <c r="B2294" s="257">
        <f t="shared" si="3269"/>
        <v>2024</v>
      </c>
      <c r="C2294" s="48">
        <f t="shared" si="3235"/>
        <v>45390</v>
      </c>
      <c r="D2294" s="275">
        <v>5.2400000000000002E-2</v>
      </c>
      <c r="E2294" s="276"/>
      <c r="F2294" s="275">
        <v>3.4200000000000001E-2</v>
      </c>
      <c r="G2294" s="277"/>
      <c r="H2294" s="276">
        <v>3.0599999999999999E-2</v>
      </c>
      <c r="I2294" s="275">
        <v>3.4200000000000001E-2</v>
      </c>
      <c r="J2294" s="276"/>
      <c r="K2294" s="275">
        <v>3.1399999999999997E-2</v>
      </c>
      <c r="L2294" s="276"/>
      <c r="M2294" s="264">
        <f t="shared" si="3204"/>
        <v>4.6610000000000006E-2</v>
      </c>
      <c r="N2294" s="264">
        <f t="shared" si="3205"/>
        <v>2.8461714285714285E-2</v>
      </c>
      <c r="O2294" s="264">
        <f t="shared" si="3206"/>
        <v>2.7107000000000003E-2</v>
      </c>
      <c r="P2294" s="264">
        <f t="shared" si="3207"/>
        <v>3.9881666666666676E-2</v>
      </c>
      <c r="Q2294" s="265">
        <f t="shared" si="3271"/>
        <v>5.2400000000000002E-2</v>
      </c>
      <c r="R2294" s="265">
        <f t="shared" si="3272"/>
        <v>3.2399999999999998E-2</v>
      </c>
      <c r="S2294" s="265">
        <f t="shared" si="3273"/>
        <v>3.4200000000000001E-2</v>
      </c>
      <c r="T2294" s="265">
        <f t="shared" si="3274"/>
        <v>3.1399999999999997E-2</v>
      </c>
      <c r="W2294" s="265">
        <f t="shared" ref="W2294:W2295" si="3275">AVERAGE(Q2294:T2294)</f>
        <v>3.7599999999999995E-2</v>
      </c>
    </row>
    <row r="2295" spans="1:30" ht="17.45" customHeight="1" x14ac:dyDescent="0.25">
      <c r="A2295" s="257">
        <f t="shared" si="3268"/>
        <v>4</v>
      </c>
      <c r="B2295" s="257">
        <f t="shared" si="3269"/>
        <v>2024</v>
      </c>
      <c r="C2295" s="8">
        <f t="shared" si="3235"/>
        <v>45391</v>
      </c>
      <c r="D2295" s="260"/>
      <c r="E2295" s="261">
        <v>7.1999999999999995E-2</v>
      </c>
      <c r="F2295" s="260"/>
      <c r="G2295" s="262">
        <v>4.4400000000000002E-2</v>
      </c>
      <c r="H2295" s="261"/>
      <c r="I2295" s="260"/>
      <c r="J2295" s="261">
        <v>3.8399999999999997E-2</v>
      </c>
      <c r="K2295" s="260"/>
      <c r="L2295" s="261">
        <v>5.3999999999999999E-2</v>
      </c>
      <c r="M2295" s="264">
        <f t="shared" si="3204"/>
        <v>4.8636666666666675E-2</v>
      </c>
      <c r="N2295" s="264">
        <f t="shared" si="3205"/>
        <v>2.9275999999999996E-2</v>
      </c>
      <c r="O2295" s="264">
        <f t="shared" si="3206"/>
        <v>2.8141000000000006E-2</v>
      </c>
      <c r="P2295" s="264">
        <f t="shared" si="3207"/>
        <v>4.1148333333333342E-2</v>
      </c>
      <c r="Q2295" s="265">
        <f t="shared" si="3271"/>
        <v>7.1999999999999995E-2</v>
      </c>
      <c r="R2295" s="265">
        <f t="shared" si="3272"/>
        <v>4.4400000000000002E-2</v>
      </c>
      <c r="S2295" s="265">
        <f t="shared" si="3273"/>
        <v>3.8399999999999997E-2</v>
      </c>
      <c r="T2295" s="265">
        <f t="shared" si="3274"/>
        <v>5.3999999999999999E-2</v>
      </c>
      <c r="W2295" s="265">
        <f t="shared" si="3275"/>
        <v>5.2199999999999996E-2</v>
      </c>
    </row>
    <row r="2296" spans="1:30" ht="17.45" customHeight="1" x14ac:dyDescent="0.25">
      <c r="A2296" s="257">
        <f t="shared" si="3268"/>
        <v>4</v>
      </c>
      <c r="B2296" s="257">
        <f t="shared" si="3269"/>
        <v>2024</v>
      </c>
      <c r="C2296" s="8">
        <f t="shared" si="3235"/>
        <v>45392</v>
      </c>
      <c r="D2296" s="260">
        <v>7.6299999999999996E-3</v>
      </c>
      <c r="E2296" s="261"/>
      <c r="F2296" s="260">
        <v>1.2999999999999999E-2</v>
      </c>
      <c r="G2296" s="262"/>
      <c r="H2296" s="261"/>
      <c r="I2296" s="260">
        <v>1.0500000000000001E-2</v>
      </c>
      <c r="J2296" s="261"/>
      <c r="K2296" s="260">
        <v>1.04E-2</v>
      </c>
      <c r="L2296" s="261"/>
      <c r="M2296" s="264">
        <f t="shared" si="3204"/>
        <v>4.705433333333333E-2</v>
      </c>
      <c r="N2296" s="264">
        <f t="shared" si="3205"/>
        <v>2.8635999999999991E-2</v>
      </c>
      <c r="O2296" s="264">
        <f t="shared" si="3206"/>
        <v>2.7217666666666661E-2</v>
      </c>
      <c r="P2296" s="264">
        <f t="shared" si="3207"/>
        <v>4.0251666666666679E-2</v>
      </c>
      <c r="Q2296" s="265">
        <f t="shared" ref="Q2296" si="3276">IFERROR(AVERAGE(D2296:E2296),"")</f>
        <v>7.6299999999999996E-3</v>
      </c>
      <c r="R2296" s="265">
        <f t="shared" ref="R2296" si="3277">IFERROR(AVERAGE(F2296:H2296),"")</f>
        <v>1.2999999999999999E-2</v>
      </c>
      <c r="S2296" s="265">
        <f t="shared" ref="S2296" si="3278">IFERROR(AVERAGE(I2296:J2296),"")</f>
        <v>1.0500000000000001E-2</v>
      </c>
      <c r="T2296" s="265">
        <f t="shared" ref="T2296" si="3279">IFERROR(AVERAGE(K2296:L2296),"")</f>
        <v>1.04E-2</v>
      </c>
      <c r="W2296" s="265">
        <f t="shared" ref="W2296" si="3280">AVERAGE(Q2296:T2296)</f>
        <v>1.0382499999999999E-2</v>
      </c>
    </row>
    <row r="2297" spans="1:30" ht="17.45" customHeight="1" x14ac:dyDescent="0.25">
      <c r="A2297" s="257">
        <f t="shared" si="3268"/>
        <v>4</v>
      </c>
      <c r="B2297" s="257">
        <f t="shared" si="3269"/>
        <v>2024</v>
      </c>
      <c r="C2297" s="8">
        <f t="shared" si="3235"/>
        <v>45393</v>
      </c>
      <c r="D2297" s="260"/>
      <c r="E2297" s="261">
        <v>0.06</v>
      </c>
      <c r="F2297" s="260"/>
      <c r="G2297" s="262">
        <v>5.1499999999999997E-2</v>
      </c>
      <c r="H2297" s="261"/>
      <c r="I2297" s="260"/>
      <c r="J2297" s="261">
        <v>4.02E-2</v>
      </c>
      <c r="K2297" s="260"/>
      <c r="L2297" s="261">
        <v>5.3999999999999999E-2</v>
      </c>
      <c r="M2297" s="264">
        <f t="shared" si="3204"/>
        <v>4.7651000000000006E-2</v>
      </c>
      <c r="N2297" s="264">
        <f t="shared" si="3205"/>
        <v>2.838742857142857E-2</v>
      </c>
      <c r="O2297" s="264">
        <f t="shared" si="3206"/>
        <v>2.6724333333333333E-2</v>
      </c>
      <c r="P2297" s="264">
        <f t="shared" si="3207"/>
        <v>3.9335000000000009E-2</v>
      </c>
      <c r="Q2297" s="265">
        <f t="shared" ref="Q2297:Q2301" si="3281">IFERROR(AVERAGE(D2297:E2297),"")</f>
        <v>0.06</v>
      </c>
      <c r="R2297" s="265">
        <f t="shared" ref="R2297:R2301" si="3282">IFERROR(AVERAGE(F2297:H2297),"")</f>
        <v>5.1499999999999997E-2</v>
      </c>
      <c r="S2297" s="265">
        <f t="shared" ref="S2297:S2301" si="3283">IFERROR(AVERAGE(I2297:J2297),"")</f>
        <v>4.02E-2</v>
      </c>
      <c r="T2297" s="265">
        <f t="shared" ref="T2297:T2301" si="3284">IFERROR(AVERAGE(K2297:L2297),"")</f>
        <v>5.3999999999999999E-2</v>
      </c>
      <c r="W2297" s="265">
        <f t="shared" ref="W2297:W2298" si="3285">AVERAGE(Q2297:T2297)</f>
        <v>5.1424999999999998E-2</v>
      </c>
    </row>
    <row r="2298" spans="1:30" ht="17.45" customHeight="1" x14ac:dyDescent="0.25">
      <c r="A2298" s="257">
        <f t="shared" si="3268"/>
        <v>4</v>
      </c>
      <c r="B2298" s="257">
        <f t="shared" si="3269"/>
        <v>2024</v>
      </c>
      <c r="C2298" s="8">
        <f t="shared" si="3235"/>
        <v>45394</v>
      </c>
      <c r="D2298" s="252">
        <v>1.78E-2</v>
      </c>
      <c r="E2298" s="253"/>
      <c r="F2298" s="252"/>
      <c r="G2298" s="254"/>
      <c r="H2298" s="253">
        <v>2.2599999999999999E-2</v>
      </c>
      <c r="I2298" s="252">
        <v>2.9499999999999998E-2</v>
      </c>
      <c r="J2298" s="253"/>
      <c r="K2298" s="252">
        <v>6.1499999999999999E-2</v>
      </c>
      <c r="L2298" s="253"/>
      <c r="M2298" s="264">
        <f t="shared" si="3204"/>
        <v>4.6684333333333335E-2</v>
      </c>
      <c r="N2298" s="264">
        <f t="shared" si="3205"/>
        <v>2.7567428571428566E-2</v>
      </c>
      <c r="O2298" s="264">
        <f t="shared" si="3206"/>
        <v>2.6620999999999999E-2</v>
      </c>
      <c r="P2298" s="264">
        <f t="shared" si="3207"/>
        <v>3.845500000000001E-2</v>
      </c>
      <c r="Q2298" s="265">
        <f t="shared" si="3281"/>
        <v>1.78E-2</v>
      </c>
      <c r="R2298" s="265">
        <f t="shared" si="3282"/>
        <v>2.2599999999999999E-2</v>
      </c>
      <c r="S2298" s="265">
        <f t="shared" si="3283"/>
        <v>2.9499999999999998E-2</v>
      </c>
      <c r="T2298" s="265">
        <f t="shared" si="3284"/>
        <v>6.1499999999999999E-2</v>
      </c>
      <c r="W2298" s="265">
        <f t="shared" si="3285"/>
        <v>3.2849999999999997E-2</v>
      </c>
      <c r="X2298" s="265">
        <f>AVERAGE(Q2294:T2298)</f>
        <v>3.6891500000000008E-2</v>
      </c>
      <c r="Y2298" s="266">
        <v>328</v>
      </c>
    </row>
    <row r="2299" spans="1:30" ht="17.45" customHeight="1" x14ac:dyDescent="0.25">
      <c r="A2299" s="257">
        <f t="shared" si="3268"/>
        <v>4</v>
      </c>
      <c r="B2299" s="257">
        <f t="shared" si="3269"/>
        <v>2024</v>
      </c>
      <c r="C2299" s="435">
        <f t="shared" si="3235"/>
        <v>45395</v>
      </c>
      <c r="D2299" s="448"/>
      <c r="E2299" s="449">
        <v>1.5100000000000001E-2</v>
      </c>
      <c r="F2299" s="448"/>
      <c r="G2299" s="450">
        <v>5.8599999999999999E-2</v>
      </c>
      <c r="H2299" s="449"/>
      <c r="I2299" s="448"/>
      <c r="J2299" s="449">
        <v>1.1299999999999999E-2</v>
      </c>
      <c r="K2299" s="448"/>
      <c r="L2299" s="449">
        <v>1.8800000000000001E-2</v>
      </c>
      <c r="M2299" s="651">
        <f t="shared" si="3204"/>
        <v>4.6471000000000005E-2</v>
      </c>
      <c r="N2299" s="651">
        <f t="shared" si="3205"/>
        <v>2.7953142857142847E-2</v>
      </c>
      <c r="O2299" s="651">
        <f t="shared" si="3206"/>
        <v>2.4260999999999994E-2</v>
      </c>
      <c r="P2299" s="651">
        <f t="shared" si="3207"/>
        <v>3.7378333333333326E-2</v>
      </c>
      <c r="Q2299" s="442">
        <f t="shared" si="3281"/>
        <v>1.5100000000000001E-2</v>
      </c>
      <c r="R2299" s="442">
        <f t="shared" si="3282"/>
        <v>5.8599999999999999E-2</v>
      </c>
      <c r="S2299" s="442">
        <f t="shared" si="3283"/>
        <v>1.1299999999999999E-2</v>
      </c>
      <c r="T2299" s="442">
        <f t="shared" si="3284"/>
        <v>1.8800000000000001E-2</v>
      </c>
      <c r="V2299" s="442">
        <f>AVERAGE(Q2299:T2299)</f>
        <v>2.5950000000000001E-2</v>
      </c>
      <c r="W2299" s="445"/>
      <c r="X2299" s="257"/>
      <c r="Y2299" s="266">
        <v>328</v>
      </c>
    </row>
    <row r="2300" spans="1:30" ht="17.45" customHeight="1" x14ac:dyDescent="0.25">
      <c r="A2300" s="257">
        <f t="shared" si="3268"/>
        <v>4</v>
      </c>
      <c r="B2300" s="257">
        <f t="shared" si="3269"/>
        <v>2024</v>
      </c>
      <c r="C2300" s="48">
        <f t="shared" si="3235"/>
        <v>45396</v>
      </c>
      <c r="D2300" s="434">
        <v>5.7999999999999996E-3</v>
      </c>
      <c r="E2300" s="436"/>
      <c r="F2300" s="434">
        <v>1.04E-2</v>
      </c>
      <c r="G2300" s="438"/>
      <c r="H2300" s="436">
        <v>1.0500000000000001E-2</v>
      </c>
      <c r="I2300" s="434">
        <v>4.2199999999999998E-3</v>
      </c>
      <c r="J2300" s="436"/>
      <c r="K2300" s="434">
        <v>9.2200000000000008E-3</v>
      </c>
      <c r="L2300" s="436"/>
      <c r="M2300" s="651">
        <f t="shared" si="3204"/>
        <v>4.5510999999999996E-2</v>
      </c>
      <c r="N2300" s="651">
        <f t="shared" si="3205"/>
        <v>2.6661714285714275E-2</v>
      </c>
      <c r="O2300" s="651">
        <f t="shared" si="3206"/>
        <v>2.3491666666666668E-2</v>
      </c>
      <c r="P2300" s="651">
        <f t="shared" si="3207"/>
        <v>3.6165666666666665E-2</v>
      </c>
      <c r="Q2300" s="442">
        <f t="shared" si="3281"/>
        <v>5.7999999999999996E-3</v>
      </c>
      <c r="R2300" s="442">
        <f t="shared" si="3282"/>
        <v>1.0450000000000001E-2</v>
      </c>
      <c r="S2300" s="442">
        <f t="shared" si="3283"/>
        <v>4.2199999999999998E-3</v>
      </c>
      <c r="T2300" s="442">
        <f t="shared" si="3284"/>
        <v>9.2200000000000008E-3</v>
      </c>
      <c r="V2300" s="442">
        <f>AVERAGE(Q2300:T2300)</f>
        <v>7.4225000000000003E-3</v>
      </c>
      <c r="W2300" s="445"/>
      <c r="X2300" s="265">
        <f>AVERAGE(Q2299:T2300)</f>
        <v>1.668625E-2</v>
      </c>
      <c r="Y2300" s="266">
        <v>328</v>
      </c>
    </row>
    <row r="2301" spans="1:30" ht="17.45" customHeight="1" x14ac:dyDescent="0.25">
      <c r="A2301" s="257">
        <f t="shared" si="3268"/>
        <v>4</v>
      </c>
      <c r="B2301" s="257">
        <f t="shared" si="3269"/>
        <v>2024</v>
      </c>
      <c r="C2301" s="8">
        <f t="shared" si="3235"/>
        <v>45397</v>
      </c>
      <c r="D2301" s="260"/>
      <c r="E2301" s="261">
        <v>2.58E-2</v>
      </c>
      <c r="F2301" s="260"/>
      <c r="G2301" s="262">
        <v>2.6800000000000001E-2</v>
      </c>
      <c r="H2301" s="261"/>
      <c r="I2301" s="260"/>
      <c r="J2301" s="261">
        <v>1.8100000000000002E-2</v>
      </c>
      <c r="K2301" s="260"/>
      <c r="L2301" s="261">
        <v>1.8800000000000001E-2</v>
      </c>
      <c r="M2301" s="264">
        <f t="shared" si="3204"/>
        <v>4.5787666666666664E-2</v>
      </c>
      <c r="N2301" s="264">
        <f t="shared" si="3205"/>
        <v>2.6835999999999988E-2</v>
      </c>
      <c r="O2301" s="264">
        <f t="shared" si="3206"/>
        <v>2.3721666666666662E-2</v>
      </c>
      <c r="P2301" s="264">
        <f t="shared" si="3207"/>
        <v>3.5755666666666665E-2</v>
      </c>
      <c r="Q2301" s="265">
        <f t="shared" si="3281"/>
        <v>2.58E-2</v>
      </c>
      <c r="R2301" s="265">
        <f t="shared" si="3282"/>
        <v>2.6800000000000001E-2</v>
      </c>
      <c r="S2301" s="265">
        <f t="shared" si="3283"/>
        <v>1.8100000000000002E-2</v>
      </c>
      <c r="T2301" s="265">
        <f t="shared" si="3284"/>
        <v>1.8800000000000001E-2</v>
      </c>
      <c r="W2301" s="265">
        <f t="shared" ref="W2301:W2305" si="3286">AVERAGE(Q2301:T2301)</f>
        <v>2.2374999999999999E-2</v>
      </c>
    </row>
    <row r="2302" spans="1:30" ht="17.45" customHeight="1" x14ac:dyDescent="0.25">
      <c r="A2302" s="257">
        <f t="shared" si="3268"/>
        <v>4</v>
      </c>
      <c r="B2302" s="257">
        <f t="shared" si="3269"/>
        <v>2024</v>
      </c>
      <c r="C2302" s="8">
        <f t="shared" si="3235"/>
        <v>45398</v>
      </c>
      <c r="D2302" s="260">
        <v>3.2300000000000002E-2</v>
      </c>
      <c r="E2302" s="261"/>
      <c r="F2302" s="260">
        <v>3.3000000000000002E-2</v>
      </c>
      <c r="G2302" s="262"/>
      <c r="H2302" s="261"/>
      <c r="I2302" s="260">
        <v>3.5700000000000003E-2</v>
      </c>
      <c r="J2302" s="261"/>
      <c r="K2302" s="260">
        <v>3.61E-2</v>
      </c>
      <c r="L2302" s="261"/>
      <c r="M2302" s="264">
        <f t="shared" si="3204"/>
        <v>4.6534666666666662E-2</v>
      </c>
      <c r="N2302" s="264">
        <f t="shared" si="3205"/>
        <v>2.7570285714285707E-2</v>
      </c>
      <c r="O2302" s="264">
        <f t="shared" si="3206"/>
        <v>2.4688666666666668E-2</v>
      </c>
      <c r="P2302" s="264">
        <f t="shared" si="3207"/>
        <v>3.6482333333333332E-2</v>
      </c>
      <c r="Q2302" s="265">
        <f t="shared" ref="Q2302:Q2311" si="3287">IFERROR(AVERAGE(D2302:E2302),"")</f>
        <v>3.2300000000000002E-2</v>
      </c>
      <c r="R2302" s="265">
        <f t="shared" ref="R2302:R2311" si="3288">IFERROR(AVERAGE(F2302:H2302),"")</f>
        <v>3.3000000000000002E-2</v>
      </c>
      <c r="S2302" s="265">
        <f t="shared" ref="S2302:S2311" si="3289">IFERROR(AVERAGE(I2302:J2302),"")</f>
        <v>3.5700000000000003E-2</v>
      </c>
      <c r="T2302" s="265">
        <f t="shared" ref="T2302:T2311" si="3290">IFERROR(AVERAGE(K2302:L2302),"")</f>
        <v>3.61E-2</v>
      </c>
      <c r="W2302" s="265">
        <f t="shared" si="3286"/>
        <v>3.4275E-2</v>
      </c>
    </row>
    <row r="2303" spans="1:30" ht="17.45" customHeight="1" x14ac:dyDescent="0.25">
      <c r="A2303" s="257">
        <f t="shared" si="3268"/>
        <v>4</v>
      </c>
      <c r="B2303" s="257">
        <f t="shared" si="3269"/>
        <v>2024</v>
      </c>
      <c r="C2303" s="8">
        <f t="shared" si="3235"/>
        <v>45399</v>
      </c>
      <c r="D2303" s="260"/>
      <c r="E2303" s="261">
        <v>2.87E-2</v>
      </c>
      <c r="F2303" s="260"/>
      <c r="G2303" s="262">
        <v>3.6900000000000002E-2</v>
      </c>
      <c r="H2303" s="261"/>
      <c r="I2303" s="260"/>
      <c r="J2303" s="261">
        <v>3.2199999999999999E-2</v>
      </c>
      <c r="K2303" s="260"/>
      <c r="L2303" s="261">
        <v>3.8199999999999998E-2</v>
      </c>
      <c r="M2303" s="264">
        <f t="shared" si="3204"/>
        <v>4.6704666666666665E-2</v>
      </c>
      <c r="N2303" s="264">
        <f t="shared" si="3205"/>
        <v>2.7698857142857136E-2</v>
      </c>
      <c r="O2303" s="264">
        <f t="shared" si="3206"/>
        <v>2.4545333333333329E-2</v>
      </c>
      <c r="P2303" s="264">
        <f t="shared" si="3207"/>
        <v>3.631566666666667E-2</v>
      </c>
      <c r="Q2303" s="265">
        <f t="shared" si="3287"/>
        <v>2.87E-2</v>
      </c>
      <c r="R2303" s="265">
        <f t="shared" si="3288"/>
        <v>3.6900000000000002E-2</v>
      </c>
      <c r="S2303" s="265">
        <f t="shared" si="3289"/>
        <v>3.2199999999999999E-2</v>
      </c>
      <c r="T2303" s="265">
        <f t="shared" si="3290"/>
        <v>3.8199999999999998E-2</v>
      </c>
      <c r="W2303" s="265">
        <f t="shared" si="3286"/>
        <v>3.4000000000000002E-2</v>
      </c>
    </row>
    <row r="2304" spans="1:30" ht="17.45" customHeight="1" x14ac:dyDescent="0.25">
      <c r="A2304" s="257">
        <f t="shared" si="3268"/>
        <v>4</v>
      </c>
      <c r="B2304" s="257">
        <f t="shared" si="3269"/>
        <v>2024</v>
      </c>
      <c r="C2304" s="8">
        <f t="shared" si="3235"/>
        <v>45400</v>
      </c>
      <c r="D2304" s="260">
        <v>3.4599999999999999E-2</v>
      </c>
      <c r="E2304" s="261"/>
      <c r="F2304" s="260"/>
      <c r="G2304" s="262"/>
      <c r="H2304" s="261">
        <v>1.78E-2</v>
      </c>
      <c r="I2304" s="260">
        <v>2.6599999999999999E-2</v>
      </c>
      <c r="J2304" s="261"/>
      <c r="K2304" s="260">
        <v>3.27E-2</v>
      </c>
      <c r="L2304" s="261"/>
      <c r="M2304" s="264">
        <f t="shared" si="3204"/>
        <v>4.672133333333333E-2</v>
      </c>
      <c r="N2304" s="264">
        <f t="shared" si="3205"/>
        <v>2.7147428571428569E-2</v>
      </c>
      <c r="O2304" s="264">
        <f t="shared" si="3206"/>
        <v>2.4285333333333329E-2</v>
      </c>
      <c r="P2304" s="264">
        <f t="shared" si="3207"/>
        <v>3.5882333333333342E-2</v>
      </c>
      <c r="Q2304" s="265">
        <f t="shared" si="3287"/>
        <v>3.4599999999999999E-2</v>
      </c>
      <c r="R2304" s="265">
        <f t="shared" si="3288"/>
        <v>1.78E-2</v>
      </c>
      <c r="S2304" s="265">
        <f t="shared" si="3289"/>
        <v>2.6599999999999999E-2</v>
      </c>
      <c r="T2304" s="265">
        <f t="shared" si="3290"/>
        <v>3.27E-2</v>
      </c>
      <c r="W2304" s="265">
        <f t="shared" si="3286"/>
        <v>2.7924999999999998E-2</v>
      </c>
    </row>
    <row r="2305" spans="1:30" ht="17.45" customHeight="1" x14ac:dyDescent="0.25">
      <c r="A2305" s="257">
        <f t="shared" si="3268"/>
        <v>4</v>
      </c>
      <c r="B2305" s="257">
        <f t="shared" si="3269"/>
        <v>2024</v>
      </c>
      <c r="C2305" s="8">
        <f t="shared" si="3235"/>
        <v>45401</v>
      </c>
      <c r="D2305" s="260"/>
      <c r="E2305" s="261">
        <v>2.64E-2</v>
      </c>
      <c r="F2305" s="260"/>
      <c r="G2305" s="262">
        <v>2.47E-2</v>
      </c>
      <c r="H2305" s="261"/>
      <c r="I2305" s="260"/>
      <c r="J2305" s="261">
        <v>2.9499999999999998E-2</v>
      </c>
      <c r="K2305" s="260"/>
      <c r="L2305" s="261">
        <v>3.5000000000000003E-2</v>
      </c>
      <c r="M2305" s="264">
        <f t="shared" si="3204"/>
        <v>4.6294666666666671E-2</v>
      </c>
      <c r="N2305" s="264">
        <f t="shared" si="3205"/>
        <v>2.6818857142857137E-2</v>
      </c>
      <c r="O2305" s="264">
        <f t="shared" si="3206"/>
        <v>2.3651999999999999E-2</v>
      </c>
      <c r="P2305" s="264">
        <f t="shared" si="3207"/>
        <v>3.5342333333333337E-2</v>
      </c>
      <c r="Q2305" s="265">
        <f t="shared" si="3287"/>
        <v>2.64E-2</v>
      </c>
      <c r="R2305" s="265">
        <f t="shared" si="3288"/>
        <v>2.47E-2</v>
      </c>
      <c r="S2305" s="265">
        <f t="shared" si="3289"/>
        <v>2.9499999999999998E-2</v>
      </c>
      <c r="T2305" s="265">
        <f t="shared" si="3290"/>
        <v>3.5000000000000003E-2</v>
      </c>
      <c r="W2305" s="265">
        <f t="shared" si="3286"/>
        <v>2.8900000000000002E-2</v>
      </c>
      <c r="X2305" s="265">
        <f>AVERAGE(Q2301:T2305)</f>
        <v>2.9495000000000004E-2</v>
      </c>
      <c r="Y2305" s="266">
        <v>329</v>
      </c>
    </row>
    <row r="2306" spans="1:30" ht="17.45" customHeight="1" x14ac:dyDescent="0.25">
      <c r="A2306" s="257">
        <f t="shared" si="3268"/>
        <v>4</v>
      </c>
      <c r="B2306" s="257">
        <f t="shared" si="3269"/>
        <v>2024</v>
      </c>
      <c r="C2306" s="48">
        <f t="shared" si="3235"/>
        <v>45402</v>
      </c>
      <c r="D2306" s="434">
        <v>1.06E-2</v>
      </c>
      <c r="E2306" s="436"/>
      <c r="F2306" s="434">
        <v>1.66E-2</v>
      </c>
      <c r="G2306" s="438"/>
      <c r="H2306" s="436">
        <v>1.7299999999999999E-2</v>
      </c>
      <c r="I2306" s="434">
        <v>1.0800000000000001E-2</v>
      </c>
      <c r="J2306" s="436"/>
      <c r="K2306" s="434">
        <v>1.32E-2</v>
      </c>
      <c r="L2306" s="436"/>
      <c r="M2306" s="651">
        <f t="shared" si="3204"/>
        <v>4.4308E-2</v>
      </c>
      <c r="N2306" s="651">
        <f t="shared" si="3205"/>
        <v>2.5756000000000001E-2</v>
      </c>
      <c r="O2306" s="651">
        <f t="shared" si="3206"/>
        <v>2.3188666666666666E-2</v>
      </c>
      <c r="P2306" s="651">
        <f t="shared" si="3207"/>
        <v>3.4849000000000005E-2</v>
      </c>
      <c r="Q2306" s="442">
        <f t="shared" si="3287"/>
        <v>1.06E-2</v>
      </c>
      <c r="R2306" s="442">
        <f t="shared" si="3288"/>
        <v>1.695E-2</v>
      </c>
      <c r="S2306" s="442">
        <f t="shared" si="3289"/>
        <v>1.0800000000000001E-2</v>
      </c>
      <c r="T2306" s="442">
        <f t="shared" si="3290"/>
        <v>1.32E-2</v>
      </c>
      <c r="V2306" s="442">
        <f>AVERAGE(Q2306:T2306)</f>
        <v>1.28875E-2</v>
      </c>
      <c r="W2306" s="445"/>
      <c r="X2306" s="257"/>
      <c r="Y2306" s="266">
        <v>329</v>
      </c>
    </row>
    <row r="2307" spans="1:30" ht="17.45" customHeight="1" x14ac:dyDescent="0.25">
      <c r="A2307" s="257">
        <f t="shared" si="3268"/>
        <v>4</v>
      </c>
      <c r="B2307" s="257">
        <f t="shared" si="3269"/>
        <v>2024</v>
      </c>
      <c r="C2307" s="435">
        <f t="shared" si="3235"/>
        <v>45403</v>
      </c>
      <c r="D2307" s="434"/>
      <c r="E2307" s="436">
        <v>2.0500000000000001E-2</v>
      </c>
      <c r="F2307" s="434"/>
      <c r="G2307" s="438">
        <v>1.5800000000000002E-2</v>
      </c>
      <c r="H2307" s="436"/>
      <c r="I2307" s="434"/>
      <c r="J2307" s="436">
        <v>8.0199999999999994E-3</v>
      </c>
      <c r="K2307" s="434"/>
      <c r="L2307" s="436">
        <v>1.14E-2</v>
      </c>
      <c r="M2307" s="651">
        <f t="shared" si="3204"/>
        <v>4.3404666666666661E-2</v>
      </c>
      <c r="N2307" s="651">
        <f t="shared" si="3205"/>
        <v>2.5467428571428578E-2</v>
      </c>
      <c r="O2307" s="651">
        <f t="shared" si="3206"/>
        <v>2.1995999999999998E-2</v>
      </c>
      <c r="P2307" s="651">
        <f t="shared" si="3207"/>
        <v>3.3542333333333341E-2</v>
      </c>
      <c r="Q2307" s="442">
        <f t="shared" si="3287"/>
        <v>2.0500000000000001E-2</v>
      </c>
      <c r="R2307" s="442">
        <f t="shared" si="3288"/>
        <v>1.5800000000000002E-2</v>
      </c>
      <c r="S2307" s="442">
        <f t="shared" si="3289"/>
        <v>8.0199999999999994E-3</v>
      </c>
      <c r="T2307" s="442">
        <f t="shared" si="3290"/>
        <v>1.14E-2</v>
      </c>
      <c r="V2307" s="442">
        <f>AVERAGE(Q2307:T2307)</f>
        <v>1.393E-2</v>
      </c>
      <c r="W2307" s="445"/>
      <c r="X2307" s="265">
        <f>AVERAGE(Q2306:T2307)</f>
        <v>1.3408750000000001E-2</v>
      </c>
      <c r="Y2307" s="266">
        <v>329</v>
      </c>
    </row>
    <row r="2308" spans="1:30" ht="17.45" customHeight="1" x14ac:dyDescent="0.25">
      <c r="A2308" s="257">
        <f t="shared" si="3268"/>
        <v>4</v>
      </c>
      <c r="B2308" s="257">
        <f t="shared" si="3269"/>
        <v>2024</v>
      </c>
      <c r="C2308" s="8">
        <f t="shared" si="3235"/>
        <v>45404</v>
      </c>
      <c r="D2308" s="260">
        <v>4.24E-2</v>
      </c>
      <c r="E2308" s="261"/>
      <c r="F2308" s="260">
        <v>2.2599999999999999E-2</v>
      </c>
      <c r="G2308" s="262"/>
      <c r="H2308" s="261"/>
      <c r="I2308" s="260">
        <v>1.9400000000000001E-2</v>
      </c>
      <c r="J2308" s="261"/>
      <c r="K2308" s="260">
        <v>5.1700000000000003E-2</v>
      </c>
      <c r="L2308" s="261"/>
      <c r="M2308" s="264">
        <f t="shared" si="3204"/>
        <v>4.2707999999999989E-2</v>
      </c>
      <c r="N2308" s="264">
        <f t="shared" si="3205"/>
        <v>2.5912571428571434E-2</v>
      </c>
      <c r="O2308" s="264">
        <f t="shared" si="3206"/>
        <v>2.2337666666666662E-2</v>
      </c>
      <c r="P2308" s="264">
        <f t="shared" si="3207"/>
        <v>3.3529000000000003E-2</v>
      </c>
      <c r="Q2308" s="265">
        <f t="shared" si="3287"/>
        <v>4.24E-2</v>
      </c>
      <c r="R2308" s="265">
        <f t="shared" si="3288"/>
        <v>2.2599999999999999E-2</v>
      </c>
      <c r="S2308" s="265">
        <f t="shared" si="3289"/>
        <v>1.9400000000000001E-2</v>
      </c>
      <c r="T2308" s="265">
        <f t="shared" si="3290"/>
        <v>5.1700000000000003E-2</v>
      </c>
      <c r="W2308" s="265">
        <f t="shared" ref="W2308:W2311" si="3291">AVERAGE(Q2308:T2308)</f>
        <v>3.4025E-2</v>
      </c>
    </row>
    <row r="2309" spans="1:30" ht="17.45" customHeight="1" x14ac:dyDescent="0.25">
      <c r="A2309" s="257">
        <f t="shared" si="3268"/>
        <v>4</v>
      </c>
      <c r="B2309" s="257">
        <f t="shared" si="3269"/>
        <v>2024</v>
      </c>
      <c r="C2309" s="8">
        <f t="shared" si="3235"/>
        <v>45405</v>
      </c>
      <c r="D2309" s="260"/>
      <c r="E2309" s="261">
        <v>4.4499999999999998E-2</v>
      </c>
      <c r="F2309" s="260"/>
      <c r="G2309" s="262">
        <v>3.2899999999999999E-2</v>
      </c>
      <c r="H2309" s="261"/>
      <c r="I2309" s="260"/>
      <c r="J2309" s="261">
        <v>2.5600000000000001E-2</v>
      </c>
      <c r="K2309" s="260"/>
      <c r="L2309" s="261">
        <v>4.9700000000000001E-2</v>
      </c>
      <c r="M2309" s="264">
        <f t="shared" ref="M2309:M2359" si="3292">IF(SUM(D2309:E2309)&gt;0,IFERROR(AVERAGE(D2280:E2309),""),"")</f>
        <v>4.1561333333333325E-2</v>
      </c>
      <c r="N2309" s="264">
        <f t="shared" ref="N2309:N2359" si="3293">IF(SUM(F2309:H2309)&gt;0,IFERROR(AVERAGE(F2280:H2309),""),"")</f>
        <v>2.6158285714285714E-2</v>
      </c>
      <c r="O2309" s="264">
        <f t="shared" ref="O2309:O2359" si="3294">IF(SUM(I2309:J2309)&gt;0,IFERROR(AVERAGE(I2280:J2309),""),"")</f>
        <v>2.294433333333333E-2</v>
      </c>
      <c r="P2309" s="264">
        <f t="shared" ref="P2309:P2359" si="3295">IF(SUM(K2309:L2309)&gt;0,IFERROR(AVERAGE(K2280:L2309),""),"")</f>
        <v>3.4702333333333342E-2</v>
      </c>
      <c r="Q2309" s="265">
        <f t="shared" si="3287"/>
        <v>4.4499999999999998E-2</v>
      </c>
      <c r="R2309" s="265">
        <f t="shared" si="3288"/>
        <v>3.2899999999999999E-2</v>
      </c>
      <c r="S2309" s="265">
        <f t="shared" si="3289"/>
        <v>2.5600000000000001E-2</v>
      </c>
      <c r="T2309" s="265">
        <f t="shared" si="3290"/>
        <v>4.9700000000000001E-2</v>
      </c>
      <c r="W2309" s="265">
        <f t="shared" si="3291"/>
        <v>3.8175000000000001E-2</v>
      </c>
    </row>
    <row r="2310" spans="1:30" ht="17.45" customHeight="1" x14ac:dyDescent="0.25">
      <c r="A2310" s="257">
        <f t="shared" si="3268"/>
        <v>4</v>
      </c>
      <c r="B2310" s="257">
        <f t="shared" si="3269"/>
        <v>2024</v>
      </c>
      <c r="C2310" s="8">
        <f t="shared" si="3235"/>
        <v>45406</v>
      </c>
      <c r="D2310" s="260">
        <v>4.2200000000000001E-2</v>
      </c>
      <c r="E2310" s="261"/>
      <c r="F2310" s="260"/>
      <c r="G2310" s="262"/>
      <c r="H2310" s="261">
        <v>2.5899999999999999E-2</v>
      </c>
      <c r="I2310" s="260">
        <v>2.9700000000000001E-2</v>
      </c>
      <c r="J2310" s="261"/>
      <c r="K2310" s="260">
        <v>4.4999999999999998E-2</v>
      </c>
      <c r="L2310" s="261"/>
      <c r="M2310" s="264">
        <f t="shared" si="3292"/>
        <v>4.2061333333333333E-2</v>
      </c>
      <c r="N2310" s="264">
        <f t="shared" si="3293"/>
        <v>2.6386857142857149E-2</v>
      </c>
      <c r="O2310" s="264">
        <f t="shared" si="3294"/>
        <v>2.3270999999999993E-2</v>
      </c>
      <c r="P2310" s="264">
        <f t="shared" si="3295"/>
        <v>3.4235666666666664E-2</v>
      </c>
      <c r="Q2310" s="265">
        <f t="shared" si="3287"/>
        <v>4.2200000000000001E-2</v>
      </c>
      <c r="R2310" s="265">
        <f t="shared" si="3288"/>
        <v>2.5899999999999999E-2</v>
      </c>
      <c r="S2310" s="265">
        <f t="shared" si="3289"/>
        <v>2.9700000000000001E-2</v>
      </c>
      <c r="T2310" s="265">
        <f t="shared" si="3290"/>
        <v>4.4999999999999998E-2</v>
      </c>
      <c r="W2310" s="265">
        <f t="shared" si="3291"/>
        <v>3.5699999999999996E-2</v>
      </c>
    </row>
    <row r="2311" spans="1:30" ht="17.45" customHeight="1" x14ac:dyDescent="0.25">
      <c r="A2311" s="257">
        <f t="shared" si="3268"/>
        <v>4</v>
      </c>
      <c r="B2311" s="257">
        <f t="shared" si="3269"/>
        <v>2024</v>
      </c>
      <c r="C2311" s="8">
        <f t="shared" si="3235"/>
        <v>45407</v>
      </c>
      <c r="D2311" s="260"/>
      <c r="E2311" s="261">
        <v>6.0199999999999997E-2</v>
      </c>
      <c r="F2311" s="260"/>
      <c r="G2311" s="262">
        <v>2.8799999999999999E-2</v>
      </c>
      <c r="H2311" s="261"/>
      <c r="I2311" s="260"/>
      <c r="J2311" s="261">
        <v>1.7999999999999999E-2</v>
      </c>
      <c r="K2311" s="260"/>
      <c r="L2311" s="134">
        <v>9.1600000000000001E-2</v>
      </c>
      <c r="M2311" s="264">
        <f t="shared" si="3292"/>
        <v>4.2167999999999997E-2</v>
      </c>
      <c r="N2311" s="264">
        <f t="shared" si="3293"/>
        <v>2.6361142857142864E-2</v>
      </c>
      <c r="O2311" s="264">
        <f t="shared" si="3294"/>
        <v>2.2740999999999997E-2</v>
      </c>
      <c r="P2311" s="264">
        <f t="shared" si="3295"/>
        <v>3.5749000000000003E-2</v>
      </c>
      <c r="Q2311" s="265">
        <f t="shared" si="3287"/>
        <v>6.0199999999999997E-2</v>
      </c>
      <c r="R2311" s="265">
        <f t="shared" si="3288"/>
        <v>2.8799999999999999E-2</v>
      </c>
      <c r="S2311" s="265">
        <f t="shared" si="3289"/>
        <v>1.7999999999999999E-2</v>
      </c>
      <c r="T2311" s="334">
        <f t="shared" si="3290"/>
        <v>9.1600000000000001E-2</v>
      </c>
      <c r="W2311" s="265">
        <f t="shared" si="3291"/>
        <v>4.965E-2</v>
      </c>
    </row>
    <row r="2312" spans="1:30" ht="17.45" customHeight="1" x14ac:dyDescent="0.25">
      <c r="A2312" s="257">
        <f t="shared" si="3268"/>
        <v>4</v>
      </c>
      <c r="B2312" s="257">
        <f t="shared" si="3269"/>
        <v>2024</v>
      </c>
      <c r="C2312" s="48">
        <f t="shared" si="3235"/>
        <v>45408</v>
      </c>
      <c r="D2312" s="275">
        <v>5.5300000000000002E-2</v>
      </c>
      <c r="E2312" s="276"/>
      <c r="F2312" s="275">
        <v>2.2700000000000001E-2</v>
      </c>
      <c r="G2312" s="277"/>
      <c r="H2312" s="276">
        <v>2.2499999999999999E-2</v>
      </c>
      <c r="I2312" s="275">
        <v>2.6100000000000002E-2</v>
      </c>
      <c r="J2312" s="276"/>
      <c r="K2312" s="275">
        <v>4.8500000000000001E-2</v>
      </c>
      <c r="L2312" s="276"/>
      <c r="M2312" s="264">
        <f t="shared" si="3292"/>
        <v>4.0931333333333333E-2</v>
      </c>
      <c r="N2312" s="264">
        <f t="shared" si="3293"/>
        <v>2.6061142857142863E-2</v>
      </c>
      <c r="O2312" s="264">
        <f t="shared" si="3294"/>
        <v>2.2210999999999998E-2</v>
      </c>
      <c r="P2312" s="264">
        <f t="shared" si="3295"/>
        <v>3.6325666666666666E-2</v>
      </c>
      <c r="Q2312" s="265">
        <f t="shared" ref="Q2312" si="3296">IFERROR(AVERAGE(D2312:E2312),"")</f>
        <v>5.5300000000000002E-2</v>
      </c>
      <c r="R2312" s="265">
        <f t="shared" ref="R2312" si="3297">IFERROR(AVERAGE(F2312:H2312),"")</f>
        <v>2.2600000000000002E-2</v>
      </c>
      <c r="S2312" s="265">
        <f t="shared" ref="S2312" si="3298">IFERROR(AVERAGE(I2312:J2312),"")</f>
        <v>2.6100000000000002E-2</v>
      </c>
      <c r="T2312" s="265">
        <f t="shared" ref="T2312" si="3299">IFERROR(AVERAGE(K2312:L2312),"")</f>
        <v>4.8500000000000001E-2</v>
      </c>
      <c r="W2312" s="265">
        <f t="shared" ref="W2312" si="3300">AVERAGE(Q2312:T2312)</f>
        <v>3.8124999999999999E-2</v>
      </c>
      <c r="X2312" s="265">
        <f>AVERAGE(Q2308:T2312)</f>
        <v>3.9134999999999996E-2</v>
      </c>
      <c r="Y2312" s="266">
        <v>330</v>
      </c>
    </row>
    <row r="2313" spans="1:30" ht="17.45" customHeight="1" thickBot="1" x14ac:dyDescent="0.3">
      <c r="A2313" s="257">
        <f t="shared" si="3268"/>
        <v>4</v>
      </c>
      <c r="B2313" s="257">
        <f t="shared" si="3269"/>
        <v>2024</v>
      </c>
      <c r="C2313" s="435">
        <f t="shared" si="3235"/>
        <v>45409</v>
      </c>
      <c r="D2313" s="434"/>
      <c r="E2313" s="436">
        <v>1.5699999999999999E-2</v>
      </c>
      <c r="F2313" s="434"/>
      <c r="G2313" s="438">
        <v>1.1299999999999999E-2</v>
      </c>
      <c r="H2313" s="436"/>
      <c r="I2313" s="434"/>
      <c r="J2313" s="436">
        <v>8.5900000000000004E-3</v>
      </c>
      <c r="K2313" s="434"/>
      <c r="L2313" s="436">
        <v>2.8500000000000001E-2</v>
      </c>
      <c r="M2313" s="651">
        <f t="shared" si="3292"/>
        <v>3.9894666666666662E-2</v>
      </c>
      <c r="N2313" s="651">
        <f t="shared" si="3293"/>
        <v>2.5561142857142862E-2</v>
      </c>
      <c r="O2313" s="651">
        <f t="shared" si="3294"/>
        <v>2.1527333333333332E-2</v>
      </c>
      <c r="P2313" s="651">
        <f t="shared" si="3295"/>
        <v>3.6012333333333327E-2</v>
      </c>
      <c r="Q2313" s="442">
        <f t="shared" ref="Q2313:Q2319" si="3301">IFERROR(AVERAGE(D2313:E2313),"")</f>
        <v>1.5699999999999999E-2</v>
      </c>
      <c r="R2313" s="442">
        <f t="shared" ref="R2313:R2319" si="3302">IFERROR(AVERAGE(F2313:H2313),"")</f>
        <v>1.1299999999999999E-2</v>
      </c>
      <c r="S2313" s="442">
        <f t="shared" ref="S2313:S2319" si="3303">IFERROR(AVERAGE(I2313:J2313),"")</f>
        <v>8.5900000000000004E-3</v>
      </c>
      <c r="T2313" s="442">
        <f t="shared" ref="T2313:T2319" si="3304">IFERROR(AVERAGE(K2313:L2313),"")</f>
        <v>2.8500000000000001E-2</v>
      </c>
      <c r="V2313" s="442">
        <f>AVERAGE(Q2313:T2313)</f>
        <v>1.6022499999999999E-2</v>
      </c>
      <c r="W2313" s="445"/>
      <c r="X2313" s="257"/>
      <c r="Y2313" s="266">
        <v>330</v>
      </c>
    </row>
    <row r="2314" spans="1:30" ht="17.45" customHeight="1" thickBot="1" x14ac:dyDescent="0.3">
      <c r="A2314" s="257">
        <f t="shared" si="3268"/>
        <v>4</v>
      </c>
      <c r="B2314" s="257">
        <f t="shared" si="3269"/>
        <v>2024</v>
      </c>
      <c r="C2314" s="435">
        <f t="shared" si="3235"/>
        <v>45410</v>
      </c>
      <c r="D2314" s="434">
        <v>1.72E-2</v>
      </c>
      <c r="E2314" s="436"/>
      <c r="F2314" s="434">
        <v>1.43E-2</v>
      </c>
      <c r="G2314" s="438"/>
      <c r="H2314" s="436"/>
      <c r="I2314" s="434">
        <v>7.3699999999999998E-3</v>
      </c>
      <c r="J2314" s="436"/>
      <c r="K2314" s="434">
        <v>1.5900000000000001E-2</v>
      </c>
      <c r="L2314" s="436"/>
      <c r="M2314" s="651">
        <f t="shared" si="3292"/>
        <v>3.9614666666666673E-2</v>
      </c>
      <c r="N2314" s="651">
        <f t="shared" si="3293"/>
        <v>2.5589714285714289E-2</v>
      </c>
      <c r="O2314" s="651">
        <f t="shared" si="3294"/>
        <v>2.116966666666666E-2</v>
      </c>
      <c r="P2314" s="651">
        <f t="shared" si="3295"/>
        <v>3.4895666666666672E-2</v>
      </c>
      <c r="Q2314" s="442">
        <f t="shared" si="3301"/>
        <v>1.72E-2</v>
      </c>
      <c r="R2314" s="442">
        <f t="shared" si="3302"/>
        <v>1.43E-2</v>
      </c>
      <c r="S2314" s="442">
        <f t="shared" si="3303"/>
        <v>7.3699999999999998E-3</v>
      </c>
      <c r="T2314" s="442">
        <f t="shared" si="3304"/>
        <v>1.5900000000000001E-2</v>
      </c>
      <c r="V2314" s="442">
        <f>AVERAGE(Q2314:T2314)</f>
        <v>1.36925E-2</v>
      </c>
      <c r="W2314" s="445"/>
      <c r="X2314" s="265">
        <f>AVERAGE(Q2313:T2314)</f>
        <v>1.4857500000000001E-2</v>
      </c>
      <c r="Y2314" s="266">
        <v>330</v>
      </c>
      <c r="Z2314" s="514" t="s">
        <v>93</v>
      </c>
      <c r="AA2314" s="515">
        <v>2024</v>
      </c>
      <c r="AB2314" s="516"/>
      <c r="AC2314" s="516"/>
      <c r="AD2314" s="516"/>
    </row>
    <row r="2315" spans="1:30" ht="17.45" customHeight="1" x14ac:dyDescent="0.25">
      <c r="A2315" s="257">
        <f t="shared" si="3268"/>
        <v>4</v>
      </c>
      <c r="B2315" s="257">
        <f t="shared" si="3269"/>
        <v>2024</v>
      </c>
      <c r="C2315" s="8">
        <f t="shared" si="3235"/>
        <v>45411</v>
      </c>
      <c r="D2315" s="260"/>
      <c r="E2315" s="261">
        <v>6.4399999999999999E-2</v>
      </c>
      <c r="F2315" s="260"/>
      <c r="G2315" s="262">
        <v>3.5099999999999999E-2</v>
      </c>
      <c r="H2315" s="261"/>
      <c r="I2315" s="260"/>
      <c r="J2315" s="261">
        <v>2.35E-2</v>
      </c>
      <c r="K2315" s="260"/>
      <c r="L2315" s="261">
        <v>5.9499999999999997E-2</v>
      </c>
      <c r="M2315" s="264">
        <f t="shared" si="3292"/>
        <v>4.130466666666667E-2</v>
      </c>
      <c r="N2315" s="264">
        <f t="shared" si="3293"/>
        <v>2.6363142857142863E-2</v>
      </c>
      <c r="O2315" s="264">
        <f t="shared" si="3294"/>
        <v>2.1795999999999992E-2</v>
      </c>
      <c r="P2315" s="264">
        <f t="shared" si="3295"/>
        <v>3.6574333333333341E-2</v>
      </c>
      <c r="Q2315" s="265">
        <f t="shared" si="3301"/>
        <v>6.4399999999999999E-2</v>
      </c>
      <c r="R2315" s="265">
        <f t="shared" si="3302"/>
        <v>3.5099999999999999E-2</v>
      </c>
      <c r="S2315" s="265">
        <f t="shared" si="3303"/>
        <v>2.35E-2</v>
      </c>
      <c r="T2315" s="265">
        <f t="shared" si="3304"/>
        <v>5.9499999999999997E-2</v>
      </c>
      <c r="W2315" s="265">
        <f t="shared" ref="W2315:W2319" si="3305">AVERAGE(Q2315:T2315)</f>
        <v>4.5624999999999999E-2</v>
      </c>
      <c r="Z2315" s="517" t="s">
        <v>35</v>
      </c>
      <c r="AA2315" s="517" t="s">
        <v>1</v>
      </c>
      <c r="AB2315" s="517" t="s">
        <v>2</v>
      </c>
      <c r="AC2315" s="517" t="s">
        <v>9</v>
      </c>
      <c r="AD2315" s="517" t="s">
        <v>12</v>
      </c>
    </row>
    <row r="2316" spans="1:30" ht="17.45" customHeight="1" x14ac:dyDescent="0.25">
      <c r="A2316" s="257">
        <f t="shared" si="3268"/>
        <v>4</v>
      </c>
      <c r="B2316" s="257">
        <f t="shared" si="3269"/>
        <v>2024</v>
      </c>
      <c r="C2316" s="8">
        <f t="shared" si="3235"/>
        <v>45412</v>
      </c>
      <c r="D2316" s="260">
        <v>4.7399999999999998E-2</v>
      </c>
      <c r="E2316" s="261"/>
      <c r="F2316" s="260"/>
      <c r="G2316" s="262"/>
      <c r="H2316" s="261">
        <v>2.3199999999999998E-2</v>
      </c>
      <c r="I2316" s="260">
        <v>3.0099999999999998E-2</v>
      </c>
      <c r="J2316" s="261"/>
      <c r="K2316" s="260">
        <v>0.06</v>
      </c>
      <c r="L2316" s="261"/>
      <c r="M2316" s="264">
        <f t="shared" si="3292"/>
        <v>4.2707666666666665E-2</v>
      </c>
      <c r="N2316" s="264">
        <f t="shared" si="3293"/>
        <v>2.6947428571428574E-2</v>
      </c>
      <c r="O2316" s="264">
        <f t="shared" si="3294"/>
        <v>2.2679333333333326E-2</v>
      </c>
      <c r="P2316" s="264">
        <f t="shared" si="3295"/>
        <v>3.8370666666666671E-2</v>
      </c>
      <c r="Q2316" s="265">
        <f t="shared" si="3301"/>
        <v>4.7399999999999998E-2</v>
      </c>
      <c r="R2316" s="265">
        <f t="shared" si="3302"/>
        <v>2.3199999999999998E-2</v>
      </c>
      <c r="S2316" s="265">
        <f t="shared" si="3303"/>
        <v>3.0099999999999998E-2</v>
      </c>
      <c r="T2316" s="265">
        <f t="shared" si="3304"/>
        <v>0.06</v>
      </c>
      <c r="W2316" s="265">
        <f t="shared" si="3305"/>
        <v>4.0175000000000002E-2</v>
      </c>
      <c r="Z2316" s="518" t="s">
        <v>58</v>
      </c>
      <c r="AA2316" s="519">
        <f>AVERAGE(D2287:E2316)</f>
        <v>4.2707666666666665E-2</v>
      </c>
      <c r="AB2316" s="519">
        <f>AVERAGE(F2287:H2316)</f>
        <v>2.6947428571428574E-2</v>
      </c>
      <c r="AC2316" s="519">
        <f>AVERAGE(I2287:J2316)</f>
        <v>2.2679333333333326E-2</v>
      </c>
      <c r="AD2316" s="519">
        <f>AVERAGE(K2287:L2316)</f>
        <v>3.8370666666666671E-2</v>
      </c>
    </row>
    <row r="2317" spans="1:30" ht="17.45" customHeight="1" x14ac:dyDescent="0.25">
      <c r="A2317" s="257">
        <f t="shared" si="3268"/>
        <v>5</v>
      </c>
      <c r="B2317" s="257">
        <f t="shared" si="3269"/>
        <v>2024</v>
      </c>
      <c r="C2317" s="8">
        <f t="shared" si="3235"/>
        <v>45413</v>
      </c>
      <c r="D2317" s="260"/>
      <c r="E2317" s="261">
        <v>7.1099999999999997E-2</v>
      </c>
      <c r="F2317" s="260"/>
      <c r="G2317" s="262">
        <v>4.4499999999999998E-2</v>
      </c>
      <c r="H2317" s="261"/>
      <c r="I2317" s="260"/>
      <c r="J2317" s="261">
        <v>3.5099999999999999E-2</v>
      </c>
      <c r="K2317" s="260"/>
      <c r="L2317" s="261">
        <v>5.3699999999999998E-2</v>
      </c>
      <c r="M2317" s="264">
        <f t="shared" si="3292"/>
        <v>4.3957666666666666E-2</v>
      </c>
      <c r="N2317" s="264">
        <f t="shared" si="3293"/>
        <v>2.7010285714285716E-2</v>
      </c>
      <c r="O2317" s="264">
        <f t="shared" si="3294"/>
        <v>2.3099333333333326E-2</v>
      </c>
      <c r="P2317" s="264">
        <f t="shared" si="3295"/>
        <v>3.9033999999999999E-2</v>
      </c>
      <c r="Q2317" s="265">
        <f t="shared" si="3301"/>
        <v>7.1099999999999997E-2</v>
      </c>
      <c r="R2317" s="265">
        <f t="shared" si="3302"/>
        <v>4.4499999999999998E-2</v>
      </c>
      <c r="S2317" s="265">
        <f t="shared" si="3303"/>
        <v>3.5099999999999999E-2</v>
      </c>
      <c r="T2317" s="265">
        <f t="shared" si="3304"/>
        <v>5.3699999999999998E-2</v>
      </c>
      <c r="W2317" s="265">
        <f t="shared" si="3305"/>
        <v>5.11E-2</v>
      </c>
      <c r="Z2317" s="518" t="s">
        <v>59</v>
      </c>
      <c r="AA2317" s="519">
        <f>MAX(D2287:E2316)</f>
        <v>0.20899999999999999</v>
      </c>
      <c r="AB2317" s="519">
        <f>MAX(F2287:H2316)</f>
        <v>5.8599999999999999E-2</v>
      </c>
      <c r="AC2317" s="519">
        <f>MAX(I2287:J2316)</f>
        <v>4.2099999999999999E-2</v>
      </c>
      <c r="AD2317" s="519">
        <f>MAX(K2287:L2316)</f>
        <v>9.64E-2</v>
      </c>
    </row>
    <row r="2318" spans="1:30" ht="17.45" customHeight="1" thickBot="1" x14ac:dyDescent="0.3">
      <c r="A2318" s="257">
        <f t="shared" si="3268"/>
        <v>5</v>
      </c>
      <c r="B2318" s="257">
        <f t="shared" si="3269"/>
        <v>2024</v>
      </c>
      <c r="C2318" s="48">
        <f t="shared" si="3235"/>
        <v>45414</v>
      </c>
      <c r="D2318" s="275">
        <v>2.5899999999999999E-2</v>
      </c>
      <c r="E2318" s="276"/>
      <c r="F2318" s="275">
        <v>1.89E-2</v>
      </c>
      <c r="G2318" s="277"/>
      <c r="H2318" s="276">
        <v>2.01E-2</v>
      </c>
      <c r="I2318" s="275">
        <v>1.9400000000000001E-2</v>
      </c>
      <c r="J2318" s="276"/>
      <c r="K2318" s="275">
        <v>2.4899999999999999E-2</v>
      </c>
      <c r="L2318" s="276"/>
      <c r="M2318" s="264">
        <f t="shared" si="3292"/>
        <v>4.3841000000000005E-2</v>
      </c>
      <c r="N2318" s="264">
        <f t="shared" si="3293"/>
        <v>2.6081714285714284E-2</v>
      </c>
      <c r="O2318" s="264">
        <f t="shared" si="3294"/>
        <v>2.2559333333333331E-2</v>
      </c>
      <c r="P2318" s="264">
        <f t="shared" si="3295"/>
        <v>3.8963999999999999E-2</v>
      </c>
      <c r="Q2318" s="265">
        <f t="shared" si="3301"/>
        <v>2.5899999999999999E-2</v>
      </c>
      <c r="R2318" s="265">
        <f t="shared" si="3302"/>
        <v>1.95E-2</v>
      </c>
      <c r="S2318" s="265">
        <f t="shared" si="3303"/>
        <v>1.9400000000000001E-2</v>
      </c>
      <c r="T2318" s="265">
        <f t="shared" si="3304"/>
        <v>2.4899999999999999E-2</v>
      </c>
      <c r="W2318" s="265">
        <f t="shared" si="3305"/>
        <v>2.2425E-2</v>
      </c>
      <c r="Z2318" s="520" t="s">
        <v>128</v>
      </c>
      <c r="AA2318" s="521">
        <f>COUNTIF(D2287:E2316,"&gt;=0.075")</f>
        <v>2</v>
      </c>
      <c r="AB2318" s="521">
        <f>COUNTIF(F2287:H2316,"&gt;=0.075")</f>
        <v>0</v>
      </c>
      <c r="AC2318" s="521">
        <f>COUNTIF(I2287:J2316,"&gt;=0.075")</f>
        <v>0</v>
      </c>
      <c r="AD2318" s="521">
        <f>COUNTIF(K2287:L2316,"&gt;=0.075")</f>
        <v>2</v>
      </c>
    </row>
    <row r="2319" spans="1:30" ht="17.45" customHeight="1" thickBot="1" x14ac:dyDescent="0.3">
      <c r="A2319" s="257">
        <f t="shared" si="3268"/>
        <v>5</v>
      </c>
      <c r="B2319" s="257">
        <f t="shared" si="3269"/>
        <v>2024</v>
      </c>
      <c r="C2319" s="8">
        <f t="shared" si="3235"/>
        <v>45415</v>
      </c>
      <c r="D2319" s="260"/>
      <c r="E2319" s="261">
        <v>2.4899999999999999E-2</v>
      </c>
      <c r="F2319" s="260"/>
      <c r="G2319" s="262">
        <v>1.5599999999999999E-2</v>
      </c>
      <c r="H2319" s="261"/>
      <c r="I2319" s="260"/>
      <c r="J2319" s="261">
        <v>2.0199999999999999E-2</v>
      </c>
      <c r="K2319" s="260"/>
      <c r="L2319" s="261">
        <v>3.4799999999999998E-2</v>
      </c>
      <c r="M2319" s="264">
        <f t="shared" si="3292"/>
        <v>4.1304333333333339E-2</v>
      </c>
      <c r="N2319" s="264">
        <f t="shared" si="3293"/>
        <v>2.5307428571428571E-2</v>
      </c>
      <c r="O2319" s="264">
        <f t="shared" si="3294"/>
        <v>2.1829333333333329E-2</v>
      </c>
      <c r="P2319" s="264">
        <f t="shared" si="3295"/>
        <v>3.8340666666666662E-2</v>
      </c>
      <c r="Q2319" s="265">
        <f t="shared" si="3301"/>
        <v>2.4899999999999999E-2</v>
      </c>
      <c r="R2319" s="265">
        <f t="shared" si="3302"/>
        <v>1.5599999999999999E-2</v>
      </c>
      <c r="S2319" s="265">
        <f t="shared" si="3303"/>
        <v>2.0199999999999999E-2</v>
      </c>
      <c r="T2319" s="265">
        <f t="shared" si="3304"/>
        <v>3.4799999999999998E-2</v>
      </c>
      <c r="W2319" s="265">
        <f t="shared" si="3305"/>
        <v>2.3874999999999997E-2</v>
      </c>
      <c r="X2319" s="265">
        <f>AVERAGE(Q2315:T2319)</f>
        <v>3.6639999999999992E-2</v>
      </c>
      <c r="Y2319" s="266">
        <v>331</v>
      </c>
      <c r="AC2319" s="664">
        <f>SUM(AA2318:AD2318)</f>
        <v>4</v>
      </c>
      <c r="AD2319" s="522">
        <f>AVERAGE(AA2316:AD2316)</f>
        <v>3.2676273809523808E-2</v>
      </c>
    </row>
    <row r="2320" spans="1:30" ht="17.45" customHeight="1" x14ac:dyDescent="0.25">
      <c r="A2320" s="257">
        <f t="shared" si="3268"/>
        <v>5</v>
      </c>
      <c r="B2320" s="257">
        <f t="shared" si="3269"/>
        <v>2024</v>
      </c>
      <c r="C2320" s="435">
        <f t="shared" si="3235"/>
        <v>45416</v>
      </c>
      <c r="D2320" s="434">
        <v>1.2999999999999999E-2</v>
      </c>
      <c r="E2320" s="436"/>
      <c r="F2320" s="434">
        <v>1.0999999999999999E-2</v>
      </c>
      <c r="G2320" s="438"/>
      <c r="H2320" s="436"/>
      <c r="I2320" s="434">
        <v>6.94E-3</v>
      </c>
      <c r="J2320" s="436"/>
      <c r="K2320" s="434">
        <v>1.38E-2</v>
      </c>
      <c r="L2320" s="436"/>
      <c r="M2320" s="651">
        <f t="shared" si="3292"/>
        <v>3.939433333333333E-2</v>
      </c>
      <c r="N2320" s="651">
        <f t="shared" si="3293"/>
        <v>2.4978857142857143E-2</v>
      </c>
      <c r="O2320" s="651">
        <f t="shared" si="3294"/>
        <v>2.123733333333333E-2</v>
      </c>
      <c r="P2320" s="651">
        <f t="shared" si="3295"/>
        <v>3.5587333333333332E-2</v>
      </c>
      <c r="Q2320" s="442">
        <f t="shared" ref="Q2320:Q2323" si="3306">IFERROR(AVERAGE(D2320:E2320),"")</f>
        <v>1.2999999999999999E-2</v>
      </c>
      <c r="R2320" s="442">
        <f t="shared" ref="R2320:R2323" si="3307">IFERROR(AVERAGE(F2320:H2320),"")</f>
        <v>1.0999999999999999E-2</v>
      </c>
      <c r="S2320" s="442">
        <f t="shared" ref="S2320:S2323" si="3308">IFERROR(AVERAGE(I2320:J2320),"")</f>
        <v>6.94E-3</v>
      </c>
      <c r="T2320" s="442">
        <f t="shared" ref="T2320:T2323" si="3309">IFERROR(AVERAGE(K2320:L2320),"")</f>
        <v>1.38E-2</v>
      </c>
      <c r="V2320" s="442">
        <f>AVERAGE(Q2320:T2320)</f>
        <v>1.1185E-2</v>
      </c>
      <c r="W2320" s="445"/>
      <c r="X2320" s="257"/>
      <c r="Y2320" s="266">
        <v>331</v>
      </c>
      <c r="AA2320" s="605">
        <f>AA2316-AA2286</f>
        <v>8.394763440860202E-3</v>
      </c>
      <c r="AB2320" s="605">
        <f t="shared" ref="AB2320:AD2320" si="3310">AB2316-AB2286</f>
        <v>1.9520634920634772E-4</v>
      </c>
      <c r="AC2320" s="605">
        <f t="shared" si="3310"/>
        <v>-3.0500215053763519E-3</v>
      </c>
      <c r="AD2320" s="605">
        <f t="shared" si="3310"/>
        <v>2.6626021505376449E-3</v>
      </c>
    </row>
    <row r="2321" spans="1:30" ht="17.45" customHeight="1" x14ac:dyDescent="0.25">
      <c r="A2321" s="257">
        <f t="shared" si="3268"/>
        <v>5</v>
      </c>
      <c r="B2321" s="257">
        <f t="shared" si="3269"/>
        <v>2024</v>
      </c>
      <c r="C2321" s="435">
        <f t="shared" si="3235"/>
        <v>45417</v>
      </c>
      <c r="D2321" s="434"/>
      <c r="E2321" s="436">
        <v>2.2499999999999999E-2</v>
      </c>
      <c r="F2321" s="434"/>
      <c r="G2321" s="438">
        <v>1.0500000000000001E-2</v>
      </c>
      <c r="H2321" s="436"/>
      <c r="I2321" s="434"/>
      <c r="J2321" s="436">
        <v>3.5100000000000001E-3</v>
      </c>
      <c r="K2321" s="434"/>
      <c r="L2321" s="436">
        <v>3.2599999999999997E-2</v>
      </c>
      <c r="M2321" s="651">
        <f t="shared" si="3292"/>
        <v>3.3177666666666675E-2</v>
      </c>
      <c r="N2321" s="651">
        <f t="shared" si="3293"/>
        <v>2.4218857142857146E-2</v>
      </c>
      <c r="O2321" s="651">
        <f t="shared" si="3294"/>
        <v>2.0770999999999994E-2</v>
      </c>
      <c r="P2321" s="651">
        <f t="shared" si="3295"/>
        <v>3.6010666666666663E-2</v>
      </c>
      <c r="Q2321" s="442">
        <f t="shared" si="3306"/>
        <v>2.2499999999999999E-2</v>
      </c>
      <c r="R2321" s="442">
        <f t="shared" si="3307"/>
        <v>1.0500000000000001E-2</v>
      </c>
      <c r="S2321" s="442">
        <f t="shared" si="3308"/>
        <v>3.5100000000000001E-3</v>
      </c>
      <c r="T2321" s="442">
        <f t="shared" si="3309"/>
        <v>3.2599999999999997E-2</v>
      </c>
      <c r="V2321" s="442">
        <f>AVERAGE(Q2321:T2321)</f>
        <v>1.7277500000000001E-2</v>
      </c>
      <c r="W2321" s="445"/>
      <c r="X2321" s="265">
        <f>AVERAGE(Q2320:T2321)</f>
        <v>1.4231249999999997E-2</v>
      </c>
      <c r="Y2321" s="266">
        <v>331</v>
      </c>
      <c r="AD2321" s="605">
        <f>AD2319-AD2289</f>
        <v>2.0506376088069607E-3</v>
      </c>
    </row>
    <row r="2322" spans="1:30" ht="17.45" customHeight="1" x14ac:dyDescent="0.25">
      <c r="A2322" s="257">
        <f t="shared" si="3268"/>
        <v>5</v>
      </c>
      <c r="B2322" s="257">
        <f t="shared" si="3269"/>
        <v>2024</v>
      </c>
      <c r="C2322" s="8">
        <f t="shared" si="3235"/>
        <v>45418</v>
      </c>
      <c r="D2322" s="260">
        <v>3.9699999999999999E-2</v>
      </c>
      <c r="E2322" s="261"/>
      <c r="F2322" s="260"/>
      <c r="G2322" s="262"/>
      <c r="H2322" s="261">
        <v>5.8299999999999998E-2</v>
      </c>
      <c r="I2322" s="260">
        <v>2.2800000000000001E-2</v>
      </c>
      <c r="J2322" s="261"/>
      <c r="K2322" s="260">
        <v>3.8899999999999997E-2</v>
      </c>
      <c r="L2322" s="261"/>
      <c r="M2322" s="264">
        <f t="shared" si="3292"/>
        <v>3.3827666666666679E-2</v>
      </c>
      <c r="N2322" s="264">
        <f t="shared" si="3293"/>
        <v>2.5467428571428571E-2</v>
      </c>
      <c r="O2322" s="264">
        <f t="shared" si="3294"/>
        <v>2.1110999999999998E-2</v>
      </c>
      <c r="P2322" s="264">
        <f t="shared" si="3295"/>
        <v>3.6563999999999999E-2</v>
      </c>
      <c r="Q2322" s="265">
        <f t="shared" si="3306"/>
        <v>3.9699999999999999E-2</v>
      </c>
      <c r="R2322" s="265">
        <f t="shared" si="3307"/>
        <v>5.8299999999999998E-2</v>
      </c>
      <c r="S2322" s="265">
        <f t="shared" si="3308"/>
        <v>2.2800000000000001E-2</v>
      </c>
      <c r="T2322" s="265">
        <f t="shared" si="3309"/>
        <v>3.8899999999999997E-2</v>
      </c>
      <c r="W2322" s="265">
        <f t="shared" ref="W2322:W2323" si="3311">AVERAGE(Q2322:T2322)</f>
        <v>3.9925000000000002E-2</v>
      </c>
    </row>
    <row r="2323" spans="1:30" ht="17.45" customHeight="1" x14ac:dyDescent="0.25">
      <c r="A2323" s="257">
        <f t="shared" si="3268"/>
        <v>5</v>
      </c>
      <c r="B2323" s="257">
        <f t="shared" si="3269"/>
        <v>2024</v>
      </c>
      <c r="C2323" s="8">
        <f t="shared" si="3235"/>
        <v>45419</v>
      </c>
      <c r="D2323" s="260"/>
      <c r="E2323" s="261">
        <v>3.8699999999999998E-2</v>
      </c>
      <c r="F2323" s="260"/>
      <c r="G2323" s="262">
        <v>3.3599999999999998E-2</v>
      </c>
      <c r="H2323" s="261"/>
      <c r="I2323" s="260"/>
      <c r="J2323" s="261">
        <v>2.46E-2</v>
      </c>
      <c r="K2323" s="260"/>
      <c r="L2323" s="261">
        <v>5.7799999999999997E-2</v>
      </c>
      <c r="M2323" s="264">
        <f t="shared" si="3292"/>
        <v>3.4491000000000008E-2</v>
      </c>
      <c r="N2323" s="264">
        <f t="shared" si="3293"/>
        <v>2.6185714285714284E-2</v>
      </c>
      <c r="O2323" s="264">
        <f t="shared" si="3294"/>
        <v>2.1671666666666662E-2</v>
      </c>
      <c r="P2323" s="264">
        <f t="shared" si="3295"/>
        <v>3.7720666666666666E-2</v>
      </c>
      <c r="Q2323" s="265">
        <f t="shared" si="3306"/>
        <v>3.8699999999999998E-2</v>
      </c>
      <c r="R2323" s="265">
        <f t="shared" si="3307"/>
        <v>3.3599999999999998E-2</v>
      </c>
      <c r="S2323" s="265">
        <f t="shared" si="3308"/>
        <v>2.46E-2</v>
      </c>
      <c r="T2323" s="265">
        <f t="shared" si="3309"/>
        <v>5.7799999999999997E-2</v>
      </c>
      <c r="W2323" s="265">
        <f t="shared" si="3311"/>
        <v>3.8675000000000001E-2</v>
      </c>
    </row>
    <row r="2324" spans="1:30" ht="17.45" customHeight="1" x14ac:dyDescent="0.25">
      <c r="A2324" s="257">
        <f t="shared" si="3268"/>
        <v>5</v>
      </c>
      <c r="B2324" s="257">
        <f t="shared" si="3269"/>
        <v>2024</v>
      </c>
      <c r="C2324" s="48">
        <f t="shared" si="3235"/>
        <v>45420</v>
      </c>
      <c r="D2324" s="275">
        <v>3.9100000000000003E-2</v>
      </c>
      <c r="E2324" s="276"/>
      <c r="F2324" s="275">
        <v>2.0199999999999999E-2</v>
      </c>
      <c r="G2324" s="277"/>
      <c r="H2324" s="276">
        <v>2.2800000000000001E-2</v>
      </c>
      <c r="I2324" s="275">
        <v>2.12E-2</v>
      </c>
      <c r="J2324" s="276"/>
      <c r="K2324" s="275">
        <v>3.9300000000000002E-2</v>
      </c>
      <c r="L2324" s="276"/>
      <c r="M2324" s="264">
        <f t="shared" si="3292"/>
        <v>3.4047666666666671E-2</v>
      </c>
      <c r="N2324" s="264">
        <f t="shared" si="3293"/>
        <v>2.5562857142857137E-2</v>
      </c>
      <c r="O2324" s="264">
        <f t="shared" si="3294"/>
        <v>2.1238333333333328E-2</v>
      </c>
      <c r="P2324" s="264">
        <f t="shared" si="3295"/>
        <v>3.7984000000000004E-2</v>
      </c>
      <c r="Q2324" s="265">
        <f t="shared" ref="Q2324:Q2328" si="3312">IFERROR(AVERAGE(D2324:E2324),"")</f>
        <v>3.9100000000000003E-2</v>
      </c>
      <c r="R2324" s="265">
        <f t="shared" ref="R2324:R2328" si="3313">IFERROR(AVERAGE(F2324:H2324),"")</f>
        <v>2.1499999999999998E-2</v>
      </c>
      <c r="S2324" s="265">
        <f t="shared" ref="S2324:S2328" si="3314">IFERROR(AVERAGE(I2324:J2324),"")</f>
        <v>2.12E-2</v>
      </c>
      <c r="T2324" s="265">
        <f t="shared" ref="T2324:T2328" si="3315">IFERROR(AVERAGE(K2324:L2324),"")</f>
        <v>3.9300000000000002E-2</v>
      </c>
      <c r="W2324" s="265">
        <f t="shared" ref="W2324:W2326" si="3316">AVERAGE(Q2324:T2324)</f>
        <v>3.0275E-2</v>
      </c>
    </row>
    <row r="2325" spans="1:30" ht="17.45" customHeight="1" x14ac:dyDescent="0.25">
      <c r="A2325" s="257">
        <f t="shared" si="3268"/>
        <v>5</v>
      </c>
      <c r="B2325" s="257">
        <f t="shared" si="3269"/>
        <v>2024</v>
      </c>
      <c r="C2325" s="8">
        <f t="shared" si="3235"/>
        <v>45421</v>
      </c>
      <c r="D2325" s="260"/>
      <c r="E2325" s="261">
        <v>2.6100000000000002E-2</v>
      </c>
      <c r="F2325" s="260"/>
      <c r="G2325" s="262">
        <v>3.5200000000000002E-2</v>
      </c>
      <c r="H2325" s="261"/>
      <c r="I2325" s="260"/>
      <c r="J2325" s="261">
        <v>2.9399999999999999E-2</v>
      </c>
      <c r="K2325" s="260"/>
      <c r="L2325" s="261">
        <v>4.4400000000000002E-2</v>
      </c>
      <c r="M2325" s="264">
        <f t="shared" si="3292"/>
        <v>3.2517666666666667E-2</v>
      </c>
      <c r="N2325" s="264">
        <f t="shared" si="3293"/>
        <v>2.5299999999999996E-2</v>
      </c>
      <c r="O2325" s="264">
        <f t="shared" si="3294"/>
        <v>2.0938333333333333E-2</v>
      </c>
      <c r="P2325" s="264">
        <f t="shared" si="3295"/>
        <v>3.7663999999999996E-2</v>
      </c>
      <c r="Q2325" s="265">
        <f t="shared" si="3312"/>
        <v>2.6100000000000002E-2</v>
      </c>
      <c r="R2325" s="265">
        <f t="shared" si="3313"/>
        <v>3.5200000000000002E-2</v>
      </c>
      <c r="S2325" s="265">
        <f t="shared" si="3314"/>
        <v>2.9399999999999999E-2</v>
      </c>
      <c r="T2325" s="265">
        <f t="shared" si="3315"/>
        <v>4.4400000000000002E-2</v>
      </c>
      <c r="W2325" s="265">
        <f t="shared" si="3316"/>
        <v>3.3774999999999999E-2</v>
      </c>
    </row>
    <row r="2326" spans="1:30" ht="17.45" customHeight="1" x14ac:dyDescent="0.25">
      <c r="A2326" s="257">
        <f t="shared" si="3268"/>
        <v>5</v>
      </c>
      <c r="B2326" s="257">
        <f t="shared" si="3269"/>
        <v>2024</v>
      </c>
      <c r="C2326" s="8">
        <f t="shared" si="3235"/>
        <v>45422</v>
      </c>
      <c r="D2326" s="260">
        <v>3.3000000000000002E-2</v>
      </c>
      <c r="E2326" s="261"/>
      <c r="F2326" s="260">
        <v>3.27E-2</v>
      </c>
      <c r="G2326" s="262"/>
      <c r="H2326" s="261"/>
      <c r="I2326" s="260">
        <v>2.8000000000000001E-2</v>
      </c>
      <c r="J2326" s="261"/>
      <c r="K2326" s="260">
        <v>1.7299999999999999E-2</v>
      </c>
      <c r="L2326" s="261"/>
      <c r="M2326" s="264">
        <f t="shared" si="3292"/>
        <v>3.3363333333333328E-2</v>
      </c>
      <c r="N2326" s="264">
        <f t="shared" si="3293"/>
        <v>2.5862857142857135E-2</v>
      </c>
      <c r="O2326" s="264">
        <f t="shared" si="3294"/>
        <v>2.1521666666666668E-2</v>
      </c>
      <c r="P2326" s="264">
        <f t="shared" si="3295"/>
        <v>3.7894000000000004E-2</v>
      </c>
      <c r="Q2326" s="265">
        <f t="shared" si="3312"/>
        <v>3.3000000000000002E-2</v>
      </c>
      <c r="R2326" s="265">
        <f t="shared" si="3313"/>
        <v>3.27E-2</v>
      </c>
      <c r="S2326" s="265">
        <f t="shared" si="3314"/>
        <v>2.8000000000000001E-2</v>
      </c>
      <c r="T2326" s="265">
        <f t="shared" si="3315"/>
        <v>1.7299999999999999E-2</v>
      </c>
      <c r="W2326" s="265">
        <f t="shared" si="3316"/>
        <v>2.775E-2</v>
      </c>
      <c r="X2326" s="265">
        <f>AVERAGE(Q2322:T2326)</f>
        <v>3.4080000000000006E-2</v>
      </c>
      <c r="Y2326" s="266">
        <v>332</v>
      </c>
    </row>
    <row r="2327" spans="1:30" ht="17.45" customHeight="1" x14ac:dyDescent="0.25">
      <c r="A2327" s="257">
        <f t="shared" si="3268"/>
        <v>5</v>
      </c>
      <c r="B2327" s="257">
        <f t="shared" si="3269"/>
        <v>2024</v>
      </c>
      <c r="C2327" s="435">
        <f t="shared" si="3235"/>
        <v>45423</v>
      </c>
      <c r="D2327" s="434"/>
      <c r="E2327" s="436">
        <v>2.93E-2</v>
      </c>
      <c r="F2327" s="434"/>
      <c r="G2327" s="438">
        <v>1.9199999999999998E-2</v>
      </c>
      <c r="H2327" s="436"/>
      <c r="I2327" s="434"/>
      <c r="J2327" s="436">
        <v>9.7300000000000008E-3</v>
      </c>
      <c r="K2327" s="434"/>
      <c r="L2327" s="436">
        <v>2.7400000000000001E-2</v>
      </c>
      <c r="M2327" s="651">
        <f t="shared" si="3292"/>
        <v>3.2340000000000001E-2</v>
      </c>
      <c r="N2327" s="651">
        <f t="shared" si="3293"/>
        <v>2.4939999999999993E-2</v>
      </c>
      <c r="O2327" s="651">
        <f t="shared" si="3294"/>
        <v>2.0506000000000003E-2</v>
      </c>
      <c r="P2327" s="651">
        <f t="shared" si="3295"/>
        <v>3.700733333333333E-2</v>
      </c>
      <c r="Q2327" s="442">
        <f t="shared" si="3312"/>
        <v>2.93E-2</v>
      </c>
      <c r="R2327" s="442">
        <f t="shared" si="3313"/>
        <v>1.9199999999999998E-2</v>
      </c>
      <c r="S2327" s="442">
        <f t="shared" si="3314"/>
        <v>9.7300000000000008E-3</v>
      </c>
      <c r="T2327" s="442">
        <f t="shared" si="3315"/>
        <v>2.7400000000000001E-2</v>
      </c>
      <c r="V2327" s="442">
        <f>AVERAGE(Q2327:T2327)</f>
        <v>2.1407500000000003E-2</v>
      </c>
      <c r="W2327" s="445"/>
      <c r="X2327" s="257"/>
      <c r="Y2327" s="266">
        <v>332</v>
      </c>
    </row>
    <row r="2328" spans="1:30" ht="17.45" customHeight="1" x14ac:dyDescent="0.25">
      <c r="A2328" s="257">
        <f t="shared" si="3268"/>
        <v>5</v>
      </c>
      <c r="B2328" s="257">
        <f t="shared" si="3269"/>
        <v>2024</v>
      </c>
      <c r="C2328" s="435">
        <f t="shared" si="3235"/>
        <v>45424</v>
      </c>
      <c r="D2328" s="434">
        <v>1.9800000000000002E-2</v>
      </c>
      <c r="E2328" s="436"/>
      <c r="F2328" s="434"/>
      <c r="G2328" s="438"/>
      <c r="H2328" s="436">
        <v>1.18E-2</v>
      </c>
      <c r="I2328" s="434">
        <v>6.94E-3</v>
      </c>
      <c r="J2328" s="436"/>
      <c r="K2328" s="434">
        <v>1.4999999999999999E-2</v>
      </c>
      <c r="L2328" s="436"/>
      <c r="M2328" s="651">
        <f t="shared" si="3292"/>
        <v>3.2406666666666667E-2</v>
      </c>
      <c r="N2328" s="651">
        <f t="shared" si="3293"/>
        <v>2.4631428571428571E-2</v>
      </c>
      <c r="O2328" s="651">
        <f t="shared" si="3294"/>
        <v>1.9754000000000004E-2</v>
      </c>
      <c r="P2328" s="651">
        <f t="shared" si="3295"/>
        <v>3.5457333333333341E-2</v>
      </c>
      <c r="Q2328" s="442">
        <f t="shared" si="3312"/>
        <v>1.9800000000000002E-2</v>
      </c>
      <c r="R2328" s="442">
        <f t="shared" si="3313"/>
        <v>1.18E-2</v>
      </c>
      <c r="S2328" s="442">
        <f t="shared" si="3314"/>
        <v>6.94E-3</v>
      </c>
      <c r="T2328" s="442">
        <f t="shared" si="3315"/>
        <v>1.4999999999999999E-2</v>
      </c>
      <c r="V2328" s="442">
        <f>AVERAGE(Q2328:T2328)</f>
        <v>1.3385000000000001E-2</v>
      </c>
      <c r="W2328" s="445"/>
      <c r="X2328" s="265">
        <f>AVERAGE(Q2327:T2328)</f>
        <v>1.7396250000000002E-2</v>
      </c>
      <c r="Y2328" s="266">
        <v>332</v>
      </c>
    </row>
    <row r="2329" spans="1:30" ht="17.45" customHeight="1" x14ac:dyDescent="0.25">
      <c r="A2329" s="257">
        <f t="shared" si="3268"/>
        <v>5</v>
      </c>
      <c r="B2329" s="257">
        <f t="shared" si="3269"/>
        <v>2024</v>
      </c>
      <c r="C2329" s="8">
        <f t="shared" si="3235"/>
        <v>45425</v>
      </c>
      <c r="D2329" s="260"/>
      <c r="E2329" s="261">
        <v>4.8500000000000001E-2</v>
      </c>
      <c r="F2329" s="260"/>
      <c r="G2329" s="402">
        <v>7.9299999999999995E-2</v>
      </c>
      <c r="H2329" s="261"/>
      <c r="I2329" s="260"/>
      <c r="J2329" s="261">
        <v>5.2999999999999999E-2</v>
      </c>
      <c r="K2329" s="260"/>
      <c r="L2329" s="134">
        <v>7.4099999999999999E-2</v>
      </c>
      <c r="M2329" s="264">
        <f t="shared" si="3292"/>
        <v>3.3520000000000001E-2</v>
      </c>
      <c r="N2329" s="264">
        <f t="shared" si="3293"/>
        <v>2.5222857142857141E-2</v>
      </c>
      <c r="O2329" s="264">
        <f t="shared" si="3294"/>
        <v>2.1144000000000003E-2</v>
      </c>
      <c r="P2329" s="264">
        <f t="shared" si="3295"/>
        <v>3.7300666666666663E-2</v>
      </c>
      <c r="Q2329" s="265">
        <f t="shared" ref="Q2329:Q2341" si="3317">IFERROR(AVERAGE(D2329:E2329),"")</f>
        <v>4.8500000000000001E-2</v>
      </c>
      <c r="R2329" s="334">
        <f t="shared" ref="R2329:R2341" si="3318">IFERROR(AVERAGE(F2329:H2329),"")</f>
        <v>7.9299999999999995E-2</v>
      </c>
      <c r="S2329" s="265">
        <f t="shared" ref="S2329:S2341" si="3319">IFERROR(AVERAGE(I2329:J2329),"")</f>
        <v>5.2999999999999999E-2</v>
      </c>
      <c r="T2329" s="334">
        <f t="shared" ref="T2329:T2341" si="3320">IFERROR(AVERAGE(K2329:L2329),"")</f>
        <v>7.4099999999999999E-2</v>
      </c>
      <c r="W2329" s="265">
        <f t="shared" ref="W2329:W2333" si="3321">AVERAGE(Q2329:T2329)</f>
        <v>6.3725000000000004E-2</v>
      </c>
    </row>
    <row r="2330" spans="1:30" ht="17.45" customHeight="1" x14ac:dyDescent="0.25">
      <c r="A2330" s="257">
        <f t="shared" si="3268"/>
        <v>5</v>
      </c>
      <c r="B2330" s="257">
        <f t="shared" si="3269"/>
        <v>2024</v>
      </c>
      <c r="C2330" s="48">
        <f t="shared" ref="C2330:C2393" si="3322">C2329+1</f>
        <v>45426</v>
      </c>
      <c r="D2330" s="275">
        <v>4.3299999999999998E-2</v>
      </c>
      <c r="E2330" s="276"/>
      <c r="F2330" s="275">
        <v>2.41E-2</v>
      </c>
      <c r="G2330" s="277"/>
      <c r="H2330" s="276">
        <v>2.5600000000000001E-2</v>
      </c>
      <c r="I2330" s="275">
        <v>2.3099999999999999E-2</v>
      </c>
      <c r="J2330" s="276"/>
      <c r="K2330" s="275">
        <v>3.1699999999999999E-2</v>
      </c>
      <c r="L2330" s="276"/>
      <c r="M2330" s="264">
        <f t="shared" si="3292"/>
        <v>3.4769999999999995E-2</v>
      </c>
      <c r="N2330" s="264">
        <f t="shared" si="3293"/>
        <v>2.6045714285714283E-2</v>
      </c>
      <c r="O2330" s="264">
        <f t="shared" si="3294"/>
        <v>2.1773333333333336E-2</v>
      </c>
      <c r="P2330" s="264">
        <f t="shared" si="3295"/>
        <v>3.805E-2</v>
      </c>
      <c r="Q2330" s="265">
        <f t="shared" si="3317"/>
        <v>4.3299999999999998E-2</v>
      </c>
      <c r="R2330" s="265">
        <f t="shared" si="3318"/>
        <v>2.4850000000000001E-2</v>
      </c>
      <c r="S2330" s="265">
        <f t="shared" si="3319"/>
        <v>2.3099999999999999E-2</v>
      </c>
      <c r="T2330" s="265">
        <f t="shared" si="3320"/>
        <v>3.1699999999999999E-2</v>
      </c>
      <c r="W2330" s="265">
        <f t="shared" si="3321"/>
        <v>3.0737500000000001E-2</v>
      </c>
    </row>
    <row r="2331" spans="1:30" ht="17.45" customHeight="1" x14ac:dyDescent="0.25">
      <c r="A2331" s="257">
        <f t="shared" si="3268"/>
        <v>5</v>
      </c>
      <c r="B2331" s="257">
        <f t="shared" si="3269"/>
        <v>2024</v>
      </c>
      <c r="C2331" s="8">
        <f t="shared" si="3322"/>
        <v>45427</v>
      </c>
      <c r="D2331" s="260"/>
      <c r="E2331" s="261">
        <v>3.2300000000000002E-2</v>
      </c>
      <c r="F2331" s="260"/>
      <c r="G2331" s="262">
        <v>2.7900000000000001E-2</v>
      </c>
      <c r="H2331" s="261"/>
      <c r="I2331" s="260"/>
      <c r="J2331" s="261">
        <v>2.6599999999999999E-2</v>
      </c>
      <c r="K2331" s="260"/>
      <c r="L2331" s="261">
        <v>4.9399999999999999E-2</v>
      </c>
      <c r="M2331" s="264">
        <f t="shared" si="3292"/>
        <v>3.4986666666666659E-2</v>
      </c>
      <c r="N2331" s="264">
        <f t="shared" si="3293"/>
        <v>2.6077142857142854E-2</v>
      </c>
      <c r="O2331" s="264">
        <f t="shared" si="3294"/>
        <v>2.2056666666666669E-2</v>
      </c>
      <c r="P2331" s="264">
        <f t="shared" si="3295"/>
        <v>3.9070000000000001E-2</v>
      </c>
      <c r="Q2331" s="265">
        <f t="shared" si="3317"/>
        <v>3.2300000000000002E-2</v>
      </c>
      <c r="R2331" s="265">
        <f t="shared" si="3318"/>
        <v>2.7900000000000001E-2</v>
      </c>
      <c r="S2331" s="265">
        <f t="shared" si="3319"/>
        <v>2.6599999999999999E-2</v>
      </c>
      <c r="T2331" s="265">
        <f t="shared" si="3320"/>
        <v>4.9399999999999999E-2</v>
      </c>
      <c r="W2331" s="265">
        <f t="shared" si="3321"/>
        <v>3.4049999999999997E-2</v>
      </c>
    </row>
    <row r="2332" spans="1:30" ht="17.45" customHeight="1" x14ac:dyDescent="0.25">
      <c r="A2332" s="257">
        <f t="shared" si="3268"/>
        <v>5</v>
      </c>
      <c r="B2332" s="257">
        <f t="shared" si="3269"/>
        <v>2024</v>
      </c>
      <c r="C2332" s="8">
        <f t="shared" si="3322"/>
        <v>45428</v>
      </c>
      <c r="D2332" s="260">
        <v>5.6300000000000003E-2</v>
      </c>
      <c r="E2332" s="261"/>
      <c r="F2332" s="260">
        <v>3.4700000000000002E-2</v>
      </c>
      <c r="G2332" s="262"/>
      <c r="H2332" s="261"/>
      <c r="I2332" s="260">
        <v>2.1499999999999998E-2</v>
      </c>
      <c r="J2332" s="261"/>
      <c r="K2332" s="260">
        <v>2.5899999999999999E-2</v>
      </c>
      <c r="L2332" s="261"/>
      <c r="M2332" s="264">
        <f t="shared" si="3292"/>
        <v>3.5786666666666668E-2</v>
      </c>
      <c r="N2332" s="264">
        <f t="shared" si="3293"/>
        <v>2.6125714285714287E-2</v>
      </c>
      <c r="O2332" s="264">
        <f t="shared" si="3294"/>
        <v>2.1583333333333333E-2</v>
      </c>
      <c r="P2332" s="264">
        <f t="shared" si="3295"/>
        <v>3.8730000000000007E-2</v>
      </c>
      <c r="Q2332" s="265">
        <f t="shared" si="3317"/>
        <v>5.6300000000000003E-2</v>
      </c>
      <c r="R2332" s="265">
        <f t="shared" si="3318"/>
        <v>3.4700000000000002E-2</v>
      </c>
      <c r="S2332" s="265">
        <f t="shared" si="3319"/>
        <v>2.1499999999999998E-2</v>
      </c>
      <c r="T2332" s="265">
        <f t="shared" si="3320"/>
        <v>2.5899999999999999E-2</v>
      </c>
      <c r="W2332" s="265">
        <f t="shared" si="3321"/>
        <v>3.4599999999999999E-2</v>
      </c>
    </row>
    <row r="2333" spans="1:30" ht="17.45" customHeight="1" x14ac:dyDescent="0.25">
      <c r="A2333" s="257">
        <f t="shared" si="3268"/>
        <v>5</v>
      </c>
      <c r="B2333" s="257">
        <f t="shared" si="3269"/>
        <v>2024</v>
      </c>
      <c r="C2333" s="8">
        <f t="shared" si="3322"/>
        <v>45429</v>
      </c>
      <c r="D2333" s="260"/>
      <c r="E2333" s="261">
        <v>4.0099999999999997E-2</v>
      </c>
      <c r="F2333" s="260"/>
      <c r="G2333" s="262">
        <v>2.2100000000000002E-2</v>
      </c>
      <c r="H2333" s="261"/>
      <c r="I2333" s="260"/>
      <c r="J2333" s="261">
        <v>0.02</v>
      </c>
      <c r="K2333" s="260"/>
      <c r="L2333" s="261">
        <v>2.9899999999999999E-2</v>
      </c>
      <c r="M2333" s="264">
        <f t="shared" si="3292"/>
        <v>3.6166666666666666E-2</v>
      </c>
      <c r="N2333" s="264">
        <f t="shared" si="3293"/>
        <v>2.5702857142857142E-2</v>
      </c>
      <c r="O2333" s="264">
        <f t="shared" si="3294"/>
        <v>2.1176666666666667E-2</v>
      </c>
      <c r="P2333" s="264">
        <f t="shared" si="3295"/>
        <v>3.8453333333333346E-2</v>
      </c>
      <c r="Q2333" s="265">
        <f t="shared" si="3317"/>
        <v>4.0099999999999997E-2</v>
      </c>
      <c r="R2333" s="265">
        <f t="shared" si="3318"/>
        <v>2.2100000000000002E-2</v>
      </c>
      <c r="S2333" s="265">
        <f t="shared" si="3319"/>
        <v>0.02</v>
      </c>
      <c r="T2333" s="265">
        <f t="shared" si="3320"/>
        <v>2.9899999999999999E-2</v>
      </c>
      <c r="W2333" s="265">
        <f t="shared" si="3321"/>
        <v>2.8024999999999998E-2</v>
      </c>
      <c r="X2333" s="265">
        <f>AVERAGE(Q2329:T2333)</f>
        <v>3.8227500000000005E-2</v>
      </c>
      <c r="Y2333" s="266">
        <v>333</v>
      </c>
    </row>
    <row r="2334" spans="1:30" ht="17.45" customHeight="1" x14ac:dyDescent="0.25">
      <c r="A2334" s="257">
        <f t="shared" si="3268"/>
        <v>5</v>
      </c>
      <c r="B2334" s="257">
        <f t="shared" si="3269"/>
        <v>2024</v>
      </c>
      <c r="C2334" s="435">
        <f t="shared" si="3322"/>
        <v>45430</v>
      </c>
      <c r="D2334" s="434">
        <v>3.2399999999999998E-2</v>
      </c>
      <c r="E2334" s="436"/>
      <c r="F2334" s="434"/>
      <c r="G2334" s="438"/>
      <c r="H2334" s="436">
        <v>4.6600000000000003E-2</v>
      </c>
      <c r="I2334" s="434">
        <v>9.7599999999999996E-3</v>
      </c>
      <c r="J2334" s="436"/>
      <c r="K2334" s="434">
        <v>1.72E-2</v>
      </c>
      <c r="L2334" s="436"/>
      <c r="M2334" s="651">
        <f t="shared" si="3292"/>
        <v>3.6093333333333331E-2</v>
      </c>
      <c r="N2334" s="651">
        <f t="shared" si="3293"/>
        <v>2.6525714285714284E-2</v>
      </c>
      <c r="O2334" s="651">
        <f t="shared" si="3294"/>
        <v>2.0615333333333333E-2</v>
      </c>
      <c r="P2334" s="651">
        <f t="shared" si="3295"/>
        <v>3.7936666666666681E-2</v>
      </c>
      <c r="Q2334" s="442">
        <f t="shared" si="3317"/>
        <v>3.2399999999999998E-2</v>
      </c>
      <c r="R2334" s="442">
        <f t="shared" si="3318"/>
        <v>4.6600000000000003E-2</v>
      </c>
      <c r="S2334" s="442">
        <f t="shared" si="3319"/>
        <v>9.7599999999999996E-3</v>
      </c>
      <c r="T2334" s="442">
        <f t="shared" si="3320"/>
        <v>1.72E-2</v>
      </c>
      <c r="V2334" s="442">
        <f>AVERAGE(Q2334:T2334)</f>
        <v>2.649E-2</v>
      </c>
      <c r="W2334" s="445"/>
      <c r="X2334" s="257"/>
      <c r="Y2334" s="266">
        <v>333</v>
      </c>
    </row>
    <row r="2335" spans="1:30" ht="17.45" customHeight="1" x14ac:dyDescent="0.25">
      <c r="A2335" s="257">
        <f t="shared" si="3268"/>
        <v>5</v>
      </c>
      <c r="B2335" s="257">
        <f t="shared" si="3269"/>
        <v>2024</v>
      </c>
      <c r="C2335" s="435">
        <f t="shared" si="3322"/>
        <v>45431</v>
      </c>
      <c r="D2335" s="434"/>
      <c r="E2335" s="436">
        <v>2.52E-2</v>
      </c>
      <c r="F2335" s="434"/>
      <c r="G2335" s="438">
        <v>1.7600000000000001E-2</v>
      </c>
      <c r="H2335" s="436"/>
      <c r="I2335" s="434"/>
      <c r="J2335" s="436">
        <v>1.3100000000000001E-2</v>
      </c>
      <c r="K2335" s="434"/>
      <c r="L2335" s="436">
        <v>2.01E-2</v>
      </c>
      <c r="M2335" s="651">
        <f t="shared" si="3292"/>
        <v>3.6053333333333333E-2</v>
      </c>
      <c r="N2335" s="651">
        <f t="shared" si="3293"/>
        <v>2.6322857142857141E-2</v>
      </c>
      <c r="O2335" s="651">
        <f t="shared" si="3294"/>
        <v>2.0068666666666665E-2</v>
      </c>
      <c r="P2335" s="651">
        <f t="shared" si="3295"/>
        <v>3.7440000000000008E-2</v>
      </c>
      <c r="Q2335" s="442">
        <f t="shared" si="3317"/>
        <v>2.52E-2</v>
      </c>
      <c r="R2335" s="442">
        <f t="shared" si="3318"/>
        <v>1.7600000000000001E-2</v>
      </c>
      <c r="S2335" s="442">
        <f t="shared" si="3319"/>
        <v>1.3100000000000001E-2</v>
      </c>
      <c r="T2335" s="442">
        <f t="shared" si="3320"/>
        <v>2.01E-2</v>
      </c>
      <c r="V2335" s="442">
        <f>AVERAGE(Q2335:T2335)</f>
        <v>1.9000000000000003E-2</v>
      </c>
      <c r="W2335" s="445"/>
      <c r="X2335" s="265">
        <f>AVERAGE(Q2334:T2335)</f>
        <v>2.2745000000000001E-2</v>
      </c>
      <c r="Y2335" s="266">
        <v>333</v>
      </c>
    </row>
    <row r="2336" spans="1:30" ht="17.45" customHeight="1" x14ac:dyDescent="0.25">
      <c r="A2336" s="257">
        <f t="shared" si="3268"/>
        <v>5</v>
      </c>
      <c r="B2336" s="257">
        <f t="shared" si="3269"/>
        <v>2024</v>
      </c>
      <c r="C2336" s="48">
        <f t="shared" si="3322"/>
        <v>45432</v>
      </c>
      <c r="D2336" s="275">
        <v>5.4699999999999999E-2</v>
      </c>
      <c r="E2336" s="276"/>
      <c r="F2336" s="275">
        <v>3.04E-2</v>
      </c>
      <c r="G2336" s="277"/>
      <c r="H2336" s="276">
        <v>3.0599999999999999E-2</v>
      </c>
      <c r="I2336" s="275">
        <v>3.2500000000000001E-2</v>
      </c>
      <c r="J2336" s="276"/>
      <c r="K2336" s="278">
        <v>2.7199999999999998E-2</v>
      </c>
      <c r="L2336" s="276"/>
      <c r="M2336" s="264">
        <f t="shared" si="3292"/>
        <v>3.7523333333333339E-2</v>
      </c>
      <c r="N2336" s="264">
        <f t="shared" si="3293"/>
        <v>2.7097142857142854E-2</v>
      </c>
      <c r="O2336" s="264">
        <f t="shared" si="3294"/>
        <v>2.0791999999999995E-2</v>
      </c>
      <c r="P2336" s="264">
        <f t="shared" si="3295"/>
        <v>3.7906666666666672E-2</v>
      </c>
      <c r="Q2336" s="265">
        <f t="shared" si="3317"/>
        <v>5.4699999999999999E-2</v>
      </c>
      <c r="R2336" s="265">
        <f t="shared" si="3318"/>
        <v>3.0499999999999999E-2</v>
      </c>
      <c r="S2336" s="265">
        <f t="shared" si="3319"/>
        <v>3.2500000000000001E-2</v>
      </c>
      <c r="T2336" s="265">
        <f t="shared" si="3320"/>
        <v>2.7199999999999998E-2</v>
      </c>
      <c r="W2336" s="265">
        <f t="shared" ref="W2336:W2340" si="3323">AVERAGE(Q2336:T2336)</f>
        <v>3.6225E-2</v>
      </c>
    </row>
    <row r="2337" spans="1:30" ht="17.45" customHeight="1" x14ac:dyDescent="0.25">
      <c r="A2337" s="257">
        <f t="shared" si="3268"/>
        <v>5</v>
      </c>
      <c r="B2337" s="257">
        <f t="shared" si="3269"/>
        <v>2024</v>
      </c>
      <c r="C2337" s="8">
        <f t="shared" si="3322"/>
        <v>45433</v>
      </c>
      <c r="D2337" s="260"/>
      <c r="E2337" s="261">
        <v>6.9699999999999998E-2</v>
      </c>
      <c r="F2337" s="260"/>
      <c r="G2337" s="262">
        <v>4.0800000000000003E-2</v>
      </c>
      <c r="H2337" s="261"/>
      <c r="I2337" s="260"/>
      <c r="J2337" s="261">
        <v>3.1699999999999999E-2</v>
      </c>
      <c r="K2337" s="263"/>
      <c r="L2337" s="261">
        <v>3.7900000000000003E-2</v>
      </c>
      <c r="M2337" s="264">
        <f t="shared" si="3292"/>
        <v>3.9163333333333335E-2</v>
      </c>
      <c r="N2337" s="264">
        <f t="shared" si="3293"/>
        <v>2.7811428571428567E-2</v>
      </c>
      <c r="O2337" s="264">
        <f t="shared" si="3294"/>
        <v>2.1581333333333331E-2</v>
      </c>
      <c r="P2337" s="264">
        <f t="shared" si="3295"/>
        <v>3.8790000000000005E-2</v>
      </c>
      <c r="Q2337" s="265">
        <f t="shared" si="3317"/>
        <v>6.9699999999999998E-2</v>
      </c>
      <c r="R2337" s="265">
        <f t="shared" si="3318"/>
        <v>4.0800000000000003E-2</v>
      </c>
      <c r="S2337" s="265">
        <f t="shared" si="3319"/>
        <v>3.1699999999999999E-2</v>
      </c>
      <c r="T2337" s="265">
        <f t="shared" si="3320"/>
        <v>3.7900000000000003E-2</v>
      </c>
      <c r="W2337" s="265">
        <f t="shared" si="3323"/>
        <v>4.5024999999999996E-2</v>
      </c>
    </row>
    <row r="2338" spans="1:30" ht="17.45" customHeight="1" x14ac:dyDescent="0.25">
      <c r="A2338" s="257">
        <f t="shared" si="3268"/>
        <v>5</v>
      </c>
      <c r="B2338" s="257">
        <f t="shared" si="3269"/>
        <v>2024</v>
      </c>
      <c r="C2338" s="8">
        <f t="shared" si="3322"/>
        <v>45434</v>
      </c>
      <c r="D2338" s="260">
        <v>3.9E-2</v>
      </c>
      <c r="E2338" s="261"/>
      <c r="F2338" s="260">
        <v>2.87E-2</v>
      </c>
      <c r="G2338" s="262"/>
      <c r="H2338" s="261"/>
      <c r="I2338" s="260">
        <v>4.9700000000000001E-2</v>
      </c>
      <c r="J2338" s="261"/>
      <c r="K2338" s="263">
        <v>2.9700000000000001E-2</v>
      </c>
      <c r="L2338" s="261"/>
      <c r="M2338" s="264">
        <f t="shared" si="3292"/>
        <v>3.9050000000000001E-2</v>
      </c>
      <c r="N2338" s="264">
        <f t="shared" si="3293"/>
        <v>2.798571428571428E-2</v>
      </c>
      <c r="O2338" s="264">
        <f t="shared" si="3294"/>
        <v>2.2591333333333331E-2</v>
      </c>
      <c r="P2338" s="264">
        <f t="shared" si="3295"/>
        <v>3.8056666666666669E-2</v>
      </c>
      <c r="Q2338" s="265">
        <f t="shared" si="3317"/>
        <v>3.9E-2</v>
      </c>
      <c r="R2338" s="265">
        <f t="shared" si="3318"/>
        <v>2.87E-2</v>
      </c>
      <c r="S2338" s="265">
        <f t="shared" si="3319"/>
        <v>4.9700000000000001E-2</v>
      </c>
      <c r="T2338" s="265">
        <f t="shared" si="3320"/>
        <v>2.9700000000000001E-2</v>
      </c>
      <c r="W2338" s="265">
        <f t="shared" si="3323"/>
        <v>3.6775000000000002E-2</v>
      </c>
    </row>
    <row r="2339" spans="1:30" ht="17.45" customHeight="1" x14ac:dyDescent="0.25">
      <c r="A2339" s="257">
        <f t="shared" si="3268"/>
        <v>5</v>
      </c>
      <c r="B2339" s="257">
        <f t="shared" si="3269"/>
        <v>2024</v>
      </c>
      <c r="C2339" s="8">
        <f t="shared" si="3322"/>
        <v>45435</v>
      </c>
      <c r="D2339" s="260"/>
      <c r="E2339" s="261">
        <v>4.0599999999999997E-2</v>
      </c>
      <c r="F2339" s="260"/>
      <c r="G2339" s="262">
        <v>3.49E-2</v>
      </c>
      <c r="H2339" s="261"/>
      <c r="I2339" s="260"/>
      <c r="J2339" s="261">
        <v>2.0899999999999998E-2</v>
      </c>
      <c r="K2339" s="263"/>
      <c r="L2339" s="261">
        <v>4.3099999999999999E-2</v>
      </c>
      <c r="M2339" s="264">
        <f t="shared" si="3292"/>
        <v>3.8920000000000003E-2</v>
      </c>
      <c r="N2339" s="264">
        <f t="shared" si="3293"/>
        <v>2.804285714285714E-2</v>
      </c>
      <c r="O2339" s="264">
        <f t="shared" si="3294"/>
        <v>2.2434666666666665E-2</v>
      </c>
      <c r="P2339" s="264">
        <f t="shared" si="3295"/>
        <v>3.7836666666666664E-2</v>
      </c>
      <c r="Q2339" s="265">
        <f t="shared" si="3317"/>
        <v>4.0599999999999997E-2</v>
      </c>
      <c r="R2339" s="265">
        <f t="shared" si="3318"/>
        <v>3.49E-2</v>
      </c>
      <c r="S2339" s="265">
        <f t="shared" si="3319"/>
        <v>2.0899999999999998E-2</v>
      </c>
      <c r="T2339" s="265">
        <f t="shared" si="3320"/>
        <v>4.3099999999999999E-2</v>
      </c>
      <c r="W2339" s="265">
        <f t="shared" si="3323"/>
        <v>3.4875000000000003E-2</v>
      </c>
    </row>
    <row r="2340" spans="1:30" ht="17.45" customHeight="1" x14ac:dyDescent="0.25">
      <c r="A2340" s="257">
        <f t="shared" si="3268"/>
        <v>5</v>
      </c>
      <c r="B2340" s="257">
        <f t="shared" si="3269"/>
        <v>2024</v>
      </c>
      <c r="C2340" s="8">
        <f t="shared" si="3322"/>
        <v>45436</v>
      </c>
      <c r="D2340" s="260">
        <v>3.5700000000000003E-2</v>
      </c>
      <c r="E2340" s="261"/>
      <c r="F2340" s="260"/>
      <c r="G2340" s="262"/>
      <c r="H2340" s="261">
        <v>1.7500000000000002E-2</v>
      </c>
      <c r="I2340" s="260">
        <v>2.2800000000000001E-2</v>
      </c>
      <c r="J2340" s="261"/>
      <c r="K2340" s="263">
        <v>4.1300000000000003E-2</v>
      </c>
      <c r="L2340" s="261"/>
      <c r="M2340" s="264">
        <f t="shared" si="3292"/>
        <v>3.8703333333333333E-2</v>
      </c>
      <c r="N2340" s="264">
        <f t="shared" si="3293"/>
        <v>2.780285714285714E-2</v>
      </c>
      <c r="O2340" s="264">
        <f t="shared" si="3294"/>
        <v>2.2204666666666668E-2</v>
      </c>
      <c r="P2340" s="264">
        <f t="shared" si="3295"/>
        <v>3.7713333333333342E-2</v>
      </c>
      <c r="Q2340" s="265">
        <f t="shared" si="3317"/>
        <v>3.5700000000000003E-2</v>
      </c>
      <c r="R2340" s="265">
        <f t="shared" si="3318"/>
        <v>1.7500000000000002E-2</v>
      </c>
      <c r="S2340" s="265">
        <f t="shared" si="3319"/>
        <v>2.2800000000000001E-2</v>
      </c>
      <c r="T2340" s="265">
        <f t="shared" si="3320"/>
        <v>4.1300000000000003E-2</v>
      </c>
      <c r="W2340" s="265">
        <f t="shared" si="3323"/>
        <v>2.9325000000000004E-2</v>
      </c>
      <c r="X2340" s="265">
        <f>AVERAGE(Q2336:T2340)</f>
        <v>3.6445000000000005E-2</v>
      </c>
      <c r="Y2340" s="266">
        <v>334</v>
      </c>
    </row>
    <row r="2341" spans="1:30" ht="17.45" customHeight="1" x14ac:dyDescent="0.25">
      <c r="A2341" s="257">
        <f t="shared" si="3268"/>
        <v>5</v>
      </c>
      <c r="B2341" s="257">
        <f t="shared" si="3269"/>
        <v>2024</v>
      </c>
      <c r="C2341" s="435">
        <f t="shared" si="3322"/>
        <v>45437</v>
      </c>
      <c r="D2341" s="434"/>
      <c r="E2341" s="436">
        <v>2.4799999999999999E-2</v>
      </c>
      <c r="F2341" s="434"/>
      <c r="G2341" s="438">
        <v>1.8800000000000001E-2</v>
      </c>
      <c r="H2341" s="436"/>
      <c r="I2341" s="434"/>
      <c r="J2341" s="436">
        <v>6.3E-3</v>
      </c>
      <c r="K2341" s="437"/>
      <c r="L2341" s="436">
        <v>5.3999999999999999E-2</v>
      </c>
      <c r="M2341" s="651">
        <f t="shared" si="3292"/>
        <v>3.7523333333333332E-2</v>
      </c>
      <c r="N2341" s="651">
        <f t="shared" si="3293"/>
        <v>2.7517142857142851E-2</v>
      </c>
      <c r="O2341" s="651">
        <f t="shared" si="3294"/>
        <v>2.1814666666666666E-2</v>
      </c>
      <c r="P2341" s="651">
        <f t="shared" si="3295"/>
        <v>3.6460000000000006E-2</v>
      </c>
      <c r="Q2341" s="442">
        <f t="shared" si="3317"/>
        <v>2.4799999999999999E-2</v>
      </c>
      <c r="R2341" s="442">
        <f t="shared" si="3318"/>
        <v>1.8800000000000001E-2</v>
      </c>
      <c r="S2341" s="442">
        <f t="shared" si="3319"/>
        <v>6.3E-3</v>
      </c>
      <c r="T2341" s="442">
        <f t="shared" si="3320"/>
        <v>5.3999999999999999E-2</v>
      </c>
      <c r="V2341" s="442">
        <f>AVERAGE(Q2341:T2341)</f>
        <v>2.5974999999999998E-2</v>
      </c>
      <c r="W2341" s="445"/>
      <c r="X2341" s="257"/>
      <c r="Y2341" s="266">
        <v>334</v>
      </c>
    </row>
    <row r="2342" spans="1:30" ht="17.45" customHeight="1" x14ac:dyDescent="0.25">
      <c r="A2342" s="257">
        <f t="shared" si="3268"/>
        <v>5</v>
      </c>
      <c r="B2342" s="257">
        <f t="shared" si="3269"/>
        <v>2024</v>
      </c>
      <c r="C2342" s="48">
        <f t="shared" si="3322"/>
        <v>45438</v>
      </c>
      <c r="D2342" s="448">
        <v>7.46E-2</v>
      </c>
      <c r="E2342" s="449"/>
      <c r="F2342" s="448">
        <v>3.5200000000000002E-2</v>
      </c>
      <c r="G2342" s="450"/>
      <c r="H2342" s="449">
        <v>3.7999999999999999E-2</v>
      </c>
      <c r="I2342" s="448">
        <v>1.6199999999999999E-2</v>
      </c>
      <c r="J2342" s="449"/>
      <c r="K2342" s="448">
        <v>4.4200000000000003E-2</v>
      </c>
      <c r="L2342" s="449"/>
      <c r="M2342" s="651">
        <f t="shared" si="3292"/>
        <v>3.8166666666666675E-2</v>
      </c>
      <c r="N2342" s="651">
        <f t="shared" si="3293"/>
        <v>2.8317142857142853E-2</v>
      </c>
      <c r="O2342" s="651">
        <f t="shared" si="3294"/>
        <v>2.1484666666666666E-2</v>
      </c>
      <c r="P2342" s="651">
        <f t="shared" si="3295"/>
        <v>3.6316666666666664E-2</v>
      </c>
      <c r="Q2342" s="442">
        <f t="shared" ref="Q2342" si="3324">IFERROR(AVERAGE(D2342:E2342),"")</f>
        <v>7.46E-2</v>
      </c>
      <c r="R2342" s="442">
        <f t="shared" ref="R2342" si="3325">IFERROR(AVERAGE(F2342:H2342),"")</f>
        <v>3.6600000000000001E-2</v>
      </c>
      <c r="S2342" s="442">
        <f t="shared" ref="S2342" si="3326">IFERROR(AVERAGE(I2342:J2342),"")</f>
        <v>1.6199999999999999E-2</v>
      </c>
      <c r="T2342" s="442">
        <f t="shared" ref="T2342" si="3327">IFERROR(AVERAGE(K2342:L2342),"")</f>
        <v>4.4200000000000003E-2</v>
      </c>
      <c r="V2342" s="442">
        <f>AVERAGE(Q2342:T2342)</f>
        <v>4.2899999999999994E-2</v>
      </c>
      <c r="W2342" s="445"/>
      <c r="X2342" s="265">
        <f>AVERAGE(Q2341:T2342)</f>
        <v>3.4437499999999996E-2</v>
      </c>
      <c r="Y2342" s="266">
        <v>334</v>
      </c>
    </row>
    <row r="2343" spans="1:30" ht="17.45" customHeight="1" x14ac:dyDescent="0.25">
      <c r="A2343" s="257">
        <f t="shared" si="3268"/>
        <v>5</v>
      </c>
      <c r="B2343" s="257">
        <f t="shared" si="3269"/>
        <v>2024</v>
      </c>
      <c r="C2343" s="8">
        <f t="shared" si="3322"/>
        <v>45439</v>
      </c>
      <c r="D2343" s="260"/>
      <c r="E2343" s="261">
        <v>3.04E-2</v>
      </c>
      <c r="F2343" s="260"/>
      <c r="G2343" s="262">
        <v>1.2500000000000001E-2</v>
      </c>
      <c r="H2343" s="261"/>
      <c r="I2343" s="260"/>
      <c r="J2343" s="261">
        <v>1.38E-2</v>
      </c>
      <c r="K2343" s="263"/>
      <c r="L2343" s="134">
        <v>9.0399999999999994E-2</v>
      </c>
      <c r="M2343" s="264">
        <f t="shared" si="3292"/>
        <v>3.8656666666666666E-2</v>
      </c>
      <c r="N2343" s="264">
        <f t="shared" si="3293"/>
        <v>2.8351428571428569E-2</v>
      </c>
      <c r="O2343" s="264">
        <f t="shared" si="3294"/>
        <v>2.1658333333333335E-2</v>
      </c>
      <c r="P2343" s="264">
        <f t="shared" si="3295"/>
        <v>3.8379999999999997E-2</v>
      </c>
      <c r="Q2343" s="265">
        <f t="shared" ref="Q2343:Q2344" si="3328">IFERROR(AVERAGE(D2343:E2343),"")</f>
        <v>3.04E-2</v>
      </c>
      <c r="R2343" s="265">
        <f t="shared" ref="R2343:R2344" si="3329">IFERROR(AVERAGE(F2343:H2343),"")</f>
        <v>1.2500000000000001E-2</v>
      </c>
      <c r="S2343" s="265">
        <f t="shared" ref="S2343:S2344" si="3330">IFERROR(AVERAGE(I2343:J2343),"")</f>
        <v>1.38E-2</v>
      </c>
      <c r="T2343" s="334">
        <f t="shared" ref="T2343:T2344" si="3331">IFERROR(AVERAGE(K2343:L2343),"")</f>
        <v>9.0399999999999994E-2</v>
      </c>
      <c r="W2343" s="265">
        <f t="shared" ref="W2343:W2344" si="3332">AVERAGE(Q2343:T2343)</f>
        <v>3.6775000000000002E-2</v>
      </c>
    </row>
    <row r="2344" spans="1:30" ht="17.45" customHeight="1" thickBot="1" x14ac:dyDescent="0.3">
      <c r="A2344" s="257">
        <f t="shared" si="3268"/>
        <v>5</v>
      </c>
      <c r="B2344" s="257">
        <f t="shared" si="3269"/>
        <v>2024</v>
      </c>
      <c r="C2344" s="8">
        <f t="shared" si="3322"/>
        <v>45440</v>
      </c>
      <c r="D2344" s="252">
        <v>4.5600000000000002E-2</v>
      </c>
      <c r="E2344" s="253"/>
      <c r="F2344" s="252">
        <v>2.1399999999999999E-2</v>
      </c>
      <c r="G2344" s="254"/>
      <c r="H2344" s="253"/>
      <c r="I2344" s="252">
        <v>2.35E-2</v>
      </c>
      <c r="J2344" s="253"/>
      <c r="K2344" s="252">
        <v>4.65E-2</v>
      </c>
      <c r="L2344" s="253"/>
      <c r="M2344" s="264">
        <f t="shared" si="3292"/>
        <v>3.9603333333333338E-2</v>
      </c>
      <c r="N2344" s="264">
        <f t="shared" si="3293"/>
        <v>2.8554285714285706E-2</v>
      </c>
      <c r="O2344" s="264">
        <f t="shared" si="3294"/>
        <v>2.2196E-2</v>
      </c>
      <c r="P2344" s="264">
        <f t="shared" si="3295"/>
        <v>3.9399999999999998E-2</v>
      </c>
      <c r="Q2344" s="265">
        <f t="shared" si="3328"/>
        <v>4.5600000000000002E-2</v>
      </c>
      <c r="R2344" s="265">
        <f t="shared" si="3329"/>
        <v>2.1399999999999999E-2</v>
      </c>
      <c r="S2344" s="265">
        <f t="shared" si="3330"/>
        <v>2.35E-2</v>
      </c>
      <c r="T2344" s="265">
        <f t="shared" si="3331"/>
        <v>4.65E-2</v>
      </c>
      <c r="W2344" s="265">
        <f t="shared" si="3332"/>
        <v>3.4250000000000003E-2</v>
      </c>
    </row>
    <row r="2345" spans="1:30" ht="17.45" customHeight="1" thickBot="1" x14ac:dyDescent="0.3">
      <c r="A2345" s="257">
        <f t="shared" si="3268"/>
        <v>5</v>
      </c>
      <c r="B2345" s="257">
        <f t="shared" si="3269"/>
        <v>2024</v>
      </c>
      <c r="C2345" s="8">
        <f t="shared" si="3322"/>
        <v>45441</v>
      </c>
      <c r="D2345" s="252"/>
      <c r="E2345" s="253">
        <v>3.4000000000000002E-2</v>
      </c>
      <c r="F2345" s="252"/>
      <c r="G2345" s="254">
        <v>2.1399999999999999E-2</v>
      </c>
      <c r="H2345" s="253"/>
      <c r="I2345" s="252"/>
      <c r="J2345" s="253">
        <v>2.7E-2</v>
      </c>
      <c r="K2345" s="252"/>
      <c r="L2345" s="253">
        <v>4.6100000000000002E-2</v>
      </c>
      <c r="M2345" s="264">
        <f t="shared" si="3292"/>
        <v>3.8589999999999999E-2</v>
      </c>
      <c r="N2345" s="264">
        <f t="shared" si="3293"/>
        <v>2.8162857142857139E-2</v>
      </c>
      <c r="O2345" s="264">
        <f t="shared" si="3294"/>
        <v>2.2312666666666672E-2</v>
      </c>
      <c r="P2345" s="264">
        <f t="shared" si="3295"/>
        <v>3.8953333333333333E-2</v>
      </c>
      <c r="Q2345" s="265">
        <f t="shared" ref="Q2345" si="3333">IFERROR(AVERAGE(D2345:E2345),"")</f>
        <v>3.4000000000000002E-2</v>
      </c>
      <c r="R2345" s="265">
        <f t="shared" ref="R2345" si="3334">IFERROR(AVERAGE(F2345:H2345),"")</f>
        <v>2.1399999999999999E-2</v>
      </c>
      <c r="S2345" s="265">
        <f t="shared" ref="S2345" si="3335">IFERROR(AVERAGE(I2345:J2345),"")</f>
        <v>2.7E-2</v>
      </c>
      <c r="T2345" s="265">
        <f t="shared" ref="T2345" si="3336">IFERROR(AVERAGE(K2345:L2345),"")</f>
        <v>4.6100000000000002E-2</v>
      </c>
      <c r="W2345" s="265">
        <f t="shared" ref="W2345" si="3337">AVERAGE(Q2345:T2345)</f>
        <v>3.2125000000000001E-2</v>
      </c>
      <c r="Z2345" s="514" t="s">
        <v>94</v>
      </c>
      <c r="AA2345" s="515">
        <v>2024</v>
      </c>
      <c r="AB2345" s="516"/>
      <c r="AC2345" s="516"/>
      <c r="AD2345" s="516"/>
    </row>
    <row r="2346" spans="1:30" ht="17.45" customHeight="1" x14ac:dyDescent="0.25">
      <c r="A2346" s="257">
        <f t="shared" si="3268"/>
        <v>5</v>
      </c>
      <c r="B2346" s="257">
        <f t="shared" si="3269"/>
        <v>2024</v>
      </c>
      <c r="C2346" s="8">
        <f t="shared" si="3322"/>
        <v>45442</v>
      </c>
      <c r="D2346" s="260">
        <v>4.7800000000000002E-2</v>
      </c>
      <c r="E2346" s="261"/>
      <c r="F2346" s="260"/>
      <c r="G2346" s="262"/>
      <c r="H2346" s="261">
        <v>3.7100000000000001E-2</v>
      </c>
      <c r="I2346" s="260">
        <v>3.3700000000000001E-2</v>
      </c>
      <c r="J2346" s="261"/>
      <c r="K2346" s="260">
        <v>3.3799999999999997E-2</v>
      </c>
      <c r="L2346" s="261"/>
      <c r="M2346" s="264">
        <f t="shared" si="3292"/>
        <v>3.8603333333333344E-2</v>
      </c>
      <c r="N2346" s="264">
        <f t="shared" si="3293"/>
        <v>2.8559999999999992E-2</v>
      </c>
      <c r="O2346" s="264">
        <f t="shared" si="3294"/>
        <v>2.243266666666667E-2</v>
      </c>
      <c r="P2346" s="264">
        <f t="shared" si="3295"/>
        <v>3.8080000000000003E-2</v>
      </c>
      <c r="Q2346" s="265">
        <f t="shared" ref="Q2346" si="3338">IFERROR(AVERAGE(D2346:E2346),"")</f>
        <v>4.7800000000000002E-2</v>
      </c>
      <c r="R2346" s="265">
        <f t="shared" ref="R2346" si="3339">IFERROR(AVERAGE(F2346:H2346),"")</f>
        <v>3.7100000000000001E-2</v>
      </c>
      <c r="S2346" s="265">
        <f t="shared" ref="S2346" si="3340">IFERROR(AVERAGE(I2346:J2346),"")</f>
        <v>3.3700000000000001E-2</v>
      </c>
      <c r="T2346" s="265">
        <f t="shared" ref="T2346" si="3341">IFERROR(AVERAGE(K2346:L2346),"")</f>
        <v>3.3799999999999997E-2</v>
      </c>
      <c r="W2346" s="265">
        <f t="shared" ref="W2346" si="3342">AVERAGE(Q2346:T2346)</f>
        <v>3.8100000000000002E-2</v>
      </c>
      <c r="Z2346" s="517" t="s">
        <v>35</v>
      </c>
      <c r="AA2346" s="517" t="s">
        <v>1</v>
      </c>
      <c r="AB2346" s="517" t="s">
        <v>2</v>
      </c>
      <c r="AC2346" s="517" t="s">
        <v>9</v>
      </c>
      <c r="AD2346" s="517" t="s">
        <v>12</v>
      </c>
    </row>
    <row r="2347" spans="1:30" ht="17.45" customHeight="1" x14ac:dyDescent="0.25">
      <c r="A2347" s="257">
        <f t="shared" si="3268"/>
        <v>5</v>
      </c>
      <c r="B2347" s="257">
        <f t="shared" si="3269"/>
        <v>2024</v>
      </c>
      <c r="C2347" s="8">
        <f t="shared" si="3322"/>
        <v>45443</v>
      </c>
      <c r="D2347" s="260"/>
      <c r="E2347" s="261">
        <v>3.1300000000000001E-2</v>
      </c>
      <c r="F2347" s="260"/>
      <c r="G2347" s="262">
        <v>1.9699999999999999E-2</v>
      </c>
      <c r="H2347" s="261"/>
      <c r="I2347" s="260"/>
      <c r="J2347" s="261">
        <v>2.5100000000000001E-2</v>
      </c>
      <c r="K2347" s="260"/>
      <c r="L2347" s="261">
        <v>4.48E-2</v>
      </c>
      <c r="M2347" s="264">
        <f t="shared" si="3292"/>
        <v>3.7276666666666666E-2</v>
      </c>
      <c r="N2347" s="264">
        <f t="shared" si="3293"/>
        <v>2.7851428571428565E-2</v>
      </c>
      <c r="O2347" s="264">
        <f t="shared" si="3294"/>
        <v>2.2099333333333328E-2</v>
      </c>
      <c r="P2347" s="264">
        <f t="shared" si="3295"/>
        <v>3.7783333333333342E-2</v>
      </c>
      <c r="Q2347" s="265">
        <f t="shared" ref="Q2347:Q2348" si="3343">IFERROR(AVERAGE(D2347:E2347),"")</f>
        <v>3.1300000000000001E-2</v>
      </c>
      <c r="R2347" s="265">
        <f t="shared" ref="R2347:R2348" si="3344">IFERROR(AVERAGE(F2347:H2347),"")</f>
        <v>1.9699999999999999E-2</v>
      </c>
      <c r="S2347" s="265">
        <f t="shared" ref="S2347:S2348" si="3345">IFERROR(AVERAGE(I2347:J2347),"")</f>
        <v>2.5100000000000001E-2</v>
      </c>
      <c r="T2347" s="265">
        <f t="shared" ref="T2347:T2348" si="3346">IFERROR(AVERAGE(K2347:L2347),"")</f>
        <v>4.48E-2</v>
      </c>
      <c r="W2347" s="265">
        <f t="shared" ref="W2347" si="3347">AVERAGE(Q2347:T2347)</f>
        <v>3.0225000000000002E-2</v>
      </c>
      <c r="X2347" s="265">
        <f>AVERAGE(Q2343:T2347)</f>
        <v>3.4295000000000006E-2</v>
      </c>
      <c r="Y2347" s="266">
        <v>335</v>
      </c>
      <c r="Z2347" s="518" t="s">
        <v>58</v>
      </c>
      <c r="AA2347" s="519">
        <f>AVERAGE(D2317:E2347)</f>
        <v>3.8367741935483889E-2</v>
      </c>
      <c r="AB2347" s="519">
        <f>AVERAGE(F2317:H2347)</f>
        <v>2.8313888888888878E-2</v>
      </c>
      <c r="AC2347" s="519">
        <f>AVERAGE(I2317:J2347)</f>
        <v>2.2518709677419358E-2</v>
      </c>
      <c r="AD2347" s="519">
        <f>AVERAGE(K2317:L2347)</f>
        <v>3.8296774193548391E-2</v>
      </c>
    </row>
    <row r="2348" spans="1:30" ht="17.45" customHeight="1" x14ac:dyDescent="0.25">
      <c r="A2348" s="257">
        <f t="shared" si="3268"/>
        <v>6</v>
      </c>
      <c r="B2348" s="257">
        <f t="shared" si="3269"/>
        <v>2024</v>
      </c>
      <c r="C2348" s="48">
        <f t="shared" si="3322"/>
        <v>45444</v>
      </c>
      <c r="D2348" s="434">
        <v>2.4299999999999999E-2</v>
      </c>
      <c r="E2348" s="436"/>
      <c r="F2348" s="434">
        <v>1.7899999999999999E-2</v>
      </c>
      <c r="G2348" s="438"/>
      <c r="H2348" s="436">
        <v>1.84E-2</v>
      </c>
      <c r="I2348" s="434">
        <v>9.3299999999999998E-3</v>
      </c>
      <c r="J2348" s="436"/>
      <c r="K2348" s="434">
        <v>2.4400000000000002E-2</v>
      </c>
      <c r="L2348" s="436"/>
      <c r="M2348" s="651">
        <f t="shared" si="3292"/>
        <v>3.7223333333333337E-2</v>
      </c>
      <c r="N2348" s="651">
        <f t="shared" si="3293"/>
        <v>2.777428571428571E-2</v>
      </c>
      <c r="O2348" s="651">
        <f t="shared" si="3294"/>
        <v>2.1763666666666664E-2</v>
      </c>
      <c r="P2348" s="651">
        <f t="shared" si="3295"/>
        <v>3.7766666666666664E-2</v>
      </c>
      <c r="Q2348" s="442">
        <f t="shared" si="3343"/>
        <v>2.4299999999999999E-2</v>
      </c>
      <c r="R2348" s="442">
        <f t="shared" si="3344"/>
        <v>1.8149999999999999E-2</v>
      </c>
      <c r="S2348" s="442">
        <f t="shared" si="3345"/>
        <v>9.3299999999999998E-3</v>
      </c>
      <c r="T2348" s="442">
        <f t="shared" si="3346"/>
        <v>2.4400000000000002E-2</v>
      </c>
      <c r="V2348" s="442">
        <f>AVERAGE(Q2348:T2348)</f>
        <v>1.9044999999999999E-2</v>
      </c>
      <c r="W2348" s="445"/>
      <c r="X2348" s="257"/>
      <c r="Y2348" s="266">
        <v>335</v>
      </c>
      <c r="Z2348" s="518" t="s">
        <v>59</v>
      </c>
      <c r="AA2348" s="519">
        <f>MAX(D2317:E2347)</f>
        <v>7.46E-2</v>
      </c>
      <c r="AB2348" s="519">
        <f>MAX(F2317:H2347)</f>
        <v>7.9299999999999995E-2</v>
      </c>
      <c r="AC2348" s="519">
        <f>MAX(I2317:J2347)</f>
        <v>5.2999999999999999E-2</v>
      </c>
      <c r="AD2348" s="519">
        <f>MAX(K2317:L2347)</f>
        <v>9.0399999999999994E-2</v>
      </c>
    </row>
    <row r="2349" spans="1:30" ht="17.45" customHeight="1" thickBot="1" x14ac:dyDescent="0.3">
      <c r="A2349" s="257">
        <f t="shared" si="3268"/>
        <v>6</v>
      </c>
      <c r="B2349" s="257">
        <f t="shared" si="3269"/>
        <v>2024</v>
      </c>
      <c r="C2349" s="435">
        <f t="shared" si="3322"/>
        <v>45445</v>
      </c>
      <c r="D2349" s="434"/>
      <c r="E2349" s="436">
        <v>1.5800000000000002E-2</v>
      </c>
      <c r="F2349" s="434"/>
      <c r="G2349" s="438">
        <v>1.26E-2</v>
      </c>
      <c r="H2349" s="436"/>
      <c r="I2349" s="434"/>
      <c r="J2349" s="436">
        <v>4.5700000000000003E-3</v>
      </c>
      <c r="K2349" s="434"/>
      <c r="L2349" s="436">
        <v>3.0800000000000001E-2</v>
      </c>
      <c r="M2349" s="651">
        <f t="shared" si="3292"/>
        <v>3.6920000000000001E-2</v>
      </c>
      <c r="N2349" s="651">
        <f t="shared" si="3293"/>
        <v>2.7688571428571424E-2</v>
      </c>
      <c r="O2349" s="651">
        <f t="shared" si="3294"/>
        <v>2.1242666666666663E-2</v>
      </c>
      <c r="P2349" s="651">
        <f t="shared" si="3295"/>
        <v>3.7633333333333331E-2</v>
      </c>
      <c r="Q2349" s="442">
        <f t="shared" ref="Q2349:Q2350" si="3348">IFERROR(AVERAGE(D2349:E2349),"")</f>
        <v>1.5800000000000002E-2</v>
      </c>
      <c r="R2349" s="442">
        <f t="shared" ref="R2349:R2350" si="3349">IFERROR(AVERAGE(F2349:H2349),"")</f>
        <v>1.26E-2</v>
      </c>
      <c r="S2349" s="442">
        <f t="shared" ref="S2349:S2350" si="3350">IFERROR(AVERAGE(I2349:J2349),"")</f>
        <v>4.5700000000000003E-3</v>
      </c>
      <c r="T2349" s="442">
        <f t="shared" ref="T2349:T2350" si="3351">IFERROR(AVERAGE(K2349:L2349),"")</f>
        <v>3.0800000000000001E-2</v>
      </c>
      <c r="V2349" s="442">
        <f>AVERAGE(Q2349:T2349)</f>
        <v>1.5942499999999998E-2</v>
      </c>
      <c r="W2349" s="445"/>
      <c r="X2349" s="265">
        <f>AVERAGE(Q2348:T2349)</f>
        <v>1.7493750000000002E-2</v>
      </c>
      <c r="Y2349" s="266">
        <v>335</v>
      </c>
      <c r="Z2349" s="520" t="s">
        <v>128</v>
      </c>
      <c r="AA2349" s="521">
        <f>COUNTIF(D2317:E2347,"&gt;=0.075")</f>
        <v>0</v>
      </c>
      <c r="AB2349" s="521">
        <f>COUNTIF(F2317:H2347,"&gt;=0.075")</f>
        <v>1</v>
      </c>
      <c r="AC2349" s="521">
        <f>COUNTIF(I2317:J2347,"&gt;=0.075")</f>
        <v>0</v>
      </c>
      <c r="AD2349" s="521">
        <f>COUNTIF(K2317:L2347,"&gt;=0.075")</f>
        <v>1</v>
      </c>
    </row>
    <row r="2350" spans="1:30" ht="17.45" customHeight="1" thickBot="1" x14ac:dyDescent="0.3">
      <c r="A2350" s="257">
        <f t="shared" si="3268"/>
        <v>6</v>
      </c>
      <c r="B2350" s="257">
        <f t="shared" si="3269"/>
        <v>2024</v>
      </c>
      <c r="C2350" s="8">
        <f t="shared" si="3322"/>
        <v>45446</v>
      </c>
      <c r="D2350" s="260">
        <v>2.6800000000000001E-2</v>
      </c>
      <c r="E2350" s="261"/>
      <c r="F2350" s="260">
        <v>2.8000000000000001E-2</v>
      </c>
      <c r="G2350" s="262"/>
      <c r="H2350" s="261"/>
      <c r="I2350" s="260">
        <v>3.1399999999999997E-2</v>
      </c>
      <c r="J2350" s="261"/>
      <c r="K2350" s="260">
        <v>3.3700000000000001E-2</v>
      </c>
      <c r="L2350" s="261"/>
      <c r="M2350" s="264">
        <f t="shared" si="3292"/>
        <v>3.7379999999999997E-2</v>
      </c>
      <c r="N2350" s="264">
        <f t="shared" si="3293"/>
        <v>2.8174285714285714E-2</v>
      </c>
      <c r="O2350" s="264">
        <f t="shared" si="3294"/>
        <v>2.2057999999999998E-2</v>
      </c>
      <c r="P2350" s="264">
        <f t="shared" si="3295"/>
        <v>3.8296666666666666E-2</v>
      </c>
      <c r="Q2350" s="265">
        <f t="shared" si="3348"/>
        <v>2.6800000000000001E-2</v>
      </c>
      <c r="R2350" s="265">
        <f t="shared" si="3349"/>
        <v>2.8000000000000001E-2</v>
      </c>
      <c r="S2350" s="265">
        <f t="shared" si="3350"/>
        <v>3.1399999999999997E-2</v>
      </c>
      <c r="T2350" s="265">
        <f t="shared" si="3351"/>
        <v>3.3700000000000001E-2</v>
      </c>
      <c r="W2350" s="265">
        <f t="shared" ref="W2350" si="3352">AVERAGE(Q2350:T2350)</f>
        <v>2.9975000000000002E-2</v>
      </c>
      <c r="AC2350" s="664">
        <f>SUM(AA2349:AD2349)</f>
        <v>2</v>
      </c>
      <c r="AD2350" s="522">
        <f>AVERAGE(AA2347:AD2347)</f>
        <v>3.1874278673835132E-2</v>
      </c>
    </row>
    <row r="2351" spans="1:30" ht="17.45" customHeight="1" x14ac:dyDescent="0.25">
      <c r="A2351" s="257">
        <f t="shared" si="3268"/>
        <v>6</v>
      </c>
      <c r="B2351" s="257">
        <f t="shared" si="3269"/>
        <v>2024</v>
      </c>
      <c r="C2351" s="8">
        <f t="shared" si="3322"/>
        <v>45447</v>
      </c>
      <c r="D2351" s="260"/>
      <c r="E2351" s="261">
        <v>3.9100000000000003E-2</v>
      </c>
      <c r="F2351" s="260"/>
      <c r="G2351" s="262">
        <v>3.1800000000000002E-2</v>
      </c>
      <c r="H2351" s="261"/>
      <c r="I2351" s="260"/>
      <c r="J2351" s="261">
        <v>2.7400000000000001E-2</v>
      </c>
      <c r="K2351" s="260"/>
      <c r="L2351" s="261">
        <v>4.7300000000000002E-2</v>
      </c>
      <c r="M2351" s="264">
        <f t="shared" si="3292"/>
        <v>3.7933333333333333E-2</v>
      </c>
      <c r="N2351" s="264">
        <f t="shared" si="3293"/>
        <v>2.8782857142857145E-2</v>
      </c>
      <c r="O2351" s="264">
        <f t="shared" si="3294"/>
        <v>2.2854333333333327E-2</v>
      </c>
      <c r="P2351" s="264">
        <f t="shared" si="3295"/>
        <v>3.8786666666666664E-2</v>
      </c>
      <c r="Q2351" s="265">
        <f t="shared" ref="Q2351" si="3353">IFERROR(AVERAGE(D2351:E2351),"")</f>
        <v>3.9100000000000003E-2</v>
      </c>
      <c r="R2351" s="265">
        <f t="shared" ref="R2351" si="3354">IFERROR(AVERAGE(F2351:H2351),"")</f>
        <v>3.1800000000000002E-2</v>
      </c>
      <c r="S2351" s="265">
        <f t="shared" ref="S2351" si="3355">IFERROR(AVERAGE(I2351:J2351),"")</f>
        <v>2.7400000000000001E-2</v>
      </c>
      <c r="T2351" s="265">
        <f t="shared" ref="T2351" si="3356">IFERROR(AVERAGE(K2351:L2351),"")</f>
        <v>4.7300000000000002E-2</v>
      </c>
      <c r="W2351" s="265">
        <f t="shared" ref="W2351" si="3357">AVERAGE(Q2351:T2351)</f>
        <v>3.6400000000000002E-2</v>
      </c>
      <c r="AA2351" s="605">
        <f>AA2347-AA2316</f>
        <v>-4.339924731182776E-3</v>
      </c>
      <c r="AB2351" s="605">
        <f t="shared" ref="AB2351:AD2351" si="3358">AB2347-AB2316</f>
        <v>1.3664603174603045E-3</v>
      </c>
      <c r="AC2351" s="605">
        <f t="shared" si="3358"/>
        <v>-1.606236559139676E-4</v>
      </c>
      <c r="AD2351" s="605">
        <f t="shared" si="3358"/>
        <v>-7.3892473118279678E-5</v>
      </c>
    </row>
    <row r="2352" spans="1:30" ht="17.45" customHeight="1" x14ac:dyDescent="0.25">
      <c r="A2352" s="257">
        <f t="shared" ref="A2352:A2362" si="3359">IF(ISNUMBER(C2352),MONTH(C2352),"")</f>
        <v>6</v>
      </c>
      <c r="B2352" s="257">
        <f t="shared" ref="B2352:B2362" si="3360">IF(ISNUMBER(C2352),YEAR(C2352),"")</f>
        <v>2024</v>
      </c>
      <c r="C2352" s="8">
        <f t="shared" si="3322"/>
        <v>45448</v>
      </c>
      <c r="D2352" s="260">
        <v>5.0200000000000002E-2</v>
      </c>
      <c r="E2352" s="261"/>
      <c r="F2352" s="260"/>
      <c r="G2352" s="262"/>
      <c r="H2352" s="261">
        <v>3.15E-2</v>
      </c>
      <c r="I2352" s="260">
        <v>2.98E-2</v>
      </c>
      <c r="J2352" s="261"/>
      <c r="K2352" s="260">
        <v>3.6600000000000001E-2</v>
      </c>
      <c r="L2352" s="261"/>
      <c r="M2352" s="264">
        <f t="shared" si="3292"/>
        <v>3.8283333333333329E-2</v>
      </c>
      <c r="N2352" s="264">
        <f t="shared" si="3293"/>
        <v>2.8017142857142865E-2</v>
      </c>
      <c r="O2352" s="264">
        <f t="shared" si="3294"/>
        <v>2.3087666666666663E-2</v>
      </c>
      <c r="P2352" s="264">
        <f t="shared" si="3295"/>
        <v>3.8709999999999994E-2</v>
      </c>
      <c r="Q2352" s="265">
        <f t="shared" ref="Q2352" si="3361">IFERROR(AVERAGE(D2352:E2352),"")</f>
        <v>5.0200000000000002E-2</v>
      </c>
      <c r="R2352" s="265">
        <f t="shared" ref="R2352" si="3362">IFERROR(AVERAGE(F2352:H2352),"")</f>
        <v>3.15E-2</v>
      </c>
      <c r="S2352" s="265">
        <f t="shared" ref="S2352" si="3363">IFERROR(AVERAGE(I2352:J2352),"")</f>
        <v>2.98E-2</v>
      </c>
      <c r="T2352" s="265">
        <f t="shared" ref="T2352" si="3364">IFERROR(AVERAGE(K2352:L2352),"")</f>
        <v>3.6600000000000001E-2</v>
      </c>
      <c r="W2352" s="265">
        <f t="shared" ref="W2352" si="3365">AVERAGE(Q2352:T2352)</f>
        <v>3.7024999999999995E-2</v>
      </c>
      <c r="AD2352" s="605">
        <f>AD2350-AD2319</f>
        <v>-8.0199513568867536E-4</v>
      </c>
    </row>
    <row r="2353" spans="1:25" ht="17.45" customHeight="1" x14ac:dyDescent="0.25">
      <c r="A2353" s="257">
        <f t="shared" si="3359"/>
        <v>6</v>
      </c>
      <c r="B2353" s="257">
        <f t="shared" si="3360"/>
        <v>2024</v>
      </c>
      <c r="C2353" s="8">
        <f t="shared" si="3322"/>
        <v>45449</v>
      </c>
      <c r="D2353" s="260"/>
      <c r="E2353" s="261">
        <v>4.6100000000000002E-2</v>
      </c>
      <c r="F2353" s="260"/>
      <c r="G2353" s="262">
        <v>3.3099999999999997E-2</v>
      </c>
      <c r="H2353" s="261"/>
      <c r="I2353" s="260"/>
      <c r="J2353" s="261">
        <v>2.8199999999999999E-2</v>
      </c>
      <c r="K2353" s="260"/>
      <c r="L2353" s="261">
        <v>5.8700000000000002E-2</v>
      </c>
      <c r="M2353" s="264">
        <f t="shared" si="3292"/>
        <v>3.8529999999999995E-2</v>
      </c>
      <c r="N2353" s="264">
        <f t="shared" si="3293"/>
        <v>2.8002857142857149E-2</v>
      </c>
      <c r="O2353" s="264">
        <f t="shared" si="3294"/>
        <v>2.3207666666666665E-2</v>
      </c>
      <c r="P2353" s="264">
        <f t="shared" si="3295"/>
        <v>3.8739999999999997E-2</v>
      </c>
      <c r="Q2353" s="265">
        <f t="shared" ref="Q2353" si="3366">IFERROR(AVERAGE(D2353:E2353),"")</f>
        <v>4.6100000000000002E-2</v>
      </c>
      <c r="R2353" s="265">
        <f t="shared" ref="R2353" si="3367">IFERROR(AVERAGE(F2353:H2353),"")</f>
        <v>3.3099999999999997E-2</v>
      </c>
      <c r="S2353" s="265">
        <f t="shared" ref="S2353" si="3368">IFERROR(AVERAGE(I2353:J2353),"")</f>
        <v>2.8199999999999999E-2</v>
      </c>
      <c r="T2353" s="265">
        <f t="shared" ref="T2353" si="3369">IFERROR(AVERAGE(K2353:L2353),"")</f>
        <v>5.8700000000000002E-2</v>
      </c>
      <c r="W2353" s="265">
        <f t="shared" ref="W2353" si="3370">AVERAGE(Q2353:T2353)</f>
        <v>4.1524999999999999E-2</v>
      </c>
    </row>
    <row r="2354" spans="1:25" ht="17.45" customHeight="1" x14ac:dyDescent="0.25">
      <c r="A2354" s="257">
        <f t="shared" si="3359"/>
        <v>6</v>
      </c>
      <c r="B2354" s="257">
        <f t="shared" si="3360"/>
        <v>2024</v>
      </c>
      <c r="C2354" s="48">
        <f t="shared" si="3322"/>
        <v>45450</v>
      </c>
      <c r="D2354" s="275">
        <v>2.9000000000000001E-2</v>
      </c>
      <c r="E2354" s="276"/>
      <c r="F2354" s="275">
        <v>1.8499999999999999E-2</v>
      </c>
      <c r="G2354" s="277"/>
      <c r="H2354" s="276">
        <v>1.6299999999999999E-2</v>
      </c>
      <c r="I2354" s="275">
        <v>1.9199999999999998E-2</v>
      </c>
      <c r="J2354" s="276"/>
      <c r="K2354" s="275">
        <v>3.56E-2</v>
      </c>
      <c r="L2354" s="276"/>
      <c r="M2354" s="264">
        <f t="shared" si="3292"/>
        <v>3.8193333333333329E-2</v>
      </c>
      <c r="N2354" s="264">
        <f t="shared" si="3293"/>
        <v>2.7768571428571434E-2</v>
      </c>
      <c r="O2354" s="264">
        <f t="shared" si="3294"/>
        <v>2.3140999999999991E-2</v>
      </c>
      <c r="P2354" s="264">
        <f t="shared" si="3295"/>
        <v>3.861666666666666E-2</v>
      </c>
      <c r="Q2354" s="265">
        <f t="shared" ref="Q2354" si="3371">IFERROR(AVERAGE(D2354:E2354),"")</f>
        <v>2.9000000000000001E-2</v>
      </c>
      <c r="R2354" s="265">
        <f t="shared" ref="R2354" si="3372">IFERROR(AVERAGE(F2354:H2354),"")</f>
        <v>1.7399999999999999E-2</v>
      </c>
      <c r="S2354" s="265">
        <f t="shared" ref="S2354" si="3373">IFERROR(AVERAGE(I2354:J2354),"")</f>
        <v>1.9199999999999998E-2</v>
      </c>
      <c r="T2354" s="265">
        <f t="shared" ref="T2354" si="3374">IFERROR(AVERAGE(K2354:L2354),"")</f>
        <v>3.56E-2</v>
      </c>
      <c r="W2354" s="265">
        <f t="shared" ref="W2354" si="3375">AVERAGE(Q2354:T2354)</f>
        <v>2.5299999999999996E-2</v>
      </c>
      <c r="X2354" s="265">
        <f>AVERAGE(Q2350:T2354)</f>
        <v>3.4045000000000006E-2</v>
      </c>
      <c r="Y2354" s="266">
        <v>336</v>
      </c>
    </row>
    <row r="2355" spans="1:25" ht="17.45" customHeight="1" x14ac:dyDescent="0.25">
      <c r="A2355" s="257">
        <f t="shared" si="3359"/>
        <v>6</v>
      </c>
      <c r="B2355" s="257">
        <f t="shared" si="3360"/>
        <v>2024</v>
      </c>
      <c r="C2355" s="435">
        <f t="shared" si="3322"/>
        <v>45451</v>
      </c>
      <c r="D2355" s="448"/>
      <c r="E2355" s="449">
        <v>2.1600000000000001E-2</v>
      </c>
      <c r="F2355" s="448"/>
      <c r="G2355" s="450">
        <v>1.3599999999999999E-2</v>
      </c>
      <c r="H2355" s="449"/>
      <c r="I2355" s="448"/>
      <c r="J2355" s="449">
        <v>6.4799999999999996E-3</v>
      </c>
      <c r="K2355" s="448"/>
      <c r="L2355" s="449">
        <v>2.3E-2</v>
      </c>
      <c r="M2355" s="651">
        <f t="shared" si="3292"/>
        <v>3.8043333333333332E-2</v>
      </c>
      <c r="N2355" s="651">
        <f t="shared" si="3293"/>
        <v>2.7151428571428573E-2</v>
      </c>
      <c r="O2355" s="651">
        <f t="shared" si="3294"/>
        <v>2.2376999999999994E-2</v>
      </c>
      <c r="P2355" s="651">
        <f t="shared" si="3295"/>
        <v>3.7903333333333331E-2</v>
      </c>
      <c r="Q2355" s="442">
        <f t="shared" ref="Q2355:Q2358" si="3376">IFERROR(AVERAGE(D2355:E2355),"")</f>
        <v>2.1600000000000001E-2</v>
      </c>
      <c r="R2355" s="442">
        <f t="shared" ref="R2355:R2358" si="3377">IFERROR(AVERAGE(F2355:H2355),"")</f>
        <v>1.3599999999999999E-2</v>
      </c>
      <c r="S2355" s="442">
        <f t="shared" ref="S2355:S2358" si="3378">IFERROR(AVERAGE(I2355:J2355),"")</f>
        <v>6.4799999999999996E-3</v>
      </c>
      <c r="T2355" s="442">
        <f t="shared" ref="T2355:T2358" si="3379">IFERROR(AVERAGE(K2355:L2355),"")</f>
        <v>2.3E-2</v>
      </c>
      <c r="V2355" s="442">
        <f>AVERAGE(Q2355:T2355)</f>
        <v>1.617E-2</v>
      </c>
      <c r="W2355" s="445"/>
      <c r="X2355" s="257"/>
      <c r="Y2355" s="266">
        <v>336</v>
      </c>
    </row>
    <row r="2356" spans="1:25" ht="17.45" customHeight="1" x14ac:dyDescent="0.25">
      <c r="A2356" s="257">
        <f t="shared" si="3359"/>
        <v>6</v>
      </c>
      <c r="B2356" s="257">
        <f t="shared" si="3360"/>
        <v>2024</v>
      </c>
      <c r="C2356" s="435">
        <f t="shared" si="3322"/>
        <v>45452</v>
      </c>
      <c r="D2356" s="448">
        <v>1.2E-2</v>
      </c>
      <c r="E2356" s="449"/>
      <c r="F2356" s="448">
        <v>1.1299999999999999E-2</v>
      </c>
      <c r="G2356" s="450"/>
      <c r="H2356" s="449"/>
      <c r="I2356" s="448">
        <v>3.9500000000000004E-3</v>
      </c>
      <c r="J2356" s="449"/>
      <c r="K2356" s="448">
        <v>1.49E-2</v>
      </c>
      <c r="L2356" s="449"/>
      <c r="M2356" s="651">
        <f t="shared" si="3292"/>
        <v>3.7343333333333326E-2</v>
      </c>
      <c r="N2356" s="651">
        <f t="shared" si="3293"/>
        <v>2.6540000000000001E-2</v>
      </c>
      <c r="O2356" s="651">
        <f t="shared" si="3294"/>
        <v>2.1575333333333335E-2</v>
      </c>
      <c r="P2356" s="651">
        <f t="shared" si="3295"/>
        <v>3.7823333333333334E-2</v>
      </c>
      <c r="Q2356" s="442">
        <f t="shared" si="3376"/>
        <v>1.2E-2</v>
      </c>
      <c r="R2356" s="442">
        <f t="shared" si="3377"/>
        <v>1.1299999999999999E-2</v>
      </c>
      <c r="S2356" s="442">
        <f t="shared" si="3378"/>
        <v>3.9500000000000004E-3</v>
      </c>
      <c r="T2356" s="442">
        <f t="shared" si="3379"/>
        <v>1.49E-2</v>
      </c>
      <c r="V2356" s="442">
        <f>AVERAGE(Q2356:T2356)</f>
        <v>1.0537500000000002E-2</v>
      </c>
      <c r="W2356" s="445"/>
      <c r="X2356" s="265">
        <f>AVERAGE(Q2355:T2356)</f>
        <v>1.3353749999999999E-2</v>
      </c>
      <c r="Y2356" s="266">
        <v>336</v>
      </c>
    </row>
    <row r="2357" spans="1:25" ht="17.45" customHeight="1" x14ac:dyDescent="0.25">
      <c r="A2357" s="257">
        <f t="shared" si="3359"/>
        <v>6</v>
      </c>
      <c r="B2357" s="257">
        <f t="shared" si="3360"/>
        <v>2024</v>
      </c>
      <c r="C2357" s="8">
        <f t="shared" si="3322"/>
        <v>45453</v>
      </c>
      <c r="D2357" s="260"/>
      <c r="E2357" s="261">
        <v>2.7199999999999998E-2</v>
      </c>
      <c r="F2357" s="260"/>
      <c r="G2357" s="262">
        <v>2.87E-2</v>
      </c>
      <c r="H2357" s="261"/>
      <c r="I2357" s="260"/>
      <c r="J2357" s="261">
        <v>2.5499999999999998E-2</v>
      </c>
      <c r="K2357" s="260"/>
      <c r="L2357" s="261">
        <v>2.35E-2</v>
      </c>
      <c r="M2357" s="264">
        <f t="shared" si="3292"/>
        <v>3.7273333333333332E-2</v>
      </c>
      <c r="N2357" s="264">
        <f t="shared" si="3293"/>
        <v>2.6811428571428569E-2</v>
      </c>
      <c r="O2357" s="264">
        <f t="shared" si="3294"/>
        <v>2.2101000000000003E-2</v>
      </c>
      <c r="P2357" s="264">
        <f t="shared" si="3295"/>
        <v>3.7693333333333336E-2</v>
      </c>
      <c r="Q2357" s="265">
        <f t="shared" si="3376"/>
        <v>2.7199999999999998E-2</v>
      </c>
      <c r="R2357" s="265">
        <f t="shared" si="3377"/>
        <v>2.87E-2</v>
      </c>
      <c r="S2357" s="265">
        <f t="shared" si="3378"/>
        <v>2.5499999999999998E-2</v>
      </c>
      <c r="T2357" s="265">
        <f t="shared" si="3379"/>
        <v>2.35E-2</v>
      </c>
      <c r="W2357" s="265">
        <f t="shared" ref="W2357:W2358" si="3380">AVERAGE(Q2357:T2357)</f>
        <v>2.6224999999999998E-2</v>
      </c>
    </row>
    <row r="2358" spans="1:25" ht="17.45" customHeight="1" x14ac:dyDescent="0.25">
      <c r="A2358" s="257">
        <f t="shared" si="3359"/>
        <v>6</v>
      </c>
      <c r="B2358" s="257">
        <f t="shared" si="3360"/>
        <v>2024</v>
      </c>
      <c r="C2358" s="8">
        <f t="shared" si="3322"/>
        <v>45454</v>
      </c>
      <c r="D2358" s="260">
        <v>3.6700000000000003E-2</v>
      </c>
      <c r="E2358" s="261"/>
      <c r="F2358" s="260"/>
      <c r="G2358" s="262"/>
      <c r="H2358" s="261">
        <v>2.3199999999999998E-2</v>
      </c>
      <c r="I2358" s="260">
        <v>2.3099999999999999E-2</v>
      </c>
      <c r="J2358" s="261"/>
      <c r="K2358" s="260">
        <v>3.2199999999999999E-2</v>
      </c>
      <c r="L2358" s="261"/>
      <c r="M2358" s="264">
        <f t="shared" si="3292"/>
        <v>3.7836666666666657E-2</v>
      </c>
      <c r="N2358" s="264">
        <f t="shared" si="3293"/>
        <v>2.7137142857142853E-2</v>
      </c>
      <c r="O2358" s="264">
        <f t="shared" si="3294"/>
        <v>2.2639666666666669E-2</v>
      </c>
      <c r="P2358" s="264">
        <f t="shared" si="3295"/>
        <v>3.8266666666666664E-2</v>
      </c>
      <c r="Q2358" s="265">
        <f t="shared" si="3376"/>
        <v>3.6700000000000003E-2</v>
      </c>
      <c r="R2358" s="265">
        <f t="shared" si="3377"/>
        <v>2.3199999999999998E-2</v>
      </c>
      <c r="S2358" s="265">
        <f t="shared" si="3378"/>
        <v>2.3099999999999999E-2</v>
      </c>
      <c r="T2358" s="265">
        <f t="shared" si="3379"/>
        <v>3.2199999999999999E-2</v>
      </c>
      <c r="W2358" s="265">
        <f t="shared" si="3380"/>
        <v>2.8799999999999999E-2</v>
      </c>
    </row>
    <row r="2359" spans="1:25" ht="17.45" customHeight="1" x14ac:dyDescent="0.25">
      <c r="A2359" s="257">
        <f t="shared" si="3359"/>
        <v>6</v>
      </c>
      <c r="B2359" s="257">
        <f t="shared" si="3360"/>
        <v>2024</v>
      </c>
      <c r="C2359" s="8">
        <f t="shared" si="3322"/>
        <v>45455</v>
      </c>
      <c r="D2359" s="260"/>
      <c r="E2359" s="261">
        <v>3.78E-2</v>
      </c>
      <c r="F2359" s="260"/>
      <c r="G2359" s="262">
        <v>3.1600000000000003E-2</v>
      </c>
      <c r="H2359" s="261"/>
      <c r="I2359" s="260"/>
      <c r="J2359" s="261">
        <v>3.5999999999999997E-2</v>
      </c>
      <c r="K2359" s="260"/>
      <c r="L2359" s="261">
        <v>4.7E-2</v>
      </c>
      <c r="M2359" s="264">
        <f t="shared" si="3292"/>
        <v>3.7479999999999999E-2</v>
      </c>
      <c r="N2359" s="264">
        <f t="shared" si="3293"/>
        <v>2.5774285714285711E-2</v>
      </c>
      <c r="O2359" s="264">
        <f t="shared" si="3294"/>
        <v>2.2073000000000002E-2</v>
      </c>
      <c r="P2359" s="264">
        <f t="shared" si="3295"/>
        <v>3.7363333333333325E-2</v>
      </c>
      <c r="Q2359" s="265">
        <f t="shared" ref="Q2359:Q2364" si="3381">IFERROR(AVERAGE(D2359:E2359),"")</f>
        <v>3.78E-2</v>
      </c>
      <c r="R2359" s="265">
        <f t="shared" ref="R2359:R2364" si="3382">IFERROR(AVERAGE(F2359:H2359),"")</f>
        <v>3.1600000000000003E-2</v>
      </c>
      <c r="S2359" s="265">
        <f t="shared" ref="S2359:S2364" si="3383">IFERROR(AVERAGE(I2359:J2359),"")</f>
        <v>3.5999999999999997E-2</v>
      </c>
      <c r="T2359" s="265">
        <f t="shared" ref="T2359:T2364" si="3384">IFERROR(AVERAGE(K2359:L2359),"")</f>
        <v>4.7E-2</v>
      </c>
      <c r="W2359" s="265">
        <f t="shared" ref="W2359:W2361" si="3385">AVERAGE(Q2359:T2359)</f>
        <v>3.8099999999999995E-2</v>
      </c>
    </row>
    <row r="2360" spans="1:25" ht="17.45" customHeight="1" x14ac:dyDescent="0.25">
      <c r="A2360" s="257">
        <f t="shared" si="3359"/>
        <v>6</v>
      </c>
      <c r="B2360" s="257">
        <f t="shared" si="3360"/>
        <v>2024</v>
      </c>
      <c r="C2360" s="48">
        <f t="shared" si="3322"/>
        <v>45456</v>
      </c>
      <c r="D2360" s="275">
        <v>5.0900000000000001E-2</v>
      </c>
      <c r="E2360" s="276"/>
      <c r="F2360" s="275">
        <v>2.6599999999999999E-2</v>
      </c>
      <c r="G2360" s="277"/>
      <c r="H2360" s="276">
        <v>2.8500000000000001E-2</v>
      </c>
      <c r="I2360" s="275">
        <v>2.86E-2</v>
      </c>
      <c r="J2360" s="276"/>
      <c r="K2360" s="275">
        <v>2.7300000000000001E-2</v>
      </c>
      <c r="L2360" s="276"/>
      <c r="M2360" s="264">
        <f t="shared" ref="M2360:M2363" si="3386">IF(SUM(D2360:E2360)&gt;0,IFERROR(AVERAGE(D2331:E2360),""),"")</f>
        <v>3.7733333333333327E-2</v>
      </c>
      <c r="N2360" s="264">
        <f t="shared" ref="N2360:N2363" si="3387">IF(SUM(F2360:H2360)&gt;0,IFERROR(AVERAGE(F2331:H2360),""),"")</f>
        <v>2.5928571428571422E-2</v>
      </c>
      <c r="O2360" s="264">
        <f t="shared" ref="O2360:O2363" si="3388">IF(SUM(I2360:J2360)&gt;0,IFERROR(AVERAGE(I2331:J2360),""),"")</f>
        <v>2.2256333333333333E-2</v>
      </c>
      <c r="P2360" s="264">
        <f t="shared" ref="P2360:P2363" si="3389">IF(SUM(K2360:L2360)&gt;0,IFERROR(AVERAGE(K2331:L2360),""),"")</f>
        <v>3.7216666666666669E-2</v>
      </c>
      <c r="Q2360" s="265">
        <f t="shared" si="3381"/>
        <v>5.0900000000000001E-2</v>
      </c>
      <c r="R2360" s="265">
        <f t="shared" si="3382"/>
        <v>2.7549999999999998E-2</v>
      </c>
      <c r="S2360" s="265">
        <f t="shared" si="3383"/>
        <v>2.86E-2</v>
      </c>
      <c r="T2360" s="265">
        <f t="shared" si="3384"/>
        <v>2.7300000000000001E-2</v>
      </c>
      <c r="W2360" s="265">
        <f t="shared" si="3385"/>
        <v>3.3587499999999999E-2</v>
      </c>
    </row>
    <row r="2361" spans="1:25" ht="17.45" customHeight="1" x14ac:dyDescent="0.25">
      <c r="A2361" s="257">
        <f t="shared" si="3359"/>
        <v>6</v>
      </c>
      <c r="B2361" s="257">
        <f t="shared" si="3360"/>
        <v>2024</v>
      </c>
      <c r="C2361" s="8">
        <f t="shared" si="3322"/>
        <v>45457</v>
      </c>
      <c r="D2361" s="260"/>
      <c r="E2361" s="261">
        <v>3.4299999999999997E-2</v>
      </c>
      <c r="F2361" s="260"/>
      <c r="G2361" s="262">
        <v>4.2799999999999998E-2</v>
      </c>
      <c r="H2361" s="261"/>
      <c r="I2361" s="260"/>
      <c r="J2361" s="261">
        <v>3.27E-2</v>
      </c>
      <c r="K2361" s="260"/>
      <c r="L2361" s="261">
        <v>3.27E-2</v>
      </c>
      <c r="M2361" s="264">
        <f t="shared" si="3386"/>
        <v>3.7800000000000007E-2</v>
      </c>
      <c r="N2361" s="264">
        <f t="shared" si="3387"/>
        <v>2.6354285714285705E-2</v>
      </c>
      <c r="O2361" s="264">
        <f t="shared" si="3388"/>
        <v>2.2459666666666666E-2</v>
      </c>
      <c r="P2361" s="264">
        <f t="shared" si="3389"/>
        <v>3.6659999999999998E-2</v>
      </c>
      <c r="Q2361" s="265">
        <f t="shared" si="3381"/>
        <v>3.4299999999999997E-2</v>
      </c>
      <c r="R2361" s="265">
        <f t="shared" si="3382"/>
        <v>4.2799999999999998E-2</v>
      </c>
      <c r="S2361" s="265">
        <f t="shared" si="3383"/>
        <v>3.27E-2</v>
      </c>
      <c r="T2361" s="265">
        <f t="shared" si="3384"/>
        <v>3.27E-2</v>
      </c>
      <c r="W2361" s="265">
        <f t="shared" si="3385"/>
        <v>3.5625000000000004E-2</v>
      </c>
      <c r="X2361" s="265">
        <f>AVERAGE(Q2357:T2361)</f>
        <v>3.2467499999999996E-2</v>
      </c>
      <c r="Y2361" s="266">
        <v>337</v>
      </c>
    </row>
    <row r="2362" spans="1:25" ht="17.45" customHeight="1" x14ac:dyDescent="0.25">
      <c r="A2362" s="257">
        <f t="shared" si="3359"/>
        <v>6</v>
      </c>
      <c r="B2362" s="257">
        <f t="shared" si="3360"/>
        <v>2024</v>
      </c>
      <c r="C2362" s="435">
        <f t="shared" si="3322"/>
        <v>45458</v>
      </c>
      <c r="D2362" s="434">
        <v>3.7699999999999997E-2</v>
      </c>
      <c r="E2362" s="436"/>
      <c r="F2362" s="434">
        <v>1.9900000000000001E-2</v>
      </c>
      <c r="G2362" s="438"/>
      <c r="H2362" s="436"/>
      <c r="I2362" s="434">
        <v>2.0299999999999999E-2</v>
      </c>
      <c r="J2362" s="436"/>
      <c r="K2362" s="434">
        <v>2.5999999999999999E-2</v>
      </c>
      <c r="L2362" s="436"/>
      <c r="M2362" s="651">
        <f t="shared" si="3386"/>
        <v>3.7179999999999998E-2</v>
      </c>
      <c r="N2362" s="651">
        <f t="shared" si="3387"/>
        <v>2.5931428571428564E-2</v>
      </c>
      <c r="O2362" s="651">
        <f t="shared" si="3388"/>
        <v>2.2419666666666668E-2</v>
      </c>
      <c r="P2362" s="651">
        <f t="shared" si="3389"/>
        <v>3.6663333333333339E-2</v>
      </c>
      <c r="Q2362" s="442">
        <f t="shared" si="3381"/>
        <v>3.7699999999999997E-2</v>
      </c>
      <c r="R2362" s="442">
        <f t="shared" si="3382"/>
        <v>1.9900000000000001E-2</v>
      </c>
      <c r="S2362" s="442">
        <f t="shared" si="3383"/>
        <v>2.0299999999999999E-2</v>
      </c>
      <c r="T2362" s="442">
        <f t="shared" si="3384"/>
        <v>2.5999999999999999E-2</v>
      </c>
      <c r="V2362" s="442">
        <f>AVERAGE(Q2362:T2362)</f>
        <v>2.5974999999999998E-2</v>
      </c>
      <c r="W2362" s="445"/>
      <c r="X2362" s="257"/>
      <c r="Y2362" s="266">
        <v>337</v>
      </c>
    </row>
    <row r="2363" spans="1:25" ht="17.45" customHeight="1" x14ac:dyDescent="0.25">
      <c r="C2363" s="435">
        <f t="shared" si="3322"/>
        <v>45459</v>
      </c>
      <c r="D2363" s="434"/>
      <c r="E2363" s="436">
        <v>3.6499999999999998E-2</v>
      </c>
      <c r="F2363" s="434"/>
      <c r="G2363" s="438">
        <v>1.47E-2</v>
      </c>
      <c r="H2363" s="436"/>
      <c r="I2363" s="434"/>
      <c r="J2363" s="436">
        <v>8.4700000000000001E-3</v>
      </c>
      <c r="K2363" s="434"/>
      <c r="L2363" s="436">
        <v>3.3000000000000002E-2</v>
      </c>
      <c r="M2363" s="651">
        <f t="shared" si="3386"/>
        <v>3.7060000000000003E-2</v>
      </c>
      <c r="N2363" s="651">
        <f t="shared" si="3387"/>
        <v>2.5719999999999993E-2</v>
      </c>
      <c r="O2363" s="651">
        <f t="shared" si="3388"/>
        <v>2.203533333333333E-2</v>
      </c>
      <c r="P2363" s="651">
        <f t="shared" si="3389"/>
        <v>3.6766666666666663E-2</v>
      </c>
      <c r="Q2363" s="442">
        <f t="shared" si="3381"/>
        <v>3.6499999999999998E-2</v>
      </c>
      <c r="R2363" s="442">
        <f t="shared" si="3382"/>
        <v>1.47E-2</v>
      </c>
      <c r="S2363" s="442">
        <f t="shared" si="3383"/>
        <v>8.4700000000000001E-3</v>
      </c>
      <c r="T2363" s="442">
        <f t="shared" si="3384"/>
        <v>3.3000000000000002E-2</v>
      </c>
      <c r="V2363" s="442">
        <f>AVERAGE(Q2363:T2363)</f>
        <v>2.3167500000000001E-2</v>
      </c>
      <c r="W2363" s="445"/>
      <c r="X2363" s="265">
        <f>AVERAGE(Q2362:T2363)</f>
        <v>2.4571249999999999E-2</v>
      </c>
      <c r="Y2363" s="266">
        <v>337</v>
      </c>
    </row>
    <row r="2364" spans="1:25" ht="17.45" customHeight="1" x14ac:dyDescent="0.25">
      <c r="C2364" s="8">
        <f t="shared" si="3322"/>
        <v>45460</v>
      </c>
      <c r="D2364" s="252">
        <v>7.3400000000000007E-2</v>
      </c>
      <c r="E2364" s="253"/>
      <c r="F2364" s="252"/>
      <c r="G2364" s="254"/>
      <c r="H2364" s="253">
        <v>2.9100000000000001E-2</v>
      </c>
      <c r="I2364" s="252">
        <v>3.56E-2</v>
      </c>
      <c r="J2364" s="253"/>
      <c r="K2364" s="252">
        <v>5.0999999999999997E-2</v>
      </c>
      <c r="L2364" s="253"/>
      <c r="M2364" s="264">
        <f t="shared" ref="M2364:M2419" si="3390">IF(SUM(D2364:E2364)&gt;0,IFERROR(AVERAGE(D2335:E2364),""),"")</f>
        <v>3.8426666666666671E-2</v>
      </c>
      <c r="N2364" s="264">
        <f t="shared" ref="N2364:N2419" si="3391">IF(SUM(F2364:H2364)&gt;0,IFERROR(AVERAGE(F2335:H2364),""),"")</f>
        <v>2.5219999999999992E-2</v>
      </c>
      <c r="O2364" s="264">
        <f t="shared" ref="O2364:O2419" si="3392">IF(SUM(I2364:J2364)&gt;0,IFERROR(AVERAGE(I2335:J2364),""),"")</f>
        <v>2.2896666666666662E-2</v>
      </c>
      <c r="P2364" s="264">
        <f t="shared" ref="P2364:P2419" si="3393">IF(SUM(K2364:L2364)&gt;0,IFERROR(AVERAGE(K2335:L2364),""),"")</f>
        <v>3.7893333333333327E-2</v>
      </c>
      <c r="Q2364" s="265">
        <f t="shared" si="3381"/>
        <v>7.3400000000000007E-2</v>
      </c>
      <c r="R2364" s="265">
        <f t="shared" si="3382"/>
        <v>2.9100000000000001E-2</v>
      </c>
      <c r="S2364" s="265">
        <f t="shared" si="3383"/>
        <v>3.56E-2</v>
      </c>
      <c r="T2364" s="265">
        <f t="shared" si="3384"/>
        <v>5.0999999999999997E-2</v>
      </c>
      <c r="W2364" s="265">
        <f t="shared" ref="W2364" si="3394">AVERAGE(Q2364:T2364)</f>
        <v>4.7274999999999998E-2</v>
      </c>
    </row>
    <row r="2365" spans="1:25" ht="17.45" customHeight="1" x14ac:dyDescent="0.25">
      <c r="C2365" s="8">
        <f t="shared" si="3322"/>
        <v>45461</v>
      </c>
      <c r="D2365" s="260"/>
      <c r="E2365" s="261">
        <v>3.4000000000000002E-2</v>
      </c>
      <c r="F2365" s="260"/>
      <c r="G2365" s="262">
        <v>2.7300000000000001E-2</v>
      </c>
      <c r="H2365" s="261"/>
      <c r="I2365" s="260"/>
      <c r="J2365" s="261">
        <v>2.5999999999999999E-2</v>
      </c>
      <c r="K2365" s="260"/>
      <c r="L2365" s="261">
        <v>4.4999999999999998E-2</v>
      </c>
      <c r="M2365" s="264">
        <f t="shared" si="3390"/>
        <v>3.8720000000000004E-2</v>
      </c>
      <c r="N2365" s="264">
        <f t="shared" si="3391"/>
        <v>2.549714285714285E-2</v>
      </c>
      <c r="O2365" s="264">
        <f t="shared" si="3392"/>
        <v>2.3326666666666662E-2</v>
      </c>
      <c r="P2365" s="264">
        <f t="shared" si="3393"/>
        <v>3.8723333333333325E-2</v>
      </c>
      <c r="Q2365" s="265">
        <f t="shared" ref="Q2365:Q2370" si="3395">IFERROR(AVERAGE(D2365:E2365),"")</f>
        <v>3.4000000000000002E-2</v>
      </c>
      <c r="R2365" s="265">
        <f t="shared" ref="R2365:R2370" si="3396">IFERROR(AVERAGE(F2365:H2365),"")</f>
        <v>2.7300000000000001E-2</v>
      </c>
      <c r="S2365" s="265">
        <f t="shared" ref="S2365:S2370" si="3397">IFERROR(AVERAGE(I2365:J2365),"")</f>
        <v>2.5999999999999999E-2</v>
      </c>
      <c r="T2365" s="265">
        <f t="shared" ref="T2365:T2370" si="3398">IFERROR(AVERAGE(K2365:L2365),"")</f>
        <v>4.4999999999999998E-2</v>
      </c>
      <c r="W2365" s="265">
        <f t="shared" ref="W2365:W2368" si="3399">AVERAGE(Q2365:T2365)</f>
        <v>3.3075E-2</v>
      </c>
    </row>
    <row r="2366" spans="1:25" ht="17.45" customHeight="1" x14ac:dyDescent="0.25">
      <c r="C2366" s="48">
        <f t="shared" si="3322"/>
        <v>45462</v>
      </c>
      <c r="D2366" s="133">
        <v>7.5300000000000006E-2</v>
      </c>
      <c r="E2366" s="276"/>
      <c r="F2366" s="275">
        <v>3.3500000000000002E-2</v>
      </c>
      <c r="G2366" s="277"/>
      <c r="H2366" s="276">
        <v>3.27E-2</v>
      </c>
      <c r="I2366" s="275">
        <v>3.6299999999999999E-2</v>
      </c>
      <c r="J2366" s="276"/>
      <c r="K2366" s="275">
        <v>3.6299999999999999E-2</v>
      </c>
      <c r="L2366" s="276"/>
      <c r="M2366" s="264">
        <f t="shared" si="3390"/>
        <v>3.9406666666666666E-2</v>
      </c>
      <c r="N2366" s="264">
        <f t="shared" si="3391"/>
        <v>2.5645714285714279E-2</v>
      </c>
      <c r="O2366" s="264">
        <f t="shared" si="3392"/>
        <v>2.345333333333333E-2</v>
      </c>
      <c r="P2366" s="264">
        <f t="shared" si="3393"/>
        <v>3.9026666666666654E-2</v>
      </c>
      <c r="Q2366" s="265">
        <f t="shared" si="3395"/>
        <v>7.5300000000000006E-2</v>
      </c>
      <c r="R2366" s="265">
        <f t="shared" si="3396"/>
        <v>3.3100000000000004E-2</v>
      </c>
      <c r="S2366" s="265">
        <f t="shared" si="3397"/>
        <v>3.6299999999999999E-2</v>
      </c>
      <c r="T2366" s="265">
        <f t="shared" si="3398"/>
        <v>3.6299999999999999E-2</v>
      </c>
      <c r="W2366" s="265">
        <f t="shared" si="3399"/>
        <v>4.5249999999999999E-2</v>
      </c>
    </row>
    <row r="2367" spans="1:25" ht="17.45" customHeight="1" x14ac:dyDescent="0.25">
      <c r="C2367" s="8">
        <f t="shared" si="3322"/>
        <v>45463</v>
      </c>
      <c r="D2367" s="260"/>
      <c r="E2367" s="261">
        <v>3.1899999999999998E-2</v>
      </c>
      <c r="F2367" s="260"/>
      <c r="G2367" s="262">
        <v>3.7199999999999997E-2</v>
      </c>
      <c r="H2367" s="261"/>
      <c r="I2367" s="260"/>
      <c r="J2367" s="261">
        <v>3.27E-2</v>
      </c>
      <c r="K2367" s="260"/>
      <c r="L2367" s="261">
        <v>4.9700000000000001E-2</v>
      </c>
      <c r="M2367" s="264">
        <f t="shared" si="3390"/>
        <v>3.8146666666666662E-2</v>
      </c>
      <c r="N2367" s="264">
        <f t="shared" si="3391"/>
        <v>2.5542857142857138E-2</v>
      </c>
      <c r="O2367" s="264">
        <f t="shared" si="3392"/>
        <v>2.3486666666666659E-2</v>
      </c>
      <c r="P2367" s="264">
        <f t="shared" si="3393"/>
        <v>3.9419999999999997E-2</v>
      </c>
      <c r="Q2367" s="265">
        <f t="shared" si="3395"/>
        <v>3.1899999999999998E-2</v>
      </c>
      <c r="R2367" s="265">
        <f t="shared" si="3396"/>
        <v>3.7199999999999997E-2</v>
      </c>
      <c r="S2367" s="265">
        <f t="shared" si="3397"/>
        <v>3.27E-2</v>
      </c>
      <c r="T2367" s="265">
        <f t="shared" si="3398"/>
        <v>4.9700000000000001E-2</v>
      </c>
      <c r="W2367" s="265">
        <f t="shared" si="3399"/>
        <v>3.7874999999999999E-2</v>
      </c>
    </row>
    <row r="2368" spans="1:25" ht="17.45" customHeight="1" x14ac:dyDescent="0.25">
      <c r="C2368" s="8">
        <f t="shared" si="3322"/>
        <v>45464</v>
      </c>
      <c r="D2368" s="260">
        <v>2.8400000000000002E-2</v>
      </c>
      <c r="E2368" s="261"/>
      <c r="F2368" s="260">
        <v>3.6400000000000002E-2</v>
      </c>
      <c r="G2368" s="262"/>
      <c r="H2368" s="261"/>
      <c r="I2368" s="260">
        <v>3.0800000000000001E-2</v>
      </c>
      <c r="J2368" s="261"/>
      <c r="K2368" s="260">
        <v>2.07E-2</v>
      </c>
      <c r="L2368" s="261"/>
      <c r="M2368" s="264">
        <f t="shared" si="3390"/>
        <v>3.7793333333333332E-2</v>
      </c>
      <c r="N2368" s="264">
        <f t="shared" si="3391"/>
        <v>2.5762857142857136E-2</v>
      </c>
      <c r="O2368" s="264">
        <f t="shared" si="3392"/>
        <v>2.2856666666666667E-2</v>
      </c>
      <c r="P2368" s="264">
        <f t="shared" si="3393"/>
        <v>3.9119999999999995E-2</v>
      </c>
      <c r="Q2368" s="265">
        <f t="shared" si="3395"/>
        <v>2.8400000000000002E-2</v>
      </c>
      <c r="R2368" s="265">
        <f t="shared" si="3396"/>
        <v>3.6400000000000002E-2</v>
      </c>
      <c r="S2368" s="265">
        <f t="shared" si="3397"/>
        <v>3.0800000000000001E-2</v>
      </c>
      <c r="T2368" s="265">
        <f t="shared" si="3398"/>
        <v>2.07E-2</v>
      </c>
      <c r="W2368" s="265">
        <f t="shared" si="3399"/>
        <v>2.9074999999999997E-2</v>
      </c>
      <c r="X2368" s="265">
        <f>AVERAGE(Q2364:T2368)</f>
        <v>3.8510000000000003E-2</v>
      </c>
      <c r="Y2368" s="266">
        <v>338</v>
      </c>
    </row>
    <row r="2369" spans="3:30" ht="17.45" customHeight="1" x14ac:dyDescent="0.25">
      <c r="C2369" s="435">
        <f t="shared" si="3322"/>
        <v>45465</v>
      </c>
      <c r="D2369" s="434"/>
      <c r="E2369" s="436">
        <v>1.5800000000000002E-2</v>
      </c>
      <c r="F2369" s="434"/>
      <c r="G2369" s="438">
        <v>0.03</v>
      </c>
      <c r="H2369" s="436"/>
      <c r="I2369" s="434"/>
      <c r="J2369" s="436">
        <v>1.47E-2</v>
      </c>
      <c r="K2369" s="434"/>
      <c r="L2369" s="436">
        <v>1.8700000000000001E-2</v>
      </c>
      <c r="M2369" s="651">
        <f t="shared" si="3390"/>
        <v>3.6966666666666662E-2</v>
      </c>
      <c r="N2369" s="651">
        <f t="shared" si="3391"/>
        <v>2.5622857142857138E-2</v>
      </c>
      <c r="O2369" s="651">
        <f t="shared" si="3392"/>
        <v>2.2650000000000003E-2</v>
      </c>
      <c r="P2369" s="651">
        <f t="shared" si="3393"/>
        <v>3.8306666666666669E-2</v>
      </c>
      <c r="Q2369" s="442">
        <f t="shared" si="3395"/>
        <v>1.5800000000000002E-2</v>
      </c>
      <c r="R2369" s="442">
        <f t="shared" si="3396"/>
        <v>0.03</v>
      </c>
      <c r="S2369" s="442">
        <f t="shared" si="3397"/>
        <v>1.47E-2</v>
      </c>
      <c r="T2369" s="442">
        <f t="shared" si="3398"/>
        <v>1.8700000000000001E-2</v>
      </c>
      <c r="V2369" s="442">
        <f>AVERAGE(Q2369:T2369)</f>
        <v>1.9799999999999998E-2</v>
      </c>
      <c r="W2369" s="445"/>
      <c r="X2369" s="257"/>
      <c r="Y2369" s="266">
        <v>338</v>
      </c>
    </row>
    <row r="2370" spans="3:30" ht="17.45" customHeight="1" x14ac:dyDescent="0.25">
      <c r="C2370" s="435">
        <f t="shared" si="3322"/>
        <v>45466</v>
      </c>
      <c r="D2370" s="434">
        <v>1.7999999999999999E-2</v>
      </c>
      <c r="E2370" s="436"/>
      <c r="F2370" s="434"/>
      <c r="G2370" s="438"/>
      <c r="H2370" s="436">
        <v>2.3599999999999999E-2</v>
      </c>
      <c r="I2370" s="434">
        <v>1.1299999999999999E-2</v>
      </c>
      <c r="J2370" s="436"/>
      <c r="K2370" s="434">
        <v>1.35E-2</v>
      </c>
      <c r="L2370" s="436"/>
      <c r="M2370" s="651">
        <f t="shared" si="3390"/>
        <v>3.6376666666666661E-2</v>
      </c>
      <c r="N2370" s="651">
        <f t="shared" si="3391"/>
        <v>2.5797142857142855E-2</v>
      </c>
      <c r="O2370" s="651">
        <f t="shared" si="3392"/>
        <v>2.2266666666666667E-2</v>
      </c>
      <c r="P2370" s="651">
        <f t="shared" si="3393"/>
        <v>3.7380000000000004E-2</v>
      </c>
      <c r="Q2370" s="442">
        <f t="shared" si="3395"/>
        <v>1.7999999999999999E-2</v>
      </c>
      <c r="R2370" s="442">
        <f t="shared" si="3396"/>
        <v>2.3599999999999999E-2</v>
      </c>
      <c r="S2370" s="442">
        <f t="shared" si="3397"/>
        <v>1.1299999999999999E-2</v>
      </c>
      <c r="T2370" s="442">
        <f t="shared" si="3398"/>
        <v>1.35E-2</v>
      </c>
      <c r="V2370" s="442">
        <f>AVERAGE(Q2370:T2370)</f>
        <v>1.66E-2</v>
      </c>
      <c r="W2370" s="445"/>
      <c r="X2370" s="265">
        <f>AVERAGE(Q2369:T2370)</f>
        <v>1.8200000000000001E-2</v>
      </c>
      <c r="Y2370" s="266">
        <v>338</v>
      </c>
    </row>
    <row r="2371" spans="3:30" ht="17.45" customHeight="1" x14ac:dyDescent="0.25">
      <c r="C2371" s="8">
        <f t="shared" si="3322"/>
        <v>45467</v>
      </c>
      <c r="D2371" s="260"/>
      <c r="E2371" s="261">
        <v>6.08E-2</v>
      </c>
      <c r="F2371" s="260"/>
      <c r="G2371" s="262">
        <v>3.5999999999999997E-2</v>
      </c>
      <c r="H2371" s="261"/>
      <c r="I2371" s="260"/>
      <c r="J2371" s="261">
        <v>3.4599999999999999E-2</v>
      </c>
      <c r="K2371" s="260"/>
      <c r="L2371" s="261">
        <v>3.0300000000000001E-2</v>
      </c>
      <c r="M2371" s="264">
        <f t="shared" si="3390"/>
        <v>3.7576666666666668E-2</v>
      </c>
      <c r="N2371" s="264">
        <f t="shared" si="3391"/>
        <v>2.6288571428571425E-2</v>
      </c>
      <c r="O2371" s="264">
        <f t="shared" si="3392"/>
        <v>2.3209999999999998E-2</v>
      </c>
      <c r="P2371" s="264">
        <f t="shared" si="3393"/>
        <v>3.6590000000000004E-2</v>
      </c>
      <c r="Q2371" s="265">
        <f t="shared" ref="Q2371:Q2377" si="3400">IFERROR(AVERAGE(D2371:E2371),"")</f>
        <v>6.08E-2</v>
      </c>
      <c r="R2371" s="265">
        <f t="shared" ref="R2371:R2377" si="3401">IFERROR(AVERAGE(F2371:H2371),"")</f>
        <v>3.5999999999999997E-2</v>
      </c>
      <c r="S2371" s="265">
        <f t="shared" ref="S2371:S2377" si="3402">IFERROR(AVERAGE(I2371:J2371),"")</f>
        <v>3.4599999999999999E-2</v>
      </c>
      <c r="T2371" s="265">
        <f t="shared" ref="T2371:T2377" si="3403">IFERROR(AVERAGE(K2371:L2371),"")</f>
        <v>3.0300000000000001E-2</v>
      </c>
      <c r="W2371" s="265">
        <f t="shared" ref="W2371:W2375" si="3404">AVERAGE(Q2371:T2371)</f>
        <v>4.0424999999999996E-2</v>
      </c>
    </row>
    <row r="2372" spans="3:30" ht="17.45" customHeight="1" x14ac:dyDescent="0.25">
      <c r="C2372" s="48">
        <f t="shared" si="3322"/>
        <v>45468</v>
      </c>
      <c r="D2372" s="275">
        <v>4.3900000000000002E-2</v>
      </c>
      <c r="E2372" s="276"/>
      <c r="F2372" s="275">
        <v>3.5000000000000003E-2</v>
      </c>
      <c r="G2372" s="277"/>
      <c r="H2372" s="276">
        <v>3.3000000000000002E-2</v>
      </c>
      <c r="I2372" s="275">
        <v>4.0899999999999999E-2</v>
      </c>
      <c r="J2372" s="276"/>
      <c r="K2372" s="275">
        <v>3.04E-2</v>
      </c>
      <c r="L2372" s="276"/>
      <c r="M2372" s="264">
        <f t="shared" si="3390"/>
        <v>3.655333333333334E-2</v>
      </c>
      <c r="N2372" s="264">
        <f t="shared" si="3391"/>
        <v>2.614E-2</v>
      </c>
      <c r="O2372" s="264">
        <f t="shared" si="3392"/>
        <v>2.4033333333333334E-2</v>
      </c>
      <c r="P2372" s="264">
        <f t="shared" si="3393"/>
        <v>3.6130000000000002E-2</v>
      </c>
      <c r="Q2372" s="265">
        <f t="shared" si="3400"/>
        <v>4.3900000000000002E-2</v>
      </c>
      <c r="R2372" s="265">
        <f t="shared" si="3401"/>
        <v>3.4000000000000002E-2</v>
      </c>
      <c r="S2372" s="265">
        <f t="shared" si="3402"/>
        <v>4.0899999999999999E-2</v>
      </c>
      <c r="T2372" s="265">
        <f t="shared" si="3403"/>
        <v>3.04E-2</v>
      </c>
      <c r="W2372" s="265">
        <f t="shared" si="3404"/>
        <v>3.73E-2</v>
      </c>
    </row>
    <row r="2373" spans="3:30" ht="17.45" customHeight="1" x14ac:dyDescent="0.25">
      <c r="C2373" s="8">
        <f t="shared" si="3322"/>
        <v>45469</v>
      </c>
      <c r="D2373" s="260"/>
      <c r="E2373" s="261">
        <v>5.9400000000000001E-2</v>
      </c>
      <c r="F2373" s="260"/>
      <c r="G2373" s="262">
        <v>2.1899999999999999E-2</v>
      </c>
      <c r="H2373" s="261"/>
      <c r="I2373" s="260"/>
      <c r="J2373" s="261">
        <v>3.2500000000000001E-2</v>
      </c>
      <c r="K2373" s="260"/>
      <c r="L2373" s="261">
        <v>4.2900000000000001E-2</v>
      </c>
      <c r="M2373" s="264">
        <f t="shared" si="3390"/>
        <v>3.7520000000000005E-2</v>
      </c>
      <c r="N2373" s="264">
        <f t="shared" si="3391"/>
        <v>2.6408571428571431E-2</v>
      </c>
      <c r="O2373" s="264">
        <f t="shared" si="3392"/>
        <v>2.4656666666666667E-2</v>
      </c>
      <c r="P2373" s="264">
        <f t="shared" si="3393"/>
        <v>3.4546666666666677E-2</v>
      </c>
      <c r="Q2373" s="265">
        <f t="shared" si="3400"/>
        <v>5.9400000000000001E-2</v>
      </c>
      <c r="R2373" s="265">
        <f t="shared" si="3401"/>
        <v>2.1899999999999999E-2</v>
      </c>
      <c r="S2373" s="265">
        <f t="shared" si="3402"/>
        <v>3.2500000000000001E-2</v>
      </c>
      <c r="T2373" s="265">
        <f t="shared" si="3403"/>
        <v>4.2900000000000001E-2</v>
      </c>
      <c r="W2373" s="265">
        <f t="shared" si="3404"/>
        <v>3.9175000000000001E-2</v>
      </c>
    </row>
    <row r="2374" spans="3:30" ht="17.45" customHeight="1" thickBot="1" x14ac:dyDescent="0.3">
      <c r="C2374" s="8">
        <f t="shared" si="3322"/>
        <v>45470</v>
      </c>
      <c r="D2374" s="260">
        <v>6.9199999999999998E-2</v>
      </c>
      <c r="E2374" s="261"/>
      <c r="F2374" s="260">
        <v>2.4E-2</v>
      </c>
      <c r="G2374" s="262"/>
      <c r="H2374" s="261"/>
      <c r="I2374" s="260">
        <v>3.6200000000000003E-2</v>
      </c>
      <c r="J2374" s="261"/>
      <c r="K2374" s="260">
        <v>3.4200000000000001E-2</v>
      </c>
      <c r="L2374" s="261"/>
      <c r="M2374" s="264">
        <f t="shared" si="3390"/>
        <v>3.8306666666666669E-2</v>
      </c>
      <c r="N2374" s="264">
        <f t="shared" si="3391"/>
        <v>2.6482857142857148E-2</v>
      </c>
      <c r="O2374" s="264">
        <f t="shared" si="3392"/>
        <v>2.5080000000000002E-2</v>
      </c>
      <c r="P2374" s="264">
        <f t="shared" si="3393"/>
        <v>3.4136666666666676E-2</v>
      </c>
      <c r="Q2374" s="265">
        <f t="shared" si="3400"/>
        <v>6.9199999999999998E-2</v>
      </c>
      <c r="R2374" s="265">
        <f t="shared" si="3401"/>
        <v>2.4E-2</v>
      </c>
      <c r="S2374" s="265">
        <f t="shared" si="3402"/>
        <v>3.6200000000000003E-2</v>
      </c>
      <c r="T2374" s="265">
        <f t="shared" si="3403"/>
        <v>3.4200000000000001E-2</v>
      </c>
      <c r="W2374" s="265">
        <f t="shared" si="3404"/>
        <v>4.0900000000000006E-2</v>
      </c>
    </row>
    <row r="2375" spans="3:30" ht="17.45" customHeight="1" thickBot="1" x14ac:dyDescent="0.3">
      <c r="C2375" s="8">
        <f t="shared" si="3322"/>
        <v>45471</v>
      </c>
      <c r="D2375" s="260"/>
      <c r="E2375" s="261">
        <v>6.1899999999999997E-2</v>
      </c>
      <c r="F2375" s="260"/>
      <c r="G2375" s="402">
        <v>7.7899999999999997E-2</v>
      </c>
      <c r="H2375" s="261"/>
      <c r="I2375" s="260"/>
      <c r="J2375" s="261">
        <v>2.4299999999999999E-2</v>
      </c>
      <c r="K2375" s="260"/>
      <c r="L2375" s="261">
        <v>3.7400000000000003E-2</v>
      </c>
      <c r="M2375" s="264">
        <f t="shared" si="3390"/>
        <v>3.923666666666667E-2</v>
      </c>
      <c r="N2375" s="264">
        <f t="shared" si="3391"/>
        <v>2.8097142857142859E-2</v>
      </c>
      <c r="O2375" s="264">
        <f t="shared" si="3392"/>
        <v>2.4990000000000002E-2</v>
      </c>
      <c r="P2375" s="264">
        <f t="shared" si="3393"/>
        <v>3.3846666666666678E-2</v>
      </c>
      <c r="Q2375" s="265">
        <f t="shared" si="3400"/>
        <v>6.1899999999999997E-2</v>
      </c>
      <c r="R2375" s="334">
        <f t="shared" si="3401"/>
        <v>7.7899999999999997E-2</v>
      </c>
      <c r="S2375" s="265">
        <f t="shared" si="3402"/>
        <v>2.4299999999999999E-2</v>
      </c>
      <c r="T2375" s="265">
        <f t="shared" si="3403"/>
        <v>3.7400000000000003E-2</v>
      </c>
      <c r="W2375" s="265">
        <f t="shared" si="3404"/>
        <v>5.0374999999999989E-2</v>
      </c>
      <c r="X2375" s="265">
        <f>AVERAGE(Q2371:T2375)</f>
        <v>4.1634999999999991E-2</v>
      </c>
      <c r="Y2375" s="266">
        <v>339</v>
      </c>
      <c r="Z2375" s="514" t="s">
        <v>95</v>
      </c>
      <c r="AA2375" s="515">
        <v>2024</v>
      </c>
      <c r="AB2375" s="516"/>
      <c r="AC2375" s="516"/>
      <c r="AD2375" s="516"/>
    </row>
    <row r="2376" spans="3:30" ht="17.45" customHeight="1" x14ac:dyDescent="0.25">
      <c r="C2376" s="435">
        <f t="shared" si="3322"/>
        <v>45472</v>
      </c>
      <c r="D2376" s="434">
        <v>2.9000000000000001E-2</v>
      </c>
      <c r="E2376" s="436"/>
      <c r="F2376" s="434"/>
      <c r="G2376" s="438"/>
      <c r="H2376" s="436">
        <v>2.47E-2</v>
      </c>
      <c r="I2376" s="434">
        <v>1.1900000000000001E-2</v>
      </c>
      <c r="J2376" s="436"/>
      <c r="K2376" s="434">
        <v>1.7899999999999999E-2</v>
      </c>
      <c r="L2376" s="436"/>
      <c r="M2376" s="651">
        <f t="shared" si="3390"/>
        <v>3.8610000000000005E-2</v>
      </c>
      <c r="N2376" s="651">
        <f t="shared" si="3391"/>
        <v>2.7742857142857145E-2</v>
      </c>
      <c r="O2376" s="651">
        <f t="shared" si="3392"/>
        <v>2.4263333333333338E-2</v>
      </c>
      <c r="P2376" s="651">
        <f t="shared" si="3393"/>
        <v>3.3316666666666675E-2</v>
      </c>
      <c r="Q2376" s="442">
        <f t="shared" si="3400"/>
        <v>2.9000000000000001E-2</v>
      </c>
      <c r="R2376" s="442">
        <f t="shared" si="3401"/>
        <v>2.47E-2</v>
      </c>
      <c r="S2376" s="442">
        <f t="shared" si="3402"/>
        <v>1.1900000000000001E-2</v>
      </c>
      <c r="T2376" s="442">
        <f t="shared" si="3403"/>
        <v>1.7899999999999999E-2</v>
      </c>
      <c r="V2376" s="442">
        <f>AVERAGE(Q2376:T2376)</f>
        <v>2.0874999999999998E-2</v>
      </c>
      <c r="W2376" s="445"/>
      <c r="X2376" s="257"/>
      <c r="Y2376" s="266">
        <v>339</v>
      </c>
      <c r="Z2376" s="517" t="s">
        <v>35</v>
      </c>
      <c r="AA2376" s="517" t="s">
        <v>1</v>
      </c>
      <c r="AB2376" s="517" t="s">
        <v>2</v>
      </c>
      <c r="AC2376" s="517" t="s">
        <v>9</v>
      </c>
      <c r="AD2376" s="517" t="s">
        <v>12</v>
      </c>
    </row>
    <row r="2377" spans="3:30" ht="17.45" customHeight="1" x14ac:dyDescent="0.25">
      <c r="C2377" s="435">
        <f t="shared" si="3322"/>
        <v>45473</v>
      </c>
      <c r="D2377" s="434"/>
      <c r="E2377" s="436">
        <v>3.09E-2</v>
      </c>
      <c r="F2377" s="434"/>
      <c r="G2377" s="438">
        <v>1.9599999999999999E-2</v>
      </c>
      <c r="H2377" s="436"/>
      <c r="I2377" s="434"/>
      <c r="J2377" s="436">
        <v>1.04E-2</v>
      </c>
      <c r="K2377" s="434"/>
      <c r="L2377" s="436">
        <v>1.8200000000000001E-2</v>
      </c>
      <c r="M2377" s="651">
        <f t="shared" si="3390"/>
        <v>3.8596666666666675E-2</v>
      </c>
      <c r="N2377" s="651">
        <f t="shared" si="3391"/>
        <v>2.7740000000000001E-2</v>
      </c>
      <c r="O2377" s="651">
        <f t="shared" si="3392"/>
        <v>2.377333333333333E-2</v>
      </c>
      <c r="P2377" s="651">
        <f t="shared" si="3393"/>
        <v>3.2430000000000007E-2</v>
      </c>
      <c r="Q2377" s="442">
        <f t="shared" si="3400"/>
        <v>3.09E-2</v>
      </c>
      <c r="R2377" s="442">
        <f t="shared" si="3401"/>
        <v>1.9599999999999999E-2</v>
      </c>
      <c r="S2377" s="442">
        <f t="shared" si="3402"/>
        <v>1.04E-2</v>
      </c>
      <c r="T2377" s="442">
        <f t="shared" si="3403"/>
        <v>1.8200000000000001E-2</v>
      </c>
      <c r="V2377" s="442">
        <f>AVERAGE(Q2377:T2377)</f>
        <v>1.9775000000000001E-2</v>
      </c>
      <c r="W2377" s="445"/>
      <c r="X2377" s="265">
        <f>AVERAGE(Q2376:T2377)</f>
        <v>2.0324999999999996E-2</v>
      </c>
      <c r="Y2377" s="266">
        <v>339</v>
      </c>
      <c r="Z2377" s="518" t="s">
        <v>58</v>
      </c>
      <c r="AA2377" s="519">
        <f>AVERAGE(D2348:E2377)</f>
        <v>3.8596666666666675E-2</v>
      </c>
      <c r="AB2377" s="519">
        <f>AVERAGE(F2348:H2377)</f>
        <v>2.7740000000000001E-2</v>
      </c>
      <c r="AC2377" s="519">
        <f>AVERAGE(I2348:J2377)</f>
        <v>2.377333333333333E-2</v>
      </c>
      <c r="AD2377" s="519">
        <f>AVERAGE(K2348:L2377)</f>
        <v>3.2430000000000007E-2</v>
      </c>
    </row>
    <row r="2378" spans="3:30" ht="17.45" customHeight="1" x14ac:dyDescent="0.25">
      <c r="C2378" s="48">
        <f t="shared" si="3322"/>
        <v>45474</v>
      </c>
      <c r="D2378" s="275">
        <v>5.1299999999999998E-2</v>
      </c>
      <c r="E2378" s="276"/>
      <c r="F2378" s="275">
        <v>3.2399999999999998E-2</v>
      </c>
      <c r="G2378" s="277"/>
      <c r="H2378" s="276">
        <v>3.15E-2</v>
      </c>
      <c r="I2378" s="275">
        <v>2.8400000000000002E-2</v>
      </c>
      <c r="J2378" s="276"/>
      <c r="K2378" s="275">
        <v>2.7400000000000001E-2</v>
      </c>
      <c r="L2378" s="276"/>
      <c r="M2378" s="264">
        <f t="shared" si="3390"/>
        <v>3.9496666666666666E-2</v>
      </c>
      <c r="N2378" s="264">
        <f t="shared" si="3391"/>
        <v>2.8528571428571427E-2</v>
      </c>
      <c r="O2378" s="264">
        <f t="shared" si="3392"/>
        <v>2.4409E-2</v>
      </c>
      <c r="P2378" s="264">
        <f t="shared" si="3393"/>
        <v>3.253000000000001E-2</v>
      </c>
      <c r="Q2378" s="265">
        <f t="shared" ref="Q2378:Q2384" si="3405">IFERROR(AVERAGE(D2378:E2378),"")</f>
        <v>5.1299999999999998E-2</v>
      </c>
      <c r="R2378" s="265">
        <f t="shared" ref="R2378:R2384" si="3406">IFERROR(AVERAGE(F2378:H2378),"")</f>
        <v>3.1949999999999999E-2</v>
      </c>
      <c r="S2378" s="265">
        <f t="shared" ref="S2378:S2384" si="3407">IFERROR(AVERAGE(I2378:J2378),"")</f>
        <v>2.8400000000000002E-2</v>
      </c>
      <c r="T2378" s="265">
        <f t="shared" ref="T2378:T2384" si="3408">IFERROR(AVERAGE(K2378:L2378),"")</f>
        <v>2.7400000000000001E-2</v>
      </c>
      <c r="W2378" s="265">
        <f t="shared" ref="W2378:W2382" si="3409">AVERAGE(Q2378:T2378)</f>
        <v>3.4762500000000002E-2</v>
      </c>
      <c r="Z2378" s="518" t="s">
        <v>59</v>
      </c>
      <c r="AA2378" s="519">
        <f>MAX(D2348:E2377)</f>
        <v>7.5300000000000006E-2</v>
      </c>
      <c r="AB2378" s="519">
        <f>MAX(F2348:H2377)</f>
        <v>7.7899999999999997E-2</v>
      </c>
      <c r="AC2378" s="519">
        <f>MAX(I2348:J2377)</f>
        <v>4.0899999999999999E-2</v>
      </c>
      <c r="AD2378" s="519">
        <f>MAX(K2348:L2377)</f>
        <v>5.8700000000000002E-2</v>
      </c>
    </row>
    <row r="2379" spans="3:30" ht="17.45" customHeight="1" thickBot="1" x14ac:dyDescent="0.3">
      <c r="C2379" s="8">
        <f t="shared" si="3322"/>
        <v>45475</v>
      </c>
      <c r="D2379" s="260"/>
      <c r="E2379" s="134">
        <v>5.7700000000000001E-2</v>
      </c>
      <c r="F2379" s="260"/>
      <c r="G2379" s="262">
        <v>4.3400000000000001E-2</v>
      </c>
      <c r="H2379" s="261"/>
      <c r="I2379" s="260"/>
      <c r="J2379" s="261">
        <v>3.9E-2</v>
      </c>
      <c r="K2379" s="260"/>
      <c r="L2379" s="261">
        <v>3.5200000000000002E-2</v>
      </c>
      <c r="M2379" s="264">
        <f t="shared" si="3390"/>
        <v>4.0893333333333337E-2</v>
      </c>
      <c r="N2379" s="264">
        <f t="shared" si="3391"/>
        <v>2.9408571428571433E-2</v>
      </c>
      <c r="O2379" s="264">
        <f t="shared" si="3392"/>
        <v>2.5556666666666669E-2</v>
      </c>
      <c r="P2379" s="264">
        <f t="shared" si="3393"/>
        <v>3.2676666666666673E-2</v>
      </c>
      <c r="Q2379" s="265">
        <f t="shared" si="3405"/>
        <v>5.7700000000000001E-2</v>
      </c>
      <c r="R2379" s="265">
        <f t="shared" si="3406"/>
        <v>4.3400000000000001E-2</v>
      </c>
      <c r="S2379" s="265">
        <f t="shared" si="3407"/>
        <v>3.9E-2</v>
      </c>
      <c r="T2379" s="265">
        <f t="shared" si="3408"/>
        <v>3.5200000000000002E-2</v>
      </c>
      <c r="W2379" s="265">
        <f t="shared" si="3409"/>
        <v>4.3825000000000003E-2</v>
      </c>
      <c r="Z2379" s="520" t="s">
        <v>128</v>
      </c>
      <c r="AA2379" s="521">
        <f>COUNTIF(D2348:E2377,"&gt;=0.075")</f>
        <v>1</v>
      </c>
      <c r="AB2379" s="521">
        <f>COUNTIF(F2348:H2377,"&gt;=0.075")</f>
        <v>1</v>
      </c>
      <c r="AC2379" s="521">
        <f>COUNTIF(I2348:J2377,"&gt;=0.075")</f>
        <v>0</v>
      </c>
      <c r="AD2379" s="521">
        <f>COUNTIF(K2348:L2377,"&gt;=0.075")</f>
        <v>0</v>
      </c>
    </row>
    <row r="2380" spans="3:30" ht="17.45" customHeight="1" thickBot="1" x14ac:dyDescent="0.3">
      <c r="C2380" s="8">
        <f t="shared" si="3322"/>
        <v>45476</v>
      </c>
      <c r="D2380" s="332">
        <v>5.6000000000000001E-2</v>
      </c>
      <c r="E2380" s="261"/>
      <c r="F2380" s="332">
        <v>6.59E-2</v>
      </c>
      <c r="G2380" s="262"/>
      <c r="H2380" s="261"/>
      <c r="I2380" s="332">
        <v>6.3799999999999996E-2</v>
      </c>
      <c r="J2380" s="261"/>
      <c r="K2380" s="260">
        <v>2.29E-2</v>
      </c>
      <c r="L2380" s="261"/>
      <c r="M2380" s="264">
        <f t="shared" si="3390"/>
        <v>4.186666666666667E-2</v>
      </c>
      <c r="N2380" s="264">
        <f t="shared" si="3391"/>
        <v>3.0491428571428576E-2</v>
      </c>
      <c r="O2380" s="264">
        <f t="shared" si="3392"/>
        <v>2.6636666666666663E-2</v>
      </c>
      <c r="P2380" s="264">
        <f t="shared" si="3393"/>
        <v>3.2316666666666667E-2</v>
      </c>
      <c r="Q2380" s="265">
        <f t="shared" si="3405"/>
        <v>5.6000000000000001E-2</v>
      </c>
      <c r="R2380" s="265">
        <f t="shared" si="3406"/>
        <v>6.59E-2</v>
      </c>
      <c r="S2380" s="265">
        <f t="shared" si="3407"/>
        <v>6.3799999999999996E-2</v>
      </c>
      <c r="T2380" s="265">
        <f t="shared" si="3408"/>
        <v>2.29E-2</v>
      </c>
      <c r="W2380" s="265">
        <f t="shared" si="3409"/>
        <v>5.2150000000000002E-2</v>
      </c>
      <c r="AC2380" s="664">
        <f>SUM(AA2379:AD2379)</f>
        <v>2</v>
      </c>
      <c r="AD2380" s="522">
        <f>AVERAGE(AA2377:AD2377)</f>
        <v>3.0635000000000003E-2</v>
      </c>
    </row>
    <row r="2381" spans="3:30" ht="17.45" customHeight="1" x14ac:dyDescent="0.25">
      <c r="C2381" s="8">
        <f t="shared" si="3322"/>
        <v>45477</v>
      </c>
      <c r="D2381" s="260"/>
      <c r="E2381" s="261">
        <v>2.3199999999999998E-2</v>
      </c>
      <c r="F2381" s="260"/>
      <c r="G2381" s="262">
        <v>3.8600000000000002E-2</v>
      </c>
      <c r="H2381" s="261"/>
      <c r="I2381" s="260"/>
      <c r="J2381" s="261">
        <v>1.9400000000000001E-2</v>
      </c>
      <c r="K2381" s="260"/>
      <c r="L2381" s="261">
        <v>2.4400000000000002E-2</v>
      </c>
      <c r="M2381" s="264">
        <f t="shared" si="3390"/>
        <v>4.1336666666666667E-2</v>
      </c>
      <c r="N2381" s="264">
        <f t="shared" si="3391"/>
        <v>3.0685714285714281E-2</v>
      </c>
      <c r="O2381" s="264">
        <f t="shared" si="3392"/>
        <v>2.6369999999999998E-2</v>
      </c>
      <c r="P2381" s="264">
        <f t="shared" si="3393"/>
        <v>3.1553333333333336E-2</v>
      </c>
      <c r="Q2381" s="265">
        <f t="shared" si="3405"/>
        <v>2.3199999999999998E-2</v>
      </c>
      <c r="R2381" s="265">
        <f t="shared" si="3406"/>
        <v>3.8600000000000002E-2</v>
      </c>
      <c r="S2381" s="265">
        <f t="shared" si="3407"/>
        <v>1.9400000000000001E-2</v>
      </c>
      <c r="T2381" s="265">
        <f t="shared" si="3408"/>
        <v>2.4400000000000002E-2</v>
      </c>
      <c r="W2381" s="265">
        <f t="shared" si="3409"/>
        <v>2.64E-2</v>
      </c>
      <c r="AA2381" s="605">
        <f>AA2377-AA2347</f>
        <v>2.2892473118278633E-4</v>
      </c>
      <c r="AB2381" s="605">
        <f t="shared" ref="AB2381:AD2381" si="3410">AB2377-AB2347</f>
        <v>-5.7388888888887726E-4</v>
      </c>
      <c r="AC2381" s="605">
        <f t="shared" si="3410"/>
        <v>1.2546236559139723E-3</v>
      </c>
      <c r="AD2381" s="605">
        <f t="shared" si="3410"/>
        <v>-5.8667741935483839E-3</v>
      </c>
    </row>
    <row r="2382" spans="3:30" ht="17.45" customHeight="1" x14ac:dyDescent="0.25">
      <c r="C2382" s="8">
        <f t="shared" si="3322"/>
        <v>45478</v>
      </c>
      <c r="D2382" s="332">
        <v>5.6800000000000003E-2</v>
      </c>
      <c r="E2382" s="261"/>
      <c r="F2382" s="260"/>
      <c r="G2382" s="262"/>
      <c r="H2382" s="261">
        <v>3.95E-2</v>
      </c>
      <c r="I2382" s="260">
        <v>4.1500000000000002E-2</v>
      </c>
      <c r="J2382" s="261"/>
      <c r="K2382" s="260">
        <v>3.0099999999999998E-2</v>
      </c>
      <c r="L2382" s="261"/>
      <c r="M2382" s="264">
        <f t="shared" si="3390"/>
        <v>4.1556666666666672E-2</v>
      </c>
      <c r="N2382" s="264">
        <f t="shared" si="3391"/>
        <v>3.0914285714285717E-2</v>
      </c>
      <c r="O2382" s="264">
        <f t="shared" si="3392"/>
        <v>2.6759999999999999E-2</v>
      </c>
      <c r="P2382" s="264">
        <f t="shared" si="3393"/>
        <v>3.1336666666666665E-2</v>
      </c>
      <c r="Q2382" s="265">
        <f t="shared" si="3405"/>
        <v>5.6800000000000003E-2</v>
      </c>
      <c r="R2382" s="265">
        <f t="shared" si="3406"/>
        <v>3.95E-2</v>
      </c>
      <c r="S2382" s="265">
        <f t="shared" si="3407"/>
        <v>4.1500000000000002E-2</v>
      </c>
      <c r="T2382" s="265">
        <f t="shared" si="3408"/>
        <v>3.0099999999999998E-2</v>
      </c>
      <c r="W2382" s="265">
        <f t="shared" si="3409"/>
        <v>4.1974999999999998E-2</v>
      </c>
      <c r="X2382" s="265">
        <f>AVERAGE(Q2378:T2382)</f>
        <v>3.9822499999999997E-2</v>
      </c>
      <c r="Y2382" s="266">
        <v>340</v>
      </c>
      <c r="AD2382" s="605">
        <f>AD2380-AD2350</f>
        <v>-1.23927867383513E-3</v>
      </c>
    </row>
    <row r="2383" spans="3:30" ht="17.45" customHeight="1" x14ac:dyDescent="0.25">
      <c r="C2383" s="435">
        <f t="shared" si="3322"/>
        <v>45479</v>
      </c>
      <c r="D2383" s="434"/>
      <c r="E2383" s="436">
        <v>3.8899999999999997E-2</v>
      </c>
      <c r="F2383" s="434"/>
      <c r="G2383" s="438">
        <v>0.02</v>
      </c>
      <c r="H2383" s="436"/>
      <c r="I2383" s="434"/>
      <c r="J2383" s="436">
        <v>1.1599999999999999E-2</v>
      </c>
      <c r="K2383" s="434"/>
      <c r="L2383" s="436">
        <v>2.2700000000000001E-2</v>
      </c>
      <c r="M2383" s="651">
        <f t="shared" si="3390"/>
        <v>4.1316666666666668E-2</v>
      </c>
      <c r="N2383" s="651">
        <f t="shared" si="3391"/>
        <v>3.0539999999999998E-2</v>
      </c>
      <c r="O2383" s="651">
        <f t="shared" si="3392"/>
        <v>2.6206666666666666E-2</v>
      </c>
      <c r="P2383" s="651">
        <f t="shared" si="3393"/>
        <v>3.0136666666666669E-2</v>
      </c>
      <c r="Q2383" s="442">
        <f t="shared" si="3405"/>
        <v>3.8899999999999997E-2</v>
      </c>
      <c r="R2383" s="442">
        <f t="shared" si="3406"/>
        <v>0.02</v>
      </c>
      <c r="S2383" s="442">
        <f t="shared" si="3407"/>
        <v>1.1599999999999999E-2</v>
      </c>
      <c r="T2383" s="442">
        <f t="shared" si="3408"/>
        <v>2.2700000000000001E-2</v>
      </c>
      <c r="V2383" s="442">
        <f>AVERAGE(Q2383:T2383)</f>
        <v>2.3299999999999998E-2</v>
      </c>
      <c r="W2383" s="445"/>
      <c r="X2383" s="257"/>
      <c r="Y2383" s="266">
        <v>340</v>
      </c>
    </row>
    <row r="2384" spans="3:30" ht="17.45" customHeight="1" x14ac:dyDescent="0.25">
      <c r="C2384" s="48">
        <f t="shared" si="3322"/>
        <v>45480</v>
      </c>
      <c r="D2384" s="434">
        <v>2.53E-2</v>
      </c>
      <c r="E2384" s="436"/>
      <c r="F2384" s="434">
        <v>2.5100000000000001E-2</v>
      </c>
      <c r="G2384" s="438"/>
      <c r="H2384" s="436">
        <v>2.35E-2</v>
      </c>
      <c r="I2384" s="434">
        <v>9.41E-3</v>
      </c>
      <c r="J2384" s="436"/>
      <c r="K2384" s="434">
        <v>2.64E-2</v>
      </c>
      <c r="L2384" s="436"/>
      <c r="M2384" s="651">
        <f t="shared" si="3390"/>
        <v>4.1193333333333339E-2</v>
      </c>
      <c r="N2384" s="651">
        <f t="shared" si="3391"/>
        <v>3.0934285714285713E-2</v>
      </c>
      <c r="O2384" s="651">
        <f t="shared" si="3392"/>
        <v>2.5880333333333332E-2</v>
      </c>
      <c r="P2384" s="651">
        <f t="shared" si="3393"/>
        <v>2.9830000000000006E-2</v>
      </c>
      <c r="Q2384" s="442">
        <f t="shared" si="3405"/>
        <v>2.53E-2</v>
      </c>
      <c r="R2384" s="442">
        <f t="shared" si="3406"/>
        <v>2.4300000000000002E-2</v>
      </c>
      <c r="S2384" s="442">
        <f t="shared" si="3407"/>
        <v>9.41E-3</v>
      </c>
      <c r="T2384" s="442">
        <f t="shared" si="3408"/>
        <v>2.64E-2</v>
      </c>
      <c r="V2384" s="442">
        <f>AVERAGE(Q2384:T2384)</f>
        <v>2.1352500000000003E-2</v>
      </c>
      <c r="W2384" s="445"/>
      <c r="X2384" s="265">
        <f>AVERAGE(Q2383:T2384)</f>
        <v>2.2326249999999999E-2</v>
      </c>
      <c r="Y2384" s="266">
        <v>340</v>
      </c>
    </row>
    <row r="2385" spans="3:25" ht="17.45" customHeight="1" x14ac:dyDescent="0.25">
      <c r="C2385" s="8">
        <f t="shared" si="3322"/>
        <v>45481</v>
      </c>
      <c r="D2385" s="260"/>
      <c r="E2385" s="134">
        <v>7.5300000000000006E-2</v>
      </c>
      <c r="F2385" s="260"/>
      <c r="G2385" s="262">
        <v>5.8500000000000003E-2</v>
      </c>
      <c r="H2385" s="261"/>
      <c r="I2385" s="260"/>
      <c r="J2385" s="261">
        <v>4.07E-2</v>
      </c>
      <c r="K2385" s="260"/>
      <c r="L2385" s="261">
        <v>6.1499999999999999E-2</v>
      </c>
      <c r="M2385" s="264">
        <f t="shared" si="3390"/>
        <v>4.2983333333333346E-2</v>
      </c>
      <c r="N2385" s="264">
        <f t="shared" si="3391"/>
        <v>3.2217142857142854E-2</v>
      </c>
      <c r="O2385" s="264">
        <f t="shared" si="3392"/>
        <v>2.7020999999999996E-2</v>
      </c>
      <c r="P2385" s="264">
        <f t="shared" si="3393"/>
        <v>3.1113333333333337E-2</v>
      </c>
      <c r="Q2385" s="334">
        <f t="shared" ref="Q2385:Q2386" si="3411">IFERROR(AVERAGE(D2385:E2385),"")</f>
        <v>7.5300000000000006E-2</v>
      </c>
      <c r="R2385" s="265">
        <f t="shared" ref="R2385:R2386" si="3412">IFERROR(AVERAGE(F2385:H2385),"")</f>
        <v>5.8500000000000003E-2</v>
      </c>
      <c r="S2385" s="265">
        <f t="shared" ref="S2385:S2386" si="3413">IFERROR(AVERAGE(I2385:J2385),"")</f>
        <v>4.07E-2</v>
      </c>
      <c r="T2385" s="265">
        <f t="shared" ref="T2385:T2386" si="3414">IFERROR(AVERAGE(K2385:L2385),"")</f>
        <v>6.1499999999999999E-2</v>
      </c>
      <c r="W2385" s="265">
        <f t="shared" ref="W2385:W2386" si="3415">AVERAGE(Q2385:T2385)</f>
        <v>5.8999999999999997E-2</v>
      </c>
    </row>
    <row r="2386" spans="3:25" ht="17.45" customHeight="1" x14ac:dyDescent="0.25">
      <c r="C2386" s="8">
        <f t="shared" si="3322"/>
        <v>45482</v>
      </c>
      <c r="D2386" s="260">
        <v>6.0199999999999997E-2</v>
      </c>
      <c r="E2386" s="261"/>
      <c r="F2386" s="260">
        <v>6.6400000000000001E-2</v>
      </c>
      <c r="G2386" s="262"/>
      <c r="H2386" s="261"/>
      <c r="I2386" s="260">
        <v>4.3200000000000002E-2</v>
      </c>
      <c r="J2386" s="261"/>
      <c r="K2386" s="260">
        <v>3.9699999999999999E-2</v>
      </c>
      <c r="L2386" s="261"/>
      <c r="M2386" s="264">
        <f t="shared" si="3390"/>
        <v>4.4590000000000012E-2</v>
      </c>
      <c r="N2386" s="264">
        <f t="shared" si="3391"/>
        <v>3.3791428571428563E-2</v>
      </c>
      <c r="O2386" s="264">
        <f t="shared" si="3392"/>
        <v>2.8329333333333331E-2</v>
      </c>
      <c r="P2386" s="264">
        <f t="shared" si="3393"/>
        <v>3.1940000000000003E-2</v>
      </c>
      <c r="Q2386" s="265">
        <f t="shared" si="3411"/>
        <v>6.0199999999999997E-2</v>
      </c>
      <c r="R2386" s="265">
        <f t="shared" si="3412"/>
        <v>6.6400000000000001E-2</v>
      </c>
      <c r="S2386" s="265">
        <f t="shared" si="3413"/>
        <v>4.3200000000000002E-2</v>
      </c>
      <c r="T2386" s="265">
        <f t="shared" si="3414"/>
        <v>3.9699999999999999E-2</v>
      </c>
      <c r="W2386" s="265">
        <f t="shared" si="3415"/>
        <v>5.2375000000000005E-2</v>
      </c>
    </row>
    <row r="2387" spans="3:25" ht="17.45" customHeight="1" x14ac:dyDescent="0.25">
      <c r="C2387" s="8">
        <f t="shared" si="3322"/>
        <v>45483</v>
      </c>
      <c r="D2387" s="252"/>
      <c r="E2387" s="335">
        <v>7.8E-2</v>
      </c>
      <c r="F2387" s="252"/>
      <c r="G2387" s="254">
        <v>6.7799999999999999E-2</v>
      </c>
      <c r="H2387" s="253"/>
      <c r="I2387" s="252"/>
      <c r="J2387" s="253">
        <v>4.1500000000000002E-2</v>
      </c>
      <c r="K2387" s="252"/>
      <c r="L2387" s="253">
        <v>4.4600000000000001E-2</v>
      </c>
      <c r="M2387" s="264">
        <f t="shared" si="3390"/>
        <v>4.6283333333333343E-2</v>
      </c>
      <c r="N2387" s="264">
        <f t="shared" si="3391"/>
        <v>3.4908571428571428E-2</v>
      </c>
      <c r="O2387" s="264">
        <f t="shared" si="3392"/>
        <v>2.8862666666666661E-2</v>
      </c>
      <c r="P2387" s="264">
        <f t="shared" si="3393"/>
        <v>3.264333333333333E-2</v>
      </c>
      <c r="Q2387" s="334">
        <f t="shared" ref="Q2387:Q2390" si="3416">IFERROR(AVERAGE(D2387:E2387),"")</f>
        <v>7.8E-2</v>
      </c>
      <c r="R2387" s="265">
        <f t="shared" ref="R2387:R2390" si="3417">IFERROR(AVERAGE(F2387:H2387),"")</f>
        <v>6.7799999999999999E-2</v>
      </c>
      <c r="S2387" s="265">
        <f t="shared" ref="S2387:S2390" si="3418">IFERROR(AVERAGE(I2387:J2387),"")</f>
        <v>4.1500000000000002E-2</v>
      </c>
      <c r="T2387" s="265">
        <f t="shared" ref="T2387:T2390" si="3419">IFERROR(AVERAGE(K2387:L2387),"")</f>
        <v>4.4600000000000001E-2</v>
      </c>
      <c r="W2387" s="265">
        <f t="shared" ref="W2387:W2389" si="3420">AVERAGE(Q2387:T2387)</f>
        <v>5.7974999999999999E-2</v>
      </c>
    </row>
    <row r="2388" spans="3:25" ht="17.45" customHeight="1" x14ac:dyDescent="0.25">
      <c r="C2388" s="8">
        <f t="shared" si="3322"/>
        <v>45484</v>
      </c>
      <c r="D2388" s="260">
        <v>5.4699999999999999E-2</v>
      </c>
      <c r="E2388" s="261"/>
      <c r="F2388" s="260"/>
      <c r="G2388" s="262"/>
      <c r="H2388" s="261">
        <v>5.3499999999999999E-2</v>
      </c>
      <c r="I2388" s="260">
        <v>4.0099999999999997E-2</v>
      </c>
      <c r="J2388" s="261"/>
      <c r="K2388" s="260">
        <v>6.0199999999999997E-2</v>
      </c>
      <c r="L2388" s="261"/>
      <c r="M2388" s="264">
        <f t="shared" si="3390"/>
        <v>4.6883333333333339E-2</v>
      </c>
      <c r="N2388" s="264">
        <f t="shared" si="3391"/>
        <v>3.5774285714285724E-2</v>
      </c>
      <c r="O2388" s="264">
        <f t="shared" si="3392"/>
        <v>2.9429333333333325E-2</v>
      </c>
      <c r="P2388" s="264">
        <f t="shared" si="3393"/>
        <v>3.3576666666666671E-2</v>
      </c>
      <c r="Q2388" s="265">
        <f t="shared" si="3416"/>
        <v>5.4699999999999999E-2</v>
      </c>
      <c r="R2388" s="265">
        <f t="shared" si="3417"/>
        <v>5.3499999999999999E-2</v>
      </c>
      <c r="S2388" s="265">
        <f t="shared" si="3418"/>
        <v>4.0099999999999997E-2</v>
      </c>
      <c r="T2388" s="265">
        <f t="shared" si="3419"/>
        <v>6.0199999999999997E-2</v>
      </c>
      <c r="W2388" s="265">
        <f t="shared" si="3420"/>
        <v>5.2124999999999998E-2</v>
      </c>
    </row>
    <row r="2389" spans="3:25" ht="17.45" customHeight="1" x14ac:dyDescent="0.25">
      <c r="C2389" s="8">
        <f t="shared" si="3322"/>
        <v>45485</v>
      </c>
      <c r="D2389" s="260"/>
      <c r="E2389" s="261">
        <v>4.07E-2</v>
      </c>
      <c r="F2389" s="260"/>
      <c r="G2389" s="262">
        <v>6.2100000000000002E-2</v>
      </c>
      <c r="H2389" s="261"/>
      <c r="I2389" s="260"/>
      <c r="J2389" s="261">
        <v>3.9E-2</v>
      </c>
      <c r="K2389" s="260"/>
      <c r="L2389" s="261">
        <v>6.1699999999999998E-2</v>
      </c>
      <c r="M2389" s="264">
        <f t="shared" si="3390"/>
        <v>4.6980000000000008E-2</v>
      </c>
      <c r="N2389" s="264">
        <f t="shared" si="3391"/>
        <v>3.6645714285714288E-2</v>
      </c>
      <c r="O2389" s="264">
        <f t="shared" si="3392"/>
        <v>2.9529333333333335E-2</v>
      </c>
      <c r="P2389" s="264">
        <f t="shared" si="3393"/>
        <v>3.4066666666666669E-2</v>
      </c>
      <c r="Q2389" s="265">
        <f t="shared" si="3416"/>
        <v>4.07E-2</v>
      </c>
      <c r="R2389" s="265">
        <f t="shared" si="3417"/>
        <v>6.2100000000000002E-2</v>
      </c>
      <c r="S2389" s="265">
        <f t="shared" si="3418"/>
        <v>3.9E-2</v>
      </c>
      <c r="T2389" s="265">
        <f t="shared" si="3419"/>
        <v>6.1699999999999998E-2</v>
      </c>
      <c r="W2389" s="265">
        <f t="shared" si="3420"/>
        <v>5.0875000000000004E-2</v>
      </c>
      <c r="X2389" s="265">
        <f>AVERAGE(Q2385:T2389)</f>
        <v>5.4469999999999998E-2</v>
      </c>
      <c r="Y2389" s="266">
        <v>341</v>
      </c>
    </row>
    <row r="2390" spans="3:25" ht="17.45" customHeight="1" x14ac:dyDescent="0.25">
      <c r="C2390" s="48">
        <f t="shared" si="3322"/>
        <v>45486</v>
      </c>
      <c r="D2390" s="434">
        <v>2.69E-2</v>
      </c>
      <c r="E2390" s="436"/>
      <c r="F2390" s="434">
        <v>3.2300000000000002E-2</v>
      </c>
      <c r="G2390" s="438"/>
      <c r="H2390" s="436">
        <v>3.0599999999999999E-2</v>
      </c>
      <c r="I2390" s="434">
        <v>1.9300000000000001E-2</v>
      </c>
      <c r="J2390" s="436"/>
      <c r="K2390" s="434">
        <v>3.0599999999999999E-2</v>
      </c>
      <c r="L2390" s="436"/>
      <c r="M2390" s="651">
        <f t="shared" si="3390"/>
        <v>4.6179999999999999E-2</v>
      </c>
      <c r="N2390" s="651">
        <f t="shared" si="3391"/>
        <v>3.6868571428571431E-2</v>
      </c>
      <c r="O2390" s="651">
        <f t="shared" si="3392"/>
        <v>2.9219333333333333E-2</v>
      </c>
      <c r="P2390" s="651">
        <f t="shared" si="3393"/>
        <v>3.4176666666666668E-2</v>
      </c>
      <c r="Q2390" s="442">
        <f t="shared" si="3416"/>
        <v>2.69E-2</v>
      </c>
      <c r="R2390" s="442">
        <f t="shared" si="3417"/>
        <v>3.1449999999999999E-2</v>
      </c>
      <c r="S2390" s="442">
        <f t="shared" si="3418"/>
        <v>1.9300000000000001E-2</v>
      </c>
      <c r="T2390" s="442">
        <f t="shared" si="3419"/>
        <v>3.0599999999999999E-2</v>
      </c>
      <c r="V2390" s="442">
        <f>AVERAGE(Q2390:T2390)</f>
        <v>2.70625E-2</v>
      </c>
      <c r="W2390" s="445"/>
      <c r="X2390" s="257"/>
      <c r="Y2390" s="266">
        <v>341</v>
      </c>
    </row>
    <row r="2391" spans="3:25" ht="17.45" customHeight="1" x14ac:dyDescent="0.25">
      <c r="C2391" s="435">
        <f t="shared" si="3322"/>
        <v>45487</v>
      </c>
      <c r="D2391" s="434"/>
      <c r="E2391" s="436">
        <v>2.0299999999999999E-2</v>
      </c>
      <c r="F2391" s="434"/>
      <c r="G2391" s="438">
        <v>3.1399999999999997E-2</v>
      </c>
      <c r="H2391" s="436"/>
      <c r="I2391" s="434"/>
      <c r="J2391" s="436">
        <v>1.3599999999999999E-2</v>
      </c>
      <c r="K2391" s="434"/>
      <c r="L2391" s="436">
        <v>2.52E-2</v>
      </c>
      <c r="M2391" s="651">
        <f t="shared" si="3390"/>
        <v>4.5713333333333335E-2</v>
      </c>
      <c r="N2391" s="651">
        <f t="shared" si="3391"/>
        <v>3.6542857142857148E-2</v>
      </c>
      <c r="O2391" s="651">
        <f t="shared" si="3392"/>
        <v>2.8582666666666659E-2</v>
      </c>
      <c r="P2391" s="651">
        <f t="shared" si="3393"/>
        <v>3.3926666666666661E-2</v>
      </c>
      <c r="Q2391" s="442">
        <f t="shared" ref="Q2391:Q2392" si="3421">IFERROR(AVERAGE(D2391:E2391),"")</f>
        <v>2.0299999999999999E-2</v>
      </c>
      <c r="R2391" s="442">
        <f t="shared" ref="R2391:R2392" si="3422">IFERROR(AVERAGE(F2391:H2391),"")</f>
        <v>3.1399999999999997E-2</v>
      </c>
      <c r="S2391" s="442">
        <f t="shared" ref="S2391:S2392" si="3423">IFERROR(AVERAGE(I2391:J2391),"")</f>
        <v>1.3599999999999999E-2</v>
      </c>
      <c r="T2391" s="442">
        <f t="shared" ref="T2391:T2392" si="3424">IFERROR(AVERAGE(K2391:L2391),"")</f>
        <v>2.52E-2</v>
      </c>
      <c r="V2391" s="442">
        <f>AVERAGE(Q2391:T2391)</f>
        <v>2.2624999999999999E-2</v>
      </c>
      <c r="W2391" s="445"/>
      <c r="X2391" s="265">
        <f>AVERAGE(Q2390:T2391)</f>
        <v>2.4843749999999998E-2</v>
      </c>
      <c r="Y2391" s="266">
        <v>341</v>
      </c>
    </row>
    <row r="2392" spans="3:25" ht="17.45" customHeight="1" x14ac:dyDescent="0.25">
      <c r="C2392" s="8">
        <f t="shared" si="3322"/>
        <v>45488</v>
      </c>
      <c r="D2392" s="260">
        <v>4.5900000000000003E-2</v>
      </c>
      <c r="E2392" s="261"/>
      <c r="F2392" s="260">
        <v>6.7299999999999999E-2</v>
      </c>
      <c r="G2392" s="262"/>
      <c r="H2392" s="261"/>
      <c r="I2392" s="260">
        <v>3.7400000000000003E-2</v>
      </c>
      <c r="J2392" s="261"/>
      <c r="K2392" s="260">
        <v>2.1600000000000001E-2</v>
      </c>
      <c r="L2392" s="261"/>
      <c r="M2392" s="264">
        <f t="shared" si="3390"/>
        <v>4.5986666666666662E-2</v>
      </c>
      <c r="N2392" s="264">
        <f t="shared" si="3391"/>
        <v>3.7897142857142851E-2</v>
      </c>
      <c r="O2392" s="264">
        <f t="shared" si="3392"/>
        <v>2.915266666666666E-2</v>
      </c>
      <c r="P2392" s="264">
        <f t="shared" si="3393"/>
        <v>3.3779999999999998E-2</v>
      </c>
      <c r="Q2392" s="265">
        <f t="shared" si="3421"/>
        <v>4.5900000000000003E-2</v>
      </c>
      <c r="R2392" s="265">
        <f t="shared" si="3422"/>
        <v>6.7299999999999999E-2</v>
      </c>
      <c r="S2392" s="265">
        <f t="shared" si="3423"/>
        <v>3.7400000000000003E-2</v>
      </c>
      <c r="T2392" s="265">
        <f t="shared" si="3424"/>
        <v>2.1600000000000001E-2</v>
      </c>
      <c r="W2392" s="265">
        <f t="shared" ref="W2392" si="3425">AVERAGE(Q2392:T2392)</f>
        <v>4.3050000000000005E-2</v>
      </c>
    </row>
    <row r="2393" spans="3:25" ht="17.45" customHeight="1" x14ac:dyDescent="0.25">
      <c r="C2393" s="8">
        <f t="shared" si="3322"/>
        <v>45489</v>
      </c>
      <c r="D2393" s="260"/>
      <c r="E2393" s="261">
        <v>5.0700000000000002E-2</v>
      </c>
      <c r="F2393" s="260"/>
      <c r="G2393" s="262">
        <v>6.3500000000000001E-2</v>
      </c>
      <c r="H2393" s="261"/>
      <c r="I2393" s="260"/>
      <c r="J2393" s="261">
        <v>3.44E-2</v>
      </c>
      <c r="K2393" s="260"/>
      <c r="L2393" s="261">
        <v>4.6399999999999997E-2</v>
      </c>
      <c r="M2393" s="264">
        <f t="shared" si="3390"/>
        <v>4.6460000000000008E-2</v>
      </c>
      <c r="N2393" s="264">
        <f t="shared" si="3391"/>
        <v>3.9291428571428567E-2</v>
      </c>
      <c r="O2393" s="264">
        <f t="shared" si="3392"/>
        <v>3.0016999999999995E-2</v>
      </c>
      <c r="P2393" s="264">
        <f t="shared" si="3393"/>
        <v>3.4226666666666655E-2</v>
      </c>
      <c r="Q2393" s="265">
        <f t="shared" ref="Q2393" si="3426">IFERROR(AVERAGE(D2393:E2393),"")</f>
        <v>5.0700000000000002E-2</v>
      </c>
      <c r="R2393" s="265">
        <f t="shared" ref="R2393" si="3427">IFERROR(AVERAGE(F2393:H2393),"")</f>
        <v>6.3500000000000001E-2</v>
      </c>
      <c r="S2393" s="265">
        <f t="shared" ref="S2393" si="3428">IFERROR(AVERAGE(I2393:J2393),"")</f>
        <v>3.44E-2</v>
      </c>
      <c r="T2393" s="265">
        <f t="shared" ref="T2393" si="3429">IFERROR(AVERAGE(K2393:L2393),"")</f>
        <v>4.6399999999999997E-2</v>
      </c>
      <c r="W2393" s="265">
        <f t="shared" ref="W2393" si="3430">AVERAGE(Q2393:T2393)</f>
        <v>4.8750000000000002E-2</v>
      </c>
    </row>
    <row r="2394" spans="3:25" ht="17.45" customHeight="1" x14ac:dyDescent="0.25">
      <c r="C2394" s="8">
        <f t="shared" ref="C2394:C2457" si="3431">C2393+1</f>
        <v>45490</v>
      </c>
      <c r="D2394" s="260">
        <v>6.7199999999999996E-2</v>
      </c>
      <c r="E2394" s="261"/>
      <c r="F2394" s="260"/>
      <c r="G2394" s="262"/>
      <c r="H2394" s="261">
        <v>6.0299999999999999E-2</v>
      </c>
      <c r="I2394" s="260">
        <v>3.9300000000000002E-2</v>
      </c>
      <c r="J2394" s="261"/>
      <c r="K2394" s="260">
        <v>4.1700000000000001E-2</v>
      </c>
      <c r="L2394" s="261"/>
      <c r="M2394" s="264">
        <f t="shared" si="3390"/>
        <v>4.6253333333333334E-2</v>
      </c>
      <c r="N2394" s="264">
        <f t="shared" si="3391"/>
        <v>4.0182857142857138E-2</v>
      </c>
      <c r="O2394" s="264">
        <f t="shared" si="3392"/>
        <v>3.0140333333333331E-2</v>
      </c>
      <c r="P2394" s="264">
        <f t="shared" si="3393"/>
        <v>3.3916666666666664E-2</v>
      </c>
      <c r="Q2394" s="265">
        <f t="shared" ref="Q2394" si="3432">IFERROR(AVERAGE(D2394:E2394),"")</f>
        <v>6.7199999999999996E-2</v>
      </c>
      <c r="R2394" s="265">
        <f t="shared" ref="R2394" si="3433">IFERROR(AVERAGE(F2394:H2394),"")</f>
        <v>6.0299999999999999E-2</v>
      </c>
      <c r="S2394" s="265">
        <f t="shared" ref="S2394" si="3434">IFERROR(AVERAGE(I2394:J2394),"")</f>
        <v>3.9300000000000002E-2</v>
      </c>
      <c r="T2394" s="265">
        <f t="shared" ref="T2394" si="3435">IFERROR(AVERAGE(K2394:L2394),"")</f>
        <v>4.1700000000000001E-2</v>
      </c>
      <c r="W2394" s="265">
        <f t="shared" ref="W2394" si="3436">AVERAGE(Q2394:T2394)</f>
        <v>5.2125000000000005E-2</v>
      </c>
    </row>
    <row r="2395" spans="3:25" ht="17.45" customHeight="1" x14ac:dyDescent="0.25">
      <c r="C2395" s="8">
        <f t="shared" si="3431"/>
        <v>45491</v>
      </c>
      <c r="D2395" s="260"/>
      <c r="E2395" s="261">
        <v>5.2299999999999999E-2</v>
      </c>
      <c r="F2395" s="260"/>
      <c r="G2395" s="262">
        <v>4.1599999999999998E-2</v>
      </c>
      <c r="H2395" s="261"/>
      <c r="I2395" s="260"/>
      <c r="J2395" s="261">
        <v>3.4700000000000002E-2</v>
      </c>
      <c r="K2395" s="260"/>
      <c r="L2395" s="261">
        <v>4.8899999999999999E-2</v>
      </c>
      <c r="M2395" s="264">
        <f t="shared" si="3390"/>
        <v>4.6863333333333333E-2</v>
      </c>
      <c r="N2395" s="264">
        <f t="shared" si="3391"/>
        <v>4.0591428571428577E-2</v>
      </c>
      <c r="O2395" s="264">
        <f t="shared" si="3392"/>
        <v>3.043033333333333E-2</v>
      </c>
      <c r="P2395" s="264">
        <f t="shared" si="3393"/>
        <v>3.4046666666666656E-2</v>
      </c>
      <c r="Q2395" s="265">
        <f t="shared" ref="Q2395" si="3437">IFERROR(AVERAGE(D2395:E2395),"")</f>
        <v>5.2299999999999999E-2</v>
      </c>
      <c r="R2395" s="265">
        <f t="shared" ref="R2395" si="3438">IFERROR(AVERAGE(F2395:H2395),"")</f>
        <v>4.1599999999999998E-2</v>
      </c>
      <c r="S2395" s="265">
        <f t="shared" ref="S2395" si="3439">IFERROR(AVERAGE(I2395:J2395),"")</f>
        <v>3.4700000000000002E-2</v>
      </c>
      <c r="T2395" s="265">
        <f t="shared" ref="T2395" si="3440">IFERROR(AVERAGE(K2395:L2395),"")</f>
        <v>4.8899999999999999E-2</v>
      </c>
      <c r="W2395" s="265">
        <f t="shared" ref="W2395" si="3441">AVERAGE(Q2395:T2395)</f>
        <v>4.4374999999999998E-2</v>
      </c>
    </row>
    <row r="2396" spans="3:25" ht="17.45" customHeight="1" x14ac:dyDescent="0.25">
      <c r="C2396" s="48">
        <f t="shared" si="3431"/>
        <v>45492</v>
      </c>
      <c r="D2396" s="275">
        <v>4.1799999999999997E-2</v>
      </c>
      <c r="E2396" s="276"/>
      <c r="F2396" s="275">
        <v>4.19E-2</v>
      </c>
      <c r="G2396" s="277"/>
      <c r="H2396" s="276">
        <v>4.4699999999999997E-2</v>
      </c>
      <c r="I2396" s="275">
        <v>3.9699999999999999E-2</v>
      </c>
      <c r="J2396" s="276"/>
      <c r="K2396" s="275">
        <v>2.8199999999999999E-2</v>
      </c>
      <c r="L2396" s="276"/>
      <c r="M2396" s="264">
        <f t="shared" si="3390"/>
        <v>4.5746666666666665E-2</v>
      </c>
      <c r="N2396" s="264">
        <f t="shared" si="3391"/>
        <v>4.1174285714285712E-2</v>
      </c>
      <c r="O2396" s="264">
        <f t="shared" si="3392"/>
        <v>3.0543666666666656E-2</v>
      </c>
      <c r="P2396" s="264">
        <f t="shared" si="3393"/>
        <v>3.3776666666666663E-2</v>
      </c>
      <c r="Q2396" s="265">
        <f t="shared" ref="Q2396" si="3442">IFERROR(AVERAGE(D2396:E2396),"")</f>
        <v>4.1799999999999997E-2</v>
      </c>
      <c r="R2396" s="265">
        <f t="shared" ref="R2396" si="3443">IFERROR(AVERAGE(F2396:H2396),"")</f>
        <v>4.3299999999999998E-2</v>
      </c>
      <c r="S2396" s="265">
        <f t="shared" ref="S2396" si="3444">IFERROR(AVERAGE(I2396:J2396),"")</f>
        <v>3.9699999999999999E-2</v>
      </c>
      <c r="T2396" s="265">
        <f t="shared" ref="T2396" si="3445">IFERROR(AVERAGE(K2396:L2396),"")</f>
        <v>2.8199999999999999E-2</v>
      </c>
      <c r="W2396" s="265">
        <f t="shared" ref="W2396" si="3446">AVERAGE(Q2396:T2396)</f>
        <v>3.8249999999999999E-2</v>
      </c>
      <c r="X2396" s="265">
        <f>AVERAGE(Q2392:T2396)</f>
        <v>4.5309999999999989E-2</v>
      </c>
      <c r="Y2396" s="266">
        <v>342</v>
      </c>
    </row>
    <row r="2397" spans="3:25" ht="17.45" customHeight="1" x14ac:dyDescent="0.25">
      <c r="C2397" s="435">
        <f t="shared" si="3431"/>
        <v>45493</v>
      </c>
      <c r="D2397" s="448"/>
      <c r="E2397" s="449">
        <v>1.9800000000000002E-2</v>
      </c>
      <c r="F2397" s="448"/>
      <c r="G2397" s="450">
        <v>3.3599999999999998E-2</v>
      </c>
      <c r="H2397" s="449"/>
      <c r="I2397" s="448"/>
      <c r="J2397" s="449">
        <v>1.44E-2</v>
      </c>
      <c r="K2397" s="448"/>
      <c r="L2397" s="449">
        <v>2.69E-2</v>
      </c>
      <c r="M2397" s="651">
        <f t="shared" si="3390"/>
        <v>4.5343333333333333E-2</v>
      </c>
      <c r="N2397" s="651">
        <f t="shared" si="3391"/>
        <v>4.1071428571428571E-2</v>
      </c>
      <c r="O2397" s="651">
        <f t="shared" si="3392"/>
        <v>2.9933666666666654E-2</v>
      </c>
      <c r="P2397" s="651">
        <f t="shared" si="3393"/>
        <v>3.3016666666666659E-2</v>
      </c>
      <c r="Q2397" s="442">
        <f t="shared" ref="Q2397:Q2399" si="3447">IFERROR(AVERAGE(D2397:E2397),"")</f>
        <v>1.9800000000000002E-2</v>
      </c>
      <c r="R2397" s="442">
        <f t="shared" ref="R2397:R2399" si="3448">IFERROR(AVERAGE(F2397:H2397),"")</f>
        <v>3.3599999999999998E-2</v>
      </c>
      <c r="S2397" s="442">
        <f t="shared" ref="S2397:S2399" si="3449">IFERROR(AVERAGE(I2397:J2397),"")</f>
        <v>1.44E-2</v>
      </c>
      <c r="T2397" s="442">
        <f t="shared" ref="T2397:T2399" si="3450">IFERROR(AVERAGE(K2397:L2397),"")</f>
        <v>2.69E-2</v>
      </c>
      <c r="V2397" s="442">
        <f>AVERAGE(Q2397:T2397)</f>
        <v>2.3675000000000002E-2</v>
      </c>
      <c r="W2397" s="445"/>
      <c r="X2397" s="257"/>
      <c r="Y2397" s="266">
        <v>342</v>
      </c>
    </row>
    <row r="2398" spans="3:25" ht="17.45" customHeight="1" x14ac:dyDescent="0.25">
      <c r="C2398" s="435">
        <f t="shared" si="3431"/>
        <v>45494</v>
      </c>
      <c r="D2398" s="448">
        <v>2.41E-2</v>
      </c>
      <c r="E2398" s="449"/>
      <c r="F2398" s="448">
        <v>2.2800000000000001E-2</v>
      </c>
      <c r="G2398" s="450"/>
      <c r="H2398" s="449"/>
      <c r="I2398" s="448">
        <v>9.8300000000000002E-3</v>
      </c>
      <c r="J2398" s="449"/>
      <c r="K2398" s="448">
        <v>2.23E-2</v>
      </c>
      <c r="L2398" s="449"/>
      <c r="M2398" s="651">
        <f t="shared" si="3390"/>
        <v>4.5200000000000004E-2</v>
      </c>
      <c r="N2398" s="651">
        <f t="shared" si="3391"/>
        <v>4.0682857142857139E-2</v>
      </c>
      <c r="O2398" s="651">
        <f t="shared" si="3392"/>
        <v>2.9234666666666655E-2</v>
      </c>
      <c r="P2398" s="651">
        <f t="shared" si="3393"/>
        <v>3.3069999999999995E-2</v>
      </c>
      <c r="Q2398" s="442">
        <f t="shared" si="3447"/>
        <v>2.41E-2</v>
      </c>
      <c r="R2398" s="442">
        <f t="shared" si="3448"/>
        <v>2.2800000000000001E-2</v>
      </c>
      <c r="S2398" s="442">
        <f t="shared" si="3449"/>
        <v>9.8300000000000002E-3</v>
      </c>
      <c r="T2398" s="442">
        <f t="shared" si="3450"/>
        <v>2.23E-2</v>
      </c>
      <c r="V2398" s="442">
        <f>AVERAGE(Q2398:T2398)</f>
        <v>1.9757499999999997E-2</v>
      </c>
      <c r="W2398" s="445"/>
      <c r="X2398" s="265">
        <f>AVERAGE(Q2397:T2398)</f>
        <v>2.1716249999999999E-2</v>
      </c>
      <c r="Y2398" s="266">
        <v>342</v>
      </c>
    </row>
    <row r="2399" spans="3:25" ht="17.45" customHeight="1" x14ac:dyDescent="0.25">
      <c r="C2399" s="8">
        <f t="shared" si="3431"/>
        <v>45495</v>
      </c>
      <c r="D2399" s="260"/>
      <c r="E2399" s="261">
        <v>4.7E-2</v>
      </c>
      <c r="F2399" s="260"/>
      <c r="G2399" s="262">
        <v>4.65E-2</v>
      </c>
      <c r="H2399" s="261"/>
      <c r="I2399" s="260"/>
      <c r="J2399" s="261">
        <v>3.8800000000000001E-2</v>
      </c>
      <c r="K2399" s="260"/>
      <c r="L2399" s="261">
        <v>5.04E-2</v>
      </c>
      <c r="M2399" s="264">
        <f t="shared" si="3390"/>
        <v>4.6239999999999996E-2</v>
      </c>
      <c r="N2399" s="264">
        <f t="shared" si="3391"/>
        <v>4.115428571428572E-2</v>
      </c>
      <c r="O2399" s="264">
        <f t="shared" si="3392"/>
        <v>3.0037999999999995E-2</v>
      </c>
      <c r="P2399" s="264">
        <f t="shared" si="3393"/>
        <v>3.4126666666666666E-2</v>
      </c>
      <c r="Q2399" s="265">
        <f t="shared" si="3447"/>
        <v>4.7E-2</v>
      </c>
      <c r="R2399" s="265">
        <f t="shared" si="3448"/>
        <v>4.65E-2</v>
      </c>
      <c r="S2399" s="265">
        <f t="shared" si="3449"/>
        <v>3.8800000000000001E-2</v>
      </c>
      <c r="T2399" s="265">
        <f t="shared" si="3450"/>
        <v>5.04E-2</v>
      </c>
      <c r="W2399" s="265">
        <f t="shared" ref="W2399" si="3451">AVERAGE(Q2399:T2399)</f>
        <v>4.5675E-2</v>
      </c>
    </row>
    <row r="2400" spans="3:25" ht="17.45" customHeight="1" x14ac:dyDescent="0.25">
      <c r="C2400" s="8">
        <f t="shared" si="3431"/>
        <v>45496</v>
      </c>
      <c r="D2400" s="260">
        <v>5.8000000000000003E-2</v>
      </c>
      <c r="E2400" s="261"/>
      <c r="F2400" s="260"/>
      <c r="G2400" s="262"/>
      <c r="H2400" s="261">
        <v>4.6199999999999998E-2</v>
      </c>
      <c r="I2400" s="260">
        <v>5.0500000000000003E-2</v>
      </c>
      <c r="J2400" s="261"/>
      <c r="K2400" s="260">
        <v>3.2899999999999999E-2</v>
      </c>
      <c r="L2400" s="261"/>
      <c r="M2400" s="264">
        <f t="shared" si="3390"/>
        <v>4.7573333333333336E-2</v>
      </c>
      <c r="N2400" s="264">
        <f t="shared" si="3391"/>
        <v>4.1800000000000004E-2</v>
      </c>
      <c r="O2400" s="264">
        <f t="shared" si="3392"/>
        <v>3.134466666666666E-2</v>
      </c>
      <c r="P2400" s="264">
        <f t="shared" si="3393"/>
        <v>3.477333333333333E-2</v>
      </c>
      <c r="Q2400" s="265">
        <f t="shared" ref="Q2400" si="3452">IFERROR(AVERAGE(D2400:E2400),"")</f>
        <v>5.8000000000000003E-2</v>
      </c>
      <c r="R2400" s="265">
        <f t="shared" ref="R2400" si="3453">IFERROR(AVERAGE(F2400:H2400),"")</f>
        <v>4.6199999999999998E-2</v>
      </c>
      <c r="S2400" s="265">
        <f t="shared" ref="S2400" si="3454">IFERROR(AVERAGE(I2400:J2400),"")</f>
        <v>5.0500000000000003E-2</v>
      </c>
      <c r="T2400" s="265">
        <f t="shared" ref="T2400" si="3455">IFERROR(AVERAGE(K2400:L2400),"")</f>
        <v>3.2899999999999999E-2</v>
      </c>
      <c r="W2400" s="265">
        <f t="shared" ref="W2400" si="3456">AVERAGE(Q2400:T2400)</f>
        <v>4.6899999999999997E-2</v>
      </c>
    </row>
    <row r="2401" spans="3:30" ht="17.45" customHeight="1" x14ac:dyDescent="0.25">
      <c r="C2401" s="8">
        <f t="shared" si="3431"/>
        <v>45497</v>
      </c>
      <c r="D2401" s="260"/>
      <c r="E2401" s="261">
        <v>4.5900000000000003E-2</v>
      </c>
      <c r="F2401" s="260"/>
      <c r="G2401" s="262">
        <v>5.8799999999999998E-2</v>
      </c>
      <c r="H2401" s="261"/>
      <c r="I2401" s="260"/>
      <c r="J2401" s="261">
        <v>4.1599999999999998E-2</v>
      </c>
      <c r="K2401" s="260"/>
      <c r="L2401" s="261">
        <v>4.0399999999999998E-2</v>
      </c>
      <c r="M2401" s="264">
        <f t="shared" si="3390"/>
        <v>4.7076666666666669E-2</v>
      </c>
      <c r="N2401" s="264">
        <f t="shared" si="3391"/>
        <v>4.2451428571428571E-2</v>
      </c>
      <c r="O2401" s="264">
        <f t="shared" si="3392"/>
        <v>3.1577999999999988E-2</v>
      </c>
      <c r="P2401" s="264">
        <f t="shared" si="3393"/>
        <v>3.5109999999999995E-2</v>
      </c>
      <c r="Q2401" s="265">
        <f t="shared" ref="Q2401" si="3457">IFERROR(AVERAGE(D2401:E2401),"")</f>
        <v>4.5900000000000003E-2</v>
      </c>
      <c r="R2401" s="265">
        <f t="shared" ref="R2401" si="3458">IFERROR(AVERAGE(F2401:H2401),"")</f>
        <v>5.8799999999999998E-2</v>
      </c>
      <c r="S2401" s="265">
        <f t="shared" ref="S2401" si="3459">IFERROR(AVERAGE(I2401:J2401),"")</f>
        <v>4.1599999999999998E-2</v>
      </c>
      <c r="T2401" s="265">
        <f t="shared" ref="T2401" si="3460">IFERROR(AVERAGE(K2401:L2401),"")</f>
        <v>4.0399999999999998E-2</v>
      </c>
      <c r="W2401" s="265">
        <f t="shared" ref="W2401" si="3461">AVERAGE(Q2401:T2401)</f>
        <v>4.6674999999999994E-2</v>
      </c>
    </row>
    <row r="2402" spans="3:30" ht="17.45" customHeight="1" x14ac:dyDescent="0.25">
      <c r="C2402" s="48">
        <f t="shared" si="3431"/>
        <v>45498</v>
      </c>
      <c r="D2402" s="275">
        <v>4.1300000000000003E-2</v>
      </c>
      <c r="E2402" s="276"/>
      <c r="F2402" s="275">
        <v>6.0600000000000001E-2</v>
      </c>
      <c r="G2402" s="277"/>
      <c r="H2402" s="276">
        <v>6.3E-2</v>
      </c>
      <c r="I2402" s="275">
        <v>5.9200000000000003E-2</v>
      </c>
      <c r="J2402" s="276"/>
      <c r="K2402" s="275">
        <v>3.3000000000000002E-2</v>
      </c>
      <c r="L2402" s="276"/>
      <c r="M2402" s="264">
        <f t="shared" si="3390"/>
        <v>4.6990000000000011E-2</v>
      </c>
      <c r="N2402" s="264">
        <f t="shared" si="3391"/>
        <v>4.4040000000000003E-2</v>
      </c>
      <c r="O2402" s="264">
        <f t="shared" si="3392"/>
        <v>3.2187999999999994E-2</v>
      </c>
      <c r="P2402" s="264">
        <f t="shared" si="3393"/>
        <v>3.5196666666666661E-2</v>
      </c>
      <c r="Q2402" s="265">
        <f t="shared" ref="Q2402:Q2406" si="3462">IFERROR(AVERAGE(D2402:E2402),"")</f>
        <v>4.1300000000000003E-2</v>
      </c>
      <c r="R2402" s="265">
        <f t="shared" ref="R2402:R2406" si="3463">IFERROR(AVERAGE(F2402:H2402),"")</f>
        <v>6.1800000000000001E-2</v>
      </c>
      <c r="S2402" s="265">
        <f t="shared" ref="S2402:S2406" si="3464">IFERROR(AVERAGE(I2402:J2402),"")</f>
        <v>5.9200000000000003E-2</v>
      </c>
      <c r="T2402" s="265">
        <f t="shared" ref="T2402:T2406" si="3465">IFERROR(AVERAGE(K2402:L2402),"")</f>
        <v>3.3000000000000002E-2</v>
      </c>
      <c r="W2402" s="265">
        <f t="shared" ref="W2402:W2403" si="3466">AVERAGE(Q2402:T2402)</f>
        <v>4.8825E-2</v>
      </c>
    </row>
    <row r="2403" spans="3:30" ht="17.45" customHeight="1" x14ac:dyDescent="0.25">
      <c r="C2403" s="8">
        <f t="shared" si="3431"/>
        <v>45499</v>
      </c>
      <c r="D2403" s="260"/>
      <c r="E2403" s="134">
        <v>7.6999999999999999E-2</v>
      </c>
      <c r="F2403" s="260"/>
      <c r="G2403" s="262">
        <v>3.5400000000000001E-2</v>
      </c>
      <c r="H2403" s="261"/>
      <c r="I2403" s="260"/>
      <c r="J2403" s="261">
        <v>3.4000000000000002E-2</v>
      </c>
      <c r="K2403" s="260"/>
      <c r="L2403" s="261">
        <v>5.5899999999999998E-2</v>
      </c>
      <c r="M2403" s="264">
        <f t="shared" si="3390"/>
        <v>4.7576666666666677E-2</v>
      </c>
      <c r="N2403" s="264">
        <f t="shared" si="3391"/>
        <v>4.4425714285714291E-2</v>
      </c>
      <c r="O2403" s="264">
        <f t="shared" si="3392"/>
        <v>3.2237999999999996E-2</v>
      </c>
      <c r="P2403" s="264">
        <f t="shared" si="3393"/>
        <v>3.5630000000000002E-2</v>
      </c>
      <c r="Q2403" s="334">
        <f t="shared" si="3462"/>
        <v>7.6999999999999999E-2</v>
      </c>
      <c r="R2403" s="265">
        <f t="shared" si="3463"/>
        <v>3.5400000000000001E-2</v>
      </c>
      <c r="S2403" s="265">
        <f t="shared" si="3464"/>
        <v>3.4000000000000002E-2</v>
      </c>
      <c r="T2403" s="265">
        <f t="shared" si="3465"/>
        <v>5.5899999999999998E-2</v>
      </c>
      <c r="W2403" s="265">
        <f t="shared" si="3466"/>
        <v>5.0575000000000002E-2</v>
      </c>
      <c r="X2403" s="265">
        <f>AVERAGE(Q2399:T2403)</f>
        <v>4.7729999999999995E-2</v>
      </c>
      <c r="Y2403" s="266">
        <v>343</v>
      </c>
    </row>
    <row r="2404" spans="3:30" ht="17.45" customHeight="1" x14ac:dyDescent="0.25">
      <c r="C2404" s="435">
        <f t="shared" si="3431"/>
        <v>45500</v>
      </c>
      <c r="D2404" s="434">
        <v>3.5700000000000003E-2</v>
      </c>
      <c r="E2404" s="436"/>
      <c r="F2404" s="434">
        <v>2.18E-2</v>
      </c>
      <c r="G2404" s="438"/>
      <c r="H2404" s="436"/>
      <c r="I2404" s="434">
        <v>1.24E-2</v>
      </c>
      <c r="J2404" s="436"/>
      <c r="K2404" s="434">
        <v>2.1100000000000001E-2</v>
      </c>
      <c r="L2404" s="436"/>
      <c r="M2404" s="651">
        <f t="shared" si="3390"/>
        <v>4.6459999999999994E-2</v>
      </c>
      <c r="N2404" s="651">
        <f t="shared" si="3391"/>
        <v>4.4362857142857148E-2</v>
      </c>
      <c r="O2404" s="651">
        <f t="shared" si="3392"/>
        <v>3.1444666666666662E-2</v>
      </c>
      <c r="P2404" s="651">
        <f t="shared" si="3393"/>
        <v>3.5193333333333326E-2</v>
      </c>
      <c r="Q2404" s="442">
        <f t="shared" si="3462"/>
        <v>3.5700000000000003E-2</v>
      </c>
      <c r="R2404" s="442">
        <f t="shared" si="3463"/>
        <v>2.18E-2</v>
      </c>
      <c r="S2404" s="442">
        <f t="shared" si="3464"/>
        <v>1.24E-2</v>
      </c>
      <c r="T2404" s="442">
        <f t="shared" si="3465"/>
        <v>2.1100000000000001E-2</v>
      </c>
      <c r="V2404" s="442">
        <f>AVERAGE(Q2404:T2404)</f>
        <v>2.2749999999999999E-2</v>
      </c>
      <c r="W2404" s="445"/>
      <c r="X2404" s="257"/>
      <c r="Y2404" s="266">
        <v>343</v>
      </c>
    </row>
    <row r="2405" spans="3:30" ht="17.45" customHeight="1" thickBot="1" x14ac:dyDescent="0.3">
      <c r="C2405" s="435">
        <f t="shared" si="3431"/>
        <v>45501</v>
      </c>
      <c r="D2405" s="434"/>
      <c r="E2405" s="436">
        <v>3.49E-2</v>
      </c>
      <c r="F2405" s="434"/>
      <c r="G2405" s="438">
        <v>6.7199999999999996E-2</v>
      </c>
      <c r="H2405" s="436"/>
      <c r="I2405" s="434"/>
      <c r="J2405" s="436">
        <v>1.01E-2</v>
      </c>
      <c r="K2405" s="434"/>
      <c r="L2405" s="436">
        <v>2.81E-2</v>
      </c>
      <c r="M2405" s="651">
        <f t="shared" si="3390"/>
        <v>4.5559999999999996E-2</v>
      </c>
      <c r="N2405" s="651">
        <f t="shared" si="3391"/>
        <v>4.4057142857142857E-2</v>
      </c>
      <c r="O2405" s="651">
        <f t="shared" si="3392"/>
        <v>3.097133333333333E-2</v>
      </c>
      <c r="P2405" s="651">
        <f t="shared" si="3393"/>
        <v>3.4883333333333329E-2</v>
      </c>
      <c r="Q2405" s="442">
        <f t="shared" si="3462"/>
        <v>3.49E-2</v>
      </c>
      <c r="R2405" s="442">
        <f t="shared" si="3463"/>
        <v>6.7199999999999996E-2</v>
      </c>
      <c r="S2405" s="442">
        <f t="shared" si="3464"/>
        <v>1.01E-2</v>
      </c>
      <c r="T2405" s="442">
        <f t="shared" si="3465"/>
        <v>2.81E-2</v>
      </c>
      <c r="V2405" s="442">
        <f>AVERAGE(Q2405:T2405)</f>
        <v>3.5074999999999995E-2</v>
      </c>
      <c r="W2405" s="445"/>
      <c r="X2405" s="265">
        <f>AVERAGE(Q2404:T2405)</f>
        <v>2.8912500000000001E-2</v>
      </c>
      <c r="Y2405" s="266">
        <v>343</v>
      </c>
    </row>
    <row r="2406" spans="3:30" ht="17.45" customHeight="1" thickBot="1" x14ac:dyDescent="0.3">
      <c r="C2406" s="8">
        <f t="shared" si="3431"/>
        <v>45502</v>
      </c>
      <c r="D2406" s="260">
        <v>7.4200000000000002E-2</v>
      </c>
      <c r="E2406" s="261"/>
      <c r="F2406" s="260"/>
      <c r="G2406" s="262"/>
      <c r="H2406" s="261">
        <v>0.05</v>
      </c>
      <c r="I2406" s="260">
        <v>3.95E-2</v>
      </c>
      <c r="J2406" s="261"/>
      <c r="K2406" s="260">
        <v>2.53E-2</v>
      </c>
      <c r="L2406" s="261"/>
      <c r="M2406" s="264">
        <f t="shared" si="3390"/>
        <v>4.7066666666666666E-2</v>
      </c>
      <c r="N2406" s="264">
        <f t="shared" si="3391"/>
        <v>4.478E-2</v>
      </c>
      <c r="O2406" s="264">
        <f t="shared" si="3392"/>
        <v>3.1891333333333327E-2</v>
      </c>
      <c r="P2406" s="264">
        <f t="shared" si="3393"/>
        <v>3.5130000000000002E-2</v>
      </c>
      <c r="Q2406" s="265">
        <f t="shared" si="3462"/>
        <v>7.4200000000000002E-2</v>
      </c>
      <c r="R2406" s="265">
        <f t="shared" si="3463"/>
        <v>0.05</v>
      </c>
      <c r="S2406" s="265">
        <f t="shared" si="3464"/>
        <v>3.95E-2</v>
      </c>
      <c r="T2406" s="265">
        <f t="shared" si="3465"/>
        <v>2.53E-2</v>
      </c>
      <c r="W2406" s="265">
        <f t="shared" ref="W2406" si="3467">AVERAGE(Q2406:T2406)</f>
        <v>4.725E-2</v>
      </c>
      <c r="Z2406" s="514" t="s">
        <v>88</v>
      </c>
      <c r="AA2406" s="515">
        <v>2024</v>
      </c>
      <c r="AB2406" s="516"/>
      <c r="AC2406" s="516"/>
      <c r="AD2406" s="516"/>
    </row>
    <row r="2407" spans="3:30" ht="17.45" customHeight="1" x14ac:dyDescent="0.25">
      <c r="C2407" s="8">
        <f t="shared" si="3431"/>
        <v>45503</v>
      </c>
      <c r="D2407" s="252"/>
      <c r="E2407" s="253">
        <v>4.87E-2</v>
      </c>
      <c r="F2407" s="252"/>
      <c r="G2407" s="254">
        <v>7.1099999999999997E-2</v>
      </c>
      <c r="H2407" s="253"/>
      <c r="I2407" s="252"/>
      <c r="J2407" s="253">
        <v>4.4299999999999999E-2</v>
      </c>
      <c r="K2407" s="252"/>
      <c r="L2407" s="253">
        <v>0.05</v>
      </c>
      <c r="M2407" s="264">
        <f t="shared" si="3390"/>
        <v>4.7660000000000001E-2</v>
      </c>
      <c r="N2407" s="264">
        <f t="shared" si="3391"/>
        <v>4.6251428571428575E-2</v>
      </c>
      <c r="O2407" s="264">
        <f t="shared" si="3392"/>
        <v>3.3021333333333326E-2</v>
      </c>
      <c r="P2407" s="264">
        <f t="shared" si="3393"/>
        <v>3.6190000000000007E-2</v>
      </c>
      <c r="Q2407" s="265">
        <f t="shared" ref="Q2407" si="3468">IFERROR(AVERAGE(D2407:E2407),"")</f>
        <v>4.87E-2</v>
      </c>
      <c r="R2407" s="265">
        <f t="shared" ref="R2407" si="3469">IFERROR(AVERAGE(F2407:H2407),"")</f>
        <v>7.1099999999999997E-2</v>
      </c>
      <c r="S2407" s="265">
        <f t="shared" ref="S2407" si="3470">IFERROR(AVERAGE(I2407:J2407),"")</f>
        <v>4.4299999999999999E-2</v>
      </c>
      <c r="T2407" s="265">
        <f t="shared" ref="T2407" si="3471">IFERROR(AVERAGE(K2407:L2407),"")</f>
        <v>0.05</v>
      </c>
      <c r="W2407" s="265">
        <f t="shared" ref="W2407" si="3472">AVERAGE(Q2407:T2407)</f>
        <v>5.3525000000000003E-2</v>
      </c>
      <c r="Z2407" s="517" t="s">
        <v>35</v>
      </c>
      <c r="AA2407" s="517" t="s">
        <v>1</v>
      </c>
      <c r="AB2407" s="517" t="s">
        <v>2</v>
      </c>
      <c r="AC2407" s="517" t="s">
        <v>9</v>
      </c>
      <c r="AD2407" s="517" t="s">
        <v>12</v>
      </c>
    </row>
    <row r="2408" spans="3:30" ht="17.45" customHeight="1" x14ac:dyDescent="0.25">
      <c r="C2408" s="48">
        <f t="shared" si="3431"/>
        <v>45504</v>
      </c>
      <c r="D2408" s="275">
        <v>3.8699999999999998E-2</v>
      </c>
      <c r="E2408" s="276"/>
      <c r="F2408" s="133">
        <v>8.5099999999999995E-2</v>
      </c>
      <c r="G2408" s="277"/>
      <c r="H2408" s="606">
        <v>8.3599999999999994E-2</v>
      </c>
      <c r="I2408" s="275">
        <v>5.0700000000000002E-2</v>
      </c>
      <c r="J2408" s="276"/>
      <c r="K2408" s="275">
        <v>2.5499999999999998E-2</v>
      </c>
      <c r="L2408" s="276"/>
      <c r="M2408" s="264">
        <f t="shared" si="3390"/>
        <v>4.7239999999999997E-2</v>
      </c>
      <c r="N2408" s="264">
        <f t="shared" si="3391"/>
        <v>4.9245714285714282E-2</v>
      </c>
      <c r="O2408" s="264">
        <f t="shared" si="3392"/>
        <v>3.3764666666666665E-2</v>
      </c>
      <c r="P2408" s="264">
        <f t="shared" si="3393"/>
        <v>3.6126666666666668E-2</v>
      </c>
      <c r="Q2408" s="265">
        <f t="shared" ref="Q2408:Q2416" si="3473">IFERROR(AVERAGE(D2408:E2408),"")</f>
        <v>3.8699999999999998E-2</v>
      </c>
      <c r="R2408" s="334">
        <f t="shared" ref="R2408:R2415" si="3474">IFERROR(AVERAGE(F2408:H2408),"")</f>
        <v>8.4349999999999994E-2</v>
      </c>
      <c r="S2408" s="265">
        <f t="shared" ref="S2408:S2415" si="3475">IFERROR(AVERAGE(I2408:J2408),"")</f>
        <v>5.0700000000000002E-2</v>
      </c>
      <c r="T2408" s="265">
        <f t="shared" ref="T2408:T2415" si="3476">IFERROR(AVERAGE(K2408:L2408),"")</f>
        <v>2.5499999999999998E-2</v>
      </c>
      <c r="W2408" s="265">
        <f t="shared" ref="W2408:W2410" si="3477">AVERAGE(Q2408:T2408)</f>
        <v>4.9812499999999996E-2</v>
      </c>
      <c r="Z2408" s="518" t="s">
        <v>58</v>
      </c>
      <c r="AA2408" s="519">
        <f>AVERAGE(D2378:E2408)</f>
        <v>4.7370967741935478E-2</v>
      </c>
      <c r="AB2408" s="519">
        <f>AVERAGE(F2378:H2408)</f>
        <v>4.831081081081081E-2</v>
      </c>
      <c r="AC2408" s="519">
        <f>AVERAGE(I2378:J2408)</f>
        <v>3.3591612903225807E-2</v>
      </c>
      <c r="AD2408" s="519">
        <f>AVERAGE(K2378:L2408)</f>
        <v>3.5845161290322586E-2</v>
      </c>
    </row>
    <row r="2409" spans="3:30" ht="17.45" customHeight="1" x14ac:dyDescent="0.25">
      <c r="C2409" s="8">
        <f t="shared" si="3431"/>
        <v>45505</v>
      </c>
      <c r="D2409" s="260"/>
      <c r="E2409" s="261">
        <v>4.6699999999999998E-2</v>
      </c>
      <c r="F2409" s="260"/>
      <c r="G2409" s="262">
        <v>6.3899999999999998E-2</v>
      </c>
      <c r="H2409" s="261"/>
      <c r="I2409" s="260"/>
      <c r="J2409" s="261">
        <v>6.6299999999999998E-2</v>
      </c>
      <c r="K2409" s="260"/>
      <c r="L2409" s="261">
        <v>3.9E-2</v>
      </c>
      <c r="M2409" s="264">
        <f t="shared" si="3390"/>
        <v>4.6873333333333329E-2</v>
      </c>
      <c r="N2409" s="264">
        <f t="shared" si="3391"/>
        <v>4.9831428571428568E-2</v>
      </c>
      <c r="O2409" s="264">
        <f t="shared" si="3392"/>
        <v>3.4674666666666652E-2</v>
      </c>
      <c r="P2409" s="264">
        <f t="shared" si="3393"/>
        <v>3.6253333333333339E-2</v>
      </c>
      <c r="Q2409" s="265">
        <f t="shared" si="3473"/>
        <v>4.6699999999999998E-2</v>
      </c>
      <c r="R2409" s="265">
        <f t="shared" si="3474"/>
        <v>6.3899999999999998E-2</v>
      </c>
      <c r="S2409" s="265">
        <f t="shared" si="3475"/>
        <v>6.6299999999999998E-2</v>
      </c>
      <c r="T2409" s="265">
        <f t="shared" si="3476"/>
        <v>3.9E-2</v>
      </c>
      <c r="W2409" s="265">
        <f t="shared" si="3477"/>
        <v>5.3975000000000002E-2</v>
      </c>
      <c r="Z2409" s="518" t="s">
        <v>59</v>
      </c>
      <c r="AA2409" s="519">
        <f>MAX(D2378:E2408)</f>
        <v>7.8E-2</v>
      </c>
      <c r="AB2409" s="519">
        <f>MAX(F2378:H2408)</f>
        <v>8.5099999999999995E-2</v>
      </c>
      <c r="AC2409" s="519">
        <f>MAX(I2378:J2408)</f>
        <v>6.3799999999999996E-2</v>
      </c>
      <c r="AD2409" s="519">
        <f>MAX(K2378:L2408)</f>
        <v>6.1699999999999998E-2</v>
      </c>
    </row>
    <row r="2410" spans="3:30" ht="17.45" customHeight="1" thickBot="1" x14ac:dyDescent="0.3">
      <c r="C2410" s="8">
        <f t="shared" si="3431"/>
        <v>45506</v>
      </c>
      <c r="D2410" s="260">
        <v>5.3999999999999999E-2</v>
      </c>
      <c r="E2410" s="261"/>
      <c r="F2410" s="260">
        <v>6.6799999999999998E-2</v>
      </c>
      <c r="G2410" s="262"/>
      <c r="H2410" s="261"/>
      <c r="I2410" s="260">
        <v>3.8600000000000002E-2</v>
      </c>
      <c r="J2410" s="261"/>
      <c r="K2410" s="260">
        <v>3.0499999999999999E-2</v>
      </c>
      <c r="L2410" s="261"/>
      <c r="M2410" s="264">
        <f t="shared" si="3390"/>
        <v>4.680666666666667E-2</v>
      </c>
      <c r="N2410" s="264">
        <f t="shared" si="3391"/>
        <v>4.9857142857142857E-2</v>
      </c>
      <c r="O2410" s="264">
        <f t="shared" si="3392"/>
        <v>3.3834666666666666E-2</v>
      </c>
      <c r="P2410" s="264">
        <f t="shared" si="3393"/>
        <v>3.6506666666666666E-2</v>
      </c>
      <c r="Q2410" s="265">
        <f t="shared" si="3473"/>
        <v>5.3999999999999999E-2</v>
      </c>
      <c r="R2410" s="265">
        <f t="shared" si="3474"/>
        <v>6.6799999999999998E-2</v>
      </c>
      <c r="S2410" s="265">
        <f t="shared" si="3475"/>
        <v>3.8600000000000002E-2</v>
      </c>
      <c r="T2410" s="265">
        <f t="shared" si="3476"/>
        <v>3.0499999999999999E-2</v>
      </c>
      <c r="W2410" s="265">
        <f t="shared" si="3477"/>
        <v>4.7474999999999996E-2</v>
      </c>
      <c r="X2410" s="265">
        <f>AVERAGE(Q2406:T2410)</f>
        <v>5.0407499999999994E-2</v>
      </c>
      <c r="Y2410" s="266">
        <v>344</v>
      </c>
      <c r="Z2410" s="520" t="s">
        <v>128</v>
      </c>
      <c r="AA2410" s="521">
        <f>COUNTIF(D2378:E2408,"&gt;=0.075")</f>
        <v>3</v>
      </c>
      <c r="AB2410" s="521">
        <f>COUNTIF(F2378:H2408,"&gt;=0.075")</f>
        <v>2</v>
      </c>
      <c r="AC2410" s="521">
        <f>COUNTIF(I2378:J2408,"&gt;=0.075")</f>
        <v>0</v>
      </c>
      <c r="AD2410" s="521">
        <f>COUNTIF(K2378:L2408,"&gt;=0.075")</f>
        <v>0</v>
      </c>
    </row>
    <row r="2411" spans="3:30" ht="17.45" customHeight="1" thickBot="1" x14ac:dyDescent="0.3">
      <c r="C2411" s="435">
        <f t="shared" si="3431"/>
        <v>45507</v>
      </c>
      <c r="D2411" s="434"/>
      <c r="E2411" s="436">
        <v>2.35E-2</v>
      </c>
      <c r="F2411" s="434"/>
      <c r="G2411" s="438">
        <v>4.5600000000000002E-2</v>
      </c>
      <c r="H2411" s="436"/>
      <c r="I2411" s="434"/>
      <c r="J2411" s="436">
        <v>3.0700000000000002E-2</v>
      </c>
      <c r="K2411" s="434"/>
      <c r="L2411" s="436">
        <v>2.7099999999999999E-2</v>
      </c>
      <c r="M2411" s="651">
        <f t="shared" si="3390"/>
        <v>4.681666666666668E-2</v>
      </c>
      <c r="N2411" s="651">
        <f t="shared" si="3391"/>
        <v>5.0057142857142856E-2</v>
      </c>
      <c r="O2411" s="651">
        <f t="shared" si="3392"/>
        <v>3.4211333333333337E-2</v>
      </c>
      <c r="P2411" s="651">
        <f t="shared" si="3393"/>
        <v>3.6596666666666659E-2</v>
      </c>
      <c r="Q2411" s="442">
        <f t="shared" si="3473"/>
        <v>2.35E-2</v>
      </c>
      <c r="R2411" s="442">
        <f t="shared" si="3474"/>
        <v>4.5600000000000002E-2</v>
      </c>
      <c r="S2411" s="442">
        <f t="shared" si="3475"/>
        <v>3.0700000000000002E-2</v>
      </c>
      <c r="T2411" s="442">
        <f t="shared" si="3476"/>
        <v>2.7099999999999999E-2</v>
      </c>
      <c r="V2411" s="442">
        <f>AVERAGE(Q2411:T2411)</f>
        <v>3.1725000000000003E-2</v>
      </c>
      <c r="W2411" s="445"/>
      <c r="X2411" s="257"/>
      <c r="Y2411" s="266">
        <v>344</v>
      </c>
      <c r="AC2411" s="664">
        <f>SUM(AA2410:AD2410)</f>
        <v>5</v>
      </c>
      <c r="AD2411" s="522">
        <f>AVERAGE(AA2408:AD2408)</f>
        <v>4.1279638186573674E-2</v>
      </c>
    </row>
    <row r="2412" spans="3:30" ht="17.45" customHeight="1" x14ac:dyDescent="0.25">
      <c r="C2412" s="435">
        <f t="shared" si="3431"/>
        <v>45508</v>
      </c>
      <c r="D2412" s="434">
        <v>1.7600000000000001E-2</v>
      </c>
      <c r="E2412" s="436"/>
      <c r="F2412" s="434"/>
      <c r="G2412" s="438"/>
      <c r="H2412" s="436">
        <v>2.52E-2</v>
      </c>
      <c r="I2412" s="434">
        <v>1.0500000000000001E-2</v>
      </c>
      <c r="J2412" s="436"/>
      <c r="K2412" s="434">
        <v>1.6E-2</v>
      </c>
      <c r="L2412" s="436"/>
      <c r="M2412" s="651">
        <f t="shared" si="3390"/>
        <v>4.5510000000000009E-2</v>
      </c>
      <c r="N2412" s="651">
        <f t="shared" si="3391"/>
        <v>4.9648571428571424E-2</v>
      </c>
      <c r="O2412" s="651">
        <f t="shared" si="3392"/>
        <v>3.3177999999999999E-2</v>
      </c>
      <c r="P2412" s="651">
        <f t="shared" si="3393"/>
        <v>3.6126666666666661E-2</v>
      </c>
      <c r="Q2412" s="442">
        <f t="shared" si="3473"/>
        <v>1.7600000000000001E-2</v>
      </c>
      <c r="R2412" s="442">
        <f t="shared" si="3474"/>
        <v>2.52E-2</v>
      </c>
      <c r="S2412" s="442">
        <f t="shared" si="3475"/>
        <v>1.0500000000000001E-2</v>
      </c>
      <c r="T2412" s="442">
        <f t="shared" si="3476"/>
        <v>1.6E-2</v>
      </c>
      <c r="V2412" s="442">
        <f>AVERAGE(Q2412:T2412)</f>
        <v>1.7325E-2</v>
      </c>
      <c r="W2412" s="445"/>
      <c r="X2412" s="265">
        <f>AVERAGE(Q2411:T2412)</f>
        <v>2.4525000000000005E-2</v>
      </c>
      <c r="Y2412" s="266">
        <v>344</v>
      </c>
      <c r="AA2412" s="605">
        <f>AA2408-AA2377</f>
        <v>8.7743010752688033E-3</v>
      </c>
      <c r="AB2412" s="605">
        <f t="shared" ref="AB2412:AD2412" si="3478">AB2408-AB2377</f>
        <v>2.0570810810810809E-2</v>
      </c>
      <c r="AC2412" s="605">
        <f t="shared" si="3478"/>
        <v>9.8182795698924762E-3</v>
      </c>
      <c r="AD2412" s="605">
        <f t="shared" si="3478"/>
        <v>3.4151612903225784E-3</v>
      </c>
    </row>
    <row r="2413" spans="3:30" ht="17.45" customHeight="1" x14ac:dyDescent="0.25">
      <c r="C2413" s="8">
        <f t="shared" si="3431"/>
        <v>45509</v>
      </c>
      <c r="D2413" s="260"/>
      <c r="E2413" s="261">
        <v>4.99E-2</v>
      </c>
      <c r="F2413" s="260"/>
      <c r="G2413" s="262">
        <v>6.5000000000000002E-2</v>
      </c>
      <c r="H2413" s="261"/>
      <c r="I2413" s="260"/>
      <c r="J2413" s="261">
        <v>5.0999999999999997E-2</v>
      </c>
      <c r="K2413" s="260"/>
      <c r="L2413" s="261">
        <v>3.7600000000000001E-2</v>
      </c>
      <c r="M2413" s="264">
        <f t="shared" si="3390"/>
        <v>4.5876666666666677E-2</v>
      </c>
      <c r="N2413" s="264">
        <f t="shared" si="3391"/>
        <v>5.093428571428571E-2</v>
      </c>
      <c r="O2413" s="264">
        <f t="shared" si="3392"/>
        <v>3.4491333333333332E-2</v>
      </c>
      <c r="P2413" s="264">
        <f t="shared" si="3393"/>
        <v>3.6623333333333334E-2</v>
      </c>
      <c r="Q2413" s="265">
        <f t="shared" si="3473"/>
        <v>4.99E-2</v>
      </c>
      <c r="R2413" s="265">
        <f t="shared" si="3474"/>
        <v>6.5000000000000002E-2</v>
      </c>
      <c r="S2413" s="265">
        <f t="shared" si="3475"/>
        <v>5.0999999999999997E-2</v>
      </c>
      <c r="T2413" s="265">
        <f t="shared" si="3476"/>
        <v>3.7600000000000001E-2</v>
      </c>
      <c r="W2413" s="265">
        <f t="shared" ref="W2413:W2416" si="3479">AVERAGE(Q2413:T2413)</f>
        <v>5.0874999999999997E-2</v>
      </c>
      <c r="AD2413" s="605">
        <f>AD2411-AD2380</f>
        <v>1.0644638186573671E-2</v>
      </c>
    </row>
    <row r="2414" spans="3:30" ht="17.45" customHeight="1" x14ac:dyDescent="0.25">
      <c r="C2414" s="48">
        <f t="shared" si="3431"/>
        <v>45510</v>
      </c>
      <c r="D2414" s="133">
        <v>7.5999999999999998E-2</v>
      </c>
      <c r="E2414" s="276"/>
      <c r="F2414" s="133">
        <v>7.1499999999999994E-2</v>
      </c>
      <c r="G2414" s="277"/>
      <c r="H2414" s="276">
        <v>6.8000000000000005E-2</v>
      </c>
      <c r="I2414" s="133">
        <v>7.9299999999999995E-2</v>
      </c>
      <c r="J2414" s="276"/>
      <c r="K2414" s="275">
        <v>4.2000000000000003E-2</v>
      </c>
      <c r="L2414" s="276"/>
      <c r="M2414" s="264">
        <f t="shared" si="3390"/>
        <v>4.7566666666666674E-2</v>
      </c>
      <c r="N2414" s="264">
        <f t="shared" si="3391"/>
        <v>5.3531428571428563E-2</v>
      </c>
      <c r="O2414" s="264">
        <f t="shared" si="3392"/>
        <v>3.6820999999999993E-2</v>
      </c>
      <c r="P2414" s="264">
        <f t="shared" si="3393"/>
        <v>3.7143333333333334E-2</v>
      </c>
      <c r="Q2414" s="334">
        <f t="shared" si="3473"/>
        <v>7.5999999999999998E-2</v>
      </c>
      <c r="R2414" s="265">
        <f t="shared" si="3474"/>
        <v>6.9750000000000006E-2</v>
      </c>
      <c r="S2414" s="334">
        <f t="shared" si="3475"/>
        <v>7.9299999999999995E-2</v>
      </c>
      <c r="T2414" s="265">
        <f t="shared" si="3476"/>
        <v>4.2000000000000003E-2</v>
      </c>
      <c r="W2414" s="265">
        <f t="shared" si="3479"/>
        <v>6.6762499999999989E-2</v>
      </c>
    </row>
    <row r="2415" spans="3:30" ht="17.45" customHeight="1" x14ac:dyDescent="0.25">
      <c r="C2415" s="8">
        <f t="shared" si="3431"/>
        <v>45511</v>
      </c>
      <c r="D2415" s="260"/>
      <c r="E2415" s="261">
        <v>6.6900000000000001E-2</v>
      </c>
      <c r="F2415" s="260"/>
      <c r="G2415" s="262">
        <v>6.5100000000000005E-2</v>
      </c>
      <c r="H2415" s="261"/>
      <c r="I2415" s="260"/>
      <c r="J2415" s="261">
        <v>6.4899999999999999E-2</v>
      </c>
      <c r="K2415" s="260"/>
      <c r="L2415" s="134">
        <v>7.2400000000000006E-2</v>
      </c>
      <c r="M2415" s="264">
        <f t="shared" si="3390"/>
        <v>4.7286666666666678E-2</v>
      </c>
      <c r="N2415" s="264">
        <f t="shared" si="3391"/>
        <v>5.371999999999999E-2</v>
      </c>
      <c r="O2415" s="264">
        <f t="shared" si="3392"/>
        <v>3.7627666666666663E-2</v>
      </c>
      <c r="P2415" s="264">
        <f t="shared" si="3393"/>
        <v>3.7506666666666674E-2</v>
      </c>
      <c r="Q2415" s="265">
        <f t="shared" si="3473"/>
        <v>6.6900000000000001E-2</v>
      </c>
      <c r="R2415" s="265">
        <f t="shared" si="3474"/>
        <v>6.5100000000000005E-2</v>
      </c>
      <c r="S2415" s="265">
        <f t="shared" si="3475"/>
        <v>6.4899999999999999E-2</v>
      </c>
      <c r="T2415" s="334">
        <f t="shared" si="3476"/>
        <v>7.2400000000000006E-2</v>
      </c>
      <c r="W2415" s="265">
        <f t="shared" si="3479"/>
        <v>6.732500000000001E-2</v>
      </c>
    </row>
    <row r="2416" spans="3:30" ht="17.45" customHeight="1" x14ac:dyDescent="0.25">
      <c r="C2416" s="8">
        <f t="shared" si="3431"/>
        <v>45512</v>
      </c>
      <c r="D2416" s="332">
        <v>7.3700000000000002E-2</v>
      </c>
      <c r="E2416" s="261"/>
      <c r="F2416" s="260">
        <v>4.8800000000000003E-2</v>
      </c>
      <c r="G2416" s="262"/>
      <c r="H2416" s="261"/>
      <c r="I2416" s="260">
        <v>5.9299999999999999E-2</v>
      </c>
      <c r="J2416" s="261"/>
      <c r="K2416" s="260">
        <v>3.8300000000000001E-2</v>
      </c>
      <c r="L2416" s="261"/>
      <c r="M2416" s="264">
        <f t="shared" si="3390"/>
        <v>4.7736666666666677E-2</v>
      </c>
      <c r="N2416" s="264">
        <f t="shared" si="3391"/>
        <v>5.3217142857142852E-2</v>
      </c>
      <c r="O2416" s="264">
        <f t="shared" si="3392"/>
        <v>3.8164333333333328E-2</v>
      </c>
      <c r="P2416" s="264">
        <f t="shared" si="3393"/>
        <v>3.746E-2</v>
      </c>
      <c r="Q2416" s="334">
        <f t="shared" si="3473"/>
        <v>7.3700000000000002E-2</v>
      </c>
      <c r="R2416" s="265">
        <f t="shared" ref="R2416:R2421" si="3480">IFERROR(AVERAGE(F2416:H2416),"")</f>
        <v>4.8800000000000003E-2</v>
      </c>
      <c r="S2416" s="265">
        <f t="shared" ref="S2416:S2421" si="3481">IFERROR(AVERAGE(I2416:J2416),"")</f>
        <v>5.9299999999999999E-2</v>
      </c>
      <c r="T2416" s="265">
        <f t="shared" ref="T2416:T2421" si="3482">IFERROR(AVERAGE(K2416:L2416),"")</f>
        <v>3.8300000000000001E-2</v>
      </c>
      <c r="W2416" s="265">
        <f t="shared" si="3479"/>
        <v>5.5024999999999998E-2</v>
      </c>
    </row>
    <row r="2417" spans="3:25" ht="17.45" customHeight="1" x14ac:dyDescent="0.25">
      <c r="C2417" s="8">
        <f t="shared" si="3431"/>
        <v>45513</v>
      </c>
      <c r="D2417" s="260"/>
      <c r="E2417" s="261">
        <v>5.5199999999999999E-2</v>
      </c>
      <c r="F2417" s="260"/>
      <c r="G2417" s="262">
        <v>7.2800000000000004E-2</v>
      </c>
      <c r="H2417" s="261"/>
      <c r="I2417" s="260"/>
      <c r="J2417" s="134">
        <v>7.9000000000000001E-2</v>
      </c>
      <c r="K2417" s="260"/>
      <c r="L2417" s="261">
        <v>3.3099999999999997E-2</v>
      </c>
      <c r="M2417" s="264">
        <f t="shared" si="3390"/>
        <v>4.6976666666666674E-2</v>
      </c>
      <c r="N2417" s="264">
        <f t="shared" si="3391"/>
        <v>5.3359999999999991E-2</v>
      </c>
      <c r="O2417" s="264">
        <f t="shared" si="3392"/>
        <v>3.9414333333333329E-2</v>
      </c>
      <c r="P2417" s="264">
        <f t="shared" si="3393"/>
        <v>3.7076666666666661E-2</v>
      </c>
      <c r="Q2417" s="265">
        <f t="shared" ref="Q2417:Q2424" si="3483">IFERROR(AVERAGE(D2417:E2417),"")</f>
        <v>5.5199999999999999E-2</v>
      </c>
      <c r="R2417" s="265">
        <f t="shared" si="3480"/>
        <v>7.2800000000000004E-2</v>
      </c>
      <c r="S2417" s="334">
        <f t="shared" si="3481"/>
        <v>7.9000000000000001E-2</v>
      </c>
      <c r="T2417" s="265">
        <f t="shared" si="3482"/>
        <v>3.3099999999999997E-2</v>
      </c>
      <c r="W2417" s="265">
        <f t="shared" ref="W2417" si="3484">AVERAGE(Q2417:T2417)</f>
        <v>6.0025000000000002E-2</v>
      </c>
      <c r="X2417" s="265">
        <f>AVERAGE(Q2413:T2417)</f>
        <v>6.0002499999999979E-2</v>
      </c>
      <c r="Y2417" s="266">
        <v>345</v>
      </c>
    </row>
    <row r="2418" spans="3:25" ht="17.45" customHeight="1" x14ac:dyDescent="0.25">
      <c r="C2418" s="435">
        <f t="shared" si="3431"/>
        <v>45514</v>
      </c>
      <c r="D2418" s="434">
        <v>3.4299999999999997E-2</v>
      </c>
      <c r="E2418" s="436"/>
      <c r="F2418" s="434"/>
      <c r="G2418" s="438"/>
      <c r="H2418" s="436">
        <v>4.41E-2</v>
      </c>
      <c r="I2418" s="434">
        <v>2.9399999999999999E-2</v>
      </c>
      <c r="J2418" s="436"/>
      <c r="K2418" s="434">
        <v>2.5100000000000001E-2</v>
      </c>
      <c r="L2418" s="436"/>
      <c r="M2418" s="651">
        <f t="shared" si="3390"/>
        <v>4.6296666666666667E-2</v>
      </c>
      <c r="N2418" s="651">
        <f t="shared" si="3391"/>
        <v>5.309142857142856E-2</v>
      </c>
      <c r="O2418" s="651">
        <f t="shared" si="3392"/>
        <v>3.9057666666666664E-2</v>
      </c>
      <c r="P2418" s="651">
        <f t="shared" si="3393"/>
        <v>3.5906666666666663E-2</v>
      </c>
      <c r="Q2418" s="442">
        <f t="shared" si="3483"/>
        <v>3.4299999999999997E-2</v>
      </c>
      <c r="R2418" s="442">
        <f t="shared" si="3480"/>
        <v>4.41E-2</v>
      </c>
      <c r="S2418" s="442">
        <f t="shared" si="3481"/>
        <v>2.9399999999999999E-2</v>
      </c>
      <c r="T2418" s="442">
        <f t="shared" si="3482"/>
        <v>2.5100000000000001E-2</v>
      </c>
      <c r="V2418" s="442">
        <f>AVERAGE(Q2418:T2418)</f>
        <v>3.3224999999999998E-2</v>
      </c>
      <c r="W2418" s="445"/>
      <c r="X2418" s="257"/>
      <c r="Y2418" s="266">
        <v>345</v>
      </c>
    </row>
    <row r="2419" spans="3:25" ht="17.45" customHeight="1" x14ac:dyDescent="0.25">
      <c r="C2419" s="435">
        <f t="shared" si="3431"/>
        <v>45515</v>
      </c>
      <c r="D2419" s="434"/>
      <c r="E2419" s="436">
        <v>3.9E-2</v>
      </c>
      <c r="F2419" s="434"/>
      <c r="G2419" s="438">
        <v>2.5700000000000001E-2</v>
      </c>
      <c r="H2419" s="436"/>
      <c r="I2419" s="434"/>
      <c r="J2419" s="436">
        <v>1.3100000000000001E-2</v>
      </c>
      <c r="K2419" s="434"/>
      <c r="L2419" s="436">
        <v>3.6299999999999999E-2</v>
      </c>
      <c r="M2419" s="651">
        <f t="shared" si="3390"/>
        <v>4.6239999999999989E-2</v>
      </c>
      <c r="N2419" s="651">
        <f t="shared" si="3391"/>
        <v>5.2051428571428561E-2</v>
      </c>
      <c r="O2419" s="651">
        <f t="shared" si="3392"/>
        <v>3.8194333333333337E-2</v>
      </c>
      <c r="P2419" s="651">
        <f t="shared" si="3393"/>
        <v>3.5059999999999994E-2</v>
      </c>
      <c r="Q2419" s="442">
        <f t="shared" si="3483"/>
        <v>3.9E-2</v>
      </c>
      <c r="R2419" s="442">
        <f t="shared" si="3480"/>
        <v>2.5700000000000001E-2</v>
      </c>
      <c r="S2419" s="442">
        <f t="shared" si="3481"/>
        <v>1.3100000000000001E-2</v>
      </c>
      <c r="T2419" s="442">
        <f t="shared" si="3482"/>
        <v>3.6299999999999999E-2</v>
      </c>
      <c r="V2419" s="442">
        <f>AVERAGE(Q2419:T2419)</f>
        <v>2.8525000000000002E-2</v>
      </c>
      <c r="W2419" s="445"/>
      <c r="X2419" s="265">
        <f>AVERAGE(Q2418:T2419)</f>
        <v>3.0875E-2</v>
      </c>
      <c r="Y2419" s="266">
        <v>345</v>
      </c>
    </row>
    <row r="2420" spans="3:25" ht="17.45" customHeight="1" x14ac:dyDescent="0.25">
      <c r="C2420" s="48">
        <f t="shared" si="3431"/>
        <v>45516</v>
      </c>
      <c r="D2420" s="133">
        <v>0.125</v>
      </c>
      <c r="E2420" s="276"/>
      <c r="F2420" s="275">
        <v>7.0000000000000007E-2</v>
      </c>
      <c r="G2420" s="277"/>
      <c r="H2420" s="276">
        <v>6.8500000000000005E-2</v>
      </c>
      <c r="I2420" s="275">
        <v>4.9200000000000001E-2</v>
      </c>
      <c r="J2420" s="276"/>
      <c r="K2420" s="275">
        <v>4.8800000000000003E-2</v>
      </c>
      <c r="L2420" s="276"/>
      <c r="M2420" s="264">
        <f t="shared" ref="M2420:M2483" si="3485">IF(SUM(D2420:E2420)&gt;0,IFERROR(AVERAGE(D2391:E2420),""),"")</f>
        <v>4.9509999999999992E-2</v>
      </c>
      <c r="N2420" s="264">
        <f t="shared" ref="N2420:N2483" si="3486">IF(SUM(F2420:H2420)&gt;0,IFERROR(AVERAGE(F2391:H2420),""),"")</f>
        <v>5.4211428571428563E-2</v>
      </c>
      <c r="O2420" s="264">
        <f t="shared" ref="O2420:O2483" si="3487">IF(SUM(I2420:J2420)&gt;0,IFERROR(AVERAGE(I2391:J2420),""),"")</f>
        <v>3.919099999999999E-2</v>
      </c>
      <c r="P2420" s="264">
        <f t="shared" ref="P2420:P2483" si="3488">IF(SUM(K2420:L2420)&gt;0,IFERROR(AVERAGE(K2391:L2420),""),"")</f>
        <v>3.5666666666666666E-2</v>
      </c>
      <c r="Q2420" s="334">
        <f t="shared" si="3483"/>
        <v>0.125</v>
      </c>
      <c r="R2420" s="265">
        <f t="shared" si="3480"/>
        <v>6.9250000000000006E-2</v>
      </c>
      <c r="S2420" s="265">
        <f t="shared" si="3481"/>
        <v>4.9200000000000001E-2</v>
      </c>
      <c r="T2420" s="265">
        <f t="shared" si="3482"/>
        <v>4.8800000000000003E-2</v>
      </c>
      <c r="W2420" s="265">
        <f t="shared" ref="W2420:W2424" si="3489">AVERAGE(Q2420:T2420)</f>
        <v>7.3062500000000002E-2</v>
      </c>
    </row>
    <row r="2421" spans="3:25" ht="17.45" customHeight="1" x14ac:dyDescent="0.25">
      <c r="C2421" s="8">
        <f t="shared" si="3431"/>
        <v>45517</v>
      </c>
      <c r="D2421" s="260"/>
      <c r="E2421" s="134">
        <v>8.77E-2</v>
      </c>
      <c r="F2421" s="260"/>
      <c r="G2421" s="402">
        <v>9.7199999999999995E-2</v>
      </c>
      <c r="H2421" s="261"/>
      <c r="I2421" s="260"/>
      <c r="J2421" s="134">
        <v>7.6600000000000001E-2</v>
      </c>
      <c r="K2421" s="260"/>
      <c r="L2421" s="261">
        <v>4.2299999999999997E-2</v>
      </c>
      <c r="M2421" s="264">
        <f t="shared" si="3485"/>
        <v>5.1756666666666659E-2</v>
      </c>
      <c r="N2421" s="264">
        <f t="shared" si="3486"/>
        <v>5.609142857142857E-2</v>
      </c>
      <c r="O2421" s="264">
        <f t="shared" si="3487"/>
        <v>4.1290999999999994E-2</v>
      </c>
      <c r="P2421" s="264">
        <f t="shared" si="3488"/>
        <v>3.6236666666666674E-2</v>
      </c>
      <c r="Q2421" s="334">
        <f t="shared" si="3483"/>
        <v>8.77E-2</v>
      </c>
      <c r="R2421" s="334">
        <f t="shared" si="3480"/>
        <v>9.7199999999999995E-2</v>
      </c>
      <c r="S2421" s="334">
        <f t="shared" si="3481"/>
        <v>7.6600000000000001E-2</v>
      </c>
      <c r="T2421" s="265">
        <f t="shared" si="3482"/>
        <v>4.2299999999999997E-2</v>
      </c>
      <c r="W2421" s="265">
        <f t="shared" si="3489"/>
        <v>7.5950000000000004E-2</v>
      </c>
    </row>
    <row r="2422" spans="3:25" ht="17.45" customHeight="1" x14ac:dyDescent="0.25">
      <c r="C2422" s="8">
        <f t="shared" si="3431"/>
        <v>45518</v>
      </c>
      <c r="D2422" s="332">
        <v>7.6600000000000001E-2</v>
      </c>
      <c r="E2422" s="261"/>
      <c r="F2422" s="260">
        <v>6.7699999999999996E-2</v>
      </c>
      <c r="G2422" s="262"/>
      <c r="H2422" s="261"/>
      <c r="I2422" s="260">
        <v>5.8299999999999998E-2</v>
      </c>
      <c r="J2422" s="261"/>
      <c r="K2422" s="260">
        <v>4.1500000000000002E-2</v>
      </c>
      <c r="L2422" s="261"/>
      <c r="M2422" s="264">
        <f t="shared" si="3485"/>
        <v>5.2779999999999987E-2</v>
      </c>
      <c r="N2422" s="264">
        <f t="shared" si="3486"/>
        <v>5.6102857142857149E-2</v>
      </c>
      <c r="O2422" s="264">
        <f t="shared" si="3487"/>
        <v>4.1987666666666666E-2</v>
      </c>
      <c r="P2422" s="264">
        <f t="shared" si="3488"/>
        <v>3.6900000000000009E-2</v>
      </c>
      <c r="Q2422" s="334">
        <f t="shared" si="3483"/>
        <v>7.6600000000000001E-2</v>
      </c>
      <c r="R2422" s="265">
        <f t="shared" ref="R2422:R2427" si="3490">IFERROR(AVERAGE(F2422:H2422),"")</f>
        <v>6.7699999999999996E-2</v>
      </c>
      <c r="S2422" s="265">
        <f t="shared" ref="S2422:S2425" si="3491">IFERROR(AVERAGE(I2422:J2422),"")</f>
        <v>5.8299999999999998E-2</v>
      </c>
      <c r="T2422" s="265">
        <f t="shared" ref="T2422:T2425" si="3492">IFERROR(AVERAGE(K2422:L2422),"")</f>
        <v>4.1500000000000002E-2</v>
      </c>
      <c r="W2422" s="265">
        <f t="shared" si="3489"/>
        <v>6.1024999999999996E-2</v>
      </c>
    </row>
    <row r="2423" spans="3:25" ht="17.45" customHeight="1" x14ac:dyDescent="0.25">
      <c r="C2423" s="8">
        <f t="shared" si="3431"/>
        <v>45519</v>
      </c>
      <c r="D2423" s="260"/>
      <c r="E2423" s="261">
        <v>5.5199999999999999E-2</v>
      </c>
      <c r="F2423" s="260"/>
      <c r="G2423" s="402">
        <v>8.7599999999999997E-2</v>
      </c>
      <c r="H2423" s="261"/>
      <c r="I2423" s="260"/>
      <c r="J2423" s="261">
        <v>5.3999999999999999E-2</v>
      </c>
      <c r="K2423" s="260"/>
      <c r="L2423" s="261">
        <v>5.2499999999999998E-2</v>
      </c>
      <c r="M2423" s="264">
        <f t="shared" si="3485"/>
        <v>5.2929999999999991E-2</v>
      </c>
      <c r="N2423" s="264">
        <f t="shared" si="3486"/>
        <v>5.6791428571428569E-2</v>
      </c>
      <c r="O2423" s="264">
        <f t="shared" si="3487"/>
        <v>4.2640999999999998E-2</v>
      </c>
      <c r="P2423" s="264">
        <f t="shared" si="3488"/>
        <v>3.7103333333333335E-2</v>
      </c>
      <c r="Q2423" s="265">
        <f t="shared" si="3483"/>
        <v>5.5199999999999999E-2</v>
      </c>
      <c r="R2423" s="334">
        <f t="shared" si="3490"/>
        <v>8.7599999999999997E-2</v>
      </c>
      <c r="S2423" s="265">
        <f t="shared" si="3491"/>
        <v>5.3999999999999999E-2</v>
      </c>
      <c r="T2423" s="265">
        <f t="shared" si="3492"/>
        <v>5.2499999999999998E-2</v>
      </c>
      <c r="W2423" s="265">
        <f t="shared" si="3489"/>
        <v>6.2324999999999992E-2</v>
      </c>
    </row>
    <row r="2424" spans="3:25" ht="17.45" customHeight="1" x14ac:dyDescent="0.25">
      <c r="C2424" s="8">
        <f t="shared" si="3431"/>
        <v>45520</v>
      </c>
      <c r="D2424" s="260">
        <v>4.4299999999999999E-2</v>
      </c>
      <c r="E2424" s="261"/>
      <c r="F2424" s="260"/>
      <c r="G2424" s="262"/>
      <c r="H2424" s="261">
        <v>4.8399999999999999E-2</v>
      </c>
      <c r="I2424" s="260">
        <v>4.1399999999999999E-2</v>
      </c>
      <c r="J2424" s="261"/>
      <c r="K2424" s="260">
        <v>4.1099999999999998E-2</v>
      </c>
      <c r="L2424" s="261"/>
      <c r="M2424" s="264">
        <f t="shared" si="3485"/>
        <v>5.2166666666666653E-2</v>
      </c>
      <c r="N2424" s="264">
        <f t="shared" si="3486"/>
        <v>5.6451428571428569E-2</v>
      </c>
      <c r="O2424" s="264">
        <f t="shared" si="3487"/>
        <v>4.2711000000000006E-2</v>
      </c>
      <c r="P2424" s="264">
        <f t="shared" si="3488"/>
        <v>3.7083333333333336E-2</v>
      </c>
      <c r="Q2424" s="265">
        <f t="shared" si="3483"/>
        <v>4.4299999999999999E-2</v>
      </c>
      <c r="R2424" s="265">
        <f t="shared" si="3490"/>
        <v>4.8399999999999999E-2</v>
      </c>
      <c r="S2424" s="265">
        <f t="shared" si="3491"/>
        <v>4.1399999999999999E-2</v>
      </c>
      <c r="T2424" s="265">
        <f t="shared" si="3492"/>
        <v>4.1099999999999998E-2</v>
      </c>
      <c r="W2424" s="265">
        <f t="shared" si="3489"/>
        <v>4.3799999999999999E-2</v>
      </c>
      <c r="X2424" s="265">
        <f>AVERAGE(Q2420:T2424)</f>
        <v>6.3232499999999997E-2</v>
      </c>
      <c r="Y2424" s="266">
        <v>346</v>
      </c>
    </row>
    <row r="2425" spans="3:25" ht="17.45" customHeight="1" x14ac:dyDescent="0.25">
      <c r="C2425" s="435">
        <f t="shared" si="3431"/>
        <v>45521</v>
      </c>
      <c r="D2425" s="434"/>
      <c r="E2425" s="436">
        <v>4.2000000000000003E-2</v>
      </c>
      <c r="F2425" s="434"/>
      <c r="G2425" s="438">
        <v>3.2800000000000003E-2</v>
      </c>
      <c r="H2425" s="436"/>
      <c r="I2425" s="434"/>
      <c r="J2425" s="436">
        <v>1.3100000000000001E-2</v>
      </c>
      <c r="K2425" s="434"/>
      <c r="L2425" s="436">
        <v>4.02E-2</v>
      </c>
      <c r="M2425" s="651">
        <f t="shared" si="3485"/>
        <v>5.1823333333333325E-2</v>
      </c>
      <c r="N2425" s="651">
        <f t="shared" si="3486"/>
        <v>5.6199999999999993E-2</v>
      </c>
      <c r="O2425" s="651">
        <f t="shared" si="3487"/>
        <v>4.1991000000000007E-2</v>
      </c>
      <c r="P2425" s="651">
        <f t="shared" si="3488"/>
        <v>3.6793333333333331E-2</v>
      </c>
      <c r="Q2425" s="442">
        <f t="shared" ref="Q2425" si="3493">IFERROR(AVERAGE(D2425:E2425),"")</f>
        <v>4.2000000000000003E-2</v>
      </c>
      <c r="R2425" s="442">
        <f t="shared" si="3490"/>
        <v>3.2800000000000003E-2</v>
      </c>
      <c r="S2425" s="442">
        <f t="shared" si="3491"/>
        <v>1.3100000000000001E-2</v>
      </c>
      <c r="T2425" s="442">
        <f t="shared" si="3492"/>
        <v>4.02E-2</v>
      </c>
      <c r="V2425" s="442">
        <f>AVERAGE(Q2425:T2425)</f>
        <v>3.2024999999999998E-2</v>
      </c>
      <c r="W2425" s="445"/>
      <c r="X2425" s="257"/>
      <c r="Y2425" s="266">
        <v>346</v>
      </c>
    </row>
    <row r="2426" spans="3:25" ht="17.45" customHeight="1" x14ac:dyDescent="0.25">
      <c r="C2426" s="48">
        <f t="shared" si="3431"/>
        <v>45522</v>
      </c>
      <c r="D2426" s="434">
        <v>5.2499999999999998E-2</v>
      </c>
      <c r="E2426" s="436"/>
      <c r="F2426" s="434">
        <v>4.53E-2</v>
      </c>
      <c r="G2426" s="438"/>
      <c r="H2426" s="436">
        <v>4.7300000000000002E-2</v>
      </c>
      <c r="I2426" s="434">
        <v>1.04E-2</v>
      </c>
      <c r="J2426" s="436"/>
      <c r="K2426" s="434">
        <v>1.3899999999999999E-2</v>
      </c>
      <c r="L2426" s="436"/>
      <c r="M2426" s="651">
        <f t="shared" si="3485"/>
        <v>5.2179999999999983E-2</v>
      </c>
      <c r="N2426" s="651">
        <f t="shared" si="3486"/>
        <v>5.6371428571428552E-2</v>
      </c>
      <c r="O2426" s="651">
        <f t="shared" si="3487"/>
        <v>4.1014333333333333E-2</v>
      </c>
      <c r="P2426" s="651">
        <f t="shared" si="3488"/>
        <v>3.6316666666666664E-2</v>
      </c>
      <c r="Q2426" s="442">
        <f t="shared" ref="Q2426" si="3494">IFERROR(AVERAGE(D2426:E2426),"")</f>
        <v>5.2499999999999998E-2</v>
      </c>
      <c r="R2426" s="442">
        <f t="shared" ref="R2426" si="3495">IFERROR(AVERAGE(F2426:H2426),"")</f>
        <v>4.6300000000000001E-2</v>
      </c>
      <c r="S2426" s="442">
        <f t="shared" ref="S2426" si="3496">IFERROR(AVERAGE(I2426:J2426),"")</f>
        <v>1.04E-2</v>
      </c>
      <c r="T2426" s="442">
        <f t="shared" ref="T2426" si="3497">IFERROR(AVERAGE(K2426:L2426),"")</f>
        <v>1.3899999999999999E-2</v>
      </c>
      <c r="V2426" s="442">
        <f>AVERAGE(Q2426:T2426)</f>
        <v>3.0774999999999997E-2</v>
      </c>
      <c r="W2426" s="445"/>
      <c r="X2426" s="265">
        <f>AVERAGE(Q2425:T2426)</f>
        <v>3.1399999999999997E-2</v>
      </c>
      <c r="Y2426" s="266">
        <v>346</v>
      </c>
    </row>
    <row r="2427" spans="3:25" ht="17.45" customHeight="1" x14ac:dyDescent="0.25">
      <c r="C2427" s="8">
        <f t="shared" si="3431"/>
        <v>45523</v>
      </c>
      <c r="D2427" s="260"/>
      <c r="E2427" s="261">
        <v>4.9299999999999997E-2</v>
      </c>
      <c r="F2427" s="260"/>
      <c r="G2427" s="402">
        <v>9.3200000000000005E-2</v>
      </c>
      <c r="H2427" s="261"/>
      <c r="I2427" s="260"/>
      <c r="J2427" s="261">
        <v>4.3999999999999997E-2</v>
      </c>
      <c r="K2427" s="260"/>
      <c r="L2427" s="261">
        <v>4.07E-2</v>
      </c>
      <c r="M2427" s="264">
        <f t="shared" si="3485"/>
        <v>5.3163333333333326E-2</v>
      </c>
      <c r="N2427" s="264">
        <f t="shared" si="3486"/>
        <v>5.8074285714285703E-2</v>
      </c>
      <c r="O2427" s="264">
        <f t="shared" si="3487"/>
        <v>4.2001000000000004E-2</v>
      </c>
      <c r="P2427" s="264">
        <f t="shared" si="3488"/>
        <v>3.6776666666666666E-2</v>
      </c>
      <c r="Q2427" s="265">
        <f t="shared" ref="Q2427:Q2428" si="3498">IFERROR(AVERAGE(D2427:E2427),"")</f>
        <v>4.9299999999999997E-2</v>
      </c>
      <c r="R2427" s="334">
        <f t="shared" si="3490"/>
        <v>9.3200000000000005E-2</v>
      </c>
      <c r="S2427" s="265">
        <f t="shared" ref="S2427:S2428" si="3499">IFERROR(AVERAGE(I2427:J2427),"")</f>
        <v>4.3999999999999997E-2</v>
      </c>
      <c r="T2427" s="265">
        <f t="shared" ref="T2427:T2428" si="3500">IFERROR(AVERAGE(K2427:L2427),"")</f>
        <v>4.07E-2</v>
      </c>
      <c r="W2427" s="265">
        <f t="shared" ref="W2427:W2428" si="3501">AVERAGE(Q2427:T2427)</f>
        <v>5.6800000000000003E-2</v>
      </c>
    </row>
    <row r="2428" spans="3:25" ht="17.45" customHeight="1" x14ac:dyDescent="0.25">
      <c r="C2428" s="8">
        <f t="shared" si="3431"/>
        <v>45524</v>
      </c>
      <c r="D2428" s="260">
        <v>4.8399999999999999E-2</v>
      </c>
      <c r="E2428" s="261"/>
      <c r="F2428" s="260">
        <v>4.5600000000000002E-2</v>
      </c>
      <c r="G2428" s="262"/>
      <c r="H2428" s="261"/>
      <c r="I2428" s="260">
        <v>3.9399999999999998E-2</v>
      </c>
      <c r="J2428" s="261"/>
      <c r="K2428" s="260">
        <v>4.5499999999999999E-2</v>
      </c>
      <c r="L2428" s="261"/>
      <c r="M2428" s="264">
        <f t="shared" si="3485"/>
        <v>5.3973333333333318E-2</v>
      </c>
      <c r="N2428" s="264">
        <f t="shared" si="3486"/>
        <v>5.8725714285714263E-2</v>
      </c>
      <c r="O2428" s="264">
        <f t="shared" si="3487"/>
        <v>4.298666666666668E-2</v>
      </c>
      <c r="P2428" s="264">
        <f t="shared" si="3488"/>
        <v>3.755E-2</v>
      </c>
      <c r="Q2428" s="265">
        <f t="shared" si="3498"/>
        <v>4.8399999999999999E-2</v>
      </c>
      <c r="R2428" s="265">
        <f t="shared" ref="R2428" si="3502">IFERROR(AVERAGE(F2428:H2428),"")</f>
        <v>4.5600000000000002E-2</v>
      </c>
      <c r="S2428" s="265">
        <f t="shared" si="3499"/>
        <v>3.9399999999999998E-2</v>
      </c>
      <c r="T2428" s="265">
        <f t="shared" si="3500"/>
        <v>4.5499999999999999E-2</v>
      </c>
      <c r="W2428" s="265">
        <f t="shared" si="3501"/>
        <v>4.4725000000000001E-2</v>
      </c>
    </row>
    <row r="2429" spans="3:25" ht="17.45" customHeight="1" x14ac:dyDescent="0.25">
      <c r="C2429" s="8">
        <f t="shared" si="3431"/>
        <v>45525</v>
      </c>
      <c r="D2429" s="252"/>
      <c r="E2429" s="253">
        <v>2.9899999999999999E-2</v>
      </c>
      <c r="F2429" s="252"/>
      <c r="G2429" s="254">
        <v>4.2500000000000003E-2</v>
      </c>
      <c r="H2429" s="253"/>
      <c r="I2429" s="252"/>
      <c r="J2429" s="253">
        <v>2.93E-2</v>
      </c>
      <c r="K2429" s="252"/>
      <c r="L2429" s="253">
        <v>4.1099999999999998E-2</v>
      </c>
      <c r="M2429" s="264">
        <f t="shared" si="3485"/>
        <v>5.340333333333333E-2</v>
      </c>
      <c r="N2429" s="264">
        <f t="shared" si="3486"/>
        <v>5.861142857142855E-2</v>
      </c>
      <c r="O2429" s="264">
        <f t="shared" si="3487"/>
        <v>4.2670000000000007E-2</v>
      </c>
      <c r="P2429" s="264">
        <f t="shared" si="3488"/>
        <v>3.7240000000000009E-2</v>
      </c>
      <c r="Q2429" s="265">
        <f t="shared" ref="Q2429:Q2430" si="3503">IFERROR(AVERAGE(D2429:E2429),"")</f>
        <v>2.9899999999999999E-2</v>
      </c>
      <c r="R2429" s="265">
        <f t="shared" ref="R2429:R2430" si="3504">IFERROR(AVERAGE(F2429:H2429),"")</f>
        <v>4.2500000000000003E-2</v>
      </c>
      <c r="S2429" s="265">
        <f t="shared" ref="S2429:S2430" si="3505">IFERROR(AVERAGE(I2429:J2429),"")</f>
        <v>2.93E-2</v>
      </c>
      <c r="T2429" s="265">
        <f t="shared" ref="T2429:T2430" si="3506">IFERROR(AVERAGE(K2429:L2429),"")</f>
        <v>4.1099999999999998E-2</v>
      </c>
      <c r="W2429" s="265">
        <f t="shared" ref="W2429:W2430" si="3507">AVERAGE(Q2429:T2429)</f>
        <v>3.5700000000000003E-2</v>
      </c>
    </row>
    <row r="2430" spans="3:25" ht="17.45" customHeight="1" x14ac:dyDescent="0.25">
      <c r="C2430" s="8">
        <f t="shared" si="3431"/>
        <v>45526</v>
      </c>
      <c r="D2430" s="252">
        <v>4.4400000000000002E-2</v>
      </c>
      <c r="E2430" s="253"/>
      <c r="F2430" s="252"/>
      <c r="G2430" s="254"/>
      <c r="H2430" s="253">
        <v>4.4699999999999997E-2</v>
      </c>
      <c r="I2430" s="252">
        <v>3.1300000000000001E-2</v>
      </c>
      <c r="J2430" s="253"/>
      <c r="K2430" s="252">
        <v>3.4500000000000003E-2</v>
      </c>
      <c r="L2430" s="253"/>
      <c r="M2430" s="264">
        <f t="shared" si="3485"/>
        <v>5.2950000000000004E-2</v>
      </c>
      <c r="N2430" s="264">
        <f t="shared" si="3486"/>
        <v>5.8568571428571414E-2</v>
      </c>
      <c r="O2430" s="264">
        <f t="shared" si="3487"/>
        <v>4.2030000000000012E-2</v>
      </c>
      <c r="P2430" s="264">
        <f t="shared" si="3488"/>
        <v>3.7293333333333331E-2</v>
      </c>
      <c r="Q2430" s="265">
        <f t="shared" si="3503"/>
        <v>4.4400000000000002E-2</v>
      </c>
      <c r="R2430" s="265">
        <f t="shared" si="3504"/>
        <v>4.4699999999999997E-2</v>
      </c>
      <c r="S2430" s="265">
        <f t="shared" si="3505"/>
        <v>3.1300000000000001E-2</v>
      </c>
      <c r="T2430" s="265">
        <f t="shared" si="3506"/>
        <v>3.4500000000000003E-2</v>
      </c>
      <c r="W2430" s="265">
        <f t="shared" si="3507"/>
        <v>3.8725000000000002E-2</v>
      </c>
    </row>
    <row r="2431" spans="3:25" ht="17.45" customHeight="1" x14ac:dyDescent="0.25">
      <c r="C2431" s="8">
        <f t="shared" si="3431"/>
        <v>45527</v>
      </c>
      <c r="D2431" s="260"/>
      <c r="E2431" s="261">
        <v>4.24E-2</v>
      </c>
      <c r="F2431" s="260"/>
      <c r="G2431" s="262">
        <v>3.6999999999999998E-2</v>
      </c>
      <c r="H2431" s="261"/>
      <c r="I2431" s="260"/>
      <c r="J2431" s="261">
        <v>2.8500000000000001E-2</v>
      </c>
      <c r="K2431" s="260"/>
      <c r="L2431" s="261">
        <v>6.54E-2</v>
      </c>
      <c r="M2431" s="264">
        <f t="shared" si="3485"/>
        <v>5.2833333333333329E-2</v>
      </c>
      <c r="N2431" s="264">
        <f t="shared" si="3486"/>
        <v>5.7945714285714267E-2</v>
      </c>
      <c r="O2431" s="264">
        <f t="shared" si="3487"/>
        <v>4.159333333333335E-2</v>
      </c>
      <c r="P2431" s="264">
        <f t="shared" si="3488"/>
        <v>3.8126666666666663E-2</v>
      </c>
      <c r="Q2431" s="265">
        <f t="shared" ref="Q2431:Q2432" si="3508">IFERROR(AVERAGE(D2431:E2431),"")</f>
        <v>4.24E-2</v>
      </c>
      <c r="R2431" s="265">
        <f t="shared" ref="R2431:R2432" si="3509">IFERROR(AVERAGE(F2431:H2431),"")</f>
        <v>3.6999999999999998E-2</v>
      </c>
      <c r="S2431" s="265">
        <f t="shared" ref="S2431:S2432" si="3510">IFERROR(AVERAGE(I2431:J2431),"")</f>
        <v>2.8500000000000001E-2</v>
      </c>
      <c r="T2431" s="265">
        <f t="shared" ref="T2431:T2432" si="3511">IFERROR(AVERAGE(K2431:L2431),"")</f>
        <v>6.54E-2</v>
      </c>
      <c r="W2431" s="265">
        <f t="shared" ref="W2431" si="3512">AVERAGE(Q2431:T2431)</f>
        <v>4.3325000000000002E-2</v>
      </c>
      <c r="X2431" s="265">
        <f>AVERAGE(Q2427:T2431)</f>
        <v>4.3854999999999998E-2</v>
      </c>
      <c r="Y2431" s="266">
        <v>347</v>
      </c>
    </row>
    <row r="2432" spans="3:25" ht="17.45" customHeight="1" x14ac:dyDescent="0.25">
      <c r="C2432" s="48">
        <f t="shared" si="3431"/>
        <v>45528</v>
      </c>
      <c r="D2432" s="434">
        <v>4.3700000000000003E-2</v>
      </c>
      <c r="E2432" s="436"/>
      <c r="F2432" s="434">
        <v>1.7399999999999999E-2</v>
      </c>
      <c r="G2432" s="438"/>
      <c r="H2432" s="436">
        <v>1.9099999999999999E-2</v>
      </c>
      <c r="I2432" s="434">
        <v>1.55E-2</v>
      </c>
      <c r="J2432" s="436"/>
      <c r="K2432" s="434">
        <v>3.5499999999999997E-2</v>
      </c>
      <c r="L2432" s="436"/>
      <c r="M2432" s="651">
        <f t="shared" si="3485"/>
        <v>5.2913333333333333E-2</v>
      </c>
      <c r="N2432" s="651">
        <f t="shared" si="3486"/>
        <v>5.5457142857142851E-2</v>
      </c>
      <c r="O2432" s="651">
        <f t="shared" si="3487"/>
        <v>4.0136666666666682E-2</v>
      </c>
      <c r="P2432" s="651">
        <f t="shared" si="3488"/>
        <v>3.8209999999999994E-2</v>
      </c>
      <c r="Q2432" s="442">
        <f t="shared" si="3508"/>
        <v>4.3700000000000003E-2</v>
      </c>
      <c r="R2432" s="442">
        <f t="shared" si="3509"/>
        <v>1.8249999999999999E-2</v>
      </c>
      <c r="S2432" s="442">
        <f t="shared" si="3510"/>
        <v>1.55E-2</v>
      </c>
      <c r="T2432" s="442">
        <f t="shared" si="3511"/>
        <v>3.5499999999999997E-2</v>
      </c>
      <c r="V2432" s="442">
        <f>AVERAGE(Q2432:T2432)</f>
        <v>2.8237499999999999E-2</v>
      </c>
      <c r="W2432" s="445"/>
      <c r="X2432" s="257"/>
      <c r="Y2432" s="266">
        <v>347</v>
      </c>
    </row>
    <row r="2433" spans="3:30" ht="17.45" customHeight="1" x14ac:dyDescent="0.25">
      <c r="C2433" s="435">
        <f t="shared" si="3431"/>
        <v>45529</v>
      </c>
      <c r="D2433" s="434"/>
      <c r="E2433" s="436">
        <v>1.61E-2</v>
      </c>
      <c r="F2433" s="434"/>
      <c r="G2433" s="438">
        <v>2.3199999999999998E-2</v>
      </c>
      <c r="H2433" s="436"/>
      <c r="I2433" s="434"/>
      <c r="J2433" s="436">
        <v>1.12E-2</v>
      </c>
      <c r="K2433" s="434"/>
      <c r="L2433" s="436">
        <v>3.4200000000000001E-2</v>
      </c>
      <c r="M2433" s="651">
        <f t="shared" si="3485"/>
        <v>5.0883333333333329E-2</v>
      </c>
      <c r="N2433" s="651">
        <f t="shared" si="3486"/>
        <v>5.510857142857141E-2</v>
      </c>
      <c r="O2433" s="651">
        <f t="shared" si="3487"/>
        <v>3.9376666666666685E-2</v>
      </c>
      <c r="P2433" s="651">
        <f t="shared" si="3488"/>
        <v>3.7486666666666668E-2</v>
      </c>
      <c r="Q2433" s="442">
        <f t="shared" ref="Q2433:Q2434" si="3513">IFERROR(AVERAGE(D2433:E2433),"")</f>
        <v>1.61E-2</v>
      </c>
      <c r="R2433" s="442">
        <f t="shared" ref="R2433:R2434" si="3514">IFERROR(AVERAGE(F2433:H2433),"")</f>
        <v>2.3199999999999998E-2</v>
      </c>
      <c r="S2433" s="442">
        <f t="shared" ref="S2433:S2434" si="3515">IFERROR(AVERAGE(I2433:J2433),"")</f>
        <v>1.12E-2</v>
      </c>
      <c r="T2433" s="442">
        <f t="shared" ref="T2433:T2434" si="3516">IFERROR(AVERAGE(K2433:L2433),"")</f>
        <v>3.4200000000000001E-2</v>
      </c>
      <c r="V2433" s="442">
        <f>AVERAGE(Q2433:T2433)</f>
        <v>2.1174999999999999E-2</v>
      </c>
      <c r="W2433" s="445"/>
      <c r="X2433" s="265">
        <f>AVERAGE(Q2432:T2433)</f>
        <v>2.4706249999999999E-2</v>
      </c>
      <c r="Y2433" s="266">
        <v>347</v>
      </c>
    </row>
    <row r="2434" spans="3:30" ht="17.45" customHeight="1" x14ac:dyDescent="0.25">
      <c r="C2434" s="8">
        <f t="shared" si="3431"/>
        <v>45530</v>
      </c>
      <c r="D2434" s="260">
        <v>3.5499999999999997E-2</v>
      </c>
      <c r="E2434" s="261"/>
      <c r="F2434" s="260">
        <v>4.7899999999999998E-2</v>
      </c>
      <c r="G2434" s="262"/>
      <c r="H2434" s="261"/>
      <c r="I2434" s="260">
        <v>4.2000000000000003E-2</v>
      </c>
      <c r="J2434" s="261"/>
      <c r="K2434" s="260">
        <v>3.1099999999999999E-2</v>
      </c>
      <c r="L2434" s="261"/>
      <c r="M2434" s="264">
        <f t="shared" si="3485"/>
        <v>5.0876666666666674E-2</v>
      </c>
      <c r="N2434" s="264">
        <f t="shared" si="3486"/>
        <v>5.5854285714285704E-2</v>
      </c>
      <c r="O2434" s="264">
        <f t="shared" si="3487"/>
        <v>4.0363333333333348E-2</v>
      </c>
      <c r="P2434" s="264">
        <f t="shared" si="3488"/>
        <v>3.7819999999999999E-2</v>
      </c>
      <c r="Q2434" s="265">
        <f t="shared" si="3513"/>
        <v>3.5499999999999997E-2</v>
      </c>
      <c r="R2434" s="265">
        <f t="shared" si="3514"/>
        <v>4.7899999999999998E-2</v>
      </c>
      <c r="S2434" s="265">
        <f t="shared" si="3515"/>
        <v>4.2000000000000003E-2</v>
      </c>
      <c r="T2434" s="265">
        <f t="shared" si="3516"/>
        <v>3.1099999999999999E-2</v>
      </c>
      <c r="W2434" s="265">
        <f t="shared" ref="W2434" si="3517">AVERAGE(Q2434:T2434)</f>
        <v>3.9125E-2</v>
      </c>
    </row>
    <row r="2435" spans="3:30" ht="17.45" customHeight="1" x14ac:dyDescent="0.25">
      <c r="C2435" s="8">
        <f t="shared" si="3431"/>
        <v>45531</v>
      </c>
      <c r="D2435" s="260"/>
      <c r="E2435" s="261">
        <v>4.8800000000000003E-2</v>
      </c>
      <c r="F2435" s="260"/>
      <c r="G2435" s="262">
        <v>4.5600000000000002E-2</v>
      </c>
      <c r="H2435" s="261"/>
      <c r="I2435" s="260"/>
      <c r="J2435" s="261">
        <v>4.87E-2</v>
      </c>
      <c r="K2435" s="260"/>
      <c r="L2435" s="261">
        <v>5.2299999999999999E-2</v>
      </c>
      <c r="M2435" s="264">
        <f t="shared" si="3485"/>
        <v>5.1340000000000011E-2</v>
      </c>
      <c r="N2435" s="264">
        <f t="shared" si="3486"/>
        <v>5.5237142857142846E-2</v>
      </c>
      <c r="O2435" s="264">
        <f t="shared" si="3487"/>
        <v>4.1650000000000013E-2</v>
      </c>
      <c r="P2435" s="264">
        <f t="shared" si="3488"/>
        <v>3.862666666666667E-2</v>
      </c>
      <c r="Q2435" s="265">
        <f t="shared" ref="Q2435" si="3518">IFERROR(AVERAGE(D2435:E2435),"")</f>
        <v>4.8800000000000003E-2</v>
      </c>
      <c r="R2435" s="265">
        <f t="shared" ref="R2435" si="3519">IFERROR(AVERAGE(F2435:H2435),"")</f>
        <v>4.5600000000000002E-2</v>
      </c>
      <c r="S2435" s="265">
        <f t="shared" ref="S2435" si="3520">IFERROR(AVERAGE(I2435:J2435),"")</f>
        <v>4.87E-2</v>
      </c>
      <c r="T2435" s="265">
        <f t="shared" ref="T2435" si="3521">IFERROR(AVERAGE(K2435:L2435),"")</f>
        <v>5.2299999999999999E-2</v>
      </c>
      <c r="W2435" s="265">
        <f t="shared" ref="W2435" si="3522">AVERAGE(Q2435:T2435)</f>
        <v>4.8850000000000005E-2</v>
      </c>
    </row>
    <row r="2436" spans="3:30" ht="17.45" customHeight="1" thickBot="1" x14ac:dyDescent="0.3">
      <c r="C2436" s="8">
        <f t="shared" si="3431"/>
        <v>45532</v>
      </c>
      <c r="D2436" s="260">
        <v>3.7600000000000001E-2</v>
      </c>
      <c r="E2436" s="261"/>
      <c r="F2436" s="260"/>
      <c r="G2436" s="262"/>
      <c r="H2436" s="261">
        <v>4.5999999999999999E-2</v>
      </c>
      <c r="I2436" s="260">
        <v>3.8699999999999998E-2</v>
      </c>
      <c r="J2436" s="261"/>
      <c r="K2436" s="260">
        <v>2.6100000000000002E-2</v>
      </c>
      <c r="L2436" s="261"/>
      <c r="M2436" s="264">
        <f t="shared" si="3485"/>
        <v>5.0120000000000012E-2</v>
      </c>
      <c r="N2436" s="264">
        <f t="shared" si="3486"/>
        <v>5.512285714285714E-2</v>
      </c>
      <c r="O2436" s="264">
        <f t="shared" si="3487"/>
        <v>4.1623333333333346E-2</v>
      </c>
      <c r="P2436" s="264">
        <f t="shared" si="3488"/>
        <v>3.8653333333333331E-2</v>
      </c>
      <c r="Q2436" s="265">
        <f t="shared" ref="Q2436:Q2437" si="3523">IFERROR(AVERAGE(D2436:E2436),"")</f>
        <v>3.7600000000000001E-2</v>
      </c>
      <c r="R2436" s="265">
        <f t="shared" ref="R2436:R2437" si="3524">IFERROR(AVERAGE(F2436:H2436),"")</f>
        <v>4.5999999999999999E-2</v>
      </c>
      <c r="S2436" s="265">
        <f t="shared" ref="S2436:S2437" si="3525">IFERROR(AVERAGE(I2436:J2436),"")</f>
        <v>3.8699999999999998E-2</v>
      </c>
      <c r="T2436" s="265">
        <f t="shared" ref="T2436:T2437" si="3526">IFERROR(AVERAGE(K2436:L2436),"")</f>
        <v>2.6100000000000002E-2</v>
      </c>
      <c r="W2436" s="265">
        <f t="shared" ref="W2436:W2437" si="3527">AVERAGE(Q2436:T2436)</f>
        <v>3.7100000000000001E-2</v>
      </c>
    </row>
    <row r="2437" spans="3:30" ht="17.45" customHeight="1" thickBot="1" x14ac:dyDescent="0.3">
      <c r="C2437" s="8">
        <f t="shared" si="3431"/>
        <v>45533</v>
      </c>
      <c r="D2437" s="260"/>
      <c r="E2437" s="261">
        <v>3.4299999999999997E-2</v>
      </c>
      <c r="F2437" s="260"/>
      <c r="G2437" s="262">
        <v>4.9700000000000001E-2</v>
      </c>
      <c r="H2437" s="261"/>
      <c r="I2437" s="260"/>
      <c r="J2437" s="261">
        <v>3.4200000000000001E-2</v>
      </c>
      <c r="K2437" s="260"/>
      <c r="L2437" s="261">
        <v>3.1E-2</v>
      </c>
      <c r="M2437" s="264">
        <f t="shared" si="3485"/>
        <v>4.9640000000000004E-2</v>
      </c>
      <c r="N2437" s="264">
        <f t="shared" si="3486"/>
        <v>5.4511428571428572E-2</v>
      </c>
      <c r="O2437" s="264">
        <f t="shared" si="3487"/>
        <v>4.1286666666666673E-2</v>
      </c>
      <c r="P2437" s="264">
        <f t="shared" si="3488"/>
        <v>3.8019999999999991E-2</v>
      </c>
      <c r="Q2437" s="265">
        <f t="shared" si="3523"/>
        <v>3.4299999999999997E-2</v>
      </c>
      <c r="R2437" s="265">
        <f t="shared" si="3524"/>
        <v>4.9700000000000001E-2</v>
      </c>
      <c r="S2437" s="265">
        <f t="shared" si="3525"/>
        <v>3.4200000000000001E-2</v>
      </c>
      <c r="T2437" s="265">
        <f t="shared" si="3526"/>
        <v>3.1E-2</v>
      </c>
      <c r="W2437" s="265">
        <f t="shared" si="3527"/>
        <v>3.73E-2</v>
      </c>
      <c r="Z2437" s="514" t="s">
        <v>87</v>
      </c>
      <c r="AA2437" s="515">
        <v>2024</v>
      </c>
      <c r="AB2437" s="516"/>
      <c r="AC2437" s="516"/>
      <c r="AD2437" s="516"/>
    </row>
    <row r="2438" spans="3:30" ht="17.45" customHeight="1" x14ac:dyDescent="0.25">
      <c r="C2438" s="48">
        <f t="shared" si="3431"/>
        <v>45534</v>
      </c>
      <c r="D2438" s="275">
        <v>2.9700000000000001E-2</v>
      </c>
      <c r="E2438" s="276"/>
      <c r="F2438" s="275">
        <v>3.5200000000000002E-2</v>
      </c>
      <c r="G2438" s="277"/>
      <c r="H2438" s="276">
        <v>3.3599999999999998E-2</v>
      </c>
      <c r="I2438" s="275">
        <v>3.1300000000000001E-2</v>
      </c>
      <c r="J2438" s="276"/>
      <c r="K2438" s="275">
        <v>2.8299999999999999E-2</v>
      </c>
      <c r="L2438" s="276"/>
      <c r="M2438" s="264">
        <f t="shared" si="3485"/>
        <v>4.9340000000000016E-2</v>
      </c>
      <c r="N2438" s="264">
        <f t="shared" si="3486"/>
        <v>5.1657142857142846E-2</v>
      </c>
      <c r="O2438" s="264">
        <f t="shared" si="3487"/>
        <v>4.0640000000000009E-2</v>
      </c>
      <c r="P2438" s="264">
        <f t="shared" si="3488"/>
        <v>3.8113333333333332E-2</v>
      </c>
      <c r="Q2438" s="265">
        <f t="shared" ref="Q2438" si="3528">IFERROR(AVERAGE(D2438:E2438),"")</f>
        <v>2.9700000000000001E-2</v>
      </c>
      <c r="R2438" s="265">
        <f t="shared" ref="R2438" si="3529">IFERROR(AVERAGE(F2438:H2438),"")</f>
        <v>3.44E-2</v>
      </c>
      <c r="S2438" s="265">
        <f t="shared" ref="S2438" si="3530">IFERROR(AVERAGE(I2438:J2438),"")</f>
        <v>3.1300000000000001E-2</v>
      </c>
      <c r="T2438" s="265">
        <f t="shared" ref="T2438" si="3531">IFERROR(AVERAGE(K2438:L2438),"")</f>
        <v>2.8299999999999999E-2</v>
      </c>
      <c r="W2438" s="265">
        <f t="shared" ref="W2438" si="3532">AVERAGE(Q2438:T2438)</f>
        <v>3.0925000000000001E-2</v>
      </c>
      <c r="X2438" s="265">
        <f>AVERAGE(Q2434:T2438)</f>
        <v>3.866E-2</v>
      </c>
      <c r="Y2438" s="266">
        <v>348</v>
      </c>
      <c r="Z2438" s="517" t="s">
        <v>35</v>
      </c>
      <c r="AA2438" s="517" t="s">
        <v>1</v>
      </c>
      <c r="AB2438" s="517" t="s">
        <v>2</v>
      </c>
      <c r="AC2438" s="517" t="s">
        <v>9</v>
      </c>
      <c r="AD2438" s="517" t="s">
        <v>12</v>
      </c>
    </row>
    <row r="2439" spans="3:30" ht="17.45" customHeight="1" x14ac:dyDescent="0.25">
      <c r="C2439" s="435">
        <f t="shared" si="3431"/>
        <v>45535</v>
      </c>
      <c r="D2439" s="434"/>
      <c r="E2439" s="436">
        <v>2.53E-2</v>
      </c>
      <c r="F2439" s="434"/>
      <c r="G2439" s="438">
        <v>2.7799999999999998E-2</v>
      </c>
      <c r="H2439" s="436"/>
      <c r="I2439" s="434"/>
      <c r="J2439" s="436">
        <v>1.77E-2</v>
      </c>
      <c r="K2439" s="434"/>
      <c r="L2439" s="436">
        <v>2.4500000000000001E-2</v>
      </c>
      <c r="M2439" s="651">
        <f t="shared" si="3485"/>
        <v>4.8626666666666679E-2</v>
      </c>
      <c r="N2439" s="651">
        <f t="shared" si="3486"/>
        <v>5.0625714285714281E-2</v>
      </c>
      <c r="O2439" s="651">
        <f t="shared" si="3487"/>
        <v>3.9020000000000006E-2</v>
      </c>
      <c r="P2439" s="651">
        <f t="shared" si="3488"/>
        <v>3.7630000000000004E-2</v>
      </c>
      <c r="Q2439" s="442">
        <f t="shared" ref="Q2439:Q2442" si="3533">IFERROR(AVERAGE(D2439:E2439),"")</f>
        <v>2.53E-2</v>
      </c>
      <c r="R2439" s="442">
        <f t="shared" ref="R2439:R2442" si="3534">IFERROR(AVERAGE(F2439:H2439),"")</f>
        <v>2.7799999999999998E-2</v>
      </c>
      <c r="S2439" s="442">
        <f t="shared" ref="S2439:S2442" si="3535">IFERROR(AVERAGE(I2439:J2439),"")</f>
        <v>1.77E-2</v>
      </c>
      <c r="T2439" s="442">
        <f t="shared" ref="T2439:T2442" si="3536">IFERROR(AVERAGE(K2439:L2439),"")</f>
        <v>2.4500000000000001E-2</v>
      </c>
      <c r="V2439" s="442">
        <f>AVERAGE(Q2439:T2439)</f>
        <v>2.3824999999999999E-2</v>
      </c>
      <c r="W2439" s="445"/>
      <c r="X2439" s="257"/>
      <c r="Y2439" s="266">
        <v>348</v>
      </c>
      <c r="Z2439" s="518" t="s">
        <v>58</v>
      </c>
      <c r="AA2439" s="519">
        <f>AVERAGE(D2409:E2439)</f>
        <v>4.8564516129032273E-2</v>
      </c>
      <c r="AB2439" s="519">
        <f>AVERAGE(F2409:H2439)</f>
        <v>5.0994444444444433E-2</v>
      </c>
      <c r="AC2439" s="519">
        <f>AVERAGE(I2409:J2439)</f>
        <v>3.9900000000000012E-2</v>
      </c>
      <c r="AD2439" s="519">
        <f>AVERAGE(K2409:L2439)</f>
        <v>3.7674193548387094E-2</v>
      </c>
    </row>
    <row r="2440" spans="3:30" ht="17.45" customHeight="1" x14ac:dyDescent="0.25">
      <c r="C2440" s="435">
        <f t="shared" si="3431"/>
        <v>45536</v>
      </c>
      <c r="D2440" s="434">
        <v>2.64E-2</v>
      </c>
      <c r="E2440" s="436"/>
      <c r="F2440" s="434">
        <v>2.0500000000000001E-2</v>
      </c>
      <c r="G2440" s="438"/>
      <c r="H2440" s="436"/>
      <c r="I2440" s="434">
        <v>1.15E-2</v>
      </c>
      <c r="J2440" s="436"/>
      <c r="K2440" s="434">
        <v>1.5100000000000001E-2</v>
      </c>
      <c r="L2440" s="436"/>
      <c r="M2440" s="651">
        <f t="shared" si="3485"/>
        <v>4.7706666666666682E-2</v>
      </c>
      <c r="N2440" s="651">
        <f t="shared" si="3486"/>
        <v>4.9302857142857141E-2</v>
      </c>
      <c r="O2440" s="651">
        <f t="shared" si="3487"/>
        <v>3.8116666666666674E-2</v>
      </c>
      <c r="P2440" s="651">
        <f t="shared" si="3488"/>
        <v>3.7116666666666659E-2</v>
      </c>
      <c r="Q2440" s="442">
        <f t="shared" si="3533"/>
        <v>2.64E-2</v>
      </c>
      <c r="R2440" s="442">
        <f t="shared" si="3534"/>
        <v>2.0500000000000001E-2</v>
      </c>
      <c r="S2440" s="442">
        <f t="shared" si="3535"/>
        <v>1.15E-2</v>
      </c>
      <c r="T2440" s="442">
        <f t="shared" si="3536"/>
        <v>1.5100000000000001E-2</v>
      </c>
      <c r="V2440" s="442">
        <f>AVERAGE(Q2440:T2440)</f>
        <v>1.8374999999999999E-2</v>
      </c>
      <c r="W2440" s="445"/>
      <c r="X2440" s="265">
        <f>AVERAGE(Q2439:T2440)</f>
        <v>2.1100000000000001E-2</v>
      </c>
      <c r="Y2440" s="266">
        <v>348</v>
      </c>
      <c r="Z2440" s="518" t="s">
        <v>59</v>
      </c>
      <c r="AA2440" s="519">
        <f>MAX(D2409:E2439)</f>
        <v>0.125</v>
      </c>
      <c r="AB2440" s="519">
        <f>MAX(F2409:H2439)</f>
        <v>9.7199999999999995E-2</v>
      </c>
      <c r="AC2440" s="519">
        <f>MAX(I2409:J2439)</f>
        <v>7.9299999999999995E-2</v>
      </c>
      <c r="AD2440" s="519">
        <f>MAX(K2409:L2439)</f>
        <v>7.2400000000000006E-2</v>
      </c>
    </row>
    <row r="2441" spans="3:30" ht="17.45" customHeight="1" thickBot="1" x14ac:dyDescent="0.3">
      <c r="C2441" s="8">
        <f t="shared" si="3431"/>
        <v>45537</v>
      </c>
      <c r="D2441" s="260"/>
      <c r="E2441" s="261">
        <v>1.14E-2</v>
      </c>
      <c r="F2441" s="260"/>
      <c r="G2441" s="262">
        <v>2.1499999999999998E-2</v>
      </c>
      <c r="H2441" s="261"/>
      <c r="I2441" s="260"/>
      <c r="J2441" s="261">
        <v>1.3299999999999999E-2</v>
      </c>
      <c r="K2441" s="260"/>
      <c r="L2441" s="261">
        <v>1.6899999999999998E-2</v>
      </c>
      <c r="M2441" s="264">
        <f t="shared" si="3485"/>
        <v>4.730333333333335E-2</v>
      </c>
      <c r="N2441" s="264">
        <f t="shared" si="3486"/>
        <v>4.8614285714285721E-2</v>
      </c>
      <c r="O2441" s="264">
        <f t="shared" si="3487"/>
        <v>3.7536666666666677E-2</v>
      </c>
      <c r="P2441" s="264">
        <f t="shared" si="3488"/>
        <v>3.6776666666666659E-2</v>
      </c>
      <c r="Q2441" s="265">
        <f t="shared" si="3533"/>
        <v>1.14E-2</v>
      </c>
      <c r="R2441" s="265">
        <f t="shared" si="3534"/>
        <v>2.1499999999999998E-2</v>
      </c>
      <c r="S2441" s="265">
        <f t="shared" si="3535"/>
        <v>1.3299999999999999E-2</v>
      </c>
      <c r="T2441" s="265">
        <f t="shared" si="3536"/>
        <v>1.6899999999999998E-2</v>
      </c>
      <c r="W2441" s="265">
        <f t="shared" ref="W2441:W2442" si="3537">AVERAGE(Q2441:T2441)</f>
        <v>1.5774999999999997E-2</v>
      </c>
      <c r="Z2441" s="520" t="s">
        <v>128</v>
      </c>
      <c r="AA2441" s="521">
        <f>COUNTIF(D2409:E2439,"&gt;=0.075")</f>
        <v>4</v>
      </c>
      <c r="AB2441" s="521">
        <f>COUNTIF(F2409:H2439,"&gt;=0.075")</f>
        <v>3</v>
      </c>
      <c r="AC2441" s="521">
        <f>COUNTIF(I2409:J2439,"&gt;=0.075")</f>
        <v>3</v>
      </c>
      <c r="AD2441" s="521">
        <f>COUNTIF(K2409:L2439,"&gt;=0.075")</f>
        <v>0</v>
      </c>
    </row>
    <row r="2442" spans="3:30" ht="17.45" customHeight="1" thickBot="1" x14ac:dyDescent="0.3">
      <c r="C2442" s="8">
        <f t="shared" si="3431"/>
        <v>45538</v>
      </c>
      <c r="D2442" s="260">
        <v>3.2099999999999997E-2</v>
      </c>
      <c r="E2442" s="261"/>
      <c r="F2442" s="260"/>
      <c r="G2442" s="262"/>
      <c r="H2442" s="261">
        <v>4.7E-2</v>
      </c>
      <c r="I2442" s="260">
        <v>4.1500000000000002E-2</v>
      </c>
      <c r="J2442" s="261"/>
      <c r="K2442" s="260">
        <v>2.2599999999999999E-2</v>
      </c>
      <c r="L2442" s="261"/>
      <c r="M2442" s="264">
        <f t="shared" si="3485"/>
        <v>4.7786666666666679E-2</v>
      </c>
      <c r="N2442" s="264">
        <f t="shared" si="3486"/>
        <v>4.9237142857142868E-2</v>
      </c>
      <c r="O2442" s="264">
        <f t="shared" si="3487"/>
        <v>3.8570000000000014E-2</v>
      </c>
      <c r="P2442" s="264">
        <f t="shared" si="3488"/>
        <v>3.6996666666666657E-2</v>
      </c>
      <c r="Q2442" s="265">
        <f t="shared" si="3533"/>
        <v>3.2099999999999997E-2</v>
      </c>
      <c r="R2442" s="265">
        <f t="shared" si="3534"/>
        <v>4.7E-2</v>
      </c>
      <c r="S2442" s="265">
        <f t="shared" si="3535"/>
        <v>4.1500000000000002E-2</v>
      </c>
      <c r="T2442" s="265">
        <f t="shared" si="3536"/>
        <v>2.2599999999999999E-2</v>
      </c>
      <c r="W2442" s="265">
        <f t="shared" si="3537"/>
        <v>3.5800000000000005E-2</v>
      </c>
      <c r="AC2442" s="664">
        <f>SUM(AA2441:AD2441)</f>
        <v>10</v>
      </c>
      <c r="AD2442" s="522">
        <f>AVERAGE(AA2439:AD2439)</f>
        <v>4.4283288530465953E-2</v>
      </c>
    </row>
    <row r="2443" spans="3:30" ht="17.45" customHeight="1" x14ac:dyDescent="0.25">
      <c r="C2443" s="8">
        <f t="shared" si="3431"/>
        <v>45539</v>
      </c>
      <c r="D2443" s="260"/>
      <c r="E2443" s="261">
        <v>3.6900000000000002E-2</v>
      </c>
      <c r="F2443" s="260"/>
      <c r="G2443" s="262">
        <v>4.8899999999999999E-2</v>
      </c>
      <c r="H2443" s="261"/>
      <c r="I2443" s="260"/>
      <c r="J2443" s="261">
        <v>4.2900000000000001E-2</v>
      </c>
      <c r="K2443" s="260"/>
      <c r="L2443" s="261">
        <v>2.8799999999999999E-2</v>
      </c>
      <c r="M2443" s="264">
        <f t="shared" si="3485"/>
        <v>4.7353333333333351E-2</v>
      </c>
      <c r="N2443" s="264">
        <f t="shared" si="3486"/>
        <v>4.8777142857142866E-2</v>
      </c>
      <c r="O2443" s="264">
        <f t="shared" si="3487"/>
        <v>3.8300000000000008E-2</v>
      </c>
      <c r="P2443" s="264">
        <f t="shared" si="3488"/>
        <v>3.6703333333333324E-2</v>
      </c>
      <c r="Q2443" s="265">
        <f t="shared" ref="Q2443" si="3538">IFERROR(AVERAGE(D2443:E2443),"")</f>
        <v>3.6900000000000002E-2</v>
      </c>
      <c r="R2443" s="265">
        <f t="shared" ref="R2443" si="3539">IFERROR(AVERAGE(F2443:H2443),"")</f>
        <v>4.8899999999999999E-2</v>
      </c>
      <c r="S2443" s="265">
        <f t="shared" ref="S2443" si="3540">IFERROR(AVERAGE(I2443:J2443),"")</f>
        <v>4.2900000000000001E-2</v>
      </c>
      <c r="T2443" s="265">
        <f t="shared" ref="T2443" si="3541">IFERROR(AVERAGE(K2443:L2443),"")</f>
        <v>2.8799999999999999E-2</v>
      </c>
      <c r="W2443" s="265">
        <f t="shared" ref="W2443" si="3542">AVERAGE(Q2443:T2443)</f>
        <v>3.9375E-2</v>
      </c>
      <c r="AA2443" s="605">
        <f>AA2439-AA2408</f>
        <v>1.1935483870967947E-3</v>
      </c>
      <c r="AB2443" s="605">
        <f t="shared" ref="AB2443:AD2443" si="3543">AB2439-AB2408</f>
        <v>2.6836336336336225E-3</v>
      </c>
      <c r="AC2443" s="605">
        <f t="shared" si="3543"/>
        <v>6.3083870967742053E-3</v>
      </c>
      <c r="AD2443" s="605">
        <f t="shared" si="3543"/>
        <v>1.8290322580645085E-3</v>
      </c>
    </row>
    <row r="2444" spans="3:30" ht="17.45" customHeight="1" x14ac:dyDescent="0.25">
      <c r="C2444" s="48">
        <f t="shared" si="3431"/>
        <v>45540</v>
      </c>
      <c r="D2444" s="275">
        <v>4.8300000000000003E-2</v>
      </c>
      <c r="E2444" s="276"/>
      <c r="F2444" s="275">
        <v>5.3400000000000003E-2</v>
      </c>
      <c r="G2444" s="277"/>
      <c r="H2444" s="276">
        <v>5.2600000000000001E-2</v>
      </c>
      <c r="I2444" s="275">
        <v>5.8500000000000003E-2</v>
      </c>
      <c r="J2444" s="276"/>
      <c r="K2444" s="275">
        <v>3.7999999999999999E-2</v>
      </c>
      <c r="L2444" s="276"/>
      <c r="M2444" s="264">
        <f t="shared" si="3485"/>
        <v>4.6430000000000013E-2</v>
      </c>
      <c r="N2444" s="264">
        <f t="shared" si="3486"/>
        <v>4.7820000000000008E-2</v>
      </c>
      <c r="O2444" s="264">
        <f t="shared" si="3487"/>
        <v>3.7606666666666663E-2</v>
      </c>
      <c r="P2444" s="264">
        <f t="shared" si="3488"/>
        <v>3.6569999999999998E-2</v>
      </c>
      <c r="Q2444" s="265">
        <f t="shared" ref="Q2444:Q2447" si="3544">IFERROR(AVERAGE(D2444:E2444),"")</f>
        <v>4.8300000000000003E-2</v>
      </c>
      <c r="R2444" s="265">
        <f t="shared" ref="R2444:R2447" si="3545">IFERROR(AVERAGE(F2444:H2444),"")</f>
        <v>5.3000000000000005E-2</v>
      </c>
      <c r="S2444" s="265">
        <f t="shared" ref="S2444:S2447" si="3546">IFERROR(AVERAGE(I2444:J2444),"")</f>
        <v>5.8500000000000003E-2</v>
      </c>
      <c r="T2444" s="265">
        <f t="shared" ref="T2444:T2447" si="3547">IFERROR(AVERAGE(K2444:L2444),"")</f>
        <v>3.7999999999999999E-2</v>
      </c>
      <c r="W2444" s="265">
        <f t="shared" ref="W2444:W2445" si="3548">AVERAGE(Q2444:T2444)</f>
        <v>4.9450000000000001E-2</v>
      </c>
      <c r="AD2444" s="605">
        <f>AD2442-AD2411</f>
        <v>3.0036503438922793E-3</v>
      </c>
    </row>
    <row r="2445" spans="3:30" ht="17.45" customHeight="1" x14ac:dyDescent="0.25">
      <c r="C2445" s="8">
        <f t="shared" si="3431"/>
        <v>45541</v>
      </c>
      <c r="D2445" s="260"/>
      <c r="E2445" s="261">
        <v>4.0300000000000002E-2</v>
      </c>
      <c r="F2445" s="260"/>
      <c r="G2445" s="262">
        <v>5.5199999999999999E-2</v>
      </c>
      <c r="H2445" s="261"/>
      <c r="I2445" s="260"/>
      <c r="J2445" s="261">
        <v>4.5999999999999999E-2</v>
      </c>
      <c r="K2445" s="260"/>
      <c r="L2445" s="261">
        <v>4.7899999999999998E-2</v>
      </c>
      <c r="M2445" s="264">
        <f t="shared" si="3485"/>
        <v>4.5543333333333345E-2</v>
      </c>
      <c r="N2445" s="264">
        <f t="shared" si="3486"/>
        <v>4.7537142857142854E-2</v>
      </c>
      <c r="O2445" s="264">
        <f t="shared" si="3487"/>
        <v>3.6976666666666665E-2</v>
      </c>
      <c r="P2445" s="264">
        <f t="shared" si="3488"/>
        <v>3.5753333333333331E-2</v>
      </c>
      <c r="Q2445" s="265">
        <f t="shared" si="3544"/>
        <v>4.0300000000000002E-2</v>
      </c>
      <c r="R2445" s="265">
        <f t="shared" si="3545"/>
        <v>5.5199999999999999E-2</v>
      </c>
      <c r="S2445" s="265">
        <f t="shared" si="3546"/>
        <v>4.5999999999999999E-2</v>
      </c>
      <c r="T2445" s="265">
        <f t="shared" si="3547"/>
        <v>4.7899999999999998E-2</v>
      </c>
      <c r="W2445" s="265">
        <f t="shared" si="3548"/>
        <v>4.7350000000000003E-2</v>
      </c>
      <c r="X2445" s="265">
        <f>AVERAGE(Q2441:T2445)</f>
        <v>3.7550000000000007E-2</v>
      </c>
      <c r="Y2445" s="266">
        <v>349</v>
      </c>
    </row>
    <row r="2446" spans="3:30" ht="17.45" customHeight="1" x14ac:dyDescent="0.25">
      <c r="C2446" s="435">
        <f t="shared" si="3431"/>
        <v>45542</v>
      </c>
      <c r="D2446" s="434">
        <v>1.9400000000000001E-2</v>
      </c>
      <c r="E2446" s="436"/>
      <c r="F2446" s="434">
        <v>3.6499999999999998E-2</v>
      </c>
      <c r="G2446" s="438"/>
      <c r="H2446" s="436"/>
      <c r="I2446" s="434">
        <v>1.9699999999999999E-2</v>
      </c>
      <c r="J2446" s="436"/>
      <c r="K2446" s="434">
        <v>2.3599999999999999E-2</v>
      </c>
      <c r="L2446" s="436"/>
      <c r="M2446" s="651">
        <f t="shared" si="3485"/>
        <v>4.3733333333333339E-2</v>
      </c>
      <c r="N2446" s="651">
        <f t="shared" si="3486"/>
        <v>4.7185714285714282E-2</v>
      </c>
      <c r="O2446" s="651">
        <f t="shared" si="3487"/>
        <v>3.565666666666667E-2</v>
      </c>
      <c r="P2446" s="651">
        <f t="shared" si="3488"/>
        <v>3.5263333333333334E-2</v>
      </c>
      <c r="Q2446" s="442">
        <f t="shared" si="3544"/>
        <v>1.9400000000000001E-2</v>
      </c>
      <c r="R2446" s="442">
        <f t="shared" si="3545"/>
        <v>3.6499999999999998E-2</v>
      </c>
      <c r="S2446" s="442">
        <f t="shared" si="3546"/>
        <v>1.9699999999999999E-2</v>
      </c>
      <c r="T2446" s="442">
        <f t="shared" si="3547"/>
        <v>2.3599999999999999E-2</v>
      </c>
      <c r="V2446" s="442">
        <f>AVERAGE(Q2446:T2446)</f>
        <v>2.4799999999999999E-2</v>
      </c>
      <c r="W2446" s="445"/>
      <c r="X2446" s="257"/>
      <c r="Y2446" s="266">
        <v>349</v>
      </c>
    </row>
    <row r="2447" spans="3:30" ht="17.45" customHeight="1" x14ac:dyDescent="0.25">
      <c r="C2447" s="435">
        <f t="shared" si="3431"/>
        <v>45543</v>
      </c>
      <c r="D2447" s="434"/>
      <c r="E2447" s="436">
        <v>1.61E-2</v>
      </c>
      <c r="F2447" s="434"/>
      <c r="G2447" s="438">
        <v>2.0899999999999998E-2</v>
      </c>
      <c r="H2447" s="436"/>
      <c r="I2447" s="434"/>
      <c r="J2447" s="436">
        <v>1.01E-2</v>
      </c>
      <c r="K2447" s="434"/>
      <c r="L2447" s="436">
        <v>2.1299999999999999E-2</v>
      </c>
      <c r="M2447" s="651">
        <f t="shared" si="3485"/>
        <v>4.2430000000000002E-2</v>
      </c>
      <c r="N2447" s="651">
        <f t="shared" si="3486"/>
        <v>4.5702857142857142E-2</v>
      </c>
      <c r="O2447" s="651">
        <f t="shared" si="3487"/>
        <v>3.3360000000000008E-2</v>
      </c>
      <c r="P2447" s="651">
        <f t="shared" si="3488"/>
        <v>3.4870000000000005E-2</v>
      </c>
      <c r="Q2447" s="442">
        <f t="shared" si="3544"/>
        <v>1.61E-2</v>
      </c>
      <c r="R2447" s="442">
        <f t="shared" si="3545"/>
        <v>2.0899999999999998E-2</v>
      </c>
      <c r="S2447" s="442">
        <f t="shared" si="3546"/>
        <v>1.01E-2</v>
      </c>
      <c r="T2447" s="442">
        <f t="shared" si="3547"/>
        <v>2.1299999999999999E-2</v>
      </c>
      <c r="V2447" s="442">
        <f>AVERAGE(Q2447:T2447)</f>
        <v>1.7099999999999997E-2</v>
      </c>
      <c r="W2447" s="445"/>
      <c r="X2447" s="265">
        <f>AVERAGE(Q2446:T2447)</f>
        <v>2.0949999999999996E-2</v>
      </c>
      <c r="Y2447" s="266">
        <v>349</v>
      </c>
    </row>
    <row r="2448" spans="3:30" ht="17.45" customHeight="1" x14ac:dyDescent="0.25">
      <c r="C2448" s="8">
        <f t="shared" si="3431"/>
        <v>45544</v>
      </c>
      <c r="D2448" s="332">
        <v>0.111</v>
      </c>
      <c r="E2448" s="261"/>
      <c r="F2448" s="260"/>
      <c r="G2448" s="262"/>
      <c r="H2448" s="261">
        <v>6.0900000000000003E-2</v>
      </c>
      <c r="I2448" s="260">
        <v>4.9700000000000001E-2</v>
      </c>
      <c r="J2448" s="261"/>
      <c r="K2448" s="260">
        <v>4.3400000000000001E-2</v>
      </c>
      <c r="L2448" s="261"/>
      <c r="M2448" s="264">
        <f t="shared" si="3485"/>
        <v>4.4986666666666668E-2</v>
      </c>
      <c r="N2448" s="264">
        <f t="shared" si="3486"/>
        <v>4.618285714285713E-2</v>
      </c>
      <c r="O2448" s="264">
        <f t="shared" si="3487"/>
        <v>3.4036666666666673E-2</v>
      </c>
      <c r="P2448" s="264">
        <f t="shared" si="3488"/>
        <v>3.5480000000000005E-2</v>
      </c>
      <c r="Q2448" s="334">
        <f t="shared" ref="Q2448:Q2454" si="3549">IFERROR(AVERAGE(D2448:E2448),"")</f>
        <v>0.111</v>
      </c>
      <c r="R2448" s="265">
        <f t="shared" ref="R2448:R2454" si="3550">IFERROR(AVERAGE(F2448:H2448),"")</f>
        <v>6.0900000000000003E-2</v>
      </c>
      <c r="S2448" s="265">
        <f t="shared" ref="S2448:S2454" si="3551">IFERROR(AVERAGE(I2448:J2448),"")</f>
        <v>4.9700000000000001E-2</v>
      </c>
      <c r="T2448" s="265">
        <f t="shared" ref="T2448:T2454" si="3552">IFERROR(AVERAGE(K2448:L2448),"")</f>
        <v>4.3400000000000001E-2</v>
      </c>
      <c r="W2448" s="265">
        <f t="shared" ref="W2448:W2452" si="3553">AVERAGE(Q2448:T2448)</f>
        <v>6.6250000000000003E-2</v>
      </c>
    </row>
    <row r="2449" spans="3:25" ht="17.45" customHeight="1" x14ac:dyDescent="0.25">
      <c r="C2449" s="8">
        <f t="shared" si="3431"/>
        <v>45545</v>
      </c>
      <c r="D2449" s="260"/>
      <c r="E2449" s="261">
        <v>6.4000000000000001E-2</v>
      </c>
      <c r="F2449" s="260"/>
      <c r="G2449" s="402">
        <v>7.8899999999999998E-2</v>
      </c>
      <c r="H2449" s="261"/>
      <c r="I2449" s="260"/>
      <c r="J2449" s="261">
        <v>6.2799999999999995E-2</v>
      </c>
      <c r="K2449" s="260"/>
      <c r="L2449" s="261">
        <v>6.0999999999999999E-2</v>
      </c>
      <c r="M2449" s="264">
        <f t="shared" si="3485"/>
        <v>4.5819999999999993E-2</v>
      </c>
      <c r="N2449" s="264">
        <f t="shared" si="3486"/>
        <v>4.770285714285713E-2</v>
      </c>
      <c r="O2449" s="264">
        <f t="shared" si="3487"/>
        <v>3.5693333333333334E-2</v>
      </c>
      <c r="P2449" s="264">
        <f t="shared" si="3488"/>
        <v>3.6303333333333333E-2</v>
      </c>
      <c r="Q2449" s="265">
        <f t="shared" si="3549"/>
        <v>6.4000000000000001E-2</v>
      </c>
      <c r="R2449" s="334">
        <f t="shared" si="3550"/>
        <v>7.8899999999999998E-2</v>
      </c>
      <c r="S2449" s="265">
        <f t="shared" si="3551"/>
        <v>6.2799999999999995E-2</v>
      </c>
      <c r="T2449" s="265">
        <f t="shared" si="3552"/>
        <v>6.0999999999999999E-2</v>
      </c>
      <c r="W2449" s="265">
        <f t="shared" si="3553"/>
        <v>6.6674999999999998E-2</v>
      </c>
    </row>
    <row r="2450" spans="3:25" ht="17.45" customHeight="1" x14ac:dyDescent="0.25">
      <c r="C2450" s="48">
        <f t="shared" si="3431"/>
        <v>45546</v>
      </c>
      <c r="D2450" s="133">
        <v>7.3300000000000004E-2</v>
      </c>
      <c r="E2450" s="276"/>
      <c r="F2450" s="275">
        <v>3.5799999999999998E-2</v>
      </c>
      <c r="G2450" s="277"/>
      <c r="H2450" s="276">
        <v>4.1799999999999997E-2</v>
      </c>
      <c r="I2450" s="275">
        <v>3.73E-2</v>
      </c>
      <c r="J2450" s="276"/>
      <c r="K2450" s="275">
        <v>6.0100000000000001E-2</v>
      </c>
      <c r="L2450" s="276"/>
      <c r="M2450" s="264">
        <f t="shared" si="3485"/>
        <v>4.4096666666666666E-2</v>
      </c>
      <c r="N2450" s="264">
        <f t="shared" si="3486"/>
        <v>4.5962857142857132E-2</v>
      </c>
      <c r="O2450" s="264">
        <f t="shared" si="3487"/>
        <v>3.5296666666666664E-2</v>
      </c>
      <c r="P2450" s="264">
        <f t="shared" si="3488"/>
        <v>3.6680000000000004E-2</v>
      </c>
      <c r="Q2450" s="334">
        <f t="shared" si="3549"/>
        <v>7.3300000000000004E-2</v>
      </c>
      <c r="R2450" s="265">
        <f t="shared" si="3550"/>
        <v>3.8800000000000001E-2</v>
      </c>
      <c r="S2450" s="265">
        <f t="shared" si="3551"/>
        <v>3.73E-2</v>
      </c>
      <c r="T2450" s="265">
        <f t="shared" si="3552"/>
        <v>6.0100000000000001E-2</v>
      </c>
      <c r="W2450" s="265">
        <f t="shared" si="3553"/>
        <v>5.2375000000000005E-2</v>
      </c>
    </row>
    <row r="2451" spans="3:25" ht="17.45" customHeight="1" x14ac:dyDescent="0.25">
      <c r="C2451" s="8">
        <f t="shared" si="3431"/>
        <v>45547</v>
      </c>
      <c r="D2451" s="260"/>
      <c r="E2451" s="261">
        <v>6.8199999999999997E-2</v>
      </c>
      <c r="F2451" s="260"/>
      <c r="G2451" s="262">
        <v>3.9800000000000002E-2</v>
      </c>
      <c r="H2451" s="261"/>
      <c r="I2451" s="260"/>
      <c r="J2451" s="261">
        <v>3.3599999999999998E-2</v>
      </c>
      <c r="K2451" s="260"/>
      <c r="L2451" s="134">
        <v>7.5800000000000006E-2</v>
      </c>
      <c r="M2451" s="264">
        <f t="shared" si="3485"/>
        <v>4.3446666666666661E-2</v>
      </c>
      <c r="N2451" s="264">
        <f t="shared" si="3486"/>
        <v>4.4322857142857136E-2</v>
      </c>
      <c r="O2451" s="264">
        <f t="shared" si="3487"/>
        <v>3.3863333333333336E-2</v>
      </c>
      <c r="P2451" s="264">
        <f t="shared" si="3488"/>
        <v>3.7796666666666673E-2</v>
      </c>
      <c r="Q2451" s="265">
        <f t="shared" si="3549"/>
        <v>6.8199999999999997E-2</v>
      </c>
      <c r="R2451" s="265">
        <f t="shared" si="3550"/>
        <v>3.9800000000000002E-2</v>
      </c>
      <c r="S2451" s="265">
        <f t="shared" si="3551"/>
        <v>3.3599999999999998E-2</v>
      </c>
      <c r="T2451" s="334">
        <f t="shared" si="3552"/>
        <v>7.5800000000000006E-2</v>
      </c>
      <c r="W2451" s="265">
        <f t="shared" si="3553"/>
        <v>5.4350000000000002E-2</v>
      </c>
    </row>
    <row r="2452" spans="3:25" ht="17.45" customHeight="1" x14ac:dyDescent="0.25">
      <c r="C2452" s="8">
        <f t="shared" si="3431"/>
        <v>45548</v>
      </c>
      <c r="D2452" s="260">
        <v>4.4400000000000002E-2</v>
      </c>
      <c r="E2452" s="261"/>
      <c r="F2452" s="260">
        <v>2.7199999999999998E-2</v>
      </c>
      <c r="G2452" s="262"/>
      <c r="H2452" s="261"/>
      <c r="I2452" s="260">
        <v>3.6799999999999999E-2</v>
      </c>
      <c r="J2452" s="261"/>
      <c r="K2452" s="260">
        <v>3.4099999999999998E-2</v>
      </c>
      <c r="L2452" s="261"/>
      <c r="M2452" s="264">
        <f t="shared" si="3485"/>
        <v>4.2373333333333332E-2</v>
      </c>
      <c r="N2452" s="264">
        <f t="shared" si="3486"/>
        <v>4.3165714285714279E-2</v>
      </c>
      <c r="O2452" s="264">
        <f t="shared" si="3487"/>
        <v>3.3146666666666665E-2</v>
      </c>
      <c r="P2452" s="264">
        <f t="shared" si="3488"/>
        <v>3.755E-2</v>
      </c>
      <c r="Q2452" s="265">
        <f t="shared" si="3549"/>
        <v>4.4400000000000002E-2</v>
      </c>
      <c r="R2452" s="265">
        <f t="shared" si="3550"/>
        <v>2.7199999999999998E-2</v>
      </c>
      <c r="S2452" s="265">
        <f t="shared" si="3551"/>
        <v>3.6799999999999999E-2</v>
      </c>
      <c r="T2452" s="265">
        <f t="shared" si="3552"/>
        <v>3.4099999999999998E-2</v>
      </c>
      <c r="W2452" s="265">
        <f t="shared" si="3553"/>
        <v>3.5624999999999997E-2</v>
      </c>
      <c r="X2452" s="265">
        <f>AVERAGE(Q2448:T2452)</f>
        <v>5.5055E-2</v>
      </c>
      <c r="Y2452" s="266">
        <v>350</v>
      </c>
    </row>
    <row r="2453" spans="3:25" ht="17.45" customHeight="1" x14ac:dyDescent="0.25">
      <c r="C2453" s="435">
        <f t="shared" si="3431"/>
        <v>45549</v>
      </c>
      <c r="D2453" s="434"/>
      <c r="E2453" s="436">
        <v>3.0099999999999998E-2</v>
      </c>
      <c r="F2453" s="434"/>
      <c r="G2453" s="438">
        <v>1.37E-2</v>
      </c>
      <c r="H2453" s="436"/>
      <c r="I2453" s="434"/>
      <c r="J2453" s="436">
        <v>1.54E-2</v>
      </c>
      <c r="K2453" s="434"/>
      <c r="L2453" s="436">
        <v>2.7300000000000001E-2</v>
      </c>
      <c r="M2453" s="651">
        <f t="shared" si="3485"/>
        <v>4.1536666666666659E-2</v>
      </c>
      <c r="N2453" s="651">
        <f t="shared" si="3486"/>
        <v>4.105428571428571E-2</v>
      </c>
      <c r="O2453" s="651">
        <f t="shared" si="3487"/>
        <v>3.1859999999999992E-2</v>
      </c>
      <c r="P2453" s="651">
        <f t="shared" si="3488"/>
        <v>3.6710000000000013E-2</v>
      </c>
      <c r="Q2453" s="442">
        <f t="shared" si="3549"/>
        <v>3.0099999999999998E-2</v>
      </c>
      <c r="R2453" s="442">
        <f t="shared" si="3550"/>
        <v>1.37E-2</v>
      </c>
      <c r="S2453" s="442">
        <f t="shared" si="3551"/>
        <v>1.54E-2</v>
      </c>
      <c r="T2453" s="442">
        <f t="shared" si="3552"/>
        <v>2.7300000000000001E-2</v>
      </c>
      <c r="V2453" s="442">
        <f>AVERAGE(Q2453:T2453)</f>
        <v>2.1625000000000002E-2</v>
      </c>
      <c r="W2453" s="445"/>
      <c r="X2453" s="257"/>
      <c r="Y2453" s="266">
        <v>350</v>
      </c>
    </row>
    <row r="2454" spans="3:25" ht="17.45" customHeight="1" x14ac:dyDescent="0.25">
      <c r="C2454" s="435">
        <f t="shared" si="3431"/>
        <v>45550</v>
      </c>
      <c r="D2454" s="434">
        <v>1.1299999999999999E-2</v>
      </c>
      <c r="E2454" s="436"/>
      <c r="F2454" s="434"/>
      <c r="G2454" s="438"/>
      <c r="H2454" s="436">
        <v>1.0200000000000001E-2</v>
      </c>
      <c r="I2454" s="434">
        <v>9.7699999999999992E-3</v>
      </c>
      <c r="J2454" s="436"/>
      <c r="K2454" s="434">
        <v>1.21E-2</v>
      </c>
      <c r="L2454" s="436"/>
      <c r="M2454" s="651">
        <f t="shared" si="3485"/>
        <v>4.0436666666666669E-2</v>
      </c>
      <c r="N2454" s="651">
        <f t="shared" si="3486"/>
        <v>3.996285714285714E-2</v>
      </c>
      <c r="O2454" s="651">
        <f t="shared" si="3487"/>
        <v>3.0805666666666665E-2</v>
      </c>
      <c r="P2454" s="651">
        <f t="shared" si="3488"/>
        <v>3.5743333333333335E-2</v>
      </c>
      <c r="Q2454" s="442">
        <f t="shared" si="3549"/>
        <v>1.1299999999999999E-2</v>
      </c>
      <c r="R2454" s="442">
        <f t="shared" si="3550"/>
        <v>1.0200000000000001E-2</v>
      </c>
      <c r="S2454" s="442">
        <f t="shared" si="3551"/>
        <v>9.7699999999999992E-3</v>
      </c>
      <c r="T2454" s="442">
        <f t="shared" si="3552"/>
        <v>1.21E-2</v>
      </c>
      <c r="V2454" s="442">
        <f>AVERAGE(Q2454:T2454)</f>
        <v>1.08425E-2</v>
      </c>
      <c r="W2454" s="445"/>
      <c r="X2454" s="265">
        <f>AVERAGE(Q2453:T2454)</f>
        <v>1.6233750000000002E-2</v>
      </c>
      <c r="Y2454" s="266">
        <v>350</v>
      </c>
    </row>
    <row r="2455" spans="3:25" ht="17.45" customHeight="1" x14ac:dyDescent="0.25">
      <c r="C2455" s="8">
        <f t="shared" si="3431"/>
        <v>45551</v>
      </c>
      <c r="D2455" s="260"/>
      <c r="E2455" s="261">
        <v>5.8299999999999998E-2</v>
      </c>
      <c r="F2455" s="260"/>
      <c r="G2455" s="262">
        <v>2.8400000000000002E-2</v>
      </c>
      <c r="H2455" s="261"/>
      <c r="I2455" s="260"/>
      <c r="J2455" s="261">
        <v>2.7400000000000001E-2</v>
      </c>
      <c r="K2455" s="260"/>
      <c r="L2455" s="261">
        <v>5.4199999999999998E-2</v>
      </c>
      <c r="M2455" s="264">
        <f t="shared" si="3485"/>
        <v>4.0980000000000003E-2</v>
      </c>
      <c r="N2455" s="264">
        <f t="shared" si="3486"/>
        <v>3.9837142857142856E-2</v>
      </c>
      <c r="O2455" s="264">
        <f t="shared" si="3487"/>
        <v>3.1282333333333329E-2</v>
      </c>
      <c r="P2455" s="264">
        <f t="shared" si="3488"/>
        <v>3.6209999999999999E-2</v>
      </c>
      <c r="Q2455" s="265">
        <f t="shared" ref="Q2455:Q2457" si="3554">IFERROR(AVERAGE(D2455:E2455),"")</f>
        <v>5.8299999999999998E-2</v>
      </c>
      <c r="R2455" s="265">
        <f t="shared" ref="R2455:R2457" si="3555">IFERROR(AVERAGE(F2455:H2455),"")</f>
        <v>2.8400000000000002E-2</v>
      </c>
      <c r="S2455" s="265">
        <f t="shared" ref="S2455:S2457" si="3556">IFERROR(AVERAGE(I2455:J2455),"")</f>
        <v>2.7400000000000001E-2</v>
      </c>
      <c r="T2455" s="265">
        <f t="shared" ref="T2455:T2457" si="3557">IFERROR(AVERAGE(K2455:L2455),"")</f>
        <v>5.4199999999999998E-2</v>
      </c>
      <c r="W2455" s="265">
        <f t="shared" ref="W2455:W2457" si="3558">AVERAGE(Q2455:T2455)</f>
        <v>4.2075000000000001E-2</v>
      </c>
    </row>
    <row r="2456" spans="3:25" ht="17.45" customHeight="1" x14ac:dyDescent="0.25">
      <c r="C2456" s="48">
        <f t="shared" si="3431"/>
        <v>45552</v>
      </c>
      <c r="D2456" s="275">
        <v>3.8699999999999998E-2</v>
      </c>
      <c r="E2456" s="276"/>
      <c r="F2456" s="275">
        <v>3.1600000000000003E-2</v>
      </c>
      <c r="G2456" s="277"/>
      <c r="H2456" s="276">
        <v>3.1099999999999999E-2</v>
      </c>
      <c r="I2456" s="275">
        <v>2.6800000000000001E-2</v>
      </c>
      <c r="J2456" s="276"/>
      <c r="K2456" s="275">
        <v>3.1699999999999999E-2</v>
      </c>
      <c r="L2456" s="276"/>
      <c r="M2456" s="264">
        <f t="shared" si="3485"/>
        <v>4.052E-2</v>
      </c>
      <c r="N2456" s="264">
        <f t="shared" si="3486"/>
        <v>3.8982857142857145E-2</v>
      </c>
      <c r="O2456" s="264">
        <f t="shared" si="3487"/>
        <v>3.1828999999999996E-2</v>
      </c>
      <c r="P2456" s="264">
        <f t="shared" si="3488"/>
        <v>3.6803333333333334E-2</v>
      </c>
      <c r="Q2456" s="265">
        <f t="shared" si="3554"/>
        <v>3.8699999999999998E-2</v>
      </c>
      <c r="R2456" s="265">
        <f t="shared" si="3555"/>
        <v>3.1350000000000003E-2</v>
      </c>
      <c r="S2456" s="265">
        <f t="shared" si="3556"/>
        <v>2.6800000000000001E-2</v>
      </c>
      <c r="T2456" s="265">
        <f t="shared" si="3557"/>
        <v>3.1699999999999999E-2</v>
      </c>
      <c r="W2456" s="265">
        <f t="shared" si="3558"/>
        <v>3.2137499999999999E-2</v>
      </c>
    </row>
    <row r="2457" spans="3:25" ht="17.45" customHeight="1" x14ac:dyDescent="0.25">
      <c r="C2457" s="8">
        <f t="shared" si="3431"/>
        <v>45553</v>
      </c>
      <c r="D2457" s="260"/>
      <c r="E2457" s="261">
        <v>3.1199999999999999E-2</v>
      </c>
      <c r="F2457" s="260"/>
      <c r="G2457" s="262">
        <v>2.3199999999999998E-2</v>
      </c>
      <c r="H2457" s="261"/>
      <c r="I2457" s="260"/>
      <c r="J2457" s="261">
        <v>3.9199999999999999E-2</v>
      </c>
      <c r="K2457" s="260"/>
      <c r="L2457" s="261">
        <v>4.2500000000000003E-2</v>
      </c>
      <c r="M2457" s="264">
        <f t="shared" si="3485"/>
        <v>3.9916666666666677E-2</v>
      </c>
      <c r="N2457" s="264">
        <f t="shared" si="3486"/>
        <v>3.6982857142857144E-2</v>
      </c>
      <c r="O2457" s="264">
        <f t="shared" si="3487"/>
        <v>3.1668999999999996E-2</v>
      </c>
      <c r="P2457" s="264">
        <f t="shared" si="3488"/>
        <v>3.6863333333333338E-2</v>
      </c>
      <c r="Q2457" s="265">
        <f t="shared" si="3554"/>
        <v>3.1199999999999999E-2</v>
      </c>
      <c r="R2457" s="265">
        <f t="shared" si="3555"/>
        <v>2.3199999999999998E-2</v>
      </c>
      <c r="S2457" s="265">
        <f t="shared" si="3556"/>
        <v>3.9199999999999999E-2</v>
      </c>
      <c r="T2457" s="265">
        <f t="shared" si="3557"/>
        <v>4.2500000000000003E-2</v>
      </c>
      <c r="W2457" s="265">
        <f t="shared" si="3558"/>
        <v>3.4025E-2</v>
      </c>
    </row>
    <row r="2458" spans="3:25" ht="17.45" customHeight="1" x14ac:dyDescent="0.25">
      <c r="C2458" s="8">
        <f t="shared" ref="C2458:C2520" si="3559">C2457+1</f>
        <v>45554</v>
      </c>
      <c r="D2458" s="260">
        <v>4.7399999999999998E-2</v>
      </c>
      <c r="E2458" s="261"/>
      <c r="F2458" s="260">
        <v>3.04E-2</v>
      </c>
      <c r="G2458" s="262"/>
      <c r="H2458" s="261"/>
      <c r="I2458" s="260">
        <v>2.7400000000000001E-2</v>
      </c>
      <c r="J2458" s="261"/>
      <c r="K2458" s="260">
        <v>2.3099999999999999E-2</v>
      </c>
      <c r="L2458" s="261"/>
      <c r="M2458" s="264">
        <f t="shared" si="3485"/>
        <v>3.9883333333333333E-2</v>
      </c>
      <c r="N2458" s="264">
        <f t="shared" si="3486"/>
        <v>3.654857142857143E-2</v>
      </c>
      <c r="O2458" s="264">
        <f t="shared" si="3487"/>
        <v>3.1268999999999991E-2</v>
      </c>
      <c r="P2458" s="264">
        <f t="shared" si="3488"/>
        <v>3.6116666666666672E-2</v>
      </c>
      <c r="Q2458" s="265">
        <f t="shared" ref="Q2458:Q2461" si="3560">IFERROR(AVERAGE(D2458:E2458),"")</f>
        <v>4.7399999999999998E-2</v>
      </c>
      <c r="R2458" s="265">
        <f t="shared" ref="R2458:R2461" si="3561">IFERROR(AVERAGE(F2458:H2458),"")</f>
        <v>3.04E-2</v>
      </c>
      <c r="S2458" s="265">
        <f t="shared" ref="S2458:S2461" si="3562">IFERROR(AVERAGE(I2458:J2458),"")</f>
        <v>2.7400000000000001E-2</v>
      </c>
      <c r="T2458" s="265">
        <f t="shared" ref="T2458:T2461" si="3563">IFERROR(AVERAGE(K2458:L2458),"")</f>
        <v>2.3099999999999999E-2</v>
      </c>
      <c r="W2458" s="265">
        <f t="shared" ref="W2458:W2459" si="3564">AVERAGE(Q2458:T2458)</f>
        <v>3.2074999999999999E-2</v>
      </c>
    </row>
    <row r="2459" spans="3:25" ht="17.45" customHeight="1" x14ac:dyDescent="0.25">
      <c r="C2459" s="8">
        <f t="shared" si="3559"/>
        <v>45555</v>
      </c>
      <c r="D2459" s="260"/>
      <c r="E2459" s="261">
        <v>3.4599999999999999E-2</v>
      </c>
      <c r="F2459" s="260"/>
      <c r="G2459" s="262">
        <v>4.1599999999999998E-2</v>
      </c>
      <c r="H2459" s="261"/>
      <c r="I2459" s="260"/>
      <c r="J2459" s="261">
        <v>4.5600000000000002E-2</v>
      </c>
      <c r="K2459" s="260"/>
      <c r="L2459" s="261">
        <v>3.6799999999999999E-2</v>
      </c>
      <c r="M2459" s="264">
        <f t="shared" si="3485"/>
        <v>4.0039999999999992E-2</v>
      </c>
      <c r="N2459" s="264">
        <f t="shared" si="3486"/>
        <v>3.6522857142857149E-2</v>
      </c>
      <c r="O2459" s="264">
        <f t="shared" si="3487"/>
        <v>3.1812333333333324E-2</v>
      </c>
      <c r="P2459" s="264">
        <f t="shared" si="3488"/>
        <v>3.5973333333333329E-2</v>
      </c>
      <c r="Q2459" s="265">
        <f t="shared" si="3560"/>
        <v>3.4599999999999999E-2</v>
      </c>
      <c r="R2459" s="265">
        <f t="shared" si="3561"/>
        <v>4.1599999999999998E-2</v>
      </c>
      <c r="S2459" s="265">
        <f t="shared" si="3562"/>
        <v>4.5600000000000002E-2</v>
      </c>
      <c r="T2459" s="265">
        <f t="shared" si="3563"/>
        <v>3.6799999999999999E-2</v>
      </c>
      <c r="W2459" s="265">
        <f t="shared" si="3564"/>
        <v>3.9649999999999998E-2</v>
      </c>
      <c r="X2459" s="265">
        <f>AVERAGE(Q2455:T2459)</f>
        <v>3.5992499999999997E-2</v>
      </c>
      <c r="Y2459" s="266">
        <v>351</v>
      </c>
    </row>
    <row r="2460" spans="3:25" ht="17.45" customHeight="1" x14ac:dyDescent="0.25">
      <c r="C2460" s="435">
        <f t="shared" si="3559"/>
        <v>45556</v>
      </c>
      <c r="D2460" s="434">
        <v>1.3299999999999999E-2</v>
      </c>
      <c r="E2460" s="436"/>
      <c r="F2460" s="434"/>
      <c r="G2460" s="438"/>
      <c r="H2460" s="436">
        <v>1.0999999999999999E-2</v>
      </c>
      <c r="I2460" s="434">
        <v>9.5399999999999999E-3</v>
      </c>
      <c r="J2460" s="436"/>
      <c r="K2460" s="434">
        <v>1.72E-2</v>
      </c>
      <c r="L2460" s="436"/>
      <c r="M2460" s="651">
        <f t="shared" si="3485"/>
        <v>3.9003333333333327E-2</v>
      </c>
      <c r="N2460" s="651">
        <f t="shared" si="3486"/>
        <v>3.5560000000000001E-2</v>
      </c>
      <c r="O2460" s="651">
        <f t="shared" si="3487"/>
        <v>3.108699999999999E-2</v>
      </c>
      <c r="P2460" s="651">
        <f t="shared" si="3488"/>
        <v>3.539666666666666E-2</v>
      </c>
      <c r="Q2460" s="442">
        <f t="shared" si="3560"/>
        <v>1.3299999999999999E-2</v>
      </c>
      <c r="R2460" s="442">
        <f t="shared" si="3561"/>
        <v>1.0999999999999999E-2</v>
      </c>
      <c r="S2460" s="442">
        <f t="shared" si="3562"/>
        <v>9.5399999999999999E-3</v>
      </c>
      <c r="T2460" s="442">
        <f t="shared" si="3563"/>
        <v>1.72E-2</v>
      </c>
      <c r="V2460" s="442">
        <f>AVERAGE(Q2460:T2460)</f>
        <v>1.2759999999999999E-2</v>
      </c>
      <c r="W2460" s="445"/>
      <c r="X2460" s="257"/>
      <c r="Y2460" s="266">
        <v>351</v>
      </c>
    </row>
    <row r="2461" spans="3:25" ht="17.45" customHeight="1" x14ac:dyDescent="0.25">
      <c r="C2461" s="435">
        <f t="shared" si="3559"/>
        <v>45557</v>
      </c>
      <c r="D2461" s="434"/>
      <c r="E2461" s="436">
        <v>8.0800000000000004E-3</v>
      </c>
      <c r="F2461" s="434"/>
      <c r="G2461" s="438">
        <v>1.5699999999999999E-2</v>
      </c>
      <c r="H2461" s="436"/>
      <c r="I2461" s="434"/>
      <c r="J2461" s="436">
        <v>8.3400000000000002E-3</v>
      </c>
      <c r="K2461" s="434"/>
      <c r="L2461" s="436">
        <v>1.41E-2</v>
      </c>
      <c r="M2461" s="651">
        <f t="shared" si="3485"/>
        <v>3.7859333333333342E-2</v>
      </c>
      <c r="N2461" s="651">
        <f t="shared" si="3486"/>
        <v>3.4951428571428557E-2</v>
      </c>
      <c r="O2461" s="651">
        <f t="shared" si="3487"/>
        <v>3.0414999999999991E-2</v>
      </c>
      <c r="P2461" s="651">
        <f t="shared" si="3488"/>
        <v>3.3686666666666663E-2</v>
      </c>
      <c r="Q2461" s="442">
        <f t="shared" si="3560"/>
        <v>8.0800000000000004E-3</v>
      </c>
      <c r="R2461" s="442">
        <f t="shared" si="3561"/>
        <v>1.5699999999999999E-2</v>
      </c>
      <c r="S2461" s="442">
        <f t="shared" si="3562"/>
        <v>8.3400000000000002E-3</v>
      </c>
      <c r="T2461" s="442">
        <f t="shared" si="3563"/>
        <v>1.41E-2</v>
      </c>
      <c r="V2461" s="442">
        <f>AVERAGE(Q2461:T2461)</f>
        <v>1.1554999999999999E-2</v>
      </c>
      <c r="W2461" s="445"/>
      <c r="X2461" s="265">
        <f>AVERAGE(Q2460:T2461)</f>
        <v>1.21575E-2</v>
      </c>
      <c r="Y2461" s="266">
        <v>351</v>
      </c>
    </row>
    <row r="2462" spans="3:25" ht="17.45" customHeight="1" x14ac:dyDescent="0.25">
      <c r="C2462" s="48">
        <f t="shared" si="3559"/>
        <v>45558</v>
      </c>
      <c r="D2462" s="275">
        <v>1.9E-2</v>
      </c>
      <c r="E2462" s="276"/>
      <c r="F2462" s="275">
        <v>3.8300000000000001E-2</v>
      </c>
      <c r="G2462" s="277"/>
      <c r="H2462" s="276">
        <v>3.6799999999999999E-2</v>
      </c>
      <c r="I2462" s="275">
        <v>3.15E-2</v>
      </c>
      <c r="J2462" s="276"/>
      <c r="K2462" s="275">
        <v>2.35E-2</v>
      </c>
      <c r="L2462" s="276"/>
      <c r="M2462" s="264">
        <f t="shared" si="3485"/>
        <v>3.7035999999999999E-2</v>
      </c>
      <c r="N2462" s="264">
        <f t="shared" si="3486"/>
        <v>3.6054285714285705E-2</v>
      </c>
      <c r="O2462" s="264">
        <f t="shared" si="3487"/>
        <v>3.0948333333333331E-2</v>
      </c>
      <c r="P2462" s="264">
        <f t="shared" si="3488"/>
        <v>3.3286666666666666E-2</v>
      </c>
      <c r="Q2462" s="265">
        <f t="shared" ref="Q2462:Q2463" si="3565">IFERROR(AVERAGE(D2462:E2462),"")</f>
        <v>1.9E-2</v>
      </c>
      <c r="R2462" s="265">
        <f t="shared" ref="R2462:R2463" si="3566">IFERROR(AVERAGE(F2462:H2462),"")</f>
        <v>3.755E-2</v>
      </c>
      <c r="S2462" s="265">
        <f t="shared" ref="S2462:S2463" si="3567">IFERROR(AVERAGE(I2462:J2462),"")</f>
        <v>3.15E-2</v>
      </c>
      <c r="T2462" s="265">
        <f t="shared" ref="T2462:T2463" si="3568">IFERROR(AVERAGE(K2462:L2462),"")</f>
        <v>2.35E-2</v>
      </c>
      <c r="W2462" s="265">
        <f t="shared" ref="W2462:W2463" si="3569">AVERAGE(Q2462:T2462)</f>
        <v>2.7887500000000003E-2</v>
      </c>
    </row>
    <row r="2463" spans="3:25" ht="17.45" customHeight="1" x14ac:dyDescent="0.25">
      <c r="C2463" s="8">
        <f t="shared" si="3559"/>
        <v>45559</v>
      </c>
      <c r="D2463" s="260"/>
      <c r="E2463" s="261">
        <v>2.2800000000000001E-2</v>
      </c>
      <c r="F2463" s="260"/>
      <c r="G2463" s="262">
        <v>4.3099999999999999E-2</v>
      </c>
      <c r="H2463" s="261"/>
      <c r="I2463" s="260"/>
      <c r="J2463" s="261">
        <v>3.0499999999999999E-2</v>
      </c>
      <c r="K2463" s="260"/>
      <c r="L2463" s="261">
        <v>3.3799999999999997E-2</v>
      </c>
      <c r="M2463" s="264">
        <f t="shared" si="3485"/>
        <v>3.7259333333333332E-2</v>
      </c>
      <c r="N2463" s="264">
        <f t="shared" si="3486"/>
        <v>3.6622857142857131E-2</v>
      </c>
      <c r="O2463" s="264">
        <f t="shared" si="3487"/>
        <v>3.1591666666666657E-2</v>
      </c>
      <c r="P2463" s="264">
        <f t="shared" si="3488"/>
        <v>3.3273333333333335E-2</v>
      </c>
      <c r="Q2463" s="265">
        <f t="shared" si="3565"/>
        <v>2.2800000000000001E-2</v>
      </c>
      <c r="R2463" s="265">
        <f t="shared" si="3566"/>
        <v>4.3099999999999999E-2</v>
      </c>
      <c r="S2463" s="265">
        <f t="shared" si="3567"/>
        <v>3.0499999999999999E-2</v>
      </c>
      <c r="T2463" s="265">
        <f t="shared" si="3568"/>
        <v>3.3799999999999997E-2</v>
      </c>
      <c r="W2463" s="265">
        <f t="shared" si="3569"/>
        <v>3.2549999999999996E-2</v>
      </c>
    </row>
    <row r="2464" spans="3:25" ht="17.45" customHeight="1" x14ac:dyDescent="0.25">
      <c r="C2464" s="8">
        <f t="shared" si="3559"/>
        <v>45560</v>
      </c>
      <c r="D2464" s="260">
        <v>3.6299999999999999E-2</v>
      </c>
      <c r="E2464" s="261"/>
      <c r="F2464" s="260">
        <v>4.8500000000000001E-2</v>
      </c>
      <c r="G2464" s="262"/>
      <c r="H2464" s="261"/>
      <c r="I2464" s="260">
        <v>3.7199999999999997E-2</v>
      </c>
      <c r="J2464" s="261"/>
      <c r="K2464" s="260">
        <v>2.6700000000000002E-2</v>
      </c>
      <c r="L2464" s="261"/>
      <c r="M2464" s="264">
        <f t="shared" si="3485"/>
        <v>3.7286E-2</v>
      </c>
      <c r="N2464" s="264">
        <f t="shared" si="3486"/>
        <v>3.6639999999999992E-2</v>
      </c>
      <c r="O2464" s="264">
        <f t="shared" si="3487"/>
        <v>3.1431666666666663E-2</v>
      </c>
      <c r="P2464" s="264">
        <f t="shared" si="3488"/>
        <v>3.3126666666666658E-2</v>
      </c>
      <c r="Q2464" s="265">
        <f t="shared" ref="Q2464" si="3570">IFERROR(AVERAGE(D2464:E2464),"")</f>
        <v>3.6299999999999999E-2</v>
      </c>
      <c r="R2464" s="265">
        <f t="shared" ref="R2464" si="3571">IFERROR(AVERAGE(F2464:H2464),"")</f>
        <v>4.8500000000000001E-2</v>
      </c>
      <c r="S2464" s="265">
        <f t="shared" ref="S2464" si="3572">IFERROR(AVERAGE(I2464:J2464),"")</f>
        <v>3.7199999999999997E-2</v>
      </c>
      <c r="T2464" s="265">
        <f t="shared" ref="T2464" si="3573">IFERROR(AVERAGE(K2464:L2464),"")</f>
        <v>2.6700000000000002E-2</v>
      </c>
      <c r="W2464" s="265">
        <f t="shared" ref="W2464" si="3574">AVERAGE(Q2464:T2464)</f>
        <v>3.7175E-2</v>
      </c>
    </row>
    <row r="2465" spans="3:30" ht="17.45" customHeight="1" x14ac:dyDescent="0.25">
      <c r="C2465" s="8">
        <f t="shared" si="3559"/>
        <v>45561</v>
      </c>
      <c r="D2465" s="260"/>
      <c r="E2465" s="261">
        <v>3.15E-2</v>
      </c>
      <c r="F2465" s="260"/>
      <c r="G2465" s="262">
        <v>4.1700000000000001E-2</v>
      </c>
      <c r="H2465" s="261"/>
      <c r="I2465" s="260"/>
      <c r="J2465" s="261">
        <v>2.9700000000000001E-2</v>
      </c>
      <c r="K2465" s="260"/>
      <c r="L2465" s="261">
        <v>3.4299999999999997E-2</v>
      </c>
      <c r="M2465" s="264">
        <f t="shared" si="3485"/>
        <v>3.670933333333333E-2</v>
      </c>
      <c r="N2465" s="264">
        <f t="shared" si="3486"/>
        <v>3.6528571428571424E-2</v>
      </c>
      <c r="O2465" s="264">
        <f t="shared" si="3487"/>
        <v>3.0798333333333323E-2</v>
      </c>
      <c r="P2465" s="264">
        <f t="shared" si="3488"/>
        <v>3.2526666666666669E-2</v>
      </c>
      <c r="Q2465" s="265">
        <f t="shared" ref="Q2465:Q2470" si="3575">IFERROR(AVERAGE(D2465:E2465),"")</f>
        <v>3.15E-2</v>
      </c>
      <c r="R2465" s="265">
        <f t="shared" ref="R2465:R2470" si="3576">IFERROR(AVERAGE(F2465:H2465),"")</f>
        <v>4.1700000000000001E-2</v>
      </c>
      <c r="S2465" s="265">
        <f t="shared" ref="S2465:S2470" si="3577">IFERROR(AVERAGE(I2465:J2465),"")</f>
        <v>2.9700000000000001E-2</v>
      </c>
      <c r="T2465" s="265">
        <f t="shared" ref="T2465:T2470" si="3578">IFERROR(AVERAGE(K2465:L2465),"")</f>
        <v>3.4299999999999997E-2</v>
      </c>
      <c r="W2465" s="265">
        <f t="shared" ref="W2465:W2466" si="3579">AVERAGE(Q2465:T2465)</f>
        <v>3.4299999999999997E-2</v>
      </c>
    </row>
    <row r="2466" spans="3:30" ht="17.45" customHeight="1" thickBot="1" x14ac:dyDescent="0.3">
      <c r="C2466" s="8">
        <f t="shared" si="3559"/>
        <v>45562</v>
      </c>
      <c r="D2466" s="260">
        <v>4.6100000000000002E-2</v>
      </c>
      <c r="E2466" s="261"/>
      <c r="F2466" s="260"/>
      <c r="G2466" s="262"/>
      <c r="H2466" s="134">
        <v>8.0399999999999999E-2</v>
      </c>
      <c r="I2466" s="260">
        <v>3.2599999999999997E-2</v>
      </c>
      <c r="J2466" s="261"/>
      <c r="K2466" s="260">
        <v>2.53E-2</v>
      </c>
      <c r="L2466" s="261"/>
      <c r="M2466" s="264">
        <f t="shared" si="3485"/>
        <v>3.6992666666666667E-2</v>
      </c>
      <c r="N2466" s="264">
        <f t="shared" si="3486"/>
        <v>3.7511428571428564E-2</v>
      </c>
      <c r="O2466" s="264">
        <f t="shared" si="3487"/>
        <v>3.059499999999999E-2</v>
      </c>
      <c r="P2466" s="264">
        <f t="shared" si="3488"/>
        <v>3.2500000000000001E-2</v>
      </c>
      <c r="Q2466" s="265">
        <f t="shared" si="3575"/>
        <v>4.6100000000000002E-2</v>
      </c>
      <c r="R2466" s="265">
        <f t="shared" si="3576"/>
        <v>8.0399999999999999E-2</v>
      </c>
      <c r="S2466" s="265">
        <f t="shared" si="3577"/>
        <v>3.2599999999999997E-2</v>
      </c>
      <c r="T2466" s="265">
        <f t="shared" si="3578"/>
        <v>2.53E-2</v>
      </c>
      <c r="W2466" s="265">
        <f t="shared" si="3579"/>
        <v>4.6099999999999995E-2</v>
      </c>
      <c r="X2466" s="265">
        <f>AVERAGE(Q2462:T2466)</f>
        <v>3.5602500000000002E-2</v>
      </c>
      <c r="Y2466" s="266">
        <v>352</v>
      </c>
    </row>
    <row r="2467" spans="3:30" ht="17.45" customHeight="1" thickBot="1" x14ac:dyDescent="0.3">
      <c r="C2467" s="435">
        <f t="shared" si="3559"/>
        <v>45563</v>
      </c>
      <c r="D2467" s="434"/>
      <c r="E2467" s="436">
        <v>1.6400000000000001E-2</v>
      </c>
      <c r="F2467" s="434"/>
      <c r="G2467" s="438">
        <v>2.6599999999999999E-2</v>
      </c>
      <c r="H2467" s="436"/>
      <c r="I2467" s="434"/>
      <c r="J2467" s="436">
        <v>1.4999999999999999E-2</v>
      </c>
      <c r="K2467" s="434"/>
      <c r="L2467" s="436">
        <v>2.35E-2</v>
      </c>
      <c r="M2467" s="651">
        <f t="shared" si="3485"/>
        <v>3.6395999999999998E-2</v>
      </c>
      <c r="N2467" s="651">
        <f t="shared" si="3486"/>
        <v>3.6851428571428563E-2</v>
      </c>
      <c r="O2467" s="651">
        <f t="shared" si="3487"/>
        <v>2.9954999999999996E-2</v>
      </c>
      <c r="P2467" s="651">
        <f t="shared" si="3488"/>
        <v>3.2249999999999994E-2</v>
      </c>
      <c r="Q2467" s="442">
        <f t="shared" si="3575"/>
        <v>1.6400000000000001E-2</v>
      </c>
      <c r="R2467" s="442">
        <f t="shared" si="3576"/>
        <v>2.6599999999999999E-2</v>
      </c>
      <c r="S2467" s="442">
        <f t="shared" si="3577"/>
        <v>1.4999999999999999E-2</v>
      </c>
      <c r="T2467" s="442">
        <f t="shared" si="3578"/>
        <v>2.35E-2</v>
      </c>
      <c r="V2467" s="442">
        <f>AVERAGE(Q2467:T2467)</f>
        <v>2.0374999999999997E-2</v>
      </c>
      <c r="W2467" s="445"/>
      <c r="X2467" s="257"/>
      <c r="Y2467" s="266">
        <v>352</v>
      </c>
      <c r="Z2467" s="514" t="s">
        <v>86</v>
      </c>
      <c r="AA2467" s="515">
        <v>2024</v>
      </c>
      <c r="AB2467" s="516"/>
      <c r="AC2467" s="516"/>
      <c r="AD2467" s="516"/>
    </row>
    <row r="2468" spans="3:30" ht="17.45" customHeight="1" x14ac:dyDescent="0.25">
      <c r="C2468" s="48">
        <f t="shared" si="3559"/>
        <v>45564</v>
      </c>
      <c r="D2468" s="434">
        <v>1.12E-2</v>
      </c>
      <c r="E2468" s="436"/>
      <c r="F2468" s="434">
        <v>1.9900000000000001E-2</v>
      </c>
      <c r="G2468" s="438"/>
      <c r="H2468" s="436">
        <v>2.2700000000000001E-2</v>
      </c>
      <c r="I2468" s="434">
        <v>7.8399999999999997E-3</v>
      </c>
      <c r="J2468" s="436"/>
      <c r="K2468" s="434">
        <v>1.47E-2</v>
      </c>
      <c r="L2468" s="436"/>
      <c r="M2468" s="651">
        <f t="shared" si="3485"/>
        <v>3.5779333333333337E-2</v>
      </c>
      <c r="N2468" s="651">
        <f t="shared" si="3486"/>
        <v>3.6102857142857131E-2</v>
      </c>
      <c r="O2468" s="651">
        <f t="shared" si="3487"/>
        <v>2.9172999999999998E-2</v>
      </c>
      <c r="P2468" s="651">
        <f t="shared" si="3488"/>
        <v>3.1796666666666661E-2</v>
      </c>
      <c r="Q2468" s="442">
        <f t="shared" si="3575"/>
        <v>1.12E-2</v>
      </c>
      <c r="R2468" s="442">
        <f t="shared" si="3576"/>
        <v>2.1299999999999999E-2</v>
      </c>
      <c r="S2468" s="442">
        <f t="shared" si="3577"/>
        <v>7.8399999999999997E-3</v>
      </c>
      <c r="T2468" s="442">
        <f t="shared" si="3578"/>
        <v>1.47E-2</v>
      </c>
      <c r="V2468" s="442">
        <f>AVERAGE(Q2468:T2468)</f>
        <v>1.376E-2</v>
      </c>
      <c r="W2468" s="445"/>
      <c r="X2468" s="265">
        <f>AVERAGE(Q2467:T2468)</f>
        <v>1.7067499999999999E-2</v>
      </c>
      <c r="Y2468" s="266">
        <v>352</v>
      </c>
      <c r="Z2468" s="517" t="s">
        <v>35</v>
      </c>
      <c r="AA2468" s="517" t="s">
        <v>1</v>
      </c>
      <c r="AB2468" s="517" t="s">
        <v>2</v>
      </c>
      <c r="AC2468" s="517" t="s">
        <v>9</v>
      </c>
      <c r="AD2468" s="517" t="s">
        <v>12</v>
      </c>
    </row>
    <row r="2469" spans="3:30" ht="17.45" customHeight="1" x14ac:dyDescent="0.25">
      <c r="C2469" s="8">
        <f t="shared" si="3559"/>
        <v>45565</v>
      </c>
      <c r="D2469" s="260"/>
      <c r="E2469" s="261">
        <v>2.8799999999999999E-2</v>
      </c>
      <c r="F2469" s="260"/>
      <c r="G2469" s="262">
        <v>3.8399999999999997E-2</v>
      </c>
      <c r="H2469" s="261"/>
      <c r="I2469" s="260"/>
      <c r="J2469" s="261">
        <v>3.9100000000000003E-2</v>
      </c>
      <c r="K2469" s="260"/>
      <c r="L2469" s="261">
        <v>4.5199999999999997E-2</v>
      </c>
      <c r="M2469" s="264">
        <f t="shared" si="3485"/>
        <v>3.5895999999999997E-2</v>
      </c>
      <c r="N2469" s="264">
        <f t="shared" si="3486"/>
        <v>3.6405714285714284E-2</v>
      </c>
      <c r="O2469" s="264">
        <f t="shared" si="3487"/>
        <v>2.9886333333333331E-2</v>
      </c>
      <c r="P2469" s="264">
        <f t="shared" si="3488"/>
        <v>3.2486666666666664E-2</v>
      </c>
      <c r="Q2469" s="265">
        <f t="shared" si="3575"/>
        <v>2.8799999999999999E-2</v>
      </c>
      <c r="R2469" s="265">
        <f t="shared" si="3576"/>
        <v>3.8399999999999997E-2</v>
      </c>
      <c r="S2469" s="265">
        <f t="shared" si="3577"/>
        <v>3.9100000000000003E-2</v>
      </c>
      <c r="T2469" s="265">
        <f t="shared" si="3578"/>
        <v>4.5199999999999997E-2</v>
      </c>
      <c r="W2469" s="265">
        <f t="shared" ref="W2469:W2470" si="3580">AVERAGE(Q2469:T2469)</f>
        <v>3.7874999999999999E-2</v>
      </c>
      <c r="Z2469" s="518" t="s">
        <v>58</v>
      </c>
      <c r="AA2469" s="519">
        <f>AVERAGE(D2440:E2469)</f>
        <v>3.5895999999999997E-2</v>
      </c>
      <c r="AB2469" s="519">
        <f>AVERAGE(F2440:H2469)</f>
        <v>3.6405714285714284E-2</v>
      </c>
      <c r="AC2469" s="519">
        <f>AVERAGE(I2440:J2469)</f>
        <v>2.9886333333333331E-2</v>
      </c>
      <c r="AD2469" s="519">
        <f>AVERAGE(K2440:L2469)</f>
        <v>3.2486666666666664E-2</v>
      </c>
    </row>
    <row r="2470" spans="3:30" ht="17.45" customHeight="1" x14ac:dyDescent="0.25">
      <c r="C2470" s="8">
        <f t="shared" si="3559"/>
        <v>45566</v>
      </c>
      <c r="D2470" s="260">
        <v>2.5499999999999998E-2</v>
      </c>
      <c r="E2470" s="261"/>
      <c r="F2470" s="260">
        <v>4.5400000000000003E-2</v>
      </c>
      <c r="G2470" s="262"/>
      <c r="H2470" s="261"/>
      <c r="I2470" s="260">
        <v>4.7399999999999998E-2</v>
      </c>
      <c r="J2470" s="261"/>
      <c r="K2470" s="260">
        <v>2.3300000000000001E-2</v>
      </c>
      <c r="L2470" s="261"/>
      <c r="M2470" s="264">
        <f t="shared" si="3485"/>
        <v>3.5866000000000002E-2</v>
      </c>
      <c r="N2470" s="264">
        <f t="shared" si="3486"/>
        <v>3.7117142857142862E-2</v>
      </c>
      <c r="O2470" s="264">
        <f t="shared" si="3487"/>
        <v>3.1082999999999996E-2</v>
      </c>
      <c r="P2470" s="264">
        <f t="shared" si="3488"/>
        <v>3.2759999999999997E-2</v>
      </c>
      <c r="Q2470" s="265">
        <f t="shared" si="3575"/>
        <v>2.5499999999999998E-2</v>
      </c>
      <c r="R2470" s="265">
        <f t="shared" si="3576"/>
        <v>4.5400000000000003E-2</v>
      </c>
      <c r="S2470" s="265">
        <f t="shared" si="3577"/>
        <v>4.7399999999999998E-2</v>
      </c>
      <c r="T2470" s="265">
        <f t="shared" si="3578"/>
        <v>2.3300000000000001E-2</v>
      </c>
      <c r="W2470" s="265">
        <f t="shared" si="3580"/>
        <v>3.5400000000000001E-2</v>
      </c>
      <c r="Z2470" s="518" t="s">
        <v>59</v>
      </c>
      <c r="AA2470" s="519">
        <f>MAX(D2440:E2469)</f>
        <v>0.111</v>
      </c>
      <c r="AB2470" s="519">
        <f>MAX(F2440:H2469)</f>
        <v>8.0399999999999999E-2</v>
      </c>
      <c r="AC2470" s="519">
        <f>MAX(I2440:J2469)</f>
        <v>6.2799999999999995E-2</v>
      </c>
      <c r="AD2470" s="519">
        <f>MAX(K2440:L2469)</f>
        <v>7.5800000000000006E-2</v>
      </c>
    </row>
    <row r="2471" spans="3:30" ht="17.45" customHeight="1" thickBot="1" x14ac:dyDescent="0.3">
      <c r="C2471" s="8">
        <f t="shared" si="3559"/>
        <v>45567</v>
      </c>
      <c r="D2471" s="260"/>
      <c r="E2471" s="261">
        <v>2.9100000000000001E-2</v>
      </c>
      <c r="F2471" s="260"/>
      <c r="G2471" s="262">
        <v>4.0800000000000003E-2</v>
      </c>
      <c r="H2471" s="261"/>
      <c r="I2471" s="260"/>
      <c r="J2471" s="261">
        <v>5.0200000000000002E-2</v>
      </c>
      <c r="K2471" s="260"/>
      <c r="L2471" s="261">
        <v>3.5799999999999998E-2</v>
      </c>
      <c r="M2471" s="264">
        <f t="shared" si="3485"/>
        <v>3.6456000000000002E-2</v>
      </c>
      <c r="N2471" s="264">
        <f t="shared" si="3486"/>
        <v>3.7668571428571426E-2</v>
      </c>
      <c r="O2471" s="264">
        <f t="shared" si="3487"/>
        <v>3.2313000000000001E-2</v>
      </c>
      <c r="P2471" s="264">
        <f t="shared" si="3488"/>
        <v>3.3389999999999996E-2</v>
      </c>
      <c r="Q2471" s="265">
        <f t="shared" ref="Q2471" si="3581">IFERROR(AVERAGE(D2471:E2471),"")</f>
        <v>2.9100000000000001E-2</v>
      </c>
      <c r="R2471" s="265">
        <f t="shared" ref="R2471" si="3582">IFERROR(AVERAGE(F2471:H2471),"")</f>
        <v>4.0800000000000003E-2</v>
      </c>
      <c r="S2471" s="265">
        <f t="shared" ref="S2471" si="3583">IFERROR(AVERAGE(I2471:J2471),"")</f>
        <v>5.0200000000000002E-2</v>
      </c>
      <c r="T2471" s="265">
        <f t="shared" ref="T2471" si="3584">IFERROR(AVERAGE(K2471:L2471),"")</f>
        <v>3.5799999999999998E-2</v>
      </c>
      <c r="W2471" s="265">
        <f t="shared" ref="W2471" si="3585">AVERAGE(Q2471:T2471)</f>
        <v>3.8975000000000003E-2</v>
      </c>
      <c r="Z2471" s="520" t="s">
        <v>128</v>
      </c>
      <c r="AA2471" s="521">
        <f>COUNTIF(D2440:E2469,"&gt;=0.075")</f>
        <v>1</v>
      </c>
      <c r="AB2471" s="521">
        <f>COUNTIF(F2440:H2469,"&gt;=0.075")</f>
        <v>2</v>
      </c>
      <c r="AC2471" s="521">
        <f>COUNTIF(I2440:J2469,"&gt;=0.075")</f>
        <v>0</v>
      </c>
      <c r="AD2471" s="521">
        <f>COUNTIF(K2440:L2469,"&gt;=0.075")</f>
        <v>1</v>
      </c>
    </row>
    <row r="2472" spans="3:30" ht="17.45" customHeight="1" thickBot="1" x14ac:dyDescent="0.3">
      <c r="C2472" s="8">
        <f t="shared" si="3559"/>
        <v>45568</v>
      </c>
      <c r="D2472" s="260">
        <v>3.5000000000000003E-2</v>
      </c>
      <c r="E2472" s="261"/>
      <c r="F2472" s="260"/>
      <c r="G2472" s="262"/>
      <c r="H2472" s="261">
        <v>4.1200000000000001E-2</v>
      </c>
      <c r="I2472" s="260">
        <v>3.5700000000000003E-2</v>
      </c>
      <c r="J2472" s="261"/>
      <c r="K2472" s="260">
        <v>2.5600000000000001E-2</v>
      </c>
      <c r="L2472" s="261"/>
      <c r="M2472" s="264">
        <f t="shared" si="3485"/>
        <v>3.6552666666666664E-2</v>
      </c>
      <c r="N2472" s="264">
        <f t="shared" si="3486"/>
        <v>3.7502857142857136E-2</v>
      </c>
      <c r="O2472" s="264">
        <f t="shared" si="3487"/>
        <v>3.2119666666666657E-2</v>
      </c>
      <c r="P2472" s="264">
        <f t="shared" si="3488"/>
        <v>3.3489999999999999E-2</v>
      </c>
      <c r="Q2472" s="265">
        <f t="shared" ref="Q2472:Q2474" si="3586">IFERROR(AVERAGE(D2472:E2472),"")</f>
        <v>3.5000000000000003E-2</v>
      </c>
      <c r="R2472" s="265">
        <f t="shared" ref="R2472:R2474" si="3587">IFERROR(AVERAGE(F2472:H2472),"")</f>
        <v>4.1200000000000001E-2</v>
      </c>
      <c r="S2472" s="265">
        <f t="shared" ref="S2472:S2474" si="3588">IFERROR(AVERAGE(I2472:J2472),"")</f>
        <v>3.5700000000000003E-2</v>
      </c>
      <c r="T2472" s="265">
        <f t="shared" ref="T2472:T2474" si="3589">IFERROR(AVERAGE(K2472:L2472),"")</f>
        <v>2.5600000000000001E-2</v>
      </c>
      <c r="W2472" s="265">
        <f t="shared" ref="W2472:W2473" si="3590">AVERAGE(Q2472:T2472)</f>
        <v>3.4375000000000003E-2</v>
      </c>
      <c r="AC2472" s="664">
        <f>SUM(AA2471:AD2471)</f>
        <v>4</v>
      </c>
      <c r="AD2472" s="522">
        <f>AVERAGE(AA2469:AD2469)</f>
        <v>3.3668678571428565E-2</v>
      </c>
    </row>
    <row r="2473" spans="3:30" ht="17.45" customHeight="1" x14ac:dyDescent="0.25">
      <c r="C2473" s="8">
        <f t="shared" si="3559"/>
        <v>45569</v>
      </c>
      <c r="D2473" s="260"/>
      <c r="E2473" s="261">
        <v>2.6200000000000001E-2</v>
      </c>
      <c r="F2473" s="260"/>
      <c r="G2473" s="262">
        <v>3.3300000000000003E-2</v>
      </c>
      <c r="H2473" s="261"/>
      <c r="I2473" s="260"/>
      <c r="J2473" s="261">
        <v>3.4500000000000003E-2</v>
      </c>
      <c r="K2473" s="260"/>
      <c r="L2473" s="261">
        <v>3.15E-2</v>
      </c>
      <c r="M2473" s="264">
        <f t="shared" si="3485"/>
        <v>3.6195999999999992E-2</v>
      </c>
      <c r="N2473" s="264">
        <f t="shared" si="3486"/>
        <v>3.7057142857142858E-2</v>
      </c>
      <c r="O2473" s="264">
        <f t="shared" si="3487"/>
        <v>3.1839666666666662E-2</v>
      </c>
      <c r="P2473" s="264">
        <f t="shared" si="3488"/>
        <v>3.3579999999999992E-2</v>
      </c>
      <c r="Q2473" s="265">
        <f t="shared" si="3586"/>
        <v>2.6200000000000001E-2</v>
      </c>
      <c r="R2473" s="265">
        <f t="shared" si="3587"/>
        <v>3.3300000000000003E-2</v>
      </c>
      <c r="S2473" s="265">
        <f t="shared" si="3588"/>
        <v>3.4500000000000003E-2</v>
      </c>
      <c r="T2473" s="265">
        <f t="shared" si="3589"/>
        <v>3.15E-2</v>
      </c>
      <c r="W2473" s="265">
        <f t="shared" si="3590"/>
        <v>3.1375E-2</v>
      </c>
      <c r="X2473" s="265">
        <f>AVERAGE(Q2469:T2473)</f>
        <v>3.5599999999999993E-2</v>
      </c>
      <c r="Y2473" s="266">
        <v>353</v>
      </c>
      <c r="AA2473" s="605">
        <f>AA2469-AA2439</f>
        <v>-1.2668516129032276E-2</v>
      </c>
      <c r="AB2473" s="605">
        <f t="shared" ref="AB2473:AD2473" si="3591">AB2469-AB2439</f>
        <v>-1.4588730158730148E-2</v>
      </c>
      <c r="AC2473" s="605">
        <f t="shared" si="3591"/>
        <v>-1.0013666666666681E-2</v>
      </c>
      <c r="AD2473" s="605">
        <f t="shared" si="3591"/>
        <v>-5.1875268817204306E-3</v>
      </c>
    </row>
    <row r="2474" spans="3:30" ht="17.45" customHeight="1" x14ac:dyDescent="0.25">
      <c r="C2474" s="48">
        <f t="shared" si="3559"/>
        <v>45570</v>
      </c>
      <c r="D2474" s="275">
        <v>1.6299999999999999E-2</v>
      </c>
      <c r="E2474" s="276"/>
      <c r="F2474" s="275">
        <v>3.2000000000000001E-2</v>
      </c>
      <c r="G2474" s="277"/>
      <c r="H2474" s="276">
        <v>2.9399999999999999E-2</v>
      </c>
      <c r="I2474" s="275">
        <v>1.55E-2</v>
      </c>
      <c r="J2474" s="276"/>
      <c r="K2474" s="275">
        <v>1.37E-2</v>
      </c>
      <c r="L2474" s="276"/>
      <c r="M2474" s="651">
        <f t="shared" si="3485"/>
        <v>3.5129333333333332E-2</v>
      </c>
      <c r="N2474" s="651">
        <f t="shared" si="3486"/>
        <v>3.5782857142857151E-2</v>
      </c>
      <c r="O2474" s="651">
        <f t="shared" si="3487"/>
        <v>3.0406333333333323E-2</v>
      </c>
      <c r="P2474" s="651">
        <f t="shared" si="3488"/>
        <v>3.2769999999999994E-2</v>
      </c>
      <c r="Q2474" s="442">
        <f t="shared" si="3586"/>
        <v>1.6299999999999999E-2</v>
      </c>
      <c r="R2474" s="442">
        <f t="shared" si="3587"/>
        <v>3.0699999999999998E-2</v>
      </c>
      <c r="S2474" s="442">
        <f t="shared" si="3588"/>
        <v>1.55E-2</v>
      </c>
      <c r="T2474" s="442">
        <f t="shared" si="3589"/>
        <v>1.37E-2</v>
      </c>
      <c r="V2474" s="442">
        <f>AVERAGE(Q2474:T2474)</f>
        <v>1.9050000000000001E-2</v>
      </c>
      <c r="W2474" s="445"/>
      <c r="X2474" s="257"/>
      <c r="Y2474" s="266">
        <v>353</v>
      </c>
      <c r="AD2474" s="605">
        <f>AD2472-AD2442</f>
        <v>-1.0614609959037388E-2</v>
      </c>
    </row>
    <row r="2475" spans="3:30" ht="17.45" customHeight="1" x14ac:dyDescent="0.25">
      <c r="C2475" s="435">
        <f t="shared" si="3559"/>
        <v>45571</v>
      </c>
      <c r="D2475" s="434"/>
      <c r="E2475" s="436">
        <v>2.7300000000000001E-2</v>
      </c>
      <c r="F2475" s="434"/>
      <c r="G2475" s="438">
        <v>2.6100000000000002E-2</v>
      </c>
      <c r="H2475" s="436"/>
      <c r="I2475" s="434"/>
      <c r="J2475" s="436">
        <v>1.12E-2</v>
      </c>
      <c r="K2475" s="434"/>
      <c r="L2475" s="436">
        <v>1.49E-2</v>
      </c>
      <c r="M2475" s="651">
        <f t="shared" si="3485"/>
        <v>3.4696000000000012E-2</v>
      </c>
      <c r="N2475" s="651">
        <f t="shared" si="3486"/>
        <v>3.4951428571428571E-2</v>
      </c>
      <c r="O2475" s="651">
        <f t="shared" si="3487"/>
        <v>2.9246333333333322E-2</v>
      </c>
      <c r="P2475" s="651">
        <f t="shared" si="3488"/>
        <v>3.1669999999999997E-2</v>
      </c>
      <c r="Q2475" s="442">
        <f t="shared" ref="Q2475:Q2478" si="3592">IFERROR(AVERAGE(D2475:E2475),"")</f>
        <v>2.7300000000000001E-2</v>
      </c>
      <c r="R2475" s="442">
        <f t="shared" ref="R2475:R2478" si="3593">IFERROR(AVERAGE(F2475:H2475),"")</f>
        <v>2.6100000000000002E-2</v>
      </c>
      <c r="S2475" s="442">
        <f t="shared" ref="S2475:S2478" si="3594">IFERROR(AVERAGE(I2475:J2475),"")</f>
        <v>1.12E-2</v>
      </c>
      <c r="T2475" s="442">
        <f t="shared" ref="T2475:T2478" si="3595">IFERROR(AVERAGE(K2475:L2475),"")</f>
        <v>1.49E-2</v>
      </c>
      <c r="V2475" s="442">
        <f>AVERAGE(Q2475:T2475)</f>
        <v>1.9875E-2</v>
      </c>
      <c r="W2475" s="445"/>
      <c r="X2475" s="265">
        <f>AVERAGE(Q2474:T2475)</f>
        <v>1.9462500000000001E-2</v>
      </c>
      <c r="Y2475" s="266">
        <v>353</v>
      </c>
    </row>
    <row r="2476" spans="3:30" ht="17.45" customHeight="1" x14ac:dyDescent="0.25">
      <c r="C2476" s="8">
        <f t="shared" si="3559"/>
        <v>45572</v>
      </c>
      <c r="D2476" s="260">
        <v>2.52E-2</v>
      </c>
      <c r="E2476" s="261"/>
      <c r="F2476" s="332">
        <v>8.6900000000000005E-2</v>
      </c>
      <c r="G2476" s="262"/>
      <c r="H2476" s="261"/>
      <c r="I2476" s="260">
        <v>4.1799999999999997E-2</v>
      </c>
      <c r="J2476" s="261"/>
      <c r="K2476" s="260">
        <v>1.8800000000000001E-2</v>
      </c>
      <c r="L2476" s="261"/>
      <c r="M2476" s="264">
        <f t="shared" si="3485"/>
        <v>3.4889333333333328E-2</v>
      </c>
      <c r="N2476" s="264">
        <f t="shared" si="3486"/>
        <v>3.6391428571428575E-2</v>
      </c>
      <c r="O2476" s="264">
        <f t="shared" si="3487"/>
        <v>2.9982999999999989E-2</v>
      </c>
      <c r="P2476" s="264">
        <f t="shared" si="3488"/>
        <v>3.1510000000000003E-2</v>
      </c>
      <c r="Q2476" s="265">
        <f t="shared" si="3592"/>
        <v>2.52E-2</v>
      </c>
      <c r="R2476" s="334">
        <f t="shared" si="3593"/>
        <v>8.6900000000000005E-2</v>
      </c>
      <c r="S2476" s="265">
        <f t="shared" si="3594"/>
        <v>4.1799999999999997E-2</v>
      </c>
      <c r="T2476" s="265">
        <f t="shared" si="3595"/>
        <v>1.8800000000000001E-2</v>
      </c>
      <c r="W2476" s="265">
        <f t="shared" ref="W2476:W2478" si="3596">AVERAGE(Q2476:T2476)</f>
        <v>4.3175000000000005E-2</v>
      </c>
    </row>
    <row r="2477" spans="3:30" ht="17.45" customHeight="1" x14ac:dyDescent="0.25">
      <c r="C2477" s="8">
        <f t="shared" si="3559"/>
        <v>45573</v>
      </c>
      <c r="D2477" s="252"/>
      <c r="E2477" s="253">
        <v>2.46E-2</v>
      </c>
      <c r="F2477" s="252"/>
      <c r="G2477" s="254">
        <v>6.9000000000000006E-2</v>
      </c>
      <c r="H2477" s="253"/>
      <c r="I2477" s="252"/>
      <c r="J2477" s="335">
        <v>9.2499999999999999E-2</v>
      </c>
      <c r="K2477" s="252"/>
      <c r="L2477" s="253">
        <v>3.0499999999999999E-2</v>
      </c>
      <c r="M2477" s="264">
        <f t="shared" si="3485"/>
        <v>3.5172666666666665E-2</v>
      </c>
      <c r="N2477" s="264">
        <f t="shared" si="3486"/>
        <v>3.7765714285714291E-2</v>
      </c>
      <c r="O2477" s="264">
        <f t="shared" si="3487"/>
        <v>3.2729666666666657E-2</v>
      </c>
      <c r="P2477" s="264">
        <f t="shared" si="3488"/>
        <v>3.1816666666666667E-2</v>
      </c>
      <c r="Q2477" s="265">
        <f t="shared" si="3592"/>
        <v>2.46E-2</v>
      </c>
      <c r="R2477" s="265">
        <f t="shared" si="3593"/>
        <v>6.9000000000000006E-2</v>
      </c>
      <c r="S2477" s="334">
        <f t="shared" si="3594"/>
        <v>9.2499999999999999E-2</v>
      </c>
      <c r="T2477" s="265">
        <f t="shared" si="3595"/>
        <v>3.0499999999999999E-2</v>
      </c>
      <c r="W2477" s="265">
        <f t="shared" si="3596"/>
        <v>5.4149999999999997E-2</v>
      </c>
    </row>
    <row r="2478" spans="3:30" ht="17.45" customHeight="1" x14ac:dyDescent="0.25">
      <c r="C2478" s="8">
        <f t="shared" si="3559"/>
        <v>45574</v>
      </c>
      <c r="D2478" s="260">
        <v>2.7799999999999998E-2</v>
      </c>
      <c r="E2478" s="261"/>
      <c r="F2478" s="260"/>
      <c r="G2478" s="262"/>
      <c r="H2478" s="261">
        <v>3.7699999999999997E-2</v>
      </c>
      <c r="I2478" s="260">
        <v>4.7100000000000003E-2</v>
      </c>
      <c r="J2478" s="261"/>
      <c r="K2478" s="260">
        <v>2.7199999999999998E-2</v>
      </c>
      <c r="L2478" s="261"/>
      <c r="M2478" s="264">
        <f t="shared" si="3485"/>
        <v>3.2399333333333336E-2</v>
      </c>
      <c r="N2478" s="264">
        <f t="shared" si="3486"/>
        <v>3.7102857142857146E-2</v>
      </c>
      <c r="O2478" s="264">
        <f t="shared" si="3487"/>
        <v>3.2642999999999991E-2</v>
      </c>
      <c r="P2478" s="264">
        <f t="shared" si="3488"/>
        <v>3.1276666666666661E-2</v>
      </c>
      <c r="Q2478" s="265">
        <f t="shared" si="3592"/>
        <v>2.7799999999999998E-2</v>
      </c>
      <c r="R2478" s="265">
        <f t="shared" si="3593"/>
        <v>3.7699999999999997E-2</v>
      </c>
      <c r="S2478" s="265">
        <f t="shared" si="3594"/>
        <v>4.7100000000000003E-2</v>
      </c>
      <c r="T2478" s="265">
        <f t="shared" si="3595"/>
        <v>2.7199999999999998E-2</v>
      </c>
      <c r="W2478" s="265">
        <f t="shared" si="3596"/>
        <v>3.4950000000000002E-2</v>
      </c>
    </row>
    <row r="2479" spans="3:30" ht="17.45" customHeight="1" x14ac:dyDescent="0.25">
      <c r="C2479" s="8">
        <f t="shared" si="3559"/>
        <v>45575</v>
      </c>
      <c r="D2479" s="260"/>
      <c r="E2479" s="261">
        <v>3.5299999999999998E-2</v>
      </c>
      <c r="F2479" s="260"/>
      <c r="G2479" s="262">
        <v>3.8800000000000001E-2</v>
      </c>
      <c r="H2479" s="261"/>
      <c r="I2479" s="260"/>
      <c r="J2479" s="261">
        <v>5.0700000000000002E-2</v>
      </c>
      <c r="K2479" s="260"/>
      <c r="L2479" s="261">
        <v>4.2000000000000003E-2</v>
      </c>
      <c r="M2479" s="264">
        <f t="shared" si="3485"/>
        <v>3.1442666666666667E-2</v>
      </c>
      <c r="N2479" s="264">
        <f t="shared" si="3486"/>
        <v>3.5957142857142861E-2</v>
      </c>
      <c r="O2479" s="264">
        <f t="shared" si="3487"/>
        <v>3.223966666666666E-2</v>
      </c>
      <c r="P2479" s="264">
        <f t="shared" si="3488"/>
        <v>3.0643333333333338E-2</v>
      </c>
      <c r="Q2479" s="265">
        <f t="shared" ref="Q2479" si="3597">IFERROR(AVERAGE(D2479:E2479),"")</f>
        <v>3.5299999999999998E-2</v>
      </c>
      <c r="R2479" s="265">
        <f t="shared" ref="R2479" si="3598">IFERROR(AVERAGE(F2479:H2479),"")</f>
        <v>3.8800000000000001E-2</v>
      </c>
      <c r="S2479" s="265">
        <f t="shared" ref="S2479" si="3599">IFERROR(AVERAGE(I2479:J2479),"")</f>
        <v>5.0700000000000002E-2</v>
      </c>
      <c r="T2479" s="265">
        <f t="shared" ref="T2479" si="3600">IFERROR(AVERAGE(K2479:L2479),"")</f>
        <v>4.2000000000000003E-2</v>
      </c>
      <c r="W2479" s="265">
        <f t="shared" ref="W2479" si="3601">AVERAGE(Q2479:T2479)</f>
        <v>4.1700000000000001E-2</v>
      </c>
    </row>
    <row r="2480" spans="3:30" ht="17.45" customHeight="1" x14ac:dyDescent="0.25">
      <c r="C2480" s="48">
        <f t="shared" si="3559"/>
        <v>45576</v>
      </c>
      <c r="D2480" s="275">
        <v>3.8600000000000002E-2</v>
      </c>
      <c r="E2480" s="276"/>
      <c r="F2480" s="275">
        <v>3.9399999999999998E-2</v>
      </c>
      <c r="G2480" s="277"/>
      <c r="H2480" s="276">
        <v>4.0300000000000002E-2</v>
      </c>
      <c r="I2480" s="275">
        <v>4.0599999999999997E-2</v>
      </c>
      <c r="J2480" s="276"/>
      <c r="K2480" s="275">
        <v>3.5299999999999998E-2</v>
      </c>
      <c r="L2480" s="276"/>
      <c r="M2480" s="264">
        <f t="shared" si="3485"/>
        <v>3.0285999999999997E-2</v>
      </c>
      <c r="N2480" s="264">
        <f t="shared" si="3486"/>
        <v>3.6017142857142859E-2</v>
      </c>
      <c r="O2480" s="264">
        <f t="shared" si="3487"/>
        <v>3.2349666666666659E-2</v>
      </c>
      <c r="P2480" s="264">
        <f t="shared" si="3488"/>
        <v>2.9816666666666668E-2</v>
      </c>
      <c r="Q2480" s="265">
        <f t="shared" ref="Q2480" si="3602">IFERROR(AVERAGE(D2480:E2480),"")</f>
        <v>3.8600000000000002E-2</v>
      </c>
      <c r="R2480" s="265">
        <f t="shared" ref="R2480" si="3603">IFERROR(AVERAGE(F2480:H2480),"")</f>
        <v>3.9849999999999997E-2</v>
      </c>
      <c r="S2480" s="265">
        <f t="shared" ref="S2480" si="3604">IFERROR(AVERAGE(I2480:J2480),"")</f>
        <v>4.0599999999999997E-2</v>
      </c>
      <c r="T2480" s="265">
        <f t="shared" ref="T2480" si="3605">IFERROR(AVERAGE(K2480:L2480),"")</f>
        <v>3.5299999999999998E-2</v>
      </c>
      <c r="W2480" s="265">
        <f t="shared" ref="W2480" si="3606">AVERAGE(Q2480:T2480)</f>
        <v>3.8587499999999997E-2</v>
      </c>
      <c r="X2480" s="265">
        <f>AVERAGE(Q2476:T2480)</f>
        <v>4.2512499999999995E-2</v>
      </c>
      <c r="Y2480" s="266">
        <v>354</v>
      </c>
    </row>
    <row r="2481" spans="3:25" ht="17.45" customHeight="1" x14ac:dyDescent="0.25">
      <c r="C2481" s="435">
        <f t="shared" si="3559"/>
        <v>45577</v>
      </c>
      <c r="D2481" s="434"/>
      <c r="E2481" s="436">
        <v>3.5900000000000001E-2</v>
      </c>
      <c r="F2481" s="434"/>
      <c r="G2481" s="438">
        <v>2.4199999999999999E-2</v>
      </c>
      <c r="H2481" s="436"/>
      <c r="I2481" s="434"/>
      <c r="J2481" s="436">
        <v>2.0799999999999999E-2</v>
      </c>
      <c r="K2481" s="434"/>
      <c r="L2481" s="444">
        <v>0.40300000000000002</v>
      </c>
      <c r="M2481" s="651">
        <f t="shared" si="3485"/>
        <v>2.9209333333333341E-2</v>
      </c>
      <c r="N2481" s="651">
        <f t="shared" si="3486"/>
        <v>3.5571428571428573E-2</v>
      </c>
      <c r="O2481" s="651">
        <f t="shared" si="3487"/>
        <v>3.1923E-2</v>
      </c>
      <c r="P2481" s="651">
        <f t="shared" si="3488"/>
        <v>4.0723333333333334E-2</v>
      </c>
      <c r="Q2481" s="442">
        <f t="shared" ref="Q2481:Q2485" si="3607">IFERROR(AVERAGE(D2481:E2481),"")</f>
        <v>3.5900000000000001E-2</v>
      </c>
      <c r="R2481" s="442">
        <f t="shared" ref="R2481:R2485" si="3608">IFERROR(AVERAGE(F2481:H2481),"")</f>
        <v>2.4199999999999999E-2</v>
      </c>
      <c r="S2481" s="442">
        <f t="shared" ref="S2481:S2485" si="3609">IFERROR(AVERAGE(I2481:J2481),"")</f>
        <v>2.0799999999999999E-2</v>
      </c>
      <c r="T2481" s="468">
        <f t="shared" ref="T2481:T2485" si="3610">IFERROR(AVERAGE(K2481:L2481),"")</f>
        <v>0.40300000000000002</v>
      </c>
      <c r="V2481" s="442">
        <f>AVERAGE(Q2481:T2481)</f>
        <v>0.120975</v>
      </c>
      <c r="W2481" s="445"/>
      <c r="X2481" s="257"/>
      <c r="Y2481" s="266">
        <v>354</v>
      </c>
    </row>
    <row r="2482" spans="3:25" ht="17.45" customHeight="1" x14ac:dyDescent="0.25">
      <c r="C2482" s="435">
        <f t="shared" si="3559"/>
        <v>45578</v>
      </c>
      <c r="D2482" s="434">
        <v>2.6200000000000001E-2</v>
      </c>
      <c r="E2482" s="436"/>
      <c r="F2482" s="434">
        <v>1.4E-2</v>
      </c>
      <c r="G2482" s="438"/>
      <c r="H2482" s="436"/>
      <c r="I2482" s="434">
        <v>1.12E-2</v>
      </c>
      <c r="J2482" s="436"/>
      <c r="K2482" s="434">
        <v>3.9E-2</v>
      </c>
      <c r="L2482" s="436"/>
      <c r="M2482" s="651">
        <f t="shared" si="3485"/>
        <v>2.8602666666666665E-2</v>
      </c>
      <c r="N2482" s="651">
        <f t="shared" si="3486"/>
        <v>3.519428571428572E-2</v>
      </c>
      <c r="O2482" s="651">
        <f t="shared" si="3487"/>
        <v>3.1069666666666662E-2</v>
      </c>
      <c r="P2482" s="651">
        <f t="shared" si="3488"/>
        <v>4.0886666666666668E-2</v>
      </c>
      <c r="Q2482" s="442">
        <f t="shared" si="3607"/>
        <v>2.6200000000000001E-2</v>
      </c>
      <c r="R2482" s="442">
        <f t="shared" si="3608"/>
        <v>1.4E-2</v>
      </c>
      <c r="S2482" s="442">
        <f t="shared" si="3609"/>
        <v>1.12E-2</v>
      </c>
      <c r="T2482" s="442">
        <f t="shared" si="3610"/>
        <v>3.9E-2</v>
      </c>
      <c r="V2482" s="442">
        <f>AVERAGE(Q2482:T2482)</f>
        <v>2.2600000000000002E-2</v>
      </c>
      <c r="W2482" s="445"/>
      <c r="X2482" s="265">
        <f>AVERAGE(Q2481:T2482)</f>
        <v>7.1787500000000004E-2</v>
      </c>
      <c r="Y2482" s="266">
        <v>354</v>
      </c>
    </row>
    <row r="2483" spans="3:25" ht="17.45" customHeight="1" x14ac:dyDescent="0.25">
      <c r="C2483" s="8">
        <f t="shared" si="3559"/>
        <v>45579</v>
      </c>
      <c r="D2483" s="260"/>
      <c r="E2483" s="261">
        <v>2.5899999999999999E-2</v>
      </c>
      <c r="F2483" s="260"/>
      <c r="G2483" s="262">
        <v>2.2200000000000001E-2</v>
      </c>
      <c r="H2483" s="261"/>
      <c r="I2483" s="260"/>
      <c r="J2483" s="261">
        <v>2.06E-2</v>
      </c>
      <c r="K2483" s="260"/>
      <c r="L2483" s="261">
        <v>5.1799999999999999E-2</v>
      </c>
      <c r="M2483" s="264">
        <f t="shared" si="3485"/>
        <v>2.8462666666666671E-2</v>
      </c>
      <c r="N2483" s="264">
        <f t="shared" si="3486"/>
        <v>3.5437142857142861E-2</v>
      </c>
      <c r="O2483" s="264">
        <f t="shared" si="3487"/>
        <v>3.1242999999999996E-2</v>
      </c>
      <c r="P2483" s="264">
        <f t="shared" si="3488"/>
        <v>4.1703333333333335E-2</v>
      </c>
      <c r="Q2483" s="265">
        <f t="shared" si="3607"/>
        <v>2.5899999999999999E-2</v>
      </c>
      <c r="R2483" s="265">
        <f t="shared" si="3608"/>
        <v>2.2200000000000001E-2</v>
      </c>
      <c r="S2483" s="265">
        <f t="shared" si="3609"/>
        <v>2.06E-2</v>
      </c>
      <c r="T2483" s="265">
        <f t="shared" si="3610"/>
        <v>5.1799999999999999E-2</v>
      </c>
      <c r="W2483" s="265">
        <f t="shared" ref="W2483:W2485" si="3611">AVERAGE(Q2483:T2483)</f>
        <v>3.0125000000000002E-2</v>
      </c>
    </row>
    <row r="2484" spans="3:25" ht="17.45" customHeight="1" x14ac:dyDescent="0.25">
      <c r="C2484" s="8">
        <f t="shared" si="3559"/>
        <v>45580</v>
      </c>
      <c r="D2484" s="260">
        <v>3.4700000000000002E-2</v>
      </c>
      <c r="E2484" s="261"/>
      <c r="F2484" s="260"/>
      <c r="G2484" s="262"/>
      <c r="H2484" s="261">
        <v>3.1399999999999997E-2</v>
      </c>
      <c r="I2484" s="260">
        <v>3.78E-2</v>
      </c>
      <c r="J2484" s="261"/>
      <c r="K2484" s="260">
        <v>4.6100000000000002E-2</v>
      </c>
      <c r="L2484" s="261"/>
      <c r="M2484" s="264">
        <f t="shared" ref="M2484:M2547" si="3612">IF(SUM(D2484:E2484)&gt;0,IFERROR(AVERAGE(D2455:E2484),""),"")</f>
        <v>2.924266666666667E-2</v>
      </c>
      <c r="N2484" s="264">
        <f t="shared" ref="N2484:N2547" si="3613">IF(SUM(F2484:H2484)&gt;0,IFERROR(AVERAGE(F2455:H2484),""),"")</f>
        <v>3.6042857142857154E-2</v>
      </c>
      <c r="O2484" s="264">
        <f t="shared" ref="O2484:O2547" si="3614">IF(SUM(I2484:J2484)&gt;0,IFERROR(AVERAGE(I2455:J2484),""),"")</f>
        <v>3.2177333333333329E-2</v>
      </c>
      <c r="P2484" s="264">
        <f t="shared" ref="P2484:P2547" si="3615">IF(SUM(K2484:L2484)&gt;0,IFERROR(AVERAGE(K2455:L2484),""),"")</f>
        <v>4.2836666666666669E-2</v>
      </c>
      <c r="Q2484" s="265">
        <f t="shared" si="3607"/>
        <v>3.4700000000000002E-2</v>
      </c>
      <c r="R2484" s="265">
        <f t="shared" si="3608"/>
        <v>3.1399999999999997E-2</v>
      </c>
      <c r="S2484" s="265">
        <f t="shared" si="3609"/>
        <v>3.78E-2</v>
      </c>
      <c r="T2484" s="265">
        <f t="shared" si="3610"/>
        <v>4.6100000000000002E-2</v>
      </c>
      <c r="W2484" s="265">
        <f t="shared" si="3611"/>
        <v>3.7499999999999999E-2</v>
      </c>
    </row>
    <row r="2485" spans="3:25" ht="17.45" customHeight="1" x14ac:dyDescent="0.25">
      <c r="C2485" s="8">
        <f t="shared" si="3559"/>
        <v>45581</v>
      </c>
      <c r="D2485" s="260"/>
      <c r="E2485" s="261">
        <v>3.2199999999999999E-2</v>
      </c>
      <c r="F2485" s="260"/>
      <c r="G2485" s="262">
        <v>4.4600000000000001E-2</v>
      </c>
      <c r="H2485" s="261"/>
      <c r="I2485" s="260"/>
      <c r="J2485" s="261">
        <v>3.2500000000000001E-2</v>
      </c>
      <c r="K2485" s="260"/>
      <c r="L2485" s="261">
        <v>5.79E-2</v>
      </c>
      <c r="M2485" s="264">
        <f t="shared" si="3612"/>
        <v>2.8372666666666668E-2</v>
      </c>
      <c r="N2485" s="264">
        <f t="shared" si="3613"/>
        <v>3.6505714285714294E-2</v>
      </c>
      <c r="O2485" s="264">
        <f t="shared" si="3614"/>
        <v>3.2347333333333325E-2</v>
      </c>
      <c r="P2485" s="264">
        <f t="shared" si="3615"/>
        <v>4.2960000000000005E-2</v>
      </c>
      <c r="Q2485" s="265">
        <f t="shared" si="3607"/>
        <v>3.2199999999999999E-2</v>
      </c>
      <c r="R2485" s="265">
        <f t="shared" si="3608"/>
        <v>4.4600000000000001E-2</v>
      </c>
      <c r="S2485" s="265">
        <f t="shared" si="3609"/>
        <v>3.2500000000000001E-2</v>
      </c>
      <c r="T2485" s="265">
        <f t="shared" si="3610"/>
        <v>5.79E-2</v>
      </c>
      <c r="W2485" s="265">
        <f t="shared" si="3611"/>
        <v>4.1800000000000004E-2</v>
      </c>
    </row>
    <row r="2486" spans="3:25" ht="17.45" customHeight="1" x14ac:dyDescent="0.25">
      <c r="C2486" s="48">
        <f t="shared" si="3559"/>
        <v>45582</v>
      </c>
      <c r="D2486" s="279">
        <v>3.4700000000000002E-2</v>
      </c>
      <c r="E2486" s="280"/>
      <c r="F2486" s="279">
        <v>3.1899999999999998E-2</v>
      </c>
      <c r="G2486" s="281"/>
      <c r="H2486" s="280">
        <v>3.2500000000000001E-2</v>
      </c>
      <c r="I2486" s="279">
        <v>3.9899999999999998E-2</v>
      </c>
      <c r="J2486" s="280"/>
      <c r="K2486" s="369">
        <v>7.1800000000000003E-2</v>
      </c>
      <c r="L2486" s="280"/>
      <c r="M2486" s="264">
        <f t="shared" si="3612"/>
        <v>2.8239333333333332E-2</v>
      </c>
      <c r="N2486" s="264">
        <f t="shared" si="3613"/>
        <v>3.6554285714285727E-2</v>
      </c>
      <c r="O2486" s="264">
        <f t="shared" si="3614"/>
        <v>3.2784000000000001E-2</v>
      </c>
      <c r="P2486" s="264">
        <f t="shared" si="3615"/>
        <v>4.4296666666666672E-2</v>
      </c>
      <c r="Q2486" s="265">
        <f t="shared" ref="Q2486:Q2489" si="3616">IFERROR(AVERAGE(D2486:E2486),"")</f>
        <v>3.4700000000000002E-2</v>
      </c>
      <c r="R2486" s="265">
        <f t="shared" ref="R2486:R2489" si="3617">IFERROR(AVERAGE(F2486:H2486),"")</f>
        <v>3.2199999999999999E-2</v>
      </c>
      <c r="S2486" s="265">
        <f t="shared" ref="S2486:S2489" si="3618">IFERROR(AVERAGE(I2486:J2486),"")</f>
        <v>3.9899999999999998E-2</v>
      </c>
      <c r="T2486" s="265">
        <f t="shared" ref="T2486:T2489" si="3619">IFERROR(AVERAGE(K2486:L2486),"")</f>
        <v>7.1800000000000003E-2</v>
      </c>
      <c r="W2486" s="265">
        <f t="shared" ref="W2486:W2487" si="3620">AVERAGE(Q2486:T2486)</f>
        <v>4.4650000000000002E-2</v>
      </c>
    </row>
    <row r="2487" spans="3:25" ht="17.45" customHeight="1" x14ac:dyDescent="0.25">
      <c r="C2487" s="8">
        <f t="shared" si="3559"/>
        <v>45583</v>
      </c>
      <c r="D2487" s="252"/>
      <c r="E2487" s="253">
        <v>3.1399999999999997E-2</v>
      </c>
      <c r="F2487" s="252"/>
      <c r="G2487" s="254">
        <v>5.3499999999999999E-2</v>
      </c>
      <c r="H2487" s="253"/>
      <c r="I2487" s="252"/>
      <c r="J2487" s="253">
        <v>2.6499999999999999E-2</v>
      </c>
      <c r="K2487" s="252"/>
      <c r="L2487" s="335">
        <v>7.2300000000000003E-2</v>
      </c>
      <c r="M2487" s="264">
        <f t="shared" si="3612"/>
        <v>2.8245999999999997E-2</v>
      </c>
      <c r="N2487" s="264">
        <f t="shared" si="3613"/>
        <v>3.7420000000000009E-2</v>
      </c>
      <c r="O2487" s="264">
        <f t="shared" si="3614"/>
        <v>3.236066666666667E-2</v>
      </c>
      <c r="P2487" s="264">
        <f t="shared" si="3615"/>
        <v>4.5290000000000011E-2</v>
      </c>
      <c r="Q2487" s="265">
        <f t="shared" si="3616"/>
        <v>3.1399999999999997E-2</v>
      </c>
      <c r="R2487" s="265">
        <f t="shared" si="3617"/>
        <v>5.3499999999999999E-2</v>
      </c>
      <c r="S2487" s="265">
        <f t="shared" si="3618"/>
        <v>2.6499999999999999E-2</v>
      </c>
      <c r="T2487" s="265">
        <f t="shared" si="3619"/>
        <v>7.2300000000000003E-2</v>
      </c>
      <c r="W2487" s="265">
        <f t="shared" si="3620"/>
        <v>4.5925000000000001E-2</v>
      </c>
      <c r="X2487" s="265">
        <f>AVERAGE(Q2483:T2487)</f>
        <v>3.9999999999999994E-2</v>
      </c>
      <c r="Y2487" s="266">
        <v>355</v>
      </c>
    </row>
    <row r="2488" spans="3:25" ht="17.45" customHeight="1" x14ac:dyDescent="0.25">
      <c r="C2488" s="435">
        <f t="shared" si="3559"/>
        <v>45584</v>
      </c>
      <c r="D2488" s="448">
        <v>2.9499999999999998E-2</v>
      </c>
      <c r="E2488" s="449"/>
      <c r="F2488" s="448">
        <v>5.2999999999999999E-2</v>
      </c>
      <c r="G2488" s="450"/>
      <c r="H2488" s="449"/>
      <c r="I2488" s="448">
        <v>2.3599999999999999E-2</v>
      </c>
      <c r="J2488" s="449"/>
      <c r="K2488" s="448">
        <v>4.3999999999999997E-2</v>
      </c>
      <c r="L2488" s="449"/>
      <c r="M2488" s="651">
        <f t="shared" si="3612"/>
        <v>2.7649333333333328E-2</v>
      </c>
      <c r="N2488" s="651">
        <f t="shared" si="3613"/>
        <v>3.8065714285714286E-2</v>
      </c>
      <c r="O2488" s="651">
        <f t="shared" si="3614"/>
        <v>3.2233999999999999E-2</v>
      </c>
      <c r="P2488" s="651">
        <f t="shared" si="3615"/>
        <v>4.5986666666666683E-2</v>
      </c>
      <c r="Q2488" s="442">
        <f t="shared" si="3616"/>
        <v>2.9499999999999998E-2</v>
      </c>
      <c r="R2488" s="442">
        <f t="shared" si="3617"/>
        <v>5.2999999999999999E-2</v>
      </c>
      <c r="S2488" s="442">
        <f t="shared" si="3618"/>
        <v>2.3599999999999999E-2</v>
      </c>
      <c r="T2488" s="442">
        <f t="shared" si="3619"/>
        <v>4.3999999999999997E-2</v>
      </c>
      <c r="V2488" s="442">
        <f>AVERAGE(Q2488:T2488)</f>
        <v>3.7524999999999996E-2</v>
      </c>
      <c r="W2488" s="445"/>
      <c r="X2488" s="257"/>
      <c r="Y2488" s="266">
        <v>355</v>
      </c>
    </row>
    <row r="2489" spans="3:25" ht="17.45" customHeight="1" x14ac:dyDescent="0.25">
      <c r="C2489" s="435">
        <f t="shared" si="3559"/>
        <v>45585</v>
      </c>
      <c r="D2489" s="448"/>
      <c r="E2489" s="449">
        <v>1.3100000000000001E-2</v>
      </c>
      <c r="F2489" s="448"/>
      <c r="G2489" s="450">
        <v>1.83E-2</v>
      </c>
      <c r="H2489" s="449"/>
      <c r="I2489" s="448"/>
      <c r="J2489" s="449">
        <v>9.4999999999999998E-3</v>
      </c>
      <c r="K2489" s="448"/>
      <c r="L2489" s="449">
        <v>2.9600000000000001E-2</v>
      </c>
      <c r="M2489" s="651">
        <f t="shared" si="3612"/>
        <v>2.6932666666666664E-2</v>
      </c>
      <c r="N2489" s="651">
        <f t="shared" si="3613"/>
        <v>3.7400000000000003E-2</v>
      </c>
      <c r="O2489" s="651">
        <f t="shared" si="3614"/>
        <v>3.1030666666666665E-2</v>
      </c>
      <c r="P2489" s="651">
        <f t="shared" si="3615"/>
        <v>4.5746666666666679E-2</v>
      </c>
      <c r="Q2489" s="442">
        <f t="shared" si="3616"/>
        <v>1.3100000000000001E-2</v>
      </c>
      <c r="R2489" s="442">
        <f t="shared" si="3617"/>
        <v>1.83E-2</v>
      </c>
      <c r="S2489" s="442">
        <f t="shared" si="3618"/>
        <v>9.4999999999999998E-3</v>
      </c>
      <c r="T2489" s="442">
        <f t="shared" si="3619"/>
        <v>2.9600000000000001E-2</v>
      </c>
      <c r="V2489" s="442">
        <f>AVERAGE(Q2489:T2489)</f>
        <v>1.7625000000000002E-2</v>
      </c>
      <c r="W2489" s="445"/>
      <c r="X2489" s="265">
        <f>AVERAGE(Q2488:T2489)</f>
        <v>2.7575000000000002E-2</v>
      </c>
      <c r="Y2489" s="266">
        <v>355</v>
      </c>
    </row>
    <row r="2490" spans="3:25" ht="17.45" customHeight="1" x14ac:dyDescent="0.25">
      <c r="C2490" s="8">
        <f t="shared" si="3559"/>
        <v>45586</v>
      </c>
      <c r="D2490" s="260">
        <v>3.0599999999999999E-2</v>
      </c>
      <c r="E2490" s="261"/>
      <c r="F2490" s="260"/>
      <c r="G2490" s="262"/>
      <c r="H2490" s="261">
        <v>3.7699999999999997E-2</v>
      </c>
      <c r="I2490" s="260">
        <v>3.9100000000000003E-2</v>
      </c>
      <c r="J2490" s="261"/>
      <c r="K2490" s="260">
        <v>5.33E-2</v>
      </c>
      <c r="L2490" s="261"/>
      <c r="M2490" s="264">
        <f t="shared" si="3612"/>
        <v>2.7509333333333327E-2</v>
      </c>
      <c r="N2490" s="264">
        <f t="shared" si="3613"/>
        <v>3.8162857142857144E-2</v>
      </c>
      <c r="O2490" s="264">
        <f t="shared" si="3614"/>
        <v>3.2015999999999996E-2</v>
      </c>
      <c r="P2490" s="264">
        <f t="shared" si="3615"/>
        <v>4.6950000000000013E-2</v>
      </c>
      <c r="Q2490" s="265">
        <f t="shared" ref="Q2490:Q2491" si="3621">IFERROR(AVERAGE(D2490:E2490),"")</f>
        <v>3.0599999999999999E-2</v>
      </c>
      <c r="R2490" s="265">
        <f t="shared" ref="R2490:R2491" si="3622">IFERROR(AVERAGE(F2490:H2490),"")</f>
        <v>3.7699999999999997E-2</v>
      </c>
      <c r="S2490" s="265">
        <f t="shared" ref="S2490:S2491" si="3623">IFERROR(AVERAGE(I2490:J2490),"")</f>
        <v>3.9100000000000003E-2</v>
      </c>
      <c r="T2490" s="265">
        <f t="shared" ref="T2490:T2491" si="3624">IFERROR(AVERAGE(K2490:L2490),"")</f>
        <v>5.33E-2</v>
      </c>
      <c r="W2490" s="265">
        <f t="shared" ref="W2490:W2491" si="3625">AVERAGE(Q2490:T2490)</f>
        <v>4.0175000000000002E-2</v>
      </c>
    </row>
    <row r="2491" spans="3:25" ht="17.45" customHeight="1" x14ac:dyDescent="0.25">
      <c r="C2491" s="8">
        <f t="shared" si="3559"/>
        <v>45587</v>
      </c>
      <c r="D2491" s="260"/>
      <c r="E2491" s="261">
        <v>2.63E-2</v>
      </c>
      <c r="F2491" s="260"/>
      <c r="G2491" s="262">
        <v>4.2099999999999999E-2</v>
      </c>
      <c r="H2491" s="261"/>
      <c r="I2491" s="260"/>
      <c r="J2491" s="261">
        <v>3.2899999999999999E-2</v>
      </c>
      <c r="K2491" s="260"/>
      <c r="L2491" s="261">
        <v>6.3500000000000001E-2</v>
      </c>
      <c r="M2491" s="264">
        <f t="shared" si="3612"/>
        <v>2.8116666666666661E-2</v>
      </c>
      <c r="N2491" s="264">
        <f t="shared" si="3613"/>
        <v>3.8917142857142865E-2</v>
      </c>
      <c r="O2491" s="264">
        <f t="shared" si="3614"/>
        <v>3.2834666666666665E-2</v>
      </c>
      <c r="P2491" s="264">
        <f t="shared" si="3615"/>
        <v>4.8596666666666663E-2</v>
      </c>
      <c r="Q2491" s="265">
        <f t="shared" si="3621"/>
        <v>2.63E-2</v>
      </c>
      <c r="R2491" s="265">
        <f t="shared" si="3622"/>
        <v>4.2099999999999999E-2</v>
      </c>
      <c r="S2491" s="265">
        <f t="shared" si="3623"/>
        <v>3.2899999999999999E-2</v>
      </c>
      <c r="T2491" s="265">
        <f t="shared" si="3624"/>
        <v>6.3500000000000001E-2</v>
      </c>
      <c r="W2491" s="265">
        <f t="shared" si="3625"/>
        <v>4.1200000000000001E-2</v>
      </c>
    </row>
    <row r="2492" spans="3:25" ht="17.45" customHeight="1" x14ac:dyDescent="0.25">
      <c r="C2492" s="48">
        <f t="shared" si="3559"/>
        <v>45588</v>
      </c>
      <c r="D2492" s="275">
        <v>4.4200000000000003E-2</v>
      </c>
      <c r="E2492" s="276"/>
      <c r="F2492" s="275">
        <v>4.2299999999999997E-2</v>
      </c>
      <c r="G2492" s="277"/>
      <c r="H2492" s="276">
        <v>3.9800000000000002E-2</v>
      </c>
      <c r="I2492" s="275">
        <v>3.9E-2</v>
      </c>
      <c r="J2492" s="276"/>
      <c r="K2492" s="275">
        <v>5.11E-2</v>
      </c>
      <c r="L2492" s="276"/>
      <c r="M2492" s="264">
        <f t="shared" si="3612"/>
        <v>2.8956666666666662E-2</v>
      </c>
      <c r="N2492" s="264">
        <f t="shared" si="3613"/>
        <v>3.9117142857142864E-2</v>
      </c>
      <c r="O2492" s="264">
        <f t="shared" si="3614"/>
        <v>3.3084666666666672E-2</v>
      </c>
      <c r="P2492" s="264">
        <f t="shared" si="3615"/>
        <v>4.9516666666666667E-2</v>
      </c>
      <c r="Q2492" s="265">
        <f t="shared" ref="Q2492" si="3626">IFERROR(AVERAGE(D2492:E2492),"")</f>
        <v>4.4200000000000003E-2</v>
      </c>
      <c r="R2492" s="265">
        <f t="shared" ref="R2492" si="3627">IFERROR(AVERAGE(F2492:H2492),"")</f>
        <v>4.1050000000000003E-2</v>
      </c>
      <c r="S2492" s="265">
        <f t="shared" ref="S2492" si="3628">IFERROR(AVERAGE(I2492:J2492),"")</f>
        <v>3.9E-2</v>
      </c>
      <c r="T2492" s="265">
        <f t="shared" ref="T2492" si="3629">IFERROR(AVERAGE(K2492:L2492),"")</f>
        <v>5.11E-2</v>
      </c>
      <c r="W2492" s="265">
        <f t="shared" ref="W2492" si="3630">AVERAGE(Q2492:T2492)</f>
        <v>4.3837500000000001E-2</v>
      </c>
    </row>
    <row r="2493" spans="3:25" ht="17.45" customHeight="1" x14ac:dyDescent="0.25">
      <c r="C2493" s="8">
        <f t="shared" si="3559"/>
        <v>45589</v>
      </c>
      <c r="D2493" s="260"/>
      <c r="E2493" s="261">
        <v>2.93E-2</v>
      </c>
      <c r="F2493" s="260"/>
      <c r="G2493" s="262">
        <v>3.9699999999999999E-2</v>
      </c>
      <c r="H2493" s="261"/>
      <c r="I2493" s="260"/>
      <c r="J2493" s="261">
        <v>3.7100000000000001E-2</v>
      </c>
      <c r="K2493" s="260"/>
      <c r="L2493" s="261">
        <v>5.6300000000000003E-2</v>
      </c>
      <c r="M2493" s="264">
        <f t="shared" si="3612"/>
        <v>2.9173333333333329E-2</v>
      </c>
      <c r="N2493" s="264">
        <f t="shared" si="3613"/>
        <v>3.9020000000000006E-2</v>
      </c>
      <c r="O2493" s="264">
        <f t="shared" si="3614"/>
        <v>3.3304666666666663E-2</v>
      </c>
      <c r="P2493" s="264">
        <f t="shared" si="3615"/>
        <v>5.0266666666666675E-2</v>
      </c>
      <c r="Q2493" s="265">
        <f t="shared" ref="Q2493:Q2499" si="3631">IFERROR(AVERAGE(D2493:E2493),"")</f>
        <v>2.93E-2</v>
      </c>
      <c r="R2493" s="265">
        <f t="shared" ref="R2493:R2499" si="3632">IFERROR(AVERAGE(F2493:H2493),"")</f>
        <v>3.9699999999999999E-2</v>
      </c>
      <c r="S2493" s="265">
        <f t="shared" ref="S2493:S2499" si="3633">IFERROR(AVERAGE(I2493:J2493),"")</f>
        <v>3.7100000000000001E-2</v>
      </c>
      <c r="T2493" s="265">
        <f t="shared" ref="T2493:T2499" si="3634">IFERROR(AVERAGE(K2493:L2493),"")</f>
        <v>5.6300000000000003E-2</v>
      </c>
      <c r="W2493" s="265">
        <f t="shared" ref="W2493:W2494" si="3635">AVERAGE(Q2493:T2493)</f>
        <v>4.0599999999999997E-2</v>
      </c>
    </row>
    <row r="2494" spans="3:25" ht="17.45" customHeight="1" x14ac:dyDescent="0.25">
      <c r="C2494" s="8">
        <f t="shared" si="3559"/>
        <v>45590</v>
      </c>
      <c r="D2494" s="260">
        <v>3.3000000000000002E-2</v>
      </c>
      <c r="E2494" s="261"/>
      <c r="F2494" s="260">
        <v>4.24E-2</v>
      </c>
      <c r="G2494" s="262"/>
      <c r="H2494" s="261"/>
      <c r="I2494" s="260">
        <v>4.3999999999999997E-2</v>
      </c>
      <c r="J2494" s="261"/>
      <c r="K2494" s="260">
        <v>5.1400000000000001E-2</v>
      </c>
      <c r="L2494" s="261"/>
      <c r="M2494" s="264">
        <f t="shared" si="3612"/>
        <v>2.906333333333333E-2</v>
      </c>
      <c r="N2494" s="264">
        <f t="shared" si="3613"/>
        <v>3.8845714285714289E-2</v>
      </c>
      <c r="O2494" s="264">
        <f t="shared" si="3614"/>
        <v>3.3531333333333337E-2</v>
      </c>
      <c r="P2494" s="264">
        <f t="shared" si="3615"/>
        <v>5.1090000000000003E-2</v>
      </c>
      <c r="Q2494" s="265">
        <f t="shared" si="3631"/>
        <v>3.3000000000000002E-2</v>
      </c>
      <c r="R2494" s="265">
        <f t="shared" si="3632"/>
        <v>4.24E-2</v>
      </c>
      <c r="S2494" s="265">
        <f t="shared" si="3633"/>
        <v>4.3999999999999997E-2</v>
      </c>
      <c r="T2494" s="265">
        <f t="shared" si="3634"/>
        <v>5.1400000000000001E-2</v>
      </c>
      <c r="W2494" s="265">
        <f t="shared" si="3635"/>
        <v>4.2700000000000002E-2</v>
      </c>
      <c r="X2494" s="265">
        <f>AVERAGE(Q2490:T2494)</f>
        <v>4.1702500000000003E-2</v>
      </c>
      <c r="Y2494" s="266">
        <v>356</v>
      </c>
    </row>
    <row r="2495" spans="3:25" ht="17.45" customHeight="1" x14ac:dyDescent="0.25">
      <c r="C2495" s="435">
        <f t="shared" si="3559"/>
        <v>45591</v>
      </c>
      <c r="D2495" s="434"/>
      <c r="E2495" s="436">
        <v>1.9900000000000001E-2</v>
      </c>
      <c r="F2495" s="434"/>
      <c r="G2495" s="488">
        <v>0.114</v>
      </c>
      <c r="H2495" s="436"/>
      <c r="I2495" s="434"/>
      <c r="J2495" s="436">
        <v>1.6799999999999999E-2</v>
      </c>
      <c r="K2495" s="434"/>
      <c r="L2495" s="436">
        <v>3.1899999999999998E-2</v>
      </c>
      <c r="M2495" s="651">
        <f t="shared" si="3612"/>
        <v>2.8676666666666666E-2</v>
      </c>
      <c r="N2495" s="651">
        <f t="shared" si="3613"/>
        <v>4.0911428571428585E-2</v>
      </c>
      <c r="O2495" s="651">
        <f t="shared" si="3614"/>
        <v>3.3101333333333337E-2</v>
      </c>
      <c r="P2495" s="651">
        <f t="shared" si="3615"/>
        <v>5.1010000000000007E-2</v>
      </c>
      <c r="Q2495" s="442">
        <f t="shared" si="3631"/>
        <v>1.9900000000000001E-2</v>
      </c>
      <c r="R2495" s="468">
        <f t="shared" si="3632"/>
        <v>0.114</v>
      </c>
      <c r="S2495" s="442">
        <f t="shared" si="3633"/>
        <v>1.6799999999999999E-2</v>
      </c>
      <c r="T2495" s="442">
        <f t="shared" si="3634"/>
        <v>3.1899999999999998E-2</v>
      </c>
      <c r="V2495" s="442">
        <f>AVERAGE(Q2495:T2495)</f>
        <v>4.565000000000001E-2</v>
      </c>
      <c r="W2495" s="445"/>
      <c r="X2495" s="257"/>
      <c r="Y2495" s="266">
        <v>356</v>
      </c>
    </row>
    <row r="2496" spans="3:25" ht="17.45" customHeight="1" x14ac:dyDescent="0.25">
      <c r="C2496" s="435">
        <f t="shared" si="3559"/>
        <v>45592</v>
      </c>
      <c r="D2496" s="434">
        <v>1.34E-2</v>
      </c>
      <c r="E2496" s="436"/>
      <c r="F2496" s="434"/>
      <c r="G2496" s="438"/>
      <c r="H2496" s="436">
        <v>1.84E-2</v>
      </c>
      <c r="I2496" s="434">
        <v>1.09E-2</v>
      </c>
      <c r="J2496" s="436"/>
      <c r="K2496" s="434">
        <v>2.35E-2</v>
      </c>
      <c r="L2496" s="436"/>
      <c r="M2496" s="651">
        <f t="shared" si="3612"/>
        <v>2.7586666666666662E-2</v>
      </c>
      <c r="N2496" s="651">
        <f t="shared" si="3613"/>
        <v>3.9140000000000008E-2</v>
      </c>
      <c r="O2496" s="651">
        <f t="shared" si="3614"/>
        <v>3.2378000000000004E-2</v>
      </c>
      <c r="P2496" s="651">
        <f t="shared" si="3615"/>
        <v>5.0950000000000009E-2</v>
      </c>
      <c r="Q2496" s="442">
        <f t="shared" si="3631"/>
        <v>1.34E-2</v>
      </c>
      <c r="R2496" s="442">
        <f t="shared" si="3632"/>
        <v>1.84E-2</v>
      </c>
      <c r="S2496" s="442">
        <f t="shared" si="3633"/>
        <v>1.09E-2</v>
      </c>
      <c r="T2496" s="442">
        <f t="shared" si="3634"/>
        <v>2.35E-2</v>
      </c>
      <c r="V2496" s="442">
        <f>AVERAGE(Q2496:T2496)</f>
        <v>1.6550000000000002E-2</v>
      </c>
      <c r="W2496" s="445"/>
      <c r="X2496" s="265">
        <f>AVERAGE(Q2495:T2496)</f>
        <v>3.1100000000000003E-2</v>
      </c>
      <c r="Y2496" s="266">
        <v>356</v>
      </c>
    </row>
    <row r="2497" spans="3:30" ht="17.45" customHeight="1" thickBot="1" x14ac:dyDescent="0.3">
      <c r="C2497" s="8">
        <f t="shared" si="3559"/>
        <v>45593</v>
      </c>
      <c r="D2497" s="252"/>
      <c r="E2497" s="253">
        <v>2.5999999999999999E-2</v>
      </c>
      <c r="F2497" s="252"/>
      <c r="G2497" s="254">
        <v>2.1999999999999999E-2</v>
      </c>
      <c r="H2497" s="253"/>
      <c r="I2497" s="252"/>
      <c r="J2497" s="253">
        <v>1.89E-2</v>
      </c>
      <c r="K2497" s="252"/>
      <c r="L2497" s="253">
        <v>3.7400000000000003E-2</v>
      </c>
      <c r="M2497" s="264">
        <f t="shared" si="3612"/>
        <v>2.7906666666666666E-2</v>
      </c>
      <c r="N2497" s="264">
        <f t="shared" si="3613"/>
        <v>3.9008571428571434E-2</v>
      </c>
      <c r="O2497" s="264">
        <f t="shared" si="3614"/>
        <v>3.2508000000000009E-2</v>
      </c>
      <c r="P2497" s="264">
        <f t="shared" si="3615"/>
        <v>5.1413333333333332E-2</v>
      </c>
      <c r="Q2497" s="265">
        <f t="shared" si="3631"/>
        <v>2.5999999999999999E-2</v>
      </c>
      <c r="R2497" s="265">
        <f t="shared" si="3632"/>
        <v>2.1999999999999999E-2</v>
      </c>
      <c r="S2497" s="265">
        <f t="shared" si="3633"/>
        <v>1.89E-2</v>
      </c>
      <c r="T2497" s="265">
        <f t="shared" si="3634"/>
        <v>3.7400000000000003E-2</v>
      </c>
      <c r="W2497" s="265">
        <f t="shared" ref="W2497:W2501" si="3636">AVERAGE(Q2497:T2497)</f>
        <v>2.6075000000000001E-2</v>
      </c>
    </row>
    <row r="2498" spans="3:30" ht="17.45" customHeight="1" thickBot="1" x14ac:dyDescent="0.3">
      <c r="C2498" s="48">
        <f t="shared" si="3559"/>
        <v>45594</v>
      </c>
      <c r="D2498" s="279">
        <v>5.7799999999999997E-2</v>
      </c>
      <c r="E2498" s="280"/>
      <c r="F2498" s="279">
        <v>3.56E-2</v>
      </c>
      <c r="G2498" s="281"/>
      <c r="H2498" s="280">
        <v>3.8899999999999997E-2</v>
      </c>
      <c r="I2498" s="279">
        <v>4.4999999999999998E-2</v>
      </c>
      <c r="J2498" s="280"/>
      <c r="K2498" s="279">
        <v>3.9399999999999998E-2</v>
      </c>
      <c r="L2498" s="280"/>
      <c r="M2498" s="264">
        <f t="shared" si="3612"/>
        <v>2.9459999999999997E-2</v>
      </c>
      <c r="N2498" s="264">
        <f t="shared" si="3613"/>
        <v>3.9920000000000004E-2</v>
      </c>
      <c r="O2498" s="264">
        <f t="shared" si="3614"/>
        <v>3.3746666666666675E-2</v>
      </c>
      <c r="P2498" s="264">
        <f t="shared" si="3615"/>
        <v>5.2236666666666674E-2</v>
      </c>
      <c r="Q2498" s="265">
        <f t="shared" si="3631"/>
        <v>5.7799999999999997E-2</v>
      </c>
      <c r="R2498" s="265">
        <f t="shared" si="3632"/>
        <v>3.7249999999999998E-2</v>
      </c>
      <c r="S2498" s="265">
        <f t="shared" si="3633"/>
        <v>4.4999999999999998E-2</v>
      </c>
      <c r="T2498" s="265">
        <f t="shared" si="3634"/>
        <v>3.9399999999999998E-2</v>
      </c>
      <c r="W2498" s="265">
        <f t="shared" si="3636"/>
        <v>4.48625E-2</v>
      </c>
      <c r="Z2498" s="514" t="s">
        <v>85</v>
      </c>
      <c r="AA2498" s="515">
        <v>2024</v>
      </c>
      <c r="AB2498" s="516"/>
      <c r="AC2498" s="516"/>
      <c r="AD2498" s="516"/>
    </row>
    <row r="2499" spans="3:30" ht="17.45" customHeight="1" x14ac:dyDescent="0.25">
      <c r="C2499" s="8">
        <f t="shared" si="3559"/>
        <v>45595</v>
      </c>
      <c r="D2499" s="252"/>
      <c r="E2499" s="253">
        <v>2.1100000000000001E-2</v>
      </c>
      <c r="F2499" s="252"/>
      <c r="G2499" s="254">
        <v>3.3000000000000002E-2</v>
      </c>
      <c r="H2499" s="253"/>
      <c r="I2499" s="252"/>
      <c r="J2499" s="253">
        <v>3.3399999999999999E-2</v>
      </c>
      <c r="K2499" s="252"/>
      <c r="L2499" s="253">
        <v>4.2200000000000001E-2</v>
      </c>
      <c r="M2499" s="264">
        <f t="shared" si="3612"/>
        <v>2.9203333333333328E-2</v>
      </c>
      <c r="N2499" s="264">
        <f t="shared" si="3613"/>
        <v>3.9765714285714293E-2</v>
      </c>
      <c r="O2499" s="264">
        <f t="shared" si="3614"/>
        <v>3.3556666666666679E-2</v>
      </c>
      <c r="P2499" s="264">
        <f t="shared" si="3615"/>
        <v>5.2136666666666678E-2</v>
      </c>
      <c r="Q2499" s="265">
        <f t="shared" si="3631"/>
        <v>2.1100000000000001E-2</v>
      </c>
      <c r="R2499" s="265">
        <f t="shared" si="3632"/>
        <v>3.3000000000000002E-2</v>
      </c>
      <c r="S2499" s="265">
        <f t="shared" si="3633"/>
        <v>3.3399999999999999E-2</v>
      </c>
      <c r="T2499" s="265">
        <f t="shared" si="3634"/>
        <v>4.2200000000000001E-2</v>
      </c>
      <c r="W2499" s="265">
        <f t="shared" si="3636"/>
        <v>3.2424999999999995E-2</v>
      </c>
      <c r="Z2499" s="517" t="s">
        <v>35</v>
      </c>
      <c r="AA2499" s="517" t="s">
        <v>1</v>
      </c>
      <c r="AB2499" s="517" t="s">
        <v>2</v>
      </c>
      <c r="AC2499" s="517" t="s">
        <v>9</v>
      </c>
      <c r="AD2499" s="517" t="s">
        <v>12</v>
      </c>
    </row>
    <row r="2500" spans="3:30" ht="17.45" customHeight="1" x14ac:dyDescent="0.25">
      <c r="C2500" s="8">
        <f t="shared" si="3559"/>
        <v>45596</v>
      </c>
      <c r="D2500" s="260">
        <v>2.6800000000000001E-2</v>
      </c>
      <c r="E2500" s="261"/>
      <c r="F2500" s="260">
        <v>3.3000000000000002E-2</v>
      </c>
      <c r="G2500" s="262"/>
      <c r="H2500" s="261"/>
      <c r="I2500" s="260">
        <v>2.86E-2</v>
      </c>
      <c r="J2500" s="261"/>
      <c r="K2500" s="260">
        <v>3.7699999999999997E-2</v>
      </c>
      <c r="L2500" s="261"/>
      <c r="M2500" s="264">
        <f t="shared" si="3612"/>
        <v>2.9246666666666664E-2</v>
      </c>
      <c r="N2500" s="264">
        <f t="shared" si="3613"/>
        <v>3.9411428571428576E-2</v>
      </c>
      <c r="O2500" s="264">
        <f t="shared" si="3614"/>
        <v>3.2930000000000001E-2</v>
      </c>
      <c r="P2500" s="264">
        <f t="shared" si="3615"/>
        <v>5.2616666666666666E-2</v>
      </c>
      <c r="Q2500" s="265">
        <f t="shared" ref="Q2500:Q2503" si="3637">IFERROR(AVERAGE(D2500:E2500),"")</f>
        <v>2.6800000000000001E-2</v>
      </c>
      <c r="R2500" s="265">
        <f t="shared" ref="R2500:R2503" si="3638">IFERROR(AVERAGE(F2500:H2500),"")</f>
        <v>3.3000000000000002E-2</v>
      </c>
      <c r="S2500" s="265">
        <f t="shared" ref="S2500:S2503" si="3639">IFERROR(AVERAGE(I2500:J2500),"")</f>
        <v>2.86E-2</v>
      </c>
      <c r="T2500" s="265">
        <f t="shared" ref="T2500:T2503" si="3640">IFERROR(AVERAGE(K2500:L2500),"")</f>
        <v>3.7699999999999997E-2</v>
      </c>
      <c r="W2500" s="265">
        <f t="shared" si="3636"/>
        <v>3.1524999999999997E-2</v>
      </c>
      <c r="Z2500" s="518" t="s">
        <v>58</v>
      </c>
      <c r="AA2500" s="519">
        <f>AVERAGE(D2470:E2500)</f>
        <v>2.91258064516129E-2</v>
      </c>
      <c r="AB2500" s="519">
        <f>AVERAGE(F2470:H2500)</f>
        <v>3.9577777777777781E-2</v>
      </c>
      <c r="AC2500" s="519">
        <f>AVERAGE(I2470:J2500)</f>
        <v>3.3396774193548397E-2</v>
      </c>
      <c r="AD2500" s="519">
        <f>AVERAGE(K2470:L2500)</f>
        <v>5.1670967741935497E-2</v>
      </c>
    </row>
    <row r="2501" spans="3:30" ht="17.45" customHeight="1" x14ac:dyDescent="0.25">
      <c r="C2501" s="8">
        <f t="shared" si="3559"/>
        <v>45597</v>
      </c>
      <c r="D2501" s="260"/>
      <c r="E2501" s="261">
        <v>1.89E-2</v>
      </c>
      <c r="F2501" s="260"/>
      <c r="G2501" s="262">
        <v>2.7099999999999999E-2</v>
      </c>
      <c r="H2501" s="261"/>
      <c r="I2501" s="260"/>
      <c r="J2501" s="261">
        <v>2.9700000000000001E-2</v>
      </c>
      <c r="K2501" s="260"/>
      <c r="L2501" s="261">
        <v>3.61E-2</v>
      </c>
      <c r="M2501" s="264">
        <f t="shared" si="3612"/>
        <v>2.8906666666666671E-2</v>
      </c>
      <c r="N2501" s="264">
        <f t="shared" si="3613"/>
        <v>3.9019999999999999E-2</v>
      </c>
      <c r="O2501" s="264">
        <f t="shared" si="3614"/>
        <v>3.2246666666666673E-2</v>
      </c>
      <c r="P2501" s="264">
        <f t="shared" si="3615"/>
        <v>5.2626666666666683E-2</v>
      </c>
      <c r="Q2501" s="265">
        <f t="shared" si="3637"/>
        <v>1.89E-2</v>
      </c>
      <c r="R2501" s="265">
        <f t="shared" si="3638"/>
        <v>2.7099999999999999E-2</v>
      </c>
      <c r="S2501" s="265">
        <f t="shared" si="3639"/>
        <v>2.9700000000000001E-2</v>
      </c>
      <c r="T2501" s="265">
        <f t="shared" si="3640"/>
        <v>3.61E-2</v>
      </c>
      <c r="W2501" s="265">
        <f t="shared" si="3636"/>
        <v>2.7950000000000003E-2</v>
      </c>
      <c r="X2501" s="265">
        <f>AVERAGE(Q2497:T2501)</f>
        <v>3.2567499999999992E-2</v>
      </c>
      <c r="Y2501" s="266">
        <v>357</v>
      </c>
      <c r="Z2501" s="518" t="s">
        <v>59</v>
      </c>
      <c r="AA2501" s="519">
        <f>MAX(D2470:E2500)</f>
        <v>5.7799999999999997E-2</v>
      </c>
      <c r="AB2501" s="519">
        <f>MAX(F2470:H2500)</f>
        <v>0.114</v>
      </c>
      <c r="AC2501" s="519">
        <f>MAX(I2470:J2500)</f>
        <v>9.2499999999999999E-2</v>
      </c>
      <c r="AD2501" s="519">
        <f>MAX(K2470:L2500)</f>
        <v>0.40300000000000002</v>
      </c>
    </row>
    <row r="2502" spans="3:30" ht="17.45" customHeight="1" thickBot="1" x14ac:dyDescent="0.3">
      <c r="C2502" s="435">
        <f t="shared" si="3559"/>
        <v>45598</v>
      </c>
      <c r="D2502" s="434">
        <v>9.9500000000000005E-3</v>
      </c>
      <c r="E2502" s="436"/>
      <c r="F2502" s="434"/>
      <c r="G2502" s="438"/>
      <c r="H2502" s="436">
        <v>8.5199999999999998E-3</v>
      </c>
      <c r="I2502" s="434">
        <v>8.8100000000000001E-3</v>
      </c>
      <c r="J2502" s="436"/>
      <c r="K2502" s="434">
        <v>3.1199999999999999E-2</v>
      </c>
      <c r="L2502" s="436"/>
      <c r="M2502" s="651">
        <f t="shared" si="3612"/>
        <v>2.8071666666666668E-2</v>
      </c>
      <c r="N2502" s="651">
        <f t="shared" si="3613"/>
        <v>3.8086285714285718E-2</v>
      </c>
      <c r="O2502" s="651">
        <f t="shared" si="3614"/>
        <v>3.1350333333333334E-2</v>
      </c>
      <c r="P2502" s="651">
        <f t="shared" si="3615"/>
        <v>5.2813333333333337E-2</v>
      </c>
      <c r="Q2502" s="442">
        <f t="shared" si="3637"/>
        <v>9.9500000000000005E-3</v>
      </c>
      <c r="R2502" s="442">
        <f t="shared" si="3638"/>
        <v>8.5199999999999998E-3</v>
      </c>
      <c r="S2502" s="442">
        <f t="shared" si="3639"/>
        <v>8.8100000000000001E-3</v>
      </c>
      <c r="T2502" s="442">
        <f t="shared" si="3640"/>
        <v>3.1199999999999999E-2</v>
      </c>
      <c r="V2502" s="442">
        <f>AVERAGE(Q2502:T2502)</f>
        <v>1.4619999999999999E-2</v>
      </c>
      <c r="W2502" s="445"/>
      <c r="X2502" s="257"/>
      <c r="Y2502" s="266">
        <v>357</v>
      </c>
      <c r="Z2502" s="520" t="s">
        <v>128</v>
      </c>
      <c r="AA2502" s="521">
        <f>COUNTIF(D2470:E2500,"&gt;=0.075")</f>
        <v>0</v>
      </c>
      <c r="AB2502" s="521">
        <f>COUNTIF(F2470:H2500,"&gt;=0.075")</f>
        <v>2</v>
      </c>
      <c r="AC2502" s="521">
        <f>COUNTIF(I2470:J2500,"&gt;=0.075")</f>
        <v>1</v>
      </c>
      <c r="AD2502" s="521">
        <f>COUNTIF(K2470:L2500,"&gt;=0.075")</f>
        <v>1</v>
      </c>
    </row>
    <row r="2503" spans="3:30" ht="17.45" customHeight="1" thickBot="1" x14ac:dyDescent="0.3">
      <c r="C2503" s="435">
        <f t="shared" si="3559"/>
        <v>45599</v>
      </c>
      <c r="D2503" s="434"/>
      <c r="E2503" s="436">
        <v>1.2800000000000001E-2</v>
      </c>
      <c r="F2503" s="434"/>
      <c r="G2503" s="438">
        <v>8.3599999999999994E-3</v>
      </c>
      <c r="H2503" s="436"/>
      <c r="I2503" s="434"/>
      <c r="J2503" s="436">
        <v>5.9199999999999999E-3</v>
      </c>
      <c r="K2503" s="434"/>
      <c r="L2503" s="436">
        <v>2.9399999999999999E-2</v>
      </c>
      <c r="M2503" s="651">
        <f t="shared" si="3612"/>
        <v>2.7625000000000007E-2</v>
      </c>
      <c r="N2503" s="651">
        <f t="shared" si="3613"/>
        <v>3.7373714285714274E-2</v>
      </c>
      <c r="O2503" s="651">
        <f t="shared" si="3614"/>
        <v>3.039766666666667E-2</v>
      </c>
      <c r="P2503" s="651">
        <f t="shared" si="3615"/>
        <v>5.2743333333333343E-2</v>
      </c>
      <c r="Q2503" s="442">
        <f t="shared" si="3637"/>
        <v>1.2800000000000001E-2</v>
      </c>
      <c r="R2503" s="442">
        <f t="shared" si="3638"/>
        <v>8.3599999999999994E-3</v>
      </c>
      <c r="S2503" s="442">
        <f t="shared" si="3639"/>
        <v>5.9199999999999999E-3</v>
      </c>
      <c r="T2503" s="442">
        <f t="shared" si="3640"/>
        <v>2.9399999999999999E-2</v>
      </c>
      <c r="V2503" s="442">
        <f>AVERAGE(Q2503:T2503)</f>
        <v>1.4120000000000001E-2</v>
      </c>
      <c r="W2503" s="445"/>
      <c r="X2503" s="265">
        <f>AVERAGE(Q2502:T2503)</f>
        <v>1.4369999999999997E-2</v>
      </c>
      <c r="Y2503" s="266">
        <v>357</v>
      </c>
      <c r="AC2503" s="664">
        <f>SUM(AA2502:AD2502)</f>
        <v>4</v>
      </c>
      <c r="AD2503" s="522">
        <f>AVERAGE(AA2500:AD2500)</f>
        <v>3.8442831541218643E-2</v>
      </c>
    </row>
    <row r="2504" spans="3:30" ht="17.45" customHeight="1" x14ac:dyDescent="0.25">
      <c r="C2504" s="48">
        <f t="shared" si="3559"/>
        <v>45600</v>
      </c>
      <c r="D2504" s="275">
        <v>2.47E-2</v>
      </c>
      <c r="E2504" s="276"/>
      <c r="F2504" s="275">
        <v>3.6799999999999999E-2</v>
      </c>
      <c r="G2504" s="277"/>
      <c r="H2504" s="276">
        <v>3.5799999999999998E-2</v>
      </c>
      <c r="I2504" s="275">
        <v>5.1499999999999997E-2</v>
      </c>
      <c r="J2504" s="276"/>
      <c r="K2504" s="275">
        <v>3.7900000000000003E-2</v>
      </c>
      <c r="L2504" s="276"/>
      <c r="M2504" s="264">
        <f t="shared" si="3612"/>
        <v>2.7905000000000003E-2</v>
      </c>
      <c r="N2504" s="264">
        <f t="shared" si="3613"/>
        <v>3.7693714285714282E-2</v>
      </c>
      <c r="O2504" s="264">
        <f t="shared" si="3614"/>
        <v>3.159766666666667E-2</v>
      </c>
      <c r="P2504" s="264">
        <f t="shared" si="3615"/>
        <v>5.3550000000000007E-2</v>
      </c>
      <c r="Q2504" s="265">
        <f t="shared" ref="Q2504:Q2505" si="3641">IFERROR(AVERAGE(D2504:E2504),"")</f>
        <v>2.47E-2</v>
      </c>
      <c r="R2504" s="265">
        <f t="shared" ref="R2504:R2505" si="3642">IFERROR(AVERAGE(F2504:H2504),"")</f>
        <v>3.6299999999999999E-2</v>
      </c>
      <c r="S2504" s="265">
        <f t="shared" ref="S2504:S2505" si="3643">IFERROR(AVERAGE(I2504:J2504),"")</f>
        <v>5.1499999999999997E-2</v>
      </c>
      <c r="T2504" s="265">
        <f t="shared" ref="T2504:T2505" si="3644">IFERROR(AVERAGE(K2504:L2504),"")</f>
        <v>3.7900000000000003E-2</v>
      </c>
      <c r="W2504" s="265">
        <f t="shared" ref="W2504:W2505" si="3645">AVERAGE(Q2504:T2504)</f>
        <v>3.7599999999999995E-2</v>
      </c>
      <c r="AA2504" s="605">
        <f>AA2500-AA2469</f>
        <v>-6.7701935483870969E-3</v>
      </c>
      <c r="AB2504" s="605">
        <f t="shared" ref="AB2504:AD2504" si="3646">AB2500-AB2469</f>
        <v>3.1720634920634969E-3</v>
      </c>
      <c r="AC2504" s="605">
        <f t="shared" si="3646"/>
        <v>3.5104408602150659E-3</v>
      </c>
      <c r="AD2504" s="605">
        <f t="shared" si="3646"/>
        <v>1.9184301075268834E-2</v>
      </c>
    </row>
    <row r="2505" spans="3:30" ht="17.45" customHeight="1" x14ac:dyDescent="0.25">
      <c r="C2505" s="8">
        <f t="shared" si="3559"/>
        <v>45601</v>
      </c>
      <c r="D2505" s="260"/>
      <c r="E2505" s="261">
        <v>2.8000000000000001E-2</v>
      </c>
      <c r="F2505" s="260"/>
      <c r="G2505" s="402">
        <v>7.7499999999999999E-2</v>
      </c>
      <c r="H2505" s="261"/>
      <c r="I2505" s="260"/>
      <c r="J2505" s="261">
        <v>2.52E-2</v>
      </c>
      <c r="K2505" s="260"/>
      <c r="L2505" s="134">
        <v>7.4300000000000005E-2</v>
      </c>
      <c r="M2505" s="264">
        <f t="shared" si="3612"/>
        <v>2.792833333333334E-2</v>
      </c>
      <c r="N2505" s="264">
        <f t="shared" si="3613"/>
        <v>3.9162285714285705E-2</v>
      </c>
      <c r="O2505" s="264">
        <f t="shared" si="3614"/>
        <v>3.2064333333333341E-2</v>
      </c>
      <c r="P2505" s="264">
        <f t="shared" si="3615"/>
        <v>5.553000000000001E-2</v>
      </c>
      <c r="Q2505" s="265">
        <f t="shared" si="3641"/>
        <v>2.8000000000000001E-2</v>
      </c>
      <c r="R2505" s="334">
        <f t="shared" si="3642"/>
        <v>7.7499999999999999E-2</v>
      </c>
      <c r="S2505" s="265">
        <f t="shared" si="3643"/>
        <v>2.52E-2</v>
      </c>
      <c r="T2505" s="334">
        <f t="shared" si="3644"/>
        <v>7.4300000000000005E-2</v>
      </c>
      <c r="W2505" s="265">
        <f t="shared" si="3645"/>
        <v>5.1249999999999997E-2</v>
      </c>
      <c r="AD2505" s="605">
        <f>AD2503-AD2472</f>
        <v>4.7741529697900784E-3</v>
      </c>
    </row>
    <row r="2506" spans="3:30" ht="17.45" customHeight="1" x14ac:dyDescent="0.25">
      <c r="C2506" s="8">
        <f t="shared" si="3559"/>
        <v>45602</v>
      </c>
      <c r="D2506" s="260">
        <v>2.7900000000000001E-2</v>
      </c>
      <c r="E2506" s="261"/>
      <c r="F2506" s="332">
        <v>9.1999999999999998E-2</v>
      </c>
      <c r="G2506" s="262"/>
      <c r="H2506" s="261"/>
      <c r="I2506" s="260">
        <v>4.41E-2</v>
      </c>
      <c r="J2506" s="261"/>
      <c r="K2506" s="332">
        <v>6.9400000000000003E-2</v>
      </c>
      <c r="L2506" s="261"/>
      <c r="M2506" s="264">
        <f t="shared" si="3612"/>
        <v>2.8018333333333346E-2</v>
      </c>
      <c r="N2506" s="264">
        <f t="shared" si="3613"/>
        <v>3.9307999999999996E-2</v>
      </c>
      <c r="O2506" s="264">
        <f t="shared" si="3614"/>
        <v>3.214100000000001E-2</v>
      </c>
      <c r="P2506" s="264">
        <f t="shared" si="3615"/>
        <v>5.7216666666666673E-2</v>
      </c>
      <c r="Q2506" s="265">
        <f t="shared" ref="Q2506:Q2507" si="3647">IFERROR(AVERAGE(D2506:E2506),"")</f>
        <v>2.7900000000000001E-2</v>
      </c>
      <c r="R2506" s="334">
        <f t="shared" ref="R2506:R2507" si="3648">IFERROR(AVERAGE(F2506:H2506),"")</f>
        <v>9.1999999999999998E-2</v>
      </c>
      <c r="S2506" s="265">
        <f t="shared" ref="S2506:S2507" si="3649">IFERROR(AVERAGE(I2506:J2506),"")</f>
        <v>4.41E-2</v>
      </c>
      <c r="T2506" s="334">
        <f t="shared" ref="T2506:T2507" si="3650">IFERROR(AVERAGE(K2506:L2506),"")</f>
        <v>6.9400000000000003E-2</v>
      </c>
      <c r="W2506" s="265">
        <f t="shared" ref="W2506:W2507" si="3651">AVERAGE(Q2506:T2506)</f>
        <v>5.8349999999999999E-2</v>
      </c>
    </row>
    <row r="2507" spans="3:30" ht="17.45" customHeight="1" x14ac:dyDescent="0.25">
      <c r="C2507" s="8">
        <f t="shared" si="3559"/>
        <v>45603</v>
      </c>
      <c r="D2507" s="260"/>
      <c r="E2507" s="261">
        <v>2.4400000000000002E-2</v>
      </c>
      <c r="F2507" s="260"/>
      <c r="G2507" s="262">
        <v>4.6300000000000001E-2</v>
      </c>
      <c r="H2507" s="261"/>
      <c r="I2507" s="260"/>
      <c r="J2507" s="261">
        <v>4.1599999999999998E-2</v>
      </c>
      <c r="K2507" s="260"/>
      <c r="L2507" s="261">
        <v>5.8200000000000002E-2</v>
      </c>
      <c r="M2507" s="264">
        <f t="shared" si="3612"/>
        <v>2.8011666666666671E-2</v>
      </c>
      <c r="N2507" s="264">
        <f t="shared" si="3613"/>
        <v>3.8659428571428567E-2</v>
      </c>
      <c r="O2507" s="264">
        <f t="shared" si="3614"/>
        <v>3.0444333333333337E-2</v>
      </c>
      <c r="P2507" s="264">
        <f t="shared" si="3615"/>
        <v>5.8140000000000004E-2</v>
      </c>
      <c r="Q2507" s="265">
        <f t="shared" si="3647"/>
        <v>2.4400000000000002E-2</v>
      </c>
      <c r="R2507" s="265">
        <f t="shared" si="3648"/>
        <v>4.6300000000000001E-2</v>
      </c>
      <c r="S2507" s="265">
        <f t="shared" si="3649"/>
        <v>4.1599999999999998E-2</v>
      </c>
      <c r="T2507" s="265">
        <f t="shared" si="3650"/>
        <v>5.8200000000000002E-2</v>
      </c>
      <c r="W2507" s="265">
        <f t="shared" si="3651"/>
        <v>4.2624999999999996E-2</v>
      </c>
    </row>
    <row r="2508" spans="3:30" ht="17.45" customHeight="1" x14ac:dyDescent="0.25">
      <c r="C2508" s="8">
        <f t="shared" si="3559"/>
        <v>45604</v>
      </c>
      <c r="D2508" s="260">
        <v>0.02</v>
      </c>
      <c r="E2508" s="261"/>
      <c r="F2508" s="260"/>
      <c r="G2508" s="262"/>
      <c r="H2508" s="261">
        <v>2.4500000000000001E-2</v>
      </c>
      <c r="I2508" s="260">
        <v>3.44E-2</v>
      </c>
      <c r="J2508" s="261"/>
      <c r="K2508" s="260">
        <v>3.9600000000000003E-2</v>
      </c>
      <c r="L2508" s="261"/>
      <c r="M2508" s="264">
        <f t="shared" si="3612"/>
        <v>2.7751666666666671E-2</v>
      </c>
      <c r="N2508" s="264">
        <f t="shared" si="3613"/>
        <v>3.8282285714285713E-2</v>
      </c>
      <c r="O2508" s="264">
        <f t="shared" si="3614"/>
        <v>3.0021000000000003E-2</v>
      </c>
      <c r="P2508" s="264">
        <f t="shared" si="3615"/>
        <v>5.8553333333333353E-2</v>
      </c>
      <c r="Q2508" s="265">
        <f t="shared" ref="Q2508:Q2510" si="3652">IFERROR(AVERAGE(D2508:E2508),"")</f>
        <v>0.02</v>
      </c>
      <c r="R2508" s="265">
        <f t="shared" ref="R2508:R2510" si="3653">IFERROR(AVERAGE(F2508:H2508),"")</f>
        <v>2.4500000000000001E-2</v>
      </c>
      <c r="S2508" s="265">
        <f t="shared" ref="S2508:S2510" si="3654">IFERROR(AVERAGE(I2508:J2508),"")</f>
        <v>3.44E-2</v>
      </c>
      <c r="T2508" s="265">
        <f t="shared" ref="T2508:T2510" si="3655">IFERROR(AVERAGE(K2508:L2508),"")</f>
        <v>3.9600000000000003E-2</v>
      </c>
      <c r="W2508" s="265">
        <f t="shared" ref="W2508" si="3656">AVERAGE(Q2508:T2508)</f>
        <v>2.9624999999999999E-2</v>
      </c>
      <c r="X2508" s="265">
        <f>AVERAGE(Q2504:T2508)</f>
        <v>4.3889999999999998E-2</v>
      </c>
      <c r="Y2508" s="266">
        <v>358</v>
      </c>
    </row>
    <row r="2509" spans="3:30" ht="17.45" customHeight="1" x14ac:dyDescent="0.25">
      <c r="C2509" s="435">
        <f t="shared" si="3559"/>
        <v>45605</v>
      </c>
      <c r="D2509" s="434"/>
      <c r="E2509" s="436">
        <v>1.95E-2</v>
      </c>
      <c r="F2509" s="434"/>
      <c r="G2509" s="438">
        <v>1.9099999999999999E-2</v>
      </c>
      <c r="H2509" s="436"/>
      <c r="I2509" s="434"/>
      <c r="J2509" s="436">
        <v>1.8200000000000001E-2</v>
      </c>
      <c r="K2509" s="434"/>
      <c r="L2509" s="436">
        <v>4.02E-2</v>
      </c>
      <c r="M2509" s="651">
        <f t="shared" si="3612"/>
        <v>2.7225000000000006E-2</v>
      </c>
      <c r="N2509" s="651">
        <f t="shared" si="3613"/>
        <v>3.771942857142857E-2</v>
      </c>
      <c r="O2509" s="651">
        <f t="shared" si="3614"/>
        <v>2.8937666666666664E-2</v>
      </c>
      <c r="P2509" s="651">
        <f t="shared" si="3615"/>
        <v>5.8493333333333349E-2</v>
      </c>
      <c r="Q2509" s="442">
        <f t="shared" si="3652"/>
        <v>1.95E-2</v>
      </c>
      <c r="R2509" s="442">
        <f t="shared" si="3653"/>
        <v>1.9099999999999999E-2</v>
      </c>
      <c r="S2509" s="442">
        <f t="shared" si="3654"/>
        <v>1.8200000000000001E-2</v>
      </c>
      <c r="T2509" s="442">
        <f t="shared" si="3655"/>
        <v>4.02E-2</v>
      </c>
      <c r="V2509" s="442">
        <f>AVERAGE(Q2509:T2509)</f>
        <v>2.4250000000000001E-2</v>
      </c>
      <c r="W2509" s="445"/>
      <c r="X2509" s="257"/>
      <c r="Y2509" s="266">
        <v>358</v>
      </c>
    </row>
    <row r="2510" spans="3:30" ht="17.45" customHeight="1" x14ac:dyDescent="0.25">
      <c r="C2510" s="48">
        <f t="shared" si="3559"/>
        <v>45606</v>
      </c>
      <c r="D2510" s="434">
        <v>2.4E-2</v>
      </c>
      <c r="E2510" s="436"/>
      <c r="F2510" s="434">
        <v>3.44E-2</v>
      </c>
      <c r="G2510" s="438"/>
      <c r="H2510" s="436">
        <v>3.3300000000000003E-2</v>
      </c>
      <c r="I2510" s="434">
        <v>1.52E-2</v>
      </c>
      <c r="J2510" s="436"/>
      <c r="K2510" s="434">
        <v>2.7300000000000001E-2</v>
      </c>
      <c r="L2510" s="436"/>
      <c r="M2510" s="651">
        <f t="shared" si="3612"/>
        <v>2.6738333333333343E-2</v>
      </c>
      <c r="N2510" s="651">
        <f t="shared" si="3613"/>
        <v>3.7376571428571433E-2</v>
      </c>
      <c r="O2510" s="651">
        <f t="shared" si="3614"/>
        <v>2.8090999999999994E-2</v>
      </c>
      <c r="P2510" s="651">
        <f t="shared" si="3615"/>
        <v>5.8226666666666684E-2</v>
      </c>
      <c r="Q2510" s="442">
        <f t="shared" si="3652"/>
        <v>2.4E-2</v>
      </c>
      <c r="R2510" s="442">
        <f t="shared" si="3653"/>
        <v>3.3850000000000005E-2</v>
      </c>
      <c r="S2510" s="442">
        <f t="shared" si="3654"/>
        <v>1.52E-2</v>
      </c>
      <c r="T2510" s="442">
        <f t="shared" si="3655"/>
        <v>2.7300000000000001E-2</v>
      </c>
      <c r="V2510" s="442">
        <f>AVERAGE(Q2510:T2510)</f>
        <v>2.5087500000000002E-2</v>
      </c>
      <c r="W2510" s="445"/>
      <c r="X2510" s="265">
        <f>AVERAGE(Q2509:T2510)</f>
        <v>2.4668749999999996E-2</v>
      </c>
      <c r="Y2510" s="266">
        <v>358</v>
      </c>
    </row>
    <row r="2511" spans="3:30" ht="17.45" customHeight="1" x14ac:dyDescent="0.25">
      <c r="C2511" s="8">
        <f t="shared" si="3559"/>
        <v>45607</v>
      </c>
      <c r="D2511" s="260"/>
      <c r="E2511" s="261">
        <v>4.0500000000000001E-2</v>
      </c>
      <c r="F2511" s="260"/>
      <c r="G2511" s="262">
        <v>6.4299999999999996E-2</v>
      </c>
      <c r="H2511" s="261"/>
      <c r="I2511" s="260"/>
      <c r="J2511" s="261">
        <v>2.7199999999999998E-2</v>
      </c>
      <c r="K2511" s="260"/>
      <c r="L2511" s="134">
        <v>8.0100000000000005E-2</v>
      </c>
      <c r="M2511" s="264">
        <f t="shared" si="3612"/>
        <v>2.6891666666666671E-2</v>
      </c>
      <c r="N2511" s="264">
        <f t="shared" si="3613"/>
        <v>3.8522285714285717E-2</v>
      </c>
      <c r="O2511" s="264">
        <f t="shared" si="3614"/>
        <v>2.8304333333333331E-2</v>
      </c>
      <c r="P2511" s="264">
        <f t="shared" si="3615"/>
        <v>4.7463333333333337E-2</v>
      </c>
      <c r="Q2511" s="265">
        <f t="shared" ref="Q2511:Q2514" si="3657">IFERROR(AVERAGE(D2511:E2511),"")</f>
        <v>4.0500000000000001E-2</v>
      </c>
      <c r="R2511" s="265">
        <f t="shared" ref="R2511:R2514" si="3658">IFERROR(AVERAGE(F2511:H2511),"")</f>
        <v>6.4299999999999996E-2</v>
      </c>
      <c r="S2511" s="265">
        <f t="shared" ref="S2511:S2514" si="3659">IFERROR(AVERAGE(I2511:J2511),"")</f>
        <v>2.7199999999999998E-2</v>
      </c>
      <c r="T2511" s="334">
        <f t="shared" ref="T2511:T2514" si="3660">IFERROR(AVERAGE(K2511:L2511),"")</f>
        <v>8.0100000000000005E-2</v>
      </c>
      <c r="W2511" s="265">
        <f t="shared" ref="W2511:W2514" si="3661">AVERAGE(Q2511:T2511)</f>
        <v>5.3025000000000003E-2</v>
      </c>
    </row>
    <row r="2512" spans="3:30" ht="17.45" customHeight="1" x14ac:dyDescent="0.25">
      <c r="C2512" s="8">
        <f t="shared" si="3559"/>
        <v>45608</v>
      </c>
      <c r="D2512" s="260">
        <v>2.5000000000000001E-2</v>
      </c>
      <c r="E2512" s="261"/>
      <c r="F2512" s="260">
        <v>2.0299999999999999E-2</v>
      </c>
      <c r="G2512" s="262"/>
      <c r="H2512" s="261"/>
      <c r="I2512" s="260">
        <v>1.54E-2</v>
      </c>
      <c r="J2512" s="261"/>
      <c r="K2512" s="260">
        <v>2.5899999999999999E-2</v>
      </c>
      <c r="L2512" s="261"/>
      <c r="M2512" s="264">
        <f t="shared" si="3612"/>
        <v>2.6851666666666673E-2</v>
      </c>
      <c r="N2512" s="264">
        <f t="shared" si="3613"/>
        <v>3.8702285714285717E-2</v>
      </c>
      <c r="O2512" s="264">
        <f t="shared" si="3614"/>
        <v>2.8444333333333332E-2</v>
      </c>
      <c r="P2512" s="264">
        <f t="shared" si="3615"/>
        <v>4.7026666666666675E-2</v>
      </c>
      <c r="Q2512" s="265">
        <f t="shared" si="3657"/>
        <v>2.5000000000000001E-2</v>
      </c>
      <c r="R2512" s="265">
        <f t="shared" si="3658"/>
        <v>2.0299999999999999E-2</v>
      </c>
      <c r="S2512" s="265">
        <f t="shared" si="3659"/>
        <v>1.54E-2</v>
      </c>
      <c r="T2512" s="265">
        <f t="shared" si="3660"/>
        <v>2.5899999999999999E-2</v>
      </c>
      <c r="W2512" s="265">
        <f t="shared" si="3661"/>
        <v>2.1650000000000003E-2</v>
      </c>
    </row>
    <row r="2513" spans="3:30" ht="17.45" customHeight="1" x14ac:dyDescent="0.25">
      <c r="C2513" s="8">
        <f t="shared" si="3559"/>
        <v>45609</v>
      </c>
      <c r="D2513" s="260"/>
      <c r="E2513" s="261">
        <v>5.9200000000000003E-2</v>
      </c>
      <c r="F2513" s="260"/>
      <c r="G2513" s="262">
        <v>5.8700000000000002E-2</v>
      </c>
      <c r="H2513" s="261"/>
      <c r="I2513" s="260"/>
      <c r="J2513" s="261">
        <v>4.2299999999999997E-2</v>
      </c>
      <c r="K2513" s="260"/>
      <c r="L2513" s="134">
        <v>8.5999999999999993E-2</v>
      </c>
      <c r="M2513" s="264">
        <f t="shared" si="3612"/>
        <v>2.7961666666666673E-2</v>
      </c>
      <c r="N2513" s="264">
        <f t="shared" si="3613"/>
        <v>3.9745142857142861E-2</v>
      </c>
      <c r="O2513" s="264">
        <f t="shared" si="3614"/>
        <v>2.9167666666666661E-2</v>
      </c>
      <c r="P2513" s="264">
        <f t="shared" si="3615"/>
        <v>4.8166666666666677E-2</v>
      </c>
      <c r="Q2513" s="265">
        <f t="shared" si="3657"/>
        <v>5.9200000000000003E-2</v>
      </c>
      <c r="R2513" s="265">
        <f t="shared" si="3658"/>
        <v>5.8700000000000002E-2</v>
      </c>
      <c r="S2513" s="265">
        <f t="shared" si="3659"/>
        <v>4.2299999999999997E-2</v>
      </c>
      <c r="T2513" s="334">
        <f t="shared" si="3660"/>
        <v>8.5999999999999993E-2</v>
      </c>
      <c r="W2513" s="265">
        <f t="shared" si="3661"/>
        <v>6.1550000000000001E-2</v>
      </c>
    </row>
    <row r="2514" spans="3:30" ht="17.45" customHeight="1" x14ac:dyDescent="0.25">
      <c r="C2514" s="8">
        <f t="shared" si="3559"/>
        <v>45610</v>
      </c>
      <c r="D2514" s="332">
        <v>7.2700000000000001E-2</v>
      </c>
      <c r="E2514" s="261"/>
      <c r="F2514" s="260"/>
      <c r="G2514" s="262"/>
      <c r="H2514" s="261">
        <v>5.0700000000000002E-2</v>
      </c>
      <c r="I2514" s="260">
        <v>3.73E-2</v>
      </c>
      <c r="J2514" s="261"/>
      <c r="K2514" s="260">
        <v>6.6900000000000001E-2</v>
      </c>
      <c r="L2514" s="261"/>
      <c r="M2514" s="264">
        <f t="shared" si="3612"/>
        <v>2.9228333333333342E-2</v>
      </c>
      <c r="N2514" s="264">
        <f t="shared" si="3613"/>
        <v>4.0296571428571425E-2</v>
      </c>
      <c r="O2514" s="264">
        <f t="shared" si="3614"/>
        <v>2.9150999999999993E-2</v>
      </c>
      <c r="P2514" s="264">
        <f t="shared" si="3615"/>
        <v>4.8860000000000015E-2</v>
      </c>
      <c r="Q2514" s="334">
        <f t="shared" si="3657"/>
        <v>7.2700000000000001E-2</v>
      </c>
      <c r="R2514" s="265">
        <f t="shared" si="3658"/>
        <v>5.0700000000000002E-2</v>
      </c>
      <c r="S2514" s="265">
        <f t="shared" si="3659"/>
        <v>3.73E-2</v>
      </c>
      <c r="T2514" s="265">
        <f t="shared" si="3660"/>
        <v>6.6900000000000001E-2</v>
      </c>
      <c r="W2514" s="265">
        <f t="shared" si="3661"/>
        <v>5.6900000000000006E-2</v>
      </c>
    </row>
    <row r="2515" spans="3:30" ht="17.45" customHeight="1" x14ac:dyDescent="0.25">
      <c r="C2515" s="8">
        <f t="shared" si="3559"/>
        <v>45611</v>
      </c>
      <c r="D2515" s="260"/>
      <c r="E2515" s="261">
        <v>4.2000000000000003E-2</v>
      </c>
      <c r="F2515" s="260"/>
      <c r="G2515" s="262">
        <v>5.7599999999999998E-2</v>
      </c>
      <c r="H2515" s="261"/>
      <c r="I2515" s="260"/>
      <c r="J2515" s="261">
        <v>3.8300000000000001E-2</v>
      </c>
      <c r="K2515" s="260"/>
      <c r="L2515" s="134">
        <v>7.0999999999999994E-2</v>
      </c>
      <c r="M2515" s="264">
        <f t="shared" si="3612"/>
        <v>2.9555000000000005E-2</v>
      </c>
      <c r="N2515" s="264">
        <f t="shared" si="3613"/>
        <v>4.0668000000000003E-2</v>
      </c>
      <c r="O2515" s="264">
        <f t="shared" si="3614"/>
        <v>2.9344333333333326E-2</v>
      </c>
      <c r="P2515" s="264">
        <f t="shared" si="3615"/>
        <v>4.9296666666666676E-2</v>
      </c>
      <c r="Q2515" s="265">
        <f t="shared" ref="Q2515:Q2519" si="3662">IFERROR(AVERAGE(D2515:E2515),"")</f>
        <v>4.2000000000000003E-2</v>
      </c>
      <c r="R2515" s="265">
        <f t="shared" ref="R2515:R2519" si="3663">IFERROR(AVERAGE(F2515:H2515),"")</f>
        <v>5.7599999999999998E-2</v>
      </c>
      <c r="S2515" s="265">
        <f t="shared" ref="S2515:S2519" si="3664">IFERROR(AVERAGE(I2515:J2515),"")</f>
        <v>3.8300000000000001E-2</v>
      </c>
      <c r="T2515" s="334">
        <f t="shared" ref="T2515:T2519" si="3665">IFERROR(AVERAGE(K2515:L2515),"")</f>
        <v>7.0999999999999994E-2</v>
      </c>
      <c r="W2515" s="265">
        <f t="shared" ref="W2515" si="3666">AVERAGE(Q2515:T2515)</f>
        <v>5.2224999999999994E-2</v>
      </c>
      <c r="X2515" s="265">
        <f>AVERAGE(Q2511:T2515)</f>
        <v>4.9069999999999989E-2</v>
      </c>
      <c r="Y2515" s="266">
        <v>359</v>
      </c>
    </row>
    <row r="2516" spans="3:30" ht="17.45" customHeight="1" x14ac:dyDescent="0.25">
      <c r="C2516" s="48">
        <f t="shared" si="3559"/>
        <v>45612</v>
      </c>
      <c r="D2516" s="434">
        <v>1.8100000000000002E-2</v>
      </c>
      <c r="E2516" s="436"/>
      <c r="F2516" s="434">
        <v>1.2699999999999999E-2</v>
      </c>
      <c r="G2516" s="438"/>
      <c r="H2516" s="436">
        <v>1.1900000000000001E-2</v>
      </c>
      <c r="I2516" s="434">
        <v>9.5200000000000007E-3</v>
      </c>
      <c r="J2516" s="436"/>
      <c r="K2516" s="434">
        <v>2.47E-2</v>
      </c>
      <c r="L2516" s="436"/>
      <c r="M2516" s="651">
        <f t="shared" si="3612"/>
        <v>2.9001666666666669E-2</v>
      </c>
      <c r="N2516" s="651">
        <f t="shared" si="3613"/>
        <v>3.9530857142857145E-2</v>
      </c>
      <c r="O2516" s="651">
        <f t="shared" si="3614"/>
        <v>2.8331666666666661E-2</v>
      </c>
      <c r="P2516" s="651">
        <f t="shared" si="3615"/>
        <v>4.7726666666666674E-2</v>
      </c>
      <c r="Q2516" s="442">
        <f t="shared" si="3662"/>
        <v>1.8100000000000002E-2</v>
      </c>
      <c r="R2516" s="442">
        <f t="shared" si="3663"/>
        <v>1.23E-2</v>
      </c>
      <c r="S2516" s="442">
        <f t="shared" si="3664"/>
        <v>9.5200000000000007E-3</v>
      </c>
      <c r="T2516" s="442">
        <f t="shared" si="3665"/>
        <v>2.47E-2</v>
      </c>
      <c r="V2516" s="442">
        <f>AVERAGE(Q2516:T2516)</f>
        <v>1.6155000000000003E-2</v>
      </c>
      <c r="W2516" s="445"/>
      <c r="X2516" s="257"/>
      <c r="Y2516" s="266">
        <v>359</v>
      </c>
    </row>
    <row r="2517" spans="3:30" ht="17.45" customHeight="1" x14ac:dyDescent="0.25">
      <c r="C2517" s="435">
        <f t="shared" si="3559"/>
        <v>45613</v>
      </c>
      <c r="D2517" s="434"/>
      <c r="E2517" s="436">
        <v>1.34E-2</v>
      </c>
      <c r="F2517" s="434"/>
      <c r="G2517" s="438">
        <v>1.11E-2</v>
      </c>
      <c r="H2517" s="436"/>
      <c r="I2517" s="434"/>
      <c r="J2517" s="436">
        <v>8.6499999999999997E-3</v>
      </c>
      <c r="K2517" s="434"/>
      <c r="L2517" s="436">
        <v>2.86E-2</v>
      </c>
      <c r="M2517" s="651">
        <f t="shared" si="3612"/>
        <v>2.8401666666666669E-2</v>
      </c>
      <c r="N2517" s="651">
        <f t="shared" si="3613"/>
        <v>3.8319428571428588E-2</v>
      </c>
      <c r="O2517" s="651">
        <f t="shared" si="3614"/>
        <v>2.7736666666666666E-2</v>
      </c>
      <c r="P2517" s="651">
        <f t="shared" si="3615"/>
        <v>4.6270000000000006E-2</v>
      </c>
      <c r="Q2517" s="442">
        <f t="shared" si="3662"/>
        <v>1.34E-2</v>
      </c>
      <c r="R2517" s="442">
        <f t="shared" si="3663"/>
        <v>1.11E-2</v>
      </c>
      <c r="S2517" s="442">
        <f t="shared" si="3664"/>
        <v>8.6499999999999997E-3</v>
      </c>
      <c r="T2517" s="442">
        <f t="shared" si="3665"/>
        <v>2.86E-2</v>
      </c>
      <c r="V2517" s="442">
        <f>AVERAGE(Q2517:T2517)</f>
        <v>1.54375E-2</v>
      </c>
      <c r="W2517" s="445"/>
      <c r="X2517" s="265">
        <f>AVERAGE(Q2516:T2517)</f>
        <v>1.5796250000000001E-2</v>
      </c>
      <c r="Y2517" s="266">
        <v>359</v>
      </c>
    </row>
    <row r="2518" spans="3:30" ht="17.45" customHeight="1" x14ac:dyDescent="0.25">
      <c r="C2518" s="8">
        <f t="shared" si="3559"/>
        <v>45614</v>
      </c>
      <c r="D2518" s="260">
        <v>2.75E-2</v>
      </c>
      <c r="E2518" s="261"/>
      <c r="F2518" s="260">
        <v>1.7100000000000001E-2</v>
      </c>
      <c r="G2518" s="262"/>
      <c r="H2518" s="261"/>
      <c r="I2518" s="260">
        <v>2.8299999999999999E-2</v>
      </c>
      <c r="J2518" s="261"/>
      <c r="K2518" s="260">
        <v>3.7499999999999999E-2</v>
      </c>
      <c r="L2518" s="261"/>
      <c r="M2518" s="264">
        <f t="shared" si="3612"/>
        <v>2.8334999999999999E-2</v>
      </c>
      <c r="N2518" s="264">
        <f t="shared" si="3613"/>
        <v>3.7293714285714284E-2</v>
      </c>
      <c r="O2518" s="264">
        <f t="shared" si="3614"/>
        <v>2.7893333333333329E-2</v>
      </c>
      <c r="P2518" s="264">
        <f t="shared" si="3615"/>
        <v>4.6053333333333342E-2</v>
      </c>
      <c r="Q2518" s="265">
        <f t="shared" si="3662"/>
        <v>2.75E-2</v>
      </c>
      <c r="R2518" s="265">
        <f t="shared" si="3663"/>
        <v>1.7100000000000001E-2</v>
      </c>
      <c r="S2518" s="265">
        <f t="shared" si="3664"/>
        <v>2.8299999999999999E-2</v>
      </c>
      <c r="T2518" s="265">
        <f t="shared" si="3665"/>
        <v>3.7499999999999999E-2</v>
      </c>
      <c r="W2518" s="265">
        <f t="shared" ref="W2518:W2519" si="3667">AVERAGE(Q2518:T2518)</f>
        <v>2.76E-2</v>
      </c>
    </row>
    <row r="2519" spans="3:30" ht="17.45" customHeight="1" x14ac:dyDescent="0.25">
      <c r="C2519" s="8">
        <f t="shared" si="3559"/>
        <v>45615</v>
      </c>
      <c r="D2519" s="260"/>
      <c r="E2519" s="261">
        <v>2.6499999999999999E-2</v>
      </c>
      <c r="F2519" s="260"/>
      <c r="G2519" s="262">
        <v>4.9200000000000001E-2</v>
      </c>
      <c r="H2519" s="261"/>
      <c r="I2519" s="260"/>
      <c r="J2519" s="261">
        <v>4.9200000000000001E-2</v>
      </c>
      <c r="K2519" s="260"/>
      <c r="L2519" s="261">
        <v>4.2500000000000003E-2</v>
      </c>
      <c r="M2519" s="264">
        <f t="shared" si="3612"/>
        <v>2.8781666666666664E-2</v>
      </c>
      <c r="N2519" s="264">
        <f t="shared" si="3613"/>
        <v>3.8176571428571428E-2</v>
      </c>
      <c r="O2519" s="264">
        <f t="shared" si="3614"/>
        <v>2.9216666666666665E-2</v>
      </c>
      <c r="P2519" s="264">
        <f t="shared" si="3615"/>
        <v>4.6483333333333335E-2</v>
      </c>
      <c r="Q2519" s="265">
        <f t="shared" si="3662"/>
        <v>2.6499999999999999E-2</v>
      </c>
      <c r="R2519" s="265">
        <f t="shared" si="3663"/>
        <v>4.9200000000000001E-2</v>
      </c>
      <c r="S2519" s="265">
        <f t="shared" si="3664"/>
        <v>4.9200000000000001E-2</v>
      </c>
      <c r="T2519" s="265">
        <f t="shared" si="3665"/>
        <v>4.2500000000000003E-2</v>
      </c>
      <c r="W2519" s="265">
        <f t="shared" si="3667"/>
        <v>4.1850000000000005E-2</v>
      </c>
    </row>
    <row r="2520" spans="3:30" ht="17.45" customHeight="1" x14ac:dyDescent="0.25">
      <c r="C2520" s="8">
        <f t="shared" si="3559"/>
        <v>45616</v>
      </c>
      <c r="D2520" s="260">
        <v>3.0300000000000001E-2</v>
      </c>
      <c r="E2520" s="261"/>
      <c r="F2520" s="260"/>
      <c r="G2520" s="262"/>
      <c r="H2520" s="261">
        <v>3.2300000000000002E-2</v>
      </c>
      <c r="I2520" s="260">
        <v>4.3799999999999999E-2</v>
      </c>
      <c r="J2520" s="261"/>
      <c r="K2520" s="260">
        <v>5.6099999999999997E-2</v>
      </c>
      <c r="L2520" s="261"/>
      <c r="M2520" s="264">
        <f t="shared" si="3612"/>
        <v>2.8771666666666664E-2</v>
      </c>
      <c r="N2520" s="264">
        <f t="shared" si="3613"/>
        <v>3.8022285714285717E-2</v>
      </c>
      <c r="O2520" s="264">
        <f t="shared" si="3614"/>
        <v>2.9373333333333328E-2</v>
      </c>
      <c r="P2520" s="264">
        <f t="shared" si="3615"/>
        <v>4.6576666666666676E-2</v>
      </c>
      <c r="Q2520" s="265">
        <f t="shared" ref="Q2520:Q2526" si="3668">IFERROR(AVERAGE(D2520:E2520),"")</f>
        <v>3.0300000000000001E-2</v>
      </c>
      <c r="R2520" s="265">
        <f t="shared" ref="R2520:R2526" si="3669">IFERROR(AVERAGE(F2520:H2520),"")</f>
        <v>3.2300000000000002E-2</v>
      </c>
      <c r="S2520" s="265">
        <f t="shared" ref="S2520:S2526" si="3670">IFERROR(AVERAGE(I2520:J2520),"")</f>
        <v>4.3799999999999999E-2</v>
      </c>
      <c r="T2520" s="265">
        <f t="shared" ref="T2520:T2526" si="3671">IFERROR(AVERAGE(K2520:L2520),"")</f>
        <v>5.6099999999999997E-2</v>
      </c>
      <c r="W2520" s="265">
        <f t="shared" ref="W2520:W2522" si="3672">AVERAGE(Q2520:T2520)</f>
        <v>4.0624999999999994E-2</v>
      </c>
    </row>
    <row r="2521" spans="3:30" ht="17.45" customHeight="1" x14ac:dyDescent="0.25">
      <c r="C2521" s="8">
        <f t="shared" ref="C2521:C2568" si="3673">C2520+1</f>
        <v>45617</v>
      </c>
      <c r="D2521" s="260"/>
      <c r="E2521" s="261">
        <v>2.6800000000000001E-2</v>
      </c>
      <c r="F2521" s="260"/>
      <c r="G2521" s="262">
        <v>3.2399999999999998E-2</v>
      </c>
      <c r="H2521" s="261"/>
      <c r="I2521" s="260"/>
      <c r="J2521" s="261">
        <v>4.5900000000000003E-2</v>
      </c>
      <c r="K2521" s="260"/>
      <c r="L2521" s="261">
        <v>5.4800000000000001E-2</v>
      </c>
      <c r="M2521" s="264">
        <f t="shared" si="3612"/>
        <v>2.8788333333333336E-2</v>
      </c>
      <c r="N2521" s="264">
        <f t="shared" si="3613"/>
        <v>3.7745142857142859E-2</v>
      </c>
      <c r="O2521" s="264">
        <f t="shared" si="3614"/>
        <v>2.9806666666666662E-2</v>
      </c>
      <c r="P2521" s="264">
        <f t="shared" si="3615"/>
        <v>4.628666666666667E-2</v>
      </c>
      <c r="Q2521" s="265">
        <f t="shared" si="3668"/>
        <v>2.6800000000000001E-2</v>
      </c>
      <c r="R2521" s="265">
        <f t="shared" si="3669"/>
        <v>3.2399999999999998E-2</v>
      </c>
      <c r="S2521" s="265">
        <f t="shared" si="3670"/>
        <v>4.5900000000000003E-2</v>
      </c>
      <c r="T2521" s="265">
        <f t="shared" si="3671"/>
        <v>5.4800000000000001E-2</v>
      </c>
      <c r="W2521" s="265">
        <f t="shared" si="3672"/>
        <v>3.9974999999999997E-2</v>
      </c>
    </row>
    <row r="2522" spans="3:30" ht="17.45" customHeight="1" x14ac:dyDescent="0.25">
      <c r="C2522" s="48">
        <f t="shared" si="3673"/>
        <v>45618</v>
      </c>
      <c r="D2522" s="275">
        <v>3.6999999999999998E-2</v>
      </c>
      <c r="E2522" s="276"/>
      <c r="F2522" s="275">
        <v>5.1900000000000002E-2</v>
      </c>
      <c r="G2522" s="277"/>
      <c r="H2522" s="276">
        <v>5.21E-2</v>
      </c>
      <c r="I2522" s="275">
        <v>5.2699999999999997E-2</v>
      </c>
      <c r="J2522" s="276"/>
      <c r="K2522" s="275">
        <v>4.36E-2</v>
      </c>
      <c r="L2522" s="276"/>
      <c r="M2522" s="264">
        <f t="shared" si="3612"/>
        <v>2.8548333333333335E-2</v>
      </c>
      <c r="N2522" s="264">
        <f t="shared" si="3613"/>
        <v>3.8370857142857137E-2</v>
      </c>
      <c r="O2522" s="264">
        <f t="shared" si="3614"/>
        <v>3.026333333333333E-2</v>
      </c>
      <c r="P2522" s="264">
        <f t="shared" si="3615"/>
        <v>4.6036666666666677E-2</v>
      </c>
      <c r="Q2522" s="265">
        <f t="shared" si="3668"/>
        <v>3.6999999999999998E-2</v>
      </c>
      <c r="R2522" s="265">
        <f t="shared" si="3669"/>
        <v>5.2000000000000005E-2</v>
      </c>
      <c r="S2522" s="265">
        <f t="shared" si="3670"/>
        <v>5.2699999999999997E-2</v>
      </c>
      <c r="T2522" s="265">
        <f t="shared" si="3671"/>
        <v>4.36E-2</v>
      </c>
      <c r="W2522" s="265">
        <f t="shared" si="3672"/>
        <v>4.6324999999999998E-2</v>
      </c>
      <c r="X2522" s="265">
        <f>AVERAGE(Q2518:T2522)</f>
        <v>3.9274999999999997E-2</v>
      </c>
      <c r="Y2522" s="266">
        <v>360</v>
      </c>
    </row>
    <row r="2523" spans="3:30" ht="17.45" customHeight="1" x14ac:dyDescent="0.25">
      <c r="C2523" s="435">
        <f t="shared" si="3673"/>
        <v>45619</v>
      </c>
      <c r="D2523" s="434"/>
      <c r="E2523" s="436">
        <v>9.8099999999999993E-3</v>
      </c>
      <c r="F2523" s="434"/>
      <c r="G2523" s="438">
        <v>1.41E-2</v>
      </c>
      <c r="H2523" s="436"/>
      <c r="I2523" s="434"/>
      <c r="J2523" s="436">
        <v>2.4E-2</v>
      </c>
      <c r="K2523" s="434"/>
      <c r="L2523" s="436">
        <v>1.84E-2</v>
      </c>
      <c r="M2523" s="651">
        <f t="shared" si="3612"/>
        <v>2.7898666666666669E-2</v>
      </c>
      <c r="N2523" s="651">
        <f t="shared" si="3613"/>
        <v>3.7639428571428567E-2</v>
      </c>
      <c r="O2523" s="651">
        <f t="shared" si="3614"/>
        <v>2.9826666666666665E-2</v>
      </c>
      <c r="P2523" s="651">
        <f t="shared" si="3615"/>
        <v>4.4773333333333339E-2</v>
      </c>
      <c r="Q2523" s="442">
        <f t="shared" si="3668"/>
        <v>9.8099999999999993E-3</v>
      </c>
      <c r="R2523" s="442">
        <f t="shared" si="3669"/>
        <v>1.41E-2</v>
      </c>
      <c r="S2523" s="442">
        <f t="shared" si="3670"/>
        <v>2.4E-2</v>
      </c>
      <c r="T2523" s="442">
        <f t="shared" si="3671"/>
        <v>1.84E-2</v>
      </c>
      <c r="V2523" s="442">
        <f>AVERAGE(Q2523:T2523)</f>
        <v>1.6577500000000002E-2</v>
      </c>
      <c r="W2523" s="445"/>
      <c r="X2523" s="257"/>
      <c r="Y2523" s="266">
        <v>360</v>
      </c>
    </row>
    <row r="2524" spans="3:30" ht="17.45" customHeight="1" x14ac:dyDescent="0.25">
      <c r="C2524" s="435">
        <f t="shared" si="3673"/>
        <v>45620</v>
      </c>
      <c r="D2524" s="434">
        <v>1.17E-2</v>
      </c>
      <c r="E2524" s="436"/>
      <c r="F2524" s="434">
        <v>1.21E-2</v>
      </c>
      <c r="G2524" s="438"/>
      <c r="H2524" s="436"/>
      <c r="I2524" s="434">
        <v>4.28E-3</v>
      </c>
      <c r="J2524" s="436"/>
      <c r="K2524" s="434">
        <v>1.17E-2</v>
      </c>
      <c r="L2524" s="436"/>
      <c r="M2524" s="651">
        <f t="shared" si="3612"/>
        <v>2.718866666666667E-2</v>
      </c>
      <c r="N2524" s="651">
        <f t="shared" si="3613"/>
        <v>3.6773714285714285E-2</v>
      </c>
      <c r="O2524" s="651">
        <f t="shared" si="3614"/>
        <v>2.8502666666666666E-2</v>
      </c>
      <c r="P2524" s="651">
        <f t="shared" si="3615"/>
        <v>4.3450000000000003E-2</v>
      </c>
      <c r="Q2524" s="442">
        <f t="shared" si="3668"/>
        <v>1.17E-2</v>
      </c>
      <c r="R2524" s="442">
        <f t="shared" si="3669"/>
        <v>1.21E-2</v>
      </c>
      <c r="S2524" s="442">
        <f t="shared" si="3670"/>
        <v>4.28E-3</v>
      </c>
      <c r="T2524" s="442">
        <f t="shared" si="3671"/>
        <v>1.17E-2</v>
      </c>
      <c r="V2524" s="442">
        <f>AVERAGE(Q2524:T2524)</f>
        <v>9.9450000000000007E-3</v>
      </c>
      <c r="W2524" s="445"/>
      <c r="X2524" s="265">
        <f>AVERAGE(Q2523:T2524)</f>
        <v>1.3261250000000002E-2</v>
      </c>
      <c r="Y2524" s="266">
        <v>360</v>
      </c>
    </row>
    <row r="2525" spans="3:30" ht="17.45" customHeight="1" x14ac:dyDescent="0.25">
      <c r="C2525" s="8">
        <f t="shared" si="3673"/>
        <v>45621</v>
      </c>
      <c r="D2525" s="260"/>
      <c r="E2525" s="261">
        <v>2.5700000000000001E-2</v>
      </c>
      <c r="F2525" s="260"/>
      <c r="G2525" s="262">
        <v>3.9300000000000002E-2</v>
      </c>
      <c r="H2525" s="261"/>
      <c r="I2525" s="260"/>
      <c r="J2525" s="261">
        <v>3.8699999999999998E-2</v>
      </c>
      <c r="K2525" s="260"/>
      <c r="L2525" s="261">
        <v>3.78E-2</v>
      </c>
      <c r="M2525" s="264">
        <f t="shared" si="3612"/>
        <v>2.7382000000000004E-2</v>
      </c>
      <c r="N2525" s="264">
        <f t="shared" si="3613"/>
        <v>3.4639428571428571E-2</v>
      </c>
      <c r="O2525" s="264">
        <f t="shared" si="3614"/>
        <v>2.9232666666666667E-2</v>
      </c>
      <c r="P2525" s="264">
        <f t="shared" si="3615"/>
        <v>4.3646666666666674E-2</v>
      </c>
      <c r="Q2525" s="265">
        <f t="shared" si="3668"/>
        <v>2.5700000000000001E-2</v>
      </c>
      <c r="R2525" s="265">
        <f t="shared" si="3669"/>
        <v>3.9300000000000002E-2</v>
      </c>
      <c r="S2525" s="265">
        <f t="shared" si="3670"/>
        <v>3.8699999999999998E-2</v>
      </c>
      <c r="T2525" s="265">
        <f t="shared" si="3671"/>
        <v>3.78E-2</v>
      </c>
      <c r="W2525" s="265">
        <f t="shared" ref="W2525:W2526" si="3674">AVERAGE(Q2525:T2525)</f>
        <v>3.5375000000000004E-2</v>
      </c>
    </row>
    <row r="2526" spans="3:30" ht="17.45" customHeight="1" x14ac:dyDescent="0.25">
      <c r="C2526" s="8">
        <f t="shared" si="3673"/>
        <v>45622</v>
      </c>
      <c r="D2526" s="260">
        <v>1.6799999999999999E-2</v>
      </c>
      <c r="E2526" s="261"/>
      <c r="F2526" s="260"/>
      <c r="G2526" s="262"/>
      <c r="H2526" s="261">
        <v>3.0099999999999998E-2</v>
      </c>
      <c r="I2526" s="260">
        <v>5.5399999999999998E-2</v>
      </c>
      <c r="J2526" s="261"/>
      <c r="K2526" s="260">
        <v>2.75E-2</v>
      </c>
      <c r="L2526" s="261"/>
      <c r="M2526" s="264">
        <f t="shared" si="3612"/>
        <v>2.7495333333333333E-2</v>
      </c>
      <c r="N2526" s="264">
        <f t="shared" si="3613"/>
        <v>3.4973714285714295E-2</v>
      </c>
      <c r="O2526" s="264">
        <f t="shared" si="3614"/>
        <v>3.0715999999999997E-2</v>
      </c>
      <c r="P2526" s="264">
        <f t="shared" si="3615"/>
        <v>4.3780000000000013E-2</v>
      </c>
      <c r="Q2526" s="265">
        <f t="shared" si="3668"/>
        <v>1.6799999999999999E-2</v>
      </c>
      <c r="R2526" s="265">
        <f t="shared" si="3669"/>
        <v>3.0099999999999998E-2</v>
      </c>
      <c r="S2526" s="265">
        <f t="shared" si="3670"/>
        <v>5.5399999999999998E-2</v>
      </c>
      <c r="T2526" s="265">
        <f t="shared" si="3671"/>
        <v>2.75E-2</v>
      </c>
      <c r="W2526" s="265">
        <f t="shared" si="3674"/>
        <v>3.245E-2</v>
      </c>
    </row>
    <row r="2527" spans="3:30" ht="17.45" customHeight="1" thickBot="1" x14ac:dyDescent="0.3">
      <c r="C2527" s="8">
        <f t="shared" si="3673"/>
        <v>45623</v>
      </c>
      <c r="D2527" s="260"/>
      <c r="E2527" s="261">
        <v>2.1499999999999998E-2</v>
      </c>
      <c r="F2527" s="260"/>
      <c r="G2527" s="262">
        <v>2.8299999999999999E-2</v>
      </c>
      <c r="H2527" s="261"/>
      <c r="I2527" s="260"/>
      <c r="J2527" s="261">
        <v>4.3799999999999999E-2</v>
      </c>
      <c r="K2527" s="260"/>
      <c r="L2527" s="261">
        <v>3.9899999999999998E-2</v>
      </c>
      <c r="M2527" s="264">
        <f t="shared" si="3612"/>
        <v>2.734533333333334E-2</v>
      </c>
      <c r="N2527" s="264">
        <f t="shared" si="3613"/>
        <v>3.5153714285714288E-2</v>
      </c>
      <c r="O2527" s="264">
        <f t="shared" si="3614"/>
        <v>3.1545999999999998E-2</v>
      </c>
      <c r="P2527" s="264">
        <f t="shared" si="3615"/>
        <v>4.3863333333333344E-2</v>
      </c>
      <c r="Q2527" s="265">
        <f t="shared" ref="Q2527" si="3675">IFERROR(AVERAGE(D2527:E2527),"")</f>
        <v>2.1499999999999998E-2</v>
      </c>
      <c r="R2527" s="265">
        <f t="shared" ref="R2527" si="3676">IFERROR(AVERAGE(F2527:H2527),"")</f>
        <v>2.8299999999999999E-2</v>
      </c>
      <c r="S2527" s="265">
        <f t="shared" ref="S2527" si="3677">IFERROR(AVERAGE(I2527:J2527),"")</f>
        <v>4.3799999999999999E-2</v>
      </c>
      <c r="T2527" s="265">
        <f t="shared" ref="T2527" si="3678">IFERROR(AVERAGE(K2527:L2527),"")</f>
        <v>3.9899999999999998E-2</v>
      </c>
      <c r="W2527" s="265">
        <f t="shared" ref="W2527" si="3679">AVERAGE(Q2527:T2527)</f>
        <v>3.3374999999999995E-2</v>
      </c>
    </row>
    <row r="2528" spans="3:30" ht="17.45" customHeight="1" thickBot="1" x14ac:dyDescent="0.3">
      <c r="C2528" s="48">
        <f t="shared" si="3673"/>
        <v>45624</v>
      </c>
      <c r="D2528" s="275">
        <v>1.7399999999999999E-2</v>
      </c>
      <c r="E2528" s="276"/>
      <c r="F2528" s="275">
        <v>1.3599999999999999E-2</v>
      </c>
      <c r="G2528" s="277"/>
      <c r="H2528" s="276">
        <v>1.29E-2</v>
      </c>
      <c r="I2528" s="275">
        <v>1.23E-2</v>
      </c>
      <c r="J2528" s="276"/>
      <c r="K2528" s="275">
        <v>6.3700000000000007E-2</v>
      </c>
      <c r="L2528" s="276"/>
      <c r="M2528" s="264">
        <f t="shared" si="3612"/>
        <v>2.5998666666666663E-2</v>
      </c>
      <c r="N2528" s="264">
        <f t="shared" si="3613"/>
        <v>3.3782285714285716E-2</v>
      </c>
      <c r="O2528" s="264">
        <f t="shared" si="3614"/>
        <v>3.0455999999999997E-2</v>
      </c>
      <c r="P2528" s="264">
        <f t="shared" si="3615"/>
        <v>4.4673333333333343E-2</v>
      </c>
      <c r="Q2528" s="265">
        <f t="shared" ref="Q2528" si="3680">IFERROR(AVERAGE(D2528:E2528),"")</f>
        <v>1.7399999999999999E-2</v>
      </c>
      <c r="R2528" s="265">
        <f t="shared" ref="R2528" si="3681">IFERROR(AVERAGE(F2528:H2528),"")</f>
        <v>1.325E-2</v>
      </c>
      <c r="S2528" s="265">
        <f t="shared" ref="S2528" si="3682">IFERROR(AVERAGE(I2528:J2528),"")</f>
        <v>1.23E-2</v>
      </c>
      <c r="T2528" s="265">
        <f t="shared" ref="T2528" si="3683">IFERROR(AVERAGE(K2528:L2528),"")</f>
        <v>6.3700000000000007E-2</v>
      </c>
      <c r="W2528" s="265">
        <f t="shared" ref="W2528" si="3684">AVERAGE(Q2528:T2528)</f>
        <v>2.6662499999999999E-2</v>
      </c>
      <c r="Z2528" s="514" t="s">
        <v>79</v>
      </c>
      <c r="AA2528" s="515">
        <v>2024</v>
      </c>
      <c r="AB2528" s="516"/>
      <c r="AC2528" s="516"/>
      <c r="AD2528" s="516"/>
    </row>
    <row r="2529" spans="3:30" ht="17.45" customHeight="1" x14ac:dyDescent="0.25">
      <c r="C2529" s="8">
        <f t="shared" si="3673"/>
        <v>45625</v>
      </c>
      <c r="D2529" s="260"/>
      <c r="E2529" s="261">
        <v>1.78E-2</v>
      </c>
      <c r="F2529" s="260"/>
      <c r="G2529" s="262">
        <v>2.1700000000000001E-2</v>
      </c>
      <c r="H2529" s="261"/>
      <c r="I2529" s="260"/>
      <c r="J2529" s="261">
        <v>2.2599999999999999E-2</v>
      </c>
      <c r="K2529" s="260"/>
      <c r="L2529" s="261">
        <v>3.4299999999999997E-2</v>
      </c>
      <c r="M2529" s="264">
        <f t="shared" si="3612"/>
        <v>2.5888666666666667E-2</v>
      </c>
      <c r="N2529" s="264">
        <f t="shared" si="3613"/>
        <v>3.3459428571428577E-2</v>
      </c>
      <c r="O2529" s="264">
        <f t="shared" si="3614"/>
        <v>3.0095999999999998E-2</v>
      </c>
      <c r="P2529" s="264">
        <f t="shared" si="3615"/>
        <v>4.4409999999999998E-2</v>
      </c>
      <c r="Q2529" s="265">
        <f t="shared" ref="Q2529:Q2533" si="3685">IFERROR(AVERAGE(D2529:E2529),"")</f>
        <v>1.78E-2</v>
      </c>
      <c r="R2529" s="265">
        <f t="shared" ref="R2529:R2533" si="3686">IFERROR(AVERAGE(F2529:H2529),"")</f>
        <v>2.1700000000000001E-2</v>
      </c>
      <c r="S2529" s="265">
        <f t="shared" ref="S2529:S2533" si="3687">IFERROR(AVERAGE(I2529:J2529),"")</f>
        <v>2.2599999999999999E-2</v>
      </c>
      <c r="T2529" s="265">
        <f t="shared" ref="T2529:T2533" si="3688">IFERROR(AVERAGE(K2529:L2529),"")</f>
        <v>3.4299999999999997E-2</v>
      </c>
      <c r="W2529" s="265">
        <f t="shared" ref="W2529" si="3689">AVERAGE(Q2529:T2529)</f>
        <v>2.41E-2</v>
      </c>
      <c r="X2529" s="265">
        <f>AVERAGE(Q2525:T2529)</f>
        <v>3.0392499999999999E-2</v>
      </c>
      <c r="Y2529" s="266">
        <v>361</v>
      </c>
      <c r="Z2529" s="517" t="s">
        <v>35</v>
      </c>
      <c r="AA2529" s="517" t="s">
        <v>1</v>
      </c>
      <c r="AB2529" s="517" t="s">
        <v>2</v>
      </c>
      <c r="AC2529" s="517" t="s">
        <v>9</v>
      </c>
      <c r="AD2529" s="517" t="s">
        <v>12</v>
      </c>
    </row>
    <row r="2530" spans="3:30" ht="17.45" customHeight="1" thickBot="1" x14ac:dyDescent="0.3">
      <c r="C2530" s="459">
        <f t="shared" si="3673"/>
        <v>45626</v>
      </c>
      <c r="D2530" s="460">
        <v>1.8700000000000001E-2</v>
      </c>
      <c r="E2530" s="461"/>
      <c r="F2530" s="460">
        <v>1.7399999999999999E-2</v>
      </c>
      <c r="G2530" s="463"/>
      <c r="H2530" s="461"/>
      <c r="I2530" s="460">
        <v>1.32E-2</v>
      </c>
      <c r="J2530" s="461"/>
      <c r="K2530" s="460">
        <v>2.9499999999999998E-2</v>
      </c>
      <c r="L2530" s="461"/>
      <c r="M2530" s="651">
        <f t="shared" si="3612"/>
        <v>2.5618666666666672E-2</v>
      </c>
      <c r="N2530" s="651">
        <f t="shared" si="3613"/>
        <v>3.3013714285714292E-2</v>
      </c>
      <c r="O2530" s="651">
        <f t="shared" si="3614"/>
        <v>2.9582666666666656E-2</v>
      </c>
      <c r="P2530" s="651">
        <f t="shared" si="3615"/>
        <v>4.4136666666666685E-2</v>
      </c>
      <c r="Q2530" s="466">
        <f t="shared" si="3685"/>
        <v>1.8700000000000001E-2</v>
      </c>
      <c r="R2530" s="466">
        <f t="shared" si="3686"/>
        <v>1.7399999999999999E-2</v>
      </c>
      <c r="S2530" s="466">
        <f t="shared" si="3687"/>
        <v>1.32E-2</v>
      </c>
      <c r="T2530" s="466">
        <f t="shared" si="3688"/>
        <v>2.9499999999999998E-2</v>
      </c>
      <c r="U2530" s="315"/>
      <c r="V2530" s="466">
        <f>AVERAGE(Q2530:T2530)</f>
        <v>1.9699999999999999E-2</v>
      </c>
      <c r="W2530" s="467"/>
      <c r="X2530" s="257"/>
      <c r="Y2530" s="266">
        <v>361</v>
      </c>
      <c r="Z2530" s="518" t="s">
        <v>58</v>
      </c>
      <c r="AA2530" s="519">
        <f>AVERAGE(D2501:E2530)</f>
        <v>2.5618666666666672E-2</v>
      </c>
      <c r="AB2530" s="519">
        <f>AVERAGE(F2501:H2530)</f>
        <v>3.3013714285714292E-2</v>
      </c>
      <c r="AC2530" s="519">
        <f>AVERAGE(I2501:J2530)</f>
        <v>2.9582666666666656E-2</v>
      </c>
      <c r="AD2530" s="519">
        <f>AVERAGE(K2501:L2530)</f>
        <v>4.4136666666666685E-2</v>
      </c>
    </row>
    <row r="2531" spans="3:30" ht="17.45" customHeight="1" x14ac:dyDescent="0.25">
      <c r="C2531" s="465">
        <f t="shared" si="3673"/>
        <v>45627</v>
      </c>
      <c r="D2531" s="469"/>
      <c r="E2531" s="470">
        <v>1.6899999999999998E-2</v>
      </c>
      <c r="F2531" s="469"/>
      <c r="G2531" s="472">
        <v>1.72E-2</v>
      </c>
      <c r="H2531" s="470"/>
      <c r="I2531" s="469"/>
      <c r="J2531" s="470">
        <v>1.24E-2</v>
      </c>
      <c r="K2531" s="469"/>
      <c r="L2531" s="470">
        <v>3.15E-2</v>
      </c>
      <c r="M2531" s="651">
        <f t="shared" si="3612"/>
        <v>2.5552000000000009E-2</v>
      </c>
      <c r="N2531" s="651">
        <f t="shared" si="3613"/>
        <v>3.2730857142857145E-2</v>
      </c>
      <c r="O2531" s="651">
        <f t="shared" si="3614"/>
        <v>2.900599999999999E-2</v>
      </c>
      <c r="P2531" s="651">
        <f t="shared" si="3615"/>
        <v>4.3983333333333346E-2</v>
      </c>
      <c r="Q2531" s="442">
        <f t="shared" si="3685"/>
        <v>1.6899999999999998E-2</v>
      </c>
      <c r="R2531" s="442">
        <f t="shared" si="3686"/>
        <v>1.72E-2</v>
      </c>
      <c r="S2531" s="442">
        <f t="shared" si="3687"/>
        <v>1.24E-2</v>
      </c>
      <c r="T2531" s="442">
        <f t="shared" si="3688"/>
        <v>3.15E-2</v>
      </c>
      <c r="V2531" s="442">
        <f>AVERAGE(Q2531:T2531)</f>
        <v>1.95E-2</v>
      </c>
      <c r="W2531" s="445"/>
      <c r="X2531" s="265">
        <f>AVERAGE(Q2530:T2531)</f>
        <v>1.9599999999999999E-2</v>
      </c>
      <c r="Y2531" s="266">
        <v>361</v>
      </c>
      <c r="Z2531" s="518" t="s">
        <v>59</v>
      </c>
      <c r="AA2531" s="519">
        <f>MAX(D2501:E2530)</f>
        <v>7.2700000000000001E-2</v>
      </c>
      <c r="AB2531" s="519">
        <f>MAX(F2501:H2530)</f>
        <v>9.1999999999999998E-2</v>
      </c>
      <c r="AC2531" s="519">
        <f>MAX(I2501:J2530)</f>
        <v>5.5399999999999998E-2</v>
      </c>
      <c r="AD2531" s="519">
        <f>MAX(K2501:L2530)</f>
        <v>8.5999999999999993E-2</v>
      </c>
    </row>
    <row r="2532" spans="3:30" ht="17.45" customHeight="1" thickBot="1" x14ac:dyDescent="0.3">
      <c r="C2532" s="8">
        <f t="shared" si="3673"/>
        <v>45628</v>
      </c>
      <c r="D2532" s="260">
        <v>3.6400000000000002E-2</v>
      </c>
      <c r="E2532" s="261"/>
      <c r="F2532" s="260"/>
      <c r="G2532" s="262"/>
      <c r="H2532" s="261">
        <v>3.3300000000000003E-2</v>
      </c>
      <c r="I2532" s="260">
        <v>3.5099999999999999E-2</v>
      </c>
      <c r="J2532" s="261"/>
      <c r="K2532" s="260">
        <v>5.5500000000000001E-2</v>
      </c>
      <c r="L2532" s="261"/>
      <c r="M2532" s="264">
        <f t="shared" si="3612"/>
        <v>2.6433666666666671E-2</v>
      </c>
      <c r="N2532" s="264">
        <f t="shared" si="3613"/>
        <v>3.3438857142857152E-2</v>
      </c>
      <c r="O2532" s="264">
        <f t="shared" si="3614"/>
        <v>2.988233333333333E-2</v>
      </c>
      <c r="P2532" s="264">
        <f t="shared" si="3615"/>
        <v>4.4793333333333345E-2</v>
      </c>
      <c r="Q2532" s="265">
        <f t="shared" si="3685"/>
        <v>3.6400000000000002E-2</v>
      </c>
      <c r="R2532" s="265">
        <f t="shared" si="3686"/>
        <v>3.3300000000000003E-2</v>
      </c>
      <c r="S2532" s="265">
        <f t="shared" si="3687"/>
        <v>3.5099999999999999E-2</v>
      </c>
      <c r="T2532" s="265">
        <f t="shared" si="3688"/>
        <v>5.5500000000000001E-2</v>
      </c>
      <c r="W2532" s="265">
        <f t="shared" ref="W2532:W2533" si="3690">AVERAGE(Q2532:T2532)</f>
        <v>4.0075E-2</v>
      </c>
      <c r="Z2532" s="520" t="s">
        <v>128</v>
      </c>
      <c r="AA2532" s="521">
        <f>COUNTIF(D2501:E2530,"&gt;=0.075")</f>
        <v>0</v>
      </c>
      <c r="AB2532" s="521">
        <f>COUNTIF(F2501:H2530,"&gt;=0.075")</f>
        <v>2</v>
      </c>
      <c r="AC2532" s="521">
        <f>COUNTIF(I2501:J2530,"&gt;=0.075")</f>
        <v>0</v>
      </c>
      <c r="AD2532" s="521">
        <f>COUNTIF(K2501:L2530,"&gt;=0.075")</f>
        <v>2</v>
      </c>
    </row>
    <row r="2533" spans="3:30" ht="17.45" customHeight="1" thickBot="1" x14ac:dyDescent="0.3">
      <c r="C2533" s="8">
        <f t="shared" si="3673"/>
        <v>45629</v>
      </c>
      <c r="D2533" s="260"/>
      <c r="E2533" s="261">
        <v>2.8000000000000001E-2</v>
      </c>
      <c r="F2533" s="260"/>
      <c r="G2533" s="262">
        <v>5.7000000000000002E-2</v>
      </c>
      <c r="H2533" s="261"/>
      <c r="I2533" s="260"/>
      <c r="J2533" s="261">
        <v>5.7000000000000002E-2</v>
      </c>
      <c r="K2533" s="263"/>
      <c r="L2533" s="261">
        <v>6.0999999999999999E-2</v>
      </c>
      <c r="M2533" s="264">
        <f t="shared" si="3612"/>
        <v>2.694033333333334E-2</v>
      </c>
      <c r="N2533" s="264">
        <f t="shared" si="3613"/>
        <v>3.4828571428571431E-2</v>
      </c>
      <c r="O2533" s="264">
        <f t="shared" si="3614"/>
        <v>3.1584999999999995E-2</v>
      </c>
      <c r="P2533" s="264">
        <f t="shared" si="3615"/>
        <v>4.5846666666666681E-2</v>
      </c>
      <c r="Q2533" s="265">
        <f t="shared" si="3685"/>
        <v>2.8000000000000001E-2</v>
      </c>
      <c r="R2533" s="265">
        <f t="shared" si="3686"/>
        <v>5.7000000000000002E-2</v>
      </c>
      <c r="S2533" s="265">
        <f t="shared" si="3687"/>
        <v>5.7000000000000002E-2</v>
      </c>
      <c r="T2533" s="265">
        <f t="shared" si="3688"/>
        <v>6.0999999999999999E-2</v>
      </c>
      <c r="W2533" s="265">
        <f t="shared" si="3690"/>
        <v>5.0750000000000003E-2</v>
      </c>
      <c r="AC2533" s="664">
        <f>SUM(AA2532:AD2532)</f>
        <v>4</v>
      </c>
      <c r="AD2533" s="522">
        <f>AVERAGE(AA2530:AD2530)</f>
        <v>3.3087928571428574E-2</v>
      </c>
    </row>
    <row r="2534" spans="3:30" ht="17.45" customHeight="1" x14ac:dyDescent="0.25">
      <c r="C2534" s="48">
        <f t="shared" si="3673"/>
        <v>45630</v>
      </c>
      <c r="D2534" s="275">
        <v>2.5499999999999998E-2</v>
      </c>
      <c r="E2534" s="276"/>
      <c r="F2534" s="275">
        <v>3.1099999999999999E-2</v>
      </c>
      <c r="G2534" s="277"/>
      <c r="H2534" s="276">
        <v>0.03</v>
      </c>
      <c r="I2534" s="275">
        <v>4.0500000000000001E-2</v>
      </c>
      <c r="J2534" s="276"/>
      <c r="K2534" s="275">
        <v>2.8899999999999999E-2</v>
      </c>
      <c r="L2534" s="276"/>
      <c r="M2534" s="264">
        <f t="shared" si="3612"/>
        <v>2.6967000000000008E-2</v>
      </c>
      <c r="N2534" s="264">
        <f t="shared" si="3613"/>
        <v>3.4500000000000003E-2</v>
      </c>
      <c r="O2534" s="264">
        <f t="shared" si="3614"/>
        <v>3.1218333333333327E-2</v>
      </c>
      <c r="P2534" s="264">
        <f t="shared" si="3615"/>
        <v>4.5546666666666673E-2</v>
      </c>
      <c r="Q2534" s="265">
        <f t="shared" ref="Q2534:Q2539" si="3691">IFERROR(AVERAGE(D2534:E2534),"")</f>
        <v>2.5499999999999998E-2</v>
      </c>
      <c r="R2534" s="265">
        <f t="shared" ref="R2534:R2539" si="3692">IFERROR(AVERAGE(F2534:H2534),"")</f>
        <v>3.0550000000000001E-2</v>
      </c>
      <c r="S2534" s="265">
        <f t="shared" ref="S2534:S2539" si="3693">IFERROR(AVERAGE(I2534:J2534),"")</f>
        <v>4.0500000000000001E-2</v>
      </c>
      <c r="T2534" s="265">
        <f t="shared" ref="T2534:T2539" si="3694">IFERROR(AVERAGE(K2534:L2534),"")</f>
        <v>2.8899999999999999E-2</v>
      </c>
      <c r="W2534" s="265">
        <f t="shared" ref="W2534:W2536" si="3695">AVERAGE(Q2534:T2534)</f>
        <v>3.1362500000000001E-2</v>
      </c>
      <c r="AA2534" s="605">
        <f>AA2530-AA2500</f>
        <v>-3.5071397849462289E-3</v>
      </c>
      <c r="AB2534" s="605">
        <f t="shared" ref="AB2534:AD2534" si="3696">AB2530-AB2500</f>
        <v>-6.5640634920634891E-3</v>
      </c>
      <c r="AC2534" s="605">
        <f t="shared" si="3696"/>
        <v>-3.8141075268817402E-3</v>
      </c>
      <c r="AD2534" s="605">
        <f t="shared" si="3696"/>
        <v>-7.5343010752688122E-3</v>
      </c>
    </row>
    <row r="2535" spans="3:30" ht="17.45" customHeight="1" x14ac:dyDescent="0.25">
      <c r="C2535" s="8">
        <f t="shared" si="3673"/>
        <v>45631</v>
      </c>
      <c r="D2535" s="260"/>
      <c r="E2535" s="261">
        <v>3.1399999999999997E-2</v>
      </c>
      <c r="F2535" s="260"/>
      <c r="G2535" s="262">
        <v>3.2300000000000002E-2</v>
      </c>
      <c r="H2535" s="261"/>
      <c r="I2535" s="260"/>
      <c r="J2535" s="261">
        <v>4.6800000000000001E-2</v>
      </c>
      <c r="K2535" s="260"/>
      <c r="L2535" s="261">
        <v>4.1599999999999998E-2</v>
      </c>
      <c r="M2535" s="264">
        <f t="shared" si="3612"/>
        <v>2.7080333333333338E-2</v>
      </c>
      <c r="N2535" s="264">
        <f t="shared" si="3613"/>
        <v>3.3208571428571428E-2</v>
      </c>
      <c r="O2535" s="264">
        <f t="shared" si="3614"/>
        <v>3.1938333333333326E-2</v>
      </c>
      <c r="P2535" s="264">
        <f t="shared" si="3615"/>
        <v>4.4456666666666672E-2</v>
      </c>
      <c r="Q2535" s="265">
        <f t="shared" si="3691"/>
        <v>3.1399999999999997E-2</v>
      </c>
      <c r="R2535" s="265">
        <f t="shared" si="3692"/>
        <v>3.2300000000000002E-2</v>
      </c>
      <c r="S2535" s="265">
        <f t="shared" si="3693"/>
        <v>4.6800000000000001E-2</v>
      </c>
      <c r="T2535" s="265">
        <f t="shared" si="3694"/>
        <v>4.1599999999999998E-2</v>
      </c>
      <c r="W2535" s="265">
        <f t="shared" si="3695"/>
        <v>3.8025000000000003E-2</v>
      </c>
    </row>
    <row r="2536" spans="3:30" ht="17.45" customHeight="1" x14ac:dyDescent="0.25">
      <c r="C2536" s="8">
        <f t="shared" si="3673"/>
        <v>45632</v>
      </c>
      <c r="D2536" s="252">
        <v>3.1600000000000003E-2</v>
      </c>
      <c r="E2536" s="253"/>
      <c r="F2536" s="252">
        <v>5.0500000000000003E-2</v>
      </c>
      <c r="G2536" s="254"/>
      <c r="H2536" s="253"/>
      <c r="I2536" s="252">
        <v>5.5E-2</v>
      </c>
      <c r="J2536" s="253"/>
      <c r="K2536" s="252">
        <v>4.9299999999999997E-2</v>
      </c>
      <c r="L2536" s="253"/>
      <c r="M2536" s="264">
        <f t="shared" si="3612"/>
        <v>2.7203666666666671E-2</v>
      </c>
      <c r="N2536" s="264">
        <f t="shared" si="3613"/>
        <v>3.2022857142857152E-2</v>
      </c>
      <c r="O2536" s="264">
        <f t="shared" si="3614"/>
        <v>3.2301666666666659E-2</v>
      </c>
      <c r="P2536" s="264">
        <f t="shared" si="3615"/>
        <v>4.3786666666666668E-2</v>
      </c>
      <c r="Q2536" s="265">
        <f t="shared" si="3691"/>
        <v>3.1600000000000003E-2</v>
      </c>
      <c r="R2536" s="265">
        <f t="shared" si="3692"/>
        <v>5.0500000000000003E-2</v>
      </c>
      <c r="S2536" s="265">
        <f t="shared" si="3693"/>
        <v>5.5E-2</v>
      </c>
      <c r="T2536" s="265">
        <f t="shared" si="3694"/>
        <v>4.9299999999999997E-2</v>
      </c>
      <c r="W2536" s="265">
        <f t="shared" si="3695"/>
        <v>4.6600000000000003E-2</v>
      </c>
      <c r="X2536" s="265">
        <f>AVERAGE(Q2532:T2536)</f>
        <v>4.1362499999999996E-2</v>
      </c>
      <c r="Y2536" s="266">
        <v>362</v>
      </c>
    </row>
    <row r="2537" spans="3:30" ht="17.45" customHeight="1" x14ac:dyDescent="0.25">
      <c r="C2537" s="435">
        <f t="shared" si="3673"/>
        <v>45633</v>
      </c>
      <c r="D2537" s="448"/>
      <c r="E2537" s="449">
        <v>2.47E-2</v>
      </c>
      <c r="F2537" s="448"/>
      <c r="G2537" s="450">
        <v>2.7400000000000001E-2</v>
      </c>
      <c r="H2537" s="449"/>
      <c r="I2537" s="448"/>
      <c r="J2537" s="449">
        <v>1.67E-2</v>
      </c>
      <c r="K2537" s="448"/>
      <c r="L2537" s="449">
        <v>3.9199999999999999E-2</v>
      </c>
      <c r="M2537" s="651">
        <f t="shared" si="3612"/>
        <v>2.7213666666666671E-2</v>
      </c>
      <c r="N2537" s="651">
        <f t="shared" si="3613"/>
        <v>3.1482857142857153E-2</v>
      </c>
      <c r="O2537" s="651">
        <f t="shared" si="3614"/>
        <v>3.1471666666666669E-2</v>
      </c>
      <c r="P2537" s="651">
        <f t="shared" si="3615"/>
        <v>4.3153333333333328E-2</v>
      </c>
      <c r="Q2537" s="442">
        <f t="shared" si="3691"/>
        <v>2.47E-2</v>
      </c>
      <c r="R2537" s="442">
        <f t="shared" si="3692"/>
        <v>2.7400000000000001E-2</v>
      </c>
      <c r="S2537" s="442">
        <f t="shared" si="3693"/>
        <v>1.67E-2</v>
      </c>
      <c r="T2537" s="442">
        <f t="shared" si="3694"/>
        <v>3.9199999999999999E-2</v>
      </c>
      <c r="V2537" s="442">
        <f>AVERAGE(Q2537:T2537)</f>
        <v>2.7E-2</v>
      </c>
      <c r="W2537" s="445"/>
      <c r="X2537" s="257"/>
      <c r="Y2537" s="266">
        <v>362</v>
      </c>
    </row>
    <row r="2538" spans="3:30" ht="17.45" customHeight="1" x14ac:dyDescent="0.25">
      <c r="C2538" s="435">
        <f t="shared" si="3673"/>
        <v>45634</v>
      </c>
      <c r="D2538" s="448">
        <v>2.1299999999999999E-2</v>
      </c>
      <c r="E2538" s="449"/>
      <c r="F2538" s="448"/>
      <c r="G2538" s="450"/>
      <c r="H2538" s="449">
        <v>1.6E-2</v>
      </c>
      <c r="I2538" s="448">
        <v>3.39E-2</v>
      </c>
      <c r="J2538" s="449"/>
      <c r="K2538" s="448">
        <v>3.32E-2</v>
      </c>
      <c r="L2538" s="449"/>
      <c r="M2538" s="651">
        <f t="shared" si="3612"/>
        <v>2.7257E-2</v>
      </c>
      <c r="N2538" s="651">
        <f t="shared" si="3613"/>
        <v>3.1240000000000004E-2</v>
      </c>
      <c r="O2538" s="651">
        <f t="shared" si="3614"/>
        <v>3.1454999999999997E-2</v>
      </c>
      <c r="P2538" s="651">
        <f t="shared" si="3615"/>
        <v>4.2939999999999992E-2</v>
      </c>
      <c r="Q2538" s="442">
        <f t="shared" si="3691"/>
        <v>2.1299999999999999E-2</v>
      </c>
      <c r="R2538" s="442">
        <f t="shared" si="3692"/>
        <v>1.6E-2</v>
      </c>
      <c r="S2538" s="442">
        <f t="shared" si="3693"/>
        <v>3.39E-2</v>
      </c>
      <c r="T2538" s="442">
        <f t="shared" si="3694"/>
        <v>3.32E-2</v>
      </c>
      <c r="V2538" s="442">
        <f>AVERAGE(Q2538:T2538)</f>
        <v>2.6099999999999998E-2</v>
      </c>
      <c r="W2538" s="445"/>
      <c r="X2538" s="265">
        <f>AVERAGE(Q2537:T2538)</f>
        <v>2.6549999999999997E-2</v>
      </c>
      <c r="Y2538" s="266">
        <v>362</v>
      </c>
    </row>
    <row r="2539" spans="3:30" ht="17.45" customHeight="1" x14ac:dyDescent="0.25">
      <c r="C2539" s="8">
        <f t="shared" si="3673"/>
        <v>45635</v>
      </c>
      <c r="D2539" s="252"/>
      <c r="E2539" s="253">
        <v>2.98E-2</v>
      </c>
      <c r="F2539" s="252"/>
      <c r="G2539" s="254">
        <v>4.0099999999999997E-2</v>
      </c>
      <c r="H2539" s="253"/>
      <c r="I2539" s="252"/>
      <c r="J2539" s="253">
        <v>5.8700000000000002E-2</v>
      </c>
      <c r="K2539" s="252"/>
      <c r="L2539" s="253">
        <v>5.2200000000000003E-2</v>
      </c>
      <c r="M2539" s="264">
        <f t="shared" si="3612"/>
        <v>2.7600333333333334E-2</v>
      </c>
      <c r="N2539" s="264">
        <f t="shared" si="3613"/>
        <v>3.1840000000000007E-2</v>
      </c>
      <c r="O2539" s="264">
        <f t="shared" si="3614"/>
        <v>3.2805000000000001E-2</v>
      </c>
      <c r="P2539" s="264">
        <f t="shared" si="3615"/>
        <v>4.3339999999999983E-2</v>
      </c>
      <c r="Q2539" s="265">
        <f t="shared" si="3691"/>
        <v>2.98E-2</v>
      </c>
      <c r="R2539" s="265">
        <f t="shared" si="3692"/>
        <v>4.0099999999999997E-2</v>
      </c>
      <c r="S2539" s="265">
        <f t="shared" si="3693"/>
        <v>5.8700000000000002E-2</v>
      </c>
      <c r="T2539" s="265">
        <f t="shared" si="3694"/>
        <v>5.2200000000000003E-2</v>
      </c>
      <c r="W2539" s="265">
        <f t="shared" ref="W2539" si="3697">AVERAGE(Q2539:T2539)</f>
        <v>4.5199999999999997E-2</v>
      </c>
    </row>
    <row r="2540" spans="3:30" ht="17.45" customHeight="1" x14ac:dyDescent="0.25">
      <c r="C2540" s="670">
        <f t="shared" si="3673"/>
        <v>45636</v>
      </c>
      <c r="D2540" s="279">
        <v>4.9000000000000002E-2</v>
      </c>
      <c r="E2540" s="280"/>
      <c r="F2540" s="369">
        <v>8.3299999999999999E-2</v>
      </c>
      <c r="G2540" s="421"/>
      <c r="H2540" s="401">
        <v>8.14E-2</v>
      </c>
      <c r="I2540" s="279">
        <v>6.7100000000000007E-2</v>
      </c>
      <c r="J2540" s="280"/>
      <c r="K2540" s="279">
        <v>6.6600000000000006E-2</v>
      </c>
      <c r="L2540" s="280"/>
      <c r="M2540" s="264">
        <f t="shared" si="3612"/>
        <v>2.843366666666667E-2</v>
      </c>
      <c r="N2540" s="264">
        <f t="shared" si="3613"/>
        <v>3.4611428571428564E-2</v>
      </c>
      <c r="O2540" s="264">
        <f t="shared" si="3614"/>
        <v>3.4534999999999996E-2</v>
      </c>
      <c r="P2540" s="264">
        <f t="shared" si="3615"/>
        <v>4.4649999999999988E-2</v>
      </c>
      <c r="Q2540" s="265">
        <f t="shared" ref="Q2540:Q2541" si="3698">IFERROR(AVERAGE(D2540:E2540),"")</f>
        <v>4.9000000000000002E-2</v>
      </c>
      <c r="R2540" s="334">
        <f t="shared" ref="R2540:R2541" si="3699">IFERROR(AVERAGE(F2540:H2540),"")</f>
        <v>8.2350000000000007E-2</v>
      </c>
      <c r="S2540" s="265">
        <f t="shared" ref="S2540:S2541" si="3700">IFERROR(AVERAGE(I2540:J2540),"")</f>
        <v>6.7100000000000007E-2</v>
      </c>
      <c r="T2540" s="265">
        <f t="shared" ref="T2540:T2541" si="3701">IFERROR(AVERAGE(K2540:L2540),"")</f>
        <v>6.6600000000000006E-2</v>
      </c>
      <c r="W2540" s="265">
        <f t="shared" ref="W2540:W2541" si="3702">AVERAGE(Q2540:T2540)</f>
        <v>6.6262500000000002E-2</v>
      </c>
    </row>
    <row r="2541" spans="3:30" ht="17.45" customHeight="1" x14ac:dyDescent="0.25">
      <c r="C2541" s="8">
        <f t="shared" si="3673"/>
        <v>45637</v>
      </c>
      <c r="D2541" s="252"/>
      <c r="E2541" s="253">
        <v>3.2599999999999997E-2</v>
      </c>
      <c r="F2541" s="252"/>
      <c r="G2541" s="254">
        <v>5.8099999999999999E-2</v>
      </c>
      <c r="H2541" s="253"/>
      <c r="I2541" s="252"/>
      <c r="J2541" s="253">
        <v>5.9499999999999997E-2</v>
      </c>
      <c r="K2541" s="252"/>
      <c r="L2541" s="253">
        <v>6.6299999999999998E-2</v>
      </c>
      <c r="M2541" s="264">
        <f t="shared" si="3612"/>
        <v>2.8170333333333335E-2</v>
      </c>
      <c r="N2541" s="264">
        <f t="shared" si="3613"/>
        <v>3.4434285714285716E-2</v>
      </c>
      <c r="O2541" s="264">
        <f t="shared" si="3614"/>
        <v>3.5611666666666673E-2</v>
      </c>
      <c r="P2541" s="264">
        <f t="shared" si="3615"/>
        <v>4.4189999999999986E-2</v>
      </c>
      <c r="Q2541" s="265">
        <f t="shared" si="3698"/>
        <v>3.2599999999999997E-2</v>
      </c>
      <c r="R2541" s="265">
        <f t="shared" si="3699"/>
        <v>5.8099999999999999E-2</v>
      </c>
      <c r="S2541" s="265">
        <f t="shared" si="3700"/>
        <v>5.9499999999999997E-2</v>
      </c>
      <c r="T2541" s="265">
        <f t="shared" si="3701"/>
        <v>6.6299999999999998E-2</v>
      </c>
      <c r="W2541" s="265">
        <f t="shared" si="3702"/>
        <v>5.4125E-2</v>
      </c>
    </row>
    <row r="2542" spans="3:30" ht="17.45" customHeight="1" x14ac:dyDescent="0.25">
      <c r="C2542" s="8">
        <f t="shared" si="3673"/>
        <v>45638</v>
      </c>
      <c r="D2542" s="260">
        <v>3.56E-2</v>
      </c>
      <c r="E2542" s="261"/>
      <c r="F2542" s="260">
        <v>4.1799999999999997E-2</v>
      </c>
      <c r="G2542" s="262"/>
      <c r="H2542" s="261"/>
      <c r="I2542" s="260">
        <v>3.95E-2</v>
      </c>
      <c r="J2542" s="261"/>
      <c r="K2542" s="260">
        <v>6.4799999999999996E-2</v>
      </c>
      <c r="L2542" s="261"/>
      <c r="M2542" s="264">
        <f t="shared" si="3612"/>
        <v>2.8523666666666662E-2</v>
      </c>
      <c r="N2542" s="264">
        <f t="shared" si="3613"/>
        <v>3.5048571428571429E-2</v>
      </c>
      <c r="O2542" s="264">
        <f t="shared" si="3614"/>
        <v>3.6415000000000003E-2</v>
      </c>
      <c r="P2542" s="264">
        <f t="shared" si="3615"/>
        <v>4.5486666666666654E-2</v>
      </c>
      <c r="Q2542" s="265">
        <f t="shared" ref="Q2542" si="3703">IFERROR(AVERAGE(D2542:E2542),"")</f>
        <v>3.56E-2</v>
      </c>
      <c r="R2542" s="265">
        <f t="shared" ref="R2542" si="3704">IFERROR(AVERAGE(F2542:H2542),"")</f>
        <v>4.1799999999999997E-2</v>
      </c>
      <c r="S2542" s="265">
        <f t="shared" ref="S2542" si="3705">IFERROR(AVERAGE(I2542:J2542),"")</f>
        <v>3.95E-2</v>
      </c>
      <c r="T2542" s="265">
        <f t="shared" ref="T2542" si="3706">IFERROR(AVERAGE(K2542:L2542),"")</f>
        <v>6.4799999999999996E-2</v>
      </c>
      <c r="W2542" s="265">
        <f t="shared" ref="W2542" si="3707">AVERAGE(Q2542:T2542)</f>
        <v>4.5425E-2</v>
      </c>
    </row>
    <row r="2543" spans="3:30" ht="17.45" customHeight="1" x14ac:dyDescent="0.25">
      <c r="C2543" s="8">
        <f t="shared" si="3673"/>
        <v>45639</v>
      </c>
      <c r="D2543" s="260"/>
      <c r="E2543" s="261">
        <v>2.3800000000000002E-2</v>
      </c>
      <c r="F2543" s="260"/>
      <c r="G2543" s="262">
        <v>3.9699999999999999E-2</v>
      </c>
      <c r="H2543" s="261"/>
      <c r="I2543" s="260"/>
      <c r="J2543" s="261">
        <v>2.8400000000000002E-2</v>
      </c>
      <c r="K2543" s="260"/>
      <c r="L2543" s="261">
        <v>4.7500000000000001E-2</v>
      </c>
      <c r="M2543" s="264">
        <f t="shared" si="3612"/>
        <v>2.7343666666666665E-2</v>
      </c>
      <c r="N2543" s="264">
        <f t="shared" si="3613"/>
        <v>3.4505714285714292E-2</v>
      </c>
      <c r="O2543" s="264">
        <f t="shared" si="3614"/>
        <v>3.5951666666666673E-2</v>
      </c>
      <c r="P2543" s="264">
        <f t="shared" si="3615"/>
        <v>4.4203333333333331E-2</v>
      </c>
      <c r="Q2543" s="265">
        <f t="shared" ref="Q2543:Q2547" si="3708">IFERROR(AVERAGE(D2543:E2543),"")</f>
        <v>2.3800000000000002E-2</v>
      </c>
      <c r="R2543" s="265">
        <f t="shared" ref="R2543:R2547" si="3709">IFERROR(AVERAGE(F2543:H2543),"")</f>
        <v>3.9699999999999999E-2</v>
      </c>
      <c r="S2543" s="265">
        <f t="shared" ref="S2543:S2547" si="3710">IFERROR(AVERAGE(I2543:J2543),"")</f>
        <v>2.8400000000000002E-2</v>
      </c>
      <c r="T2543" s="265">
        <f t="shared" ref="T2543:T2547" si="3711">IFERROR(AVERAGE(K2543:L2543),"")</f>
        <v>4.7500000000000001E-2</v>
      </c>
      <c r="W2543" s="265">
        <f t="shared" ref="W2543" si="3712">AVERAGE(Q2543:T2543)</f>
        <v>3.4850000000000006E-2</v>
      </c>
      <c r="X2543" s="265">
        <f>AVERAGE(Q2539:T2543)</f>
        <v>4.9172499999999994E-2</v>
      </c>
      <c r="Y2543" s="266">
        <v>363</v>
      </c>
    </row>
    <row r="2544" spans="3:30" ht="17.45" customHeight="1" x14ac:dyDescent="0.25">
      <c r="C2544" s="435">
        <f t="shared" si="3673"/>
        <v>45640</v>
      </c>
      <c r="D2544" s="434">
        <v>1.5900000000000001E-2</v>
      </c>
      <c r="E2544" s="436"/>
      <c r="F2544" s="434"/>
      <c r="G2544" s="438"/>
      <c r="H2544" s="436">
        <v>2.7699999999999999E-2</v>
      </c>
      <c r="I2544" s="434">
        <v>1.4200000000000001E-2</v>
      </c>
      <c r="J2544" s="436"/>
      <c r="K2544" s="434">
        <v>2.7900000000000001E-2</v>
      </c>
      <c r="L2544" s="436"/>
      <c r="M2544" s="651">
        <f t="shared" si="3612"/>
        <v>2.5450333333333335E-2</v>
      </c>
      <c r="N2544" s="651">
        <f t="shared" si="3613"/>
        <v>3.3848571428571436E-2</v>
      </c>
      <c r="O2544" s="651">
        <f t="shared" si="3614"/>
        <v>3.5181666666666674E-2</v>
      </c>
      <c r="P2544" s="651">
        <f t="shared" si="3615"/>
        <v>4.2903333333333328E-2</v>
      </c>
      <c r="Q2544" s="442">
        <f t="shared" si="3708"/>
        <v>1.5900000000000001E-2</v>
      </c>
      <c r="R2544" s="442">
        <f t="shared" si="3709"/>
        <v>2.7699999999999999E-2</v>
      </c>
      <c r="S2544" s="442">
        <f t="shared" si="3710"/>
        <v>1.4200000000000001E-2</v>
      </c>
      <c r="T2544" s="442">
        <f t="shared" si="3711"/>
        <v>2.7900000000000001E-2</v>
      </c>
      <c r="V2544" s="442">
        <f>AVERAGE(Q2544:T2544)</f>
        <v>2.1425E-2</v>
      </c>
      <c r="W2544" s="445"/>
      <c r="X2544" s="257"/>
      <c r="Y2544" s="266">
        <v>363</v>
      </c>
    </row>
    <row r="2545" spans="3:37" ht="17.45" customHeight="1" x14ac:dyDescent="0.25">
      <c r="C2545" s="435">
        <f t="shared" si="3673"/>
        <v>45641</v>
      </c>
      <c r="D2545" s="434"/>
      <c r="E2545" s="436">
        <v>9.4599999999999997E-3</v>
      </c>
      <c r="F2545" s="434"/>
      <c r="G2545" s="438">
        <v>1.26E-2</v>
      </c>
      <c r="H2545" s="436"/>
      <c r="I2545" s="434"/>
      <c r="J2545" s="436">
        <v>8.8000000000000005E-3</v>
      </c>
      <c r="K2545" s="434"/>
      <c r="L2545" s="436">
        <v>1.8499999999999999E-2</v>
      </c>
      <c r="M2545" s="651">
        <f t="shared" si="3612"/>
        <v>2.4365666666666667E-2</v>
      </c>
      <c r="N2545" s="651">
        <f t="shared" si="3613"/>
        <v>3.256285714285715E-2</v>
      </c>
      <c r="O2545" s="651">
        <f t="shared" si="3614"/>
        <v>3.4198333333333338E-2</v>
      </c>
      <c r="P2545" s="651">
        <f t="shared" si="3615"/>
        <v>4.115333333333334E-2</v>
      </c>
      <c r="Q2545" s="442">
        <f t="shared" si="3708"/>
        <v>9.4599999999999997E-3</v>
      </c>
      <c r="R2545" s="442">
        <f t="shared" si="3709"/>
        <v>1.26E-2</v>
      </c>
      <c r="S2545" s="442">
        <f t="shared" si="3710"/>
        <v>8.8000000000000005E-3</v>
      </c>
      <c r="T2545" s="442">
        <f t="shared" si="3711"/>
        <v>1.8499999999999999E-2</v>
      </c>
      <c r="V2545" s="442">
        <f>AVERAGE(Q2545:T2545)</f>
        <v>1.234E-2</v>
      </c>
      <c r="W2545" s="445"/>
      <c r="X2545" s="265">
        <f>AVERAGE(Q2544:T2545)</f>
        <v>1.6882499999999998E-2</v>
      </c>
      <c r="Y2545" s="266">
        <v>363</v>
      </c>
    </row>
    <row r="2546" spans="3:37" ht="17.45" customHeight="1" x14ac:dyDescent="0.25">
      <c r="C2546" s="48">
        <f t="shared" si="3673"/>
        <v>45642</v>
      </c>
      <c r="D2546" s="275">
        <v>4.7E-2</v>
      </c>
      <c r="E2546" s="276"/>
      <c r="F2546" s="275">
        <v>3.8800000000000001E-2</v>
      </c>
      <c r="G2546" s="277"/>
      <c r="H2546" s="276">
        <v>3.8100000000000002E-2</v>
      </c>
      <c r="I2546" s="275">
        <v>5.0200000000000002E-2</v>
      </c>
      <c r="J2546" s="276"/>
      <c r="K2546" s="275">
        <v>4.9200000000000001E-2</v>
      </c>
      <c r="L2546" s="276"/>
      <c r="M2546" s="264">
        <f t="shared" si="3612"/>
        <v>2.5329000000000008E-2</v>
      </c>
      <c r="N2546" s="264">
        <f t="shared" si="3613"/>
        <v>3.4057142857142862E-2</v>
      </c>
      <c r="O2546" s="264">
        <f t="shared" si="3614"/>
        <v>3.5554333333333341E-2</v>
      </c>
      <c r="P2546" s="264">
        <f t="shared" si="3615"/>
        <v>4.1969999999999993E-2</v>
      </c>
      <c r="Q2546" s="265">
        <f t="shared" si="3708"/>
        <v>4.7E-2</v>
      </c>
      <c r="R2546" s="265">
        <f t="shared" si="3709"/>
        <v>3.8449999999999998E-2</v>
      </c>
      <c r="S2546" s="265">
        <f t="shared" si="3710"/>
        <v>5.0200000000000002E-2</v>
      </c>
      <c r="T2546" s="265">
        <f t="shared" si="3711"/>
        <v>4.9200000000000001E-2</v>
      </c>
      <c r="W2546" s="265">
        <f t="shared" ref="W2546:W2550" si="3713">AVERAGE(Q2546:T2546)</f>
        <v>4.6212499999999997E-2</v>
      </c>
    </row>
    <row r="2547" spans="3:37" ht="17.45" customHeight="1" x14ac:dyDescent="0.25">
      <c r="C2547" s="8">
        <f t="shared" si="3673"/>
        <v>45643</v>
      </c>
      <c r="D2547" s="260"/>
      <c r="E2547" s="261">
        <v>3.7100000000000001E-2</v>
      </c>
      <c r="F2547" s="260"/>
      <c r="G2547" s="402">
        <v>0.111</v>
      </c>
      <c r="H2547" s="261"/>
      <c r="I2547" s="260"/>
      <c r="J2547" s="261">
        <v>6.6000000000000003E-2</v>
      </c>
      <c r="K2547" s="260"/>
      <c r="L2547" s="261">
        <v>6.13E-2</v>
      </c>
      <c r="M2547" s="264">
        <f t="shared" si="3612"/>
        <v>2.6119000000000007E-2</v>
      </c>
      <c r="N2547" s="264">
        <f t="shared" si="3613"/>
        <v>3.6911428571428581E-2</v>
      </c>
      <c r="O2547" s="264">
        <f t="shared" si="3614"/>
        <v>3.7466000000000006E-2</v>
      </c>
      <c r="P2547" s="264">
        <f t="shared" si="3615"/>
        <v>4.3059999999999994E-2</v>
      </c>
      <c r="Q2547" s="265">
        <f t="shared" si="3708"/>
        <v>3.7100000000000001E-2</v>
      </c>
      <c r="R2547" s="334">
        <f t="shared" si="3709"/>
        <v>0.111</v>
      </c>
      <c r="S2547" s="265">
        <f t="shared" si="3710"/>
        <v>6.6000000000000003E-2</v>
      </c>
      <c r="T2547" s="265">
        <f t="shared" si="3711"/>
        <v>6.13E-2</v>
      </c>
      <c r="W2547" s="265">
        <f t="shared" si="3713"/>
        <v>6.8850000000000008E-2</v>
      </c>
    </row>
    <row r="2548" spans="3:37" ht="17.45" customHeight="1" x14ac:dyDescent="0.25">
      <c r="C2548" s="8">
        <f t="shared" si="3673"/>
        <v>45644</v>
      </c>
      <c r="D2548" s="260">
        <v>4.19E-2</v>
      </c>
      <c r="E2548" s="261"/>
      <c r="F2548" s="260">
        <v>4.19E-2</v>
      </c>
      <c r="G2548" s="262"/>
      <c r="H2548" s="261"/>
      <c r="I2548" s="260">
        <v>4.8500000000000001E-2</v>
      </c>
      <c r="J2548" s="261"/>
      <c r="K2548" s="332">
        <v>7.51E-2</v>
      </c>
      <c r="L2548" s="261"/>
      <c r="M2548" s="264">
        <f t="shared" ref="M2548:M2611" si="3714">IF(SUM(D2548:E2548)&gt;0,IFERROR(AVERAGE(D2519:E2548),""),"")</f>
        <v>2.6599000000000005E-2</v>
      </c>
      <c r="N2548" s="264">
        <f t="shared" ref="N2548:N2611" si="3715">IF(SUM(F2548:H2548)&gt;0,IFERROR(AVERAGE(F2519:H2548),""),"")</f>
        <v>3.7620000000000008E-2</v>
      </c>
      <c r="O2548" s="264">
        <f t="shared" ref="O2548:O2611" si="3716">IF(SUM(I2548:J2548)&gt;0,IFERROR(AVERAGE(I2519:J2548),""),"")</f>
        <v>3.8139333333333338E-2</v>
      </c>
      <c r="P2548" s="264">
        <f t="shared" ref="P2548:P2611" si="3717">IF(SUM(K2548:L2548)&gt;0,IFERROR(AVERAGE(K2519:L2548),""),"")</f>
        <v>4.431333333333333E-2</v>
      </c>
      <c r="Q2548" s="265">
        <f t="shared" ref="Q2548:Q2556" si="3718">IFERROR(AVERAGE(D2548:E2548),"")</f>
        <v>4.19E-2</v>
      </c>
      <c r="R2548" s="265">
        <f t="shared" ref="R2548:R2556" si="3719">IFERROR(AVERAGE(F2548:H2548),"")</f>
        <v>4.19E-2</v>
      </c>
      <c r="S2548" s="265">
        <f t="shared" ref="S2548:S2556" si="3720">IFERROR(AVERAGE(I2548:J2548),"")</f>
        <v>4.8500000000000001E-2</v>
      </c>
      <c r="T2548" s="334">
        <f t="shared" ref="T2548:T2556" si="3721">IFERROR(AVERAGE(K2548:L2548),"")</f>
        <v>7.51E-2</v>
      </c>
      <c r="W2548" s="265">
        <f t="shared" si="3713"/>
        <v>5.185E-2</v>
      </c>
    </row>
    <row r="2549" spans="3:37" ht="17.45" customHeight="1" x14ac:dyDescent="0.25">
      <c r="C2549" s="8">
        <f t="shared" si="3673"/>
        <v>45645</v>
      </c>
      <c r="D2549" s="260"/>
      <c r="E2549" s="261">
        <v>3.9399999999999998E-2</v>
      </c>
      <c r="F2549" s="260"/>
      <c r="G2549" s="262">
        <v>4.82E-2</v>
      </c>
      <c r="H2549" s="261"/>
      <c r="I2549" s="260"/>
      <c r="J2549" s="261">
        <v>6.9900000000000004E-2</v>
      </c>
      <c r="K2549" s="260"/>
      <c r="L2549" s="261">
        <v>6.5600000000000006E-2</v>
      </c>
      <c r="M2549" s="264">
        <f t="shared" si="3714"/>
        <v>2.7029000000000008E-2</v>
      </c>
      <c r="N2549" s="264">
        <f t="shared" si="3715"/>
        <v>3.7591428571428574E-2</v>
      </c>
      <c r="O2549" s="264">
        <f t="shared" si="3716"/>
        <v>3.8829333333333341E-2</v>
      </c>
      <c r="P2549" s="264">
        <f t="shared" si="3717"/>
        <v>4.5083333333333336E-2</v>
      </c>
      <c r="Q2549" s="265">
        <f t="shared" si="3718"/>
        <v>3.9399999999999998E-2</v>
      </c>
      <c r="R2549" s="265">
        <f t="shared" si="3719"/>
        <v>4.82E-2</v>
      </c>
      <c r="S2549" s="265">
        <f t="shared" si="3720"/>
        <v>6.9900000000000004E-2</v>
      </c>
      <c r="T2549" s="265">
        <f t="shared" si="3721"/>
        <v>6.5600000000000006E-2</v>
      </c>
      <c r="W2549" s="265">
        <f t="shared" si="3713"/>
        <v>5.5775000000000005E-2</v>
      </c>
    </row>
    <row r="2550" spans="3:37" ht="17.45" customHeight="1" x14ac:dyDescent="0.25">
      <c r="C2550" s="8">
        <f t="shared" si="3673"/>
        <v>45646</v>
      </c>
      <c r="D2550" s="260">
        <v>3.5499999999999997E-2</v>
      </c>
      <c r="E2550" s="261"/>
      <c r="F2550" s="260"/>
      <c r="G2550" s="262"/>
      <c r="H2550" s="261">
        <v>5.6500000000000002E-2</v>
      </c>
      <c r="I2550" s="260">
        <v>6.8199999999999997E-2</v>
      </c>
      <c r="J2550" s="261"/>
      <c r="K2550" s="260">
        <v>5.3999999999999999E-2</v>
      </c>
      <c r="L2550" s="261"/>
      <c r="M2550" s="264">
        <f t="shared" si="3714"/>
        <v>2.7202333333333339E-2</v>
      </c>
      <c r="N2550" s="264">
        <f t="shared" si="3715"/>
        <v>3.8282857142857139E-2</v>
      </c>
      <c r="O2550" s="264">
        <f t="shared" si="3716"/>
        <v>3.964266666666668E-2</v>
      </c>
      <c r="P2550" s="264">
        <f t="shared" si="3717"/>
        <v>4.5013333333333329E-2</v>
      </c>
      <c r="Q2550" s="265">
        <f t="shared" si="3718"/>
        <v>3.5499999999999997E-2</v>
      </c>
      <c r="R2550" s="265">
        <f t="shared" si="3719"/>
        <v>5.6500000000000002E-2</v>
      </c>
      <c r="S2550" s="265">
        <f t="shared" si="3720"/>
        <v>6.8199999999999997E-2</v>
      </c>
      <c r="T2550" s="265">
        <f t="shared" si="3721"/>
        <v>5.3999999999999999E-2</v>
      </c>
      <c r="W2550" s="265">
        <f t="shared" si="3713"/>
        <v>5.355E-2</v>
      </c>
      <c r="X2550" s="265">
        <f>AVERAGE(Q2546:T2550)</f>
        <v>5.5247500000000005E-2</v>
      </c>
      <c r="Y2550" s="266">
        <v>364</v>
      </c>
    </row>
    <row r="2551" spans="3:37" ht="17.45" customHeight="1" x14ac:dyDescent="0.25">
      <c r="C2551" s="435">
        <f t="shared" si="3673"/>
        <v>45647</v>
      </c>
      <c r="D2551" s="434"/>
      <c r="E2551" s="436">
        <v>1.8800000000000001E-2</v>
      </c>
      <c r="F2551" s="434"/>
      <c r="G2551" s="438">
        <v>2.2700000000000001E-2</v>
      </c>
      <c r="H2551" s="436"/>
      <c r="I2551" s="434"/>
      <c r="J2551" s="436">
        <v>2.07E-2</v>
      </c>
      <c r="K2551" s="434"/>
      <c r="L2551" s="436">
        <v>2.6800000000000001E-2</v>
      </c>
      <c r="M2551" s="651">
        <f t="shared" si="3714"/>
        <v>2.6935666666666674E-2</v>
      </c>
      <c r="N2551" s="651">
        <f t="shared" si="3715"/>
        <v>3.8005714285714282E-2</v>
      </c>
      <c r="O2551" s="651">
        <f t="shared" si="3716"/>
        <v>3.8802666666666673E-2</v>
      </c>
      <c r="P2551" s="651">
        <f t="shared" si="3717"/>
        <v>4.4079999999999994E-2</v>
      </c>
      <c r="Q2551" s="442">
        <f t="shared" si="3718"/>
        <v>1.8800000000000001E-2</v>
      </c>
      <c r="R2551" s="442">
        <f t="shared" si="3719"/>
        <v>2.2700000000000001E-2</v>
      </c>
      <c r="S2551" s="442">
        <f t="shared" si="3720"/>
        <v>2.07E-2</v>
      </c>
      <c r="T2551" s="442">
        <f t="shared" si="3721"/>
        <v>2.6800000000000001E-2</v>
      </c>
      <c r="V2551" s="442">
        <f>AVERAGE(Q2551:T2551)</f>
        <v>2.2250000000000002E-2</v>
      </c>
      <c r="W2551" s="445"/>
      <c r="X2551" s="257"/>
      <c r="Y2551" s="266">
        <v>364</v>
      </c>
    </row>
    <row r="2552" spans="3:37" ht="17.45" customHeight="1" x14ac:dyDescent="0.25">
      <c r="C2552" s="48">
        <f t="shared" si="3673"/>
        <v>45648</v>
      </c>
      <c r="D2552" s="434">
        <v>1.52E-2</v>
      </c>
      <c r="E2552" s="436"/>
      <c r="F2552" s="434">
        <v>1.38E-2</v>
      </c>
      <c r="G2552" s="438"/>
      <c r="H2552" s="436">
        <v>1.37E-2</v>
      </c>
      <c r="I2552" s="434">
        <v>1.2699999999999999E-2</v>
      </c>
      <c r="J2552" s="436"/>
      <c r="K2552" s="434">
        <v>2.01E-2</v>
      </c>
      <c r="L2552" s="436"/>
      <c r="M2552" s="651">
        <f t="shared" si="3714"/>
        <v>2.6209000000000003E-2</v>
      </c>
      <c r="N2552" s="651">
        <f t="shared" si="3715"/>
        <v>3.5819999999999998E-2</v>
      </c>
      <c r="O2552" s="651">
        <f t="shared" si="3716"/>
        <v>3.7469333333333334E-2</v>
      </c>
      <c r="P2552" s="651">
        <f t="shared" si="3717"/>
        <v>4.3296666666666664E-2</v>
      </c>
      <c r="Q2552" s="442">
        <f t="shared" si="3718"/>
        <v>1.52E-2</v>
      </c>
      <c r="R2552" s="442">
        <f t="shared" si="3719"/>
        <v>1.375E-2</v>
      </c>
      <c r="S2552" s="442">
        <f t="shared" si="3720"/>
        <v>1.2699999999999999E-2</v>
      </c>
      <c r="T2552" s="442">
        <f t="shared" si="3721"/>
        <v>2.01E-2</v>
      </c>
      <c r="V2552" s="442">
        <f>AVERAGE(Q2552:T2552)</f>
        <v>1.54375E-2</v>
      </c>
      <c r="W2552" s="445"/>
      <c r="X2552" s="265">
        <f>AVERAGE(Q2551:T2552)</f>
        <v>1.8843750000000003E-2</v>
      </c>
      <c r="Y2552" s="266">
        <v>364</v>
      </c>
    </row>
    <row r="2553" spans="3:37" ht="17.45" customHeight="1" x14ac:dyDescent="0.25">
      <c r="C2553" s="8">
        <f t="shared" si="3673"/>
        <v>45649</v>
      </c>
      <c r="D2553" s="260"/>
      <c r="E2553" s="261">
        <v>2.06E-2</v>
      </c>
      <c r="F2553" s="260"/>
      <c r="G2553" s="262">
        <v>2.35E-2</v>
      </c>
      <c r="H2553" s="261"/>
      <c r="I2553" s="260"/>
      <c r="J2553" s="261">
        <v>3.6299999999999999E-2</v>
      </c>
      <c r="K2553" s="260"/>
      <c r="L2553" s="261">
        <v>2.75E-2</v>
      </c>
      <c r="M2553" s="264">
        <f t="shared" si="3714"/>
        <v>2.6568666666666671E-2</v>
      </c>
      <c r="N2553" s="264">
        <f t="shared" si="3715"/>
        <v>3.6088571428571435E-2</v>
      </c>
      <c r="O2553" s="264">
        <f t="shared" si="3716"/>
        <v>3.7879333333333327E-2</v>
      </c>
      <c r="P2553" s="264">
        <f t="shared" si="3717"/>
        <v>4.36E-2</v>
      </c>
      <c r="Q2553" s="265">
        <f t="shared" si="3718"/>
        <v>2.06E-2</v>
      </c>
      <c r="R2553" s="265">
        <f t="shared" si="3719"/>
        <v>2.35E-2</v>
      </c>
      <c r="S2553" s="265">
        <f t="shared" si="3720"/>
        <v>3.6299999999999999E-2</v>
      </c>
      <c r="T2553" s="265">
        <f t="shared" si="3721"/>
        <v>2.75E-2</v>
      </c>
      <c r="W2553" s="265">
        <f t="shared" ref="W2553:W2557" si="3722">AVERAGE(Q2553:T2553)</f>
        <v>2.6974999999999999E-2</v>
      </c>
    </row>
    <row r="2554" spans="3:37" ht="17.45" customHeight="1" x14ac:dyDescent="0.25">
      <c r="C2554" s="8">
        <f t="shared" si="3673"/>
        <v>45650</v>
      </c>
      <c r="D2554" s="260">
        <v>1.11E-2</v>
      </c>
      <c r="E2554" s="261"/>
      <c r="F2554" s="260">
        <v>1.15E-2</v>
      </c>
      <c r="G2554" s="262"/>
      <c r="H2554" s="261"/>
      <c r="I2554" s="260">
        <v>1.2500000000000001E-2</v>
      </c>
      <c r="J2554" s="261"/>
      <c r="K2554" s="260">
        <v>1.35E-2</v>
      </c>
      <c r="L2554" s="261"/>
      <c r="M2554" s="264">
        <f t="shared" si="3714"/>
        <v>2.6548666666666672E-2</v>
      </c>
      <c r="N2554" s="264">
        <f t="shared" si="3715"/>
        <v>3.6071428571428574E-2</v>
      </c>
      <c r="O2554" s="264">
        <f t="shared" si="3716"/>
        <v>3.8153333333333324E-2</v>
      </c>
      <c r="P2554" s="264">
        <f t="shared" si="3717"/>
        <v>4.3660000000000004E-2</v>
      </c>
      <c r="Q2554" s="265">
        <f t="shared" si="3718"/>
        <v>1.11E-2</v>
      </c>
      <c r="R2554" s="265">
        <f t="shared" si="3719"/>
        <v>1.15E-2</v>
      </c>
      <c r="S2554" s="265">
        <f t="shared" si="3720"/>
        <v>1.2500000000000001E-2</v>
      </c>
      <c r="T2554" s="265">
        <f t="shared" si="3721"/>
        <v>1.35E-2</v>
      </c>
      <c r="W2554" s="265">
        <f t="shared" si="3722"/>
        <v>1.2150000000000001E-2</v>
      </c>
    </row>
    <row r="2555" spans="3:37" ht="17.45" customHeight="1" x14ac:dyDescent="0.25">
      <c r="C2555" s="8">
        <f t="shared" si="3673"/>
        <v>45651</v>
      </c>
      <c r="D2555" s="260"/>
      <c r="E2555" s="261">
        <v>1.5299999999999999E-2</v>
      </c>
      <c r="F2555" s="260"/>
      <c r="G2555" s="262">
        <v>7.7400000000000004E-3</v>
      </c>
      <c r="H2555" s="261"/>
      <c r="I2555" s="260"/>
      <c r="J2555" s="261">
        <v>4.1200000000000004E-3</v>
      </c>
      <c r="K2555" s="260"/>
      <c r="L2555" s="261">
        <v>1.55E-2</v>
      </c>
      <c r="M2555" s="264">
        <f t="shared" si="3714"/>
        <v>2.6202000000000003E-2</v>
      </c>
      <c r="N2555" s="264">
        <f t="shared" si="3715"/>
        <v>3.516971428571429E-2</v>
      </c>
      <c r="O2555" s="264">
        <f t="shared" si="3716"/>
        <v>3.7000666666666654E-2</v>
      </c>
      <c r="P2555" s="264">
        <f t="shared" si="3717"/>
        <v>4.2916666666666679E-2</v>
      </c>
      <c r="Q2555" s="265">
        <f t="shared" si="3718"/>
        <v>1.5299999999999999E-2</v>
      </c>
      <c r="R2555" s="265">
        <f t="shared" si="3719"/>
        <v>7.7400000000000004E-3</v>
      </c>
      <c r="S2555" s="265">
        <f t="shared" si="3720"/>
        <v>4.1200000000000004E-3</v>
      </c>
      <c r="T2555" s="265">
        <f t="shared" si="3721"/>
        <v>1.55E-2</v>
      </c>
      <c r="W2555" s="265">
        <f t="shared" si="3722"/>
        <v>1.0664999999999999E-2</v>
      </c>
    </row>
    <row r="2556" spans="3:37" ht="17.45" customHeight="1" x14ac:dyDescent="0.25">
      <c r="C2556" s="8">
        <f t="shared" si="3673"/>
        <v>45652</v>
      </c>
      <c r="D2556" s="260">
        <v>2.7900000000000001E-2</v>
      </c>
      <c r="E2556" s="261"/>
      <c r="F2556" s="260"/>
      <c r="G2556" s="262"/>
      <c r="H2556" s="261">
        <v>1.7999999999999999E-2</v>
      </c>
      <c r="I2556" s="260">
        <v>2.8299999999999999E-2</v>
      </c>
      <c r="J2556" s="261"/>
      <c r="K2556" s="260">
        <v>3.4000000000000002E-2</v>
      </c>
      <c r="L2556" s="261"/>
      <c r="M2556" s="264">
        <f t="shared" si="3714"/>
        <v>2.6572000000000002E-2</v>
      </c>
      <c r="N2556" s="264">
        <f t="shared" si="3715"/>
        <v>3.4824000000000001E-2</v>
      </c>
      <c r="O2556" s="264">
        <f t="shared" si="3716"/>
        <v>3.6097333333333328E-2</v>
      </c>
      <c r="P2556" s="264">
        <f t="shared" si="3717"/>
        <v>4.313333333333335E-2</v>
      </c>
      <c r="Q2556" s="265">
        <f t="shared" si="3718"/>
        <v>2.7900000000000001E-2</v>
      </c>
      <c r="R2556" s="265">
        <f t="shared" si="3719"/>
        <v>1.7999999999999999E-2</v>
      </c>
      <c r="S2556" s="265">
        <f t="shared" si="3720"/>
        <v>2.8299999999999999E-2</v>
      </c>
      <c r="T2556" s="265">
        <f t="shared" si="3721"/>
        <v>3.4000000000000002E-2</v>
      </c>
      <c r="W2556" s="265">
        <f t="shared" si="3722"/>
        <v>2.7049999999999998E-2</v>
      </c>
    </row>
    <row r="2557" spans="3:37" ht="17.45" customHeight="1" x14ac:dyDescent="0.25">
      <c r="C2557" s="8">
        <f t="shared" si="3673"/>
        <v>45653</v>
      </c>
      <c r="D2557" s="260"/>
      <c r="E2557" s="261">
        <v>9.2200000000000008E-3</v>
      </c>
      <c r="F2557" s="260"/>
      <c r="G2557" s="262">
        <v>1.34E-2</v>
      </c>
      <c r="H2557" s="261"/>
      <c r="I2557" s="260"/>
      <c r="J2557" s="261">
        <v>2.4799999999999999E-2</v>
      </c>
      <c r="K2557" s="260"/>
      <c r="L2557" s="261">
        <v>2.3300000000000001E-2</v>
      </c>
      <c r="M2557" s="264">
        <f t="shared" si="3714"/>
        <v>2.6162666666666671E-2</v>
      </c>
      <c r="N2557" s="264">
        <f t="shared" si="3715"/>
        <v>3.4398285714285722E-2</v>
      </c>
      <c r="O2557" s="264">
        <f t="shared" si="3716"/>
        <v>3.5464000000000002E-2</v>
      </c>
      <c r="P2557" s="264">
        <f t="shared" si="3717"/>
        <v>4.2580000000000021E-2</v>
      </c>
      <c r="Q2557" s="265">
        <f t="shared" ref="Q2557:Q2560" si="3723">IFERROR(AVERAGE(D2557:E2557),"")</f>
        <v>9.2200000000000008E-3</v>
      </c>
      <c r="R2557" s="265">
        <f t="shared" ref="R2557:R2560" si="3724">IFERROR(AVERAGE(F2557:H2557),"")</f>
        <v>1.34E-2</v>
      </c>
      <c r="S2557" s="265">
        <f t="shared" ref="S2557:S2560" si="3725">IFERROR(AVERAGE(I2557:J2557),"")</f>
        <v>2.4799999999999999E-2</v>
      </c>
      <c r="T2557" s="265">
        <f t="shared" ref="T2557:T2560" si="3726">IFERROR(AVERAGE(K2557:L2557),"")</f>
        <v>2.3300000000000001E-2</v>
      </c>
      <c r="W2557" s="265">
        <f t="shared" si="3722"/>
        <v>1.7680000000000001E-2</v>
      </c>
      <c r="X2557" s="265">
        <f>AVERAGE(Q2553:T2557)</f>
        <v>1.8904000000000004E-2</v>
      </c>
      <c r="Y2557" s="266">
        <v>365</v>
      </c>
    </row>
    <row r="2558" spans="3:37" ht="17.45" customHeight="1" thickBot="1" x14ac:dyDescent="0.3">
      <c r="C2558" s="48">
        <f t="shared" si="3673"/>
        <v>45654</v>
      </c>
      <c r="D2558" s="434">
        <v>1.3100000000000001E-2</v>
      </c>
      <c r="E2558" s="436"/>
      <c r="F2558" s="434">
        <v>9.1699999999999993E-3</v>
      </c>
      <c r="G2558" s="438"/>
      <c r="H2558" s="436">
        <v>9.5499999999999995E-3</v>
      </c>
      <c r="I2558" s="434">
        <v>1.3599999999999999E-2</v>
      </c>
      <c r="J2558" s="436"/>
      <c r="K2558" s="434">
        <v>1.67E-2</v>
      </c>
      <c r="L2558" s="436"/>
      <c r="M2558" s="651">
        <f t="shared" si="3714"/>
        <v>2.6019333333333335E-2</v>
      </c>
      <c r="N2558" s="651">
        <f t="shared" si="3715"/>
        <v>3.4176000000000005E-2</v>
      </c>
      <c r="O2558" s="651">
        <f t="shared" si="3716"/>
        <v>3.5507333333333335E-2</v>
      </c>
      <c r="P2558" s="651">
        <f t="shared" si="3717"/>
        <v>4.1013333333333339E-2</v>
      </c>
      <c r="Q2558" s="442">
        <f t="shared" si="3723"/>
        <v>1.3100000000000001E-2</v>
      </c>
      <c r="R2558" s="442">
        <f t="shared" si="3724"/>
        <v>9.3600000000000003E-3</v>
      </c>
      <c r="S2558" s="442">
        <f t="shared" si="3725"/>
        <v>1.3599999999999999E-2</v>
      </c>
      <c r="T2558" s="442">
        <f t="shared" si="3726"/>
        <v>1.67E-2</v>
      </c>
      <c r="V2558" s="442">
        <f>AVERAGE(Q2558:T2558)</f>
        <v>1.319E-2</v>
      </c>
      <c r="W2558" s="445"/>
      <c r="X2558" s="257"/>
      <c r="Y2558" s="266">
        <v>365</v>
      </c>
      <c r="AJ2558" s="287" t="s">
        <v>159</v>
      </c>
      <c r="AK2558" s="287" t="s">
        <v>158</v>
      </c>
    </row>
    <row r="2559" spans="3:37" ht="17.45" customHeight="1" thickBot="1" x14ac:dyDescent="0.3">
      <c r="C2559" s="435">
        <f t="shared" si="3673"/>
        <v>45655</v>
      </c>
      <c r="D2559" s="434"/>
      <c r="E2559" s="436">
        <v>1.72E-2</v>
      </c>
      <c r="F2559" s="434"/>
      <c r="G2559" s="438">
        <v>3.2399999999999998E-2</v>
      </c>
      <c r="H2559" s="436"/>
      <c r="I2559" s="434"/>
      <c r="J2559" s="436">
        <v>1.0699999999999999E-2</v>
      </c>
      <c r="K2559" s="434"/>
      <c r="L2559" s="436">
        <v>1.24E-2</v>
      </c>
      <c r="M2559" s="651">
        <f t="shared" si="3714"/>
        <v>2.5999333333333333E-2</v>
      </c>
      <c r="N2559" s="651">
        <f t="shared" si="3715"/>
        <v>3.4481714285714289E-2</v>
      </c>
      <c r="O2559" s="651">
        <f t="shared" si="3716"/>
        <v>3.5110666666666665E-2</v>
      </c>
      <c r="P2559" s="651">
        <f t="shared" si="3717"/>
        <v>4.0283333333333338E-2</v>
      </c>
      <c r="Q2559" s="442">
        <f t="shared" si="3723"/>
        <v>1.72E-2</v>
      </c>
      <c r="R2559" s="442">
        <f t="shared" si="3724"/>
        <v>3.2399999999999998E-2</v>
      </c>
      <c r="S2559" s="442">
        <f t="shared" si="3725"/>
        <v>1.0699999999999999E-2</v>
      </c>
      <c r="T2559" s="442">
        <f t="shared" si="3726"/>
        <v>1.24E-2</v>
      </c>
      <c r="V2559" s="442">
        <f>AVERAGE(Q2559:T2559)</f>
        <v>1.8175E-2</v>
      </c>
      <c r="W2559" s="445"/>
      <c r="X2559" s="265">
        <f>AVERAGE(Q2558:T2559)</f>
        <v>1.5682499999999999E-2</v>
      </c>
      <c r="Y2559" s="266">
        <v>365</v>
      </c>
      <c r="Z2559" s="514" t="s">
        <v>89</v>
      </c>
      <c r="AA2559" s="515">
        <v>2024</v>
      </c>
      <c r="AB2559" s="516"/>
      <c r="AC2559" s="516"/>
      <c r="AD2559" s="516"/>
      <c r="AI2559" s="22" t="s">
        <v>20</v>
      </c>
      <c r="AJ2559" s="264">
        <f>MAX($D$2196:$L$2561)</f>
        <v>0.40300000000000002</v>
      </c>
      <c r="AK2559" s="264">
        <f>MAX($D$5:$L$2561)</f>
        <v>3.145</v>
      </c>
    </row>
    <row r="2560" spans="3:37" ht="17.45" customHeight="1" x14ac:dyDescent="0.25">
      <c r="C2560" s="8">
        <f t="shared" si="3673"/>
        <v>45656</v>
      </c>
      <c r="D2560" s="260">
        <v>1.29E-2</v>
      </c>
      <c r="E2560" s="261"/>
      <c r="F2560" s="260">
        <v>1.3100000000000001E-2</v>
      </c>
      <c r="G2560" s="262"/>
      <c r="H2560" s="261"/>
      <c r="I2560" s="260">
        <v>2.3699999999999999E-2</v>
      </c>
      <c r="J2560" s="261"/>
      <c r="K2560" s="260">
        <v>2.3800000000000002E-2</v>
      </c>
      <c r="L2560" s="261"/>
      <c r="M2560" s="264">
        <f t="shared" si="3714"/>
        <v>2.5806000000000003E-2</v>
      </c>
      <c r="N2560" s="264">
        <f t="shared" si="3715"/>
        <v>3.4358857142857142E-2</v>
      </c>
      <c r="O2560" s="264">
        <f t="shared" si="3716"/>
        <v>3.5460666666666668E-2</v>
      </c>
      <c r="P2560" s="264">
        <f t="shared" si="3717"/>
        <v>4.0093333333333342E-2</v>
      </c>
      <c r="Q2560" s="265">
        <f t="shared" si="3723"/>
        <v>1.29E-2</v>
      </c>
      <c r="R2560" s="265">
        <f t="shared" si="3724"/>
        <v>1.3100000000000001E-2</v>
      </c>
      <c r="S2560" s="265">
        <f t="shared" si="3725"/>
        <v>2.3699999999999999E-2</v>
      </c>
      <c r="T2560" s="265">
        <f t="shared" si="3726"/>
        <v>2.3800000000000002E-2</v>
      </c>
      <c r="W2560" s="265">
        <f t="shared" ref="W2560" si="3727">AVERAGE(Q2560:T2560)</f>
        <v>1.8375000000000002E-2</v>
      </c>
      <c r="Z2560" s="517" t="s">
        <v>35</v>
      </c>
      <c r="AA2560" s="517" t="s">
        <v>1</v>
      </c>
      <c r="AB2560" s="517" t="s">
        <v>2</v>
      </c>
      <c r="AC2560" s="517" t="s">
        <v>9</v>
      </c>
      <c r="AD2560" s="517" t="s">
        <v>12</v>
      </c>
      <c r="AI2560" s="105" t="s">
        <v>55</v>
      </c>
      <c r="AJ2560" s="294">
        <f>PERCENTILE($D$2196:$L$2561,0.98)</f>
        <v>7.8951999999999994E-2</v>
      </c>
      <c r="AK2560" s="294">
        <f>PERCENTILE($D$5:$L$2561,0.98)</f>
        <v>6.6699999999999995E-2</v>
      </c>
    </row>
    <row r="2561" spans="3:37" ht="17.45" customHeight="1" thickBot="1" x14ac:dyDescent="0.3">
      <c r="C2561" s="116">
        <f t="shared" si="3673"/>
        <v>45657</v>
      </c>
      <c r="D2561" s="126"/>
      <c r="E2561" s="129">
        <v>1.3599999999999999E-2</v>
      </c>
      <c r="F2561" s="126"/>
      <c r="G2561" s="128">
        <v>2.1899999999999999E-2</v>
      </c>
      <c r="H2561" s="129"/>
      <c r="I2561" s="126"/>
      <c r="J2561" s="129">
        <v>1.8599999999999998E-2</v>
      </c>
      <c r="K2561" s="126"/>
      <c r="L2561" s="129">
        <v>2.35E-2</v>
      </c>
      <c r="M2561" s="264">
        <f t="shared" si="3714"/>
        <v>2.5696E-2</v>
      </c>
      <c r="N2561" s="264">
        <f t="shared" si="3715"/>
        <v>3.4493142857142861E-2</v>
      </c>
      <c r="O2561" s="264">
        <f t="shared" si="3716"/>
        <v>3.5667333333333336E-2</v>
      </c>
      <c r="P2561" s="264">
        <f t="shared" si="3717"/>
        <v>3.9826666666666684E-2</v>
      </c>
      <c r="Q2561" s="308">
        <f t="shared" ref="Q2561" si="3728">IFERROR(AVERAGE(D2561:E2561),"")</f>
        <v>1.3599999999999999E-2</v>
      </c>
      <c r="R2561" s="308">
        <f t="shared" ref="R2561" si="3729">IFERROR(AVERAGE(F2561:H2561),"")</f>
        <v>2.1899999999999999E-2</v>
      </c>
      <c r="S2561" s="308">
        <f t="shared" ref="S2561" si="3730">IFERROR(AVERAGE(I2561:J2561),"")</f>
        <v>1.8599999999999998E-2</v>
      </c>
      <c r="T2561" s="308">
        <f t="shared" ref="T2561" si="3731">IFERROR(AVERAGE(K2561:L2561),"")</f>
        <v>2.35E-2</v>
      </c>
      <c r="U2561" s="315"/>
      <c r="V2561" s="315"/>
      <c r="W2561" s="308">
        <f t="shared" ref="W2561" si="3732">AVERAGE(Q2561:T2561)</f>
        <v>1.9400000000000001E-2</v>
      </c>
      <c r="Z2561" s="518" t="s">
        <v>58</v>
      </c>
      <c r="AA2561" s="519">
        <f>AVERAGE(D2531:E2561)</f>
        <v>2.5412258064516129E-2</v>
      </c>
      <c r="AB2561" s="519">
        <f>AVERAGE(F2531:H2561)</f>
        <v>3.4012777777777781E-2</v>
      </c>
      <c r="AC2561" s="519">
        <f>AVERAGE(I2531:J2561)</f>
        <v>3.4916774193548383E-2</v>
      </c>
      <c r="AD2561" s="519">
        <f>AVERAGE(K2531:L2561)</f>
        <v>3.9558064516129046E-2</v>
      </c>
      <c r="AI2561" s="22" t="s">
        <v>75</v>
      </c>
      <c r="AJ2561" s="264">
        <f>PERCENTILE($D$2196:$L$2561,0.95)</f>
        <v>6.7199999999999996E-2</v>
      </c>
      <c r="AK2561" s="264">
        <f>PERCENTILE($D$5:$L$2561,0.95)</f>
        <v>5.2200000000000003E-2</v>
      </c>
    </row>
    <row r="2562" spans="3:37" ht="17.45" customHeight="1" x14ac:dyDescent="0.25">
      <c r="C2562" s="115">
        <f t="shared" si="3673"/>
        <v>45658</v>
      </c>
      <c r="D2562" s="122">
        <v>1.38E-2</v>
      </c>
      <c r="E2562" s="124"/>
      <c r="F2562" s="122"/>
      <c r="G2562" s="123"/>
      <c r="H2562" s="124">
        <v>1.34E-2</v>
      </c>
      <c r="I2562" s="122">
        <v>9.92E-3</v>
      </c>
      <c r="J2562" s="124"/>
      <c r="K2562" s="125">
        <v>2.1399999999999999E-2</v>
      </c>
      <c r="L2562" s="124"/>
      <c r="M2562" s="264">
        <f t="shared" si="3714"/>
        <v>2.4942666666666669E-2</v>
      </c>
      <c r="N2562" s="264">
        <f t="shared" si="3715"/>
        <v>3.3924571428571436E-2</v>
      </c>
      <c r="O2562" s="264">
        <f t="shared" si="3716"/>
        <v>3.4827999999999998E-2</v>
      </c>
      <c r="P2562" s="264">
        <f t="shared" si="3717"/>
        <v>3.8690000000000009E-2</v>
      </c>
      <c r="Q2562" s="265">
        <f t="shared" ref="Q2562:Q2566" si="3733">IFERROR(AVERAGE(D2562:E2562),"")</f>
        <v>1.38E-2</v>
      </c>
      <c r="R2562" s="265">
        <f t="shared" ref="R2562:R2566" si="3734">IFERROR(AVERAGE(F2562:H2562),"")</f>
        <v>1.34E-2</v>
      </c>
      <c r="S2562" s="265">
        <f t="shared" ref="S2562:S2566" si="3735">IFERROR(AVERAGE(I2562:J2562),"")</f>
        <v>9.92E-3</v>
      </c>
      <c r="T2562" s="265">
        <f t="shared" ref="T2562:T2566" si="3736">IFERROR(AVERAGE(K2562:L2562),"")</f>
        <v>2.1399999999999999E-2</v>
      </c>
      <c r="W2562" s="265">
        <f t="shared" ref="W2562:W2564" si="3737">AVERAGE(Q2562:T2562)</f>
        <v>1.4630000000000001E-2</v>
      </c>
      <c r="Z2562" s="518" t="s">
        <v>59</v>
      </c>
      <c r="AA2562" s="519">
        <f>MAX(D2531:E2561)</f>
        <v>4.9000000000000002E-2</v>
      </c>
      <c r="AB2562" s="519">
        <f>MAX(F2531:H2561)</f>
        <v>0.111</v>
      </c>
      <c r="AC2562" s="519">
        <f>MAX(I2531:J2561)</f>
        <v>6.9900000000000004E-2</v>
      </c>
      <c r="AD2562" s="519">
        <f>MAX(K2531:L2561)</f>
        <v>7.51E-2</v>
      </c>
      <c r="AI2562" s="22" t="s">
        <v>21</v>
      </c>
      <c r="AJ2562" s="264">
        <f>PERCENTILE($D$2196:$L$2561,0.9)</f>
        <v>5.7000000000000002E-2</v>
      </c>
      <c r="AK2562" s="264">
        <f>PERCENTILE($D$5:$L$2561,0.9)</f>
        <v>4.3099999999999999E-2</v>
      </c>
    </row>
    <row r="2563" spans="3:37" ht="17.45" customHeight="1" thickBot="1" x14ac:dyDescent="0.3">
      <c r="C2563" s="8">
        <f t="shared" si="3673"/>
        <v>45659</v>
      </c>
      <c r="D2563" s="260"/>
      <c r="E2563" s="261">
        <v>2.3400000000000001E-2</v>
      </c>
      <c r="F2563" s="260"/>
      <c r="G2563" s="262">
        <v>3.4500000000000003E-2</v>
      </c>
      <c r="H2563" s="261"/>
      <c r="I2563" s="260"/>
      <c r="J2563" s="261">
        <v>3.2300000000000002E-2</v>
      </c>
      <c r="K2563" s="263"/>
      <c r="L2563" s="261">
        <v>6.0100000000000001E-2</v>
      </c>
      <c r="M2563" s="264">
        <f t="shared" si="3714"/>
        <v>2.4789333333333333E-2</v>
      </c>
      <c r="N2563" s="264">
        <f t="shared" si="3715"/>
        <v>3.3281714285714283E-2</v>
      </c>
      <c r="O2563" s="264">
        <f t="shared" si="3716"/>
        <v>3.4004666666666669E-2</v>
      </c>
      <c r="P2563" s="264">
        <f t="shared" si="3717"/>
        <v>3.8660000000000007E-2</v>
      </c>
      <c r="Q2563" s="265">
        <f t="shared" si="3733"/>
        <v>2.3400000000000001E-2</v>
      </c>
      <c r="R2563" s="265">
        <f t="shared" si="3734"/>
        <v>3.4500000000000003E-2</v>
      </c>
      <c r="S2563" s="265">
        <f t="shared" si="3735"/>
        <v>3.2300000000000002E-2</v>
      </c>
      <c r="T2563" s="265">
        <f t="shared" si="3736"/>
        <v>6.0100000000000001E-2</v>
      </c>
      <c r="W2563" s="265">
        <f t="shared" si="3737"/>
        <v>3.7574999999999997E-2</v>
      </c>
      <c r="Z2563" s="520" t="s">
        <v>128</v>
      </c>
      <c r="AA2563" s="521">
        <f>COUNTIF(D2531:E2561,"&gt;=0.075")</f>
        <v>0</v>
      </c>
      <c r="AB2563" s="521">
        <f>COUNTIF(F2531:H2561,"&gt;=0.075")</f>
        <v>3</v>
      </c>
      <c r="AC2563" s="521">
        <f>COUNTIF(I2531:J2561,"&gt;=0.075")</f>
        <v>0</v>
      </c>
      <c r="AD2563" s="521">
        <f>COUNTIF(K2531:L2561,"&gt;=0.075")</f>
        <v>1</v>
      </c>
    </row>
    <row r="2564" spans="3:37" ht="17.45" customHeight="1" thickBot="1" x14ac:dyDescent="0.3">
      <c r="C2564" s="48">
        <f t="shared" si="3673"/>
        <v>45660</v>
      </c>
      <c r="D2564" s="275">
        <v>2.0400000000000001E-2</v>
      </c>
      <c r="E2564" s="276"/>
      <c r="F2564" s="275">
        <v>2.8199999999999999E-2</v>
      </c>
      <c r="G2564" s="277"/>
      <c r="H2564" s="276">
        <v>3.1800000000000002E-2</v>
      </c>
      <c r="I2564" s="275">
        <v>3.78E-2</v>
      </c>
      <c r="J2564" s="276"/>
      <c r="K2564" s="278">
        <v>5.4399999999999997E-2</v>
      </c>
      <c r="L2564" s="276"/>
      <c r="M2564" s="264">
        <f t="shared" si="3714"/>
        <v>2.4619333333333333E-2</v>
      </c>
      <c r="N2564" s="264">
        <f t="shared" si="3715"/>
        <v>3.3250285714285718E-2</v>
      </c>
      <c r="O2564" s="264">
        <f t="shared" si="3716"/>
        <v>3.3914666666666662E-2</v>
      </c>
      <c r="P2564" s="264">
        <f t="shared" si="3717"/>
        <v>3.9510000000000017E-2</v>
      </c>
      <c r="Q2564" s="265">
        <f t="shared" si="3733"/>
        <v>2.0400000000000001E-2</v>
      </c>
      <c r="R2564" s="265">
        <f t="shared" si="3734"/>
        <v>0.03</v>
      </c>
      <c r="S2564" s="265">
        <f t="shared" si="3735"/>
        <v>3.78E-2</v>
      </c>
      <c r="T2564" s="265">
        <f t="shared" si="3736"/>
        <v>5.4399999999999997E-2</v>
      </c>
      <c r="W2564" s="265">
        <f t="shared" si="3737"/>
        <v>3.5650000000000001E-2</v>
      </c>
      <c r="X2564" s="265">
        <f>AVERAGE(Q2560:T2564)</f>
        <v>2.5125999999999999E-2</v>
      </c>
      <c r="Y2564" s="266">
        <v>366</v>
      </c>
      <c r="AC2564" s="664">
        <f>SUM(AA2563:AD2563)</f>
        <v>4</v>
      </c>
      <c r="AD2564" s="522">
        <f>AVERAGE(AA2561:AD2561)</f>
        <v>3.3474968637992833E-2</v>
      </c>
    </row>
    <row r="2565" spans="3:37" ht="17.45" customHeight="1" thickBot="1" x14ac:dyDescent="0.3">
      <c r="C2565" s="435">
        <f t="shared" si="3673"/>
        <v>45661</v>
      </c>
      <c r="D2565" s="434"/>
      <c r="E2565" s="436">
        <v>1.11E-2</v>
      </c>
      <c r="F2565" s="434"/>
      <c r="G2565" s="438">
        <v>1.2E-2</v>
      </c>
      <c r="H2565" s="436"/>
      <c r="I2565" s="434"/>
      <c r="J2565" s="436">
        <v>1.2500000000000001E-2</v>
      </c>
      <c r="K2565" s="437"/>
      <c r="L2565" s="436">
        <v>2.3400000000000001E-2</v>
      </c>
      <c r="M2565" s="651">
        <f t="shared" si="3714"/>
        <v>2.3942666666666664E-2</v>
      </c>
      <c r="N2565" s="651">
        <f t="shared" si="3715"/>
        <v>3.2670285714285721E-2</v>
      </c>
      <c r="O2565" s="651">
        <f t="shared" si="3716"/>
        <v>3.2771333333333333E-2</v>
      </c>
      <c r="P2565" s="651">
        <f t="shared" si="3717"/>
        <v>3.8903333333333338E-2</v>
      </c>
      <c r="Q2565" s="442">
        <f t="shared" si="3733"/>
        <v>1.11E-2</v>
      </c>
      <c r="R2565" s="442">
        <f t="shared" si="3734"/>
        <v>1.2E-2</v>
      </c>
      <c r="S2565" s="442">
        <f t="shared" si="3735"/>
        <v>1.2500000000000001E-2</v>
      </c>
      <c r="T2565" s="442">
        <f t="shared" si="3736"/>
        <v>2.3400000000000001E-2</v>
      </c>
      <c r="V2565" s="442">
        <f>AVERAGE(Q2565:T2565)</f>
        <v>1.4750000000000003E-2</v>
      </c>
      <c r="W2565" s="445"/>
      <c r="X2565" s="257"/>
      <c r="Y2565" s="266">
        <v>366</v>
      </c>
      <c r="AA2565" s="605">
        <f>AA2561-AA2530</f>
        <v>-2.0640860215054291E-4</v>
      </c>
      <c r="AB2565" s="605">
        <f t="shared" ref="AB2565:AD2565" si="3738">AB2561-AB2530</f>
        <v>9.990634920634886E-4</v>
      </c>
      <c r="AC2565" s="605">
        <f t="shared" si="3738"/>
        <v>5.3341075268817269E-3</v>
      </c>
      <c r="AD2565" s="605">
        <f t="shared" si="3738"/>
        <v>-4.578602150537639E-3</v>
      </c>
    </row>
    <row r="2566" spans="3:37" ht="17.45" customHeight="1" thickBot="1" x14ac:dyDescent="0.3">
      <c r="C2566" s="435">
        <f t="shared" si="3673"/>
        <v>45662</v>
      </c>
      <c r="D2566" s="434">
        <v>1.89E-2</v>
      </c>
      <c r="E2566" s="436"/>
      <c r="F2566" s="434">
        <v>1.15E-2</v>
      </c>
      <c r="G2566" s="438"/>
      <c r="H2566" s="436"/>
      <c r="I2566" s="434">
        <v>1.01E-2</v>
      </c>
      <c r="J2566" s="436"/>
      <c r="K2566" s="437">
        <v>2.1499999999999998E-2</v>
      </c>
      <c r="L2566" s="436"/>
      <c r="M2566" s="651">
        <f t="shared" si="3714"/>
        <v>2.3519333333333333E-2</v>
      </c>
      <c r="N2566" s="651">
        <f t="shared" si="3715"/>
        <v>3.1556000000000008E-2</v>
      </c>
      <c r="O2566" s="651">
        <f t="shared" si="3716"/>
        <v>3.1274666666666666E-2</v>
      </c>
      <c r="P2566" s="651">
        <f t="shared" si="3717"/>
        <v>3.7976666666666666E-2</v>
      </c>
      <c r="Q2566" s="442">
        <f t="shared" si="3733"/>
        <v>1.89E-2</v>
      </c>
      <c r="R2566" s="442">
        <f t="shared" si="3734"/>
        <v>1.15E-2</v>
      </c>
      <c r="S2566" s="442">
        <f t="shared" si="3735"/>
        <v>1.01E-2</v>
      </c>
      <c r="T2566" s="442">
        <f t="shared" si="3736"/>
        <v>2.1499999999999998E-2</v>
      </c>
      <c r="V2566" s="442">
        <f>AVERAGE(Q2566:T2566)</f>
        <v>1.55E-2</v>
      </c>
      <c r="W2566" s="445"/>
      <c r="X2566" s="265">
        <f>AVERAGE(Q2565:T2566)</f>
        <v>1.5125E-2</v>
      </c>
      <c r="Y2566" s="266">
        <v>366</v>
      </c>
      <c r="Z2566" s="514" t="s">
        <v>73</v>
      </c>
      <c r="AA2566" s="515">
        <v>2024</v>
      </c>
      <c r="AB2566" s="516"/>
      <c r="AC2566" s="516"/>
      <c r="AD2566" s="516"/>
    </row>
    <row r="2567" spans="3:37" ht="17.45" customHeight="1" x14ac:dyDescent="0.25">
      <c r="C2567" s="671">
        <f t="shared" si="3673"/>
        <v>45663</v>
      </c>
      <c r="D2567" s="260"/>
      <c r="E2567" s="261">
        <v>2.92E-2</v>
      </c>
      <c r="F2567" s="260"/>
      <c r="G2567" s="262">
        <v>3.2500000000000001E-2</v>
      </c>
      <c r="H2567" s="261"/>
      <c r="I2567" s="260"/>
      <c r="J2567" s="261">
        <v>3.5000000000000003E-2</v>
      </c>
      <c r="K2567" s="263"/>
      <c r="L2567" s="261">
        <v>4.1599999999999998E-2</v>
      </c>
      <c r="M2567" s="264">
        <f t="shared" si="3714"/>
        <v>2.366933333333333E-2</v>
      </c>
      <c r="N2567" s="264">
        <f t="shared" si="3715"/>
        <v>3.1701714285714291E-2</v>
      </c>
      <c r="O2567" s="264">
        <f t="shared" si="3716"/>
        <v>3.1884666666666665E-2</v>
      </c>
      <c r="P2567" s="264">
        <f t="shared" si="3717"/>
        <v>3.8056666666666669E-2</v>
      </c>
      <c r="Q2567" s="265">
        <f t="shared" ref="Q2567" si="3739">IFERROR(AVERAGE(D2567:E2567),"")</f>
        <v>2.92E-2</v>
      </c>
      <c r="R2567" s="265">
        <f t="shared" ref="R2567" si="3740">IFERROR(AVERAGE(F2567:H2567),"")</f>
        <v>3.2500000000000001E-2</v>
      </c>
      <c r="S2567" s="265">
        <f t="shared" ref="S2567" si="3741">IFERROR(AVERAGE(I2567:J2567),"")</f>
        <v>3.5000000000000003E-2</v>
      </c>
      <c r="T2567" s="265">
        <f t="shared" ref="T2567" si="3742">IFERROR(AVERAGE(K2567:L2567),"")</f>
        <v>4.1599999999999998E-2</v>
      </c>
      <c r="W2567" s="265">
        <f t="shared" ref="W2567" si="3743">AVERAGE(Q2567:T2567)</f>
        <v>3.4575000000000002E-2</v>
      </c>
      <c r="Z2567" s="517" t="s">
        <v>35</v>
      </c>
      <c r="AA2567" s="517" t="s">
        <v>1</v>
      </c>
      <c r="AB2567" s="517" t="s">
        <v>2</v>
      </c>
      <c r="AC2567" s="517" t="s">
        <v>9</v>
      </c>
      <c r="AD2567" s="517" t="s">
        <v>12</v>
      </c>
    </row>
    <row r="2568" spans="3:37" ht="17.45" customHeight="1" x14ac:dyDescent="0.25">
      <c r="C2568" s="8">
        <f t="shared" si="3673"/>
        <v>45664</v>
      </c>
      <c r="D2568" s="260">
        <v>5.2200000000000003E-2</v>
      </c>
      <c r="E2568" s="261"/>
      <c r="F2568" s="260"/>
      <c r="G2568" s="262"/>
      <c r="H2568" s="134">
        <v>0.17199999999999999</v>
      </c>
      <c r="I2568" s="332">
        <v>0.187</v>
      </c>
      <c r="J2568" s="261"/>
      <c r="K2568" s="363">
        <v>7.46E-2</v>
      </c>
      <c r="L2568" s="261"/>
      <c r="M2568" s="264">
        <f t="shared" si="3714"/>
        <v>2.4699333333333334E-2</v>
      </c>
      <c r="N2568" s="264">
        <f t="shared" si="3715"/>
        <v>3.6158857142857145E-2</v>
      </c>
      <c r="O2568" s="264">
        <f t="shared" si="3716"/>
        <v>3.6988E-2</v>
      </c>
      <c r="P2568" s="264">
        <f t="shared" si="3717"/>
        <v>3.9436666666666675E-2</v>
      </c>
      <c r="Q2568" s="265">
        <f t="shared" ref="Q2568:Q2575" si="3744">IFERROR(AVERAGE(D2568:E2568),"")</f>
        <v>5.2200000000000003E-2</v>
      </c>
      <c r="R2568" s="334">
        <f t="shared" ref="R2568:R2575" si="3745">IFERROR(AVERAGE(F2568:H2568),"")</f>
        <v>0.17199999999999999</v>
      </c>
      <c r="S2568" s="334">
        <f t="shared" ref="S2568:S2575" si="3746">IFERROR(AVERAGE(I2568:J2568),"")</f>
        <v>0.187</v>
      </c>
      <c r="T2568" s="334">
        <f t="shared" ref="T2568:T2575" si="3747">IFERROR(AVERAGE(K2568:L2568),"")</f>
        <v>7.46E-2</v>
      </c>
      <c r="W2568" s="334">
        <f t="shared" ref="W2568:W2571" si="3748">AVERAGE(Q2568:T2568)</f>
        <v>0.12145</v>
      </c>
      <c r="Z2568" s="518" t="s">
        <v>58</v>
      </c>
      <c r="AA2568" s="519">
        <f>AVERAGE(D2197:E2561)</f>
        <v>3.36941095890411E-2</v>
      </c>
      <c r="AB2568" s="519">
        <f>AVERAGE(F2197:H2561)</f>
        <v>3.3255446009389698E-2</v>
      </c>
      <c r="AC2568" s="519">
        <f>AVERAGE(I2197:J2561)</f>
        <v>2.8840246575342482E-2</v>
      </c>
      <c r="AD2568" s="519">
        <f>AVERAGE(K2197:L2561)</f>
        <v>3.6290136986301375E-2</v>
      </c>
    </row>
    <row r="2569" spans="3:37" ht="17.45" customHeight="1" x14ac:dyDescent="0.25">
      <c r="C2569" s="8">
        <f t="shared" ref="C2569:C2632" si="3749">C2568+1</f>
        <v>45665</v>
      </c>
      <c r="D2569" s="260"/>
      <c r="E2569" s="261">
        <v>4.4900000000000002E-2</v>
      </c>
      <c r="F2569" s="260"/>
      <c r="G2569" s="262">
        <v>7.0099999999999996E-2</v>
      </c>
      <c r="H2569" s="261"/>
      <c r="I2569" s="260"/>
      <c r="J2569" s="134">
        <v>9.1899999999999996E-2</v>
      </c>
      <c r="K2569" s="263"/>
      <c r="L2569" s="134">
        <v>0.09</v>
      </c>
      <c r="M2569" s="264">
        <f t="shared" si="3714"/>
        <v>2.5202666666666665E-2</v>
      </c>
      <c r="N2569" s="264">
        <f t="shared" si="3715"/>
        <v>3.7016E-2</v>
      </c>
      <c r="O2569" s="264">
        <f t="shared" si="3716"/>
        <v>3.8094666666666673E-2</v>
      </c>
      <c r="P2569" s="264">
        <f t="shared" si="3717"/>
        <v>4.069666666666668E-2</v>
      </c>
      <c r="Q2569" s="265">
        <f t="shared" si="3744"/>
        <v>4.4900000000000002E-2</v>
      </c>
      <c r="R2569" s="265">
        <f t="shared" si="3745"/>
        <v>7.0099999999999996E-2</v>
      </c>
      <c r="S2569" s="334">
        <f t="shared" si="3746"/>
        <v>9.1899999999999996E-2</v>
      </c>
      <c r="T2569" s="334">
        <f t="shared" si="3747"/>
        <v>0.09</v>
      </c>
      <c r="W2569" s="334">
        <f t="shared" si="3748"/>
        <v>7.4224999999999985E-2</v>
      </c>
      <c r="Z2569" s="518" t="s">
        <v>59</v>
      </c>
      <c r="AA2569" s="519">
        <f>MAX(D2197:E2561)</f>
        <v>0.20899999999999999</v>
      </c>
      <c r="AB2569" s="519">
        <f>MAX(F2197:H2561)</f>
        <v>0.114</v>
      </c>
      <c r="AC2569" s="519">
        <f>MAX(I2197:J2561)</f>
        <v>9.2499999999999999E-2</v>
      </c>
      <c r="AD2569" s="519">
        <f>MAX(K2197:L2561)</f>
        <v>0.40300000000000002</v>
      </c>
    </row>
    <row r="2570" spans="3:37" ht="17.45" customHeight="1" thickBot="1" x14ac:dyDescent="0.3">
      <c r="C2570" s="670">
        <f t="shared" si="3749"/>
        <v>45666</v>
      </c>
      <c r="D2570" s="275">
        <v>7.3700000000000002E-2</v>
      </c>
      <c r="E2570" s="276"/>
      <c r="F2570" s="133">
        <v>7.7299999999999994E-2</v>
      </c>
      <c r="G2570" s="277"/>
      <c r="H2570" s="606">
        <v>7.9500000000000001E-2</v>
      </c>
      <c r="I2570" s="133">
        <v>8.6800000000000002E-2</v>
      </c>
      <c r="J2570" s="276"/>
      <c r="K2570" s="410">
        <v>8.14E-2</v>
      </c>
      <c r="L2570" s="276"/>
      <c r="M2570" s="264">
        <f t="shared" si="3714"/>
        <v>2.6026000000000001E-2</v>
      </c>
      <c r="N2570" s="264">
        <f t="shared" si="3715"/>
        <v>3.6790285714285706E-2</v>
      </c>
      <c r="O2570" s="264">
        <f t="shared" si="3716"/>
        <v>3.8751333333333332E-2</v>
      </c>
      <c r="P2570" s="264">
        <f t="shared" si="3717"/>
        <v>4.1189999999999991E-2</v>
      </c>
      <c r="Q2570" s="265">
        <f t="shared" si="3744"/>
        <v>7.3700000000000002E-2</v>
      </c>
      <c r="R2570" s="334">
        <f t="shared" si="3745"/>
        <v>7.8399999999999997E-2</v>
      </c>
      <c r="S2570" s="334">
        <f t="shared" si="3746"/>
        <v>8.6800000000000002E-2</v>
      </c>
      <c r="T2570" s="334">
        <f t="shared" si="3747"/>
        <v>8.14E-2</v>
      </c>
      <c r="W2570" s="334">
        <f t="shared" si="3748"/>
        <v>8.0075000000000007E-2</v>
      </c>
      <c r="Z2570" s="520" t="s">
        <v>128</v>
      </c>
      <c r="AA2570" s="521">
        <f>COUNTIF(D2197:E2561,"&gt;=0.075")</f>
        <v>13</v>
      </c>
      <c r="AB2570" s="521">
        <f>COUNTIF(F2197:H2561,"&gt;=0.075")</f>
        <v>16</v>
      </c>
      <c r="AC2570" s="521">
        <f>COUNTIF(I2197:J2561,"&gt;=0.075")</f>
        <v>5</v>
      </c>
      <c r="AD2570" s="521">
        <f>COUNTIF(K2197:L2561,"&gt;=0.075")</f>
        <v>10</v>
      </c>
    </row>
    <row r="2571" spans="3:37" ht="17.45" customHeight="1" thickBot="1" x14ac:dyDescent="0.3">
      <c r="C2571" s="8">
        <f t="shared" si="3749"/>
        <v>45667</v>
      </c>
      <c r="D2571" s="260"/>
      <c r="E2571" s="261">
        <v>5.3800000000000001E-2</v>
      </c>
      <c r="F2571" s="260"/>
      <c r="G2571" s="402">
        <v>7.51E-2</v>
      </c>
      <c r="H2571" s="261"/>
      <c r="I2571" s="260"/>
      <c r="J2571" s="134">
        <v>7.9399999999999998E-2</v>
      </c>
      <c r="K2571" s="263"/>
      <c r="L2571" s="261">
        <v>6.83E-2</v>
      </c>
      <c r="M2571" s="264">
        <f t="shared" si="3714"/>
        <v>2.6732666666666665E-2</v>
      </c>
      <c r="N2571" s="264">
        <f t="shared" si="3715"/>
        <v>3.7275999999999983E-2</v>
      </c>
      <c r="O2571" s="264">
        <f t="shared" si="3716"/>
        <v>3.9414666666666667E-2</v>
      </c>
      <c r="P2571" s="264">
        <f t="shared" si="3717"/>
        <v>4.1256666666666657E-2</v>
      </c>
      <c r="Q2571" s="265">
        <f t="shared" si="3744"/>
        <v>5.3800000000000001E-2</v>
      </c>
      <c r="R2571" s="334">
        <f t="shared" si="3745"/>
        <v>7.51E-2</v>
      </c>
      <c r="S2571" s="334">
        <f t="shared" si="3746"/>
        <v>7.9399999999999998E-2</v>
      </c>
      <c r="T2571" s="265">
        <f t="shared" si="3747"/>
        <v>6.83E-2</v>
      </c>
      <c r="W2571" s="265">
        <f t="shared" si="3748"/>
        <v>6.9150000000000003E-2</v>
      </c>
      <c r="X2571" s="265">
        <f>AVERAGE(Q2567:T2571)</f>
        <v>7.589499999999999E-2</v>
      </c>
      <c r="Y2571" s="266">
        <v>367</v>
      </c>
      <c r="AA2571" s="522">
        <f>AVERAGE(I2197:Q2561)</f>
        <v>3.2820448550927243E-2</v>
      </c>
      <c r="AC2571" s="664">
        <f>SUM(AA2570:AD2570)</f>
        <v>44</v>
      </c>
      <c r="AD2571" s="522">
        <f>AVERAGE(AA2568:AD2568)</f>
        <v>3.3019984790018664E-2</v>
      </c>
    </row>
    <row r="2572" spans="3:37" ht="17.45" customHeight="1" x14ac:dyDescent="0.25">
      <c r="C2572" s="435">
        <f t="shared" si="3749"/>
        <v>45668</v>
      </c>
      <c r="D2572" s="434">
        <v>2.23E-2</v>
      </c>
      <c r="E2572" s="436"/>
      <c r="F2572" s="434">
        <v>4.6699999999999998E-2</v>
      </c>
      <c r="G2572" s="438"/>
      <c r="H2572" s="436"/>
      <c r="I2572" s="434">
        <v>2.3599999999999999E-2</v>
      </c>
      <c r="J2572" s="436"/>
      <c r="K2572" s="437">
        <v>4.7100000000000003E-2</v>
      </c>
      <c r="L2572" s="436"/>
      <c r="M2572" s="651">
        <f t="shared" si="3714"/>
        <v>2.6289333333333331E-2</v>
      </c>
      <c r="N2572" s="651">
        <f t="shared" si="3715"/>
        <v>3.7415999999999991E-2</v>
      </c>
      <c r="O2572" s="651">
        <f t="shared" si="3716"/>
        <v>3.8884666666666665E-2</v>
      </c>
      <c r="P2572" s="651">
        <f t="shared" si="3717"/>
        <v>4.0666666666666657E-2</v>
      </c>
      <c r="Q2572" s="442">
        <f t="shared" si="3744"/>
        <v>2.23E-2</v>
      </c>
      <c r="R2572" s="442">
        <f t="shared" si="3745"/>
        <v>4.6699999999999998E-2</v>
      </c>
      <c r="S2572" s="442">
        <f t="shared" si="3746"/>
        <v>2.3599999999999999E-2</v>
      </c>
      <c r="T2572" s="442">
        <f t="shared" si="3747"/>
        <v>4.7100000000000003E-2</v>
      </c>
      <c r="V2572" s="442">
        <f>AVERAGE(Q2572:T2572)</f>
        <v>3.4924999999999998E-2</v>
      </c>
      <c r="W2572" s="445"/>
      <c r="X2572" s="257"/>
      <c r="Y2572" s="266">
        <v>367</v>
      </c>
      <c r="AA2572" s="605">
        <f>AA2568-AA2202</f>
        <v>1.0708779918711431E-2</v>
      </c>
      <c r="AB2572" s="605">
        <f>AB2568-AB2202</f>
        <v>8.5920187793427534E-3</v>
      </c>
      <c r="AC2572" s="605">
        <f>AC2568-AC2202</f>
        <v>7.1672328767123476E-3</v>
      </c>
      <c r="AD2572" s="605">
        <f>AD2568-AD2202</f>
        <v>1.0139616438356203E-2</v>
      </c>
    </row>
    <row r="2573" spans="3:37" ht="17.45" customHeight="1" x14ac:dyDescent="0.25">
      <c r="C2573" s="435">
        <f t="shared" si="3749"/>
        <v>45669</v>
      </c>
      <c r="D2573" s="434"/>
      <c r="E2573" s="436">
        <v>1.9199999999999998E-2</v>
      </c>
      <c r="F2573" s="434"/>
      <c r="G2573" s="438">
        <v>2.1999999999999999E-2</v>
      </c>
      <c r="H2573" s="436"/>
      <c r="I2573" s="434"/>
      <c r="J2573" s="436">
        <v>1.8499999999999999E-2</v>
      </c>
      <c r="K2573" s="437"/>
      <c r="L2573" s="436">
        <v>3.0599999999999999E-2</v>
      </c>
      <c r="M2573" s="651">
        <f t="shared" si="3714"/>
        <v>2.6136E-2</v>
      </c>
      <c r="N2573" s="651">
        <f t="shared" si="3715"/>
        <v>3.6910285714285708E-2</v>
      </c>
      <c r="O2573" s="651">
        <f t="shared" si="3716"/>
        <v>3.8554666666666661E-2</v>
      </c>
      <c r="P2573" s="651">
        <f t="shared" si="3717"/>
        <v>4.0103333333333331E-2</v>
      </c>
      <c r="Q2573" s="442">
        <f t="shared" si="3744"/>
        <v>1.9199999999999998E-2</v>
      </c>
      <c r="R2573" s="442">
        <f t="shared" si="3745"/>
        <v>2.1999999999999999E-2</v>
      </c>
      <c r="S2573" s="442">
        <f t="shared" si="3746"/>
        <v>1.8499999999999999E-2</v>
      </c>
      <c r="T2573" s="442">
        <f t="shared" si="3747"/>
        <v>3.0599999999999999E-2</v>
      </c>
      <c r="V2573" s="442">
        <f>AVERAGE(Q2573:T2573)</f>
        <v>2.2575000000000001E-2</v>
      </c>
      <c r="W2573" s="445"/>
      <c r="X2573" s="265">
        <f>AVERAGE(Q2572:T2573)</f>
        <v>2.8749999999999994E-2</v>
      </c>
      <c r="Y2573" s="266">
        <v>367</v>
      </c>
    </row>
    <row r="2574" spans="3:37" ht="17.45" customHeight="1" x14ac:dyDescent="0.25">
      <c r="C2574" s="8">
        <f t="shared" si="3749"/>
        <v>45670</v>
      </c>
      <c r="D2574" s="260">
        <v>2.63E-2</v>
      </c>
      <c r="E2574" s="261"/>
      <c r="F2574" s="260"/>
      <c r="G2574" s="262"/>
      <c r="H2574" s="261">
        <v>4.5199999999999997E-2</v>
      </c>
      <c r="I2574" s="260">
        <v>4.8599999999999997E-2</v>
      </c>
      <c r="J2574" s="261"/>
      <c r="K2574" s="363">
        <v>0.20699999999999999</v>
      </c>
      <c r="L2574" s="261"/>
      <c r="M2574" s="264">
        <f t="shared" si="3714"/>
        <v>2.6482666666666665E-2</v>
      </c>
      <c r="N2574" s="264">
        <f t="shared" si="3715"/>
        <v>3.7410285714285708E-2</v>
      </c>
      <c r="O2574" s="264">
        <f t="shared" si="3716"/>
        <v>3.9701333333333332E-2</v>
      </c>
      <c r="P2574" s="264">
        <f t="shared" si="3717"/>
        <v>4.6073333333333327E-2</v>
      </c>
      <c r="Q2574" s="265">
        <f t="shared" si="3744"/>
        <v>2.63E-2</v>
      </c>
      <c r="R2574" s="265">
        <f t="shared" si="3745"/>
        <v>4.5199999999999997E-2</v>
      </c>
      <c r="S2574" s="265">
        <f t="shared" si="3746"/>
        <v>4.8599999999999997E-2</v>
      </c>
      <c r="T2574" s="334">
        <f t="shared" si="3747"/>
        <v>0.20699999999999999</v>
      </c>
      <c r="W2574" s="334">
        <f t="shared" ref="W2574:W2577" si="3750">AVERAGE(Q2574:T2574)</f>
        <v>8.1774999999999987E-2</v>
      </c>
    </row>
    <row r="2575" spans="3:37" ht="17.45" customHeight="1" x14ac:dyDescent="0.25">
      <c r="C2575" s="8">
        <f t="shared" si="3749"/>
        <v>45671</v>
      </c>
      <c r="D2575" s="260"/>
      <c r="E2575" s="261">
        <v>2.2200000000000001E-2</v>
      </c>
      <c r="F2575" s="260"/>
      <c r="G2575" s="262">
        <v>4.2999999999999997E-2</v>
      </c>
      <c r="H2575" s="261"/>
      <c r="I2575" s="260"/>
      <c r="J2575" s="134">
        <v>7.4399999999999994E-2</v>
      </c>
      <c r="K2575" s="263"/>
      <c r="L2575" s="261">
        <v>3.9399999999999998E-2</v>
      </c>
      <c r="M2575" s="264">
        <f t="shared" si="3714"/>
        <v>2.6907333333333332E-2</v>
      </c>
      <c r="N2575" s="264">
        <f t="shared" si="3715"/>
        <v>3.8278857142857135E-2</v>
      </c>
      <c r="O2575" s="264">
        <f t="shared" si="3716"/>
        <v>4.1888000000000002E-2</v>
      </c>
      <c r="P2575" s="264">
        <f t="shared" si="3717"/>
        <v>4.6769999999999999E-2</v>
      </c>
      <c r="Q2575" s="265">
        <f t="shared" si="3744"/>
        <v>2.2200000000000001E-2</v>
      </c>
      <c r="R2575" s="265">
        <f t="shared" si="3745"/>
        <v>4.2999999999999997E-2</v>
      </c>
      <c r="S2575" s="334">
        <f t="shared" si="3746"/>
        <v>7.4399999999999994E-2</v>
      </c>
      <c r="T2575" s="265">
        <f t="shared" si="3747"/>
        <v>3.9399999999999998E-2</v>
      </c>
      <c r="W2575" s="265">
        <f t="shared" si="3750"/>
        <v>4.4749999999999998E-2</v>
      </c>
    </row>
    <row r="2576" spans="3:37" ht="17.45" customHeight="1" x14ac:dyDescent="0.25">
      <c r="C2576" s="48">
        <f t="shared" si="3749"/>
        <v>45672</v>
      </c>
      <c r="D2576" s="279">
        <v>3.5799999999999998E-2</v>
      </c>
      <c r="E2576" s="280"/>
      <c r="F2576" s="279">
        <v>3.3000000000000002E-2</v>
      </c>
      <c r="G2576" s="281"/>
      <c r="H2576" s="280">
        <v>3.2300000000000002E-2</v>
      </c>
      <c r="I2576" s="279">
        <v>5.0299999999999997E-2</v>
      </c>
      <c r="J2576" s="280"/>
      <c r="K2576" s="282">
        <v>5.9700000000000003E-2</v>
      </c>
      <c r="L2576" s="280"/>
      <c r="M2576" s="264">
        <f t="shared" si="3714"/>
        <v>2.6533999999999999E-2</v>
      </c>
      <c r="N2576" s="264">
        <f t="shared" si="3715"/>
        <v>3.7947428571428563E-2</v>
      </c>
      <c r="O2576" s="264">
        <f t="shared" si="3716"/>
        <v>4.1891333333333329E-2</v>
      </c>
      <c r="P2576" s="264">
        <f t="shared" si="3717"/>
        <v>4.7120000000000009E-2</v>
      </c>
      <c r="Q2576" s="265">
        <f t="shared" ref="Q2576:Q2577" si="3751">IFERROR(AVERAGE(D2576:E2576),"")</f>
        <v>3.5799999999999998E-2</v>
      </c>
      <c r="R2576" s="265">
        <f t="shared" ref="R2576:R2577" si="3752">IFERROR(AVERAGE(F2576:H2576),"")</f>
        <v>3.2649999999999998E-2</v>
      </c>
      <c r="S2576" s="265">
        <f t="shared" ref="S2576:S2577" si="3753">IFERROR(AVERAGE(I2576:J2576),"")</f>
        <v>5.0299999999999997E-2</v>
      </c>
      <c r="T2576" s="265">
        <f t="shared" ref="T2576:T2577" si="3754">IFERROR(AVERAGE(K2576:L2576),"")</f>
        <v>5.9700000000000003E-2</v>
      </c>
      <c r="W2576" s="265">
        <f t="shared" si="3750"/>
        <v>4.4612499999999999E-2</v>
      </c>
    </row>
    <row r="2577" spans="3:30" ht="17.45" customHeight="1" x14ac:dyDescent="0.25">
      <c r="C2577" s="8">
        <f t="shared" si="3749"/>
        <v>45673</v>
      </c>
      <c r="D2577" s="252"/>
      <c r="E2577" s="253">
        <v>2.7900000000000001E-2</v>
      </c>
      <c r="F2577" s="252"/>
      <c r="G2577" s="254">
        <v>3.5900000000000001E-2</v>
      </c>
      <c r="H2577" s="253"/>
      <c r="I2577" s="252"/>
      <c r="J2577" s="253">
        <v>4.8500000000000001E-2</v>
      </c>
      <c r="K2577" s="255"/>
      <c r="L2577" s="335">
        <v>7.5499999999999998E-2</v>
      </c>
      <c r="M2577" s="264">
        <f t="shared" si="3714"/>
        <v>2.6227333333333335E-2</v>
      </c>
      <c r="N2577" s="264">
        <f t="shared" si="3715"/>
        <v>3.5801714285714284E-2</v>
      </c>
      <c r="O2577" s="264">
        <f t="shared" si="3716"/>
        <v>4.1307999999999997E-2</v>
      </c>
      <c r="P2577" s="264">
        <f t="shared" si="3717"/>
        <v>4.7593333333333342E-2</v>
      </c>
      <c r="Q2577" s="265">
        <f t="shared" si="3751"/>
        <v>2.7900000000000001E-2</v>
      </c>
      <c r="R2577" s="265">
        <f t="shared" si="3752"/>
        <v>3.5900000000000001E-2</v>
      </c>
      <c r="S2577" s="265">
        <f t="shared" si="3753"/>
        <v>4.8500000000000001E-2</v>
      </c>
      <c r="T2577" s="334">
        <f t="shared" si="3754"/>
        <v>7.5499999999999998E-2</v>
      </c>
      <c r="W2577" s="265">
        <f t="shared" si="3750"/>
        <v>4.6949999999999999E-2</v>
      </c>
    </row>
    <row r="2578" spans="3:30" ht="17.45" customHeight="1" x14ac:dyDescent="0.25">
      <c r="C2578" s="8">
        <f t="shared" si="3749"/>
        <v>45674</v>
      </c>
      <c r="D2578" s="260">
        <v>2.0400000000000001E-2</v>
      </c>
      <c r="E2578" s="261"/>
      <c r="F2578" s="260">
        <v>2.0799999999999999E-2</v>
      </c>
      <c r="G2578" s="262"/>
      <c r="H2578" s="261"/>
      <c r="I2578" s="260">
        <v>4.5100000000000001E-2</v>
      </c>
      <c r="J2578" s="261"/>
      <c r="K2578" s="263">
        <v>3.3500000000000002E-2</v>
      </c>
      <c r="L2578" s="261"/>
      <c r="M2578" s="264">
        <f t="shared" si="3714"/>
        <v>2.5510666666666668E-2</v>
      </c>
      <c r="N2578" s="264">
        <f t="shared" si="3715"/>
        <v>3.5198857142857136E-2</v>
      </c>
      <c r="O2578" s="264">
        <f t="shared" si="3716"/>
        <v>4.1194666666666664E-2</v>
      </c>
      <c r="P2578" s="264">
        <f t="shared" si="3717"/>
        <v>4.6206666666666667E-2</v>
      </c>
      <c r="Q2578" s="265">
        <f t="shared" ref="Q2578:Q2581" si="3755">IFERROR(AVERAGE(D2578:E2578),"")</f>
        <v>2.0400000000000001E-2</v>
      </c>
      <c r="R2578" s="265">
        <f t="shared" ref="R2578:R2581" si="3756">IFERROR(AVERAGE(F2578:H2578),"")</f>
        <v>2.0799999999999999E-2</v>
      </c>
      <c r="S2578" s="265">
        <f t="shared" ref="S2578:S2581" si="3757">IFERROR(AVERAGE(I2578:J2578),"")</f>
        <v>4.5100000000000001E-2</v>
      </c>
      <c r="T2578" s="265">
        <f t="shared" ref="T2578:T2581" si="3758">IFERROR(AVERAGE(K2578:L2578),"")</f>
        <v>3.3500000000000002E-2</v>
      </c>
      <c r="W2578" s="265">
        <f t="shared" ref="W2578" si="3759">AVERAGE(Q2578:T2578)</f>
        <v>2.9950000000000001E-2</v>
      </c>
      <c r="X2578" s="265">
        <f>AVERAGE(Q2574:T2578)</f>
        <v>4.9607499999999992E-2</v>
      </c>
      <c r="Y2578" s="266">
        <v>368</v>
      </c>
    </row>
    <row r="2579" spans="3:30" ht="17.45" customHeight="1" x14ac:dyDescent="0.25">
      <c r="C2579" s="435">
        <f t="shared" si="3749"/>
        <v>45675</v>
      </c>
      <c r="D2579" s="434"/>
      <c r="E2579" s="436">
        <v>1.3899999999999999E-2</v>
      </c>
      <c r="F2579" s="434"/>
      <c r="G2579" s="438">
        <v>1.06E-2</v>
      </c>
      <c r="H2579" s="436"/>
      <c r="I2579" s="434"/>
      <c r="J2579" s="436">
        <v>1.2500000000000001E-2</v>
      </c>
      <c r="K2579" s="437"/>
      <c r="L2579" s="436">
        <v>2.0500000000000001E-2</v>
      </c>
      <c r="M2579" s="651">
        <f t="shared" si="3714"/>
        <v>2.4660666666666671E-2</v>
      </c>
      <c r="N2579" s="651">
        <f t="shared" si="3715"/>
        <v>3.4124571428571421E-2</v>
      </c>
      <c r="O2579" s="651">
        <f t="shared" si="3716"/>
        <v>3.9281333333333321E-2</v>
      </c>
      <c r="P2579" s="651">
        <f t="shared" si="3717"/>
        <v>4.4703333333333338E-2</v>
      </c>
      <c r="Q2579" s="442">
        <f t="shared" si="3755"/>
        <v>1.3899999999999999E-2</v>
      </c>
      <c r="R2579" s="442">
        <f t="shared" si="3756"/>
        <v>1.06E-2</v>
      </c>
      <c r="S2579" s="442">
        <f t="shared" si="3757"/>
        <v>1.2500000000000001E-2</v>
      </c>
      <c r="T2579" s="442">
        <f t="shared" si="3758"/>
        <v>2.0500000000000001E-2</v>
      </c>
      <c r="V2579" s="442">
        <f>AVERAGE(Q2579:T2579)</f>
        <v>1.4375000000000002E-2</v>
      </c>
      <c r="W2579" s="445"/>
      <c r="X2579" s="257"/>
      <c r="Y2579" s="266">
        <v>368</v>
      </c>
    </row>
    <row r="2580" spans="3:30" ht="17.45" customHeight="1" x14ac:dyDescent="0.25">
      <c r="C2580" s="435">
        <f t="shared" si="3749"/>
        <v>45676</v>
      </c>
      <c r="D2580" s="434">
        <v>1.35E-2</v>
      </c>
      <c r="E2580" s="436"/>
      <c r="F2580" s="434"/>
      <c r="G2580" s="438"/>
      <c r="H2580" s="436">
        <v>1.52E-2</v>
      </c>
      <c r="I2580" s="434">
        <v>1.15E-2</v>
      </c>
      <c r="J2580" s="436"/>
      <c r="K2580" s="437">
        <v>1.6500000000000001E-2</v>
      </c>
      <c r="L2580" s="436"/>
      <c r="M2580" s="651">
        <f t="shared" si="3714"/>
        <v>2.3927333333333335E-2</v>
      </c>
      <c r="N2580" s="651">
        <f t="shared" si="3715"/>
        <v>3.2944571428571427E-2</v>
      </c>
      <c r="O2580" s="651">
        <f t="shared" si="3716"/>
        <v>3.7391333333333325E-2</v>
      </c>
      <c r="P2580" s="651">
        <f t="shared" si="3717"/>
        <v>4.3453333333333337E-2</v>
      </c>
      <c r="Q2580" s="442">
        <f t="shared" si="3755"/>
        <v>1.35E-2</v>
      </c>
      <c r="R2580" s="442">
        <f t="shared" si="3756"/>
        <v>1.52E-2</v>
      </c>
      <c r="S2580" s="442">
        <f t="shared" si="3757"/>
        <v>1.15E-2</v>
      </c>
      <c r="T2580" s="442">
        <f t="shared" si="3758"/>
        <v>1.6500000000000001E-2</v>
      </c>
      <c r="V2580" s="442">
        <f>AVERAGE(Q2580:T2580)</f>
        <v>1.4175E-2</v>
      </c>
      <c r="W2580" s="445"/>
      <c r="X2580" s="265">
        <f>AVERAGE(Q2579:T2580)</f>
        <v>1.4275000000000001E-2</v>
      </c>
      <c r="Y2580" s="266">
        <v>368</v>
      </c>
    </row>
    <row r="2581" spans="3:30" ht="17.45" customHeight="1" x14ac:dyDescent="0.25">
      <c r="C2581" s="8">
        <f t="shared" si="3749"/>
        <v>45677</v>
      </c>
      <c r="D2581" s="260"/>
      <c r="E2581" s="261">
        <v>1.6199999999999999E-2</v>
      </c>
      <c r="F2581" s="260"/>
      <c r="G2581" s="262">
        <v>4.7399999999999998E-2</v>
      </c>
      <c r="H2581" s="261"/>
      <c r="I2581" s="260"/>
      <c r="J2581" s="261">
        <v>4.2599999999999999E-2</v>
      </c>
      <c r="K2581" s="263"/>
      <c r="L2581" s="261">
        <v>5.8000000000000003E-2</v>
      </c>
      <c r="M2581" s="264">
        <f t="shared" si="3714"/>
        <v>2.384066666666667E-2</v>
      </c>
      <c r="N2581" s="264">
        <f t="shared" si="3715"/>
        <v>3.3650285714285716E-2</v>
      </c>
      <c r="O2581" s="264">
        <f t="shared" si="3716"/>
        <v>3.8121333333333333E-2</v>
      </c>
      <c r="P2581" s="264">
        <f t="shared" si="3717"/>
        <v>4.4493333333333343E-2</v>
      </c>
      <c r="Q2581" s="265">
        <f t="shared" si="3755"/>
        <v>1.6199999999999999E-2</v>
      </c>
      <c r="R2581" s="265">
        <f t="shared" si="3756"/>
        <v>4.7399999999999998E-2</v>
      </c>
      <c r="S2581" s="265">
        <f t="shared" si="3757"/>
        <v>4.2599999999999999E-2</v>
      </c>
      <c r="T2581" s="265">
        <f t="shared" si="3758"/>
        <v>5.8000000000000003E-2</v>
      </c>
      <c r="W2581" s="265">
        <f t="shared" ref="W2581:W2583" si="3760">AVERAGE(Q2581:T2581)</f>
        <v>4.1049999999999996E-2</v>
      </c>
    </row>
    <row r="2582" spans="3:30" ht="17.45" customHeight="1" x14ac:dyDescent="0.25">
      <c r="C2582" s="48">
        <f t="shared" si="3749"/>
        <v>45678</v>
      </c>
      <c r="D2582" s="275">
        <v>2.7099999999999999E-2</v>
      </c>
      <c r="E2582" s="276"/>
      <c r="F2582" s="275">
        <v>6.6799999999999998E-2</v>
      </c>
      <c r="G2582" s="277"/>
      <c r="H2582" s="276">
        <v>6.5799999999999997E-2</v>
      </c>
      <c r="I2582" s="275">
        <v>5.33E-2</v>
      </c>
      <c r="J2582" s="276"/>
      <c r="K2582" s="278">
        <v>0.05</v>
      </c>
      <c r="L2582" s="276"/>
      <c r="M2582" s="264">
        <f t="shared" si="3714"/>
        <v>2.4237333333333333E-2</v>
      </c>
      <c r="N2582" s="264">
        <f t="shared" si="3715"/>
        <v>3.6653142857142863E-2</v>
      </c>
      <c r="O2582" s="264">
        <f t="shared" si="3716"/>
        <v>3.9474666666666658E-2</v>
      </c>
      <c r="P2582" s="264">
        <f t="shared" si="3717"/>
        <v>4.549000000000001E-2</v>
      </c>
      <c r="Q2582" s="265">
        <f t="shared" ref="Q2582:Q2583" si="3761">IFERROR(AVERAGE(D2582:E2582),"")</f>
        <v>2.7099999999999999E-2</v>
      </c>
      <c r="R2582" s="265">
        <f t="shared" ref="R2582:R2583" si="3762">IFERROR(AVERAGE(F2582:H2582),"")</f>
        <v>6.6299999999999998E-2</v>
      </c>
      <c r="S2582" s="265">
        <f t="shared" ref="S2582:S2583" si="3763">IFERROR(AVERAGE(I2582:J2582),"")</f>
        <v>5.33E-2</v>
      </c>
      <c r="T2582" s="265">
        <f t="shared" ref="T2582:T2583" si="3764">IFERROR(AVERAGE(K2582:L2582),"")</f>
        <v>0.05</v>
      </c>
      <c r="W2582" s="265">
        <f t="shared" si="3760"/>
        <v>4.9174999999999996E-2</v>
      </c>
    </row>
    <row r="2583" spans="3:30" ht="17.45" customHeight="1" x14ac:dyDescent="0.25">
      <c r="C2583" s="8">
        <f t="shared" si="3749"/>
        <v>45679</v>
      </c>
      <c r="D2583" s="260"/>
      <c r="E2583" s="261">
        <v>2.4E-2</v>
      </c>
      <c r="F2583" s="260"/>
      <c r="G2583" s="262">
        <v>3.9199999999999999E-2</v>
      </c>
      <c r="H2583" s="261"/>
      <c r="I2583" s="260"/>
      <c r="J2583" s="261">
        <v>4.9599999999999998E-2</v>
      </c>
      <c r="K2583" s="263"/>
      <c r="L2583" s="134">
        <v>7.9799999999999996E-2</v>
      </c>
      <c r="M2583" s="264">
        <f t="shared" si="3714"/>
        <v>2.435066666666667E-2</v>
      </c>
      <c r="N2583" s="264">
        <f t="shared" si="3715"/>
        <v>3.7101714285714286E-2</v>
      </c>
      <c r="O2583" s="264">
        <f t="shared" si="3716"/>
        <v>3.9917999999999995E-2</v>
      </c>
      <c r="P2583" s="264">
        <f t="shared" si="3717"/>
        <v>4.7233333333333342E-2</v>
      </c>
      <c r="Q2583" s="265">
        <f t="shared" si="3761"/>
        <v>2.4E-2</v>
      </c>
      <c r="R2583" s="265">
        <f t="shared" si="3762"/>
        <v>3.9199999999999999E-2</v>
      </c>
      <c r="S2583" s="265">
        <f t="shared" si="3763"/>
        <v>4.9599999999999998E-2</v>
      </c>
      <c r="T2583" s="334">
        <f t="shared" si="3764"/>
        <v>7.9799999999999996E-2</v>
      </c>
      <c r="W2583" s="265">
        <f t="shared" si="3760"/>
        <v>4.8149999999999998E-2</v>
      </c>
    </row>
    <row r="2584" spans="3:30" ht="17.45" customHeight="1" x14ac:dyDescent="0.25">
      <c r="C2584" s="8">
        <f t="shared" si="3749"/>
        <v>45680</v>
      </c>
      <c r="D2584" s="260">
        <v>5.7200000000000001E-2</v>
      </c>
      <c r="E2584" s="261"/>
      <c r="F2584" s="260">
        <v>6.2E-2</v>
      </c>
      <c r="G2584" s="262"/>
      <c r="H2584" s="261"/>
      <c r="I2584" s="260">
        <v>5.4300000000000001E-2</v>
      </c>
      <c r="J2584" s="261"/>
      <c r="K2584" s="263">
        <v>5.5199999999999999E-2</v>
      </c>
      <c r="L2584" s="261"/>
      <c r="M2584" s="264">
        <f t="shared" si="3714"/>
        <v>2.5887333333333332E-2</v>
      </c>
      <c r="N2584" s="264">
        <f t="shared" si="3715"/>
        <v>3.8544571428571435E-2</v>
      </c>
      <c r="O2584" s="264">
        <f t="shared" si="3716"/>
        <v>4.1311333333333332E-2</v>
      </c>
      <c r="P2584" s="264">
        <f t="shared" si="3717"/>
        <v>4.8623333333333338E-2</v>
      </c>
      <c r="Q2584" s="265">
        <f t="shared" ref="Q2584:Q2587" si="3765">IFERROR(AVERAGE(D2584:E2584),"")</f>
        <v>5.7200000000000001E-2</v>
      </c>
      <c r="R2584" s="265">
        <f t="shared" ref="R2584:R2587" si="3766">IFERROR(AVERAGE(F2584:H2584),"")</f>
        <v>6.2E-2</v>
      </c>
      <c r="S2584" s="265">
        <f t="shared" ref="S2584:S2587" si="3767">IFERROR(AVERAGE(I2584:J2584),"")</f>
        <v>5.4300000000000001E-2</v>
      </c>
      <c r="T2584" s="265">
        <f t="shared" ref="T2584:T2587" si="3768">IFERROR(AVERAGE(K2584:L2584),"")</f>
        <v>5.5199999999999999E-2</v>
      </c>
      <c r="W2584" s="265">
        <f t="shared" ref="W2584:W2585" si="3769">AVERAGE(Q2584:T2584)</f>
        <v>5.7174999999999997E-2</v>
      </c>
    </row>
    <row r="2585" spans="3:30" ht="17.45" customHeight="1" x14ac:dyDescent="0.25">
      <c r="C2585" s="8">
        <f t="shared" si="3749"/>
        <v>45681</v>
      </c>
      <c r="D2585" s="260"/>
      <c r="E2585" s="261">
        <v>2.9700000000000001E-2</v>
      </c>
      <c r="F2585" s="260"/>
      <c r="G2585" s="262">
        <v>5.4800000000000001E-2</v>
      </c>
      <c r="H2585" s="261"/>
      <c r="I2585" s="260"/>
      <c r="J2585" s="261">
        <v>4.9700000000000001E-2</v>
      </c>
      <c r="K2585" s="263"/>
      <c r="L2585" s="261">
        <v>4.9200000000000001E-2</v>
      </c>
      <c r="M2585" s="264">
        <f t="shared" si="3714"/>
        <v>2.6367333333333336E-2</v>
      </c>
      <c r="N2585" s="264">
        <f t="shared" si="3715"/>
        <v>3.9889142857142859E-2</v>
      </c>
      <c r="O2585" s="264">
        <f t="shared" si="3716"/>
        <v>4.283066666666667E-2</v>
      </c>
      <c r="P2585" s="264">
        <f t="shared" si="3717"/>
        <v>4.9746666666666668E-2</v>
      </c>
      <c r="Q2585" s="265">
        <f t="shared" si="3765"/>
        <v>2.9700000000000001E-2</v>
      </c>
      <c r="R2585" s="265">
        <f t="shared" si="3766"/>
        <v>5.4800000000000001E-2</v>
      </c>
      <c r="S2585" s="265">
        <f t="shared" si="3767"/>
        <v>4.9700000000000001E-2</v>
      </c>
      <c r="T2585" s="265">
        <f t="shared" si="3768"/>
        <v>4.9200000000000001E-2</v>
      </c>
      <c r="W2585" s="265">
        <f t="shared" si="3769"/>
        <v>4.5850000000000002E-2</v>
      </c>
      <c r="X2585" s="265">
        <f>AVERAGE(Q2581:T2585)</f>
        <v>4.8280000000000003E-2</v>
      </c>
      <c r="Y2585" s="266">
        <v>369</v>
      </c>
    </row>
    <row r="2586" spans="3:30" ht="17.45" customHeight="1" x14ac:dyDescent="0.25">
      <c r="C2586" s="435">
        <f t="shared" si="3749"/>
        <v>45682</v>
      </c>
      <c r="D2586" s="434">
        <v>1.46E-2</v>
      </c>
      <c r="E2586" s="436"/>
      <c r="F2586" s="434"/>
      <c r="G2586" s="438"/>
      <c r="H2586" s="436">
        <v>1.8700000000000001E-2</v>
      </c>
      <c r="I2586" s="434">
        <v>1.67E-2</v>
      </c>
      <c r="J2586" s="436"/>
      <c r="K2586" s="437">
        <v>4.1099999999999998E-2</v>
      </c>
      <c r="L2586" s="436"/>
      <c r="M2586" s="651">
        <f t="shared" si="3714"/>
        <v>2.5923999999999999E-2</v>
      </c>
      <c r="N2586" s="651">
        <f t="shared" si="3715"/>
        <v>3.9909142857142865E-2</v>
      </c>
      <c r="O2586" s="651">
        <f t="shared" si="3716"/>
        <v>4.2444000000000003E-2</v>
      </c>
      <c r="P2586" s="651">
        <f t="shared" si="3717"/>
        <v>4.9983333333333331E-2</v>
      </c>
      <c r="Q2586" s="442">
        <f t="shared" si="3765"/>
        <v>1.46E-2</v>
      </c>
      <c r="R2586" s="442">
        <f t="shared" si="3766"/>
        <v>1.8700000000000001E-2</v>
      </c>
      <c r="S2586" s="442">
        <f t="shared" si="3767"/>
        <v>1.67E-2</v>
      </c>
      <c r="T2586" s="442">
        <f t="shared" si="3768"/>
        <v>4.1099999999999998E-2</v>
      </c>
      <c r="V2586" s="442">
        <f>AVERAGE(Q2586:T2586)</f>
        <v>2.2775E-2</v>
      </c>
      <c r="W2586" s="445"/>
      <c r="X2586" s="257"/>
      <c r="Y2586" s="266">
        <v>369</v>
      </c>
    </row>
    <row r="2587" spans="3:30" ht="17.45" customHeight="1" x14ac:dyDescent="0.25">
      <c r="C2587" s="435">
        <f t="shared" si="3749"/>
        <v>45683</v>
      </c>
      <c r="D2587" s="434"/>
      <c r="E2587" s="436">
        <v>4.45E-3</v>
      </c>
      <c r="F2587" s="434"/>
      <c r="G2587" s="438">
        <v>6.0099999999999997E-3</v>
      </c>
      <c r="H2587" s="436"/>
      <c r="I2587" s="434"/>
      <c r="J2587" s="436">
        <v>4.9100000000000003E-3</v>
      </c>
      <c r="K2587" s="437"/>
      <c r="L2587" s="436">
        <v>1.17E-2</v>
      </c>
      <c r="M2587" s="651">
        <f t="shared" si="3714"/>
        <v>2.5764999999999996E-2</v>
      </c>
      <c r="N2587" s="651">
        <f t="shared" si="3715"/>
        <v>3.9698000000000011E-2</v>
      </c>
      <c r="O2587" s="651">
        <f t="shared" si="3716"/>
        <v>4.1780999999999992E-2</v>
      </c>
      <c r="P2587" s="651">
        <f t="shared" si="3717"/>
        <v>4.9596666666666657E-2</v>
      </c>
      <c r="Q2587" s="442">
        <f t="shared" si="3765"/>
        <v>4.45E-3</v>
      </c>
      <c r="R2587" s="442">
        <f t="shared" si="3766"/>
        <v>6.0099999999999997E-3</v>
      </c>
      <c r="S2587" s="442">
        <f t="shared" si="3767"/>
        <v>4.9100000000000003E-3</v>
      </c>
      <c r="T2587" s="442">
        <f t="shared" si="3768"/>
        <v>1.17E-2</v>
      </c>
      <c r="V2587" s="442">
        <f>AVERAGE(Q2587:T2587)</f>
        <v>6.7675000000000009E-3</v>
      </c>
      <c r="W2587" s="445"/>
      <c r="X2587" s="265">
        <f>AVERAGE(Q2586:T2587)</f>
        <v>1.477125E-2</v>
      </c>
      <c r="Y2587" s="266">
        <v>369</v>
      </c>
    </row>
    <row r="2588" spans="3:30" ht="17.45" customHeight="1" x14ac:dyDescent="0.25">
      <c r="C2588" s="48">
        <f t="shared" si="3749"/>
        <v>45684</v>
      </c>
      <c r="D2588" s="275">
        <v>3.7100000000000001E-2</v>
      </c>
      <c r="E2588" s="276"/>
      <c r="F2588" s="275">
        <v>1.1900000000000001E-2</v>
      </c>
      <c r="G2588" s="277"/>
      <c r="H2588" s="276">
        <v>1.26E-2</v>
      </c>
      <c r="I2588" s="275">
        <v>2.3300000000000001E-2</v>
      </c>
      <c r="J2588" s="276"/>
      <c r="K2588" s="278">
        <v>2.2700000000000001E-2</v>
      </c>
      <c r="L2588" s="276"/>
      <c r="M2588" s="264">
        <f t="shared" si="3714"/>
        <v>2.6564999999999995E-2</v>
      </c>
      <c r="N2588" s="264">
        <f t="shared" si="3715"/>
        <v>3.9863142857142868E-2</v>
      </c>
      <c r="O2588" s="264">
        <f t="shared" si="3716"/>
        <v>4.2104333333333334E-2</v>
      </c>
      <c r="P2588" s="264">
        <f t="shared" si="3717"/>
        <v>4.9796666666666663E-2</v>
      </c>
      <c r="Q2588" s="265">
        <f t="shared" ref="Q2588:Q2589" si="3770">IFERROR(AVERAGE(D2588:E2588),"")</f>
        <v>3.7100000000000001E-2</v>
      </c>
      <c r="R2588" s="265">
        <f t="shared" ref="R2588:R2589" si="3771">IFERROR(AVERAGE(F2588:H2588),"")</f>
        <v>1.225E-2</v>
      </c>
      <c r="S2588" s="265">
        <f t="shared" ref="S2588:S2589" si="3772">IFERROR(AVERAGE(I2588:J2588),"")</f>
        <v>2.3300000000000001E-2</v>
      </c>
      <c r="T2588" s="265">
        <f t="shared" ref="T2588:T2589" si="3773">IFERROR(AVERAGE(K2588:L2588),"")</f>
        <v>2.2700000000000001E-2</v>
      </c>
      <c r="W2588" s="265">
        <f t="shared" ref="W2588:W2589" si="3774">AVERAGE(Q2588:T2588)</f>
        <v>2.3837500000000001E-2</v>
      </c>
    </row>
    <row r="2589" spans="3:30" ht="17.45" customHeight="1" thickBot="1" x14ac:dyDescent="0.3">
      <c r="C2589" s="8">
        <f t="shared" si="3749"/>
        <v>45685</v>
      </c>
      <c r="D2589" s="260"/>
      <c r="E2589" s="261">
        <v>2.29E-2</v>
      </c>
      <c r="F2589" s="260"/>
      <c r="G2589" s="262">
        <v>2.4199999999999999E-2</v>
      </c>
      <c r="H2589" s="261"/>
      <c r="I2589" s="260"/>
      <c r="J2589" s="261">
        <v>2.5399999999999999E-2</v>
      </c>
      <c r="K2589" s="263"/>
      <c r="L2589" s="134">
        <v>0.13200000000000001</v>
      </c>
      <c r="M2589" s="264">
        <f t="shared" si="3714"/>
        <v>2.6754999999999994E-2</v>
      </c>
      <c r="N2589" s="264">
        <f t="shared" si="3715"/>
        <v>3.9628857142857153E-2</v>
      </c>
      <c r="O2589" s="264">
        <f t="shared" si="3716"/>
        <v>4.2594333333333331E-2</v>
      </c>
      <c r="P2589" s="264">
        <f t="shared" si="3717"/>
        <v>5.3783333333333322E-2</v>
      </c>
      <c r="Q2589" s="265">
        <f t="shared" si="3770"/>
        <v>2.29E-2</v>
      </c>
      <c r="R2589" s="265">
        <f t="shared" si="3771"/>
        <v>2.4199999999999999E-2</v>
      </c>
      <c r="S2589" s="265">
        <f t="shared" si="3772"/>
        <v>2.5399999999999999E-2</v>
      </c>
      <c r="T2589" s="334">
        <f t="shared" si="3773"/>
        <v>0.13200000000000001</v>
      </c>
      <c r="W2589" s="265">
        <f t="shared" si="3774"/>
        <v>5.1125000000000004E-2</v>
      </c>
    </row>
    <row r="2590" spans="3:30" ht="17.45" customHeight="1" thickBot="1" x14ac:dyDescent="0.3">
      <c r="C2590" s="8">
        <f t="shared" si="3749"/>
        <v>45686</v>
      </c>
      <c r="D2590" s="260">
        <v>1.0999999999999999E-2</v>
      </c>
      <c r="E2590" s="261"/>
      <c r="F2590" s="260">
        <v>7.7299999999999999E-3</v>
      </c>
      <c r="G2590" s="262"/>
      <c r="H2590" s="261"/>
      <c r="I2590" s="260">
        <v>7.2700000000000004E-3</v>
      </c>
      <c r="J2590" s="261"/>
      <c r="K2590" s="263">
        <v>3.5200000000000002E-2</v>
      </c>
      <c r="L2590" s="261"/>
      <c r="M2590" s="264">
        <f t="shared" si="3714"/>
        <v>2.6691666666666662E-2</v>
      </c>
      <c r="N2590" s="264">
        <f t="shared" si="3715"/>
        <v>3.9475428571428578E-2</v>
      </c>
      <c r="O2590" s="264">
        <f t="shared" si="3716"/>
        <v>4.204666666666667E-2</v>
      </c>
      <c r="P2590" s="264">
        <f t="shared" si="3717"/>
        <v>5.416333333333332E-2</v>
      </c>
      <c r="Q2590" s="265">
        <f t="shared" ref="Q2590" si="3775">IFERROR(AVERAGE(D2590:E2590),"")</f>
        <v>1.0999999999999999E-2</v>
      </c>
      <c r="R2590" s="265">
        <f t="shared" ref="R2590" si="3776">IFERROR(AVERAGE(F2590:H2590),"")</f>
        <v>7.7299999999999999E-3</v>
      </c>
      <c r="S2590" s="265">
        <f t="shared" ref="S2590" si="3777">IFERROR(AVERAGE(I2590:J2590),"")</f>
        <v>7.2700000000000004E-3</v>
      </c>
      <c r="T2590" s="265">
        <f t="shared" ref="T2590" si="3778">IFERROR(AVERAGE(K2590:L2590),"")</f>
        <v>3.5200000000000002E-2</v>
      </c>
      <c r="W2590" s="265">
        <f t="shared" ref="W2590" si="3779">AVERAGE(Q2590:T2590)</f>
        <v>1.5300000000000001E-2</v>
      </c>
      <c r="Z2590" s="514" t="s">
        <v>90</v>
      </c>
      <c r="AA2590" s="515">
        <v>2025</v>
      </c>
      <c r="AB2590" s="516"/>
      <c r="AC2590" s="516"/>
      <c r="AD2590" s="516"/>
    </row>
    <row r="2591" spans="3:30" ht="17.45" customHeight="1" x14ac:dyDescent="0.25">
      <c r="C2591" s="8">
        <f t="shared" si="3749"/>
        <v>45687</v>
      </c>
      <c r="D2591" s="260"/>
      <c r="E2591" s="261">
        <v>1.84E-2</v>
      </c>
      <c r="F2591" s="260"/>
      <c r="G2591" s="262">
        <v>2.69E-2</v>
      </c>
      <c r="H2591" s="261"/>
      <c r="I2591" s="260"/>
      <c r="J2591" s="261">
        <v>3.8699999999999998E-2</v>
      </c>
      <c r="K2591" s="263"/>
      <c r="L2591" s="261">
        <v>3.5299999999999998E-2</v>
      </c>
      <c r="M2591" s="264">
        <f t="shared" si="3714"/>
        <v>2.6851666666666663E-2</v>
      </c>
      <c r="N2591" s="264">
        <f t="shared" si="3715"/>
        <v>3.9618285714285717E-2</v>
      </c>
      <c r="O2591" s="264">
        <f t="shared" si="3716"/>
        <v>4.2716666666666667E-2</v>
      </c>
      <c r="P2591" s="264">
        <f t="shared" si="3717"/>
        <v>5.4556666666666663E-2</v>
      </c>
      <c r="Q2591" s="265">
        <f t="shared" ref="Q2591:Q2597" si="3780">IFERROR(AVERAGE(D2591:E2591),"")</f>
        <v>1.84E-2</v>
      </c>
      <c r="R2591" s="265">
        <f t="shared" ref="R2591:R2597" si="3781">IFERROR(AVERAGE(F2591:H2591),"")</f>
        <v>2.69E-2</v>
      </c>
      <c r="S2591" s="265">
        <f t="shared" ref="S2591:S2597" si="3782">IFERROR(AVERAGE(I2591:J2591),"")</f>
        <v>3.8699999999999998E-2</v>
      </c>
      <c r="T2591" s="265">
        <f t="shared" ref="T2591:T2597" si="3783">IFERROR(AVERAGE(K2591:L2591),"")</f>
        <v>3.5299999999999998E-2</v>
      </c>
      <c r="W2591" s="265">
        <f t="shared" ref="W2591:W2592" si="3784">AVERAGE(Q2591:T2591)</f>
        <v>2.9824999999999997E-2</v>
      </c>
      <c r="Z2591" s="517" t="s">
        <v>35</v>
      </c>
      <c r="AA2591" s="517" t="s">
        <v>1</v>
      </c>
      <c r="AB2591" s="517" t="s">
        <v>2</v>
      </c>
      <c r="AC2591" s="517" t="s">
        <v>9</v>
      </c>
      <c r="AD2591" s="517" t="s">
        <v>12</v>
      </c>
    </row>
    <row r="2592" spans="3:30" ht="17.45" customHeight="1" thickBot="1" x14ac:dyDescent="0.3">
      <c r="C2592" s="116">
        <f t="shared" si="3749"/>
        <v>45688</v>
      </c>
      <c r="D2592" s="126">
        <v>4.3499999999999997E-2</v>
      </c>
      <c r="E2592" s="129"/>
      <c r="F2592" s="126"/>
      <c r="G2592" s="128"/>
      <c r="H2592" s="524">
        <v>0.17799999999999999</v>
      </c>
      <c r="I2592" s="126">
        <v>4.0599999999999997E-2</v>
      </c>
      <c r="J2592" s="129"/>
      <c r="K2592" s="130">
        <v>2.3900000000000001E-2</v>
      </c>
      <c r="L2592" s="129"/>
      <c r="M2592" s="140">
        <f t="shared" si="3714"/>
        <v>2.784166666666666E-2</v>
      </c>
      <c r="N2592" s="140">
        <f t="shared" si="3715"/>
        <v>4.4321142857142865E-2</v>
      </c>
      <c r="O2592" s="140">
        <f t="shared" si="3716"/>
        <v>4.3739333333333338E-2</v>
      </c>
      <c r="P2592" s="140">
        <f t="shared" si="3717"/>
        <v>5.4640000000000001E-2</v>
      </c>
      <c r="Q2592" s="308">
        <f t="shared" si="3780"/>
        <v>4.3499999999999997E-2</v>
      </c>
      <c r="R2592" s="659">
        <f t="shared" si="3781"/>
        <v>0.17799999999999999</v>
      </c>
      <c r="S2592" s="308">
        <f t="shared" si="3782"/>
        <v>4.0599999999999997E-2</v>
      </c>
      <c r="T2592" s="308">
        <f t="shared" si="3783"/>
        <v>2.3900000000000001E-2</v>
      </c>
      <c r="U2592" s="315"/>
      <c r="V2592" s="315"/>
      <c r="W2592" s="659">
        <f t="shared" si="3784"/>
        <v>7.1499999999999994E-2</v>
      </c>
      <c r="X2592" s="265">
        <f>AVERAGE(Q2588:T2592)</f>
        <v>3.8317500000000004E-2</v>
      </c>
      <c r="Y2592" s="266">
        <v>370</v>
      </c>
      <c r="Z2592" s="518" t="s">
        <v>58</v>
      </c>
      <c r="AA2592" s="519">
        <f>AVERAGE(D2562:E2592)</f>
        <v>2.738870967741935E-2</v>
      </c>
      <c r="AB2592" s="519">
        <f>AVERAGE(F2562:H2592)</f>
        <v>4.3462222222222222E-2</v>
      </c>
      <c r="AC2592" s="519">
        <f>AVERAGE(I2562:J2592)</f>
        <v>4.2648387096774196E-2</v>
      </c>
      <c r="AD2592" s="519">
        <f>AVERAGE(K2562:L2592)</f>
        <v>5.3567741935483866E-2</v>
      </c>
    </row>
    <row r="2593" spans="3:30" ht="17.45" customHeight="1" x14ac:dyDescent="0.25">
      <c r="C2593" s="465">
        <f t="shared" si="3749"/>
        <v>45689</v>
      </c>
      <c r="D2593" s="469"/>
      <c r="E2593" s="470">
        <v>2.4299999999999999E-2</v>
      </c>
      <c r="F2593" s="469"/>
      <c r="G2593" s="472">
        <v>1.4999999999999999E-2</v>
      </c>
      <c r="H2593" s="470"/>
      <c r="I2593" s="469"/>
      <c r="J2593" s="470">
        <v>1.6400000000000001E-2</v>
      </c>
      <c r="K2593" s="471"/>
      <c r="L2593" s="470">
        <v>2.4799999999999999E-2</v>
      </c>
      <c r="M2593" s="651">
        <f t="shared" si="3714"/>
        <v>2.7871666666666663E-2</v>
      </c>
      <c r="N2593" s="651">
        <f t="shared" si="3715"/>
        <v>4.3763999999999997E-2</v>
      </c>
      <c r="O2593" s="651">
        <f t="shared" si="3716"/>
        <v>4.3209333333333336E-2</v>
      </c>
      <c r="P2593" s="651">
        <f t="shared" si="3717"/>
        <v>5.3463333333333321E-2</v>
      </c>
      <c r="Q2593" s="442">
        <f t="shared" si="3780"/>
        <v>2.4299999999999999E-2</v>
      </c>
      <c r="R2593" s="442">
        <f t="shared" si="3781"/>
        <v>1.4999999999999999E-2</v>
      </c>
      <c r="S2593" s="442">
        <f t="shared" si="3782"/>
        <v>1.6400000000000001E-2</v>
      </c>
      <c r="T2593" s="442">
        <f t="shared" si="3783"/>
        <v>2.4799999999999999E-2</v>
      </c>
      <c r="V2593" s="442">
        <f>AVERAGE(Q2593:T2593)</f>
        <v>2.0125000000000001E-2</v>
      </c>
      <c r="W2593" s="445"/>
      <c r="X2593" s="257"/>
      <c r="Y2593" s="266">
        <v>370</v>
      </c>
      <c r="Z2593" s="518" t="s">
        <v>59</v>
      </c>
      <c r="AA2593" s="519">
        <f>MAX(D2562:E2592)</f>
        <v>7.3700000000000002E-2</v>
      </c>
      <c r="AB2593" s="519">
        <f>MAX(F2562:H2592)</f>
        <v>0.17799999999999999</v>
      </c>
      <c r="AC2593" s="519">
        <f>MAX(I2562:J2592)</f>
        <v>0.187</v>
      </c>
      <c r="AD2593" s="519">
        <f>MAX(K2562:L2592)</f>
        <v>0.20699999999999999</v>
      </c>
    </row>
    <row r="2594" spans="3:30" ht="17.45" customHeight="1" thickBot="1" x14ac:dyDescent="0.3">
      <c r="C2594" s="48">
        <f t="shared" si="3749"/>
        <v>45690</v>
      </c>
      <c r="D2594" s="434">
        <v>1.32E-2</v>
      </c>
      <c r="E2594" s="436"/>
      <c r="F2594" s="434">
        <v>1.49E-2</v>
      </c>
      <c r="G2594" s="438"/>
      <c r="H2594" s="436">
        <v>1.4800000000000001E-2</v>
      </c>
      <c r="I2594" s="434">
        <v>1.12E-2</v>
      </c>
      <c r="J2594" s="436"/>
      <c r="K2594" s="437">
        <v>1.5299999999999999E-2</v>
      </c>
      <c r="L2594" s="436"/>
      <c r="M2594" s="651">
        <f t="shared" si="3714"/>
        <v>2.7631666666666665E-2</v>
      </c>
      <c r="N2594" s="651">
        <f t="shared" si="3715"/>
        <v>4.2898285714285701E-2</v>
      </c>
      <c r="O2594" s="651">
        <f t="shared" si="3716"/>
        <v>4.2322666666666668E-2</v>
      </c>
      <c r="P2594" s="651">
        <f t="shared" si="3717"/>
        <v>5.2159999999999998E-2</v>
      </c>
      <c r="Q2594" s="442">
        <f t="shared" si="3780"/>
        <v>1.32E-2</v>
      </c>
      <c r="R2594" s="442">
        <f t="shared" si="3781"/>
        <v>1.485E-2</v>
      </c>
      <c r="S2594" s="442">
        <f t="shared" si="3782"/>
        <v>1.12E-2</v>
      </c>
      <c r="T2594" s="442">
        <f t="shared" si="3783"/>
        <v>1.5299999999999999E-2</v>
      </c>
      <c r="V2594" s="442">
        <f>AVERAGE(Q2594:T2594)</f>
        <v>1.36375E-2</v>
      </c>
      <c r="W2594" s="445"/>
      <c r="X2594" s="265">
        <f>AVERAGE(Q2593:T2594)</f>
        <v>1.688125E-2</v>
      </c>
      <c r="Y2594" s="266">
        <v>370</v>
      </c>
      <c r="Z2594" s="520" t="s">
        <v>128</v>
      </c>
      <c r="AA2594" s="521">
        <f>COUNTIF(D2562:E2592,"&gt;=0.075")</f>
        <v>0</v>
      </c>
      <c r="AB2594" s="521">
        <f>COUNTIF(F2562:H2592,"&gt;=0.075")</f>
        <v>5</v>
      </c>
      <c r="AC2594" s="521">
        <f>COUNTIF(I2562:J2592,"&gt;=0.075")</f>
        <v>4</v>
      </c>
      <c r="AD2594" s="521">
        <f>COUNTIF(K2562:L2592,"&gt;=0.075")</f>
        <v>6</v>
      </c>
    </row>
    <row r="2595" spans="3:30" ht="17.45" customHeight="1" thickBot="1" x14ac:dyDescent="0.3">
      <c r="C2595" s="8">
        <f t="shared" si="3749"/>
        <v>45691</v>
      </c>
      <c r="D2595" s="260"/>
      <c r="E2595" s="261">
        <v>1.3100000000000001E-2</v>
      </c>
      <c r="F2595" s="260"/>
      <c r="G2595" s="262">
        <v>2.5999999999999999E-2</v>
      </c>
      <c r="H2595" s="261"/>
      <c r="I2595" s="260"/>
      <c r="J2595" s="261">
        <v>3.7999999999999999E-2</v>
      </c>
      <c r="K2595" s="263"/>
      <c r="L2595" s="261">
        <v>2.4299999999999999E-2</v>
      </c>
      <c r="M2595" s="264">
        <f t="shared" si="3714"/>
        <v>2.7698333333333328E-2</v>
      </c>
      <c r="N2595" s="264">
        <f t="shared" si="3715"/>
        <v>4.3298285714285706E-2</v>
      </c>
      <c r="O2595" s="264">
        <f t="shared" si="3716"/>
        <v>4.3172666666666665E-2</v>
      </c>
      <c r="P2595" s="264">
        <f t="shared" si="3717"/>
        <v>5.2189999999999993E-2</v>
      </c>
      <c r="Q2595" s="265">
        <f t="shared" si="3780"/>
        <v>1.3100000000000001E-2</v>
      </c>
      <c r="R2595" s="265">
        <f t="shared" si="3781"/>
        <v>2.5999999999999999E-2</v>
      </c>
      <c r="S2595" s="265">
        <f t="shared" si="3782"/>
        <v>3.7999999999999999E-2</v>
      </c>
      <c r="T2595" s="265">
        <f t="shared" si="3783"/>
        <v>2.4299999999999999E-2</v>
      </c>
      <c r="W2595" s="265">
        <f t="shared" ref="W2595:W2597" si="3785">AVERAGE(Q2595:T2595)</f>
        <v>2.5350000000000001E-2</v>
      </c>
      <c r="AC2595" s="664">
        <f>SUM(AA2594:AD2594)</f>
        <v>15</v>
      </c>
      <c r="AD2595" s="522">
        <f>AVERAGE(AA2592:AD2592)</f>
        <v>4.1766765232974908E-2</v>
      </c>
    </row>
    <row r="2596" spans="3:30" ht="17.45" customHeight="1" x14ac:dyDescent="0.25">
      <c r="C2596" s="8">
        <f t="shared" si="3749"/>
        <v>45692</v>
      </c>
      <c r="D2596" s="260">
        <v>3.7999999999999999E-2</v>
      </c>
      <c r="E2596" s="261"/>
      <c r="F2596" s="260">
        <v>2.69E-2</v>
      </c>
      <c r="G2596" s="262"/>
      <c r="H2596" s="261"/>
      <c r="I2596" s="260">
        <v>2.4799999999999999E-2</v>
      </c>
      <c r="J2596" s="261"/>
      <c r="K2596" s="263">
        <v>3.6200000000000003E-2</v>
      </c>
      <c r="L2596" s="261"/>
      <c r="M2596" s="264">
        <f t="shared" si="3714"/>
        <v>2.8334999999999996E-2</v>
      </c>
      <c r="N2596" s="264">
        <f t="shared" si="3715"/>
        <v>4.3738285714285702E-2</v>
      </c>
      <c r="O2596" s="264">
        <f t="shared" si="3716"/>
        <v>4.3662666666666662E-2</v>
      </c>
      <c r="P2596" s="264">
        <f t="shared" si="3717"/>
        <v>5.2679999999999991E-2</v>
      </c>
      <c r="Q2596" s="265">
        <f t="shared" si="3780"/>
        <v>3.7999999999999999E-2</v>
      </c>
      <c r="R2596" s="265">
        <f t="shared" si="3781"/>
        <v>2.69E-2</v>
      </c>
      <c r="S2596" s="265">
        <f t="shared" si="3782"/>
        <v>2.4799999999999999E-2</v>
      </c>
      <c r="T2596" s="265">
        <f t="shared" si="3783"/>
        <v>3.6200000000000003E-2</v>
      </c>
      <c r="W2596" s="265">
        <f t="shared" si="3785"/>
        <v>3.1475000000000003E-2</v>
      </c>
      <c r="AA2596" s="605">
        <f>AA2592-AA2561</f>
        <v>1.9764516129032218E-3</v>
      </c>
      <c r="AB2596" s="605">
        <f>AB2592-AB2561</f>
        <v>9.4494444444444409E-3</v>
      </c>
      <c r="AC2596" s="605">
        <f>AC2592-AC2561</f>
        <v>7.7316129032258124E-3</v>
      </c>
      <c r="AD2596" s="605">
        <f>AD2592-AD2561</f>
        <v>1.400967741935482E-2</v>
      </c>
    </row>
    <row r="2597" spans="3:30" ht="17.45" customHeight="1" x14ac:dyDescent="0.25">
      <c r="C2597" s="8">
        <f t="shared" si="3749"/>
        <v>45693</v>
      </c>
      <c r="D2597" s="260"/>
      <c r="E2597" s="261">
        <v>4.0599999999999997E-2</v>
      </c>
      <c r="F2597" s="260"/>
      <c r="G2597" s="262">
        <v>2.1399999999999999E-2</v>
      </c>
      <c r="H2597" s="261"/>
      <c r="I2597" s="260"/>
      <c r="J2597" s="261">
        <v>2.47E-2</v>
      </c>
      <c r="K2597" s="263"/>
      <c r="L2597" s="261">
        <v>3.3700000000000001E-2</v>
      </c>
      <c r="M2597" s="264">
        <f t="shared" si="3714"/>
        <v>2.8714999999999994E-2</v>
      </c>
      <c r="N2597" s="264">
        <f t="shared" si="3715"/>
        <v>4.3421142857142846E-2</v>
      </c>
      <c r="O2597" s="264">
        <f t="shared" si="3716"/>
        <v>4.3319333333333335E-2</v>
      </c>
      <c r="P2597" s="264">
        <f t="shared" si="3717"/>
        <v>5.2416666666666667E-2</v>
      </c>
      <c r="Q2597" s="265">
        <f t="shared" si="3780"/>
        <v>4.0599999999999997E-2</v>
      </c>
      <c r="R2597" s="265">
        <f t="shared" si="3781"/>
        <v>2.1399999999999999E-2</v>
      </c>
      <c r="S2597" s="265">
        <f t="shared" si="3782"/>
        <v>2.47E-2</v>
      </c>
      <c r="T2597" s="265">
        <f t="shared" si="3783"/>
        <v>3.3700000000000001E-2</v>
      </c>
      <c r="W2597" s="265">
        <f t="shared" si="3785"/>
        <v>3.0100000000000002E-2</v>
      </c>
      <c r="AD2597" s="605">
        <f>AD2595-AD2564</f>
        <v>8.2917965949820746E-3</v>
      </c>
    </row>
    <row r="2598" spans="3:30" ht="17.45" customHeight="1" x14ac:dyDescent="0.25">
      <c r="C2598" s="8">
        <f t="shared" si="3749"/>
        <v>45694</v>
      </c>
      <c r="D2598" s="252">
        <v>3.95E-2</v>
      </c>
      <c r="E2598" s="253"/>
      <c r="F2598" s="252"/>
      <c r="G2598" s="254"/>
      <c r="H2598" s="253">
        <v>9.6699999999999998E-3</v>
      </c>
      <c r="I2598" s="252">
        <v>2.0899999999999998E-2</v>
      </c>
      <c r="J2598" s="253"/>
      <c r="K2598" s="255">
        <v>3.1800000000000002E-2</v>
      </c>
      <c r="L2598" s="253"/>
      <c r="M2598" s="264">
        <f t="shared" si="3714"/>
        <v>2.8291666666666659E-2</v>
      </c>
      <c r="N2598" s="264">
        <f t="shared" si="3715"/>
        <v>3.8783142857142849E-2</v>
      </c>
      <c r="O2598" s="264">
        <f t="shared" si="3716"/>
        <v>3.7782666666666659E-2</v>
      </c>
      <c r="P2598" s="264">
        <f t="shared" si="3717"/>
        <v>5.0989999999999994E-2</v>
      </c>
      <c r="Q2598" s="265">
        <f t="shared" ref="Q2598:Q2602" si="3786">IFERROR(AVERAGE(D2598:E2598),"")</f>
        <v>3.95E-2</v>
      </c>
      <c r="R2598" s="265">
        <f t="shared" ref="R2598:R2602" si="3787">IFERROR(AVERAGE(F2598:H2598),"")</f>
        <v>9.6699999999999998E-3</v>
      </c>
      <c r="S2598" s="265">
        <f t="shared" ref="S2598:S2602" si="3788">IFERROR(AVERAGE(I2598:J2598),"")</f>
        <v>2.0899999999999998E-2</v>
      </c>
      <c r="T2598" s="265">
        <f t="shared" ref="T2598:T2602" si="3789">IFERROR(AVERAGE(K2598:L2598),"")</f>
        <v>3.1800000000000002E-2</v>
      </c>
      <c r="W2598" s="265">
        <f t="shared" ref="W2598:W2599" si="3790">AVERAGE(Q2598:T2598)</f>
        <v>2.5467499999999997E-2</v>
      </c>
    </row>
    <row r="2599" spans="3:30" ht="17.45" customHeight="1" x14ac:dyDescent="0.25">
      <c r="C2599" s="8">
        <f t="shared" si="3749"/>
        <v>45695</v>
      </c>
      <c r="D2599" s="260"/>
      <c r="E2599" s="261">
        <v>2.6700000000000002E-2</v>
      </c>
      <c r="F2599" s="260"/>
      <c r="G2599" s="262">
        <v>1.4500000000000001E-2</v>
      </c>
      <c r="H2599" s="261"/>
      <c r="I2599" s="260"/>
      <c r="J2599" s="261">
        <v>3.04E-2</v>
      </c>
      <c r="K2599" s="263"/>
      <c r="L2599" s="261">
        <v>2.24E-2</v>
      </c>
      <c r="M2599" s="264">
        <f t="shared" si="3714"/>
        <v>2.7684999999999998E-2</v>
      </c>
      <c r="N2599" s="264">
        <f t="shared" si="3715"/>
        <v>3.7194571428571424E-2</v>
      </c>
      <c r="O2599" s="264">
        <f t="shared" si="3716"/>
        <v>3.5732666666666663E-2</v>
      </c>
      <c r="P2599" s="264">
        <f t="shared" si="3717"/>
        <v>4.8736666666666664E-2</v>
      </c>
      <c r="Q2599" s="265">
        <f t="shared" si="3786"/>
        <v>2.6700000000000002E-2</v>
      </c>
      <c r="R2599" s="265">
        <f t="shared" si="3787"/>
        <v>1.4500000000000001E-2</v>
      </c>
      <c r="S2599" s="265">
        <f t="shared" si="3788"/>
        <v>3.04E-2</v>
      </c>
      <c r="T2599" s="265">
        <f t="shared" si="3789"/>
        <v>2.24E-2</v>
      </c>
      <c r="W2599" s="265">
        <f t="shared" si="3790"/>
        <v>2.35E-2</v>
      </c>
      <c r="X2599" s="265">
        <f>AVERAGE(Q2595:T2599)</f>
        <v>2.7178500000000001E-2</v>
      </c>
      <c r="Y2599" s="266">
        <v>371</v>
      </c>
    </row>
    <row r="2600" spans="3:30" ht="17.45" customHeight="1" x14ac:dyDescent="0.25">
      <c r="C2600" s="48">
        <f t="shared" si="3749"/>
        <v>45696</v>
      </c>
      <c r="D2600" s="434">
        <v>2.0400000000000001E-2</v>
      </c>
      <c r="E2600" s="436"/>
      <c r="F2600" s="434">
        <v>1.35E-2</v>
      </c>
      <c r="G2600" s="438"/>
      <c r="H2600" s="436">
        <v>1.41E-2</v>
      </c>
      <c r="I2600" s="434">
        <v>1.8499999999999999E-2</v>
      </c>
      <c r="J2600" s="436"/>
      <c r="K2600" s="437">
        <v>1.66E-2</v>
      </c>
      <c r="L2600" s="436"/>
      <c r="M2600" s="651">
        <f t="shared" si="3714"/>
        <v>2.5908333333333332E-2</v>
      </c>
      <c r="N2600" s="651">
        <f t="shared" si="3715"/>
        <v>3.3503142857142856E-2</v>
      </c>
      <c r="O2600" s="651">
        <f t="shared" si="3716"/>
        <v>3.3456E-2</v>
      </c>
      <c r="P2600" s="651">
        <f t="shared" si="3717"/>
        <v>4.6576666666666669E-2</v>
      </c>
      <c r="Q2600" s="442">
        <f t="shared" si="3786"/>
        <v>2.0400000000000001E-2</v>
      </c>
      <c r="R2600" s="442">
        <f t="shared" si="3787"/>
        <v>1.38E-2</v>
      </c>
      <c r="S2600" s="442">
        <f t="shared" si="3788"/>
        <v>1.8499999999999999E-2</v>
      </c>
      <c r="T2600" s="442">
        <f t="shared" si="3789"/>
        <v>1.66E-2</v>
      </c>
      <c r="V2600" s="442">
        <f>AVERAGE(Q2600:T2600)</f>
        <v>1.7325E-2</v>
      </c>
      <c r="W2600" s="445"/>
      <c r="X2600" s="257"/>
      <c r="Y2600" s="266">
        <v>371</v>
      </c>
    </row>
    <row r="2601" spans="3:30" ht="17.45" customHeight="1" x14ac:dyDescent="0.25">
      <c r="C2601" s="435">
        <f t="shared" si="3749"/>
        <v>45697</v>
      </c>
      <c r="D2601" s="434"/>
      <c r="E2601" s="436">
        <v>1.2800000000000001E-2</v>
      </c>
      <c r="F2601" s="434"/>
      <c r="G2601" s="438">
        <v>7.7299999999999999E-3</v>
      </c>
      <c r="H2601" s="436"/>
      <c r="I2601" s="434"/>
      <c r="J2601" s="436">
        <v>1.17E-2</v>
      </c>
      <c r="K2601" s="437"/>
      <c r="L2601" s="436">
        <v>1.77E-2</v>
      </c>
      <c r="M2601" s="651">
        <f t="shared" si="3714"/>
        <v>2.4541666666666666E-2</v>
      </c>
      <c r="N2601" s="651">
        <f t="shared" si="3715"/>
        <v>3.1578285714285718E-2</v>
      </c>
      <c r="O2601" s="651">
        <f t="shared" si="3716"/>
        <v>3.1199333333333332E-2</v>
      </c>
      <c r="P2601" s="651">
        <f t="shared" si="3717"/>
        <v>4.4890000000000006E-2</v>
      </c>
      <c r="Q2601" s="442">
        <f t="shared" si="3786"/>
        <v>1.2800000000000001E-2</v>
      </c>
      <c r="R2601" s="442">
        <f t="shared" si="3787"/>
        <v>7.7299999999999999E-3</v>
      </c>
      <c r="S2601" s="442">
        <f t="shared" si="3788"/>
        <v>1.17E-2</v>
      </c>
      <c r="T2601" s="442">
        <f t="shared" si="3789"/>
        <v>1.77E-2</v>
      </c>
      <c r="V2601" s="442">
        <f>AVERAGE(Q2601:T2601)</f>
        <v>1.2482500000000001E-2</v>
      </c>
      <c r="W2601" s="445"/>
      <c r="X2601" s="265">
        <f>AVERAGE(Q2600:T2601)</f>
        <v>1.490375E-2</v>
      </c>
      <c r="Y2601" s="266">
        <v>371</v>
      </c>
    </row>
    <row r="2602" spans="3:30" ht="17.45" customHeight="1" x14ac:dyDescent="0.25">
      <c r="C2602" s="8">
        <f t="shared" si="3749"/>
        <v>45698</v>
      </c>
      <c r="D2602" s="260">
        <v>2.01E-2</v>
      </c>
      <c r="E2602" s="261"/>
      <c r="F2602" s="260">
        <v>1.8599999999999998E-2</v>
      </c>
      <c r="G2602" s="262"/>
      <c r="H2602" s="261"/>
      <c r="I2602" s="260">
        <v>4.6399999999999997E-2</v>
      </c>
      <c r="J2602" s="261"/>
      <c r="K2602" s="263">
        <v>3.9E-2</v>
      </c>
      <c r="L2602" s="261"/>
      <c r="M2602" s="264">
        <f t="shared" si="3714"/>
        <v>2.4468333333333332E-2</v>
      </c>
      <c r="N2602" s="264">
        <f t="shared" si="3715"/>
        <v>3.0775428571428572E-2</v>
      </c>
      <c r="O2602" s="264">
        <f t="shared" si="3716"/>
        <v>3.1959333333333326E-2</v>
      </c>
      <c r="P2602" s="264">
        <f t="shared" si="3717"/>
        <v>4.4620000000000007E-2</v>
      </c>
      <c r="Q2602" s="265">
        <f t="shared" si="3786"/>
        <v>2.01E-2</v>
      </c>
      <c r="R2602" s="265">
        <f t="shared" si="3787"/>
        <v>1.8599999999999998E-2</v>
      </c>
      <c r="S2602" s="265">
        <f t="shared" si="3788"/>
        <v>4.6399999999999997E-2</v>
      </c>
      <c r="T2602" s="265">
        <f t="shared" si="3789"/>
        <v>3.9E-2</v>
      </c>
      <c r="W2602" s="265">
        <f t="shared" ref="W2602:W2603" si="3791">AVERAGE(Q2602:T2602)</f>
        <v>3.1024999999999997E-2</v>
      </c>
    </row>
    <row r="2603" spans="3:30" ht="17.45" customHeight="1" x14ac:dyDescent="0.25">
      <c r="C2603" s="8">
        <f t="shared" si="3749"/>
        <v>45699</v>
      </c>
      <c r="D2603" s="260"/>
      <c r="E2603" s="261">
        <v>3.1099999999999999E-2</v>
      </c>
      <c r="F2603" s="260"/>
      <c r="G2603" s="262">
        <v>2.7900000000000001E-2</v>
      </c>
      <c r="H2603" s="261"/>
      <c r="I2603" s="260"/>
      <c r="J2603" s="261">
        <v>5.04E-2</v>
      </c>
      <c r="K2603" s="263"/>
      <c r="L2603" s="261">
        <v>4.87E-2</v>
      </c>
      <c r="M2603" s="264">
        <f t="shared" si="3714"/>
        <v>2.4864999999999995E-2</v>
      </c>
      <c r="N2603" s="264">
        <f t="shared" si="3715"/>
        <v>3.0943999999999999E-2</v>
      </c>
      <c r="O2603" s="264">
        <f t="shared" si="3716"/>
        <v>3.3022666666666665E-2</v>
      </c>
      <c r="P2603" s="264">
        <f t="shared" si="3717"/>
        <v>4.5223333333333351E-2</v>
      </c>
      <c r="Q2603" s="265">
        <f t="shared" ref="Q2603" si="3792">IFERROR(AVERAGE(D2603:E2603),"")</f>
        <v>3.1099999999999999E-2</v>
      </c>
      <c r="R2603" s="265">
        <f t="shared" ref="R2603" si="3793">IFERROR(AVERAGE(F2603:H2603),"")</f>
        <v>2.7900000000000001E-2</v>
      </c>
      <c r="S2603" s="265">
        <f t="shared" ref="S2603" si="3794">IFERROR(AVERAGE(I2603:J2603),"")</f>
        <v>5.04E-2</v>
      </c>
      <c r="T2603" s="265">
        <f t="shared" ref="T2603" si="3795">IFERROR(AVERAGE(K2603:L2603),"")</f>
        <v>4.87E-2</v>
      </c>
      <c r="W2603" s="265">
        <f t="shared" si="3791"/>
        <v>3.9524999999999998E-2</v>
      </c>
    </row>
    <row r="2604" spans="3:30" ht="17.45" customHeight="1" x14ac:dyDescent="0.25">
      <c r="C2604" s="8">
        <f t="shared" si="3749"/>
        <v>45700</v>
      </c>
      <c r="D2604" s="260">
        <v>0.01</v>
      </c>
      <c r="E2604" s="261"/>
      <c r="F2604" s="260"/>
      <c r="G2604" s="262"/>
      <c r="H2604" s="261">
        <v>0.01</v>
      </c>
      <c r="I2604" s="260">
        <v>2.1000000000000001E-2</v>
      </c>
      <c r="J2604" s="261"/>
      <c r="K2604" s="263">
        <v>2.3E-2</v>
      </c>
      <c r="L2604" s="261"/>
      <c r="M2604" s="264">
        <f t="shared" si="3714"/>
        <v>2.4321666666666665E-2</v>
      </c>
      <c r="N2604" s="264">
        <f t="shared" si="3715"/>
        <v>2.9938285714285716E-2</v>
      </c>
      <c r="O2604" s="264">
        <f t="shared" si="3716"/>
        <v>3.2102666666666661E-2</v>
      </c>
      <c r="P2604" s="264">
        <f t="shared" si="3717"/>
        <v>3.9089999999999993E-2</v>
      </c>
      <c r="Q2604" s="265">
        <f t="shared" ref="Q2604" si="3796">IFERROR(AVERAGE(D2604:E2604),"")</f>
        <v>0.01</v>
      </c>
      <c r="R2604" s="265">
        <f t="shared" ref="R2604" si="3797">IFERROR(AVERAGE(F2604:H2604),"")</f>
        <v>0.01</v>
      </c>
      <c r="S2604" s="265">
        <f t="shared" ref="S2604" si="3798">IFERROR(AVERAGE(I2604:J2604),"")</f>
        <v>2.1000000000000001E-2</v>
      </c>
      <c r="T2604" s="265">
        <f t="shared" ref="T2604" si="3799">IFERROR(AVERAGE(K2604:L2604),"")</f>
        <v>2.3E-2</v>
      </c>
      <c r="W2604" s="265">
        <f t="shared" ref="W2604" si="3800">AVERAGE(Q2604:T2604)</f>
        <v>1.6E-2</v>
      </c>
    </row>
    <row r="2605" spans="3:30" ht="17.45" customHeight="1" x14ac:dyDescent="0.25">
      <c r="C2605" s="8">
        <f t="shared" si="3749"/>
        <v>45701</v>
      </c>
      <c r="D2605" s="260"/>
      <c r="E2605" s="261">
        <v>5.94E-3</v>
      </c>
      <c r="F2605" s="260"/>
      <c r="G2605" s="262">
        <v>4.0499999999999998E-3</v>
      </c>
      <c r="H2605" s="261"/>
      <c r="I2605" s="260"/>
      <c r="J2605" s="261">
        <v>3.2399999999999998E-3</v>
      </c>
      <c r="K2605" s="263"/>
      <c r="L2605" s="261">
        <v>2.5999999999999999E-2</v>
      </c>
      <c r="M2605" s="264">
        <f t="shared" si="3714"/>
        <v>2.3779666666666661E-2</v>
      </c>
      <c r="N2605" s="264">
        <f t="shared" si="3715"/>
        <v>2.8825428571428575E-2</v>
      </c>
      <c r="O2605" s="264">
        <f t="shared" si="3716"/>
        <v>2.9730666666666673E-2</v>
      </c>
      <c r="P2605" s="264">
        <f t="shared" si="3717"/>
        <v>3.8643333333333335E-2</v>
      </c>
      <c r="Q2605" s="265">
        <f t="shared" ref="Q2605:Q2611" si="3801">IFERROR(AVERAGE(D2605:E2605),"")</f>
        <v>5.94E-3</v>
      </c>
      <c r="R2605" s="265">
        <f t="shared" ref="R2605:R2611" si="3802">IFERROR(AVERAGE(F2605:H2605),"")</f>
        <v>4.0499999999999998E-3</v>
      </c>
      <c r="S2605" s="265">
        <f t="shared" ref="S2605:S2611" si="3803">IFERROR(AVERAGE(I2605:J2605),"")</f>
        <v>3.2399999999999998E-3</v>
      </c>
      <c r="T2605" s="265">
        <f t="shared" ref="T2605:T2611" si="3804">IFERROR(AVERAGE(K2605:L2605),"")</f>
        <v>2.5999999999999999E-2</v>
      </c>
      <c r="W2605" s="265">
        <f t="shared" ref="W2605:W2606" si="3805">AVERAGE(Q2605:T2605)</f>
        <v>9.8075000000000002E-3</v>
      </c>
    </row>
    <row r="2606" spans="3:30" ht="17.45" customHeight="1" x14ac:dyDescent="0.25">
      <c r="C2606" s="48">
        <f t="shared" si="3749"/>
        <v>45702</v>
      </c>
      <c r="D2606" s="275">
        <v>6.4600000000000005E-2</v>
      </c>
      <c r="E2606" s="276"/>
      <c r="F2606" s="275">
        <v>2.7199999999999998E-2</v>
      </c>
      <c r="G2606" s="277"/>
      <c r="H2606" s="276">
        <v>2.1499999999999998E-2</v>
      </c>
      <c r="I2606" s="275">
        <v>1.9800000000000002E-2</v>
      </c>
      <c r="J2606" s="276"/>
      <c r="K2606" s="278">
        <v>1.9300000000000001E-2</v>
      </c>
      <c r="L2606" s="276"/>
      <c r="M2606" s="264">
        <f t="shared" si="3714"/>
        <v>2.4739666666666667E-2</v>
      </c>
      <c r="N2606" s="264">
        <f t="shared" si="3715"/>
        <v>2.8351142857142859E-2</v>
      </c>
      <c r="O2606" s="264">
        <f t="shared" si="3716"/>
        <v>2.8714000000000007E-2</v>
      </c>
      <c r="P2606" s="264">
        <f t="shared" si="3717"/>
        <v>3.7296666666666665E-2</v>
      </c>
      <c r="Q2606" s="265">
        <f t="shared" si="3801"/>
        <v>6.4600000000000005E-2</v>
      </c>
      <c r="R2606" s="265">
        <f t="shared" si="3802"/>
        <v>2.4349999999999997E-2</v>
      </c>
      <c r="S2606" s="265">
        <f t="shared" si="3803"/>
        <v>1.9800000000000002E-2</v>
      </c>
      <c r="T2606" s="265">
        <f t="shared" si="3804"/>
        <v>1.9300000000000001E-2</v>
      </c>
      <c r="W2606" s="265">
        <f t="shared" si="3805"/>
        <v>3.2012499999999999E-2</v>
      </c>
      <c r="X2606" s="265">
        <f>AVERAGE(Q2602:T2606)</f>
        <v>2.5674000000000002E-2</v>
      </c>
      <c r="Y2606" s="266">
        <v>372</v>
      </c>
    </row>
    <row r="2607" spans="3:30" ht="17.45" customHeight="1" x14ac:dyDescent="0.25">
      <c r="C2607" s="435">
        <f t="shared" si="3749"/>
        <v>45703</v>
      </c>
      <c r="D2607" s="434"/>
      <c r="E2607" s="436">
        <v>2.24E-2</v>
      </c>
      <c r="F2607" s="434"/>
      <c r="G2607" s="438">
        <v>2.7E-2</v>
      </c>
      <c r="H2607" s="436"/>
      <c r="I2607" s="434"/>
      <c r="J2607" s="436">
        <v>1.77E-2</v>
      </c>
      <c r="K2607" s="437"/>
      <c r="L2607" s="436">
        <v>1.7999999999999999E-2</v>
      </c>
      <c r="M2607" s="651">
        <f t="shared" si="3714"/>
        <v>2.4556333333333333E-2</v>
      </c>
      <c r="N2607" s="651">
        <f t="shared" si="3715"/>
        <v>2.8096857142857142E-2</v>
      </c>
      <c r="O2607" s="651">
        <f t="shared" si="3716"/>
        <v>2.7687333333333342E-2</v>
      </c>
      <c r="P2607" s="651">
        <f t="shared" si="3717"/>
        <v>3.5380000000000002E-2</v>
      </c>
      <c r="Q2607" s="442">
        <f t="shared" si="3801"/>
        <v>2.24E-2</v>
      </c>
      <c r="R2607" s="442">
        <f t="shared" si="3802"/>
        <v>2.7E-2</v>
      </c>
      <c r="S2607" s="442">
        <f t="shared" si="3803"/>
        <v>1.77E-2</v>
      </c>
      <c r="T2607" s="442">
        <f t="shared" si="3804"/>
        <v>1.7999999999999999E-2</v>
      </c>
      <c r="V2607" s="442">
        <f>AVERAGE(Q2607:T2607)</f>
        <v>2.1274999999999999E-2</v>
      </c>
      <c r="W2607" s="445"/>
      <c r="X2607" s="257"/>
      <c r="Y2607" s="266">
        <v>372</v>
      </c>
    </row>
    <row r="2608" spans="3:30" ht="17.45" customHeight="1" x14ac:dyDescent="0.25">
      <c r="C2608" s="435">
        <f t="shared" si="3749"/>
        <v>45704</v>
      </c>
      <c r="D2608" s="434">
        <v>2.3900000000000001E-2</v>
      </c>
      <c r="E2608" s="436"/>
      <c r="F2608" s="434">
        <v>4.1599999999999998E-2</v>
      </c>
      <c r="G2608" s="438"/>
      <c r="H2608" s="436"/>
      <c r="I2608" s="434">
        <v>7.8200000000000006E-3</v>
      </c>
      <c r="J2608" s="436"/>
      <c r="K2608" s="437">
        <v>1.78E-2</v>
      </c>
      <c r="L2608" s="436"/>
      <c r="M2608" s="651">
        <f t="shared" si="3714"/>
        <v>2.4673E-2</v>
      </c>
      <c r="N2608" s="651">
        <f t="shared" si="3715"/>
        <v>2.8691142857142856E-2</v>
      </c>
      <c r="O2608" s="651">
        <f t="shared" si="3716"/>
        <v>2.6444666666666672E-2</v>
      </c>
      <c r="P2608" s="651">
        <f t="shared" si="3717"/>
        <v>3.4856666666666675E-2</v>
      </c>
      <c r="Q2608" s="442">
        <f t="shared" si="3801"/>
        <v>2.3900000000000001E-2</v>
      </c>
      <c r="R2608" s="442">
        <f t="shared" si="3802"/>
        <v>4.1599999999999998E-2</v>
      </c>
      <c r="S2608" s="442">
        <f t="shared" si="3803"/>
        <v>7.8200000000000006E-3</v>
      </c>
      <c r="T2608" s="442">
        <f t="shared" si="3804"/>
        <v>1.78E-2</v>
      </c>
      <c r="V2608" s="442">
        <f>AVERAGE(Q2608:T2608)</f>
        <v>2.2779999999999998E-2</v>
      </c>
      <c r="W2608" s="445"/>
      <c r="X2608" s="265">
        <f>AVERAGE(Q2607:T2608)</f>
        <v>2.2027500000000002E-2</v>
      </c>
      <c r="Y2608" s="266">
        <v>372</v>
      </c>
    </row>
    <row r="2609" spans="3:30" ht="17.45" customHeight="1" x14ac:dyDescent="0.25">
      <c r="C2609" s="8">
        <f t="shared" si="3749"/>
        <v>45705</v>
      </c>
      <c r="D2609" s="260"/>
      <c r="E2609" s="261">
        <v>3.85E-2</v>
      </c>
      <c r="F2609" s="260"/>
      <c r="G2609" s="262">
        <v>4.0500000000000001E-2</v>
      </c>
      <c r="H2609" s="261"/>
      <c r="I2609" s="260"/>
      <c r="J2609" s="261">
        <v>3.27E-2</v>
      </c>
      <c r="K2609" s="263"/>
      <c r="L2609" s="261">
        <v>5.96E-2</v>
      </c>
      <c r="M2609" s="264">
        <f t="shared" si="3714"/>
        <v>2.5492999999999998E-2</v>
      </c>
      <c r="N2609" s="264">
        <f t="shared" si="3715"/>
        <v>2.954542857142857E-2</v>
      </c>
      <c r="O2609" s="264">
        <f t="shared" si="3716"/>
        <v>2.7118000000000007E-2</v>
      </c>
      <c r="P2609" s="264">
        <f t="shared" si="3717"/>
        <v>3.6160000000000005E-2</v>
      </c>
      <c r="Q2609" s="265">
        <f t="shared" si="3801"/>
        <v>3.85E-2</v>
      </c>
      <c r="R2609" s="265">
        <f t="shared" si="3802"/>
        <v>4.0500000000000001E-2</v>
      </c>
      <c r="S2609" s="265">
        <f t="shared" si="3803"/>
        <v>3.27E-2</v>
      </c>
      <c r="T2609" s="265">
        <f t="shared" si="3804"/>
        <v>5.96E-2</v>
      </c>
      <c r="W2609" s="265">
        <f t="shared" ref="W2609:W2611" si="3806">AVERAGE(Q2609:T2609)</f>
        <v>4.2825000000000002E-2</v>
      </c>
    </row>
    <row r="2610" spans="3:30" ht="17.45" customHeight="1" x14ac:dyDescent="0.25">
      <c r="C2610" s="8">
        <f t="shared" si="3749"/>
        <v>45706</v>
      </c>
      <c r="D2610" s="260">
        <v>3.5999999999999997E-2</v>
      </c>
      <c r="E2610" s="261"/>
      <c r="F2610" s="260"/>
      <c r="G2610" s="262"/>
      <c r="H2610" s="134">
        <v>9.1300000000000006E-2</v>
      </c>
      <c r="I2610" s="260">
        <v>4.8500000000000001E-2</v>
      </c>
      <c r="J2610" s="261"/>
      <c r="K2610" s="263">
        <v>5.4899999999999997E-2</v>
      </c>
      <c r="L2610" s="261"/>
      <c r="M2610" s="264">
        <f t="shared" si="3714"/>
        <v>2.6242999999999999E-2</v>
      </c>
      <c r="N2610" s="264">
        <f t="shared" si="3715"/>
        <v>3.1719714285714289E-2</v>
      </c>
      <c r="O2610" s="264">
        <f t="shared" si="3716"/>
        <v>2.8351333333333336E-2</v>
      </c>
      <c r="P2610" s="264">
        <f t="shared" si="3717"/>
        <v>3.7440000000000008E-2</v>
      </c>
      <c r="Q2610" s="265">
        <f t="shared" si="3801"/>
        <v>3.5999999999999997E-2</v>
      </c>
      <c r="R2610" s="334">
        <f t="shared" si="3802"/>
        <v>9.1300000000000006E-2</v>
      </c>
      <c r="S2610" s="265">
        <f t="shared" si="3803"/>
        <v>4.8500000000000001E-2</v>
      </c>
      <c r="T2610" s="265">
        <f t="shared" si="3804"/>
        <v>5.4899999999999997E-2</v>
      </c>
      <c r="W2610" s="265">
        <f t="shared" si="3806"/>
        <v>5.7675000000000004E-2</v>
      </c>
    </row>
    <row r="2611" spans="3:30" ht="17.45" customHeight="1" x14ac:dyDescent="0.25">
      <c r="C2611" s="8">
        <f t="shared" si="3749"/>
        <v>45707</v>
      </c>
      <c r="D2611" s="260"/>
      <c r="E2611" s="261">
        <v>0.06</v>
      </c>
      <c r="F2611" s="260"/>
      <c r="G2611" s="402">
        <v>0.11799999999999999</v>
      </c>
      <c r="H2611" s="261"/>
      <c r="I2611" s="260"/>
      <c r="J2611" s="261">
        <v>6.3799999999999996E-2</v>
      </c>
      <c r="K2611" s="263"/>
      <c r="L2611" s="663">
        <v>0.33300000000000002</v>
      </c>
      <c r="M2611" s="264">
        <f t="shared" si="3714"/>
        <v>2.7703000000000002E-2</v>
      </c>
      <c r="N2611" s="264">
        <f t="shared" si="3715"/>
        <v>3.3736857142857145E-2</v>
      </c>
      <c r="O2611" s="264">
        <f t="shared" si="3716"/>
        <v>2.9058000000000004E-2</v>
      </c>
      <c r="P2611" s="264">
        <f t="shared" si="3717"/>
        <v>4.6606666666666671E-2</v>
      </c>
      <c r="Q2611" s="265">
        <f t="shared" si="3801"/>
        <v>0.06</v>
      </c>
      <c r="R2611" s="334">
        <f t="shared" si="3802"/>
        <v>0.11799999999999999</v>
      </c>
      <c r="S2611" s="265">
        <f t="shared" si="3803"/>
        <v>6.3799999999999996E-2</v>
      </c>
      <c r="T2611" s="334">
        <f t="shared" si="3804"/>
        <v>0.33300000000000002</v>
      </c>
      <c r="W2611" s="334">
        <f t="shared" si="3806"/>
        <v>0.14369999999999999</v>
      </c>
    </row>
    <row r="2612" spans="3:30" ht="17.45" customHeight="1" x14ac:dyDescent="0.25">
      <c r="C2612" s="48">
        <f t="shared" si="3749"/>
        <v>45708</v>
      </c>
      <c r="D2612" s="133">
        <v>8.3299999999999999E-2</v>
      </c>
      <c r="E2612" s="276"/>
      <c r="F2612" s="275">
        <v>5.9400000000000001E-2</v>
      </c>
      <c r="G2612" s="277"/>
      <c r="H2612" s="276">
        <v>6.3399999999999998E-2</v>
      </c>
      <c r="I2612" s="275">
        <v>6.1199999999999997E-2</v>
      </c>
      <c r="J2612" s="276"/>
      <c r="K2612" s="278">
        <v>7.1199999999999999E-2</v>
      </c>
      <c r="L2612" s="276"/>
      <c r="M2612" s="264">
        <f t="shared" ref="M2612:M2675" si="3807">IF(SUM(D2612:E2612)&gt;0,IFERROR(AVERAGE(D2583:E2612),""),"")</f>
        <v>2.9576333333333333E-2</v>
      </c>
      <c r="N2612" s="264">
        <f t="shared" ref="N2612:N2675" si="3808">IF(SUM(F2612:H2612)&gt;0,IFERROR(AVERAGE(F2583:H2612),""),"")</f>
        <v>3.3456857142857135E-2</v>
      </c>
      <c r="O2612" s="264">
        <f t="shared" ref="O2612:O2675" si="3809">IF(SUM(I2612:J2612)&gt;0,IFERROR(AVERAGE(I2583:J2612),""),"")</f>
        <v>2.9321333333333335E-2</v>
      </c>
      <c r="P2612" s="264">
        <f t="shared" ref="P2612:P2675" si="3810">IF(SUM(K2612:L2612)&gt;0,IFERROR(AVERAGE(K2583:L2612),""),"")</f>
        <v>4.7313333333333332E-2</v>
      </c>
      <c r="Q2612" s="334">
        <f t="shared" ref="Q2612:Q2613" si="3811">IFERROR(AVERAGE(D2612:E2612),"")</f>
        <v>8.3299999999999999E-2</v>
      </c>
      <c r="R2612" s="265">
        <f t="shared" ref="R2612:R2613" si="3812">IFERROR(AVERAGE(F2612:H2612),"")</f>
        <v>6.1399999999999996E-2</v>
      </c>
      <c r="S2612" s="265">
        <f t="shared" ref="S2612:S2613" si="3813">IFERROR(AVERAGE(I2612:J2612),"")</f>
        <v>6.1199999999999997E-2</v>
      </c>
      <c r="T2612" s="265">
        <f t="shared" ref="T2612:T2613" si="3814">IFERROR(AVERAGE(K2612:L2612),"")</f>
        <v>7.1199999999999999E-2</v>
      </c>
      <c r="W2612" s="265">
        <f t="shared" ref="W2612:W2613" si="3815">AVERAGE(Q2612:T2612)</f>
        <v>6.9275000000000003E-2</v>
      </c>
    </row>
    <row r="2613" spans="3:30" ht="17.45" customHeight="1" x14ac:dyDescent="0.25">
      <c r="C2613" s="8">
        <f t="shared" si="3749"/>
        <v>45709</v>
      </c>
      <c r="D2613" s="260"/>
      <c r="E2613" s="134">
        <v>7.7899999999999997E-2</v>
      </c>
      <c r="F2613" s="260"/>
      <c r="G2613" s="402">
        <v>8.2199999999999995E-2</v>
      </c>
      <c r="H2613" s="261"/>
      <c r="I2613" s="260"/>
      <c r="J2613" s="261">
        <v>4.2099999999999999E-2</v>
      </c>
      <c r="K2613" s="263"/>
      <c r="L2613" s="134">
        <v>8.7800000000000003E-2</v>
      </c>
      <c r="M2613" s="264">
        <f t="shared" si="3807"/>
        <v>3.1372999999999998E-2</v>
      </c>
      <c r="N2613" s="264">
        <f t="shared" si="3808"/>
        <v>3.4685428571428562E-2</v>
      </c>
      <c r="O2613" s="264">
        <f t="shared" si="3809"/>
        <v>2.9071333333333334E-2</v>
      </c>
      <c r="P2613" s="264">
        <f t="shared" si="3810"/>
        <v>4.7579999999999997E-2</v>
      </c>
      <c r="Q2613" s="334">
        <f t="shared" si="3811"/>
        <v>7.7899999999999997E-2</v>
      </c>
      <c r="R2613" s="334">
        <f t="shared" si="3812"/>
        <v>8.2199999999999995E-2</v>
      </c>
      <c r="S2613" s="265">
        <f t="shared" si="3813"/>
        <v>4.2099999999999999E-2</v>
      </c>
      <c r="T2613" s="265">
        <f t="shared" si="3814"/>
        <v>8.7800000000000003E-2</v>
      </c>
      <c r="W2613" s="334">
        <f t="shared" si="3815"/>
        <v>7.2499999999999995E-2</v>
      </c>
      <c r="X2613" s="265">
        <f>AVERAGE(Q2609:T2613)</f>
        <v>7.7195E-2</v>
      </c>
      <c r="Y2613" s="266">
        <v>373</v>
      </c>
    </row>
    <row r="2614" spans="3:30" ht="17.45" customHeight="1" x14ac:dyDescent="0.25">
      <c r="C2614" s="435">
        <f t="shared" si="3749"/>
        <v>45710</v>
      </c>
      <c r="D2614" s="497">
        <v>0.114</v>
      </c>
      <c r="E2614" s="436"/>
      <c r="F2614" s="497">
        <v>0.245</v>
      </c>
      <c r="G2614" s="438"/>
      <c r="H2614" s="436"/>
      <c r="I2614" s="434">
        <v>3.95E-2</v>
      </c>
      <c r="J2614" s="436"/>
      <c r="K2614" s="437">
        <v>4.4699999999999997E-2</v>
      </c>
      <c r="L2614" s="436"/>
      <c r="M2614" s="651">
        <f t="shared" si="3807"/>
        <v>3.3266333333333335E-2</v>
      </c>
      <c r="N2614" s="651">
        <f t="shared" si="3808"/>
        <v>3.9913999999999991E-2</v>
      </c>
      <c r="O2614" s="651">
        <f t="shared" si="3809"/>
        <v>2.8577999999999999E-2</v>
      </c>
      <c r="P2614" s="651">
        <f t="shared" si="3810"/>
        <v>4.7230000000000001E-2</v>
      </c>
      <c r="Q2614" s="468">
        <f t="shared" ref="Q2614:Q2616" si="3816">IFERROR(AVERAGE(D2614:E2614),"")</f>
        <v>0.114</v>
      </c>
      <c r="R2614" s="468">
        <f t="shared" ref="R2614:R2616" si="3817">IFERROR(AVERAGE(F2614:H2614),"")</f>
        <v>0.245</v>
      </c>
      <c r="S2614" s="442">
        <f t="shared" ref="S2614:S2616" si="3818">IFERROR(AVERAGE(I2614:J2614),"")</f>
        <v>3.95E-2</v>
      </c>
      <c r="T2614" s="442">
        <f t="shared" ref="T2614:T2616" si="3819">IFERROR(AVERAGE(K2614:L2614),"")</f>
        <v>4.4699999999999997E-2</v>
      </c>
      <c r="V2614" s="442">
        <f>AVERAGE(Q2614:T2614)</f>
        <v>0.1108</v>
      </c>
      <c r="W2614" s="445"/>
      <c r="X2614" s="257"/>
      <c r="Y2614" s="266">
        <v>373</v>
      </c>
    </row>
    <row r="2615" spans="3:30" ht="17.45" customHeight="1" x14ac:dyDescent="0.25">
      <c r="C2615" s="435">
        <f t="shared" si="3749"/>
        <v>45711</v>
      </c>
      <c r="D2615" s="434"/>
      <c r="E2615" s="436">
        <v>7.3999999999999996E-2</v>
      </c>
      <c r="F2615" s="434"/>
      <c r="G2615" s="438">
        <v>4.1000000000000002E-2</v>
      </c>
      <c r="H2615" s="436"/>
      <c r="I2615" s="434"/>
      <c r="J2615" s="436">
        <v>0.02</v>
      </c>
      <c r="K2615" s="437"/>
      <c r="L2615" s="436">
        <v>6.5500000000000003E-2</v>
      </c>
      <c r="M2615" s="651">
        <f t="shared" si="3807"/>
        <v>3.4742999999999996E-2</v>
      </c>
      <c r="N2615" s="651">
        <f t="shared" si="3808"/>
        <v>3.9519714285714283E-2</v>
      </c>
      <c r="O2615" s="651">
        <f t="shared" si="3809"/>
        <v>2.7588000000000001E-2</v>
      </c>
      <c r="P2615" s="651">
        <f t="shared" si="3810"/>
        <v>4.7773333333333327E-2</v>
      </c>
      <c r="Q2615" s="442">
        <f t="shared" si="3816"/>
        <v>7.3999999999999996E-2</v>
      </c>
      <c r="R2615" s="442">
        <f t="shared" si="3817"/>
        <v>4.1000000000000002E-2</v>
      </c>
      <c r="S2615" s="442">
        <f t="shared" si="3818"/>
        <v>0.02</v>
      </c>
      <c r="T2615" s="442">
        <f t="shared" si="3819"/>
        <v>6.5500000000000003E-2</v>
      </c>
      <c r="V2615" s="442">
        <f>AVERAGE(Q2615:T2615)</f>
        <v>5.0124999999999996E-2</v>
      </c>
      <c r="W2615" s="445"/>
      <c r="X2615" s="265">
        <f>AVERAGE(Q2614:T2615)</f>
        <v>8.0462500000000006E-2</v>
      </c>
      <c r="Y2615" s="266">
        <v>373</v>
      </c>
    </row>
    <row r="2616" spans="3:30" ht="17.45" customHeight="1" x14ac:dyDescent="0.25">
      <c r="C2616" s="8">
        <f t="shared" si="3749"/>
        <v>45712</v>
      </c>
      <c r="D2616" s="260">
        <v>5.5300000000000002E-2</v>
      </c>
      <c r="E2616" s="261"/>
      <c r="F2616" s="260"/>
      <c r="G2616" s="262"/>
      <c r="H2616" s="261">
        <v>6.1899999999999997E-2</v>
      </c>
      <c r="I2616" s="260">
        <v>6.1400000000000003E-2</v>
      </c>
      <c r="J2616" s="261"/>
      <c r="K2616" s="263">
        <v>3.5099999999999999E-2</v>
      </c>
      <c r="L2616" s="261"/>
      <c r="M2616" s="264">
        <f t="shared" si="3807"/>
        <v>3.6099666666666662E-2</v>
      </c>
      <c r="N2616" s="264">
        <f t="shared" si="3808"/>
        <v>4.0753999999999999E-2</v>
      </c>
      <c r="O2616" s="264">
        <f t="shared" si="3809"/>
        <v>2.9077999999999996E-2</v>
      </c>
      <c r="P2616" s="264">
        <f t="shared" si="3810"/>
        <v>4.7573333333333336E-2</v>
      </c>
      <c r="Q2616" s="265">
        <f t="shared" si="3816"/>
        <v>5.5300000000000002E-2</v>
      </c>
      <c r="R2616" s="265">
        <f t="shared" si="3817"/>
        <v>6.1899999999999997E-2</v>
      </c>
      <c r="S2616" s="265">
        <f t="shared" si="3818"/>
        <v>6.1400000000000003E-2</v>
      </c>
      <c r="T2616" s="265">
        <f t="shared" si="3819"/>
        <v>3.5099999999999999E-2</v>
      </c>
      <c r="W2616" s="265">
        <f t="shared" ref="W2616:W2618" si="3820">AVERAGE(Q2616:T2616)</f>
        <v>5.3425E-2</v>
      </c>
    </row>
    <row r="2617" spans="3:30" ht="17.45" customHeight="1" thickBot="1" x14ac:dyDescent="0.3">
      <c r="C2617" s="8">
        <f t="shared" si="3749"/>
        <v>45713</v>
      </c>
      <c r="D2617" s="260"/>
      <c r="E2617" s="261">
        <v>5.96E-2</v>
      </c>
      <c r="F2617" s="260"/>
      <c r="G2617" s="402">
        <v>8.0299999999999996E-2</v>
      </c>
      <c r="H2617" s="261"/>
      <c r="I2617" s="260"/>
      <c r="J2617" s="261">
        <v>7.0900000000000005E-2</v>
      </c>
      <c r="K2617" s="263"/>
      <c r="L2617" s="261">
        <v>6.7699999999999996E-2</v>
      </c>
      <c r="M2617" s="264">
        <f t="shared" si="3807"/>
        <v>3.7938E-2</v>
      </c>
      <c r="N2617" s="264">
        <f t="shared" si="3808"/>
        <v>4.2876571428571437E-2</v>
      </c>
      <c r="O2617" s="264">
        <f t="shared" si="3809"/>
        <v>3.1277666666666662E-2</v>
      </c>
      <c r="P2617" s="264">
        <f t="shared" si="3810"/>
        <v>4.9439999999999998E-2</v>
      </c>
      <c r="Q2617" s="265">
        <f t="shared" ref="Q2617:Q2619" si="3821">IFERROR(AVERAGE(D2617:E2617),"")</f>
        <v>5.96E-2</v>
      </c>
      <c r="R2617" s="334">
        <f t="shared" ref="R2617:R2619" si="3822">IFERROR(AVERAGE(F2617:H2617),"")</f>
        <v>8.0299999999999996E-2</v>
      </c>
      <c r="S2617" s="265">
        <f t="shared" ref="S2617:S2619" si="3823">IFERROR(AVERAGE(I2617:J2617),"")</f>
        <v>7.0900000000000005E-2</v>
      </c>
      <c r="T2617" s="265">
        <f t="shared" ref="T2617:T2619" si="3824">IFERROR(AVERAGE(K2617:L2617),"")</f>
        <v>6.7699999999999996E-2</v>
      </c>
      <c r="W2617" s="334">
        <f t="shared" si="3820"/>
        <v>6.9624999999999992E-2</v>
      </c>
    </row>
    <row r="2618" spans="3:30" ht="17.45" customHeight="1" thickBot="1" x14ac:dyDescent="0.3">
      <c r="C2618" s="48">
        <f t="shared" si="3749"/>
        <v>45714</v>
      </c>
      <c r="D2618" s="133">
        <v>7.5600000000000001E-2</v>
      </c>
      <c r="E2618" s="276"/>
      <c r="F2618" s="133">
        <v>9.1200000000000003E-2</v>
      </c>
      <c r="G2618" s="277"/>
      <c r="H2618" s="606">
        <v>8.8400000000000006E-2</v>
      </c>
      <c r="I2618" s="275">
        <v>6.7799999999999999E-2</v>
      </c>
      <c r="J2618" s="276"/>
      <c r="K2618" s="278">
        <v>4.5999999999999999E-2</v>
      </c>
      <c r="L2618" s="276"/>
      <c r="M2618" s="264">
        <f t="shared" si="3807"/>
        <v>3.922133333333333E-2</v>
      </c>
      <c r="N2618" s="264">
        <f t="shared" si="3808"/>
        <v>4.7308000000000003E-2</v>
      </c>
      <c r="O2618" s="264">
        <f t="shared" si="3809"/>
        <v>3.2760999999999998E-2</v>
      </c>
      <c r="P2618" s="264">
        <f t="shared" si="3810"/>
        <v>5.0216666666666666E-2</v>
      </c>
      <c r="Q2618" s="334">
        <f t="shared" si="3821"/>
        <v>7.5600000000000001E-2</v>
      </c>
      <c r="R2618" s="334">
        <f t="shared" si="3822"/>
        <v>8.9800000000000005E-2</v>
      </c>
      <c r="S2618" s="265">
        <f t="shared" si="3823"/>
        <v>6.7799999999999999E-2</v>
      </c>
      <c r="T2618" s="265">
        <f t="shared" si="3824"/>
        <v>4.5999999999999999E-2</v>
      </c>
      <c r="W2618" s="334">
        <f t="shared" si="3820"/>
        <v>6.9800000000000001E-2</v>
      </c>
      <c r="Z2618" s="514" t="s">
        <v>92</v>
      </c>
      <c r="AA2618" s="515">
        <v>2025</v>
      </c>
      <c r="AB2618" s="516"/>
      <c r="AC2618" s="516"/>
      <c r="AD2618" s="516"/>
    </row>
    <row r="2619" spans="3:30" ht="17.45" customHeight="1" x14ac:dyDescent="0.25">
      <c r="C2619" s="8">
        <f t="shared" si="3749"/>
        <v>45715</v>
      </c>
      <c r="D2619" s="260"/>
      <c r="E2619" s="261">
        <v>4.7899999999999998E-2</v>
      </c>
      <c r="F2619" s="260"/>
      <c r="G2619" s="262">
        <v>6.0600000000000001E-2</v>
      </c>
      <c r="H2619" s="261"/>
      <c r="I2619" s="260"/>
      <c r="J2619" s="261">
        <v>5.1400000000000001E-2</v>
      </c>
      <c r="K2619" s="263"/>
      <c r="L2619" s="261">
        <v>7.2700000000000001E-2</v>
      </c>
      <c r="M2619" s="264">
        <f t="shared" si="3807"/>
        <v>4.0054666666666669E-2</v>
      </c>
      <c r="N2619" s="264">
        <f t="shared" si="3808"/>
        <v>4.8348000000000002E-2</v>
      </c>
      <c r="O2619" s="264">
        <f t="shared" si="3809"/>
        <v>3.3627666666666674E-2</v>
      </c>
      <c r="P2619" s="264">
        <f t="shared" si="3810"/>
        <v>4.8239999999999991E-2</v>
      </c>
      <c r="Q2619" s="265">
        <f t="shared" si="3821"/>
        <v>4.7899999999999998E-2</v>
      </c>
      <c r="R2619" s="265">
        <f t="shared" si="3822"/>
        <v>6.0600000000000001E-2</v>
      </c>
      <c r="S2619" s="265">
        <f t="shared" si="3823"/>
        <v>5.1400000000000001E-2</v>
      </c>
      <c r="T2619" s="265">
        <f t="shared" si="3824"/>
        <v>7.2700000000000001E-2</v>
      </c>
      <c r="W2619" s="265">
        <f t="shared" ref="W2619" si="3825">AVERAGE(Q2619:T2619)</f>
        <v>5.8149999999999993E-2</v>
      </c>
      <c r="Z2619" s="517" t="s">
        <v>35</v>
      </c>
      <c r="AA2619" s="517" t="s">
        <v>1</v>
      </c>
      <c r="AB2619" s="517" t="s">
        <v>2</v>
      </c>
      <c r="AC2619" s="517" t="s">
        <v>9</v>
      </c>
      <c r="AD2619" s="517" t="s">
        <v>12</v>
      </c>
    </row>
    <row r="2620" spans="3:30" ht="17.45" customHeight="1" thickBot="1" x14ac:dyDescent="0.3">
      <c r="C2620" s="116">
        <f t="shared" si="3749"/>
        <v>45716</v>
      </c>
      <c r="D2620" s="126">
        <v>6.0999999999999999E-2</v>
      </c>
      <c r="E2620" s="129"/>
      <c r="F2620" s="126">
        <v>3.0099999999999998E-2</v>
      </c>
      <c r="G2620" s="128"/>
      <c r="H2620" s="129"/>
      <c r="I2620" s="126">
        <v>4.5199999999999997E-2</v>
      </c>
      <c r="J2620" s="129"/>
      <c r="K2620" s="130">
        <v>7.4300000000000005E-2</v>
      </c>
      <c r="L2620" s="129"/>
      <c r="M2620" s="140">
        <f t="shared" si="3807"/>
        <v>4.1721333333333326E-2</v>
      </c>
      <c r="N2620" s="140">
        <f t="shared" si="3808"/>
        <v>4.8987142857142861E-2</v>
      </c>
      <c r="O2620" s="140">
        <f t="shared" si="3809"/>
        <v>3.4891999999999999E-2</v>
      </c>
      <c r="P2620" s="140">
        <f t="shared" si="3810"/>
        <v>4.9543333333333342E-2</v>
      </c>
      <c r="Q2620" s="308">
        <f t="shared" ref="Q2620:Q2626" si="3826">IFERROR(AVERAGE(D2620:E2620),"")</f>
        <v>6.0999999999999999E-2</v>
      </c>
      <c r="R2620" s="308">
        <f t="shared" ref="R2620:R2626" si="3827">IFERROR(AVERAGE(F2620:H2620),"")</f>
        <v>3.0099999999999998E-2</v>
      </c>
      <c r="S2620" s="308">
        <f t="shared" ref="S2620:S2626" si="3828">IFERROR(AVERAGE(I2620:J2620),"")</f>
        <v>4.5199999999999997E-2</v>
      </c>
      <c r="T2620" s="308">
        <f t="shared" ref="T2620:T2626" si="3829">IFERROR(AVERAGE(K2620:L2620),"")</f>
        <v>7.4300000000000005E-2</v>
      </c>
      <c r="U2620" s="315"/>
      <c r="V2620" s="315"/>
      <c r="W2620" s="308">
        <f t="shared" ref="W2620" si="3830">AVERAGE(Q2620:T2620)</f>
        <v>5.2650000000000002E-2</v>
      </c>
      <c r="X2620" s="265">
        <f>AVERAGE(Q2616:T2620)</f>
        <v>6.0729999999999992E-2</v>
      </c>
      <c r="Y2620" s="266">
        <v>374</v>
      </c>
      <c r="Z2620" s="518" t="s">
        <v>58</v>
      </c>
      <c r="AA2620" s="519">
        <f>AVERAGE(D2593:E2620)</f>
        <v>4.2490714285714277E-2</v>
      </c>
      <c r="AB2620" s="519">
        <f>AVERAGE(F2593:H2620)</f>
        <v>4.5746969696969703E-2</v>
      </c>
      <c r="AC2620" s="519">
        <f>AVERAGE(I2593:J2620)</f>
        <v>3.4552142857142858E-2</v>
      </c>
      <c r="AD2620" s="519">
        <f>AVERAGE(K2593:L2620)</f>
        <v>5.0967857142857141E-2</v>
      </c>
    </row>
    <row r="2621" spans="3:30" ht="17.45" customHeight="1" x14ac:dyDescent="0.25">
      <c r="C2621" s="465">
        <f t="shared" si="3749"/>
        <v>45717</v>
      </c>
      <c r="D2621" s="469"/>
      <c r="E2621" s="470">
        <v>1.66E-2</v>
      </c>
      <c r="F2621" s="469"/>
      <c r="G2621" s="472">
        <v>1.24E-2</v>
      </c>
      <c r="H2621" s="470"/>
      <c r="I2621" s="469"/>
      <c r="J2621" s="470">
        <v>1.1599999999999999E-2</v>
      </c>
      <c r="K2621" s="471"/>
      <c r="L2621" s="470">
        <v>3.3000000000000002E-2</v>
      </c>
      <c r="M2621" s="651">
        <f t="shared" si="3807"/>
        <v>4.1661333333333321E-2</v>
      </c>
      <c r="N2621" s="651">
        <f t="shared" si="3808"/>
        <v>4.8572857142857147E-2</v>
      </c>
      <c r="O2621" s="651">
        <f t="shared" si="3809"/>
        <v>3.3988666666666667E-2</v>
      </c>
      <c r="P2621" s="651">
        <f t="shared" si="3810"/>
        <v>4.9466666666666673E-2</v>
      </c>
      <c r="Q2621" s="442">
        <f t="shared" si="3826"/>
        <v>1.66E-2</v>
      </c>
      <c r="R2621" s="442">
        <f t="shared" si="3827"/>
        <v>1.24E-2</v>
      </c>
      <c r="S2621" s="442">
        <f t="shared" si="3828"/>
        <v>1.1599999999999999E-2</v>
      </c>
      <c r="T2621" s="442">
        <f t="shared" si="3829"/>
        <v>3.3000000000000002E-2</v>
      </c>
      <c r="V2621" s="442">
        <f>AVERAGE(Q2621:T2621)</f>
        <v>1.84E-2</v>
      </c>
      <c r="W2621" s="445"/>
      <c r="X2621" s="257"/>
      <c r="Y2621" s="266">
        <v>374</v>
      </c>
      <c r="Z2621" s="518" t="s">
        <v>59</v>
      </c>
      <c r="AA2621" s="519">
        <f>MAX(D2593:E2620)</f>
        <v>0.114</v>
      </c>
      <c r="AB2621" s="519">
        <f>MAX(F2593:H2620)</f>
        <v>0.245</v>
      </c>
      <c r="AC2621" s="519">
        <f>MAX(I2593:J2620)</f>
        <v>7.0900000000000005E-2</v>
      </c>
      <c r="AD2621" s="519">
        <f>MAX(K2593:L2620)</f>
        <v>0.33300000000000002</v>
      </c>
    </row>
    <row r="2622" spans="3:30" ht="17.45" customHeight="1" thickBot="1" x14ac:dyDescent="0.3">
      <c r="C2622" s="435">
        <f t="shared" si="3749"/>
        <v>45718</v>
      </c>
      <c r="D2622" s="497">
        <v>9.1800000000000007E-2</v>
      </c>
      <c r="E2622" s="436"/>
      <c r="F2622" s="434"/>
      <c r="G2622" s="438"/>
      <c r="H2622" s="436">
        <v>3.3300000000000003E-2</v>
      </c>
      <c r="I2622" s="434">
        <v>2.0199999999999999E-2</v>
      </c>
      <c r="J2622" s="436"/>
      <c r="K2622" s="437">
        <v>3.1E-2</v>
      </c>
      <c r="L2622" s="436"/>
      <c r="M2622" s="651">
        <f t="shared" si="3807"/>
        <v>4.3271333333333328E-2</v>
      </c>
      <c r="N2622" s="651">
        <f t="shared" si="3808"/>
        <v>4.4438571428571438E-2</v>
      </c>
      <c r="O2622" s="651">
        <f t="shared" si="3809"/>
        <v>3.3308666666666667E-2</v>
      </c>
      <c r="P2622" s="651">
        <f t="shared" si="3810"/>
        <v>4.9703333333333329E-2</v>
      </c>
      <c r="Q2622" s="468">
        <f t="shared" si="3826"/>
        <v>9.1800000000000007E-2</v>
      </c>
      <c r="R2622" s="442">
        <f t="shared" si="3827"/>
        <v>3.3300000000000003E-2</v>
      </c>
      <c r="S2622" s="442">
        <f t="shared" si="3828"/>
        <v>2.0199999999999999E-2</v>
      </c>
      <c r="T2622" s="442">
        <f t="shared" si="3829"/>
        <v>3.1E-2</v>
      </c>
      <c r="V2622" s="442">
        <f>AVERAGE(Q2622:T2622)</f>
        <v>4.4075000000000003E-2</v>
      </c>
      <c r="W2622" s="445"/>
      <c r="X2622" s="265">
        <f>AVERAGE(Q2621:T2622)</f>
        <v>3.1237499999999998E-2</v>
      </c>
      <c r="Y2622" s="266">
        <v>374</v>
      </c>
      <c r="Z2622" s="520" t="s">
        <v>128</v>
      </c>
      <c r="AA2622" s="521">
        <f>COUNTIF(D2593:E2620,"&gt;=0.075")</f>
        <v>4</v>
      </c>
      <c r="AB2622" s="521">
        <f>COUNTIF(F2593:H2620,"&gt;=0.075")</f>
        <v>7</v>
      </c>
      <c r="AC2622" s="521">
        <f>COUNTIF(I2593:J2620,"&gt;=0.075")</f>
        <v>0</v>
      </c>
      <c r="AD2622" s="521">
        <f>COUNTIF(K2593:L2620,"&gt;=0.075")</f>
        <v>2</v>
      </c>
    </row>
    <row r="2623" spans="3:30" ht="17.45" customHeight="1" thickBot="1" x14ac:dyDescent="0.3">
      <c r="C2623" s="8">
        <f t="shared" si="3749"/>
        <v>45719</v>
      </c>
      <c r="D2623" s="260"/>
      <c r="E2623" s="134">
        <v>0.123</v>
      </c>
      <c r="F2623" s="260"/>
      <c r="G2623" s="262">
        <v>5.67E-2</v>
      </c>
      <c r="H2623" s="261"/>
      <c r="I2623" s="260"/>
      <c r="J2623" s="261">
        <v>5.79E-2</v>
      </c>
      <c r="K2623" s="263"/>
      <c r="L2623" s="261">
        <v>3.5900000000000001E-2</v>
      </c>
      <c r="M2623" s="264">
        <f t="shared" si="3807"/>
        <v>4.6561333333333337E-2</v>
      </c>
      <c r="N2623" s="264">
        <f t="shared" si="3808"/>
        <v>4.5630000000000004E-2</v>
      </c>
      <c r="O2623" s="264">
        <f t="shared" si="3809"/>
        <v>3.4692000000000008E-2</v>
      </c>
      <c r="P2623" s="264">
        <f t="shared" si="3810"/>
        <v>5.0073333333333331E-2</v>
      </c>
      <c r="Q2623" s="334">
        <f t="shared" si="3826"/>
        <v>0.123</v>
      </c>
      <c r="R2623" s="265">
        <f t="shared" si="3827"/>
        <v>5.67E-2</v>
      </c>
      <c r="S2623" s="265">
        <f t="shared" si="3828"/>
        <v>5.79E-2</v>
      </c>
      <c r="T2623" s="265">
        <f t="shared" si="3829"/>
        <v>3.5900000000000001E-2</v>
      </c>
      <c r="W2623" s="265">
        <f t="shared" ref="W2623:W2626" si="3831">AVERAGE(Q2623:T2623)</f>
        <v>6.8375000000000005E-2</v>
      </c>
      <c r="AC2623" s="664">
        <f>SUM(AA2622:AD2622)</f>
        <v>13</v>
      </c>
      <c r="AD2623" s="522">
        <f>AVERAGE(AA2620:AD2620)</f>
        <v>4.3439420995670996E-2</v>
      </c>
    </row>
    <row r="2624" spans="3:30" ht="17.45" customHeight="1" x14ac:dyDescent="0.25">
      <c r="C2624" s="48">
        <f t="shared" si="3749"/>
        <v>45720</v>
      </c>
      <c r="D2624" s="275">
        <v>2.0899999999999998E-2</v>
      </c>
      <c r="E2624" s="276"/>
      <c r="F2624" s="275">
        <v>5.0799999999999998E-2</v>
      </c>
      <c r="G2624" s="277"/>
      <c r="H2624" s="276">
        <v>4.48E-2</v>
      </c>
      <c r="I2624" s="133">
        <v>8.1000000000000003E-2</v>
      </c>
      <c r="J2624" s="276"/>
      <c r="K2624" s="278">
        <v>2.76E-2</v>
      </c>
      <c r="L2624" s="276"/>
      <c r="M2624" s="264">
        <f t="shared" si="3807"/>
        <v>4.6817999999999992E-2</v>
      </c>
      <c r="N2624" s="264">
        <f t="shared" si="3808"/>
        <v>4.7512857142857141E-2</v>
      </c>
      <c r="O2624" s="264">
        <f t="shared" si="3809"/>
        <v>3.7018666666666665E-2</v>
      </c>
      <c r="P2624" s="264">
        <f t="shared" si="3810"/>
        <v>5.0483333333333338E-2</v>
      </c>
      <c r="Q2624" s="265">
        <f t="shared" si="3826"/>
        <v>2.0899999999999998E-2</v>
      </c>
      <c r="R2624" s="265">
        <f t="shared" si="3827"/>
        <v>4.7799999999999995E-2</v>
      </c>
      <c r="S2624" s="334">
        <f t="shared" si="3828"/>
        <v>8.1000000000000003E-2</v>
      </c>
      <c r="T2624" s="265">
        <f t="shared" si="3829"/>
        <v>2.76E-2</v>
      </c>
      <c r="W2624" s="265">
        <f t="shared" si="3831"/>
        <v>4.4325000000000003E-2</v>
      </c>
      <c r="AA2624" s="605">
        <f>AA2620-AA2592</f>
        <v>1.5102004608294927E-2</v>
      </c>
      <c r="AB2624" s="605">
        <f>AB2620-AB2592</f>
        <v>2.2847474747474811E-3</v>
      </c>
      <c r="AC2624" s="605">
        <f>AC2620-AC2592</f>
        <v>-8.096244239631338E-3</v>
      </c>
      <c r="AD2624" s="605">
        <f>AD2620-AD2592</f>
        <v>-2.5998847926267249E-3</v>
      </c>
    </row>
    <row r="2625" spans="3:30" ht="17.45" customHeight="1" x14ac:dyDescent="0.25">
      <c r="C2625" s="8">
        <f t="shared" si="3749"/>
        <v>45721</v>
      </c>
      <c r="D2625" s="260"/>
      <c r="E2625" s="261">
        <v>1.61E-2</v>
      </c>
      <c r="F2625" s="260"/>
      <c r="G2625" s="262">
        <v>2.58E-2</v>
      </c>
      <c r="H2625" s="261"/>
      <c r="I2625" s="260"/>
      <c r="J2625" s="261">
        <v>3.1300000000000001E-2</v>
      </c>
      <c r="K2625" s="263"/>
      <c r="L2625" s="261">
        <v>3.7400000000000003E-2</v>
      </c>
      <c r="M2625" s="264">
        <f t="shared" si="3807"/>
        <v>4.6917999999999994E-2</v>
      </c>
      <c r="N2625" s="264">
        <f t="shared" si="3808"/>
        <v>4.7507142857142859E-2</v>
      </c>
      <c r="O2625" s="264">
        <f t="shared" si="3809"/>
        <v>3.6795333333333333E-2</v>
      </c>
      <c r="P2625" s="264">
        <f t="shared" si="3810"/>
        <v>5.092E-2</v>
      </c>
      <c r="Q2625" s="265">
        <f t="shared" si="3826"/>
        <v>1.61E-2</v>
      </c>
      <c r="R2625" s="265">
        <f t="shared" si="3827"/>
        <v>2.58E-2</v>
      </c>
      <c r="S2625" s="265">
        <f t="shared" si="3828"/>
        <v>3.1300000000000001E-2</v>
      </c>
      <c r="T2625" s="265">
        <f t="shared" si="3829"/>
        <v>3.7400000000000003E-2</v>
      </c>
      <c r="W2625" s="265">
        <f t="shared" si="3831"/>
        <v>2.7650000000000001E-2</v>
      </c>
      <c r="AD2625" s="605">
        <f>AD2623-AD2595</f>
        <v>1.6726557626960889E-3</v>
      </c>
    </row>
    <row r="2626" spans="3:30" ht="17.45" customHeight="1" x14ac:dyDescent="0.25">
      <c r="C2626" s="8">
        <f t="shared" si="3749"/>
        <v>45722</v>
      </c>
      <c r="D2626" s="260">
        <v>5.8099999999999999E-2</v>
      </c>
      <c r="E2626" s="261"/>
      <c r="F2626" s="260">
        <v>4.0399999999999998E-2</v>
      </c>
      <c r="G2626" s="262"/>
      <c r="H2626" s="261"/>
      <c r="I2626" s="260">
        <v>2.1700000000000001E-2</v>
      </c>
      <c r="J2626" s="261"/>
      <c r="K2626" s="263">
        <v>1.6199999999999999E-2</v>
      </c>
      <c r="L2626" s="261"/>
      <c r="M2626" s="264">
        <f t="shared" si="3807"/>
        <v>4.7587999999999991E-2</v>
      </c>
      <c r="N2626" s="264">
        <f t="shared" si="3808"/>
        <v>4.7892857142857147E-2</v>
      </c>
      <c r="O2626" s="264">
        <f t="shared" si="3809"/>
        <v>3.6692000000000009E-2</v>
      </c>
      <c r="P2626" s="264">
        <f t="shared" si="3810"/>
        <v>5.0253333333333337E-2</v>
      </c>
      <c r="Q2626" s="265">
        <f t="shared" si="3826"/>
        <v>5.8099999999999999E-2</v>
      </c>
      <c r="R2626" s="265">
        <f t="shared" si="3827"/>
        <v>4.0399999999999998E-2</v>
      </c>
      <c r="S2626" s="265">
        <f t="shared" si="3828"/>
        <v>2.1700000000000001E-2</v>
      </c>
      <c r="T2626" s="265">
        <f t="shared" si="3829"/>
        <v>1.6199999999999999E-2</v>
      </c>
      <c r="W2626" s="265">
        <f t="shared" si="3831"/>
        <v>3.4099999999999998E-2</v>
      </c>
    </row>
    <row r="2627" spans="3:30" ht="17.45" customHeight="1" x14ac:dyDescent="0.25">
      <c r="C2627" s="8">
        <f t="shared" si="3749"/>
        <v>45723</v>
      </c>
      <c r="D2627" s="252"/>
      <c r="E2627" s="253">
        <v>2.5999999999999999E-2</v>
      </c>
      <c r="F2627" s="252"/>
      <c r="G2627" s="254">
        <v>2.4299999999999999E-2</v>
      </c>
      <c r="H2627" s="253"/>
      <c r="I2627" s="252"/>
      <c r="J2627" s="253">
        <v>2.8199999999999999E-2</v>
      </c>
      <c r="K2627" s="255"/>
      <c r="L2627" s="253">
        <v>3.9399999999999998E-2</v>
      </c>
      <c r="M2627" s="264">
        <f t="shared" si="3807"/>
        <v>4.7101333333333328E-2</v>
      </c>
      <c r="N2627" s="264">
        <f t="shared" si="3808"/>
        <v>4.7975714285714288E-2</v>
      </c>
      <c r="O2627" s="264">
        <f t="shared" si="3809"/>
        <v>3.680866666666667E-2</v>
      </c>
      <c r="P2627" s="264">
        <f t="shared" si="3810"/>
        <v>5.0443333333333347E-2</v>
      </c>
      <c r="Q2627" s="265">
        <f t="shared" ref="Q2627:Q2629" si="3832">IFERROR(AVERAGE(D2627:E2627),"")</f>
        <v>2.5999999999999999E-2</v>
      </c>
      <c r="R2627" s="265">
        <f t="shared" ref="R2627:R2629" si="3833">IFERROR(AVERAGE(F2627:H2627),"")</f>
        <v>2.4299999999999999E-2</v>
      </c>
      <c r="S2627" s="265">
        <f t="shared" ref="S2627:S2629" si="3834">IFERROR(AVERAGE(I2627:J2627),"")</f>
        <v>2.8199999999999999E-2</v>
      </c>
      <c r="T2627" s="265">
        <f t="shared" ref="T2627:T2629" si="3835">IFERROR(AVERAGE(K2627:L2627),"")</f>
        <v>3.9399999999999998E-2</v>
      </c>
      <c r="W2627" s="265">
        <f t="shared" ref="W2627" si="3836">AVERAGE(Q2627:T2627)</f>
        <v>2.9475000000000001E-2</v>
      </c>
      <c r="X2627" s="265">
        <f>AVERAGE(Q2623:T2627)</f>
        <v>4.0785000000000002E-2</v>
      </c>
      <c r="Y2627" s="266">
        <v>375</v>
      </c>
    </row>
    <row r="2628" spans="3:30" ht="17.45" customHeight="1" x14ac:dyDescent="0.25">
      <c r="C2628" s="435">
        <f t="shared" si="3749"/>
        <v>45724</v>
      </c>
      <c r="D2628" s="448">
        <v>1.14E-2</v>
      </c>
      <c r="E2628" s="449"/>
      <c r="F2628" s="448"/>
      <c r="G2628" s="450"/>
      <c r="H2628" s="449">
        <v>1.3100000000000001E-2</v>
      </c>
      <c r="I2628" s="448">
        <v>1.12E-2</v>
      </c>
      <c r="J2628" s="449"/>
      <c r="K2628" s="451">
        <v>1.6500000000000001E-2</v>
      </c>
      <c r="L2628" s="449"/>
      <c r="M2628" s="651">
        <f t="shared" si="3807"/>
        <v>4.6164666666666659E-2</v>
      </c>
      <c r="N2628" s="651">
        <f t="shared" si="3808"/>
        <v>4.8073714285714289E-2</v>
      </c>
      <c r="O2628" s="651">
        <f t="shared" si="3809"/>
        <v>3.6485333333333342E-2</v>
      </c>
      <c r="P2628" s="651">
        <f t="shared" si="3810"/>
        <v>4.9933333333333343E-2</v>
      </c>
      <c r="Q2628" s="442">
        <f t="shared" si="3832"/>
        <v>1.14E-2</v>
      </c>
      <c r="R2628" s="442">
        <f t="shared" si="3833"/>
        <v>1.3100000000000001E-2</v>
      </c>
      <c r="S2628" s="442">
        <f t="shared" si="3834"/>
        <v>1.12E-2</v>
      </c>
      <c r="T2628" s="442">
        <f t="shared" si="3835"/>
        <v>1.6500000000000001E-2</v>
      </c>
      <c r="V2628" s="442">
        <f t="shared" ref="V2628:V2629" si="3837">AVERAGE(Q2628:T2628)</f>
        <v>1.3050000000000001E-2</v>
      </c>
      <c r="W2628" s="445"/>
      <c r="X2628" s="257"/>
      <c r="Y2628" s="266">
        <v>375</v>
      </c>
    </row>
    <row r="2629" spans="3:30" ht="17.45" customHeight="1" x14ac:dyDescent="0.25">
      <c r="C2629" s="435">
        <f t="shared" si="3749"/>
        <v>45725</v>
      </c>
      <c r="D2629" s="448"/>
      <c r="E2629" s="449">
        <v>1.7000000000000001E-2</v>
      </c>
      <c r="F2629" s="448"/>
      <c r="G2629" s="450">
        <v>9.4699999999999993E-3</v>
      </c>
      <c r="H2629" s="449"/>
      <c r="I2629" s="448"/>
      <c r="J2629" s="449">
        <v>6.1799999999999997E-3</v>
      </c>
      <c r="K2629" s="451"/>
      <c r="L2629" s="449">
        <v>3.5099999999999999E-2</v>
      </c>
      <c r="M2629" s="651">
        <f t="shared" si="3807"/>
        <v>4.5841333333333324E-2</v>
      </c>
      <c r="N2629" s="651">
        <f t="shared" si="3808"/>
        <v>4.7930000000000007E-2</v>
      </c>
      <c r="O2629" s="651">
        <f t="shared" si="3809"/>
        <v>3.5678000000000001E-2</v>
      </c>
      <c r="P2629" s="651">
        <f t="shared" si="3810"/>
        <v>5.0356666666666675E-2</v>
      </c>
      <c r="Q2629" s="442">
        <f t="shared" si="3832"/>
        <v>1.7000000000000001E-2</v>
      </c>
      <c r="R2629" s="442">
        <f t="shared" si="3833"/>
        <v>9.4699999999999993E-3</v>
      </c>
      <c r="S2629" s="442">
        <f t="shared" si="3834"/>
        <v>6.1799999999999997E-3</v>
      </c>
      <c r="T2629" s="442">
        <f t="shared" si="3835"/>
        <v>3.5099999999999999E-2</v>
      </c>
      <c r="V2629" s="442">
        <f t="shared" si="3837"/>
        <v>1.6937500000000001E-2</v>
      </c>
      <c r="W2629" s="445"/>
      <c r="X2629" s="265">
        <f>AVERAGE(Q2628:T2629)</f>
        <v>1.4993750000000004E-2</v>
      </c>
      <c r="Y2629" s="266">
        <v>375</v>
      </c>
    </row>
    <row r="2630" spans="3:30" ht="17.45" customHeight="1" x14ac:dyDescent="0.25">
      <c r="C2630" s="48">
        <f t="shared" si="3749"/>
        <v>45726</v>
      </c>
      <c r="D2630" s="279">
        <v>4.2500000000000003E-2</v>
      </c>
      <c r="E2630" s="280"/>
      <c r="F2630" s="279">
        <v>2.9399999999999999E-2</v>
      </c>
      <c r="G2630" s="281"/>
      <c r="H2630" s="280">
        <v>2.92E-2</v>
      </c>
      <c r="I2630" s="279">
        <v>3.5000000000000003E-2</v>
      </c>
      <c r="J2630" s="280"/>
      <c r="K2630" s="282">
        <v>7.3300000000000004E-2</v>
      </c>
      <c r="L2630" s="280"/>
      <c r="M2630" s="264">
        <f t="shared" si="3807"/>
        <v>4.6577999999999994E-2</v>
      </c>
      <c r="N2630" s="264">
        <f t="shared" si="3808"/>
        <v>4.8815714285714282E-2</v>
      </c>
      <c r="O2630" s="264">
        <f t="shared" si="3809"/>
        <v>3.6228000000000003E-2</v>
      </c>
      <c r="P2630" s="264">
        <f t="shared" si="3810"/>
        <v>5.224666666666667E-2</v>
      </c>
      <c r="Q2630" s="265">
        <f t="shared" ref="Q2630:Q2631" si="3838">IFERROR(AVERAGE(D2630:E2630),"")</f>
        <v>4.2500000000000003E-2</v>
      </c>
      <c r="R2630" s="265">
        <f t="shared" ref="R2630:R2631" si="3839">IFERROR(AVERAGE(F2630:H2630),"")</f>
        <v>2.93E-2</v>
      </c>
      <c r="S2630" s="265">
        <f t="shared" ref="S2630:S2631" si="3840">IFERROR(AVERAGE(I2630:J2630),"")</f>
        <v>3.5000000000000003E-2</v>
      </c>
      <c r="T2630" s="265">
        <f t="shared" ref="T2630:T2631" si="3841">IFERROR(AVERAGE(K2630:L2630),"")</f>
        <v>7.3300000000000004E-2</v>
      </c>
      <c r="W2630" s="265">
        <f t="shared" ref="W2630:W2631" si="3842">AVERAGE(Q2630:T2630)</f>
        <v>4.5025000000000003E-2</v>
      </c>
    </row>
    <row r="2631" spans="3:30" ht="17.45" customHeight="1" x14ac:dyDescent="0.25">
      <c r="C2631" s="8">
        <f t="shared" si="3749"/>
        <v>45727</v>
      </c>
      <c r="D2631" s="252"/>
      <c r="E2631" s="253">
        <v>2.06E-2</v>
      </c>
      <c r="F2631" s="252"/>
      <c r="G2631" s="254">
        <v>2.63E-2</v>
      </c>
      <c r="H2631" s="253"/>
      <c r="I2631" s="252"/>
      <c r="J2631" s="253">
        <v>4.6600000000000003E-2</v>
      </c>
      <c r="K2631" s="255"/>
      <c r="L2631" s="253">
        <v>3.4099999999999998E-2</v>
      </c>
      <c r="M2631" s="264">
        <f t="shared" si="3807"/>
        <v>4.6837999999999998E-2</v>
      </c>
      <c r="N2631" s="264">
        <f t="shared" si="3808"/>
        <v>4.9346285714285711E-2</v>
      </c>
      <c r="O2631" s="264">
        <f t="shared" si="3809"/>
        <v>3.7391333333333332E-2</v>
      </c>
      <c r="P2631" s="264">
        <f t="shared" si="3810"/>
        <v>5.2793333333333338E-2</v>
      </c>
      <c r="Q2631" s="265">
        <f t="shared" si="3838"/>
        <v>2.06E-2</v>
      </c>
      <c r="R2631" s="265">
        <f t="shared" si="3839"/>
        <v>2.63E-2</v>
      </c>
      <c r="S2631" s="265">
        <f t="shared" si="3840"/>
        <v>4.6600000000000003E-2</v>
      </c>
      <c r="T2631" s="265">
        <f t="shared" si="3841"/>
        <v>3.4099999999999998E-2</v>
      </c>
      <c r="W2631" s="265">
        <f t="shared" si="3842"/>
        <v>3.1899999999999998E-2</v>
      </c>
    </row>
    <row r="2632" spans="3:30" ht="17.45" customHeight="1" x14ac:dyDescent="0.25">
      <c r="C2632" s="8">
        <f t="shared" si="3749"/>
        <v>45728</v>
      </c>
      <c r="D2632" s="260">
        <v>2.76E-2</v>
      </c>
      <c r="E2632" s="261"/>
      <c r="F2632" s="260">
        <v>1.5699999999999999E-2</v>
      </c>
      <c r="G2632" s="262"/>
      <c r="H2632" s="261"/>
      <c r="I2632" s="260">
        <v>1.8800000000000001E-2</v>
      </c>
      <c r="J2632" s="261"/>
      <c r="K2632" s="263">
        <v>3.6900000000000002E-2</v>
      </c>
      <c r="L2632" s="261"/>
      <c r="M2632" s="264">
        <f t="shared" si="3807"/>
        <v>4.7087999999999998E-2</v>
      </c>
      <c r="N2632" s="264">
        <f t="shared" si="3808"/>
        <v>4.9263428571428576E-2</v>
      </c>
      <c r="O2632" s="264">
        <f t="shared" si="3809"/>
        <v>3.6471333333333321E-2</v>
      </c>
      <c r="P2632" s="264">
        <f t="shared" si="3810"/>
        <v>5.272333333333333E-2</v>
      </c>
      <c r="Q2632" s="265">
        <f t="shared" ref="Q2632" si="3843">IFERROR(AVERAGE(D2632:E2632),"")</f>
        <v>2.76E-2</v>
      </c>
      <c r="R2632" s="265">
        <f t="shared" ref="R2632" si="3844">IFERROR(AVERAGE(F2632:H2632),"")</f>
        <v>1.5699999999999999E-2</v>
      </c>
      <c r="S2632" s="265">
        <f t="shared" ref="S2632" si="3845">IFERROR(AVERAGE(I2632:J2632),"")</f>
        <v>1.8800000000000001E-2</v>
      </c>
      <c r="T2632" s="265">
        <f t="shared" ref="T2632" si="3846">IFERROR(AVERAGE(K2632:L2632),"")</f>
        <v>3.6900000000000002E-2</v>
      </c>
      <c r="W2632" s="265">
        <f t="shared" ref="W2632" si="3847">AVERAGE(Q2632:T2632)</f>
        <v>2.4750000000000001E-2</v>
      </c>
    </row>
    <row r="2633" spans="3:30" ht="17.45" customHeight="1" x14ac:dyDescent="0.25">
      <c r="C2633" s="8">
        <f t="shared" ref="C2633:C2696" si="3848">C2632+1</f>
        <v>45729</v>
      </c>
      <c r="D2633" s="260"/>
      <c r="E2633" s="134">
        <v>7.5399999999999995E-2</v>
      </c>
      <c r="F2633" s="260"/>
      <c r="G2633" s="262">
        <v>5.8000000000000003E-2</v>
      </c>
      <c r="H2633" s="261"/>
      <c r="I2633" s="260"/>
      <c r="J2633" s="261">
        <v>2.3900000000000001E-2</v>
      </c>
      <c r="K2633" s="263"/>
      <c r="L2633" s="261">
        <v>6.1400000000000003E-2</v>
      </c>
      <c r="M2633" s="264">
        <f t="shared" si="3807"/>
        <v>4.8564666666666666E-2</v>
      </c>
      <c r="N2633" s="264">
        <f t="shared" si="3808"/>
        <v>5.0123428571428569E-2</v>
      </c>
      <c r="O2633" s="264">
        <f t="shared" si="3809"/>
        <v>3.5587999999999995E-2</v>
      </c>
      <c r="P2633" s="264">
        <f t="shared" si="3810"/>
        <v>5.3146666666666668E-2</v>
      </c>
      <c r="Q2633" s="334">
        <f t="shared" ref="Q2633:Q2638" si="3849">IFERROR(AVERAGE(D2633:E2633),"")</f>
        <v>7.5399999999999995E-2</v>
      </c>
      <c r="R2633" s="265">
        <f t="shared" ref="R2633:R2638" si="3850">IFERROR(AVERAGE(F2633:H2633),"")</f>
        <v>5.8000000000000003E-2</v>
      </c>
      <c r="S2633" s="265">
        <f t="shared" ref="S2633:S2638" si="3851">IFERROR(AVERAGE(I2633:J2633),"")</f>
        <v>2.3900000000000001E-2</v>
      </c>
      <c r="T2633" s="265">
        <f t="shared" ref="T2633:T2638" si="3852">IFERROR(AVERAGE(K2633:L2633),"")</f>
        <v>6.1400000000000003E-2</v>
      </c>
      <c r="W2633" s="265">
        <f t="shared" ref="W2633:W2634" si="3853">AVERAGE(Q2633:T2633)</f>
        <v>5.4675000000000001E-2</v>
      </c>
    </row>
    <row r="2634" spans="3:30" ht="17.45" customHeight="1" x14ac:dyDescent="0.25">
      <c r="C2634" s="8">
        <f t="shared" si="3848"/>
        <v>45730</v>
      </c>
      <c r="D2634" s="260">
        <v>1.8100000000000002E-2</v>
      </c>
      <c r="E2634" s="261"/>
      <c r="F2634" s="260"/>
      <c r="G2634" s="262"/>
      <c r="H2634" s="261">
        <v>1.4999999999999999E-2</v>
      </c>
      <c r="I2634" s="260">
        <v>1.52E-2</v>
      </c>
      <c r="J2634" s="261"/>
      <c r="K2634" s="263">
        <v>2.07E-2</v>
      </c>
      <c r="L2634" s="261"/>
      <c r="M2634" s="264">
        <f t="shared" si="3807"/>
        <v>4.8834666666666665E-2</v>
      </c>
      <c r="N2634" s="264">
        <f t="shared" si="3808"/>
        <v>5.0266285714285715E-2</v>
      </c>
      <c r="O2634" s="264">
        <f t="shared" si="3809"/>
        <v>3.5394666666666671E-2</v>
      </c>
      <c r="P2634" s="264">
        <f t="shared" si="3810"/>
        <v>5.3069999999999992E-2</v>
      </c>
      <c r="Q2634" s="265">
        <f t="shared" si="3849"/>
        <v>1.8100000000000002E-2</v>
      </c>
      <c r="R2634" s="265">
        <f t="shared" si="3850"/>
        <v>1.4999999999999999E-2</v>
      </c>
      <c r="S2634" s="265">
        <f t="shared" si="3851"/>
        <v>1.52E-2</v>
      </c>
      <c r="T2634" s="265">
        <f t="shared" si="3852"/>
        <v>2.07E-2</v>
      </c>
      <c r="W2634" s="265">
        <f t="shared" si="3853"/>
        <v>1.7250000000000001E-2</v>
      </c>
      <c r="X2634" s="265">
        <f>AVERAGE(Q2630:T2634)</f>
        <v>3.4720000000000008E-2</v>
      </c>
      <c r="Y2634" s="266">
        <v>376</v>
      </c>
    </row>
    <row r="2635" spans="3:30" ht="17.45" customHeight="1" x14ac:dyDescent="0.25">
      <c r="C2635" s="435">
        <f t="shared" si="3848"/>
        <v>45731</v>
      </c>
      <c r="D2635" s="434"/>
      <c r="E2635" s="436">
        <v>1.0699999999999999E-2</v>
      </c>
      <c r="F2635" s="434"/>
      <c r="G2635" s="438">
        <v>1.09E-2</v>
      </c>
      <c r="H2635" s="436"/>
      <c r="I2635" s="434"/>
      <c r="J2635" s="436">
        <v>1.2999999999999999E-2</v>
      </c>
      <c r="K2635" s="437"/>
      <c r="L2635" s="436">
        <v>1.4800000000000001E-2</v>
      </c>
      <c r="M2635" s="651">
        <f t="shared" si="3807"/>
        <v>4.8993333333333326E-2</v>
      </c>
      <c r="N2635" s="651">
        <f t="shared" si="3808"/>
        <v>5.0462E-2</v>
      </c>
      <c r="O2635" s="651">
        <f t="shared" si="3809"/>
        <v>3.5720000000000002E-2</v>
      </c>
      <c r="P2635" s="651">
        <f t="shared" si="3810"/>
        <v>5.2696666666666656E-2</v>
      </c>
      <c r="Q2635" s="442">
        <f t="shared" si="3849"/>
        <v>1.0699999999999999E-2</v>
      </c>
      <c r="R2635" s="442">
        <f t="shared" si="3850"/>
        <v>1.09E-2</v>
      </c>
      <c r="S2635" s="442">
        <f t="shared" si="3851"/>
        <v>1.2999999999999999E-2</v>
      </c>
      <c r="T2635" s="442">
        <f t="shared" si="3852"/>
        <v>1.4800000000000001E-2</v>
      </c>
      <c r="V2635" s="442">
        <f t="shared" ref="V2635:V2636" si="3854">AVERAGE(Q2635:T2635)</f>
        <v>1.235E-2</v>
      </c>
      <c r="W2635" s="445"/>
      <c r="X2635" s="257"/>
      <c r="Y2635" s="266">
        <v>376</v>
      </c>
    </row>
    <row r="2636" spans="3:30" ht="17.45" customHeight="1" x14ac:dyDescent="0.25">
      <c r="C2636" s="48">
        <f t="shared" si="3848"/>
        <v>45732</v>
      </c>
      <c r="D2636" s="434">
        <v>1.78E-2</v>
      </c>
      <c r="E2636" s="436"/>
      <c r="F2636" s="434">
        <v>1.15E-2</v>
      </c>
      <c r="G2636" s="438"/>
      <c r="H2636" s="436">
        <v>1.21E-2</v>
      </c>
      <c r="I2636" s="434">
        <v>5.94E-3</v>
      </c>
      <c r="J2636" s="436"/>
      <c r="K2636" s="437">
        <v>1.4200000000000001E-2</v>
      </c>
      <c r="L2636" s="436"/>
      <c r="M2636" s="651">
        <f t="shared" si="3807"/>
        <v>4.7433333333333327E-2</v>
      </c>
      <c r="N2636" s="651">
        <f t="shared" si="3808"/>
        <v>4.9744857142857153E-2</v>
      </c>
      <c r="O2636" s="651">
        <f t="shared" si="3809"/>
        <v>3.5258000000000005E-2</v>
      </c>
      <c r="P2636" s="651">
        <f t="shared" si="3810"/>
        <v>5.2526666666666652E-2</v>
      </c>
      <c r="Q2636" s="442">
        <f t="shared" si="3849"/>
        <v>1.78E-2</v>
      </c>
      <c r="R2636" s="442">
        <f t="shared" si="3850"/>
        <v>1.18E-2</v>
      </c>
      <c r="S2636" s="442">
        <f t="shared" si="3851"/>
        <v>5.94E-3</v>
      </c>
      <c r="T2636" s="442">
        <f t="shared" si="3852"/>
        <v>1.4200000000000001E-2</v>
      </c>
      <c r="V2636" s="442">
        <f t="shared" si="3854"/>
        <v>1.2435000000000002E-2</v>
      </c>
      <c r="W2636" s="445"/>
      <c r="X2636" s="265">
        <f>AVERAGE(Q2635:T2636)</f>
        <v>1.2392500000000001E-2</v>
      </c>
      <c r="Y2636" s="266">
        <v>376</v>
      </c>
    </row>
    <row r="2637" spans="3:30" ht="17.45" customHeight="1" x14ac:dyDescent="0.25">
      <c r="C2637" s="8">
        <f t="shared" si="3848"/>
        <v>45733</v>
      </c>
      <c r="D2637" s="260"/>
      <c r="E2637" s="261">
        <v>5.0999999999999997E-2</v>
      </c>
      <c r="F2637" s="260"/>
      <c r="G2637" s="262">
        <v>3.6499999999999998E-2</v>
      </c>
      <c r="H2637" s="261"/>
      <c r="I2637" s="260"/>
      <c r="J2637" s="261">
        <v>3.2199999999999999E-2</v>
      </c>
      <c r="K2637" s="263"/>
      <c r="L2637" s="261">
        <v>2.7300000000000001E-2</v>
      </c>
      <c r="M2637" s="264">
        <f t="shared" si="3807"/>
        <v>4.8386666666666654E-2</v>
      </c>
      <c r="N2637" s="264">
        <f t="shared" si="3808"/>
        <v>5.0016285714285721E-2</v>
      </c>
      <c r="O2637" s="264">
        <f t="shared" si="3809"/>
        <v>3.5741333333333333E-2</v>
      </c>
      <c r="P2637" s="264">
        <f t="shared" si="3810"/>
        <v>5.2836666666666657E-2</v>
      </c>
      <c r="Q2637" s="265">
        <f t="shared" si="3849"/>
        <v>5.0999999999999997E-2</v>
      </c>
      <c r="R2637" s="265">
        <f t="shared" si="3850"/>
        <v>3.6499999999999998E-2</v>
      </c>
      <c r="S2637" s="265">
        <f t="shared" si="3851"/>
        <v>3.2199999999999999E-2</v>
      </c>
      <c r="T2637" s="265">
        <f t="shared" si="3852"/>
        <v>2.7300000000000001E-2</v>
      </c>
      <c r="W2637" s="265">
        <f t="shared" ref="W2637:W2638" si="3855">AVERAGE(Q2637:T2637)</f>
        <v>3.6749999999999998E-2</v>
      </c>
    </row>
    <row r="2638" spans="3:30" ht="17.45" customHeight="1" x14ac:dyDescent="0.25">
      <c r="C2638" s="8">
        <f t="shared" si="3848"/>
        <v>45734</v>
      </c>
      <c r="D2638" s="260">
        <v>4.1700000000000001E-2</v>
      </c>
      <c r="E2638" s="261"/>
      <c r="F2638" s="260">
        <v>3.8899999999999997E-2</v>
      </c>
      <c r="G2638" s="262"/>
      <c r="H2638" s="261"/>
      <c r="I2638" s="260">
        <v>5.1700000000000003E-2</v>
      </c>
      <c r="J2638" s="261"/>
      <c r="K2638" s="263">
        <v>4.1799999999999997E-2</v>
      </c>
      <c r="L2638" s="261"/>
      <c r="M2638" s="264">
        <f t="shared" si="3807"/>
        <v>4.8979999999999996E-2</v>
      </c>
      <c r="N2638" s="264">
        <f t="shared" si="3808"/>
        <v>4.9939142857142849E-2</v>
      </c>
      <c r="O2638" s="264">
        <f t="shared" si="3809"/>
        <v>3.7204000000000008E-2</v>
      </c>
      <c r="P2638" s="264">
        <f t="shared" si="3810"/>
        <v>5.3636666666666659E-2</v>
      </c>
      <c r="Q2638" s="265">
        <f t="shared" si="3849"/>
        <v>4.1700000000000001E-2</v>
      </c>
      <c r="R2638" s="265">
        <f t="shared" si="3850"/>
        <v>3.8899999999999997E-2</v>
      </c>
      <c r="S2638" s="265">
        <f t="shared" si="3851"/>
        <v>5.1700000000000003E-2</v>
      </c>
      <c r="T2638" s="265">
        <f t="shared" si="3852"/>
        <v>4.1799999999999997E-2</v>
      </c>
      <c r="W2638" s="265">
        <f t="shared" si="3855"/>
        <v>4.3525000000000001E-2</v>
      </c>
    </row>
    <row r="2639" spans="3:30" ht="17.45" customHeight="1" x14ac:dyDescent="0.25">
      <c r="C2639" s="8">
        <f t="shared" si="3848"/>
        <v>45735</v>
      </c>
      <c r="D2639" s="260"/>
      <c r="E2639" s="261">
        <v>2.6700000000000002E-2</v>
      </c>
      <c r="F2639" s="260"/>
      <c r="G2639" s="262">
        <v>3.4200000000000001E-2</v>
      </c>
      <c r="H2639" s="261"/>
      <c r="I2639" s="260"/>
      <c r="J2639" s="261">
        <v>4.1300000000000003E-2</v>
      </c>
      <c r="K2639" s="263"/>
      <c r="L2639" s="261">
        <v>3.8199999999999998E-2</v>
      </c>
      <c r="M2639" s="264">
        <f t="shared" si="3807"/>
        <v>4.858666666666666E-2</v>
      </c>
      <c r="N2639" s="264">
        <f t="shared" si="3808"/>
        <v>4.9759142857142856E-2</v>
      </c>
      <c r="O2639" s="264">
        <f t="shared" si="3809"/>
        <v>3.7490666666666665E-2</v>
      </c>
      <c r="P2639" s="264">
        <f t="shared" si="3810"/>
        <v>5.2923333333333336E-2</v>
      </c>
      <c r="Q2639" s="265">
        <f t="shared" ref="Q2639" si="3856">IFERROR(AVERAGE(D2639:E2639),"")</f>
        <v>2.6700000000000002E-2</v>
      </c>
      <c r="R2639" s="265">
        <f t="shared" ref="R2639" si="3857">IFERROR(AVERAGE(F2639:H2639),"")</f>
        <v>3.4200000000000001E-2</v>
      </c>
      <c r="S2639" s="265">
        <f t="shared" ref="S2639" si="3858">IFERROR(AVERAGE(I2639:J2639),"")</f>
        <v>4.1300000000000003E-2</v>
      </c>
      <c r="T2639" s="265">
        <f t="shared" ref="T2639" si="3859">IFERROR(AVERAGE(K2639:L2639),"")</f>
        <v>3.8199999999999998E-2</v>
      </c>
      <c r="W2639" s="265">
        <f t="shared" ref="W2639:W2640" si="3860">AVERAGE(Q2639:T2639)</f>
        <v>3.5100000000000006E-2</v>
      </c>
    </row>
    <row r="2640" spans="3:30" ht="17.45" customHeight="1" x14ac:dyDescent="0.25">
      <c r="C2640" s="8">
        <f t="shared" si="3848"/>
        <v>45736</v>
      </c>
      <c r="D2640" s="260">
        <v>3.8399999999999997E-2</v>
      </c>
      <c r="E2640" s="261"/>
      <c r="F2640" s="260"/>
      <c r="G2640" s="262"/>
      <c r="H2640" s="134">
        <v>0.17599999999999999</v>
      </c>
      <c r="I2640" s="260">
        <v>4.6899999999999997E-2</v>
      </c>
      <c r="J2640" s="261"/>
      <c r="K2640" s="263">
        <v>5.6599999999999998E-2</v>
      </c>
      <c r="L2640" s="261"/>
      <c r="M2640" s="264">
        <f t="shared" si="3807"/>
        <v>4.8666666666666657E-2</v>
      </c>
      <c r="N2640" s="264">
        <f t="shared" si="3808"/>
        <v>5.2179142857142861E-2</v>
      </c>
      <c r="O2640" s="264">
        <f t="shared" si="3809"/>
        <v>3.7437333333333322E-2</v>
      </c>
      <c r="P2640" s="264">
        <f t="shared" si="3810"/>
        <v>5.2979999999999999E-2</v>
      </c>
      <c r="Q2640" s="265">
        <f t="shared" ref="Q2640:Q2646" si="3861">IFERROR(AVERAGE(D2640:E2640),"")</f>
        <v>3.8399999999999997E-2</v>
      </c>
      <c r="R2640" s="334">
        <f t="shared" ref="R2640:R2646" si="3862">IFERROR(AVERAGE(F2640:H2640),"")</f>
        <v>0.17599999999999999</v>
      </c>
      <c r="S2640" s="265">
        <f t="shared" ref="S2640:S2646" si="3863">IFERROR(AVERAGE(I2640:J2640),"")</f>
        <v>4.6899999999999997E-2</v>
      </c>
      <c r="T2640" s="265">
        <f t="shared" ref="T2640:T2646" si="3864">IFERROR(AVERAGE(K2640:L2640),"")</f>
        <v>5.6599999999999998E-2</v>
      </c>
      <c r="W2640" s="334">
        <f t="shared" si="3860"/>
        <v>7.947499999999999E-2</v>
      </c>
    </row>
    <row r="2641" spans="3:30" ht="17.45" customHeight="1" x14ac:dyDescent="0.25">
      <c r="C2641" s="8">
        <f t="shared" si="3848"/>
        <v>45737</v>
      </c>
      <c r="D2641" s="260"/>
      <c r="E2641" s="261">
        <v>3.0700000000000002E-2</v>
      </c>
      <c r="F2641" s="260"/>
      <c r="G2641" s="262">
        <v>7.0199999999999999E-2</v>
      </c>
      <c r="H2641" s="261"/>
      <c r="I2641" s="260"/>
      <c r="J2641" s="261">
        <v>4.0300000000000002E-2</v>
      </c>
      <c r="K2641" s="263"/>
      <c r="L2641" s="261">
        <v>5.0900000000000001E-2</v>
      </c>
      <c r="M2641" s="264">
        <f t="shared" si="3807"/>
        <v>4.7689999999999996E-2</v>
      </c>
      <c r="N2641" s="264">
        <f t="shared" si="3808"/>
        <v>5.0813428571428565E-2</v>
      </c>
      <c r="O2641" s="264">
        <f t="shared" si="3809"/>
        <v>3.6653999999999999E-2</v>
      </c>
      <c r="P2641" s="264">
        <f t="shared" si="3810"/>
        <v>4.3576666666666666E-2</v>
      </c>
      <c r="Q2641" s="265">
        <f t="shared" si="3861"/>
        <v>3.0700000000000002E-2</v>
      </c>
      <c r="R2641" s="265">
        <f t="shared" si="3862"/>
        <v>7.0199999999999999E-2</v>
      </c>
      <c r="S2641" s="265">
        <f t="shared" si="3863"/>
        <v>4.0300000000000002E-2</v>
      </c>
      <c r="T2641" s="265">
        <f t="shared" si="3864"/>
        <v>5.0900000000000001E-2</v>
      </c>
      <c r="W2641" s="265">
        <f t="shared" ref="W2641" si="3865">AVERAGE(Q2641:T2641)</f>
        <v>4.8024999999999998E-2</v>
      </c>
      <c r="X2641" s="265">
        <f>AVERAGE(Q2637:T2641)</f>
        <v>4.8574999999999993E-2</v>
      </c>
      <c r="Y2641" s="266">
        <v>377</v>
      </c>
    </row>
    <row r="2642" spans="3:30" ht="17.45" customHeight="1" x14ac:dyDescent="0.25">
      <c r="C2642" s="48">
        <f t="shared" si="3848"/>
        <v>45738</v>
      </c>
      <c r="D2642" s="434">
        <v>1.1599999999999999E-2</v>
      </c>
      <c r="E2642" s="436"/>
      <c r="F2642" s="434">
        <v>9.9299999999999996E-3</v>
      </c>
      <c r="G2642" s="438"/>
      <c r="H2642" s="436">
        <v>9.3399999999999993E-3</v>
      </c>
      <c r="I2642" s="434">
        <v>1.12E-2</v>
      </c>
      <c r="J2642" s="436"/>
      <c r="K2642" s="437">
        <v>2.1700000000000001E-2</v>
      </c>
      <c r="L2642" s="436"/>
      <c r="M2642" s="651">
        <f t="shared" si="3807"/>
        <v>4.5299999999999993E-2</v>
      </c>
      <c r="N2642" s="651">
        <f t="shared" si="3808"/>
        <v>4.7855428571428556E-2</v>
      </c>
      <c r="O2642" s="651">
        <f t="shared" si="3809"/>
        <v>3.4987333333333336E-2</v>
      </c>
      <c r="P2642" s="651">
        <f t="shared" si="3810"/>
        <v>4.1926666666666675E-2</v>
      </c>
      <c r="Q2642" s="442">
        <f t="shared" si="3861"/>
        <v>1.1599999999999999E-2</v>
      </c>
      <c r="R2642" s="442">
        <f t="shared" si="3862"/>
        <v>9.6349999999999995E-3</v>
      </c>
      <c r="S2642" s="442">
        <f t="shared" si="3863"/>
        <v>1.12E-2</v>
      </c>
      <c r="T2642" s="442">
        <f t="shared" si="3864"/>
        <v>2.1700000000000001E-2</v>
      </c>
      <c r="V2642" s="442">
        <f t="shared" ref="V2642:V2643" si="3866">AVERAGE(Q2642:T2642)</f>
        <v>1.3533750000000001E-2</v>
      </c>
      <c r="W2642" s="445"/>
      <c r="X2642" s="257"/>
      <c r="Y2642" s="266">
        <v>377</v>
      </c>
    </row>
    <row r="2643" spans="3:30" ht="17.45" customHeight="1" x14ac:dyDescent="0.25">
      <c r="C2643" s="435">
        <f t="shared" si="3848"/>
        <v>45739</v>
      </c>
      <c r="D2643" s="434"/>
      <c r="E2643" s="436">
        <v>3.5400000000000001E-2</v>
      </c>
      <c r="F2643" s="434"/>
      <c r="G2643" s="438">
        <v>2.2800000000000001E-2</v>
      </c>
      <c r="H2643" s="436"/>
      <c r="I2643" s="434"/>
      <c r="J2643" s="436">
        <v>2.8899999999999999E-2</v>
      </c>
      <c r="K2643" s="437"/>
      <c r="L2643" s="436">
        <v>3.7699999999999997E-2</v>
      </c>
      <c r="M2643" s="651">
        <f t="shared" si="3807"/>
        <v>4.3883333333333337E-2</v>
      </c>
      <c r="N2643" s="651">
        <f t="shared" si="3808"/>
        <v>4.61582857142857E-2</v>
      </c>
      <c r="O2643" s="651">
        <f t="shared" si="3809"/>
        <v>3.454733333333334E-2</v>
      </c>
      <c r="P2643" s="651">
        <f t="shared" si="3810"/>
        <v>4.0256666666666677E-2</v>
      </c>
      <c r="Q2643" s="442">
        <f t="shared" si="3861"/>
        <v>3.5400000000000001E-2</v>
      </c>
      <c r="R2643" s="442">
        <f t="shared" si="3862"/>
        <v>2.2800000000000001E-2</v>
      </c>
      <c r="S2643" s="442">
        <f t="shared" si="3863"/>
        <v>2.8899999999999999E-2</v>
      </c>
      <c r="T2643" s="442">
        <f t="shared" si="3864"/>
        <v>3.7699999999999997E-2</v>
      </c>
      <c r="V2643" s="442">
        <f t="shared" si="3866"/>
        <v>3.1199999999999999E-2</v>
      </c>
      <c r="W2643" s="445"/>
      <c r="X2643" s="265">
        <f>AVERAGE(Q2642:T2643)</f>
        <v>2.2366875000000001E-2</v>
      </c>
      <c r="Y2643" s="266">
        <v>377</v>
      </c>
    </row>
    <row r="2644" spans="3:30" ht="17.45" customHeight="1" x14ac:dyDescent="0.25">
      <c r="C2644" s="8">
        <f t="shared" si="3848"/>
        <v>45740</v>
      </c>
      <c r="D2644" s="260">
        <v>5.4399999999999997E-2</v>
      </c>
      <c r="E2644" s="261"/>
      <c r="F2644" s="260">
        <v>4.02E-2</v>
      </c>
      <c r="G2644" s="262"/>
      <c r="H2644" s="261"/>
      <c r="I2644" s="260">
        <v>4.1200000000000001E-2</v>
      </c>
      <c r="J2644" s="261"/>
      <c r="K2644" s="363">
        <v>0.14000000000000001</v>
      </c>
      <c r="L2644" s="261"/>
      <c r="M2644" s="264">
        <f t="shared" si="3807"/>
        <v>4.1896666666666672E-2</v>
      </c>
      <c r="N2644" s="264">
        <f t="shared" si="3808"/>
        <v>4.0306857142857137E-2</v>
      </c>
      <c r="O2644" s="264">
        <f t="shared" si="3809"/>
        <v>3.4603999999999996E-2</v>
      </c>
      <c r="P2644" s="264">
        <f t="shared" si="3810"/>
        <v>4.3433333333333345E-2</v>
      </c>
      <c r="Q2644" s="265">
        <f t="shared" si="3861"/>
        <v>5.4399999999999997E-2</v>
      </c>
      <c r="R2644" s="265">
        <f t="shared" si="3862"/>
        <v>4.02E-2</v>
      </c>
      <c r="S2644" s="265">
        <f t="shared" si="3863"/>
        <v>4.1200000000000001E-2</v>
      </c>
      <c r="T2644" s="334">
        <f t="shared" si="3864"/>
        <v>0.14000000000000001</v>
      </c>
      <c r="W2644" s="265">
        <f t="shared" ref="W2644:W2646" si="3867">AVERAGE(Q2644:T2644)</f>
        <v>6.8949999999999997E-2</v>
      </c>
    </row>
    <row r="2645" spans="3:30" ht="17.45" customHeight="1" x14ac:dyDescent="0.25">
      <c r="C2645" s="8">
        <f t="shared" si="3848"/>
        <v>45741</v>
      </c>
      <c r="D2645" s="260"/>
      <c r="E2645" s="261">
        <v>2.86E-2</v>
      </c>
      <c r="F2645" s="260"/>
      <c r="G2645" s="262">
        <v>3.4099999999999998E-2</v>
      </c>
      <c r="H2645" s="261"/>
      <c r="I2645" s="260"/>
      <c r="J2645" s="261">
        <v>5.5300000000000002E-2</v>
      </c>
      <c r="K2645" s="263"/>
      <c r="L2645" s="261">
        <v>4.2099999999999999E-2</v>
      </c>
      <c r="M2645" s="264">
        <f t="shared" si="3807"/>
        <v>4.0383333333333334E-2</v>
      </c>
      <c r="N2645" s="264">
        <f t="shared" si="3808"/>
        <v>4.0109714285714276E-2</v>
      </c>
      <c r="O2645" s="264">
        <f t="shared" si="3809"/>
        <v>3.5780666666666662E-2</v>
      </c>
      <c r="P2645" s="264">
        <f t="shared" si="3810"/>
        <v>4.2653333333333342E-2</v>
      </c>
      <c r="Q2645" s="265">
        <f t="shared" si="3861"/>
        <v>2.86E-2</v>
      </c>
      <c r="R2645" s="265">
        <f t="shared" si="3862"/>
        <v>3.4099999999999998E-2</v>
      </c>
      <c r="S2645" s="265">
        <f t="shared" si="3863"/>
        <v>5.5300000000000002E-2</v>
      </c>
      <c r="T2645" s="265">
        <f t="shared" si="3864"/>
        <v>4.2099999999999999E-2</v>
      </c>
      <c r="W2645" s="265">
        <f t="shared" si="3867"/>
        <v>4.0025000000000005E-2</v>
      </c>
    </row>
    <row r="2646" spans="3:30" ht="17.45" customHeight="1" x14ac:dyDescent="0.25">
      <c r="C2646" s="8">
        <f t="shared" si="3848"/>
        <v>45742</v>
      </c>
      <c r="D2646" s="260">
        <v>3.4099999999999998E-2</v>
      </c>
      <c r="E2646" s="261"/>
      <c r="F2646" s="260"/>
      <c r="G2646" s="262"/>
      <c r="H2646" s="261">
        <v>3.5200000000000002E-2</v>
      </c>
      <c r="I2646" s="260">
        <v>4.2900000000000001E-2</v>
      </c>
      <c r="J2646" s="261"/>
      <c r="K2646" s="263">
        <v>3.3099999999999997E-2</v>
      </c>
      <c r="L2646" s="261"/>
      <c r="M2646" s="264">
        <f t="shared" si="3807"/>
        <v>3.9676666666666673E-2</v>
      </c>
      <c r="N2646" s="264">
        <f t="shared" si="3808"/>
        <v>3.9346857142857135E-2</v>
      </c>
      <c r="O2646" s="264">
        <f t="shared" si="3809"/>
        <v>3.5164000000000001E-2</v>
      </c>
      <c r="P2646" s="264">
        <f t="shared" si="3810"/>
        <v>4.2586666666666675E-2</v>
      </c>
      <c r="Q2646" s="265">
        <f t="shared" si="3861"/>
        <v>3.4099999999999998E-2</v>
      </c>
      <c r="R2646" s="265">
        <f t="shared" si="3862"/>
        <v>3.5200000000000002E-2</v>
      </c>
      <c r="S2646" s="265">
        <f t="shared" si="3863"/>
        <v>4.2900000000000001E-2</v>
      </c>
      <c r="T2646" s="265">
        <f t="shared" si="3864"/>
        <v>3.3099999999999997E-2</v>
      </c>
      <c r="W2646" s="265">
        <f t="shared" si="3867"/>
        <v>3.6324999999999996E-2</v>
      </c>
    </row>
    <row r="2647" spans="3:30" ht="17.45" customHeight="1" x14ac:dyDescent="0.25">
      <c r="C2647" s="8">
        <f t="shared" si="3848"/>
        <v>45743</v>
      </c>
      <c r="D2647" s="260"/>
      <c r="E2647" s="261">
        <v>3.2800000000000003E-2</v>
      </c>
      <c r="F2647" s="260"/>
      <c r="G2647" s="262">
        <v>4.1000000000000002E-2</v>
      </c>
      <c r="H2647" s="261"/>
      <c r="I2647" s="260"/>
      <c r="J2647" s="261">
        <v>3.73E-2</v>
      </c>
      <c r="K2647" s="263"/>
      <c r="L2647" s="261">
        <v>3.9399999999999998E-2</v>
      </c>
      <c r="M2647" s="264">
        <f t="shared" si="3807"/>
        <v>3.8783333333333329E-2</v>
      </c>
      <c r="N2647" s="264">
        <f t="shared" si="3808"/>
        <v>3.8224000000000001E-2</v>
      </c>
      <c r="O2647" s="264">
        <f t="shared" si="3809"/>
        <v>3.4043999999999998E-2</v>
      </c>
      <c r="P2647" s="264">
        <f t="shared" si="3810"/>
        <v>4.1643333333333338E-2</v>
      </c>
      <c r="Q2647" s="265">
        <f t="shared" ref="Q2647:Q2650" si="3868">IFERROR(AVERAGE(D2647:E2647),"")</f>
        <v>3.2800000000000003E-2</v>
      </c>
      <c r="R2647" s="265">
        <f t="shared" ref="R2647:R2650" si="3869">IFERROR(AVERAGE(F2647:H2647),"")</f>
        <v>4.1000000000000002E-2</v>
      </c>
      <c r="S2647" s="265">
        <f t="shared" ref="S2647:S2650" si="3870">IFERROR(AVERAGE(I2647:J2647),"")</f>
        <v>3.73E-2</v>
      </c>
      <c r="T2647" s="265">
        <f t="shared" ref="T2647:T2650" si="3871">IFERROR(AVERAGE(K2647:L2647),"")</f>
        <v>3.9399999999999998E-2</v>
      </c>
      <c r="W2647" s="265">
        <f t="shared" ref="W2647:W2648" si="3872">AVERAGE(Q2647:T2647)</f>
        <v>3.7624999999999999E-2</v>
      </c>
    </row>
    <row r="2648" spans="3:30" ht="17.45" customHeight="1" thickBot="1" x14ac:dyDescent="0.3">
      <c r="C2648" s="48">
        <f t="shared" si="3848"/>
        <v>45744</v>
      </c>
      <c r="D2648" s="275">
        <v>3.4200000000000001E-2</v>
      </c>
      <c r="E2648" s="276"/>
      <c r="F2648" s="275">
        <v>2.69E-2</v>
      </c>
      <c r="G2648" s="277"/>
      <c r="H2648" s="276">
        <v>2.4199999999999999E-2</v>
      </c>
      <c r="I2648" s="275">
        <v>3.3300000000000003E-2</v>
      </c>
      <c r="J2648" s="276"/>
      <c r="K2648" s="278">
        <v>2.7099999999999999E-2</v>
      </c>
      <c r="L2648" s="276"/>
      <c r="M2648" s="264">
        <f t="shared" si="3807"/>
        <v>3.7403333333333337E-2</v>
      </c>
      <c r="N2648" s="264">
        <f t="shared" si="3808"/>
        <v>3.4552571428571426E-2</v>
      </c>
      <c r="O2648" s="264">
        <f t="shared" si="3809"/>
        <v>3.2894E-2</v>
      </c>
      <c r="P2648" s="264">
        <f t="shared" si="3810"/>
        <v>4.1013333333333339E-2</v>
      </c>
      <c r="Q2648" s="265">
        <f t="shared" si="3868"/>
        <v>3.4200000000000001E-2</v>
      </c>
      <c r="R2648" s="265">
        <f t="shared" si="3869"/>
        <v>2.555E-2</v>
      </c>
      <c r="S2648" s="265">
        <f t="shared" si="3870"/>
        <v>3.3300000000000003E-2</v>
      </c>
      <c r="T2648" s="265">
        <f t="shared" si="3871"/>
        <v>2.7099999999999999E-2</v>
      </c>
      <c r="W2648" s="265">
        <f t="shared" si="3872"/>
        <v>3.0037499999999998E-2</v>
      </c>
      <c r="X2648" s="265">
        <f>AVERAGE(Q2644:T2648)</f>
        <v>4.2592500000000012E-2</v>
      </c>
      <c r="Y2648" s="266">
        <v>378</v>
      </c>
    </row>
    <row r="2649" spans="3:30" ht="17.45" customHeight="1" thickBot="1" x14ac:dyDescent="0.3">
      <c r="C2649" s="435">
        <f t="shared" si="3848"/>
        <v>45745</v>
      </c>
      <c r="D2649" s="434"/>
      <c r="E2649" s="436">
        <v>1.6299999999999999E-2</v>
      </c>
      <c r="F2649" s="434"/>
      <c r="G2649" s="438">
        <v>1.3899999999999999E-2</v>
      </c>
      <c r="H2649" s="436"/>
      <c r="I2649" s="434"/>
      <c r="J2649" s="436">
        <v>1.44E-2</v>
      </c>
      <c r="K2649" s="437"/>
      <c r="L2649" s="436">
        <v>2.47E-2</v>
      </c>
      <c r="M2649" s="651">
        <f t="shared" si="3807"/>
        <v>3.6349999999999993E-2</v>
      </c>
      <c r="N2649" s="651">
        <f t="shared" si="3808"/>
        <v>3.3218285714285714E-2</v>
      </c>
      <c r="O2649" s="651">
        <f t="shared" si="3809"/>
        <v>3.1660666666666663E-2</v>
      </c>
      <c r="P2649" s="651">
        <f t="shared" si="3810"/>
        <v>3.9413333333333328E-2</v>
      </c>
      <c r="Q2649" s="442">
        <f t="shared" si="3868"/>
        <v>1.6299999999999999E-2</v>
      </c>
      <c r="R2649" s="442">
        <f t="shared" si="3869"/>
        <v>1.3899999999999999E-2</v>
      </c>
      <c r="S2649" s="442">
        <f t="shared" si="3870"/>
        <v>1.44E-2</v>
      </c>
      <c r="T2649" s="442">
        <f t="shared" si="3871"/>
        <v>2.47E-2</v>
      </c>
      <c r="V2649" s="442">
        <f t="shared" ref="V2649:V2650" si="3873">AVERAGE(Q2649:T2649)</f>
        <v>1.7325E-2</v>
      </c>
      <c r="W2649" s="445"/>
      <c r="X2649" s="257"/>
      <c r="Y2649" s="266">
        <v>378</v>
      </c>
      <c r="Z2649" s="514" t="s">
        <v>91</v>
      </c>
      <c r="AA2649" s="515">
        <v>2025</v>
      </c>
      <c r="AB2649" s="516"/>
      <c r="AC2649" s="516"/>
      <c r="AD2649" s="516"/>
    </row>
    <row r="2650" spans="3:30" ht="17.45" customHeight="1" x14ac:dyDescent="0.25">
      <c r="C2650" s="435">
        <f t="shared" si="3848"/>
        <v>45746</v>
      </c>
      <c r="D2650" s="434">
        <v>2.86E-2</v>
      </c>
      <c r="E2650" s="436"/>
      <c r="F2650" s="434">
        <v>9.8399999999999998E-3</v>
      </c>
      <c r="G2650" s="438"/>
      <c r="H2650" s="436"/>
      <c r="I2650" s="434">
        <v>4.6600000000000001E-3</v>
      </c>
      <c r="J2650" s="436"/>
      <c r="K2650" s="437">
        <v>1.2699999999999999E-2</v>
      </c>
      <c r="L2650" s="436"/>
      <c r="M2650" s="651">
        <f t="shared" si="3807"/>
        <v>3.5270000000000003E-2</v>
      </c>
      <c r="N2650" s="651">
        <f t="shared" si="3808"/>
        <v>3.2639428571428569E-2</v>
      </c>
      <c r="O2650" s="651">
        <f t="shared" si="3809"/>
        <v>3.0309333333333337E-2</v>
      </c>
      <c r="P2650" s="651">
        <f t="shared" si="3810"/>
        <v>3.735999999999999E-2</v>
      </c>
      <c r="Q2650" s="442">
        <f t="shared" si="3868"/>
        <v>2.86E-2</v>
      </c>
      <c r="R2650" s="442">
        <f t="shared" si="3869"/>
        <v>9.8399999999999998E-3</v>
      </c>
      <c r="S2650" s="442">
        <f t="shared" si="3870"/>
        <v>4.6600000000000001E-3</v>
      </c>
      <c r="T2650" s="442">
        <f t="shared" si="3871"/>
        <v>1.2699999999999999E-2</v>
      </c>
      <c r="V2650" s="442">
        <f t="shared" si="3873"/>
        <v>1.3950000000000001E-2</v>
      </c>
      <c r="W2650" s="445"/>
      <c r="X2650" s="265">
        <f>AVERAGE(Q2649:T2650)</f>
        <v>1.5637499999999999E-2</v>
      </c>
      <c r="Y2650" s="266">
        <v>378</v>
      </c>
      <c r="Z2650" s="517" t="s">
        <v>35</v>
      </c>
      <c r="AA2650" s="517" t="s">
        <v>1</v>
      </c>
      <c r="AB2650" s="517" t="s">
        <v>2</v>
      </c>
      <c r="AC2650" s="517" t="s">
        <v>9</v>
      </c>
      <c r="AD2650" s="517" t="s">
        <v>12</v>
      </c>
    </row>
    <row r="2651" spans="3:30" ht="17.45" customHeight="1" thickBot="1" x14ac:dyDescent="0.3">
      <c r="C2651" s="116">
        <f t="shared" si="3848"/>
        <v>45747</v>
      </c>
      <c r="D2651" s="126"/>
      <c r="E2651" s="129">
        <v>2.6200000000000001E-2</v>
      </c>
      <c r="F2651" s="126"/>
      <c r="G2651" s="128">
        <v>2.6700000000000002E-2</v>
      </c>
      <c r="H2651" s="129"/>
      <c r="I2651" s="126"/>
      <c r="J2651" s="129">
        <v>1.52E-2</v>
      </c>
      <c r="K2651" s="130"/>
      <c r="L2651" s="129">
        <v>2.1499999999999998E-2</v>
      </c>
      <c r="M2651" s="140">
        <f t="shared" si="3807"/>
        <v>3.5590000000000004E-2</v>
      </c>
      <c r="N2651" s="140">
        <f t="shared" si="3808"/>
        <v>3.3048000000000001E-2</v>
      </c>
      <c r="O2651" s="140">
        <f t="shared" si="3809"/>
        <v>3.0429333333333333E-2</v>
      </c>
      <c r="P2651" s="140">
        <f t="shared" si="3810"/>
        <v>3.6976666666666665E-2</v>
      </c>
      <c r="Q2651" s="308">
        <f t="shared" ref="Q2651:Q2657" si="3874">IFERROR(AVERAGE(D2651:E2651),"")</f>
        <v>2.6200000000000001E-2</v>
      </c>
      <c r="R2651" s="308">
        <f t="shared" ref="R2651:R2657" si="3875">IFERROR(AVERAGE(F2651:H2651),"")</f>
        <v>2.6700000000000002E-2</v>
      </c>
      <c r="S2651" s="308">
        <f t="shared" ref="S2651:S2657" si="3876">IFERROR(AVERAGE(I2651:J2651),"")</f>
        <v>1.52E-2</v>
      </c>
      <c r="T2651" s="308">
        <f t="shared" ref="T2651:T2657" si="3877">IFERROR(AVERAGE(K2651:L2651),"")</f>
        <v>2.1499999999999998E-2</v>
      </c>
      <c r="U2651" s="315"/>
      <c r="V2651" s="315"/>
      <c r="W2651" s="308">
        <f t="shared" ref="W2651:W2655" si="3878">AVERAGE(Q2651:T2651)</f>
        <v>2.2400000000000003E-2</v>
      </c>
      <c r="Z2651" s="518" t="s">
        <v>58</v>
      </c>
      <c r="AA2651" s="519">
        <f>AVERAGE(D2621:E2651)</f>
        <v>3.497741935483871E-2</v>
      </c>
      <c r="AB2651" s="519">
        <f>AVERAGE(F2621:H2651)</f>
        <v>3.2474444444444445E-2</v>
      </c>
      <c r="AC2651" s="519">
        <f>AVERAGE(I2621:J2651)</f>
        <v>2.9821935483870972E-2</v>
      </c>
      <c r="AD2651" s="519">
        <f>AVERAGE(K2621:L2651)</f>
        <v>3.6848387096774189E-2</v>
      </c>
    </row>
    <row r="2652" spans="3:30" ht="17.45" customHeight="1" x14ac:dyDescent="0.25">
      <c r="C2652" s="115">
        <f t="shared" si="3848"/>
        <v>45748</v>
      </c>
      <c r="D2652" s="260">
        <v>6.1949999999999998E-2</v>
      </c>
      <c r="E2652" s="261"/>
      <c r="F2652" s="260"/>
      <c r="G2652" s="262"/>
      <c r="H2652" s="261">
        <v>5.7500000000000002E-2</v>
      </c>
      <c r="I2652" s="260">
        <v>3.2649999999999998E-2</v>
      </c>
      <c r="J2652" s="261"/>
      <c r="K2652" s="263">
        <v>4.4220000000000002E-2</v>
      </c>
      <c r="L2652" s="261"/>
      <c r="M2652" s="264">
        <f t="shared" si="3807"/>
        <v>3.4595000000000001E-2</v>
      </c>
      <c r="N2652" s="264">
        <f t="shared" si="3808"/>
        <v>3.3739428571428573E-2</v>
      </c>
      <c r="O2652" s="264">
        <f t="shared" si="3809"/>
        <v>3.0844333333333331E-2</v>
      </c>
      <c r="P2652" s="264">
        <f t="shared" si="3810"/>
        <v>3.7417333333333323E-2</v>
      </c>
      <c r="Q2652" s="265">
        <f t="shared" si="3874"/>
        <v>6.1949999999999998E-2</v>
      </c>
      <c r="R2652" s="265">
        <f t="shared" si="3875"/>
        <v>5.7500000000000002E-2</v>
      </c>
      <c r="S2652" s="265">
        <f t="shared" si="3876"/>
        <v>3.2649999999999998E-2</v>
      </c>
      <c r="T2652" s="265">
        <f t="shared" si="3877"/>
        <v>4.4220000000000002E-2</v>
      </c>
      <c r="W2652" s="265">
        <f t="shared" si="3878"/>
        <v>4.9080000000000006E-2</v>
      </c>
      <c r="Z2652" s="518" t="s">
        <v>59</v>
      </c>
      <c r="AA2652" s="519">
        <f>MAX(D2621:E2651)</f>
        <v>0.123</v>
      </c>
      <c r="AB2652" s="519">
        <f>MAX(F2621:H2651)</f>
        <v>0.17599999999999999</v>
      </c>
      <c r="AC2652" s="519">
        <f>MAX(I2621:J2651)</f>
        <v>8.1000000000000003E-2</v>
      </c>
      <c r="AD2652" s="519">
        <f>MAX(K2621:L2651)</f>
        <v>0.14000000000000001</v>
      </c>
    </row>
    <row r="2653" spans="3:30" ht="17.45" customHeight="1" thickBot="1" x14ac:dyDescent="0.3">
      <c r="C2653" s="8">
        <f t="shared" si="3848"/>
        <v>45749</v>
      </c>
      <c r="D2653" s="260"/>
      <c r="E2653" s="134">
        <v>8.6569999999999994E-2</v>
      </c>
      <c r="F2653" s="260"/>
      <c r="G2653" s="402">
        <v>7.4950000000000003E-2</v>
      </c>
      <c r="H2653" s="261"/>
      <c r="I2653" s="260"/>
      <c r="J2653" s="261">
        <v>3.3189999999999997E-2</v>
      </c>
      <c r="K2653" s="263"/>
      <c r="L2653" s="134">
        <v>9.1670000000000001E-2</v>
      </c>
      <c r="M2653" s="264">
        <f t="shared" si="3807"/>
        <v>3.3380666666666663E-2</v>
      </c>
      <c r="N2653" s="264">
        <f t="shared" si="3808"/>
        <v>3.4260857142857155E-2</v>
      </c>
      <c r="O2653" s="264">
        <f t="shared" si="3809"/>
        <v>3.0020666666666664E-2</v>
      </c>
      <c r="P2653" s="264">
        <f t="shared" si="3810"/>
        <v>3.927633333333333E-2</v>
      </c>
      <c r="Q2653" s="334">
        <f t="shared" si="3874"/>
        <v>8.6569999999999994E-2</v>
      </c>
      <c r="R2653" s="334">
        <f t="shared" si="3875"/>
        <v>7.4950000000000003E-2</v>
      </c>
      <c r="S2653" s="265">
        <f t="shared" si="3876"/>
        <v>3.3189999999999997E-2</v>
      </c>
      <c r="T2653" s="334">
        <f t="shared" si="3877"/>
        <v>9.1670000000000001E-2</v>
      </c>
      <c r="W2653" s="334">
        <f t="shared" si="3878"/>
        <v>7.1594999999999992E-2</v>
      </c>
      <c r="Z2653" s="520" t="s">
        <v>128</v>
      </c>
      <c r="AA2653" s="521">
        <f>COUNTIF(D2621:E2651,"&gt;=0.075")</f>
        <v>3</v>
      </c>
      <c r="AB2653" s="521">
        <f>COUNTIF(F2621:H2651,"&gt;=0.075")</f>
        <v>1</v>
      </c>
      <c r="AC2653" s="521">
        <f>COUNTIF(I2621:J2651,"&gt;=0.075")</f>
        <v>1</v>
      </c>
      <c r="AD2653" s="521">
        <f>COUNTIF(K2621:L2651,"&gt;=0.075")</f>
        <v>1</v>
      </c>
    </row>
    <row r="2654" spans="3:30" ht="17.45" customHeight="1" thickBot="1" x14ac:dyDescent="0.3">
      <c r="C2654" s="48">
        <f t="shared" si="3848"/>
        <v>45750</v>
      </c>
      <c r="D2654" s="275">
        <v>2.2589999999999999E-2</v>
      </c>
      <c r="E2654" s="276"/>
      <c r="F2654" s="275">
        <v>2.845E-2</v>
      </c>
      <c r="G2654" s="277"/>
      <c r="H2654" s="276">
        <v>2.6939999999999999E-2</v>
      </c>
      <c r="I2654" s="275">
        <v>2.5770000000000001E-2</v>
      </c>
      <c r="J2654" s="276"/>
      <c r="K2654" s="278">
        <v>2.6550000000000001E-2</v>
      </c>
      <c r="L2654" s="276"/>
      <c r="M2654" s="264">
        <f t="shared" si="3807"/>
        <v>3.3437000000000001E-2</v>
      </c>
      <c r="N2654" s="264">
        <f t="shared" si="3808"/>
        <v>3.3112000000000009E-2</v>
      </c>
      <c r="O2654" s="264">
        <f t="shared" si="3809"/>
        <v>2.8179666666666665E-2</v>
      </c>
      <c r="P2654" s="264">
        <f t="shared" si="3810"/>
        <v>3.9241333333333336E-2</v>
      </c>
      <c r="Q2654" s="265">
        <f t="shared" si="3874"/>
        <v>2.2589999999999999E-2</v>
      </c>
      <c r="R2654" s="265">
        <f t="shared" si="3875"/>
        <v>2.7694999999999997E-2</v>
      </c>
      <c r="S2654" s="265">
        <f t="shared" si="3876"/>
        <v>2.5770000000000001E-2</v>
      </c>
      <c r="T2654" s="265">
        <f t="shared" si="3877"/>
        <v>2.6550000000000001E-2</v>
      </c>
      <c r="W2654" s="265">
        <f t="shared" si="3878"/>
        <v>2.565125E-2</v>
      </c>
      <c r="AC2654" s="664">
        <f>SUM(AA2653:AD2653)</f>
        <v>6</v>
      </c>
      <c r="AD2654" s="522">
        <f>AVERAGE(AA2651:AD2651)</f>
        <v>3.3530546594982079E-2</v>
      </c>
    </row>
    <row r="2655" spans="3:30" ht="17.45" customHeight="1" x14ac:dyDescent="0.25">
      <c r="C2655" s="8">
        <f t="shared" si="3848"/>
        <v>45751</v>
      </c>
      <c r="D2655" s="260"/>
      <c r="E2655" s="261">
        <v>3.3509999999999998E-2</v>
      </c>
      <c r="F2655" s="260"/>
      <c r="G2655" s="262">
        <v>3.4880000000000001E-2</v>
      </c>
      <c r="H2655" s="261"/>
      <c r="I2655" s="260"/>
      <c r="J2655" s="261">
        <v>3.8390000000000001E-2</v>
      </c>
      <c r="K2655" s="263"/>
      <c r="L2655" s="261">
        <v>4.1360000000000001E-2</v>
      </c>
      <c r="M2655" s="264">
        <f t="shared" si="3807"/>
        <v>3.401733333333333E-2</v>
      </c>
      <c r="N2655" s="264">
        <f t="shared" si="3808"/>
        <v>3.337142857142858E-2</v>
      </c>
      <c r="O2655" s="264">
        <f t="shared" si="3809"/>
        <v>2.8415999999999997E-2</v>
      </c>
      <c r="P2655" s="264">
        <f t="shared" si="3810"/>
        <v>3.9373333333333337E-2</v>
      </c>
      <c r="Q2655" s="265">
        <f t="shared" si="3874"/>
        <v>3.3509999999999998E-2</v>
      </c>
      <c r="R2655" s="265">
        <f t="shared" si="3875"/>
        <v>3.4880000000000001E-2</v>
      </c>
      <c r="S2655" s="265">
        <f t="shared" si="3876"/>
        <v>3.8390000000000001E-2</v>
      </c>
      <c r="T2655" s="265">
        <f t="shared" si="3877"/>
        <v>4.1360000000000001E-2</v>
      </c>
      <c r="W2655" s="265">
        <f t="shared" si="3878"/>
        <v>3.7035000000000005E-2</v>
      </c>
      <c r="X2655" s="265">
        <f>AVERAGE(Q2651:T2655)</f>
        <v>4.1152250000000001E-2</v>
      </c>
      <c r="Y2655" s="266">
        <v>379</v>
      </c>
      <c r="AA2655" s="605">
        <f>AA2651-AA2620</f>
        <v>-7.5132949308755678E-3</v>
      </c>
      <c r="AB2655" s="605">
        <f>AB2651-AB2620</f>
        <v>-1.3272525252525258E-2</v>
      </c>
      <c r="AC2655" s="605">
        <f>AC2651-AC2620</f>
        <v>-4.7302073732718858E-3</v>
      </c>
      <c r="AD2655" s="605">
        <f>AD2651-AD2620</f>
        <v>-1.4119470046082952E-2</v>
      </c>
    </row>
    <row r="2656" spans="3:30" ht="17.45" customHeight="1" x14ac:dyDescent="0.25">
      <c r="C2656" s="435">
        <f t="shared" si="3848"/>
        <v>45752</v>
      </c>
      <c r="D2656" s="434">
        <v>4.7440000000000003E-2</v>
      </c>
      <c r="E2656" s="436"/>
      <c r="F2656" s="434">
        <v>1.9429999999999999E-2</v>
      </c>
      <c r="G2656" s="438"/>
      <c r="H2656" s="436"/>
      <c r="I2656" s="434">
        <v>1.316E-2</v>
      </c>
      <c r="J2656" s="436"/>
      <c r="K2656" s="437">
        <v>4.02E-2</v>
      </c>
      <c r="L2656" s="436"/>
      <c r="M2656" s="651">
        <f t="shared" si="3807"/>
        <v>3.3661999999999997E-2</v>
      </c>
      <c r="N2656" s="651">
        <f t="shared" si="3808"/>
        <v>3.2772285714285719E-2</v>
      </c>
      <c r="O2656" s="651">
        <f t="shared" si="3809"/>
        <v>2.8131333333333335E-2</v>
      </c>
      <c r="P2656" s="651">
        <f t="shared" si="3810"/>
        <v>4.0173333333333332E-2</v>
      </c>
      <c r="Q2656" s="442">
        <f t="shared" si="3874"/>
        <v>4.7440000000000003E-2</v>
      </c>
      <c r="R2656" s="442">
        <f t="shared" si="3875"/>
        <v>1.9429999999999999E-2</v>
      </c>
      <c r="S2656" s="442">
        <f t="shared" si="3876"/>
        <v>1.316E-2</v>
      </c>
      <c r="T2656" s="442">
        <f t="shared" si="3877"/>
        <v>4.02E-2</v>
      </c>
      <c r="V2656" s="442">
        <f t="shared" ref="V2656:V2657" si="3879">AVERAGE(Q2656:T2656)</f>
        <v>3.0057500000000001E-2</v>
      </c>
      <c r="W2656" s="445"/>
      <c r="X2656" s="257"/>
      <c r="Y2656" s="266">
        <v>379</v>
      </c>
      <c r="AD2656" s="605">
        <f>AD2654-AD2623</f>
        <v>-9.9088744006889176E-3</v>
      </c>
    </row>
    <row r="2657" spans="3:25" ht="17.45" customHeight="1" x14ac:dyDescent="0.25">
      <c r="C2657" s="435">
        <f t="shared" si="3848"/>
        <v>45753</v>
      </c>
      <c r="D2657" s="434"/>
      <c r="E2657" s="444">
        <v>0.13486000000000001</v>
      </c>
      <c r="F2657" s="434"/>
      <c r="G2657" s="438">
        <v>1.8780000000000002E-2</v>
      </c>
      <c r="H2657" s="436"/>
      <c r="I2657" s="434"/>
      <c r="J2657" s="436">
        <v>1.027E-2</v>
      </c>
      <c r="K2657" s="437"/>
      <c r="L2657" s="436">
        <v>4.7079999999999997E-2</v>
      </c>
      <c r="M2657" s="651">
        <f t="shared" si="3807"/>
        <v>3.7290666666666673E-2</v>
      </c>
      <c r="N2657" s="651">
        <f t="shared" si="3808"/>
        <v>3.2614571428571437E-2</v>
      </c>
      <c r="O2657" s="651">
        <f t="shared" si="3809"/>
        <v>2.7533666666666661E-2</v>
      </c>
      <c r="P2657" s="651">
        <f t="shared" si="3810"/>
        <v>4.0429333333333345E-2</v>
      </c>
      <c r="Q2657" s="468">
        <f t="shared" si="3874"/>
        <v>0.13486000000000001</v>
      </c>
      <c r="R2657" s="442">
        <f t="shared" si="3875"/>
        <v>1.8780000000000002E-2</v>
      </c>
      <c r="S2657" s="442">
        <f t="shared" si="3876"/>
        <v>1.027E-2</v>
      </c>
      <c r="T2657" s="442">
        <f t="shared" si="3877"/>
        <v>4.7079999999999997E-2</v>
      </c>
      <c r="V2657" s="442">
        <f t="shared" si="3879"/>
        <v>5.2747500000000003E-2</v>
      </c>
      <c r="W2657" s="445"/>
      <c r="X2657" s="265">
        <f>AVERAGE(Q2656:T2657)</f>
        <v>4.1402500000000009E-2</v>
      </c>
      <c r="Y2657" s="266">
        <v>379</v>
      </c>
    </row>
    <row r="2658" spans="3:25" ht="17.45" customHeight="1" x14ac:dyDescent="0.25">
      <c r="C2658" s="8">
        <f t="shared" si="3848"/>
        <v>45754</v>
      </c>
      <c r="D2658" s="260">
        <v>6.8599999999999994E-2</v>
      </c>
      <c r="E2658" s="261"/>
      <c r="F2658" s="260"/>
      <c r="G2658" s="262"/>
      <c r="H2658" s="261">
        <v>5.9769999999999997E-2</v>
      </c>
      <c r="I2658" s="260">
        <v>4.4400000000000002E-2</v>
      </c>
      <c r="J2658" s="261"/>
      <c r="K2658" s="363">
        <v>0.18171999999999999</v>
      </c>
      <c r="L2658" s="261"/>
      <c r="M2658" s="264">
        <f t="shared" si="3807"/>
        <v>3.9197333333333334E-2</v>
      </c>
      <c r="N2658" s="264">
        <f t="shared" si="3808"/>
        <v>3.3948000000000013E-2</v>
      </c>
      <c r="O2658" s="264">
        <f t="shared" si="3809"/>
        <v>2.864033333333333E-2</v>
      </c>
      <c r="P2658" s="264">
        <f t="shared" si="3810"/>
        <v>4.5936666666666674E-2</v>
      </c>
      <c r="Q2658" s="265">
        <f t="shared" ref="Q2658:Q2664" si="3880">IFERROR(AVERAGE(D2658:E2658),"")</f>
        <v>6.8599999999999994E-2</v>
      </c>
      <c r="R2658" s="265">
        <f t="shared" ref="R2658:R2664" si="3881">IFERROR(AVERAGE(F2658:H2658),"")</f>
        <v>5.9769999999999997E-2</v>
      </c>
      <c r="S2658" s="265">
        <f t="shared" ref="S2658:S2664" si="3882">IFERROR(AVERAGE(I2658:J2658),"")</f>
        <v>4.4400000000000002E-2</v>
      </c>
      <c r="T2658" s="334">
        <f t="shared" ref="T2658:T2664" si="3883">IFERROR(AVERAGE(K2658:L2658),"")</f>
        <v>0.18171999999999999</v>
      </c>
      <c r="W2658" s="334">
        <f t="shared" ref="W2658" si="3884">AVERAGE(Q2658:T2658)</f>
        <v>8.8622499999999993E-2</v>
      </c>
    </row>
    <row r="2659" spans="3:25" ht="17.45" customHeight="1" x14ac:dyDescent="0.25">
      <c r="C2659" s="8">
        <f t="shared" si="3848"/>
        <v>45755</v>
      </c>
      <c r="D2659" s="260"/>
      <c r="E2659" s="260">
        <v>4.3749999999999997E-2</v>
      </c>
      <c r="F2659" s="260"/>
      <c r="G2659" s="262">
        <v>5.917E-2</v>
      </c>
      <c r="H2659" s="261"/>
      <c r="I2659" s="260"/>
      <c r="J2659" s="261">
        <v>4.5600000000000002E-2</v>
      </c>
      <c r="K2659" s="263"/>
      <c r="L2659" s="261">
        <v>5.6099999999999997E-2</v>
      </c>
      <c r="M2659" s="264">
        <f t="shared" si="3807"/>
        <v>4.0089E-2</v>
      </c>
      <c r="N2659" s="264">
        <f t="shared" si="3808"/>
        <v>3.5368000000000011E-2</v>
      </c>
      <c r="O2659" s="264">
        <f t="shared" si="3809"/>
        <v>2.9954333333333326E-2</v>
      </c>
      <c r="P2659" s="264">
        <f t="shared" si="3810"/>
        <v>4.663666666666668E-2</v>
      </c>
      <c r="Q2659" s="265">
        <f t="shared" si="3880"/>
        <v>4.3749999999999997E-2</v>
      </c>
      <c r="R2659" s="265">
        <f t="shared" si="3881"/>
        <v>5.917E-2</v>
      </c>
      <c r="S2659" s="265">
        <f t="shared" si="3882"/>
        <v>4.5600000000000002E-2</v>
      </c>
      <c r="T2659" s="265">
        <f t="shared" si="3883"/>
        <v>5.6099999999999997E-2</v>
      </c>
      <c r="W2659" s="265">
        <f t="shared" ref="W2659:W2662" si="3885">AVERAGE(Q2659:T2659)</f>
        <v>5.1154999999999992E-2</v>
      </c>
    </row>
    <row r="2660" spans="3:25" ht="17.45" customHeight="1" x14ac:dyDescent="0.25">
      <c r="C2660" s="48">
        <f t="shared" si="3848"/>
        <v>45756</v>
      </c>
      <c r="D2660" s="275">
        <v>5.3420000000000002E-2</v>
      </c>
      <c r="E2660" s="276"/>
      <c r="F2660" s="275">
        <v>5.1830000000000001E-2</v>
      </c>
      <c r="G2660" s="277"/>
      <c r="H2660" s="276">
        <v>5.5370000000000003E-2</v>
      </c>
      <c r="I2660" s="275">
        <v>5.7509999999999999E-2</v>
      </c>
      <c r="J2660" s="276"/>
      <c r="K2660" s="278">
        <v>4.3770000000000003E-2</v>
      </c>
      <c r="L2660" s="276"/>
      <c r="M2660" s="264">
        <f t="shared" si="3807"/>
        <v>4.0452999999999996E-2</v>
      </c>
      <c r="N2660" s="264">
        <f t="shared" si="3808"/>
        <v>3.675657142857143E-2</v>
      </c>
      <c r="O2660" s="264">
        <f t="shared" si="3809"/>
        <v>3.0704666666666661E-2</v>
      </c>
      <c r="P2660" s="264">
        <f t="shared" si="3810"/>
        <v>4.5652333333333343E-2</v>
      </c>
      <c r="Q2660" s="265">
        <f t="shared" si="3880"/>
        <v>5.3420000000000002E-2</v>
      </c>
      <c r="R2660" s="265">
        <f t="shared" si="3881"/>
        <v>5.3600000000000002E-2</v>
      </c>
      <c r="S2660" s="265">
        <f t="shared" si="3882"/>
        <v>5.7509999999999999E-2</v>
      </c>
      <c r="T2660" s="265">
        <f t="shared" si="3883"/>
        <v>4.3770000000000003E-2</v>
      </c>
      <c r="W2660" s="265">
        <f t="shared" si="3885"/>
        <v>5.2075000000000003E-2</v>
      </c>
    </row>
    <row r="2661" spans="3:25" ht="17.45" customHeight="1" x14ac:dyDescent="0.25">
      <c r="C2661" s="8">
        <f t="shared" si="3848"/>
        <v>45757</v>
      </c>
      <c r="D2661" s="260"/>
      <c r="E2661" s="261">
        <v>5.9549999999999999E-2</v>
      </c>
      <c r="F2661" s="260"/>
      <c r="G2661" s="262">
        <v>6.2880000000000005E-2</v>
      </c>
      <c r="H2661" s="261"/>
      <c r="I2661" s="260"/>
      <c r="J2661" s="261">
        <v>4.3959999999999999E-2</v>
      </c>
      <c r="K2661" s="263"/>
      <c r="L2661" s="261">
        <v>5.5559999999999998E-2</v>
      </c>
      <c r="M2661" s="264">
        <f t="shared" si="3807"/>
        <v>4.1751333333333335E-2</v>
      </c>
      <c r="N2661" s="264">
        <f t="shared" si="3808"/>
        <v>3.7801714285714286E-2</v>
      </c>
      <c r="O2661" s="264">
        <f t="shared" si="3809"/>
        <v>3.0616666666666664E-2</v>
      </c>
      <c r="P2661" s="264">
        <f t="shared" si="3810"/>
        <v>4.6367666666666682E-2</v>
      </c>
      <c r="Q2661" s="265">
        <f t="shared" si="3880"/>
        <v>5.9549999999999999E-2</v>
      </c>
      <c r="R2661" s="265">
        <f t="shared" si="3881"/>
        <v>6.2880000000000005E-2</v>
      </c>
      <c r="S2661" s="265">
        <f t="shared" si="3882"/>
        <v>4.3959999999999999E-2</v>
      </c>
      <c r="T2661" s="265">
        <f t="shared" si="3883"/>
        <v>5.5559999999999998E-2</v>
      </c>
      <c r="W2661" s="265">
        <f t="shared" si="3885"/>
        <v>5.5487500000000002E-2</v>
      </c>
    </row>
    <row r="2662" spans="3:25" ht="17.45" customHeight="1" x14ac:dyDescent="0.25">
      <c r="C2662" s="8">
        <f t="shared" si="3848"/>
        <v>45758</v>
      </c>
      <c r="D2662" s="260">
        <v>6.9269999999999998E-2</v>
      </c>
      <c r="E2662" s="261"/>
      <c r="F2662" s="260">
        <v>3.8330000000000003E-2</v>
      </c>
      <c r="G2662" s="262"/>
      <c r="H2662" s="261"/>
      <c r="I2662" s="260">
        <v>4.9070000000000003E-2</v>
      </c>
      <c r="J2662" s="261"/>
      <c r="K2662" s="263">
        <v>3.7359999999999997E-2</v>
      </c>
      <c r="L2662" s="261"/>
      <c r="M2662" s="264">
        <f t="shared" si="3807"/>
        <v>4.3140333333333336E-2</v>
      </c>
      <c r="N2662" s="264">
        <f t="shared" si="3808"/>
        <v>3.8448285714285713E-2</v>
      </c>
      <c r="O2662" s="264">
        <f t="shared" si="3809"/>
        <v>3.1625666666666656E-2</v>
      </c>
      <c r="P2662" s="264">
        <f t="shared" si="3810"/>
        <v>4.6383000000000014E-2</v>
      </c>
      <c r="Q2662" s="265">
        <f t="shared" si="3880"/>
        <v>6.9269999999999998E-2</v>
      </c>
      <c r="R2662" s="265">
        <f t="shared" si="3881"/>
        <v>3.8330000000000003E-2</v>
      </c>
      <c r="S2662" s="265">
        <f t="shared" si="3882"/>
        <v>4.9070000000000003E-2</v>
      </c>
      <c r="T2662" s="265">
        <f t="shared" si="3883"/>
        <v>3.7359999999999997E-2</v>
      </c>
      <c r="W2662" s="265">
        <f t="shared" si="3885"/>
        <v>4.8507500000000002E-2</v>
      </c>
      <c r="X2662" s="265">
        <f>AVERAGE(Q2658:T2662)</f>
        <v>5.91695E-2</v>
      </c>
      <c r="Y2662" s="266">
        <v>380</v>
      </c>
    </row>
    <row r="2663" spans="3:25" ht="17.45" customHeight="1" x14ac:dyDescent="0.25">
      <c r="C2663" s="435">
        <f t="shared" si="3848"/>
        <v>45759</v>
      </c>
      <c r="D2663" s="434"/>
      <c r="E2663" s="436">
        <v>1.822E-2</v>
      </c>
      <c r="F2663" s="434"/>
      <c r="G2663" s="438">
        <v>2.5919999999999999E-2</v>
      </c>
      <c r="H2663" s="436"/>
      <c r="I2663" s="434"/>
      <c r="J2663" s="436">
        <v>1.413E-2</v>
      </c>
      <c r="K2663" s="437"/>
      <c r="L2663" s="436">
        <v>2.511E-2</v>
      </c>
      <c r="M2663" s="651">
        <f t="shared" si="3807"/>
        <v>4.1234333333333331E-2</v>
      </c>
      <c r="N2663" s="651">
        <f t="shared" si="3808"/>
        <v>3.7531714285714286E-2</v>
      </c>
      <c r="O2663" s="651">
        <f t="shared" si="3809"/>
        <v>3.1299999999999994E-2</v>
      </c>
      <c r="P2663" s="651">
        <f t="shared" si="3810"/>
        <v>4.517333333333335E-2</v>
      </c>
      <c r="Q2663" s="442">
        <f t="shared" si="3880"/>
        <v>1.822E-2</v>
      </c>
      <c r="R2663" s="442">
        <f t="shared" si="3881"/>
        <v>2.5919999999999999E-2</v>
      </c>
      <c r="S2663" s="442">
        <f t="shared" si="3882"/>
        <v>1.413E-2</v>
      </c>
      <c r="T2663" s="442">
        <f t="shared" si="3883"/>
        <v>2.511E-2</v>
      </c>
      <c r="V2663" s="442">
        <f t="shared" ref="V2663:V2664" si="3886">AVERAGE(Q2663:T2663)</f>
        <v>2.0845000000000002E-2</v>
      </c>
      <c r="W2663" s="445"/>
      <c r="X2663" s="257"/>
      <c r="Y2663" s="266">
        <v>380</v>
      </c>
    </row>
    <row r="2664" spans="3:25" ht="17.45" customHeight="1" x14ac:dyDescent="0.25">
      <c r="C2664" s="435">
        <f t="shared" si="3848"/>
        <v>45760</v>
      </c>
      <c r="D2664" s="434">
        <v>1.235E-2</v>
      </c>
      <c r="E2664" s="436"/>
      <c r="F2664" s="434"/>
      <c r="G2664" s="438"/>
      <c r="H2664" s="436">
        <v>7.1300000000000001E-3</v>
      </c>
      <c r="I2664" s="434">
        <v>1.132E-2</v>
      </c>
      <c r="J2664" s="436"/>
      <c r="K2664" s="437">
        <v>1.7430000000000001E-2</v>
      </c>
      <c r="L2664" s="436"/>
      <c r="M2664" s="651">
        <f t="shared" si="3807"/>
        <v>4.1042666666666665E-2</v>
      </c>
      <c r="N2664" s="651">
        <f t="shared" si="3808"/>
        <v>3.7306857142857142E-2</v>
      </c>
      <c r="O2664" s="651">
        <f t="shared" si="3809"/>
        <v>3.1170666666666659E-2</v>
      </c>
      <c r="P2664" s="651">
        <f t="shared" si="3810"/>
        <v>4.5064333333333345E-2</v>
      </c>
      <c r="Q2664" s="442">
        <f t="shared" si="3880"/>
        <v>1.235E-2</v>
      </c>
      <c r="R2664" s="442">
        <f t="shared" si="3881"/>
        <v>7.1300000000000001E-3</v>
      </c>
      <c r="S2664" s="442">
        <f t="shared" si="3882"/>
        <v>1.132E-2</v>
      </c>
      <c r="T2664" s="442">
        <f t="shared" si="3883"/>
        <v>1.7430000000000001E-2</v>
      </c>
      <c r="V2664" s="442">
        <f t="shared" si="3886"/>
        <v>1.2057500000000001E-2</v>
      </c>
      <c r="W2664" s="445"/>
      <c r="X2664" s="265">
        <f>AVERAGE(Q2663:T2664)</f>
        <v>1.6451250000000001E-2</v>
      </c>
      <c r="Y2664" s="266">
        <v>380</v>
      </c>
    </row>
    <row r="2665" spans="3:25" ht="17.45" customHeight="1" x14ac:dyDescent="0.25">
      <c r="C2665" s="8">
        <f t="shared" si="3848"/>
        <v>45761</v>
      </c>
      <c r="D2665" s="260"/>
      <c r="E2665" s="261">
        <v>3.8059999999999997E-2</v>
      </c>
      <c r="F2665" s="260"/>
      <c r="G2665" s="262">
        <v>4.1770000000000002E-2</v>
      </c>
      <c r="H2665" s="261"/>
      <c r="I2665" s="260"/>
      <c r="J2665" s="261">
        <v>3.8399999999999997E-2</v>
      </c>
      <c r="K2665" s="263"/>
      <c r="L2665" s="261">
        <v>4.138E-2</v>
      </c>
      <c r="M2665" s="264">
        <f t="shared" si="3807"/>
        <v>4.1954666666666668E-2</v>
      </c>
      <c r="N2665" s="264">
        <f t="shared" si="3808"/>
        <v>3.8188857142857142E-2</v>
      </c>
      <c r="O2665" s="264">
        <f t="shared" si="3809"/>
        <v>3.2017333333333328E-2</v>
      </c>
      <c r="P2665" s="264">
        <f t="shared" si="3810"/>
        <v>4.5950333333333336E-2</v>
      </c>
      <c r="Q2665" s="265">
        <f t="shared" ref="Q2665:Q2667" si="3887">IFERROR(AVERAGE(D2665:E2665),"")</f>
        <v>3.8059999999999997E-2</v>
      </c>
      <c r="R2665" s="265">
        <f t="shared" ref="R2665:R2667" si="3888">IFERROR(AVERAGE(F2665:H2665),"")</f>
        <v>4.1770000000000002E-2</v>
      </c>
      <c r="S2665" s="265">
        <f t="shared" ref="S2665:S2667" si="3889">IFERROR(AVERAGE(I2665:J2665),"")</f>
        <v>3.8399999999999997E-2</v>
      </c>
      <c r="T2665" s="265">
        <f t="shared" ref="T2665:T2667" si="3890">IFERROR(AVERAGE(K2665:L2665),"")</f>
        <v>4.138E-2</v>
      </c>
      <c r="W2665" s="265">
        <f t="shared" ref="W2665:W2667" si="3891">AVERAGE(Q2665:T2665)</f>
        <v>3.99025E-2</v>
      </c>
    </row>
    <row r="2666" spans="3:25" ht="17.45" customHeight="1" x14ac:dyDescent="0.25">
      <c r="C2666" s="48">
        <f t="shared" si="3848"/>
        <v>45762</v>
      </c>
      <c r="D2666" s="275">
        <v>3.5720000000000002E-2</v>
      </c>
      <c r="E2666" s="276"/>
      <c r="F2666" s="275">
        <v>3.0030000000000001E-2</v>
      </c>
      <c r="G2666" s="277"/>
      <c r="H2666" s="276">
        <v>3.3500000000000002E-2</v>
      </c>
      <c r="I2666" s="275">
        <v>5.8029999999999998E-2</v>
      </c>
      <c r="J2666" s="276"/>
      <c r="K2666" s="278">
        <v>2.427E-2</v>
      </c>
      <c r="L2666" s="276"/>
      <c r="M2666" s="264">
        <f t="shared" si="3807"/>
        <v>4.2552E-2</v>
      </c>
      <c r="N2666" s="264">
        <f t="shared" si="3808"/>
        <v>3.9329714285714287E-2</v>
      </c>
      <c r="O2666" s="264">
        <f t="shared" si="3809"/>
        <v>3.3753666666666661E-2</v>
      </c>
      <c r="P2666" s="264">
        <f t="shared" si="3810"/>
        <v>4.6286000000000015E-2</v>
      </c>
      <c r="Q2666" s="265">
        <f t="shared" si="3887"/>
        <v>3.5720000000000002E-2</v>
      </c>
      <c r="R2666" s="265">
        <f t="shared" si="3888"/>
        <v>3.1765000000000002E-2</v>
      </c>
      <c r="S2666" s="265">
        <f t="shared" si="3889"/>
        <v>5.8029999999999998E-2</v>
      </c>
      <c r="T2666" s="265">
        <f t="shared" si="3890"/>
        <v>2.427E-2</v>
      </c>
      <c r="W2666" s="265">
        <f t="shared" si="3891"/>
        <v>3.744625E-2</v>
      </c>
    </row>
    <row r="2667" spans="3:25" ht="17.45" customHeight="1" x14ac:dyDescent="0.25">
      <c r="C2667" s="8">
        <f t="shared" si="3848"/>
        <v>45763</v>
      </c>
      <c r="D2667" s="260"/>
      <c r="E2667" s="261">
        <v>4.4900000000000002E-2</v>
      </c>
      <c r="F2667" s="260"/>
      <c r="G2667" s="262">
        <v>5.6189999999999997E-2</v>
      </c>
      <c r="H2667" s="261"/>
      <c r="I2667" s="260"/>
      <c r="J2667" s="261">
        <v>5.561E-2</v>
      </c>
      <c r="K2667" s="263"/>
      <c r="L2667" s="261">
        <v>3.2079999999999997E-2</v>
      </c>
      <c r="M2667" s="264">
        <f t="shared" si="3807"/>
        <v>4.2348666666666666E-2</v>
      </c>
      <c r="N2667" s="264">
        <f t="shared" si="3808"/>
        <v>3.9892285714285713E-2</v>
      </c>
      <c r="O2667" s="264">
        <f t="shared" si="3809"/>
        <v>3.4533999999999988E-2</v>
      </c>
      <c r="P2667" s="264">
        <f t="shared" si="3810"/>
        <v>4.6445333333333345E-2</v>
      </c>
      <c r="Q2667" s="265">
        <f t="shared" si="3887"/>
        <v>4.4900000000000002E-2</v>
      </c>
      <c r="R2667" s="265">
        <f t="shared" si="3888"/>
        <v>5.6189999999999997E-2</v>
      </c>
      <c r="S2667" s="265">
        <f t="shared" si="3889"/>
        <v>5.561E-2</v>
      </c>
      <c r="T2667" s="265">
        <f t="shared" si="3890"/>
        <v>3.2079999999999997E-2</v>
      </c>
      <c r="W2667" s="265">
        <f t="shared" si="3891"/>
        <v>4.7195000000000001E-2</v>
      </c>
    </row>
    <row r="2668" spans="3:25" ht="17.45" customHeight="1" x14ac:dyDescent="0.25">
      <c r="C2668" s="8">
        <f t="shared" si="3848"/>
        <v>45764</v>
      </c>
      <c r="D2668" s="260">
        <v>3.5810000000000002E-2</v>
      </c>
      <c r="E2668" s="261"/>
      <c r="F2668" s="260">
        <v>3.524E-2</v>
      </c>
      <c r="G2668" s="262"/>
      <c r="H2668" s="261"/>
      <c r="I2668" s="260">
        <v>5.3760000000000002E-2</v>
      </c>
      <c r="J2668" s="261"/>
      <c r="K2668" s="263">
        <v>2.1659999999999999E-2</v>
      </c>
      <c r="L2668" s="261"/>
      <c r="M2668" s="264">
        <f t="shared" si="3807"/>
        <v>4.2152333333333326E-2</v>
      </c>
      <c r="N2668" s="264">
        <f t="shared" si="3808"/>
        <v>3.9787714285714287E-2</v>
      </c>
      <c r="O2668" s="264">
        <f t="shared" si="3809"/>
        <v>3.4602666666666664E-2</v>
      </c>
      <c r="P2668" s="264">
        <f t="shared" si="3810"/>
        <v>4.5774000000000002E-2</v>
      </c>
      <c r="Q2668" s="265">
        <f t="shared" ref="Q2668" si="3892">IFERROR(AVERAGE(D2668:E2668),"")</f>
        <v>3.5810000000000002E-2</v>
      </c>
      <c r="R2668" s="265">
        <f t="shared" ref="R2668" si="3893">IFERROR(AVERAGE(F2668:H2668),"")</f>
        <v>3.524E-2</v>
      </c>
      <c r="S2668" s="265">
        <f t="shared" ref="S2668" si="3894">IFERROR(AVERAGE(I2668:J2668),"")</f>
        <v>5.3760000000000002E-2</v>
      </c>
      <c r="T2668" s="265">
        <f t="shared" ref="T2668" si="3895">IFERROR(AVERAGE(K2668:L2668),"")</f>
        <v>2.1659999999999999E-2</v>
      </c>
      <c r="W2668" s="265">
        <f t="shared" ref="W2668" si="3896">AVERAGE(Q2668:T2668)</f>
        <v>3.6617499999999997E-2</v>
      </c>
    </row>
    <row r="2669" spans="3:25" ht="17.45" customHeight="1" x14ac:dyDescent="0.25">
      <c r="C2669" s="8">
        <f t="shared" si="3848"/>
        <v>45765</v>
      </c>
      <c r="D2669" s="260"/>
      <c r="E2669" s="261">
        <v>1.6830000000000001E-2</v>
      </c>
      <c r="F2669" s="260"/>
      <c r="G2669" s="262">
        <v>1.8069999999999999E-2</v>
      </c>
      <c r="H2669" s="261"/>
      <c r="I2669" s="260"/>
      <c r="J2669" s="261">
        <v>1.392E-2</v>
      </c>
      <c r="K2669" s="263"/>
      <c r="L2669" s="261">
        <v>2.392E-2</v>
      </c>
      <c r="M2669" s="264">
        <f t="shared" si="3807"/>
        <v>4.1823333333333323E-2</v>
      </c>
      <c r="N2669" s="264">
        <f t="shared" si="3808"/>
        <v>3.9326857142857143E-2</v>
      </c>
      <c r="O2669" s="264">
        <f t="shared" si="3809"/>
        <v>3.3689999999999998E-2</v>
      </c>
      <c r="P2669" s="264">
        <f t="shared" si="3810"/>
        <v>4.5298000000000012E-2</v>
      </c>
      <c r="Q2669" s="265">
        <f t="shared" ref="Q2669:Q2675" si="3897">IFERROR(AVERAGE(D2669:E2669),"")</f>
        <v>1.6830000000000001E-2</v>
      </c>
      <c r="R2669" s="265">
        <f t="shared" ref="R2669:R2675" si="3898">IFERROR(AVERAGE(F2669:H2669),"")</f>
        <v>1.8069999999999999E-2</v>
      </c>
      <c r="S2669" s="265">
        <f t="shared" ref="S2669:S2675" si="3899">IFERROR(AVERAGE(I2669:J2669),"")</f>
        <v>1.392E-2</v>
      </c>
      <c r="T2669" s="265">
        <f t="shared" ref="T2669:T2675" si="3900">IFERROR(AVERAGE(K2669:L2669),"")</f>
        <v>2.392E-2</v>
      </c>
      <c r="W2669" s="265">
        <f t="shared" ref="W2669" si="3901">AVERAGE(Q2669:T2669)</f>
        <v>1.8185E-2</v>
      </c>
      <c r="X2669" s="265">
        <f>AVERAGE(Q2665:T2669)</f>
        <v>3.5869250000000005E-2</v>
      </c>
      <c r="Y2669" s="266">
        <v>381</v>
      </c>
    </row>
    <row r="2670" spans="3:25" ht="17.45" customHeight="1" x14ac:dyDescent="0.25">
      <c r="C2670" s="435">
        <f t="shared" si="3848"/>
        <v>45766</v>
      </c>
      <c r="D2670" s="434">
        <v>1.281E-2</v>
      </c>
      <c r="E2670" s="436"/>
      <c r="F2670" s="434"/>
      <c r="G2670" s="438"/>
      <c r="H2670" s="436">
        <v>1.6E-2</v>
      </c>
      <c r="I2670" s="434">
        <v>1.3899999999999999E-2</v>
      </c>
      <c r="J2670" s="436"/>
      <c r="K2670" s="437">
        <v>1.46E-2</v>
      </c>
      <c r="L2670" s="436"/>
      <c r="M2670" s="651">
        <f t="shared" si="3807"/>
        <v>4.0970333333333324E-2</v>
      </c>
      <c r="N2670" s="651">
        <f t="shared" si="3808"/>
        <v>3.4755428571428576E-2</v>
      </c>
      <c r="O2670" s="651">
        <f t="shared" si="3809"/>
        <v>3.2590000000000001E-2</v>
      </c>
      <c r="P2670" s="651">
        <f t="shared" si="3810"/>
        <v>4.3898000000000006E-2</v>
      </c>
      <c r="Q2670" s="442">
        <f t="shared" si="3897"/>
        <v>1.281E-2</v>
      </c>
      <c r="R2670" s="442">
        <f t="shared" si="3898"/>
        <v>1.6E-2</v>
      </c>
      <c r="S2670" s="442">
        <f t="shared" si="3899"/>
        <v>1.3899999999999999E-2</v>
      </c>
      <c r="T2670" s="442">
        <f t="shared" si="3900"/>
        <v>1.46E-2</v>
      </c>
      <c r="V2670" s="442">
        <f t="shared" ref="V2670:V2671" si="3902">AVERAGE(Q2670:T2670)</f>
        <v>1.43275E-2</v>
      </c>
      <c r="W2670" s="445"/>
      <c r="X2670" s="257"/>
      <c r="Y2670" s="266">
        <v>381</v>
      </c>
    </row>
    <row r="2671" spans="3:25" ht="17.45" customHeight="1" x14ac:dyDescent="0.25">
      <c r="C2671" s="435">
        <f t="shared" si="3848"/>
        <v>45767</v>
      </c>
      <c r="D2671" s="434"/>
      <c r="E2671" s="436">
        <v>1.788E-2</v>
      </c>
      <c r="F2671" s="434"/>
      <c r="G2671" s="438">
        <v>1.0619999999999999E-2</v>
      </c>
      <c r="H2671" s="436"/>
      <c r="I2671" s="434"/>
      <c r="J2671" s="436">
        <v>1.9789999999999999E-2</v>
      </c>
      <c r="K2671" s="437"/>
      <c r="L2671" s="436">
        <v>1.2800000000000001E-2</v>
      </c>
      <c r="M2671" s="651">
        <f t="shared" si="3807"/>
        <v>4.0542999999999989E-2</v>
      </c>
      <c r="N2671" s="651">
        <f t="shared" si="3808"/>
        <v>3.3053142857142864E-2</v>
      </c>
      <c r="O2671" s="651">
        <f t="shared" si="3809"/>
        <v>3.1906333333333335E-2</v>
      </c>
      <c r="P2671" s="651">
        <f t="shared" si="3810"/>
        <v>4.2627999999999992E-2</v>
      </c>
      <c r="Q2671" s="442">
        <f t="shared" si="3897"/>
        <v>1.788E-2</v>
      </c>
      <c r="R2671" s="442">
        <f t="shared" si="3898"/>
        <v>1.0619999999999999E-2</v>
      </c>
      <c r="S2671" s="442">
        <f t="shared" si="3899"/>
        <v>1.9789999999999999E-2</v>
      </c>
      <c r="T2671" s="442">
        <f t="shared" si="3900"/>
        <v>1.2800000000000001E-2</v>
      </c>
      <c r="V2671" s="442">
        <f t="shared" si="3902"/>
        <v>1.52725E-2</v>
      </c>
      <c r="W2671" s="445"/>
      <c r="X2671" s="265">
        <f>AVERAGE(Q2670:T2671)</f>
        <v>1.4800000000000002E-2</v>
      </c>
      <c r="Y2671" s="266">
        <v>381</v>
      </c>
    </row>
    <row r="2672" spans="3:25" ht="17.45" customHeight="1" x14ac:dyDescent="0.25">
      <c r="C2672" s="48">
        <f t="shared" si="3848"/>
        <v>45768</v>
      </c>
      <c r="D2672" s="275">
        <v>4.292E-2</v>
      </c>
      <c r="E2672" s="276"/>
      <c r="F2672" s="275">
        <v>5.8689999999999999E-2</v>
      </c>
      <c r="G2672" s="277"/>
      <c r="H2672" s="276">
        <v>5.8749999999999997E-2</v>
      </c>
      <c r="I2672" s="275">
        <v>4.777E-2</v>
      </c>
      <c r="J2672" s="276"/>
      <c r="K2672" s="278">
        <v>2.334E-2</v>
      </c>
      <c r="L2672" s="276"/>
      <c r="M2672" s="264">
        <f t="shared" si="3807"/>
        <v>4.1586999999999992E-2</v>
      </c>
      <c r="N2672" s="264">
        <f t="shared" si="3808"/>
        <v>3.5858000000000001E-2</v>
      </c>
      <c r="O2672" s="264">
        <f t="shared" si="3809"/>
        <v>3.3125333333333333E-2</v>
      </c>
      <c r="P2672" s="264">
        <f t="shared" si="3810"/>
        <v>4.2682666666666653E-2</v>
      </c>
      <c r="Q2672" s="265">
        <f t="shared" si="3897"/>
        <v>4.292E-2</v>
      </c>
      <c r="R2672" s="265">
        <f t="shared" si="3898"/>
        <v>5.8719999999999994E-2</v>
      </c>
      <c r="S2672" s="265">
        <f t="shared" si="3899"/>
        <v>4.777E-2</v>
      </c>
      <c r="T2672" s="265">
        <f t="shared" si="3900"/>
        <v>2.334E-2</v>
      </c>
      <c r="W2672" s="265">
        <f t="shared" ref="W2672:W2676" si="3903">AVERAGE(Q2672:T2672)</f>
        <v>4.3187499999999997E-2</v>
      </c>
    </row>
    <row r="2673" spans="3:30" ht="17.45" customHeight="1" x14ac:dyDescent="0.25">
      <c r="C2673" s="8">
        <f t="shared" si="3848"/>
        <v>45769</v>
      </c>
      <c r="D2673" s="260"/>
      <c r="E2673" s="261">
        <v>6.0470000000000003E-2</v>
      </c>
      <c r="F2673" s="260"/>
      <c r="G2673" s="262">
        <v>4.1230000000000003E-2</v>
      </c>
      <c r="H2673" s="261"/>
      <c r="I2673" s="260"/>
      <c r="J2673" s="261">
        <v>3.4110000000000001E-2</v>
      </c>
      <c r="K2673" s="263"/>
      <c r="L2673" s="261">
        <v>4.2849999999999999E-2</v>
      </c>
      <c r="M2673" s="264">
        <f t="shared" si="3807"/>
        <v>4.242266666666665E-2</v>
      </c>
      <c r="N2673" s="264">
        <f t="shared" si="3808"/>
        <v>3.6384571428571433E-2</v>
      </c>
      <c r="O2673" s="264">
        <f t="shared" si="3809"/>
        <v>3.3298999999999995E-2</v>
      </c>
      <c r="P2673" s="264">
        <f t="shared" si="3810"/>
        <v>4.2854333333333321E-2</v>
      </c>
      <c r="Q2673" s="265">
        <f t="shared" si="3897"/>
        <v>6.0470000000000003E-2</v>
      </c>
      <c r="R2673" s="265">
        <f t="shared" si="3898"/>
        <v>4.1230000000000003E-2</v>
      </c>
      <c r="S2673" s="265">
        <f t="shared" si="3899"/>
        <v>3.4110000000000001E-2</v>
      </c>
      <c r="T2673" s="265">
        <f t="shared" si="3900"/>
        <v>4.2849999999999999E-2</v>
      </c>
      <c r="W2673" s="265">
        <f t="shared" si="3903"/>
        <v>4.4665000000000003E-2</v>
      </c>
    </row>
    <row r="2674" spans="3:30" ht="17.45" customHeight="1" x14ac:dyDescent="0.25">
      <c r="C2674" s="8">
        <f t="shared" si="3848"/>
        <v>45770</v>
      </c>
      <c r="D2674" s="260">
        <v>4.7640000000000002E-2</v>
      </c>
      <c r="E2674" s="261"/>
      <c r="F2674" s="260">
        <v>3.236E-2</v>
      </c>
      <c r="G2674" s="262"/>
      <c r="H2674" s="261"/>
      <c r="I2674" s="260">
        <v>3.5749999999999997E-2</v>
      </c>
      <c r="J2674" s="261"/>
      <c r="K2674" s="263">
        <v>2.8139999999999998E-2</v>
      </c>
      <c r="L2674" s="261"/>
      <c r="M2674" s="264">
        <f t="shared" si="3807"/>
        <v>4.2197333333333316E-2</v>
      </c>
      <c r="N2674" s="264">
        <f t="shared" si="3808"/>
        <v>3.6160571428571438E-2</v>
      </c>
      <c r="O2674" s="264">
        <f t="shared" si="3809"/>
        <v>3.3117333333333332E-2</v>
      </c>
      <c r="P2674" s="264">
        <f t="shared" si="3810"/>
        <v>3.9125666666666649E-2</v>
      </c>
      <c r="Q2674" s="265">
        <f t="shared" si="3897"/>
        <v>4.7640000000000002E-2</v>
      </c>
      <c r="R2674" s="265">
        <f t="shared" si="3898"/>
        <v>3.236E-2</v>
      </c>
      <c r="S2674" s="265">
        <f t="shared" si="3899"/>
        <v>3.5749999999999997E-2</v>
      </c>
      <c r="T2674" s="265">
        <f t="shared" si="3900"/>
        <v>2.8139999999999998E-2</v>
      </c>
      <c r="W2674" s="265">
        <f t="shared" si="3903"/>
        <v>3.5972499999999998E-2</v>
      </c>
    </row>
    <row r="2675" spans="3:30" ht="17.45" customHeight="1" x14ac:dyDescent="0.25">
      <c r="C2675" s="8">
        <f t="shared" si="3848"/>
        <v>45771</v>
      </c>
      <c r="D2675" s="252"/>
      <c r="E2675" s="253">
        <v>4.1570000000000003E-2</v>
      </c>
      <c r="F2675" s="252"/>
      <c r="G2675" s="254">
        <v>3.9919999999999997E-2</v>
      </c>
      <c r="H2675" s="253"/>
      <c r="I2675" s="252"/>
      <c r="J2675" s="253">
        <v>3.6519999999999997E-2</v>
      </c>
      <c r="K2675" s="255"/>
      <c r="L2675" s="253">
        <v>3.2800000000000003E-2</v>
      </c>
      <c r="M2675" s="264">
        <f t="shared" si="3807"/>
        <v>4.2629666666666656E-2</v>
      </c>
      <c r="N2675" s="264">
        <f t="shared" si="3808"/>
        <v>3.6326857142857147E-2</v>
      </c>
      <c r="O2675" s="264">
        <f t="shared" si="3809"/>
        <v>3.249133333333333E-2</v>
      </c>
      <c r="P2675" s="264">
        <f t="shared" si="3810"/>
        <v>3.8815666666666658E-2</v>
      </c>
      <c r="Q2675" s="265">
        <f t="shared" si="3897"/>
        <v>4.1570000000000003E-2</v>
      </c>
      <c r="R2675" s="265">
        <f t="shared" si="3898"/>
        <v>3.9919999999999997E-2</v>
      </c>
      <c r="S2675" s="265">
        <f t="shared" si="3899"/>
        <v>3.6519999999999997E-2</v>
      </c>
      <c r="T2675" s="265">
        <f t="shared" si="3900"/>
        <v>3.2800000000000003E-2</v>
      </c>
      <c r="W2675" s="265">
        <f t="shared" si="3903"/>
        <v>3.77025E-2</v>
      </c>
    </row>
    <row r="2676" spans="3:30" ht="17.45" customHeight="1" x14ac:dyDescent="0.25">
      <c r="C2676" s="8">
        <f t="shared" si="3848"/>
        <v>45772</v>
      </c>
      <c r="D2676" s="370">
        <v>9.1160000000000005E-2</v>
      </c>
      <c r="E2676" s="253"/>
      <c r="F2676" s="252"/>
      <c r="G2676" s="254"/>
      <c r="H2676" s="253">
        <v>3.6819999999999999E-2</v>
      </c>
      <c r="I2676" s="252">
        <v>2.9870000000000001E-2</v>
      </c>
      <c r="J2676" s="253"/>
      <c r="K2676" s="333">
        <v>0.14979999999999999</v>
      </c>
      <c r="L2676" s="253"/>
      <c r="M2676" s="264">
        <f t="shared" ref="M2676:M2739" si="3904">IF(SUM(D2676:E2676)&gt;0,IFERROR(AVERAGE(D2647:E2676),""),"")</f>
        <v>4.4531666666666657E-2</v>
      </c>
      <c r="N2676" s="264">
        <f t="shared" ref="N2676:N2739" si="3905">IF(SUM(F2676:H2676)&gt;0,IFERROR(AVERAGE(F2647:H2676),""),"")</f>
        <v>3.6373142857142868E-2</v>
      </c>
      <c r="O2676" s="264">
        <f t="shared" ref="O2676:O2739" si="3906">IF(SUM(I2676:J2676)&gt;0,IFERROR(AVERAGE(I2647:J2676),""),"")</f>
        <v>3.2056999999999995E-2</v>
      </c>
      <c r="P2676" s="264">
        <f t="shared" ref="P2676:P2739" si="3907">IF(SUM(K2676:L2676)&gt;0,IFERROR(AVERAGE(K2647:L2676),""),"")</f>
        <v>4.2705666666666656E-2</v>
      </c>
      <c r="Q2676" s="334">
        <f t="shared" ref="Q2676:Q2680" si="3908">IFERROR(AVERAGE(D2676:E2676),"")</f>
        <v>9.1160000000000005E-2</v>
      </c>
      <c r="R2676" s="265">
        <f t="shared" ref="R2676:R2680" si="3909">IFERROR(AVERAGE(F2676:H2676),"")</f>
        <v>3.6819999999999999E-2</v>
      </c>
      <c r="S2676" s="265">
        <f t="shared" ref="S2676:S2680" si="3910">IFERROR(AVERAGE(I2676:J2676),"")</f>
        <v>2.9870000000000001E-2</v>
      </c>
      <c r="T2676" s="334">
        <f t="shared" ref="T2676:T2680" si="3911">IFERROR(AVERAGE(K2676:L2676),"")</f>
        <v>0.14979999999999999</v>
      </c>
      <c r="W2676" s="334">
        <f t="shared" si="3903"/>
        <v>7.6912499999999995E-2</v>
      </c>
      <c r="X2676" s="265">
        <f>AVERAGE(Q2672:T2676)</f>
        <v>4.7687999999999994E-2</v>
      </c>
      <c r="Y2676" s="266">
        <v>382</v>
      </c>
    </row>
    <row r="2677" spans="3:30" ht="17.45" customHeight="1" x14ac:dyDescent="0.25">
      <c r="C2677" s="435">
        <f t="shared" si="3848"/>
        <v>45773</v>
      </c>
      <c r="D2677" s="448"/>
      <c r="E2677" s="449">
        <v>2.0420000000000001E-2</v>
      </c>
      <c r="F2677" s="448"/>
      <c r="G2677" s="450">
        <v>1.5890000000000001E-2</v>
      </c>
      <c r="H2677" s="449"/>
      <c r="I2677" s="448"/>
      <c r="J2677" s="449">
        <v>8.2199999999999999E-3</v>
      </c>
      <c r="K2677" s="451"/>
      <c r="L2677" s="449">
        <v>2.4309999999999998E-2</v>
      </c>
      <c r="M2677" s="651">
        <f t="shared" si="3904"/>
        <v>4.4119000000000005E-2</v>
      </c>
      <c r="N2677" s="651">
        <f t="shared" si="3905"/>
        <v>3.5655714285714291E-2</v>
      </c>
      <c r="O2677" s="651">
        <f t="shared" si="3906"/>
        <v>3.108766666666667E-2</v>
      </c>
      <c r="P2677" s="651">
        <f t="shared" si="3907"/>
        <v>4.2202666666666659E-2</v>
      </c>
      <c r="Q2677" s="442">
        <f t="shared" si="3908"/>
        <v>2.0420000000000001E-2</v>
      </c>
      <c r="R2677" s="442">
        <f t="shared" si="3909"/>
        <v>1.5890000000000001E-2</v>
      </c>
      <c r="S2677" s="442">
        <f t="shared" si="3910"/>
        <v>8.2199999999999999E-3</v>
      </c>
      <c r="T2677" s="442">
        <f t="shared" si="3911"/>
        <v>2.4309999999999998E-2</v>
      </c>
      <c r="V2677" s="442">
        <f t="shared" ref="V2677:V2678" si="3912">AVERAGE(Q2677:T2677)</f>
        <v>1.721E-2</v>
      </c>
      <c r="W2677" s="445"/>
      <c r="X2677" s="257"/>
      <c r="Y2677" s="266">
        <v>382</v>
      </c>
    </row>
    <row r="2678" spans="3:30" ht="17.45" customHeight="1" thickBot="1" x14ac:dyDescent="0.3">
      <c r="C2678" s="48">
        <f t="shared" si="3848"/>
        <v>45774</v>
      </c>
      <c r="D2678" s="448">
        <v>9.8499999999999994E-3</v>
      </c>
      <c r="E2678" s="449"/>
      <c r="F2678" s="448">
        <v>1.4E-2</v>
      </c>
      <c r="G2678" s="450"/>
      <c r="H2678" s="449">
        <v>1.231E-2</v>
      </c>
      <c r="I2678" s="448">
        <v>4.81E-3</v>
      </c>
      <c r="J2678" s="449"/>
      <c r="K2678" s="451">
        <v>1.6379999999999999E-2</v>
      </c>
      <c r="L2678" s="449"/>
      <c r="M2678" s="651">
        <f t="shared" si="3904"/>
        <v>4.3307333333333337E-2</v>
      </c>
      <c r="N2678" s="651">
        <f t="shared" si="3905"/>
        <v>3.4947428571428581E-2</v>
      </c>
      <c r="O2678" s="651">
        <f t="shared" si="3906"/>
        <v>3.0137999999999998E-2</v>
      </c>
      <c r="P2678" s="651">
        <f t="shared" si="3907"/>
        <v>4.1845333333333332E-2</v>
      </c>
      <c r="Q2678" s="442">
        <f t="shared" si="3908"/>
        <v>9.8499999999999994E-3</v>
      </c>
      <c r="R2678" s="442">
        <f t="shared" si="3909"/>
        <v>1.3155E-2</v>
      </c>
      <c r="S2678" s="442">
        <f t="shared" si="3910"/>
        <v>4.81E-3</v>
      </c>
      <c r="T2678" s="442">
        <f t="shared" si="3911"/>
        <v>1.6379999999999999E-2</v>
      </c>
      <c r="V2678" s="442">
        <f t="shared" si="3912"/>
        <v>1.104875E-2</v>
      </c>
      <c r="W2678" s="445"/>
      <c r="X2678" s="265">
        <f>AVERAGE(Q2677:T2678)</f>
        <v>1.4129375E-2</v>
      </c>
      <c r="Y2678" s="266">
        <v>382</v>
      </c>
    </row>
    <row r="2679" spans="3:30" ht="17.45" customHeight="1" thickBot="1" x14ac:dyDescent="0.3">
      <c r="C2679" s="8">
        <f t="shared" si="3848"/>
        <v>45775</v>
      </c>
      <c r="D2679" s="252"/>
      <c r="E2679" s="253">
        <v>3.6380000000000003E-2</v>
      </c>
      <c r="F2679" s="252"/>
      <c r="G2679" s="254">
        <v>3.0640000000000001E-2</v>
      </c>
      <c r="H2679" s="253"/>
      <c r="I2679" s="252"/>
      <c r="J2679" s="253">
        <v>3.5319999999999997E-2</v>
      </c>
      <c r="K2679" s="255"/>
      <c r="L2679" s="253">
        <v>2.7609999999999999E-2</v>
      </c>
      <c r="M2679" s="264">
        <f t="shared" si="3904"/>
        <v>4.3976666666666671E-2</v>
      </c>
      <c r="N2679" s="264">
        <f t="shared" si="3905"/>
        <v>3.542571428571429E-2</v>
      </c>
      <c r="O2679" s="264">
        <f t="shared" si="3906"/>
        <v>3.0835333333333333E-2</v>
      </c>
      <c r="P2679" s="264">
        <f t="shared" si="3907"/>
        <v>4.1942333333333331E-2</v>
      </c>
      <c r="Q2679" s="265">
        <f t="shared" si="3908"/>
        <v>3.6380000000000003E-2</v>
      </c>
      <c r="R2679" s="265">
        <f t="shared" si="3909"/>
        <v>3.0640000000000001E-2</v>
      </c>
      <c r="S2679" s="265">
        <f t="shared" si="3910"/>
        <v>3.5319999999999997E-2</v>
      </c>
      <c r="T2679" s="265">
        <f t="shared" si="3911"/>
        <v>2.7609999999999999E-2</v>
      </c>
      <c r="W2679" s="265">
        <f t="shared" ref="W2679:W2680" si="3913">AVERAGE(Q2679:T2679)</f>
        <v>3.2487499999999996E-2</v>
      </c>
      <c r="Z2679" s="514" t="s">
        <v>93</v>
      </c>
      <c r="AA2679" s="515">
        <v>2025</v>
      </c>
      <c r="AB2679" s="516"/>
      <c r="AC2679" s="516"/>
      <c r="AD2679" s="516"/>
    </row>
    <row r="2680" spans="3:30" ht="17.45" customHeight="1" x14ac:dyDescent="0.25">
      <c r="C2680" s="8">
        <f t="shared" si="3848"/>
        <v>45776</v>
      </c>
      <c r="D2680" s="260">
        <v>6.794E-2</v>
      </c>
      <c r="E2680" s="261"/>
      <c r="F2680" s="260">
        <v>5.4829999999999997E-2</v>
      </c>
      <c r="G2680" s="262"/>
      <c r="H2680" s="261"/>
      <c r="I2680" s="332">
        <v>7.0930000000000007E-2</v>
      </c>
      <c r="J2680" s="261"/>
      <c r="K2680" s="263">
        <v>2.683E-2</v>
      </c>
      <c r="L2680" s="261"/>
      <c r="M2680" s="264">
        <f t="shared" si="3904"/>
        <v>4.5287999999999995E-2</v>
      </c>
      <c r="N2680" s="264">
        <f t="shared" si="3905"/>
        <v>3.6711142857142859E-2</v>
      </c>
      <c r="O2680" s="264">
        <f t="shared" si="3906"/>
        <v>3.3044333333333335E-2</v>
      </c>
      <c r="P2680" s="264">
        <f t="shared" si="3907"/>
        <v>4.2413333333333324E-2</v>
      </c>
      <c r="Q2680" s="265">
        <f t="shared" si="3908"/>
        <v>6.794E-2</v>
      </c>
      <c r="R2680" s="265">
        <f t="shared" si="3909"/>
        <v>5.4829999999999997E-2</v>
      </c>
      <c r="S2680" s="334">
        <f t="shared" si="3910"/>
        <v>7.0930000000000007E-2</v>
      </c>
      <c r="T2680" s="265">
        <f t="shared" si="3911"/>
        <v>2.683E-2</v>
      </c>
      <c r="W2680" s="265">
        <f t="shared" si="3913"/>
        <v>5.5132499999999994E-2</v>
      </c>
      <c r="Z2680" s="517" t="s">
        <v>35</v>
      </c>
      <c r="AA2680" s="517" t="s">
        <v>1</v>
      </c>
      <c r="AB2680" s="517" t="s">
        <v>2</v>
      </c>
      <c r="AC2680" s="517" t="s">
        <v>9</v>
      </c>
      <c r="AD2680" s="517" t="s">
        <v>12</v>
      </c>
    </row>
    <row r="2681" spans="3:30" ht="17.45" customHeight="1" thickBot="1" x14ac:dyDescent="0.3">
      <c r="C2681" s="116">
        <f t="shared" si="3848"/>
        <v>45777</v>
      </c>
      <c r="D2681" s="126"/>
      <c r="E2681" s="524">
        <v>7.9619999999999996E-2</v>
      </c>
      <c r="F2681" s="126"/>
      <c r="G2681" s="128">
        <v>3.7659999999999999E-2</v>
      </c>
      <c r="H2681" s="129"/>
      <c r="I2681" s="126"/>
      <c r="J2681" s="129">
        <v>4.4979999999999999E-2</v>
      </c>
      <c r="K2681" s="130"/>
      <c r="L2681" s="129">
        <v>3.8289999999999998E-2</v>
      </c>
      <c r="M2681" s="140">
        <f t="shared" si="3904"/>
        <v>4.7068666666666654E-2</v>
      </c>
      <c r="N2681" s="140">
        <f t="shared" si="3905"/>
        <v>3.7024285714285711E-2</v>
      </c>
      <c r="O2681" s="140">
        <f t="shared" si="3906"/>
        <v>3.4036999999999998E-2</v>
      </c>
      <c r="P2681" s="140">
        <f t="shared" si="3907"/>
        <v>4.2972999999999997E-2</v>
      </c>
      <c r="Q2681" s="659">
        <f t="shared" ref="Q2681:Q2686" si="3914">IFERROR(AVERAGE(D2681:E2681),"")</f>
        <v>7.9619999999999996E-2</v>
      </c>
      <c r="R2681" s="308">
        <f t="shared" ref="R2681:R2686" si="3915">IFERROR(AVERAGE(F2681:H2681),"")</f>
        <v>3.7659999999999999E-2</v>
      </c>
      <c r="S2681" s="308">
        <f t="shared" ref="S2681:S2686" si="3916">IFERROR(AVERAGE(I2681:J2681),"")</f>
        <v>4.4979999999999999E-2</v>
      </c>
      <c r="T2681" s="308">
        <f t="shared" ref="T2681:T2686" si="3917">IFERROR(AVERAGE(K2681:L2681),"")</f>
        <v>3.8289999999999998E-2</v>
      </c>
      <c r="U2681" s="315"/>
      <c r="V2681" s="315"/>
      <c r="W2681" s="308">
        <f t="shared" ref="W2681:W2683" si="3918">AVERAGE(Q2681:T2681)</f>
        <v>5.0137499999999995E-2</v>
      </c>
      <c r="Z2681" s="518" t="s">
        <v>58</v>
      </c>
      <c r="AA2681" s="519">
        <f>AVERAGE(D2652:E2681)</f>
        <v>4.7068666666666654E-2</v>
      </c>
      <c r="AB2681" s="519">
        <f>AVERAGE(F2652:H2681)</f>
        <v>3.7024285714285711E-2</v>
      </c>
      <c r="AC2681" s="519">
        <f>AVERAGE(I2652:J2681)</f>
        <v>3.4036999999999998E-2</v>
      </c>
      <c r="AD2681" s="519">
        <f>AVERAGE(K2652:L2681)</f>
        <v>4.2972999999999997E-2</v>
      </c>
    </row>
    <row r="2682" spans="3:30" ht="17.45" customHeight="1" x14ac:dyDescent="0.25">
      <c r="C2682" s="115">
        <f t="shared" si="3848"/>
        <v>45778</v>
      </c>
      <c r="D2682" s="672">
        <v>8.4620000000000001E-2</v>
      </c>
      <c r="E2682" s="124"/>
      <c r="F2682" s="122"/>
      <c r="G2682" s="123"/>
      <c r="H2682" s="124">
        <v>4.9090000000000002E-2</v>
      </c>
      <c r="I2682" s="122">
        <v>4.8009999999999997E-2</v>
      </c>
      <c r="J2682" s="124"/>
      <c r="K2682" s="125">
        <v>2.9180000000000001E-2</v>
      </c>
      <c r="L2682" s="124"/>
      <c r="M2682" s="264">
        <f t="shared" si="3904"/>
        <v>4.7824333333333337E-2</v>
      </c>
      <c r="N2682" s="264">
        <f t="shared" si="3905"/>
        <v>3.6783999999999997E-2</v>
      </c>
      <c r="O2682" s="264">
        <f t="shared" si="3906"/>
        <v>3.4549000000000003E-2</v>
      </c>
      <c r="P2682" s="264">
        <f t="shared" si="3907"/>
        <v>4.2471666666666665E-2</v>
      </c>
      <c r="Q2682" s="334">
        <f t="shared" si="3914"/>
        <v>8.4620000000000001E-2</v>
      </c>
      <c r="R2682" s="265">
        <f t="shared" si="3915"/>
        <v>4.9090000000000002E-2</v>
      </c>
      <c r="S2682" s="265">
        <f t="shared" si="3916"/>
        <v>4.8009999999999997E-2</v>
      </c>
      <c r="T2682" s="265">
        <f t="shared" si="3917"/>
        <v>2.9180000000000001E-2</v>
      </c>
      <c r="W2682" s="265">
        <f t="shared" si="3918"/>
        <v>5.2725000000000001E-2</v>
      </c>
      <c r="Z2682" s="518" t="s">
        <v>59</v>
      </c>
      <c r="AA2682" s="519">
        <f>MAX(D2652:E2681)</f>
        <v>0.13486000000000001</v>
      </c>
      <c r="AB2682" s="519">
        <f>MAX(F2652:H2681)</f>
        <v>7.4950000000000003E-2</v>
      </c>
      <c r="AC2682" s="519">
        <f>MAX(I2652:J2681)</f>
        <v>7.0930000000000007E-2</v>
      </c>
      <c r="AD2682" s="519">
        <f>MAX(K2652:L2681)</f>
        <v>0.18171999999999999</v>
      </c>
    </row>
    <row r="2683" spans="3:30" ht="17.45" customHeight="1" thickBot="1" x14ac:dyDescent="0.3">
      <c r="C2683" s="8">
        <f t="shared" si="3848"/>
        <v>45779</v>
      </c>
      <c r="D2683" s="260"/>
      <c r="E2683" s="261">
        <v>3.7065466170270768E-2</v>
      </c>
      <c r="F2683" s="260"/>
      <c r="G2683" s="262">
        <v>4.5524656363750818E-2</v>
      </c>
      <c r="H2683" s="261"/>
      <c r="I2683" s="260"/>
      <c r="J2683" s="261">
        <v>4.051813458960786E-2</v>
      </c>
      <c r="K2683" s="263"/>
      <c r="L2683" s="261">
        <v>3.1041174761416847E-2</v>
      </c>
      <c r="M2683" s="264">
        <f t="shared" si="3904"/>
        <v>4.6174182205675693E-2</v>
      </c>
      <c r="N2683" s="264">
        <f t="shared" si="3905"/>
        <v>3.5943275896107164E-2</v>
      </c>
      <c r="O2683" s="264">
        <f t="shared" si="3906"/>
        <v>3.4793271152986929E-2</v>
      </c>
      <c r="P2683" s="264">
        <f t="shared" si="3907"/>
        <v>4.0450705825380559E-2</v>
      </c>
      <c r="Q2683" s="265">
        <f t="shared" si="3914"/>
        <v>3.7065466170270768E-2</v>
      </c>
      <c r="R2683" s="265">
        <f t="shared" si="3915"/>
        <v>4.5524656363750818E-2</v>
      </c>
      <c r="S2683" s="265">
        <f t="shared" si="3916"/>
        <v>4.051813458960786E-2</v>
      </c>
      <c r="T2683" s="265">
        <f t="shared" si="3917"/>
        <v>3.1041174761416847E-2</v>
      </c>
      <c r="W2683" s="265">
        <f t="shared" si="3918"/>
        <v>3.8537357971261572E-2</v>
      </c>
      <c r="X2683" s="265">
        <f>AVERAGE(Q2679:T2683)</f>
        <v>4.580397159425232E-2</v>
      </c>
      <c r="Y2683" s="266">
        <v>383</v>
      </c>
      <c r="Z2683" s="520" t="s">
        <v>128</v>
      </c>
      <c r="AA2683" s="521">
        <f>COUNTIF(D2652:E2681,"&gt;=0.075")</f>
        <v>4</v>
      </c>
      <c r="AB2683" s="521">
        <f>COUNTIF(F2652:H2681,"&gt;=0.075")</f>
        <v>0</v>
      </c>
      <c r="AC2683" s="521">
        <f>COUNTIF(I2652:J2681,"&gt;=0.075")</f>
        <v>0</v>
      </c>
      <c r="AD2683" s="521">
        <f>COUNTIF(K2652:L2681,"&gt;=0.075")</f>
        <v>3</v>
      </c>
    </row>
    <row r="2684" spans="3:30" ht="17.45" customHeight="1" thickBot="1" x14ac:dyDescent="0.3">
      <c r="C2684" s="48">
        <f t="shared" si="3848"/>
        <v>45780</v>
      </c>
      <c r="D2684" s="434">
        <v>1.2749450899619623E-2</v>
      </c>
      <c r="E2684" s="436"/>
      <c r="F2684" s="434">
        <v>9.8428199932659721E-3</v>
      </c>
      <c r="G2684" s="438"/>
      <c r="H2684" s="436">
        <v>8.9151755291381994E-3</v>
      </c>
      <c r="I2684" s="434">
        <v>1.0271448236938346E-2</v>
      </c>
      <c r="J2684" s="436"/>
      <c r="K2684" s="437">
        <v>1.2229826223181734E-2</v>
      </c>
      <c r="L2684" s="436"/>
      <c r="M2684" s="651">
        <f t="shared" si="3904"/>
        <v>4.5846163902329672E-2</v>
      </c>
      <c r="N2684" s="651">
        <f t="shared" si="3905"/>
        <v>3.4896647196747281E-2</v>
      </c>
      <c r="O2684" s="651">
        <f t="shared" si="3906"/>
        <v>3.4276652760884874E-2</v>
      </c>
      <c r="P2684" s="651">
        <f t="shared" si="3907"/>
        <v>3.9973366699486618E-2</v>
      </c>
      <c r="Q2684" s="442">
        <f t="shared" si="3914"/>
        <v>1.2749450899619623E-2</v>
      </c>
      <c r="R2684" s="442">
        <f t="shared" si="3915"/>
        <v>9.3789977612020858E-3</v>
      </c>
      <c r="S2684" s="442">
        <f t="shared" si="3916"/>
        <v>1.0271448236938346E-2</v>
      </c>
      <c r="T2684" s="442">
        <f t="shared" si="3917"/>
        <v>1.2229826223181734E-2</v>
      </c>
      <c r="V2684" s="442">
        <f t="shared" ref="V2684:V2685" si="3919">AVERAGE(Q2684:T2684)</f>
        <v>1.1157430780235449E-2</v>
      </c>
      <c r="W2684" s="445"/>
      <c r="X2684" s="257"/>
      <c r="Y2684" s="266">
        <v>383</v>
      </c>
      <c r="AC2684" s="664">
        <f>SUM(AA2683:AD2683)</f>
        <v>7</v>
      </c>
      <c r="AD2684" s="522">
        <f>AVERAGE(AA2681:AD2681)</f>
        <v>4.0275738095238087E-2</v>
      </c>
    </row>
    <row r="2685" spans="3:30" ht="17.45" customHeight="1" x14ac:dyDescent="0.25">
      <c r="C2685" s="435">
        <f t="shared" si="3848"/>
        <v>45781</v>
      </c>
      <c r="D2685" s="434"/>
      <c r="E2685" s="436">
        <v>2.2850374156498692E-2</v>
      </c>
      <c r="F2685" s="434"/>
      <c r="G2685" s="438">
        <v>6.512409071925406E-3</v>
      </c>
      <c r="H2685" s="436"/>
      <c r="I2685" s="434"/>
      <c r="J2685" s="436">
        <v>4.0280435520357698E-3</v>
      </c>
      <c r="K2685" s="437"/>
      <c r="L2685" s="436">
        <v>1.6684026399878989E-2</v>
      </c>
      <c r="M2685" s="651">
        <f t="shared" si="3904"/>
        <v>4.5490843040879643E-2</v>
      </c>
      <c r="N2685" s="651">
        <f t="shared" si="3905"/>
        <v>3.4086144598802291E-2</v>
      </c>
      <c r="O2685" s="651">
        <f t="shared" si="3906"/>
        <v>3.31312542126194E-2</v>
      </c>
      <c r="P2685" s="651">
        <f t="shared" si="3907"/>
        <v>3.9150834246149256E-2</v>
      </c>
      <c r="Q2685" s="442">
        <f t="shared" si="3914"/>
        <v>2.2850374156498692E-2</v>
      </c>
      <c r="R2685" s="442">
        <f t="shared" si="3915"/>
        <v>6.512409071925406E-3</v>
      </c>
      <c r="S2685" s="442">
        <f t="shared" si="3916"/>
        <v>4.0280435520357698E-3</v>
      </c>
      <c r="T2685" s="442">
        <f t="shared" si="3917"/>
        <v>1.6684026399878989E-2</v>
      </c>
      <c r="V2685" s="442">
        <f t="shared" si="3919"/>
        <v>1.2518713295084714E-2</v>
      </c>
      <c r="W2685" s="445"/>
      <c r="X2685" s="265">
        <f>AVERAGE(Q2684:T2685)</f>
        <v>1.1838072037660081E-2</v>
      </c>
      <c r="Y2685" s="266">
        <v>383</v>
      </c>
      <c r="AA2685" s="605">
        <f>AA2681-AA2651</f>
        <v>1.2091247311827945E-2</v>
      </c>
      <c r="AB2685" s="605">
        <f t="shared" ref="AB2685:AD2685" si="3920">AB2681-AB2651</f>
        <v>4.5498412698412663E-3</v>
      </c>
      <c r="AC2685" s="605">
        <f t="shared" si="3920"/>
        <v>4.2150645161290259E-3</v>
      </c>
      <c r="AD2685" s="605">
        <f t="shared" si="3920"/>
        <v>6.1246129032258081E-3</v>
      </c>
    </row>
    <row r="2686" spans="3:30" ht="17.45" customHeight="1" x14ac:dyDescent="0.25">
      <c r="C2686" s="8">
        <f t="shared" si="3848"/>
        <v>45782</v>
      </c>
      <c r="D2686" s="260">
        <v>3.7517964701050746E-2</v>
      </c>
      <c r="E2686" s="261"/>
      <c r="F2686" s="260">
        <v>2.9933742728555233E-2</v>
      </c>
      <c r="G2686" s="262"/>
      <c r="H2686" s="261"/>
      <c r="I2686" s="260">
        <v>2.1180513946320832E-2</v>
      </c>
      <c r="J2686" s="261"/>
      <c r="K2686" s="263">
        <v>2.3025334655490188E-2</v>
      </c>
      <c r="L2686" s="261"/>
      <c r="M2686" s="264">
        <f t="shared" si="3904"/>
        <v>4.5160108530914657E-2</v>
      </c>
      <c r="N2686" s="264">
        <f t="shared" si="3905"/>
        <v>3.4386251533903879E-2</v>
      </c>
      <c r="O2686" s="264">
        <f t="shared" si="3906"/>
        <v>3.3398604677496758E-2</v>
      </c>
      <c r="P2686" s="264">
        <f t="shared" si="3907"/>
        <v>3.8578345401332266E-2</v>
      </c>
      <c r="Q2686" s="265">
        <f t="shared" si="3914"/>
        <v>3.7517964701050746E-2</v>
      </c>
      <c r="R2686" s="265">
        <f t="shared" si="3915"/>
        <v>2.9933742728555233E-2</v>
      </c>
      <c r="S2686" s="265">
        <f t="shared" si="3916"/>
        <v>2.1180513946320832E-2</v>
      </c>
      <c r="T2686" s="265">
        <f t="shared" si="3917"/>
        <v>2.3025334655490188E-2</v>
      </c>
      <c r="W2686" s="265">
        <f t="shared" ref="W2686" si="3921">AVERAGE(Q2686:T2686)</f>
        <v>2.7914389007854246E-2</v>
      </c>
      <c r="AD2686" s="605">
        <f>AD2684-AD2654</f>
        <v>6.7451915002560078E-3</v>
      </c>
    </row>
    <row r="2687" spans="3:30" ht="17.45" customHeight="1" x14ac:dyDescent="0.25">
      <c r="C2687" s="8">
        <f t="shared" si="3848"/>
        <v>45783</v>
      </c>
      <c r="D2687" s="260"/>
      <c r="E2687" s="261">
        <v>1.582180781922414E-2</v>
      </c>
      <c r="F2687" s="260"/>
      <c r="G2687" s="262">
        <v>3.6336273360399525E-2</v>
      </c>
      <c r="H2687" s="261"/>
      <c r="I2687" s="260"/>
      <c r="J2687" s="261">
        <v>3.2815257868872946E-2</v>
      </c>
      <c r="K2687" s="263"/>
      <c r="L2687" s="261">
        <v>2.0710267939704534E-2</v>
      </c>
      <c r="M2687" s="264">
        <f t="shared" si="3904"/>
        <v>4.1192168791555454E-2</v>
      </c>
      <c r="N2687" s="264">
        <f t="shared" si="3905"/>
        <v>3.4887859344201008E-2</v>
      </c>
      <c r="O2687" s="264">
        <f t="shared" si="3906"/>
        <v>3.4150113273125858E-2</v>
      </c>
      <c r="P2687" s="264">
        <f t="shared" si="3907"/>
        <v>3.7699354332655748E-2</v>
      </c>
      <c r="Q2687" s="265">
        <f t="shared" ref="Q2687" si="3922">IFERROR(AVERAGE(D2687:E2687),"")</f>
        <v>1.582180781922414E-2</v>
      </c>
      <c r="R2687" s="265">
        <f t="shared" ref="R2687" si="3923">IFERROR(AVERAGE(F2687:H2687),"")</f>
        <v>3.6336273360399525E-2</v>
      </c>
      <c r="S2687" s="265">
        <f t="shared" ref="S2687" si="3924">IFERROR(AVERAGE(I2687:J2687),"")</f>
        <v>3.2815257868872946E-2</v>
      </c>
      <c r="T2687" s="265">
        <f t="shared" ref="T2687" si="3925">IFERROR(AVERAGE(K2687:L2687),"")</f>
        <v>2.0710267939704534E-2</v>
      </c>
      <c r="W2687" s="265">
        <f t="shared" ref="W2687" si="3926">AVERAGE(Q2687:T2687)</f>
        <v>2.6420901747050286E-2</v>
      </c>
    </row>
    <row r="2688" spans="3:30" ht="17.45" customHeight="1" x14ac:dyDescent="0.25">
      <c r="C2688" s="8">
        <f t="shared" si="3848"/>
        <v>45784</v>
      </c>
      <c r="D2688" s="260">
        <v>3.5444898578307682E-2</v>
      </c>
      <c r="E2688" s="261"/>
      <c r="F2688" s="260"/>
      <c r="G2688" s="262"/>
      <c r="H2688" s="134">
        <v>8.4188415421267898E-2</v>
      </c>
      <c r="I2688" s="260">
        <v>4.9859186567917047E-2</v>
      </c>
      <c r="J2688" s="261"/>
      <c r="K2688" s="263">
        <v>2.5011769972114021E-2</v>
      </c>
      <c r="L2688" s="261"/>
      <c r="M2688" s="264">
        <f t="shared" si="3904"/>
        <v>4.0086998744165721E-2</v>
      </c>
      <c r="N2688" s="264">
        <f t="shared" si="3905"/>
        <v>3.5585528356237225E-2</v>
      </c>
      <c r="O2688" s="264">
        <f t="shared" si="3906"/>
        <v>3.4332086158723088E-2</v>
      </c>
      <c r="P2688" s="264">
        <f t="shared" si="3907"/>
        <v>3.2475746665059549E-2</v>
      </c>
      <c r="Q2688" s="265">
        <f t="shared" ref="Q2688:Q2689" si="3927">IFERROR(AVERAGE(D2688:E2688),"")</f>
        <v>3.5444898578307682E-2</v>
      </c>
      <c r="R2688" s="334">
        <f t="shared" ref="R2688:R2689" si="3928">IFERROR(AVERAGE(F2688:H2688),"")</f>
        <v>8.4188415421267898E-2</v>
      </c>
      <c r="S2688" s="265">
        <f t="shared" ref="S2688:S2689" si="3929">IFERROR(AVERAGE(I2688:J2688),"")</f>
        <v>4.9859186567917047E-2</v>
      </c>
      <c r="T2688" s="265">
        <f t="shared" ref="T2688:T2689" si="3930">IFERROR(AVERAGE(K2688:L2688),"")</f>
        <v>2.5011769972114021E-2</v>
      </c>
      <c r="W2688" s="265">
        <f t="shared" ref="W2688:W2689" si="3931">AVERAGE(Q2688:T2688)</f>
        <v>4.8626067634901661E-2</v>
      </c>
    </row>
    <row r="2689" spans="3:25" ht="17.45" customHeight="1" x14ac:dyDescent="0.25">
      <c r="C2689" s="8">
        <f t="shared" si="3848"/>
        <v>45785</v>
      </c>
      <c r="D2689" s="260"/>
      <c r="E2689" s="261">
        <v>4.7797040286525851E-2</v>
      </c>
      <c r="F2689" s="260"/>
      <c r="G2689" s="262">
        <v>6.9110624277289284E-2</v>
      </c>
      <c r="H2689" s="261"/>
      <c r="I2689" s="260"/>
      <c r="J2689" s="261">
        <v>4.5321886460466573E-2</v>
      </c>
      <c r="K2689" s="263"/>
      <c r="L2689" s="261">
        <v>5.0062941877765971E-2</v>
      </c>
      <c r="M2689" s="264">
        <f t="shared" si="3904"/>
        <v>4.0221900087049921E-2</v>
      </c>
      <c r="N2689" s="264">
        <f t="shared" si="3905"/>
        <v>3.5869546192731208E-2</v>
      </c>
      <c r="O2689" s="264">
        <f t="shared" si="3906"/>
        <v>3.4322815707405314E-2</v>
      </c>
      <c r="P2689" s="264">
        <f t="shared" si="3907"/>
        <v>3.2274511394318403E-2</v>
      </c>
      <c r="Q2689" s="265">
        <f t="shared" si="3927"/>
        <v>4.7797040286525851E-2</v>
      </c>
      <c r="R2689" s="265">
        <f t="shared" si="3928"/>
        <v>6.9110624277289284E-2</v>
      </c>
      <c r="S2689" s="265">
        <f t="shared" si="3929"/>
        <v>4.5321886460466573E-2</v>
      </c>
      <c r="T2689" s="265">
        <f t="shared" si="3930"/>
        <v>5.0062941877765971E-2</v>
      </c>
      <c r="W2689" s="265">
        <f t="shared" si="3931"/>
        <v>5.3073123225511921E-2</v>
      </c>
    </row>
    <row r="2690" spans="3:25" ht="17.45" customHeight="1" x14ac:dyDescent="0.25">
      <c r="C2690" s="48">
        <f t="shared" si="3848"/>
        <v>45786</v>
      </c>
      <c r="D2690" s="275">
        <v>3.4638063575292088E-2</v>
      </c>
      <c r="E2690" s="276"/>
      <c r="F2690" s="275">
        <v>7.2836322485300212E-2</v>
      </c>
      <c r="G2690" s="277"/>
      <c r="H2690" s="276">
        <v>7.160523586982484E-2</v>
      </c>
      <c r="I2690" s="275">
        <v>5.6820811438159403E-2</v>
      </c>
      <c r="J2690" s="276"/>
      <c r="K2690" s="278">
        <v>4.233535584169467E-2</v>
      </c>
      <c r="L2690" s="276"/>
      <c r="M2690" s="264">
        <f t="shared" si="3904"/>
        <v>3.9595835539559657E-2</v>
      </c>
      <c r="N2690" s="264">
        <f t="shared" si="3905"/>
        <v>3.6933590717163352E-2</v>
      </c>
      <c r="O2690" s="264">
        <f t="shared" si="3906"/>
        <v>3.4299842755343958E-2</v>
      </c>
      <c r="P2690" s="264">
        <f t="shared" si="3907"/>
        <v>3.2226689922374901E-2</v>
      </c>
      <c r="Q2690" s="265">
        <f t="shared" ref="Q2690:Q2693" si="3932">IFERROR(AVERAGE(D2690:E2690),"")</f>
        <v>3.4638063575292088E-2</v>
      </c>
      <c r="R2690" s="265">
        <f t="shared" ref="R2690:R2693" si="3933">IFERROR(AVERAGE(F2690:H2690),"")</f>
        <v>7.2220779177562533E-2</v>
      </c>
      <c r="S2690" s="265">
        <f t="shared" ref="S2690:S2693" si="3934">IFERROR(AVERAGE(I2690:J2690),"")</f>
        <v>5.6820811438159403E-2</v>
      </c>
      <c r="T2690" s="265">
        <f t="shared" ref="T2690:T2693" si="3935">IFERROR(AVERAGE(K2690:L2690),"")</f>
        <v>4.233535584169467E-2</v>
      </c>
      <c r="W2690" s="265">
        <f t="shared" ref="W2690" si="3936">AVERAGE(Q2690:T2690)</f>
        <v>5.1503752508177174E-2</v>
      </c>
      <c r="X2690" s="265">
        <f>AVERAGE(Q2686:T2690)</f>
        <v>4.1507646824699054E-2</v>
      </c>
      <c r="Y2690" s="266">
        <v>384</v>
      </c>
    </row>
    <row r="2691" spans="3:25" ht="17.45" customHeight="1" x14ac:dyDescent="0.25">
      <c r="C2691" s="435">
        <f t="shared" si="3848"/>
        <v>45787</v>
      </c>
      <c r="D2691" s="434"/>
      <c r="E2691" s="436">
        <v>2.0218094868164931E-2</v>
      </c>
      <c r="F2691" s="434"/>
      <c r="G2691" s="438">
        <v>2.9448704798444882E-2</v>
      </c>
      <c r="H2691" s="436"/>
      <c r="I2691" s="434"/>
      <c r="J2691" s="436">
        <v>1.6449576517705414E-2</v>
      </c>
      <c r="K2691" s="437"/>
      <c r="L2691" s="436">
        <v>2.447930332049152E-2</v>
      </c>
      <c r="M2691" s="651">
        <f t="shared" si="3904"/>
        <v>3.8284772035165143E-2</v>
      </c>
      <c r="N2691" s="651">
        <f t="shared" si="3905"/>
        <v>3.5978410854261775E-2</v>
      </c>
      <c r="O2691" s="651">
        <f t="shared" si="3906"/>
        <v>3.3382828639267476E-2</v>
      </c>
      <c r="P2691" s="651">
        <f t="shared" si="3907"/>
        <v>3.1190666699724614E-2</v>
      </c>
      <c r="Q2691" s="442">
        <f t="shared" si="3932"/>
        <v>2.0218094868164931E-2</v>
      </c>
      <c r="R2691" s="442">
        <f t="shared" si="3933"/>
        <v>2.9448704798444882E-2</v>
      </c>
      <c r="S2691" s="442">
        <f t="shared" si="3934"/>
        <v>1.6449576517705414E-2</v>
      </c>
      <c r="T2691" s="442">
        <f t="shared" si="3935"/>
        <v>2.447930332049152E-2</v>
      </c>
      <c r="V2691" s="442">
        <f t="shared" ref="V2691:V2692" si="3937">AVERAGE(Q2691:T2691)</f>
        <v>2.2648919876201688E-2</v>
      </c>
      <c r="W2691" s="445"/>
      <c r="X2691" s="257"/>
      <c r="Y2691" s="266">
        <v>384</v>
      </c>
    </row>
    <row r="2692" spans="3:25" ht="17.45" customHeight="1" x14ac:dyDescent="0.25">
      <c r="C2692" s="435">
        <f t="shared" si="3848"/>
        <v>45788</v>
      </c>
      <c r="D2692" s="434">
        <v>1.1480408075289206E-2</v>
      </c>
      <c r="E2692" s="436"/>
      <c r="F2692" s="434">
        <v>1.6426162380074556E-2</v>
      </c>
      <c r="G2692" s="438"/>
      <c r="H2692" s="436"/>
      <c r="I2692" s="434">
        <v>6.2721726317853605E-3</v>
      </c>
      <c r="J2692" s="436"/>
      <c r="K2692" s="437">
        <v>2.210225638537611E-2</v>
      </c>
      <c r="L2692" s="436"/>
      <c r="M2692" s="651">
        <f t="shared" si="3904"/>
        <v>3.6358452304341461E-2</v>
      </c>
      <c r="N2692" s="651">
        <f t="shared" si="3905"/>
        <v>3.5352586922263909E-2</v>
      </c>
      <c r="O2692" s="651">
        <f t="shared" si="3906"/>
        <v>3.195623439366032E-2</v>
      </c>
      <c r="P2692" s="651">
        <f t="shared" si="3907"/>
        <v>3.0682075245903821E-2</v>
      </c>
      <c r="Q2692" s="442">
        <f t="shared" si="3932"/>
        <v>1.1480408075289206E-2</v>
      </c>
      <c r="R2692" s="442">
        <f t="shared" si="3933"/>
        <v>1.6426162380074556E-2</v>
      </c>
      <c r="S2692" s="442">
        <f t="shared" si="3934"/>
        <v>6.2721726317853605E-3</v>
      </c>
      <c r="T2692" s="442">
        <f t="shared" si="3935"/>
        <v>2.210225638537611E-2</v>
      </c>
      <c r="V2692" s="442">
        <f t="shared" si="3937"/>
        <v>1.407024986813131E-2</v>
      </c>
      <c r="W2692" s="445"/>
      <c r="X2692" s="265">
        <f>AVERAGE(Q2691:T2692)</f>
        <v>1.8359584872166497E-2</v>
      </c>
      <c r="Y2692" s="266">
        <v>384</v>
      </c>
    </row>
    <row r="2693" spans="3:25" ht="17.45" customHeight="1" x14ac:dyDescent="0.25">
      <c r="C2693" s="8">
        <f t="shared" si="3848"/>
        <v>45789</v>
      </c>
      <c r="D2693" s="260"/>
      <c r="E2693" s="261">
        <v>2.6954398629651696E-2</v>
      </c>
      <c r="F2693" s="260"/>
      <c r="G2693" s="262">
        <v>2.5655005674787994E-2</v>
      </c>
      <c r="H2693" s="261"/>
      <c r="I2693" s="260"/>
      <c r="J2693" s="261">
        <v>1.5320009937812278E-2</v>
      </c>
      <c r="K2693" s="263"/>
      <c r="L2693" s="261">
        <v>2.8807016971978353E-2</v>
      </c>
      <c r="M2693" s="264">
        <f t="shared" si="3904"/>
        <v>3.6649598925329853E-2</v>
      </c>
      <c r="N2693" s="264">
        <f t="shared" si="3905"/>
        <v>3.534501565582928E-2</v>
      </c>
      <c r="O2693" s="264">
        <f t="shared" si="3906"/>
        <v>3.1995901391587395E-2</v>
      </c>
      <c r="P2693" s="264">
        <f t="shared" si="3907"/>
        <v>3.0805309144969768E-2</v>
      </c>
      <c r="Q2693" s="265">
        <f t="shared" si="3932"/>
        <v>2.6954398629651696E-2</v>
      </c>
      <c r="R2693" s="265">
        <f t="shared" si="3933"/>
        <v>2.5655005674787994E-2</v>
      </c>
      <c r="S2693" s="265">
        <f t="shared" si="3934"/>
        <v>1.5320009937812278E-2</v>
      </c>
      <c r="T2693" s="265">
        <f t="shared" si="3935"/>
        <v>2.8807016971978353E-2</v>
      </c>
      <c r="W2693" s="265">
        <f t="shared" ref="W2693" si="3938">AVERAGE(Q2693:T2693)</f>
        <v>2.4184107803557581E-2</v>
      </c>
    </row>
    <row r="2694" spans="3:25" ht="17.45" customHeight="1" x14ac:dyDescent="0.25">
      <c r="C2694" s="8">
        <f t="shared" si="3848"/>
        <v>45790</v>
      </c>
      <c r="D2694" s="260">
        <v>4.0167523010811841E-2</v>
      </c>
      <c r="E2694" s="261"/>
      <c r="F2694" s="260"/>
      <c r="G2694" s="262"/>
      <c r="H2694" s="261">
        <v>2.7598635249220592E-2</v>
      </c>
      <c r="I2694" s="260">
        <v>2.1421569285600513E-2</v>
      </c>
      <c r="J2694" s="261"/>
      <c r="K2694" s="263">
        <v>3.8694183273973663E-2</v>
      </c>
      <c r="L2694" s="261"/>
      <c r="M2694" s="264">
        <f t="shared" si="3904"/>
        <v>3.757684969235691E-2</v>
      </c>
      <c r="N2694" s="264">
        <f t="shared" si="3905"/>
        <v>3.5929833805807006E-2</v>
      </c>
      <c r="O2694" s="264">
        <f t="shared" si="3906"/>
        <v>3.2332620367774081E-2</v>
      </c>
      <c r="P2694" s="264">
        <f t="shared" si="3907"/>
        <v>3.1514115254102221E-2</v>
      </c>
      <c r="Q2694" s="265">
        <f t="shared" ref="Q2694:Q2695" si="3939">IFERROR(AVERAGE(D2694:E2694),"")</f>
        <v>4.0167523010811841E-2</v>
      </c>
      <c r="R2694" s="265">
        <f t="shared" ref="R2694:R2695" si="3940">IFERROR(AVERAGE(F2694:H2694),"")</f>
        <v>2.7598635249220592E-2</v>
      </c>
      <c r="S2694" s="265">
        <f t="shared" ref="S2694:S2695" si="3941">IFERROR(AVERAGE(I2694:J2694),"")</f>
        <v>2.1421569285600513E-2</v>
      </c>
      <c r="T2694" s="265">
        <f t="shared" ref="T2694:T2695" si="3942">IFERROR(AVERAGE(K2694:L2694),"")</f>
        <v>3.8694183273973663E-2</v>
      </c>
      <c r="W2694" s="265">
        <f t="shared" ref="W2694:W2695" si="3943">AVERAGE(Q2694:T2694)</f>
        <v>3.1970477704901655E-2</v>
      </c>
    </row>
    <row r="2695" spans="3:25" ht="17.45" customHeight="1" x14ac:dyDescent="0.25">
      <c r="C2695" s="8">
        <f t="shared" si="3848"/>
        <v>45791</v>
      </c>
      <c r="D2695" s="260"/>
      <c r="E2695" s="261">
        <v>4.3699776594924966E-2</v>
      </c>
      <c r="F2695" s="260"/>
      <c r="G2695" s="262">
        <v>5.69644059309014E-2</v>
      </c>
      <c r="H2695" s="261"/>
      <c r="I2695" s="260"/>
      <c r="J2695" s="261">
        <v>3.4939245005583999E-2</v>
      </c>
      <c r="K2695" s="263"/>
      <c r="L2695" s="261">
        <v>4.5642867129770878E-2</v>
      </c>
      <c r="M2695" s="264">
        <f t="shared" si="3904"/>
        <v>3.7764842245521082E-2</v>
      </c>
      <c r="N2695" s="264">
        <f t="shared" si="3905"/>
        <v>3.6363959689547053E-2</v>
      </c>
      <c r="O2695" s="264">
        <f t="shared" si="3906"/>
        <v>3.2217261867960215E-2</v>
      </c>
      <c r="P2695" s="264">
        <f t="shared" si="3907"/>
        <v>3.1656210825094587E-2</v>
      </c>
      <c r="Q2695" s="265">
        <f t="shared" si="3939"/>
        <v>4.3699776594924966E-2</v>
      </c>
      <c r="R2695" s="265">
        <f t="shared" si="3940"/>
        <v>5.69644059309014E-2</v>
      </c>
      <c r="S2695" s="265">
        <f t="shared" si="3941"/>
        <v>3.4939245005583999E-2</v>
      </c>
      <c r="T2695" s="265">
        <f t="shared" si="3942"/>
        <v>4.5642867129770878E-2</v>
      </c>
      <c r="W2695" s="265">
        <f t="shared" si="3943"/>
        <v>4.5311573665295313E-2</v>
      </c>
    </row>
    <row r="2696" spans="3:25" ht="17.45" customHeight="1" x14ac:dyDescent="0.25">
      <c r="C2696" s="48">
        <f t="shared" si="3848"/>
        <v>45792</v>
      </c>
      <c r="D2696" s="275">
        <v>3.2464722842807631E-2</v>
      </c>
      <c r="E2696" s="276"/>
      <c r="F2696" s="275">
        <v>4.1212975187344514E-2</v>
      </c>
      <c r="G2696" s="277"/>
      <c r="H2696" s="276">
        <v>4.3715869744907272E-2</v>
      </c>
      <c r="I2696" s="275">
        <v>2.8734297463584829E-2</v>
      </c>
      <c r="J2696" s="276"/>
      <c r="K2696" s="278">
        <v>2.8974618360581687E-2</v>
      </c>
      <c r="L2696" s="276"/>
      <c r="M2696" s="264">
        <f t="shared" si="3904"/>
        <v>3.7656333006948005E-2</v>
      </c>
      <c r="N2696" s="264">
        <f t="shared" si="3905"/>
        <v>3.6975355259039965E-2</v>
      </c>
      <c r="O2696" s="264">
        <f t="shared" si="3906"/>
        <v>3.1240738450079703E-2</v>
      </c>
      <c r="P2696" s="264">
        <f t="shared" si="3907"/>
        <v>3.1813031437113976E-2</v>
      </c>
      <c r="Q2696" s="265">
        <f t="shared" ref="Q2696" si="3944">IFERROR(AVERAGE(D2696:E2696),"")</f>
        <v>3.2464722842807631E-2</v>
      </c>
      <c r="R2696" s="265">
        <f t="shared" ref="R2696" si="3945">IFERROR(AVERAGE(F2696:H2696),"")</f>
        <v>4.246442246612589E-2</v>
      </c>
      <c r="S2696" s="265">
        <f t="shared" ref="S2696" si="3946">IFERROR(AVERAGE(I2696:J2696),"")</f>
        <v>2.8734297463584829E-2</v>
      </c>
      <c r="T2696" s="265">
        <f t="shared" ref="T2696" si="3947">IFERROR(AVERAGE(K2696:L2696),"")</f>
        <v>2.8974618360581687E-2</v>
      </c>
      <c r="W2696" s="265">
        <f t="shared" ref="W2696" si="3948">AVERAGE(Q2696:T2696)</f>
        <v>3.3159515283275008E-2</v>
      </c>
    </row>
    <row r="2697" spans="3:25" ht="17.45" customHeight="1" x14ac:dyDescent="0.25">
      <c r="C2697" s="8">
        <f t="shared" ref="C2697:C2760" si="3949">C2696+1</f>
        <v>45793</v>
      </c>
      <c r="D2697" s="260"/>
      <c r="E2697" s="261">
        <v>3.6132575500946139E-2</v>
      </c>
      <c r="F2697" s="260"/>
      <c r="G2697" s="262">
        <v>3.1359208928686023E-2</v>
      </c>
      <c r="H2697" s="261"/>
      <c r="I2697" s="260"/>
      <c r="J2697" s="261">
        <v>2.8206158091320613E-2</v>
      </c>
      <c r="K2697" s="263"/>
      <c r="L2697" s="261">
        <v>3.6170481263959976E-2</v>
      </c>
      <c r="M2697" s="264">
        <f t="shared" si="3904"/>
        <v>3.7364085523646208E-2</v>
      </c>
      <c r="N2697" s="264">
        <f t="shared" si="3905"/>
        <v>3.6265904085573841E-2</v>
      </c>
      <c r="O2697" s="264">
        <f t="shared" si="3906"/>
        <v>3.032727705312372E-2</v>
      </c>
      <c r="P2697" s="264">
        <f t="shared" si="3907"/>
        <v>3.1949380812579302E-2</v>
      </c>
      <c r="Q2697" s="265">
        <f t="shared" ref="Q2697:Q2699" si="3950">IFERROR(AVERAGE(D2697:E2697),"")</f>
        <v>3.6132575500946139E-2</v>
      </c>
      <c r="R2697" s="265">
        <f t="shared" ref="R2697:R2699" si="3951">IFERROR(AVERAGE(F2697:H2697),"")</f>
        <v>3.1359208928686023E-2</v>
      </c>
      <c r="S2697" s="265">
        <f t="shared" ref="S2697:S2699" si="3952">IFERROR(AVERAGE(I2697:J2697),"")</f>
        <v>2.8206158091320613E-2</v>
      </c>
      <c r="T2697" s="265">
        <f t="shared" ref="T2697:T2699" si="3953">IFERROR(AVERAGE(K2697:L2697),"")</f>
        <v>3.6170481263959976E-2</v>
      </c>
      <c r="W2697" s="265">
        <f t="shared" ref="W2697" si="3954">AVERAGE(Q2697:T2697)</f>
        <v>3.296710594622819E-2</v>
      </c>
      <c r="X2697" s="265">
        <f>AVERAGE(Q2693:T2697)</f>
        <v>3.3518556080651553E-2</v>
      </c>
      <c r="Y2697" s="266">
        <v>385</v>
      </c>
    </row>
    <row r="2698" spans="3:25" ht="17.45" customHeight="1" x14ac:dyDescent="0.25">
      <c r="C2698" s="435">
        <f t="shared" si="3949"/>
        <v>45794</v>
      </c>
      <c r="D2698" s="434">
        <v>2.2004242031614805E-2</v>
      </c>
      <c r="E2698" s="436"/>
      <c r="F2698" s="434">
        <v>9.5869315478222996E-3</v>
      </c>
      <c r="G2698" s="438"/>
      <c r="H2698" s="436"/>
      <c r="I2698" s="434">
        <v>7.4237845039904276E-3</v>
      </c>
      <c r="J2698" s="436"/>
      <c r="K2698" s="437">
        <v>2.3188255564822232E-2</v>
      </c>
      <c r="L2698" s="436"/>
      <c r="M2698" s="651">
        <f t="shared" si="3904"/>
        <v>3.6903893591366699E-2</v>
      </c>
      <c r="N2698" s="651">
        <f t="shared" si="3905"/>
        <v>3.5532959272654485E-2</v>
      </c>
      <c r="O2698" s="651">
        <f t="shared" si="3906"/>
        <v>2.8782736536590067E-2</v>
      </c>
      <c r="P2698" s="651">
        <f t="shared" si="3907"/>
        <v>3.2000322664740045E-2</v>
      </c>
      <c r="Q2698" s="442">
        <f t="shared" si="3950"/>
        <v>2.2004242031614805E-2</v>
      </c>
      <c r="R2698" s="442">
        <f t="shared" si="3951"/>
        <v>9.5869315478222996E-3</v>
      </c>
      <c r="S2698" s="442">
        <f t="shared" si="3952"/>
        <v>7.4237845039904276E-3</v>
      </c>
      <c r="T2698" s="442">
        <f t="shared" si="3953"/>
        <v>2.3188255564822232E-2</v>
      </c>
      <c r="V2698" s="442">
        <f t="shared" ref="V2698:V2699" si="3955">AVERAGE(Q2698:T2698)</f>
        <v>1.5550803412062442E-2</v>
      </c>
      <c r="W2698" s="445"/>
      <c r="X2698" s="257"/>
      <c r="Y2698" s="266">
        <v>385</v>
      </c>
    </row>
    <row r="2699" spans="3:25" ht="17.45" customHeight="1" x14ac:dyDescent="0.25">
      <c r="C2699" s="435">
        <f t="shared" si="3949"/>
        <v>45795</v>
      </c>
      <c r="D2699" s="434"/>
      <c r="E2699" s="436">
        <v>1.6593948220471905E-2</v>
      </c>
      <c r="F2699" s="434"/>
      <c r="G2699" s="438">
        <v>1.1173583281662578E-2</v>
      </c>
      <c r="H2699" s="436"/>
      <c r="I2699" s="434"/>
      <c r="J2699" s="436">
        <v>6.7810032275604816E-3</v>
      </c>
      <c r="K2699" s="437"/>
      <c r="L2699" s="436">
        <v>2.4290018037000389E-2</v>
      </c>
      <c r="M2699" s="651">
        <f t="shared" si="3904"/>
        <v>3.6896025198715758E-2</v>
      </c>
      <c r="N2699" s="651">
        <f t="shared" si="3905"/>
        <v>3.5335918794987702E-2</v>
      </c>
      <c r="O2699" s="651">
        <f t="shared" si="3906"/>
        <v>2.8544769977508752E-2</v>
      </c>
      <c r="P2699" s="651">
        <f t="shared" si="3907"/>
        <v>3.2012656599306723E-2</v>
      </c>
      <c r="Q2699" s="442">
        <f t="shared" si="3950"/>
        <v>1.6593948220471905E-2</v>
      </c>
      <c r="R2699" s="442">
        <f t="shared" si="3951"/>
        <v>1.1173583281662578E-2</v>
      </c>
      <c r="S2699" s="442">
        <f t="shared" si="3952"/>
        <v>6.7810032275604816E-3</v>
      </c>
      <c r="T2699" s="442">
        <f t="shared" si="3953"/>
        <v>2.4290018037000389E-2</v>
      </c>
      <c r="V2699" s="442">
        <f t="shared" si="3955"/>
        <v>1.4709638191673837E-2</v>
      </c>
      <c r="W2699" s="445"/>
      <c r="X2699" s="265">
        <f>AVERAGE(Q2698:T2699)</f>
        <v>1.5130220801868139E-2</v>
      </c>
      <c r="Y2699" s="266">
        <v>385</v>
      </c>
    </row>
    <row r="2700" spans="3:25" ht="17.45" customHeight="1" x14ac:dyDescent="0.25">
      <c r="C2700" s="8">
        <f t="shared" si="3949"/>
        <v>45796</v>
      </c>
      <c r="D2700" s="260">
        <v>4.0715253163997447E-2</v>
      </c>
      <c r="E2700" s="261"/>
      <c r="F2700" s="260"/>
      <c r="G2700" s="262"/>
      <c r="H2700" s="261">
        <v>5.7126158931652585E-2</v>
      </c>
      <c r="I2700" s="260">
        <v>3.9645223218062534E-2</v>
      </c>
      <c r="J2700" s="261"/>
      <c r="K2700" s="263">
        <v>5.3389658430135697E-2</v>
      </c>
      <c r="L2700" s="261"/>
      <c r="M2700" s="264">
        <f t="shared" si="3904"/>
        <v>3.7826200304182343E-2</v>
      </c>
      <c r="N2700" s="264">
        <f t="shared" si="3905"/>
        <v>3.6510951907320635E-2</v>
      </c>
      <c r="O2700" s="264">
        <f t="shared" si="3906"/>
        <v>2.9402944084777501E-2</v>
      </c>
      <c r="P2700" s="264">
        <f t="shared" si="3907"/>
        <v>3.3305645213644576E-2</v>
      </c>
      <c r="Q2700" s="265">
        <f t="shared" ref="Q2700:Q2701" si="3956">IFERROR(AVERAGE(D2700:E2700),"")</f>
        <v>4.0715253163997447E-2</v>
      </c>
      <c r="R2700" s="265">
        <f t="shared" ref="R2700:R2701" si="3957">IFERROR(AVERAGE(F2700:H2700),"")</f>
        <v>5.7126158931652585E-2</v>
      </c>
      <c r="S2700" s="265">
        <f t="shared" ref="S2700:S2701" si="3958">IFERROR(AVERAGE(I2700:J2700),"")</f>
        <v>3.9645223218062534E-2</v>
      </c>
      <c r="T2700" s="265">
        <f t="shared" ref="T2700:T2701" si="3959">IFERROR(AVERAGE(K2700:L2700),"")</f>
        <v>5.3389658430135697E-2</v>
      </c>
      <c r="W2700" s="265">
        <f t="shared" ref="W2700:W2701" si="3960">AVERAGE(Q2700:T2700)</f>
        <v>4.7719073435962073E-2</v>
      </c>
    </row>
    <row r="2701" spans="3:25" ht="17.45" customHeight="1" x14ac:dyDescent="0.25">
      <c r="C2701" s="8">
        <f t="shared" si="3949"/>
        <v>45797</v>
      </c>
      <c r="D2701" s="260"/>
      <c r="E2701" s="261">
        <v>4.8146599822921771E-2</v>
      </c>
      <c r="F2701" s="260"/>
      <c r="G2701" s="262">
        <v>5.0067062452736961E-2</v>
      </c>
      <c r="H2701" s="261"/>
      <c r="I2701" s="260"/>
      <c r="J2701" s="261">
        <v>4.2606697654413529E-2</v>
      </c>
      <c r="K2701" s="263"/>
      <c r="L2701" s="261">
        <v>4.7017744088666213E-2</v>
      </c>
      <c r="M2701" s="264">
        <f t="shared" si="3904"/>
        <v>3.8835086964946398E-2</v>
      </c>
      <c r="N2701" s="264">
        <f t="shared" si="3905"/>
        <v>3.7638010834541692E-2</v>
      </c>
      <c r="O2701" s="264">
        <f t="shared" si="3906"/>
        <v>3.0163500673257952E-2</v>
      </c>
      <c r="P2701" s="264">
        <f t="shared" si="3907"/>
        <v>3.4446236683266782E-2</v>
      </c>
      <c r="Q2701" s="265">
        <f t="shared" si="3956"/>
        <v>4.8146599822921771E-2</v>
      </c>
      <c r="R2701" s="265">
        <f t="shared" si="3957"/>
        <v>5.0067062452736961E-2</v>
      </c>
      <c r="S2701" s="265">
        <f t="shared" si="3958"/>
        <v>4.2606697654413529E-2</v>
      </c>
      <c r="T2701" s="265">
        <f t="shared" si="3959"/>
        <v>4.7017744088666213E-2</v>
      </c>
      <c r="W2701" s="265">
        <f t="shared" si="3960"/>
        <v>4.6959526004684615E-2</v>
      </c>
    </row>
    <row r="2702" spans="3:25" ht="17.45" customHeight="1" x14ac:dyDescent="0.25">
      <c r="C2702" s="48">
        <f t="shared" si="3949"/>
        <v>45798</v>
      </c>
      <c r="D2702" s="275">
        <v>5.479311818266485E-2</v>
      </c>
      <c r="E2702" s="276"/>
      <c r="F2702" s="275">
        <v>5.4197882183520528E-2</v>
      </c>
      <c r="G2702" s="277"/>
      <c r="H2702" s="276">
        <v>5.5723279166959717E-2</v>
      </c>
      <c r="I2702" s="275">
        <v>4.7348138657747292E-2</v>
      </c>
      <c r="J2702" s="276"/>
      <c r="K2702" s="278">
        <v>3.8969338329225278E-2</v>
      </c>
      <c r="L2702" s="276"/>
      <c r="M2702" s="264">
        <f t="shared" si="3904"/>
        <v>3.9230857571035234E-2</v>
      </c>
      <c r="N2702" s="264">
        <f t="shared" si="3905"/>
        <v>3.7423186873126839E-2</v>
      </c>
      <c r="O2702" s="264">
        <f t="shared" si="3906"/>
        <v>3.0149438628516202E-2</v>
      </c>
      <c r="P2702" s="264">
        <f t="shared" si="3907"/>
        <v>3.4967214627574288E-2</v>
      </c>
      <c r="Q2702" s="265">
        <f t="shared" ref="Q2702:Q2707" si="3961">IFERROR(AVERAGE(D2702:E2702),"")</f>
        <v>5.479311818266485E-2</v>
      </c>
      <c r="R2702" s="265">
        <f t="shared" ref="R2702:R2707" si="3962">IFERROR(AVERAGE(F2702:H2702),"")</f>
        <v>5.4960580675240123E-2</v>
      </c>
      <c r="S2702" s="265">
        <f t="shared" ref="S2702:S2707" si="3963">IFERROR(AVERAGE(I2702:J2702),"")</f>
        <v>4.7348138657747292E-2</v>
      </c>
      <c r="T2702" s="265">
        <f t="shared" ref="T2702:T2707" si="3964">IFERROR(AVERAGE(K2702:L2702),"")</f>
        <v>3.8969338329225278E-2</v>
      </c>
      <c r="W2702" s="265">
        <f t="shared" ref="W2702:W2704" si="3965">AVERAGE(Q2702:T2702)</f>
        <v>4.9017793961219386E-2</v>
      </c>
    </row>
    <row r="2703" spans="3:25" ht="17.45" customHeight="1" x14ac:dyDescent="0.25">
      <c r="C2703" s="8">
        <f t="shared" si="3949"/>
        <v>45799</v>
      </c>
      <c r="D2703" s="260"/>
      <c r="E2703" s="261">
        <v>4.8933882847479529E-2</v>
      </c>
      <c r="F2703" s="260"/>
      <c r="G2703" s="262">
        <v>6.4312015111909412E-2</v>
      </c>
      <c r="H2703" s="261"/>
      <c r="I2703" s="260"/>
      <c r="J2703" s="261">
        <v>4.2587125986803177E-2</v>
      </c>
      <c r="K2703" s="263"/>
      <c r="L2703" s="261">
        <v>5.5607932891306361E-2</v>
      </c>
      <c r="M2703" s="264">
        <f t="shared" si="3904"/>
        <v>3.8846320332617881E-2</v>
      </c>
      <c r="N2703" s="264">
        <f t="shared" si="3905"/>
        <v>3.808267301918139E-2</v>
      </c>
      <c r="O2703" s="264">
        <f t="shared" si="3906"/>
        <v>3.0432009494742968E-2</v>
      </c>
      <c r="P2703" s="264">
        <f t="shared" si="3907"/>
        <v>3.5392479057284508E-2</v>
      </c>
      <c r="Q2703" s="265">
        <f t="shared" si="3961"/>
        <v>4.8933882847479529E-2</v>
      </c>
      <c r="R2703" s="265">
        <f t="shared" si="3962"/>
        <v>6.4312015111909412E-2</v>
      </c>
      <c r="S2703" s="265">
        <f t="shared" si="3963"/>
        <v>4.2587125986803177E-2</v>
      </c>
      <c r="T2703" s="265">
        <f t="shared" si="3964"/>
        <v>5.5607932891306361E-2</v>
      </c>
      <c r="W2703" s="265">
        <f t="shared" si="3965"/>
        <v>5.2860239209374618E-2</v>
      </c>
    </row>
    <row r="2704" spans="3:25" ht="17.45" customHeight="1" x14ac:dyDescent="0.25">
      <c r="C2704" s="8">
        <f t="shared" si="3949"/>
        <v>45800</v>
      </c>
      <c r="D2704" s="260">
        <v>5.4569301400857188E-2</v>
      </c>
      <c r="E2704" s="261"/>
      <c r="F2704" s="260">
        <v>3.2121648943795371E-2</v>
      </c>
      <c r="G2704" s="262"/>
      <c r="H2704" s="261"/>
      <c r="I2704" s="260">
        <v>2.3016612190630843E-2</v>
      </c>
      <c r="J2704" s="261"/>
      <c r="K2704" s="263">
        <v>3.9847308116509821E-2</v>
      </c>
      <c r="L2704" s="261"/>
      <c r="M2704" s="264">
        <f t="shared" si="3904"/>
        <v>3.9077297045979779E-2</v>
      </c>
      <c r="N2704" s="264">
        <f t="shared" si="3905"/>
        <v>3.8075862989004117E-2</v>
      </c>
      <c r="O2704" s="264">
        <f t="shared" si="3906"/>
        <v>3.0007563234430667E-2</v>
      </c>
      <c r="P2704" s="264">
        <f t="shared" si="3907"/>
        <v>3.5782722661168172E-2</v>
      </c>
      <c r="Q2704" s="265">
        <f t="shared" si="3961"/>
        <v>5.4569301400857188E-2</v>
      </c>
      <c r="R2704" s="265">
        <f t="shared" si="3962"/>
        <v>3.2121648943795371E-2</v>
      </c>
      <c r="S2704" s="265">
        <f t="shared" si="3963"/>
        <v>2.3016612190630843E-2</v>
      </c>
      <c r="T2704" s="265">
        <f t="shared" si="3964"/>
        <v>3.9847308116509821E-2</v>
      </c>
      <c r="W2704" s="265">
        <f t="shared" si="3965"/>
        <v>3.7388717662948309E-2</v>
      </c>
      <c r="X2704" s="265">
        <f>AVERAGE(Q2700:T2704)</f>
        <v>4.6789070054837803E-2</v>
      </c>
      <c r="Y2704" s="266">
        <v>386</v>
      </c>
    </row>
    <row r="2705" spans="3:30" ht="17.45" customHeight="1" x14ac:dyDescent="0.25">
      <c r="C2705" s="435">
        <f t="shared" si="3949"/>
        <v>45801</v>
      </c>
      <c r="D2705" s="434"/>
      <c r="E2705" s="436">
        <v>1.8845551682971952E-2</v>
      </c>
      <c r="F2705" s="434"/>
      <c r="G2705" s="438">
        <v>1.3623905237852256E-2</v>
      </c>
      <c r="H2705" s="436"/>
      <c r="I2705" s="434"/>
      <c r="J2705" s="436">
        <v>8.2115639277657027E-3</v>
      </c>
      <c r="K2705" s="437"/>
      <c r="L2705" s="436">
        <v>3.1150512471262957E-2</v>
      </c>
      <c r="M2705" s="651">
        <f t="shared" si="3904"/>
        <v>3.8319815435412186E-2</v>
      </c>
      <c r="N2705" s="651">
        <f t="shared" si="3905"/>
        <v>3.7324545995799902E-2</v>
      </c>
      <c r="O2705" s="651">
        <f t="shared" si="3906"/>
        <v>2.9063948698689522E-2</v>
      </c>
      <c r="P2705" s="651">
        <f t="shared" si="3907"/>
        <v>3.5727739743543596E-2</v>
      </c>
      <c r="Q2705" s="442">
        <f t="shared" si="3961"/>
        <v>1.8845551682971952E-2</v>
      </c>
      <c r="R2705" s="442">
        <f t="shared" si="3962"/>
        <v>1.3623905237852256E-2</v>
      </c>
      <c r="S2705" s="442">
        <f t="shared" si="3963"/>
        <v>8.2115639277657027E-3</v>
      </c>
      <c r="T2705" s="442">
        <f t="shared" si="3964"/>
        <v>3.1150512471262957E-2</v>
      </c>
      <c r="V2705" s="442">
        <f t="shared" ref="V2705:V2706" si="3966">AVERAGE(Q2705:T2705)</f>
        <v>1.7957883329963217E-2</v>
      </c>
      <c r="W2705" s="445"/>
      <c r="X2705" s="257"/>
      <c r="Y2705" s="266">
        <v>386</v>
      </c>
    </row>
    <row r="2706" spans="3:30" ht="17.45" customHeight="1" x14ac:dyDescent="0.25">
      <c r="C2706" s="435">
        <f t="shared" si="3949"/>
        <v>45802</v>
      </c>
      <c r="D2706" s="434">
        <v>3.0585124831247937E-2</v>
      </c>
      <c r="E2706" s="436"/>
      <c r="F2706" s="434"/>
      <c r="G2706" s="438"/>
      <c r="H2706" s="436">
        <v>1.0036891051347151E-2</v>
      </c>
      <c r="I2706" s="434">
        <v>5.1288669580689464E-3</v>
      </c>
      <c r="J2706" s="436"/>
      <c r="K2706" s="437">
        <v>2.1831314252768404E-2</v>
      </c>
      <c r="L2706" s="436"/>
      <c r="M2706" s="651">
        <f t="shared" si="3904"/>
        <v>3.6300652929787111E-2</v>
      </c>
      <c r="N2706" s="651">
        <f t="shared" si="3905"/>
        <v>3.6559314311552675E-2</v>
      </c>
      <c r="O2706" s="651">
        <f t="shared" si="3906"/>
        <v>2.8239244263958484E-2</v>
      </c>
      <c r="P2706" s="651">
        <f t="shared" si="3907"/>
        <v>3.1462116885302545E-2</v>
      </c>
      <c r="Q2706" s="442">
        <f t="shared" si="3961"/>
        <v>3.0585124831247937E-2</v>
      </c>
      <c r="R2706" s="442">
        <f t="shared" si="3962"/>
        <v>1.0036891051347151E-2</v>
      </c>
      <c r="S2706" s="442">
        <f t="shared" si="3963"/>
        <v>5.1288669580689464E-3</v>
      </c>
      <c r="T2706" s="442">
        <f t="shared" si="3964"/>
        <v>2.1831314252768404E-2</v>
      </c>
      <c r="V2706" s="442">
        <f t="shared" si="3966"/>
        <v>1.689554927335811E-2</v>
      </c>
      <c r="W2706" s="445"/>
      <c r="X2706" s="265">
        <f>AVERAGE(Q2705:T2706)</f>
        <v>1.7426716301660664E-2</v>
      </c>
      <c r="Y2706" s="266">
        <v>386</v>
      </c>
    </row>
    <row r="2707" spans="3:30" ht="17.45" customHeight="1" x14ac:dyDescent="0.25">
      <c r="C2707" s="8">
        <f t="shared" si="3949"/>
        <v>45803</v>
      </c>
      <c r="D2707" s="260"/>
      <c r="E2707" s="261">
        <v>1.5923704351474069E-2</v>
      </c>
      <c r="F2707" s="260"/>
      <c r="G2707" s="262">
        <v>2.0318648977232324E-2</v>
      </c>
      <c r="H2707" s="261"/>
      <c r="I2707" s="260"/>
      <c r="J2707" s="261">
        <v>8.960889346402932E-3</v>
      </c>
      <c r="K2707" s="263"/>
      <c r="L2707" s="261">
        <v>1.9198841919813459E-2</v>
      </c>
      <c r="M2707" s="264">
        <f t="shared" si="3904"/>
        <v>3.6150776408169584E-2</v>
      </c>
      <c r="N2707" s="264">
        <f t="shared" si="3905"/>
        <v>3.6685847139473593E-2</v>
      </c>
      <c r="O2707" s="264">
        <f t="shared" si="3906"/>
        <v>2.8263940575505249E-2</v>
      </c>
      <c r="P2707" s="264">
        <f t="shared" si="3907"/>
        <v>3.1291744949296332E-2</v>
      </c>
      <c r="Q2707" s="265">
        <f t="shared" si="3961"/>
        <v>1.5923704351474069E-2</v>
      </c>
      <c r="R2707" s="265">
        <f t="shared" si="3962"/>
        <v>2.0318648977232324E-2</v>
      </c>
      <c r="S2707" s="265">
        <f t="shared" si="3963"/>
        <v>8.960889346402932E-3</v>
      </c>
      <c r="T2707" s="265">
        <f t="shared" si="3964"/>
        <v>1.9198841919813459E-2</v>
      </c>
      <c r="W2707" s="265">
        <f t="shared" ref="W2707" si="3967">AVERAGE(Q2707:T2707)</f>
        <v>1.6100521148730697E-2</v>
      </c>
    </row>
    <row r="2708" spans="3:30" ht="17.45" customHeight="1" x14ac:dyDescent="0.25">
      <c r="C2708" s="48">
        <f t="shared" si="3949"/>
        <v>45804</v>
      </c>
      <c r="D2708" s="275">
        <v>4.0990652422533427E-2</v>
      </c>
      <c r="E2708" s="276"/>
      <c r="F2708" s="275">
        <v>2.463512838864617E-2</v>
      </c>
      <c r="G2708" s="277"/>
      <c r="H2708" s="276">
        <v>2.5153139987412945E-2</v>
      </c>
      <c r="I2708" s="275">
        <v>2.7369139656373723E-2</v>
      </c>
      <c r="J2708" s="276"/>
      <c r="K2708" s="278">
        <v>3.8302060620869799E-2</v>
      </c>
      <c r="L2708" s="276"/>
      <c r="M2708" s="264">
        <f t="shared" si="3904"/>
        <v>3.7188798155587371E-2</v>
      </c>
      <c r="N2708" s="264">
        <f t="shared" si="3905"/>
        <v>3.7356654807360994E-2</v>
      </c>
      <c r="O2708" s="264">
        <f t="shared" si="3906"/>
        <v>2.901591189738438E-2</v>
      </c>
      <c r="P2708" s="264">
        <f t="shared" si="3907"/>
        <v>3.2022480303325322E-2</v>
      </c>
      <c r="Q2708" s="265">
        <f t="shared" ref="Q2708:Q2709" si="3968">IFERROR(AVERAGE(D2708:E2708),"")</f>
        <v>4.0990652422533427E-2</v>
      </c>
      <c r="R2708" s="265">
        <f t="shared" ref="R2708:R2709" si="3969">IFERROR(AVERAGE(F2708:H2708),"")</f>
        <v>2.4894134188029556E-2</v>
      </c>
      <c r="S2708" s="265">
        <f t="shared" ref="S2708:S2709" si="3970">IFERROR(AVERAGE(I2708:J2708),"")</f>
        <v>2.7369139656373723E-2</v>
      </c>
      <c r="T2708" s="265">
        <f t="shared" ref="T2708:T2709" si="3971">IFERROR(AVERAGE(K2708:L2708),"")</f>
        <v>3.8302060620869799E-2</v>
      </c>
      <c r="W2708" s="265">
        <f t="shared" ref="W2708:W2709" si="3972">AVERAGE(Q2708:T2708)</f>
        <v>3.2888996721951627E-2</v>
      </c>
    </row>
    <row r="2709" spans="3:30" ht="17.45" customHeight="1" thickBot="1" x14ac:dyDescent="0.3">
      <c r="C2709" s="8">
        <f t="shared" si="3949"/>
        <v>45805</v>
      </c>
      <c r="D2709" s="260"/>
      <c r="E2709" s="261">
        <v>7.359249069803464E-2</v>
      </c>
      <c r="F2709" s="260"/>
      <c r="G2709" s="262">
        <v>5.3679236132960356E-2</v>
      </c>
      <c r="H2709" s="261"/>
      <c r="I2709" s="260"/>
      <c r="J2709" s="261">
        <v>3.6349849584388506E-2</v>
      </c>
      <c r="K2709" s="263"/>
      <c r="L2709" s="261">
        <v>3.7178339894175051E-2</v>
      </c>
      <c r="M2709" s="264">
        <f t="shared" si="3904"/>
        <v>3.8429214512188517E-2</v>
      </c>
      <c r="N2709" s="264">
        <f t="shared" si="3905"/>
        <v>3.801491869687415E-2</v>
      </c>
      <c r="O2709" s="264">
        <f t="shared" si="3906"/>
        <v>2.9050240216863994E-2</v>
      </c>
      <c r="P2709" s="264">
        <f t="shared" si="3907"/>
        <v>3.2341424966464499E-2</v>
      </c>
      <c r="Q2709" s="265">
        <f t="shared" si="3968"/>
        <v>7.359249069803464E-2</v>
      </c>
      <c r="R2709" s="265">
        <f t="shared" si="3969"/>
        <v>5.3679236132960356E-2</v>
      </c>
      <c r="S2709" s="265">
        <f t="shared" si="3970"/>
        <v>3.6349849584388506E-2</v>
      </c>
      <c r="T2709" s="265">
        <f t="shared" si="3971"/>
        <v>3.7178339894175051E-2</v>
      </c>
      <c r="W2709" s="265">
        <f t="shared" si="3972"/>
        <v>5.0199979077389635E-2</v>
      </c>
    </row>
    <row r="2710" spans="3:30" ht="17.45" customHeight="1" thickBot="1" x14ac:dyDescent="0.3">
      <c r="C2710" s="8">
        <f t="shared" si="3949"/>
        <v>45806</v>
      </c>
      <c r="D2710" s="260">
        <v>5.8502417837466854E-2</v>
      </c>
      <c r="E2710" s="261"/>
      <c r="F2710" s="260">
        <v>4.4619320993947151E-2</v>
      </c>
      <c r="G2710" s="262"/>
      <c r="H2710" s="261"/>
      <c r="I2710" s="260">
        <v>4.1398311226269274E-2</v>
      </c>
      <c r="J2710" s="261"/>
      <c r="K2710" s="263">
        <v>2.7808794535957915E-2</v>
      </c>
      <c r="L2710" s="261"/>
      <c r="M2710" s="264">
        <f t="shared" si="3904"/>
        <v>3.811462844010409E-2</v>
      </c>
      <c r="N2710" s="264">
        <f t="shared" si="3905"/>
        <v>3.7723185010986919E-2</v>
      </c>
      <c r="O2710" s="264">
        <f t="shared" si="3906"/>
        <v>2.8065850591072972E-2</v>
      </c>
      <c r="P2710" s="264">
        <f t="shared" si="3907"/>
        <v>3.2374051450996429E-2</v>
      </c>
      <c r="Q2710" s="265">
        <f t="shared" ref="Q2710:Q2715" si="3973">IFERROR(AVERAGE(D2710:E2710),"")</f>
        <v>5.8502417837466854E-2</v>
      </c>
      <c r="R2710" s="265">
        <f t="shared" ref="R2710:R2715" si="3974">IFERROR(AVERAGE(F2710:H2710),"")</f>
        <v>4.4619320993947151E-2</v>
      </c>
      <c r="S2710" s="265">
        <f t="shared" ref="S2710:S2715" si="3975">IFERROR(AVERAGE(I2710:J2710),"")</f>
        <v>4.1398311226269274E-2</v>
      </c>
      <c r="T2710" s="265">
        <f t="shared" ref="T2710:T2715" si="3976">IFERROR(AVERAGE(K2710:L2710),"")</f>
        <v>2.7808794535957915E-2</v>
      </c>
      <c r="W2710" s="265">
        <f t="shared" ref="W2710:W2711" si="3977">AVERAGE(Q2710:T2710)</f>
        <v>4.30822111484103E-2</v>
      </c>
      <c r="Z2710" s="514" t="s">
        <v>94</v>
      </c>
      <c r="AA2710" s="515">
        <v>2025</v>
      </c>
      <c r="AB2710" s="516"/>
      <c r="AC2710" s="516"/>
      <c r="AD2710" s="516"/>
    </row>
    <row r="2711" spans="3:30" ht="17.45" customHeight="1" x14ac:dyDescent="0.25">
      <c r="C2711" s="8">
        <f t="shared" si="3949"/>
        <v>45807</v>
      </c>
      <c r="D2711" s="260"/>
      <c r="E2711" s="261">
        <v>3.1466403702803993E-2</v>
      </c>
      <c r="F2711" s="260"/>
      <c r="G2711" s="262">
        <v>3.954759676184634E-2</v>
      </c>
      <c r="H2711" s="261"/>
      <c r="I2711" s="260"/>
      <c r="J2711" s="261">
        <v>4.3338626073445678E-2</v>
      </c>
      <c r="K2711" s="263"/>
      <c r="L2711" s="261">
        <v>5.449562718096998E-2</v>
      </c>
      <c r="M2711" s="264">
        <f t="shared" si="3904"/>
        <v>3.6509508563530885E-2</v>
      </c>
      <c r="N2711" s="264">
        <f t="shared" si="3905"/>
        <v>3.7777116347039674E-2</v>
      </c>
      <c r="O2711" s="264">
        <f t="shared" si="3906"/>
        <v>2.8011138126854494E-2</v>
      </c>
      <c r="P2711" s="264">
        <f t="shared" si="3907"/>
        <v>3.2914239023695425E-2</v>
      </c>
      <c r="Q2711" s="265">
        <f t="shared" si="3973"/>
        <v>3.1466403702803993E-2</v>
      </c>
      <c r="R2711" s="265">
        <f t="shared" si="3974"/>
        <v>3.954759676184634E-2</v>
      </c>
      <c r="S2711" s="265">
        <f t="shared" si="3975"/>
        <v>4.3338626073445678E-2</v>
      </c>
      <c r="T2711" s="265">
        <f t="shared" si="3976"/>
        <v>5.449562718096998E-2</v>
      </c>
      <c r="W2711" s="265">
        <f t="shared" si="3977"/>
        <v>4.2212063429766501E-2</v>
      </c>
      <c r="X2711" s="265">
        <f>AVERAGE(Q2707:T2711)</f>
        <v>3.6896754305249753E-2</v>
      </c>
      <c r="Y2711" s="266">
        <v>387</v>
      </c>
      <c r="Z2711" s="517" t="s">
        <v>35</v>
      </c>
      <c r="AA2711" s="517" t="s">
        <v>1</v>
      </c>
      <c r="AB2711" s="517" t="s">
        <v>2</v>
      </c>
      <c r="AC2711" s="517" t="s">
        <v>9</v>
      </c>
      <c r="AD2711" s="517" t="s">
        <v>12</v>
      </c>
    </row>
    <row r="2712" spans="3:30" ht="17.45" customHeight="1" thickBot="1" x14ac:dyDescent="0.3">
      <c r="C2712" s="459">
        <f t="shared" si="3949"/>
        <v>45808</v>
      </c>
      <c r="D2712" s="460">
        <v>3.4691541822468752E-2</v>
      </c>
      <c r="E2712" s="461"/>
      <c r="F2712" s="460"/>
      <c r="G2712" s="463"/>
      <c r="H2712" s="461">
        <v>5.2222471070518355E-2</v>
      </c>
      <c r="I2712" s="460">
        <v>1.3451078126001735E-2</v>
      </c>
      <c r="J2712" s="461"/>
      <c r="K2712" s="462">
        <v>2.4534173669982635E-2</v>
      </c>
      <c r="L2712" s="461"/>
      <c r="M2712" s="673">
        <f t="shared" si="3904"/>
        <v>3.4845226624279836E-2</v>
      </c>
      <c r="N2712" s="673">
        <f t="shared" si="3905"/>
        <v>3.7866615520483052E-2</v>
      </c>
      <c r="O2712" s="673">
        <f t="shared" si="3906"/>
        <v>2.6859174064387883E-2</v>
      </c>
      <c r="P2712" s="673">
        <f t="shared" si="3907"/>
        <v>3.2759378146028181E-2</v>
      </c>
      <c r="Q2712" s="466">
        <f t="shared" si="3973"/>
        <v>3.4691541822468752E-2</v>
      </c>
      <c r="R2712" s="466">
        <f t="shared" si="3974"/>
        <v>5.2222471070518355E-2</v>
      </c>
      <c r="S2712" s="466">
        <f t="shared" si="3975"/>
        <v>1.3451078126001735E-2</v>
      </c>
      <c r="T2712" s="466">
        <f t="shared" si="3976"/>
        <v>2.4534173669982635E-2</v>
      </c>
      <c r="U2712" s="315"/>
      <c r="V2712" s="466">
        <f t="shared" ref="V2712:V2713" si="3978">AVERAGE(Q2712:T2712)</f>
        <v>3.1224816172242872E-2</v>
      </c>
      <c r="W2712" s="467"/>
      <c r="X2712" s="257"/>
      <c r="Y2712" s="266">
        <v>387</v>
      </c>
      <c r="Z2712" s="518" t="s">
        <v>58</v>
      </c>
      <c r="AA2712" s="519">
        <f>AVERAGE(D2682:E2712)</f>
        <v>3.6450864475109528E-2</v>
      </c>
      <c r="AB2712" s="519">
        <f>AVERAGE(F2682:H2712)</f>
        <v>3.8178376200469634E-2</v>
      </c>
      <c r="AC2712" s="519">
        <f>AVERAGE(I2682:J2712)</f>
        <v>2.7541458771988277E-2</v>
      </c>
      <c r="AD2712" s="519">
        <f>AVERAGE(K2682:L2712)</f>
        <v>3.2643914334865985E-2</v>
      </c>
    </row>
    <row r="2713" spans="3:30" ht="17.45" customHeight="1" x14ac:dyDescent="0.25">
      <c r="C2713" s="465">
        <f t="shared" si="3949"/>
        <v>45809</v>
      </c>
      <c r="D2713" s="469"/>
      <c r="E2713" s="470">
        <v>1.2940854479328922E-2</v>
      </c>
      <c r="F2713" s="469"/>
      <c r="G2713" s="472">
        <v>2.5768966363705108E-2</v>
      </c>
      <c r="H2713" s="470"/>
      <c r="I2713" s="469"/>
      <c r="J2713" s="470">
        <v>8.3799047963849394E-3</v>
      </c>
      <c r="K2713" s="471"/>
      <c r="L2713" s="470">
        <v>1.8961517077306103E-2</v>
      </c>
      <c r="M2713" s="651">
        <f t="shared" si="3904"/>
        <v>3.4041072901248449E-2</v>
      </c>
      <c r="N2713" s="651">
        <f t="shared" si="3905"/>
        <v>3.730216723476746E-2</v>
      </c>
      <c r="O2713" s="651">
        <f t="shared" si="3906"/>
        <v>2.578789973794712E-2</v>
      </c>
      <c r="P2713" s="651">
        <f t="shared" si="3907"/>
        <v>3.2356722889891158E-2</v>
      </c>
      <c r="Q2713" s="442">
        <f t="shared" si="3973"/>
        <v>1.2940854479328922E-2</v>
      </c>
      <c r="R2713" s="442">
        <f t="shared" si="3974"/>
        <v>2.5768966363705108E-2</v>
      </c>
      <c r="S2713" s="442">
        <f t="shared" si="3975"/>
        <v>8.3799047963849394E-3</v>
      </c>
      <c r="T2713" s="442">
        <f t="shared" si="3976"/>
        <v>1.8961517077306103E-2</v>
      </c>
      <c r="V2713" s="442">
        <f t="shared" si="3978"/>
        <v>1.651281067918127E-2</v>
      </c>
      <c r="W2713" s="445"/>
      <c r="X2713" s="265">
        <f>AVERAGE(Q2712:T2713)</f>
        <v>2.3868813425712072E-2</v>
      </c>
      <c r="Y2713" s="266">
        <v>387</v>
      </c>
      <c r="Z2713" s="518" t="s">
        <v>59</v>
      </c>
      <c r="AA2713" s="519">
        <f>MAX(D2682:E2712)</f>
        <v>8.4620000000000001E-2</v>
      </c>
      <c r="AB2713" s="519">
        <f>MAX(F2682:H2712)</f>
        <v>8.4188415421267898E-2</v>
      </c>
      <c r="AC2713" s="519">
        <f>MAX(I2682:J2712)</f>
        <v>5.6820811438159403E-2</v>
      </c>
      <c r="AD2713" s="519">
        <f>MAX(K2682:L2712)</f>
        <v>5.5607932891306361E-2</v>
      </c>
    </row>
    <row r="2714" spans="3:30" ht="17.45" customHeight="1" thickBot="1" x14ac:dyDescent="0.3">
      <c r="C2714" s="48">
        <f t="shared" si="3949"/>
        <v>45810</v>
      </c>
      <c r="D2714" s="275">
        <v>4.6631679748874437E-2</v>
      </c>
      <c r="E2714" s="276"/>
      <c r="F2714" s="275">
        <v>4.4290695622159003E-2</v>
      </c>
      <c r="G2714" s="277"/>
      <c r="H2714" s="276">
        <v>3.8009901306670847E-2</v>
      </c>
      <c r="I2714" s="275">
        <v>2.7881457605501963E-2</v>
      </c>
      <c r="J2714" s="276"/>
      <c r="K2714" s="278">
        <v>2.2858216239539271E-2</v>
      </c>
      <c r="L2714" s="276"/>
      <c r="M2714" s="264">
        <f t="shared" si="3904"/>
        <v>3.5170480529556937E-2</v>
      </c>
      <c r="N2714" s="264">
        <f t="shared" si="3905"/>
        <v>3.9117670132093919E-2</v>
      </c>
      <c r="O2714" s="264">
        <f t="shared" si="3906"/>
        <v>2.6374900050232571E-2</v>
      </c>
      <c r="P2714" s="264">
        <f t="shared" si="3907"/>
        <v>3.2711002557103082E-2</v>
      </c>
      <c r="Q2714" s="265">
        <f t="shared" si="3973"/>
        <v>4.6631679748874437E-2</v>
      </c>
      <c r="R2714" s="265">
        <f t="shared" si="3974"/>
        <v>4.1150298464414925E-2</v>
      </c>
      <c r="S2714" s="265">
        <f t="shared" si="3975"/>
        <v>2.7881457605501963E-2</v>
      </c>
      <c r="T2714" s="265">
        <f t="shared" si="3976"/>
        <v>2.2858216239539271E-2</v>
      </c>
      <c r="W2714" s="265">
        <f t="shared" ref="W2714:W2715" si="3979">AVERAGE(Q2714:T2714)</f>
        <v>3.4630413014582653E-2</v>
      </c>
      <c r="Z2714" s="520" t="s">
        <v>128</v>
      </c>
      <c r="AA2714" s="521">
        <f>COUNTIF(D2682:E2712,"&gt;=0.075")</f>
        <v>1</v>
      </c>
      <c r="AB2714" s="521">
        <f>COUNTIF(F2682:H2712,"&gt;=0.075")</f>
        <v>1</v>
      </c>
      <c r="AC2714" s="521">
        <f>COUNTIF(I2682:J2712,"&gt;=0.075")</f>
        <v>0</v>
      </c>
      <c r="AD2714" s="521">
        <f>COUNTIF(K2682:L2712,"&gt;=0.075")</f>
        <v>0</v>
      </c>
    </row>
    <row r="2715" spans="3:30" ht="17.45" customHeight="1" thickBot="1" x14ac:dyDescent="0.3">
      <c r="C2715" s="8">
        <f t="shared" si="3949"/>
        <v>45811</v>
      </c>
      <c r="D2715" s="260"/>
      <c r="E2715" s="261">
        <v>3.9350883123966257E-2</v>
      </c>
      <c r="F2715" s="260"/>
      <c r="G2715" s="262">
        <v>4.8750430051643472E-2</v>
      </c>
      <c r="H2715" s="261"/>
      <c r="I2715" s="260"/>
      <c r="J2715" s="261">
        <v>2.997682023135901E-2</v>
      </c>
      <c r="K2715" s="263"/>
      <c r="L2715" s="261">
        <v>3.4264705097814145E-2</v>
      </c>
      <c r="M2715" s="264">
        <f t="shared" si="3904"/>
        <v>3.5720497495139183E-2</v>
      </c>
      <c r="N2715" s="264">
        <f t="shared" si="3905"/>
        <v>4.0324470731514427E-2</v>
      </c>
      <c r="O2715" s="264">
        <f t="shared" si="3906"/>
        <v>2.7239859272876685E-2</v>
      </c>
      <c r="P2715" s="264">
        <f t="shared" si="3907"/>
        <v>3.3297025180367583E-2</v>
      </c>
      <c r="Q2715" s="265">
        <f t="shared" si="3973"/>
        <v>3.9350883123966257E-2</v>
      </c>
      <c r="R2715" s="265">
        <f t="shared" si="3974"/>
        <v>4.8750430051643472E-2</v>
      </c>
      <c r="S2715" s="265">
        <f t="shared" si="3975"/>
        <v>2.997682023135901E-2</v>
      </c>
      <c r="T2715" s="265">
        <f t="shared" si="3976"/>
        <v>3.4264705097814145E-2</v>
      </c>
      <c r="W2715" s="265">
        <f t="shared" si="3979"/>
        <v>3.8085709626195723E-2</v>
      </c>
      <c r="AC2715" s="664">
        <f>SUM(AA2714:AD2714)</f>
        <v>2</v>
      </c>
      <c r="AD2715" s="522">
        <f>AVERAGE(AA2712:AD2712)</f>
        <v>3.3703653445608356E-2</v>
      </c>
    </row>
    <row r="2716" spans="3:30" ht="17.45" customHeight="1" x14ac:dyDescent="0.25">
      <c r="C2716" s="8">
        <f t="shared" si="3949"/>
        <v>45812</v>
      </c>
      <c r="D2716" s="260">
        <v>4.6463469031741277E-2</v>
      </c>
      <c r="E2716" s="261"/>
      <c r="F2716" s="260">
        <v>2.3620765028171477E-2</v>
      </c>
      <c r="G2716" s="262"/>
      <c r="H2716" s="261"/>
      <c r="I2716" s="260">
        <v>3.3509610956991245E-2</v>
      </c>
      <c r="J2716" s="261"/>
      <c r="K2716" s="263">
        <v>3.1490260159421767E-2</v>
      </c>
      <c r="L2716" s="261"/>
      <c r="M2716" s="264">
        <f t="shared" si="3904"/>
        <v>3.6018680972828877E-2</v>
      </c>
      <c r="N2716" s="264">
        <f t="shared" si="3905"/>
        <v>4.0144099940074895E-2</v>
      </c>
      <c r="O2716" s="264">
        <f t="shared" si="3906"/>
        <v>2.7650829173232364E-2</v>
      </c>
      <c r="P2716" s="264">
        <f t="shared" si="3907"/>
        <v>3.3579189363831974E-2</v>
      </c>
      <c r="Q2716" s="265">
        <f t="shared" ref="Q2716:Q2722" si="3980">IFERROR(AVERAGE(D2716:E2716),"")</f>
        <v>4.6463469031741277E-2</v>
      </c>
      <c r="R2716" s="265">
        <f t="shared" ref="R2716:R2722" si="3981">IFERROR(AVERAGE(F2716:H2716),"")</f>
        <v>2.3620765028171477E-2</v>
      </c>
      <c r="S2716" s="265">
        <f t="shared" ref="S2716:S2722" si="3982">IFERROR(AVERAGE(I2716:J2716),"")</f>
        <v>3.3509610956991245E-2</v>
      </c>
      <c r="T2716" s="265">
        <f t="shared" ref="T2716:T2722" si="3983">IFERROR(AVERAGE(K2716:L2716),"")</f>
        <v>3.1490260159421767E-2</v>
      </c>
      <c r="W2716" s="265">
        <f t="shared" ref="W2716:W2718" si="3984">AVERAGE(Q2716:T2716)</f>
        <v>3.3771026294081442E-2</v>
      </c>
      <c r="AA2716" s="605">
        <f>AA2712-AA2681</f>
        <v>-1.0617802191557127E-2</v>
      </c>
      <c r="AB2716" s="605">
        <f t="shared" ref="AB2716:AD2716" si="3985">AB2712-AB2681</f>
        <v>1.154090486183923E-3</v>
      </c>
      <c r="AC2716" s="605">
        <f t="shared" si="3985"/>
        <v>-6.4955412280117211E-3</v>
      </c>
      <c r="AD2716" s="605">
        <f t="shared" si="3985"/>
        <v>-1.0329085665134012E-2</v>
      </c>
    </row>
    <row r="2717" spans="3:30" ht="17.45" customHeight="1" x14ac:dyDescent="0.25">
      <c r="C2717" s="8">
        <f t="shared" si="3949"/>
        <v>45813</v>
      </c>
      <c r="D2717" s="260"/>
      <c r="E2717" s="261">
        <v>3.1318738347545783E-2</v>
      </c>
      <c r="F2717" s="260"/>
      <c r="G2717" s="262">
        <v>2.6940323225426617E-2</v>
      </c>
      <c r="H2717" s="261"/>
      <c r="I2717" s="260"/>
      <c r="J2717" s="261">
        <v>3.2373155270963662E-2</v>
      </c>
      <c r="K2717" s="263"/>
      <c r="L2717" s="261">
        <v>3.6328314503357023E-2</v>
      </c>
      <c r="M2717" s="264">
        <f t="shared" si="3904"/>
        <v>3.6535245323772926E-2</v>
      </c>
      <c r="N2717" s="264">
        <f t="shared" si="3905"/>
        <v>3.9875644221932821E-2</v>
      </c>
      <c r="O2717" s="264">
        <f t="shared" si="3906"/>
        <v>2.7636092419968721E-2</v>
      </c>
      <c r="P2717" s="264">
        <f t="shared" si="3907"/>
        <v>3.409979091595372E-2</v>
      </c>
      <c r="Q2717" s="265">
        <f t="shared" si="3980"/>
        <v>3.1318738347545783E-2</v>
      </c>
      <c r="R2717" s="265">
        <f t="shared" si="3981"/>
        <v>2.6940323225426617E-2</v>
      </c>
      <c r="S2717" s="265">
        <f t="shared" si="3982"/>
        <v>3.2373155270963662E-2</v>
      </c>
      <c r="T2717" s="265">
        <f t="shared" si="3983"/>
        <v>3.6328314503357023E-2</v>
      </c>
      <c r="W2717" s="265">
        <f t="shared" si="3984"/>
        <v>3.1740132836823268E-2</v>
      </c>
      <c r="AD2717" s="605">
        <f>AD2715-AD2684</f>
        <v>-6.5720846496297308E-3</v>
      </c>
    </row>
    <row r="2718" spans="3:30" ht="17.45" customHeight="1" x14ac:dyDescent="0.25">
      <c r="C2718" s="8">
        <f t="shared" si="3949"/>
        <v>45814</v>
      </c>
      <c r="D2718" s="260">
        <v>5.245325464684767E-2</v>
      </c>
      <c r="E2718" s="261"/>
      <c r="F2718" s="260"/>
      <c r="G2718" s="262"/>
      <c r="H2718" s="261">
        <v>2.7437960402041196E-2</v>
      </c>
      <c r="I2718" s="260">
        <v>3.3113008950749305E-2</v>
      </c>
      <c r="J2718" s="261"/>
      <c r="K2718" s="263">
        <v>1.7852201437790927E-2</v>
      </c>
      <c r="L2718" s="261"/>
      <c r="M2718" s="264">
        <f t="shared" si="3904"/>
        <v>3.7102190526057593E-2</v>
      </c>
      <c r="N2718" s="264">
        <f t="shared" si="3905"/>
        <v>3.8254202649954903E-2</v>
      </c>
      <c r="O2718" s="264">
        <f t="shared" si="3906"/>
        <v>2.7077886499396464E-2</v>
      </c>
      <c r="P2718" s="264">
        <f t="shared" si="3907"/>
        <v>3.3861138631476287E-2</v>
      </c>
      <c r="Q2718" s="265">
        <f t="shared" si="3980"/>
        <v>5.245325464684767E-2</v>
      </c>
      <c r="R2718" s="265">
        <f t="shared" si="3981"/>
        <v>2.7437960402041196E-2</v>
      </c>
      <c r="S2718" s="265">
        <f t="shared" si="3982"/>
        <v>3.3113008950749305E-2</v>
      </c>
      <c r="T2718" s="265">
        <f t="shared" si="3983"/>
        <v>1.7852201437790927E-2</v>
      </c>
      <c r="W2718" s="265">
        <f t="shared" si="3984"/>
        <v>3.2714106359357273E-2</v>
      </c>
      <c r="X2718" s="265">
        <f>AVERAGE(Q2714:T2718)</f>
        <v>3.4188277626208075E-2</v>
      </c>
      <c r="Y2718" s="266">
        <v>388</v>
      </c>
    </row>
    <row r="2719" spans="3:30" ht="17.45" customHeight="1" x14ac:dyDescent="0.25">
      <c r="C2719" s="435">
        <f t="shared" si="3949"/>
        <v>45815</v>
      </c>
      <c r="D2719" s="434"/>
      <c r="E2719" s="436">
        <v>2.06213012813358E-2</v>
      </c>
      <c r="F2719" s="434"/>
      <c r="G2719" s="438">
        <v>1.9525533002014334E-2</v>
      </c>
      <c r="H2719" s="436"/>
      <c r="I2719" s="434"/>
      <c r="J2719" s="436">
        <v>8.2803301918236028E-3</v>
      </c>
      <c r="K2719" s="437"/>
      <c r="L2719" s="436">
        <v>1.9944485611647373E-2</v>
      </c>
      <c r="M2719" s="651">
        <f t="shared" si="3904"/>
        <v>3.6196332559217934E-2</v>
      </c>
      <c r="N2719" s="651">
        <f t="shared" si="3905"/>
        <v>3.6837485756375618E-2</v>
      </c>
      <c r="O2719" s="651">
        <f t="shared" si="3906"/>
        <v>2.5843167957108368E-2</v>
      </c>
      <c r="P2719" s="651">
        <f t="shared" si="3907"/>
        <v>3.2857190089272327E-2</v>
      </c>
      <c r="Q2719" s="442">
        <f t="shared" si="3980"/>
        <v>2.06213012813358E-2</v>
      </c>
      <c r="R2719" s="442">
        <f t="shared" si="3981"/>
        <v>1.9525533002014334E-2</v>
      </c>
      <c r="S2719" s="442">
        <f t="shared" si="3982"/>
        <v>8.2803301918236028E-3</v>
      </c>
      <c r="T2719" s="442">
        <f t="shared" si="3983"/>
        <v>1.9944485611647373E-2</v>
      </c>
      <c r="V2719" s="442">
        <f t="shared" ref="V2719:V2720" si="3986">AVERAGE(Q2719:T2719)</f>
        <v>1.7092912521705278E-2</v>
      </c>
      <c r="W2719" s="445"/>
      <c r="X2719" s="257"/>
      <c r="Y2719" s="266">
        <v>388</v>
      </c>
    </row>
    <row r="2720" spans="3:30" ht="17.45" customHeight="1" x14ac:dyDescent="0.25">
      <c r="C2720" s="48">
        <f t="shared" si="3949"/>
        <v>45816</v>
      </c>
      <c r="D2720" s="434">
        <v>1.6302554907103139E-2</v>
      </c>
      <c r="E2720" s="436"/>
      <c r="F2720" s="434">
        <v>1.2773767764495673E-2</v>
      </c>
      <c r="G2720" s="438"/>
      <c r="H2720" s="436">
        <v>1.4243239113685089E-2</v>
      </c>
      <c r="I2720" s="434">
        <v>5.7762299638939724E-3</v>
      </c>
      <c r="J2720" s="436"/>
      <c r="K2720" s="437">
        <v>1.1748648318730076E-2</v>
      </c>
      <c r="L2720" s="436"/>
      <c r="M2720" s="651">
        <f t="shared" si="3904"/>
        <v>3.558514893694497E-2</v>
      </c>
      <c r="N2720" s="651">
        <f t="shared" si="3905"/>
        <v>3.3482498571320067E-2</v>
      </c>
      <c r="O2720" s="651">
        <f t="shared" si="3906"/>
        <v>2.4141681907966187E-2</v>
      </c>
      <c r="P2720" s="651">
        <f t="shared" si="3907"/>
        <v>3.1837633171840178E-2</v>
      </c>
      <c r="Q2720" s="442">
        <f t="shared" si="3980"/>
        <v>1.6302554907103139E-2</v>
      </c>
      <c r="R2720" s="442">
        <f t="shared" si="3981"/>
        <v>1.350850343909038E-2</v>
      </c>
      <c r="S2720" s="442">
        <f t="shared" si="3982"/>
        <v>5.7762299638939724E-3</v>
      </c>
      <c r="T2720" s="442">
        <f t="shared" si="3983"/>
        <v>1.1748648318730076E-2</v>
      </c>
      <c r="V2720" s="442">
        <f t="shared" si="3986"/>
        <v>1.1833984157204392E-2</v>
      </c>
      <c r="W2720" s="445"/>
      <c r="X2720" s="265">
        <f>AVERAGE(Q2719:T2720)</f>
        <v>1.4463448339454834E-2</v>
      </c>
      <c r="Y2720" s="266">
        <v>388</v>
      </c>
    </row>
    <row r="2721" spans="3:25" ht="17.45" customHeight="1" x14ac:dyDescent="0.25">
      <c r="C2721" s="8">
        <f t="shared" si="3949"/>
        <v>45817</v>
      </c>
      <c r="D2721" s="260"/>
      <c r="E2721" s="261">
        <v>6.3813030300442566E-2</v>
      </c>
      <c r="F2721" s="260"/>
      <c r="G2721" s="262">
        <v>2.3068172869946196E-2</v>
      </c>
      <c r="H2721" s="261"/>
      <c r="I2721" s="260"/>
      <c r="J2721" s="261">
        <v>2.5790497553840677E-2</v>
      </c>
      <c r="K2721" s="263"/>
      <c r="L2721" s="261">
        <v>3.8943366381818487E-2</v>
      </c>
      <c r="M2721" s="264">
        <f t="shared" si="3904"/>
        <v>3.7038313451354221E-2</v>
      </c>
      <c r="N2721" s="264">
        <f t="shared" si="3905"/>
        <v>3.3300197659077248E-2</v>
      </c>
      <c r="O2721" s="264">
        <f t="shared" si="3906"/>
        <v>2.4453045942504026E-2</v>
      </c>
      <c r="P2721" s="264">
        <f t="shared" si="3907"/>
        <v>3.2319768607217747E-2</v>
      </c>
      <c r="Q2721" s="265">
        <f t="shared" si="3980"/>
        <v>6.3813030300442566E-2</v>
      </c>
      <c r="R2721" s="265">
        <f t="shared" si="3981"/>
        <v>2.3068172869946196E-2</v>
      </c>
      <c r="S2721" s="265">
        <f t="shared" si="3982"/>
        <v>2.5790497553840677E-2</v>
      </c>
      <c r="T2721" s="265">
        <f t="shared" si="3983"/>
        <v>3.8943366381818487E-2</v>
      </c>
      <c r="W2721" s="265">
        <f t="shared" ref="W2721:W2722" si="3987">AVERAGE(Q2721:T2721)</f>
        <v>3.7903766776511985E-2</v>
      </c>
    </row>
    <row r="2722" spans="3:25" ht="17.45" customHeight="1" x14ac:dyDescent="0.25">
      <c r="C2722" s="8">
        <f t="shared" si="3949"/>
        <v>45818</v>
      </c>
      <c r="D2722" s="260">
        <v>5.1340918900567856E-2</v>
      </c>
      <c r="E2722" s="261"/>
      <c r="F2722" s="260">
        <v>2.5273658553540232E-2</v>
      </c>
      <c r="G2722" s="262"/>
      <c r="H2722" s="261"/>
      <c r="I2722" s="260">
        <v>2.7727559326724362E-2</v>
      </c>
      <c r="J2722" s="261"/>
      <c r="K2722" s="263">
        <v>3.0004532754710756E-2</v>
      </c>
      <c r="L2722" s="261"/>
      <c r="M2722" s="264">
        <f t="shared" si="3904"/>
        <v>3.8366997145530171E-2</v>
      </c>
      <c r="N2722" s="264">
        <f t="shared" si="3905"/>
        <v>3.3552983264033415E-2</v>
      </c>
      <c r="O2722" s="264">
        <f t="shared" si="3906"/>
        <v>2.5168225499001995E-2</v>
      </c>
      <c r="P2722" s="264">
        <f t="shared" si="3907"/>
        <v>3.2583177819528894E-2</v>
      </c>
      <c r="Q2722" s="265">
        <f t="shared" si="3980"/>
        <v>5.1340918900567856E-2</v>
      </c>
      <c r="R2722" s="265">
        <f t="shared" si="3981"/>
        <v>2.5273658553540232E-2</v>
      </c>
      <c r="S2722" s="265">
        <f t="shared" si="3982"/>
        <v>2.7727559326724362E-2</v>
      </c>
      <c r="T2722" s="265">
        <f t="shared" si="3983"/>
        <v>3.0004532754710756E-2</v>
      </c>
      <c r="W2722" s="265">
        <f t="shared" si="3987"/>
        <v>3.3586667383885806E-2</v>
      </c>
    </row>
    <row r="2723" spans="3:25" ht="17.45" customHeight="1" x14ac:dyDescent="0.25">
      <c r="C2723" s="8">
        <f t="shared" si="3949"/>
        <v>45819</v>
      </c>
      <c r="D2723" s="260"/>
      <c r="E2723" s="134">
        <v>7.3194017948635087E-2</v>
      </c>
      <c r="F2723" s="260"/>
      <c r="G2723" s="262">
        <v>4.2226116547689291E-2</v>
      </c>
      <c r="H2723" s="261"/>
      <c r="I2723" s="260"/>
      <c r="J2723" s="261">
        <v>3.8856644350316778E-2</v>
      </c>
      <c r="K2723" s="263"/>
      <c r="L2723" s="261">
        <v>5.5753773150737457E-2</v>
      </c>
      <c r="M2723" s="264">
        <f t="shared" si="3904"/>
        <v>3.990831778949628E-2</v>
      </c>
      <c r="N2723" s="264">
        <f t="shared" si="3905"/>
        <v>3.4026443574687738E-2</v>
      </c>
      <c r="O2723" s="264">
        <f t="shared" si="3906"/>
        <v>2.5952779979418809E-2</v>
      </c>
      <c r="P2723" s="264">
        <f t="shared" si="3907"/>
        <v>3.3481403025487529E-2</v>
      </c>
      <c r="Q2723" s="334">
        <f t="shared" ref="Q2723:Q2729" si="3988">IFERROR(AVERAGE(D2723:E2723),"")</f>
        <v>7.3194017948635087E-2</v>
      </c>
      <c r="R2723" s="265">
        <f t="shared" ref="R2723:R2729" si="3989">IFERROR(AVERAGE(F2723:H2723),"")</f>
        <v>4.2226116547689291E-2</v>
      </c>
      <c r="S2723" s="265">
        <f t="shared" ref="S2723:S2729" si="3990">IFERROR(AVERAGE(I2723:J2723),"")</f>
        <v>3.8856644350316778E-2</v>
      </c>
      <c r="T2723" s="265">
        <f t="shared" ref="T2723:T2729" si="3991">IFERROR(AVERAGE(K2723:L2723),"")</f>
        <v>5.5753773150737457E-2</v>
      </c>
      <c r="W2723" s="265">
        <f t="shared" ref="W2723:W2725" si="3992">AVERAGE(Q2723:T2723)</f>
        <v>5.2507637999344652E-2</v>
      </c>
    </row>
    <row r="2724" spans="3:25" ht="17.45" customHeight="1" x14ac:dyDescent="0.25">
      <c r="C2724" s="8">
        <f t="shared" si="3949"/>
        <v>45820</v>
      </c>
      <c r="D2724" s="260">
        <v>6.4444204469704003E-2</v>
      </c>
      <c r="E2724" s="261"/>
      <c r="F2724" s="260"/>
      <c r="G2724" s="262"/>
      <c r="H2724" s="261">
        <v>5.5935475039455382E-2</v>
      </c>
      <c r="I2724" s="260">
        <v>3.4964240095011354E-2</v>
      </c>
      <c r="J2724" s="261"/>
      <c r="K2724" s="263">
        <v>4.2362629460807912E-2</v>
      </c>
      <c r="L2724" s="261"/>
      <c r="M2724" s="264">
        <f t="shared" si="3904"/>
        <v>4.0717540504792683E-2</v>
      </c>
      <c r="N2724" s="264">
        <f t="shared" si="3905"/>
        <v>3.4836067568694451E-2</v>
      </c>
      <c r="O2724" s="264">
        <f t="shared" si="3906"/>
        <v>2.6404202339732501E-2</v>
      </c>
      <c r="P2724" s="264">
        <f t="shared" si="3907"/>
        <v>3.3603684565048669E-2</v>
      </c>
      <c r="Q2724" s="265">
        <f t="shared" si="3988"/>
        <v>6.4444204469704003E-2</v>
      </c>
      <c r="R2724" s="265">
        <f t="shared" si="3989"/>
        <v>5.5935475039455382E-2</v>
      </c>
      <c r="S2724" s="265">
        <f t="shared" si="3990"/>
        <v>3.4964240095011354E-2</v>
      </c>
      <c r="T2724" s="265">
        <f t="shared" si="3991"/>
        <v>4.2362629460807912E-2</v>
      </c>
      <c r="W2724" s="265">
        <f t="shared" si="3992"/>
        <v>4.9426637266244661E-2</v>
      </c>
    </row>
    <row r="2725" spans="3:25" ht="17.45" customHeight="1" x14ac:dyDescent="0.25">
      <c r="C2725" s="8">
        <f t="shared" si="3949"/>
        <v>45821</v>
      </c>
      <c r="D2725" s="260"/>
      <c r="E2725" s="261">
        <v>4.8622381138255608E-2</v>
      </c>
      <c r="F2725" s="260"/>
      <c r="G2725" s="262">
        <v>4.5484011707372679E-2</v>
      </c>
      <c r="H2725" s="261"/>
      <c r="I2725" s="260"/>
      <c r="J2725" s="261">
        <v>3.0773367848676639E-2</v>
      </c>
      <c r="K2725" s="263"/>
      <c r="L2725" s="261">
        <v>4.3623288859380167E-2</v>
      </c>
      <c r="M2725" s="264">
        <f t="shared" si="3904"/>
        <v>4.0881627322903707E-2</v>
      </c>
      <c r="N2725" s="264">
        <f t="shared" si="3905"/>
        <v>3.4508056305165055E-2</v>
      </c>
      <c r="O2725" s="264">
        <f t="shared" si="3906"/>
        <v>2.6265339767835589E-2</v>
      </c>
      <c r="P2725" s="264">
        <f t="shared" si="3907"/>
        <v>3.3536365289368986E-2</v>
      </c>
      <c r="Q2725" s="265">
        <f t="shared" si="3988"/>
        <v>4.8622381138255608E-2</v>
      </c>
      <c r="R2725" s="265">
        <f t="shared" si="3989"/>
        <v>4.5484011707372679E-2</v>
      </c>
      <c r="S2725" s="265">
        <f t="shared" si="3990"/>
        <v>3.0773367848676639E-2</v>
      </c>
      <c r="T2725" s="265">
        <f t="shared" si="3991"/>
        <v>4.3623288859380167E-2</v>
      </c>
      <c r="W2725" s="265">
        <f t="shared" si="3992"/>
        <v>4.2125762388421271E-2</v>
      </c>
      <c r="X2725" s="265">
        <f>AVERAGE(Q2721:T2725)</f>
        <v>4.3110094362881678E-2</v>
      </c>
      <c r="Y2725" s="266">
        <v>389</v>
      </c>
    </row>
    <row r="2726" spans="3:25" ht="17.45" customHeight="1" x14ac:dyDescent="0.25">
      <c r="C2726" s="48">
        <f t="shared" si="3949"/>
        <v>45822</v>
      </c>
      <c r="D2726" s="434">
        <v>2.4128548214200667E-2</v>
      </c>
      <c r="E2726" s="436"/>
      <c r="F2726" s="434">
        <v>5.8142282741387087E-2</v>
      </c>
      <c r="G2726" s="438"/>
      <c r="H2726" s="436">
        <v>5.4692115805233914E-2</v>
      </c>
      <c r="I2726" s="434">
        <v>8.9199414313434061E-3</v>
      </c>
      <c r="J2726" s="436"/>
      <c r="K2726" s="437">
        <v>2.2128477738480718E-2</v>
      </c>
      <c r="L2726" s="436"/>
      <c r="M2726" s="651">
        <f t="shared" si="3904"/>
        <v>4.0603754835283473E-2</v>
      </c>
      <c r="N2726" s="651">
        <f t="shared" si="3905"/>
        <v>3.5305357837004177E-2</v>
      </c>
      <c r="O2726" s="651">
        <f t="shared" si="3906"/>
        <v>2.5604861233427544E-2</v>
      </c>
      <c r="P2726" s="651">
        <f t="shared" si="3907"/>
        <v>3.3308160601965613E-2</v>
      </c>
      <c r="Q2726" s="442">
        <f t="shared" si="3988"/>
        <v>2.4128548214200667E-2</v>
      </c>
      <c r="R2726" s="442">
        <f t="shared" si="3989"/>
        <v>5.64171992733105E-2</v>
      </c>
      <c r="S2726" s="442">
        <f t="shared" si="3990"/>
        <v>8.9199414313434061E-3</v>
      </c>
      <c r="T2726" s="442">
        <f t="shared" si="3991"/>
        <v>2.2128477738480718E-2</v>
      </c>
      <c r="V2726" s="442">
        <f t="shared" ref="V2726:V2727" si="3993">AVERAGE(Q2726:T2726)</f>
        <v>2.7898541664333823E-2</v>
      </c>
      <c r="W2726" s="445"/>
      <c r="X2726" s="257"/>
      <c r="Y2726" s="266">
        <v>389</v>
      </c>
    </row>
    <row r="2727" spans="3:25" ht="17.45" customHeight="1" x14ac:dyDescent="0.25">
      <c r="C2727" s="435">
        <f t="shared" si="3949"/>
        <v>45823</v>
      </c>
      <c r="D2727" s="434"/>
      <c r="E2727" s="436">
        <v>1.3928611115131863E-2</v>
      </c>
      <c r="F2727" s="434"/>
      <c r="G2727" s="438">
        <v>2.2001948044786737E-2</v>
      </c>
      <c r="H2727" s="436"/>
      <c r="I2727" s="434"/>
      <c r="J2727" s="436">
        <v>8.7702843041426223E-3</v>
      </c>
      <c r="K2727" s="437"/>
      <c r="L2727" s="436">
        <v>2.0006351301378695E-2</v>
      </c>
      <c r="M2727" s="651">
        <f t="shared" si="3904"/>
        <v>3.9863622689089655E-2</v>
      </c>
      <c r="N2727" s="651">
        <f t="shared" si="3905"/>
        <v>3.5038007526035621E-2</v>
      </c>
      <c r="O2727" s="651">
        <f t="shared" si="3906"/>
        <v>2.4956998773854943E-2</v>
      </c>
      <c r="P2727" s="651">
        <f t="shared" si="3907"/>
        <v>3.276935626987957E-2</v>
      </c>
      <c r="Q2727" s="442">
        <f t="shared" si="3988"/>
        <v>1.3928611115131863E-2</v>
      </c>
      <c r="R2727" s="442">
        <f t="shared" si="3989"/>
        <v>2.2001948044786737E-2</v>
      </c>
      <c r="S2727" s="442">
        <f t="shared" si="3990"/>
        <v>8.7702843041426223E-3</v>
      </c>
      <c r="T2727" s="442">
        <f t="shared" si="3991"/>
        <v>2.0006351301378695E-2</v>
      </c>
      <c r="V2727" s="442">
        <f t="shared" si="3993"/>
        <v>1.6176798691359979E-2</v>
      </c>
      <c r="W2727" s="445"/>
      <c r="X2727" s="265">
        <f>AVERAGE(Q2726:T2727)</f>
        <v>2.2037670177846903E-2</v>
      </c>
      <c r="Y2727" s="266">
        <v>389</v>
      </c>
    </row>
    <row r="2728" spans="3:25" ht="17.45" customHeight="1" x14ac:dyDescent="0.25">
      <c r="C2728" s="8">
        <f t="shared" si="3949"/>
        <v>45824</v>
      </c>
      <c r="D2728" s="260">
        <v>6.5349879568580474E-2</v>
      </c>
      <c r="E2728" s="261"/>
      <c r="F2728" s="260">
        <v>6.0887827523823927E-2</v>
      </c>
      <c r="G2728" s="262"/>
      <c r="H2728" s="261"/>
      <c r="I2728" s="260">
        <v>4.6694182119562166E-2</v>
      </c>
      <c r="J2728" s="261"/>
      <c r="K2728" s="363">
        <v>8.4899647343084528E-2</v>
      </c>
      <c r="L2728" s="261"/>
      <c r="M2728" s="264">
        <f t="shared" si="3904"/>
        <v>4.1308477273655185E-2</v>
      </c>
      <c r="N2728" s="264">
        <f t="shared" si="3905"/>
        <v>3.6503747411064234E-2</v>
      </c>
      <c r="O2728" s="264">
        <f t="shared" si="3906"/>
        <v>2.6266012027707338E-2</v>
      </c>
      <c r="P2728" s="264">
        <f t="shared" si="3907"/>
        <v>3.4826402662488314E-2</v>
      </c>
      <c r="Q2728" s="265">
        <f t="shared" si="3988"/>
        <v>6.5349879568580474E-2</v>
      </c>
      <c r="R2728" s="265">
        <f t="shared" si="3989"/>
        <v>6.0887827523823927E-2</v>
      </c>
      <c r="S2728" s="265">
        <f t="shared" si="3990"/>
        <v>4.6694182119562166E-2</v>
      </c>
      <c r="T2728" s="334">
        <f t="shared" si="3991"/>
        <v>8.4899647343084528E-2</v>
      </c>
      <c r="W2728" s="265">
        <f t="shared" ref="W2728:W2730" si="3994">AVERAGE(Q2728:T2728)</f>
        <v>6.4457884138762772E-2</v>
      </c>
    </row>
    <row r="2729" spans="3:25" ht="17.45" customHeight="1" x14ac:dyDescent="0.25">
      <c r="C2729" s="8">
        <f t="shared" si="3949"/>
        <v>45825</v>
      </c>
      <c r="D2729" s="260"/>
      <c r="E2729" s="261">
        <v>5.7768923296360512E-2</v>
      </c>
      <c r="F2729" s="260"/>
      <c r="G2729" s="262">
        <v>5.5894017171779907E-2</v>
      </c>
      <c r="H2729" s="261"/>
      <c r="I2729" s="260"/>
      <c r="J2729" s="261">
        <v>4.2814204111167452E-2</v>
      </c>
      <c r="K2729" s="263"/>
      <c r="L2729" s="261">
        <v>5.2735040003733469E-2</v>
      </c>
      <c r="M2729" s="264">
        <f t="shared" si="3904"/>
        <v>4.2680976442851473E-2</v>
      </c>
      <c r="N2729" s="264">
        <f t="shared" si="3905"/>
        <v>3.7781474093639016E-2</v>
      </c>
      <c r="O2729" s="264">
        <f t="shared" si="3906"/>
        <v>2.7467118723827566E-2</v>
      </c>
      <c r="P2729" s="264">
        <f t="shared" si="3907"/>
        <v>3.5774570061379421E-2</v>
      </c>
      <c r="Q2729" s="265">
        <f t="shared" si="3988"/>
        <v>5.7768923296360512E-2</v>
      </c>
      <c r="R2729" s="265">
        <f t="shared" si="3989"/>
        <v>5.5894017171779907E-2</v>
      </c>
      <c r="S2729" s="265">
        <f t="shared" si="3990"/>
        <v>4.2814204111167452E-2</v>
      </c>
      <c r="T2729" s="265">
        <f t="shared" si="3991"/>
        <v>5.2735040003733469E-2</v>
      </c>
      <c r="W2729" s="265">
        <f t="shared" si="3994"/>
        <v>5.2303046145760333E-2</v>
      </c>
    </row>
    <row r="2730" spans="3:25" ht="17.45" customHeight="1" x14ac:dyDescent="0.25">
      <c r="C2730" s="8">
        <f t="shared" si="3949"/>
        <v>45826</v>
      </c>
      <c r="D2730" s="260">
        <v>5.986572339620129E-2</v>
      </c>
      <c r="E2730" s="261"/>
      <c r="F2730" s="260"/>
      <c r="G2730" s="262"/>
      <c r="H2730" s="261">
        <v>6.9025553812539511E-2</v>
      </c>
      <c r="I2730" s="260">
        <v>3.9056511450967162E-2</v>
      </c>
      <c r="J2730" s="261"/>
      <c r="K2730" s="263">
        <v>3.9269878287263443E-2</v>
      </c>
      <c r="L2730" s="261"/>
      <c r="M2730" s="264">
        <f t="shared" si="3904"/>
        <v>4.3319325450591604E-2</v>
      </c>
      <c r="N2730" s="264">
        <f t="shared" si="3905"/>
        <v>3.8121456804521503E-2</v>
      </c>
      <c r="O2730" s="264">
        <f t="shared" si="3906"/>
        <v>2.7447494998257715E-2</v>
      </c>
      <c r="P2730" s="264">
        <f t="shared" si="3907"/>
        <v>3.530391072328367E-2</v>
      </c>
      <c r="Q2730" s="265">
        <f t="shared" ref="Q2730" si="3995">IFERROR(AVERAGE(D2730:E2730),"")</f>
        <v>5.986572339620129E-2</v>
      </c>
      <c r="R2730" s="265">
        <f t="shared" ref="R2730" si="3996">IFERROR(AVERAGE(F2730:H2730),"")</f>
        <v>6.9025553812539511E-2</v>
      </c>
      <c r="S2730" s="265">
        <f t="shared" ref="S2730" si="3997">IFERROR(AVERAGE(I2730:J2730),"")</f>
        <v>3.9056511450967162E-2</v>
      </c>
      <c r="T2730" s="265">
        <f t="shared" ref="T2730" si="3998">IFERROR(AVERAGE(K2730:L2730),"")</f>
        <v>3.9269878287263443E-2</v>
      </c>
      <c r="W2730" s="265">
        <f t="shared" si="3994"/>
        <v>5.1804416736742853E-2</v>
      </c>
    </row>
    <row r="2731" spans="3:25" ht="17.45" customHeight="1" x14ac:dyDescent="0.25">
      <c r="C2731" s="8">
        <f t="shared" si="3949"/>
        <v>45827</v>
      </c>
      <c r="D2731" s="260"/>
      <c r="E2731" s="134">
        <v>0.11398559827243795</v>
      </c>
      <c r="F2731" s="260"/>
      <c r="G2731" s="262">
        <v>5.8125364970203403E-2</v>
      </c>
      <c r="H2731" s="261"/>
      <c r="I2731" s="260"/>
      <c r="J2731" s="261">
        <v>3.4471465791530966E-2</v>
      </c>
      <c r="K2731" s="263"/>
      <c r="L2731" s="261">
        <v>4.7815948178812892E-2</v>
      </c>
      <c r="M2731" s="264">
        <f t="shared" si="3904"/>
        <v>4.5513958732242149E-2</v>
      </c>
      <c r="N2731" s="264">
        <f t="shared" si="3905"/>
        <v>3.8351694019306257E-2</v>
      </c>
      <c r="O2731" s="264">
        <f t="shared" si="3906"/>
        <v>2.7176320602828305E-2</v>
      </c>
      <c r="P2731" s="264">
        <f t="shared" si="3907"/>
        <v>3.5330517526288567E-2</v>
      </c>
      <c r="Q2731" s="334">
        <f t="shared" ref="Q2731:Q2734" si="3999">IFERROR(AVERAGE(D2731:E2731),"")</f>
        <v>0.11398559827243795</v>
      </c>
      <c r="R2731" s="265">
        <f t="shared" ref="R2731:R2734" si="4000">IFERROR(AVERAGE(F2731:H2731),"")</f>
        <v>5.8125364970203403E-2</v>
      </c>
      <c r="S2731" s="265">
        <f t="shared" ref="S2731:S2734" si="4001">IFERROR(AVERAGE(I2731:J2731),"")</f>
        <v>3.4471465791530966E-2</v>
      </c>
      <c r="T2731" s="265">
        <f t="shared" ref="T2731:T2734" si="4002">IFERROR(AVERAGE(K2731:L2731),"")</f>
        <v>4.7815948178812892E-2</v>
      </c>
      <c r="W2731" s="265">
        <f t="shared" ref="W2731:W2732" si="4003">AVERAGE(Q2731:T2731)</f>
        <v>6.3599594303246298E-2</v>
      </c>
    </row>
    <row r="2732" spans="3:25" ht="17.45" customHeight="1" x14ac:dyDescent="0.25">
      <c r="C2732" s="48">
        <f t="shared" si="3949"/>
        <v>45828</v>
      </c>
      <c r="D2732" s="279">
        <v>6.7483555057236994E-2</v>
      </c>
      <c r="E2732" s="280"/>
      <c r="F2732" s="279">
        <v>4.2695793606461682E-2</v>
      </c>
      <c r="G2732" s="281"/>
      <c r="H2732" s="280">
        <v>4.2131578049786129E-2</v>
      </c>
      <c r="I2732" s="279">
        <v>2.2317590527643909E-2</v>
      </c>
      <c r="J2732" s="280"/>
      <c r="K2732" s="282">
        <v>3.6710681590872943E-2</v>
      </c>
      <c r="L2732" s="280"/>
      <c r="M2732" s="264">
        <f t="shared" si="3904"/>
        <v>4.5936973294727887E-2</v>
      </c>
      <c r="N2732" s="264">
        <f t="shared" si="3905"/>
        <v>3.7634728599471041E-2</v>
      </c>
      <c r="O2732" s="264">
        <f t="shared" si="3906"/>
        <v>2.6341968998491526E-2</v>
      </c>
      <c r="P2732" s="264">
        <f t="shared" si="3907"/>
        <v>3.5255228968343481E-2</v>
      </c>
      <c r="Q2732" s="265">
        <f t="shared" si="3999"/>
        <v>6.7483555057236994E-2</v>
      </c>
      <c r="R2732" s="265">
        <f t="shared" si="4000"/>
        <v>4.2413685828123909E-2</v>
      </c>
      <c r="S2732" s="265">
        <f t="shared" si="4001"/>
        <v>2.2317590527643909E-2</v>
      </c>
      <c r="T2732" s="265">
        <f t="shared" si="4002"/>
        <v>3.6710681590872943E-2</v>
      </c>
      <c r="W2732" s="265">
        <f t="shared" si="4003"/>
        <v>4.223137825096944E-2</v>
      </c>
      <c r="X2732" s="265">
        <f>AVERAGE(Q2728:T2732)</f>
        <v>5.4879263915096323E-2</v>
      </c>
      <c r="Y2732" s="266">
        <v>390</v>
      </c>
    </row>
    <row r="2733" spans="3:25" ht="17.45" customHeight="1" x14ac:dyDescent="0.25">
      <c r="C2733" s="435">
        <f t="shared" si="3949"/>
        <v>45829</v>
      </c>
      <c r="D2733" s="448"/>
      <c r="E2733" s="449">
        <v>2.1031909913946979E-2</v>
      </c>
      <c r="F2733" s="448"/>
      <c r="G2733" s="450">
        <v>1.3246295366990036E-2</v>
      </c>
      <c r="H2733" s="449"/>
      <c r="I2733" s="448"/>
      <c r="J2733" s="449">
        <v>9.0975444428109172E-3</v>
      </c>
      <c r="K2733" s="451"/>
      <c r="L2733" s="449">
        <v>3.5659669382551148E-2</v>
      </c>
      <c r="M2733" s="651">
        <f t="shared" si="3904"/>
        <v>4.50069075302768E-2</v>
      </c>
      <c r="N2733" s="651">
        <f t="shared" si="3905"/>
        <v>3.6175708035330496E-2</v>
      </c>
      <c r="O2733" s="651">
        <f t="shared" si="3906"/>
        <v>2.5225649613691788E-2</v>
      </c>
      <c r="P2733" s="651">
        <f t="shared" si="3907"/>
        <v>3.4590286851384967E-2</v>
      </c>
      <c r="Q2733" s="442">
        <f t="shared" si="3999"/>
        <v>2.1031909913946979E-2</v>
      </c>
      <c r="R2733" s="442">
        <f t="shared" si="4000"/>
        <v>1.3246295366990036E-2</v>
      </c>
      <c r="S2733" s="442">
        <f t="shared" si="4001"/>
        <v>9.0975444428109172E-3</v>
      </c>
      <c r="T2733" s="442">
        <f t="shared" si="4002"/>
        <v>3.5659669382551148E-2</v>
      </c>
      <c r="V2733" s="442">
        <f t="shared" ref="V2733:V2734" si="4004">AVERAGE(Q2733:T2733)</f>
        <v>1.9758854776574769E-2</v>
      </c>
      <c r="W2733" s="445"/>
      <c r="X2733" s="257"/>
      <c r="Y2733" s="266">
        <v>390</v>
      </c>
    </row>
    <row r="2734" spans="3:25" ht="17.45" customHeight="1" x14ac:dyDescent="0.25">
      <c r="C2734" s="435">
        <f t="shared" si="3949"/>
        <v>45830</v>
      </c>
      <c r="D2734" s="448">
        <v>1.9238953682354235E-2</v>
      </c>
      <c r="E2734" s="449"/>
      <c r="F2734" s="448">
        <v>2.8129817028447475E-2</v>
      </c>
      <c r="G2734" s="450"/>
      <c r="H2734" s="449"/>
      <c r="I2734" s="448">
        <v>1.1345413112495395E-2</v>
      </c>
      <c r="J2734" s="449"/>
      <c r="K2734" s="451">
        <v>2.8395475132932713E-2</v>
      </c>
      <c r="L2734" s="449"/>
      <c r="M2734" s="651">
        <f t="shared" si="3904"/>
        <v>4.3829229272993368E-2</v>
      </c>
      <c r="N2734" s="651">
        <f t="shared" si="3905"/>
        <v>3.6061655694891982E-2</v>
      </c>
      <c r="O2734" s="651">
        <f t="shared" si="3906"/>
        <v>2.4836609644420599E-2</v>
      </c>
      <c r="P2734" s="651">
        <f t="shared" si="3907"/>
        <v>3.4208559085265745E-2</v>
      </c>
      <c r="Q2734" s="442">
        <f t="shared" si="3999"/>
        <v>1.9238953682354235E-2</v>
      </c>
      <c r="R2734" s="442">
        <f t="shared" si="4000"/>
        <v>2.8129817028447475E-2</v>
      </c>
      <c r="S2734" s="442">
        <f t="shared" si="4001"/>
        <v>1.1345413112495395E-2</v>
      </c>
      <c r="T2734" s="442">
        <f t="shared" si="4002"/>
        <v>2.8395475132932713E-2</v>
      </c>
      <c r="V2734" s="442">
        <f t="shared" si="4004"/>
        <v>2.1777414739057456E-2</v>
      </c>
      <c r="W2734" s="445"/>
      <c r="X2734" s="265">
        <f>AVERAGE(Q2733:T2734)</f>
        <v>2.0768134757816113E-2</v>
      </c>
      <c r="Y2734" s="266">
        <v>390</v>
      </c>
    </row>
    <row r="2735" spans="3:25" ht="17.45" customHeight="1" x14ac:dyDescent="0.25">
      <c r="C2735" s="8">
        <f t="shared" si="3949"/>
        <v>45831</v>
      </c>
      <c r="D2735" s="260"/>
      <c r="E2735" s="261">
        <v>4.8123782727687844E-2</v>
      </c>
      <c r="F2735" s="260"/>
      <c r="G2735" s="402">
        <v>7.3232446292859271E-2</v>
      </c>
      <c r="H2735" s="261"/>
      <c r="I2735" s="260"/>
      <c r="J2735" s="261">
        <v>1.898875164061049E-2</v>
      </c>
      <c r="K2735" s="263"/>
      <c r="L2735" s="134">
        <v>8.291149809981041E-2</v>
      </c>
      <c r="M2735" s="264">
        <f t="shared" si="3904"/>
        <v>4.4805170307817235E-2</v>
      </c>
      <c r="N2735" s="264">
        <f t="shared" si="3905"/>
        <v>3.7764756867892185E-2</v>
      </c>
      <c r="O2735" s="264">
        <f t="shared" si="3906"/>
        <v>2.5195849234848765E-2</v>
      </c>
      <c r="P2735" s="264">
        <f t="shared" si="3907"/>
        <v>3.5933925272883992E-2</v>
      </c>
      <c r="Q2735" s="265">
        <f t="shared" ref="Q2735:Q2746" si="4005">IFERROR(AVERAGE(D2735:E2735),"")</f>
        <v>4.8123782727687844E-2</v>
      </c>
      <c r="R2735" s="334">
        <f t="shared" ref="R2735:R2746" si="4006">IFERROR(AVERAGE(F2735:H2735),"")</f>
        <v>7.3232446292859271E-2</v>
      </c>
      <c r="S2735" s="265">
        <f t="shared" ref="S2735:S2746" si="4007">IFERROR(AVERAGE(I2735:J2735),"")</f>
        <v>1.898875164061049E-2</v>
      </c>
      <c r="T2735" s="334">
        <f t="shared" ref="T2735:T2746" si="4008">IFERROR(AVERAGE(K2735:L2735),"")</f>
        <v>8.291149809981041E-2</v>
      </c>
      <c r="W2735" s="265">
        <f t="shared" ref="W2735:W2739" si="4009">AVERAGE(Q2735:T2735)</f>
        <v>5.5814119690242005E-2</v>
      </c>
    </row>
    <row r="2736" spans="3:25" ht="17.45" customHeight="1" x14ac:dyDescent="0.25">
      <c r="C2736" s="8">
        <f t="shared" si="3949"/>
        <v>45832</v>
      </c>
      <c r="D2736" s="260">
        <v>5.5308134920226515E-2</v>
      </c>
      <c r="E2736" s="261"/>
      <c r="F2736" s="260"/>
      <c r="G2736" s="262"/>
      <c r="H2736" s="134">
        <v>7.7249269502331394E-2</v>
      </c>
      <c r="I2736" s="260">
        <v>2.6146481252776084E-2</v>
      </c>
      <c r="J2736" s="261"/>
      <c r="K2736" s="263">
        <v>4.0455454197534012E-2</v>
      </c>
      <c r="L2736" s="261"/>
      <c r="M2736" s="264">
        <f t="shared" si="3904"/>
        <v>4.5629270644116517E-2</v>
      </c>
      <c r="N2736" s="264">
        <f t="shared" si="3905"/>
        <v>3.9685110537920308E-2</v>
      </c>
      <c r="O2736" s="264">
        <f t="shared" si="3906"/>
        <v>2.5896436378005663E-2</v>
      </c>
      <c r="P2736" s="264">
        <f t="shared" si="3907"/>
        <v>3.6554729937709508E-2</v>
      </c>
      <c r="Q2736" s="265">
        <f t="shared" si="4005"/>
        <v>5.5308134920226515E-2</v>
      </c>
      <c r="R2736" s="334">
        <f t="shared" si="4006"/>
        <v>7.7249269502331394E-2</v>
      </c>
      <c r="S2736" s="265">
        <f t="shared" si="4007"/>
        <v>2.6146481252776084E-2</v>
      </c>
      <c r="T2736" s="265">
        <f t="shared" si="4008"/>
        <v>4.0455454197534012E-2</v>
      </c>
      <c r="W2736" s="265">
        <f t="shared" si="4009"/>
        <v>4.9789834968217005E-2</v>
      </c>
    </row>
    <row r="2737" spans="3:30" ht="17.45" customHeight="1" x14ac:dyDescent="0.25">
      <c r="C2737" s="8">
        <f t="shared" si="3949"/>
        <v>45833</v>
      </c>
      <c r="D2737" s="260"/>
      <c r="E2737" s="261">
        <v>3.9488118249674985E-2</v>
      </c>
      <c r="F2737" s="260"/>
      <c r="G2737" s="402">
        <v>7.2539850872338982E-2</v>
      </c>
      <c r="H2737" s="261"/>
      <c r="I2737" s="260"/>
      <c r="J2737" s="261">
        <v>4.3164072426580324E-2</v>
      </c>
      <c r="K2737" s="263"/>
      <c r="L2737" s="261">
        <v>4.9508872299517059E-2</v>
      </c>
      <c r="M2737" s="264">
        <f t="shared" si="3904"/>
        <v>4.6414751107389886E-2</v>
      </c>
      <c r="N2737" s="264">
        <f t="shared" si="3905"/>
        <v>4.1177144877780493E-2</v>
      </c>
      <c r="O2737" s="264">
        <f t="shared" si="3906"/>
        <v>2.7036542480678247E-2</v>
      </c>
      <c r="P2737" s="264">
        <f t="shared" si="3907"/>
        <v>3.7565064283699635E-2</v>
      </c>
      <c r="Q2737" s="265">
        <f t="shared" si="4005"/>
        <v>3.9488118249674985E-2</v>
      </c>
      <c r="R2737" s="334">
        <f t="shared" si="4006"/>
        <v>7.2539850872338982E-2</v>
      </c>
      <c r="S2737" s="265">
        <f t="shared" si="4007"/>
        <v>4.3164072426580324E-2</v>
      </c>
      <c r="T2737" s="265">
        <f t="shared" si="4008"/>
        <v>4.9508872299517059E-2</v>
      </c>
      <c r="W2737" s="265">
        <f t="shared" si="4009"/>
        <v>5.1175228462027836E-2</v>
      </c>
    </row>
    <row r="2738" spans="3:30" ht="17.45" customHeight="1" x14ac:dyDescent="0.25">
      <c r="C2738" s="48">
        <f t="shared" si="3949"/>
        <v>45834</v>
      </c>
      <c r="D2738" s="133">
        <v>0.12128650043783436</v>
      </c>
      <c r="E2738" s="276"/>
      <c r="F2738" s="133">
        <v>8.1257429878275264E-2</v>
      </c>
      <c r="G2738" s="277"/>
      <c r="H2738" s="606">
        <v>8.3287366407975058E-2</v>
      </c>
      <c r="I2738" s="275">
        <v>4.2154714104001782E-2</v>
      </c>
      <c r="J2738" s="276"/>
      <c r="K2738" s="278">
        <v>2.4753466189410728E-2</v>
      </c>
      <c r="L2738" s="276"/>
      <c r="M2738" s="264">
        <f t="shared" si="3904"/>
        <v>4.9091279374566574E-2</v>
      </c>
      <c r="N2738" s="264">
        <f t="shared" si="3905"/>
        <v>4.4455902818071671E-2</v>
      </c>
      <c r="O2738" s="264">
        <f t="shared" si="3906"/>
        <v>2.7529394962265846E-2</v>
      </c>
      <c r="P2738" s="264">
        <f t="shared" si="3907"/>
        <v>3.7113444469317657E-2</v>
      </c>
      <c r="Q2738" s="334">
        <f t="shared" si="4005"/>
        <v>0.12128650043783436</v>
      </c>
      <c r="R2738" s="334">
        <f t="shared" si="4006"/>
        <v>8.2272398143125161E-2</v>
      </c>
      <c r="S2738" s="265">
        <f t="shared" si="4007"/>
        <v>4.2154714104001782E-2</v>
      </c>
      <c r="T2738" s="265">
        <f t="shared" si="4008"/>
        <v>2.4753466189410728E-2</v>
      </c>
      <c r="W2738" s="265">
        <f t="shared" si="4009"/>
        <v>6.7616769718593012E-2</v>
      </c>
    </row>
    <row r="2739" spans="3:30" ht="17.45" customHeight="1" thickBot="1" x14ac:dyDescent="0.3">
      <c r="C2739" s="8">
        <f t="shared" si="3949"/>
        <v>45835</v>
      </c>
      <c r="D2739" s="260"/>
      <c r="E2739" s="134">
        <v>8.2840501801203323E-2</v>
      </c>
      <c r="F2739" s="260"/>
      <c r="G2739" s="402">
        <v>7.0844734910270102E-2</v>
      </c>
      <c r="H2739" s="261"/>
      <c r="I2739" s="260"/>
      <c r="J2739" s="261">
        <v>4.3463277515854132E-2</v>
      </c>
      <c r="K2739" s="263"/>
      <c r="L2739" s="261">
        <v>5.841537148311142E-2</v>
      </c>
      <c r="M2739" s="264">
        <f t="shared" si="3904"/>
        <v>4.9399546411338861E-2</v>
      </c>
      <c r="N2739" s="264">
        <f t="shared" si="3905"/>
        <v>4.4946345640280522E-2</v>
      </c>
      <c r="O2739" s="264">
        <f t="shared" si="3906"/>
        <v>2.7766509226648028E-2</v>
      </c>
      <c r="P2739" s="264">
        <f t="shared" si="3907"/>
        <v>3.782134552228221E-2</v>
      </c>
      <c r="Q2739" s="334">
        <f t="shared" si="4005"/>
        <v>8.2840501801203323E-2</v>
      </c>
      <c r="R2739" s="334">
        <f t="shared" si="4006"/>
        <v>7.0844734910270102E-2</v>
      </c>
      <c r="S2739" s="265">
        <f t="shared" si="4007"/>
        <v>4.3463277515854132E-2</v>
      </c>
      <c r="T2739" s="265">
        <f t="shared" si="4008"/>
        <v>5.841537148311142E-2</v>
      </c>
      <c r="W2739" s="265">
        <f t="shared" si="4009"/>
        <v>6.3890971427609744E-2</v>
      </c>
      <c r="X2739" s="265">
        <f>AVERAGE(Q2735:T2739)</f>
        <v>5.765738485333792E-2</v>
      </c>
      <c r="Y2739" s="266">
        <v>391</v>
      </c>
    </row>
    <row r="2740" spans="3:30" ht="17.45" customHeight="1" thickBot="1" x14ac:dyDescent="0.3">
      <c r="C2740" s="435">
        <f t="shared" si="3949"/>
        <v>45836</v>
      </c>
      <c r="D2740" s="434">
        <v>2.7809195180228449E-2</v>
      </c>
      <c r="E2740" s="436"/>
      <c r="F2740" s="434">
        <v>2.3211950473998037E-2</v>
      </c>
      <c r="G2740" s="438"/>
      <c r="H2740" s="436"/>
      <c r="I2740" s="434">
        <v>1.2319899009751402E-2</v>
      </c>
      <c r="J2740" s="436"/>
      <c r="K2740" s="437">
        <v>1.4092111744606164E-2</v>
      </c>
      <c r="L2740" s="436"/>
      <c r="M2740" s="651">
        <f t="shared" ref="M2740:M2803" si="4010">IF(SUM(D2740:E2740)&gt;0,IFERROR(AVERAGE(D2711:E2740),""),"")</f>
        <v>4.8376438989430906E-2</v>
      </c>
      <c r="N2740" s="651">
        <f t="shared" ref="N2740:N2803" si="4011">IF(SUM(F2740:H2740)&gt;0,IFERROR(AVERAGE(F2711:H2740),""),"")</f>
        <v>4.4334706482567689E-2</v>
      </c>
      <c r="O2740" s="651">
        <f t="shared" ref="O2740:O2803" si="4012">IF(SUM(I2740:J2740)&gt;0,IFERROR(AVERAGE(I2711:J2740),""),"")</f>
        <v>2.6797228819430766E-2</v>
      </c>
      <c r="P2740" s="651">
        <f t="shared" ref="P2740:P2803" si="4013">IF(SUM(K2740:L2740)&gt;0,IFERROR(AVERAGE(K2711:L2740),""),"")</f>
        <v>3.7364122762570492E-2</v>
      </c>
      <c r="Q2740" s="442">
        <f t="shared" si="4005"/>
        <v>2.7809195180228449E-2</v>
      </c>
      <c r="R2740" s="442">
        <f t="shared" si="4006"/>
        <v>2.3211950473998037E-2</v>
      </c>
      <c r="S2740" s="442">
        <f t="shared" si="4007"/>
        <v>1.2319899009751402E-2</v>
      </c>
      <c r="T2740" s="442">
        <f t="shared" si="4008"/>
        <v>1.4092111744606164E-2</v>
      </c>
      <c r="V2740" s="442">
        <f t="shared" ref="V2740:V2741" si="4014">AVERAGE(Q2740:T2740)</f>
        <v>1.9358289102146011E-2</v>
      </c>
      <c r="W2740" s="445"/>
      <c r="X2740" s="257"/>
      <c r="Y2740" s="266">
        <v>391</v>
      </c>
      <c r="Z2740" s="514" t="s">
        <v>95</v>
      </c>
      <c r="AA2740" s="515">
        <v>2025</v>
      </c>
      <c r="AB2740" s="516"/>
      <c r="AC2740" s="516"/>
      <c r="AD2740" s="516"/>
    </row>
    <row r="2741" spans="3:30" ht="17.45" customHeight="1" x14ac:dyDescent="0.25">
      <c r="C2741" s="435">
        <f t="shared" si="3949"/>
        <v>45837</v>
      </c>
      <c r="D2741" s="434"/>
      <c r="E2741" s="436">
        <v>2.2756357200221903E-2</v>
      </c>
      <c r="F2741" s="434"/>
      <c r="G2741" s="438">
        <v>2.5475906613299699E-2</v>
      </c>
      <c r="H2741" s="436"/>
      <c r="I2741" s="434"/>
      <c r="J2741" s="436">
        <v>9.4022674995990711E-3</v>
      </c>
      <c r="K2741" s="437"/>
      <c r="L2741" s="436">
        <v>1.8418570002079561E-2</v>
      </c>
      <c r="M2741" s="651">
        <f t="shared" si="4010"/>
        <v>4.808610410601151E-2</v>
      </c>
      <c r="N2741" s="651">
        <f t="shared" si="4011"/>
        <v>4.3932658192609213E-2</v>
      </c>
      <c r="O2741" s="651">
        <f t="shared" si="4012"/>
        <v>2.5666016866969215E-2</v>
      </c>
      <c r="P2741" s="651">
        <f t="shared" si="4013"/>
        <v>3.6161554189940805E-2</v>
      </c>
      <c r="Q2741" s="442">
        <f t="shared" si="4005"/>
        <v>2.2756357200221903E-2</v>
      </c>
      <c r="R2741" s="442">
        <f t="shared" si="4006"/>
        <v>2.5475906613299699E-2</v>
      </c>
      <c r="S2741" s="442">
        <f t="shared" si="4007"/>
        <v>9.4022674995990711E-3</v>
      </c>
      <c r="T2741" s="442">
        <f t="shared" si="4008"/>
        <v>1.8418570002079561E-2</v>
      </c>
      <c r="V2741" s="442">
        <f t="shared" si="4014"/>
        <v>1.901327532880006E-2</v>
      </c>
      <c r="W2741" s="445"/>
      <c r="X2741" s="265">
        <f>AVERAGE(Q2740:T2741)</f>
        <v>1.9185782215473034E-2</v>
      </c>
      <c r="Y2741" s="266">
        <v>391</v>
      </c>
      <c r="Z2741" s="517" t="s">
        <v>35</v>
      </c>
      <c r="AA2741" s="517" t="s">
        <v>1</v>
      </c>
      <c r="AB2741" s="517" t="s">
        <v>2</v>
      </c>
      <c r="AC2741" s="517" t="s">
        <v>9</v>
      </c>
      <c r="AD2741" s="517" t="s">
        <v>12</v>
      </c>
    </row>
    <row r="2742" spans="3:30" ht="17.45" customHeight="1" thickBot="1" x14ac:dyDescent="0.3">
      <c r="C2742" s="116">
        <f t="shared" si="3949"/>
        <v>45838</v>
      </c>
      <c r="D2742" s="126">
        <v>5.6416927555805518E-2</v>
      </c>
      <c r="E2742" s="129"/>
      <c r="F2742" s="126"/>
      <c r="G2742" s="128"/>
      <c r="H2742" s="524">
        <v>0.10649703290622124</v>
      </c>
      <c r="I2742" s="674">
        <v>7.9004840991161382E-2</v>
      </c>
      <c r="J2742" s="129"/>
      <c r="K2742" s="130">
        <v>2.6401892145100869E-2</v>
      </c>
      <c r="L2742" s="129"/>
      <c r="M2742" s="140">
        <f t="shared" si="4010"/>
        <v>4.8810283630456065E-2</v>
      </c>
      <c r="N2742" s="140">
        <f t="shared" si="4011"/>
        <v>4.5483359959343585E-2</v>
      </c>
      <c r="O2742" s="140">
        <f t="shared" si="4012"/>
        <v>2.7851142295807867E-2</v>
      </c>
      <c r="P2742" s="140">
        <f t="shared" si="4013"/>
        <v>3.6223811472444738E-2</v>
      </c>
      <c r="Q2742" s="308">
        <f t="shared" si="4005"/>
        <v>5.6416927555805518E-2</v>
      </c>
      <c r="R2742" s="659">
        <f t="shared" si="4006"/>
        <v>0.10649703290622124</v>
      </c>
      <c r="S2742" s="659">
        <f t="shared" si="4007"/>
        <v>7.9004840991161382E-2</v>
      </c>
      <c r="T2742" s="308">
        <f t="shared" si="4008"/>
        <v>2.6401892145100869E-2</v>
      </c>
      <c r="U2742" s="315"/>
      <c r="V2742" s="315"/>
      <c r="W2742" s="308">
        <f t="shared" ref="W2742:W2746" si="4015">AVERAGE(Q2742:T2742)</f>
        <v>6.7080173399572257E-2</v>
      </c>
      <c r="Z2742" s="518" t="s">
        <v>58</v>
      </c>
      <c r="AA2742" s="519">
        <f>AVERAGE(D2713:E2742)</f>
        <v>4.8810283630456065E-2</v>
      </c>
      <c r="AB2742" s="519">
        <f>AVERAGE(F2713:H2742)</f>
        <v>4.5483359959343585E-2</v>
      </c>
      <c r="AC2742" s="519">
        <f>AVERAGE(I2713:J2742)</f>
        <v>2.7851142295807867E-2</v>
      </c>
      <c r="AD2742" s="519">
        <f>AVERAGE(K2713:L2742)</f>
        <v>3.6223811472444738E-2</v>
      </c>
    </row>
    <row r="2743" spans="3:30" ht="17.45" customHeight="1" x14ac:dyDescent="0.25">
      <c r="C2743" s="115">
        <f t="shared" si="3949"/>
        <v>45839</v>
      </c>
      <c r="D2743" s="260"/>
      <c r="E2743" s="261">
        <v>6.9135085767889001E-2</v>
      </c>
      <c r="F2743" s="260"/>
      <c r="G2743" s="402">
        <v>7.9066975798838285E-2</v>
      </c>
      <c r="H2743" s="261"/>
      <c r="I2743" s="260"/>
      <c r="J2743" s="134">
        <v>7.015301513976728E-2</v>
      </c>
      <c r="K2743" s="263"/>
      <c r="L2743" s="261">
        <v>4.2678341859436524E-2</v>
      </c>
      <c r="M2743" s="264">
        <f t="shared" si="4010"/>
        <v>5.0683424673408063E-2</v>
      </c>
      <c r="N2743" s="264">
        <f t="shared" si="4011"/>
        <v>4.700616022891882E-2</v>
      </c>
      <c r="O2743" s="264">
        <f t="shared" si="4012"/>
        <v>2.9910245973920613E-2</v>
      </c>
      <c r="P2743" s="264">
        <f t="shared" si="4013"/>
        <v>3.7014372298515757E-2</v>
      </c>
      <c r="Q2743" s="265">
        <f t="shared" si="4005"/>
        <v>6.9135085767889001E-2</v>
      </c>
      <c r="R2743" s="334">
        <f t="shared" si="4006"/>
        <v>7.9066975798838285E-2</v>
      </c>
      <c r="S2743" s="334">
        <f t="shared" si="4007"/>
        <v>7.015301513976728E-2</v>
      </c>
      <c r="T2743" s="265">
        <f t="shared" si="4008"/>
        <v>4.2678341859436524E-2</v>
      </c>
      <c r="W2743" s="265">
        <f t="shared" si="4015"/>
        <v>6.5258354641482774E-2</v>
      </c>
      <c r="Z2743" s="518" t="s">
        <v>59</v>
      </c>
      <c r="AA2743" s="519">
        <f>MAX(D2713:E2742)</f>
        <v>0.12128650043783436</v>
      </c>
      <c r="AB2743" s="519">
        <f>MAX(F2713:H2742)</f>
        <v>0.10649703290622124</v>
      </c>
      <c r="AC2743" s="519">
        <f>MAX(I2713:J2742)</f>
        <v>7.9004840991161382E-2</v>
      </c>
      <c r="AD2743" s="519">
        <f>MAX(K2713:L2742)</f>
        <v>8.4899647343084528E-2</v>
      </c>
    </row>
    <row r="2744" spans="3:30" ht="17.45" customHeight="1" thickBot="1" x14ac:dyDescent="0.3">
      <c r="C2744" s="48">
        <f t="shared" si="3949"/>
        <v>45840</v>
      </c>
      <c r="D2744" s="133">
        <v>9.214853458669249E-2</v>
      </c>
      <c r="E2744" s="276"/>
      <c r="F2744" s="133">
        <v>8.0292624161429613E-2</v>
      </c>
      <c r="G2744" s="277"/>
      <c r="H2744" s="606">
        <v>8.0087258856999244E-2</v>
      </c>
      <c r="I2744" s="275">
        <v>4.9681396811710972E-2</v>
      </c>
      <c r="J2744" s="276"/>
      <c r="K2744" s="278">
        <v>6.5392982913643136E-2</v>
      </c>
      <c r="L2744" s="276"/>
      <c r="M2744" s="264">
        <f t="shared" si="4010"/>
        <v>5.2200653168002008E-2</v>
      </c>
      <c r="N2744" s="264">
        <f t="shared" si="4011"/>
        <v>4.923699697433593E-2</v>
      </c>
      <c r="O2744" s="264">
        <f t="shared" si="4012"/>
        <v>3.0636910614127582E-2</v>
      </c>
      <c r="P2744" s="264">
        <f t="shared" si="4013"/>
        <v>3.8432197854319214E-2</v>
      </c>
      <c r="Q2744" s="334">
        <f t="shared" si="4005"/>
        <v>9.214853458669249E-2</v>
      </c>
      <c r="R2744" s="334">
        <f t="shared" si="4006"/>
        <v>8.0189941509214435E-2</v>
      </c>
      <c r="S2744" s="265">
        <f t="shared" si="4007"/>
        <v>4.9681396811710972E-2</v>
      </c>
      <c r="T2744" s="265">
        <f t="shared" si="4008"/>
        <v>6.5392982913643136E-2</v>
      </c>
      <c r="W2744" s="334">
        <f t="shared" si="4015"/>
        <v>7.1853213955315257E-2</v>
      </c>
      <c r="Z2744" s="520" t="s">
        <v>128</v>
      </c>
      <c r="AA2744" s="521">
        <f>COUNTIF(D2713:E2742,"&gt;=0.075")</f>
        <v>3</v>
      </c>
      <c r="AB2744" s="521">
        <f>COUNTIF(F2713:H2742,"&gt;=0.075")</f>
        <v>4</v>
      </c>
      <c r="AC2744" s="521">
        <f>COUNTIF(I2713:J2742,"&gt;=0.075")</f>
        <v>1</v>
      </c>
      <c r="AD2744" s="521">
        <f>COUNTIF(K2713:L2742,"&gt;=0.075")</f>
        <v>2</v>
      </c>
    </row>
    <row r="2745" spans="3:30" ht="17.45" customHeight="1" thickBot="1" x14ac:dyDescent="0.3">
      <c r="C2745" s="8">
        <f t="shared" si="3949"/>
        <v>45841</v>
      </c>
      <c r="D2745" s="252"/>
      <c r="E2745" s="335">
        <v>7.7138068451182734E-2</v>
      </c>
      <c r="F2745" s="252"/>
      <c r="G2745" s="364">
        <v>9.3686371945222724E-2</v>
      </c>
      <c r="H2745" s="253"/>
      <c r="I2745" s="252"/>
      <c r="J2745" s="253">
        <v>3.8648498582728417E-2</v>
      </c>
      <c r="K2745" s="255"/>
      <c r="L2745" s="253">
        <v>5.9787347827566034E-2</v>
      </c>
      <c r="M2745" s="264">
        <f t="shared" si="4010"/>
        <v>5.3460226012242554E-2</v>
      </c>
      <c r="N2745" s="264">
        <f t="shared" si="4011"/>
        <v>5.05208810284382E-2</v>
      </c>
      <c r="O2745" s="264">
        <f t="shared" si="4012"/>
        <v>3.0925966559173228E-2</v>
      </c>
      <c r="P2745" s="264">
        <f t="shared" si="4013"/>
        <v>3.928295261197761E-2</v>
      </c>
      <c r="Q2745" s="334">
        <f t="shared" si="4005"/>
        <v>7.7138068451182734E-2</v>
      </c>
      <c r="R2745" s="334">
        <f t="shared" si="4006"/>
        <v>9.3686371945222724E-2</v>
      </c>
      <c r="S2745" s="265">
        <f t="shared" si="4007"/>
        <v>3.8648498582728417E-2</v>
      </c>
      <c r="T2745" s="265">
        <f t="shared" si="4008"/>
        <v>5.9787347827566034E-2</v>
      </c>
      <c r="W2745" s="265">
        <f t="shared" si="4015"/>
        <v>6.7315071701674972E-2</v>
      </c>
      <c r="AC2745" s="664">
        <f>SUM(AA2744:AD2744)</f>
        <v>10</v>
      </c>
      <c r="AD2745" s="522">
        <f>AVERAGE(AA2742:AD2742)</f>
        <v>3.9592149339513064E-2</v>
      </c>
    </row>
    <row r="2746" spans="3:30" ht="17.45" customHeight="1" x14ac:dyDescent="0.25">
      <c r="C2746" s="8">
        <f t="shared" si="3949"/>
        <v>45842</v>
      </c>
      <c r="D2746" s="252">
        <v>3.2874620074961211E-2</v>
      </c>
      <c r="E2746" s="253"/>
      <c r="F2746" s="252">
        <v>4.9816968867377048E-2</v>
      </c>
      <c r="G2746" s="254"/>
      <c r="H2746" s="253"/>
      <c r="I2746" s="252">
        <v>2.1618926360919249E-2</v>
      </c>
      <c r="J2746" s="253"/>
      <c r="K2746" s="255">
        <v>2.5988263577845009E-2</v>
      </c>
      <c r="L2746" s="253"/>
      <c r="M2746" s="264">
        <f t="shared" si="4010"/>
        <v>5.3007264380349889E-2</v>
      </c>
      <c r="N2746" s="264">
        <f t="shared" si="4011"/>
        <v>5.1269343995272644E-2</v>
      </c>
      <c r="O2746" s="264">
        <f t="shared" si="4012"/>
        <v>3.0529610405970829E-2</v>
      </c>
      <c r="P2746" s="264">
        <f t="shared" si="4013"/>
        <v>3.9099552725925052E-2</v>
      </c>
      <c r="Q2746" s="265">
        <f t="shared" si="4005"/>
        <v>3.2874620074961211E-2</v>
      </c>
      <c r="R2746" s="265">
        <f t="shared" si="4006"/>
        <v>4.9816968867377048E-2</v>
      </c>
      <c r="S2746" s="265">
        <f t="shared" si="4007"/>
        <v>2.1618926360919249E-2</v>
      </c>
      <c r="T2746" s="265">
        <f t="shared" si="4008"/>
        <v>2.5988263577845009E-2</v>
      </c>
      <c r="W2746" s="265">
        <f t="shared" si="4015"/>
        <v>3.2574694720275632E-2</v>
      </c>
      <c r="X2746" s="265">
        <f>AVERAGE(Q2742:T2746)</f>
        <v>6.0816301683664184E-2</v>
      </c>
      <c r="Y2746" s="266">
        <v>392</v>
      </c>
      <c r="AA2746" s="605">
        <f>AA2742-AA2712</f>
        <v>1.2359419155346538E-2</v>
      </c>
      <c r="AB2746" s="605">
        <f t="shared" ref="AB2746:AD2746" si="4016">AB2742-AB2712</f>
        <v>7.3049837588739508E-3</v>
      </c>
      <c r="AC2746" s="605">
        <f t="shared" si="4016"/>
        <v>3.0968352381958997E-4</v>
      </c>
      <c r="AD2746" s="605">
        <f t="shared" si="4016"/>
        <v>3.5798971375787525E-3</v>
      </c>
    </row>
    <row r="2747" spans="3:30" ht="17.45" customHeight="1" x14ac:dyDescent="0.25">
      <c r="C2747" s="435">
        <f t="shared" si="3949"/>
        <v>45843</v>
      </c>
      <c r="D2747" s="448"/>
      <c r="E2747" s="449">
        <v>3.100095782735332E-2</v>
      </c>
      <c r="F2747" s="448"/>
      <c r="G2747" s="450">
        <v>3.2696909664522232E-2</v>
      </c>
      <c r="H2747" s="449"/>
      <c r="I2747" s="448"/>
      <c r="J2747" s="449">
        <v>1.8322322108395826E-2</v>
      </c>
      <c r="K2747" s="451"/>
      <c r="L2747" s="449">
        <v>2.7114881065332105E-2</v>
      </c>
      <c r="M2747" s="651">
        <f t="shared" si="4010"/>
        <v>5.2996671696343478E-2</v>
      </c>
      <c r="N2747" s="651">
        <f t="shared" si="4011"/>
        <v>5.1433817893532512E-2</v>
      </c>
      <c r="O2747" s="651">
        <f t="shared" si="4012"/>
        <v>3.0061249300551894E-2</v>
      </c>
      <c r="P2747" s="651">
        <f t="shared" si="4013"/>
        <v>3.8792438277990886E-2</v>
      </c>
      <c r="Q2747" s="442">
        <f t="shared" ref="Q2747:Q2753" si="4017">IFERROR(AVERAGE(D2747:E2747),"")</f>
        <v>3.100095782735332E-2</v>
      </c>
      <c r="R2747" s="442">
        <f t="shared" ref="R2747:R2753" si="4018">IFERROR(AVERAGE(F2747:H2747),"")</f>
        <v>3.2696909664522232E-2</v>
      </c>
      <c r="S2747" s="442">
        <f t="shared" ref="S2747:S2753" si="4019">IFERROR(AVERAGE(I2747:J2747),"")</f>
        <v>1.8322322108395826E-2</v>
      </c>
      <c r="T2747" s="442">
        <f t="shared" ref="T2747:T2753" si="4020">IFERROR(AVERAGE(K2747:L2747),"")</f>
        <v>2.7114881065332105E-2</v>
      </c>
      <c r="V2747" s="442">
        <f t="shared" ref="V2747:V2748" si="4021">AVERAGE(Q2747:T2747)</f>
        <v>2.7283767666400872E-2</v>
      </c>
      <c r="W2747" s="445"/>
      <c r="X2747" s="257"/>
      <c r="Y2747" s="266">
        <v>392</v>
      </c>
      <c r="AD2747" s="605">
        <f>AD2745-AD2715</f>
        <v>5.8884958939047077E-3</v>
      </c>
    </row>
    <row r="2748" spans="3:30" ht="17.45" customHeight="1" x14ac:dyDescent="0.25">
      <c r="C2748" s="435">
        <f t="shared" si="3949"/>
        <v>45844</v>
      </c>
      <c r="D2748" s="448">
        <v>2.2685327937869332E-2</v>
      </c>
      <c r="E2748" s="449"/>
      <c r="F2748" s="448"/>
      <c r="G2748" s="450"/>
      <c r="H2748" s="449">
        <v>2.792403193330753E-2</v>
      </c>
      <c r="I2748" s="448">
        <v>1.0166353980267081E-2</v>
      </c>
      <c r="J2748" s="449"/>
      <c r="K2748" s="451">
        <v>1.3447104587810232E-2</v>
      </c>
      <c r="L2748" s="449"/>
      <c r="M2748" s="651">
        <f t="shared" si="4010"/>
        <v>5.2004407472710866E-2</v>
      </c>
      <c r="N2748" s="651">
        <f t="shared" si="4011"/>
        <v>5.1447705651568698E-2</v>
      </c>
      <c r="O2748" s="651">
        <f t="shared" si="4012"/>
        <v>2.9296360801535821E-2</v>
      </c>
      <c r="P2748" s="651">
        <f t="shared" si="4013"/>
        <v>3.8645601716324869E-2</v>
      </c>
      <c r="Q2748" s="442">
        <f t="shared" si="4017"/>
        <v>2.2685327937869332E-2</v>
      </c>
      <c r="R2748" s="442">
        <f t="shared" si="4018"/>
        <v>2.792403193330753E-2</v>
      </c>
      <c r="S2748" s="442">
        <f t="shared" si="4019"/>
        <v>1.0166353980267081E-2</v>
      </c>
      <c r="T2748" s="442">
        <f t="shared" si="4020"/>
        <v>1.3447104587810232E-2</v>
      </c>
      <c r="V2748" s="442">
        <f t="shared" si="4021"/>
        <v>1.8555704609813543E-2</v>
      </c>
      <c r="W2748" s="445"/>
      <c r="X2748" s="265">
        <f>AVERAGE(Q2747:T2748)</f>
        <v>2.2919736138107209E-2</v>
      </c>
      <c r="Y2748" s="266">
        <v>392</v>
      </c>
    </row>
    <row r="2749" spans="3:30" ht="17.45" customHeight="1" x14ac:dyDescent="0.25">
      <c r="C2749" s="8">
        <f t="shared" si="3949"/>
        <v>45845</v>
      </c>
      <c r="D2749" s="252"/>
      <c r="E2749" s="253">
        <v>5.4100335116921361E-2</v>
      </c>
      <c r="F2749" s="252"/>
      <c r="G2749" s="254">
        <v>5.916646977724644E-2</v>
      </c>
      <c r="H2749" s="253"/>
      <c r="I2749" s="252"/>
      <c r="J2749" s="253">
        <v>4.4911892061953548E-2</v>
      </c>
      <c r="K2749" s="255"/>
      <c r="L2749" s="253">
        <v>3.1919274554723341E-2</v>
      </c>
      <c r="M2749" s="264">
        <f t="shared" si="4010"/>
        <v>5.3120375267230381E-2</v>
      </c>
      <c r="N2749" s="264">
        <f t="shared" si="4011"/>
        <v>5.258030384514676E-2</v>
      </c>
      <c r="O2749" s="264">
        <f t="shared" si="4012"/>
        <v>3.0517412863873491E-2</v>
      </c>
      <c r="P2749" s="264">
        <f t="shared" si="4013"/>
        <v>3.9044761347760734E-2</v>
      </c>
      <c r="Q2749" s="265">
        <f t="shared" si="4017"/>
        <v>5.4100335116921361E-2</v>
      </c>
      <c r="R2749" s="265">
        <f t="shared" si="4018"/>
        <v>5.916646977724644E-2</v>
      </c>
      <c r="S2749" s="265">
        <f t="shared" si="4019"/>
        <v>4.4911892061953548E-2</v>
      </c>
      <c r="T2749" s="265">
        <f t="shared" si="4020"/>
        <v>3.1919274554723341E-2</v>
      </c>
      <c r="W2749" s="265">
        <f t="shared" ref="W2749:W2753" si="4022">AVERAGE(Q2749:T2749)</f>
        <v>4.7524492877711176E-2</v>
      </c>
    </row>
    <row r="2750" spans="3:30" ht="17.45" customHeight="1" x14ac:dyDescent="0.25">
      <c r="C2750" s="48">
        <f t="shared" si="3949"/>
        <v>45846</v>
      </c>
      <c r="D2750" s="275">
        <v>5.4675892452318485E-2</v>
      </c>
      <c r="E2750" s="276"/>
      <c r="F2750" s="133">
        <v>9.5955717444711847E-2</v>
      </c>
      <c r="G2750" s="277"/>
      <c r="H2750" s="606">
        <v>8.9022549049634733E-2</v>
      </c>
      <c r="I2750" s="275">
        <v>6.6528572938100161E-2</v>
      </c>
      <c r="J2750" s="276"/>
      <c r="K2750" s="278">
        <v>3.7675306676126598E-2</v>
      </c>
      <c r="L2750" s="276"/>
      <c r="M2750" s="264">
        <f t="shared" si="4010"/>
        <v>5.4399486518737571E-2</v>
      </c>
      <c r="N2750" s="264">
        <f t="shared" si="4011"/>
        <v>5.709348269132293E-2</v>
      </c>
      <c r="O2750" s="264">
        <f t="shared" si="4012"/>
        <v>3.254249096301369E-2</v>
      </c>
      <c r="P2750" s="264">
        <f t="shared" si="4013"/>
        <v>3.9908983293007287E-2</v>
      </c>
      <c r="Q2750" s="265">
        <f t="shared" si="4017"/>
        <v>5.4675892452318485E-2</v>
      </c>
      <c r="R2750" s="334">
        <f t="shared" si="4018"/>
        <v>9.2489133247173283E-2</v>
      </c>
      <c r="S2750" s="265">
        <f t="shared" si="4019"/>
        <v>6.6528572938100161E-2</v>
      </c>
      <c r="T2750" s="265">
        <f t="shared" si="4020"/>
        <v>3.7675306676126598E-2</v>
      </c>
      <c r="W2750" s="265">
        <f t="shared" si="4022"/>
        <v>6.2842226328429632E-2</v>
      </c>
    </row>
    <row r="2751" spans="3:30" ht="17.45" customHeight="1" x14ac:dyDescent="0.25">
      <c r="C2751" s="8">
        <f t="shared" si="3949"/>
        <v>45847</v>
      </c>
      <c r="D2751" s="260"/>
      <c r="E2751" s="261">
        <v>6.2329890300440421E-2</v>
      </c>
      <c r="F2751" s="260"/>
      <c r="G2751" s="402">
        <v>7.9036265486101834E-2</v>
      </c>
      <c r="H2751" s="261"/>
      <c r="I2751" s="260"/>
      <c r="J2751" s="261">
        <v>4.605913982667123E-2</v>
      </c>
      <c r="K2751" s="263"/>
      <c r="L2751" s="261">
        <v>3.9192856053827593E-2</v>
      </c>
      <c r="M2751" s="264">
        <f t="shared" si="4010"/>
        <v>5.4350048518737488E-2</v>
      </c>
      <c r="N2751" s="264">
        <f t="shared" si="4011"/>
        <v>5.8692571051784513E-2</v>
      </c>
      <c r="O2751" s="264">
        <f t="shared" si="4012"/>
        <v>3.3218112372108047E-2</v>
      </c>
      <c r="P2751" s="264">
        <f t="shared" si="4013"/>
        <v>3.9917299615407589E-2</v>
      </c>
      <c r="Q2751" s="265">
        <f t="shared" si="4017"/>
        <v>6.2329890300440421E-2</v>
      </c>
      <c r="R2751" s="334">
        <f t="shared" si="4018"/>
        <v>7.9036265486101834E-2</v>
      </c>
      <c r="S2751" s="265">
        <f t="shared" si="4019"/>
        <v>4.605913982667123E-2</v>
      </c>
      <c r="T2751" s="265">
        <f t="shared" si="4020"/>
        <v>3.9192856053827593E-2</v>
      </c>
      <c r="W2751" s="265">
        <f t="shared" si="4022"/>
        <v>5.665453791676027E-2</v>
      </c>
    </row>
    <row r="2752" spans="3:30" ht="17.45" customHeight="1" x14ac:dyDescent="0.25">
      <c r="C2752" s="8">
        <f t="shared" si="3949"/>
        <v>45848</v>
      </c>
      <c r="D2752" s="260">
        <v>6.6537276139282148E-2</v>
      </c>
      <c r="E2752" s="261"/>
      <c r="F2752" s="332">
        <v>8.3875978001680576E-2</v>
      </c>
      <c r="G2752" s="262"/>
      <c r="H2752" s="261"/>
      <c r="I2752" s="260">
        <v>7.0614616507140085E-2</v>
      </c>
      <c r="J2752" s="261"/>
      <c r="K2752" s="263">
        <v>3.851854953559742E-2</v>
      </c>
      <c r="L2752" s="261"/>
      <c r="M2752" s="264">
        <f t="shared" si="4010"/>
        <v>5.4856593760027966E-2</v>
      </c>
      <c r="N2752" s="264">
        <f t="shared" si="4011"/>
        <v>6.0366923036017095E-2</v>
      </c>
      <c r="O2752" s="264">
        <f t="shared" si="4012"/>
        <v>3.4647680944788574E-2</v>
      </c>
      <c r="P2752" s="264">
        <f t="shared" si="4013"/>
        <v>4.0201100174770486E-2</v>
      </c>
      <c r="Q2752" s="265">
        <f t="shared" si="4017"/>
        <v>6.6537276139282148E-2</v>
      </c>
      <c r="R2752" s="334">
        <f t="shared" si="4018"/>
        <v>8.3875978001680576E-2</v>
      </c>
      <c r="S2752" s="265">
        <f t="shared" si="4019"/>
        <v>7.0614616507140085E-2</v>
      </c>
      <c r="T2752" s="265">
        <f t="shared" si="4020"/>
        <v>3.851854953559742E-2</v>
      </c>
      <c r="W2752" s="265">
        <f t="shared" si="4022"/>
        <v>6.4886605045925055E-2</v>
      </c>
    </row>
    <row r="2753" spans="3:25" ht="17.45" customHeight="1" x14ac:dyDescent="0.25">
      <c r="C2753" s="8">
        <f t="shared" si="3949"/>
        <v>45849</v>
      </c>
      <c r="D2753" s="260"/>
      <c r="E2753" s="134">
        <v>6.9931071835347705E-2</v>
      </c>
      <c r="F2753" s="260"/>
      <c r="G2753" s="262">
        <v>4.5490878347034462E-2</v>
      </c>
      <c r="H2753" s="261"/>
      <c r="I2753" s="260"/>
      <c r="J2753" s="261">
        <v>3.0706439581956502E-2</v>
      </c>
      <c r="K2753" s="263"/>
      <c r="L2753" s="261">
        <v>4.8470679598962264E-2</v>
      </c>
      <c r="M2753" s="264">
        <f t="shared" si="4010"/>
        <v>5.4747828889585064E-2</v>
      </c>
      <c r="N2753" s="264">
        <f t="shared" si="4011"/>
        <v>6.0460201944569809E-2</v>
      </c>
      <c r="O2753" s="264">
        <f t="shared" si="4012"/>
        <v>3.4376007452509898E-2</v>
      </c>
      <c r="P2753" s="264">
        <f t="shared" si="4013"/>
        <v>3.9958330389711305E-2</v>
      </c>
      <c r="Q2753" s="334">
        <f t="shared" si="4017"/>
        <v>6.9931071835347705E-2</v>
      </c>
      <c r="R2753" s="265">
        <f t="shared" si="4018"/>
        <v>4.5490878347034462E-2</v>
      </c>
      <c r="S2753" s="265">
        <f t="shared" si="4019"/>
        <v>3.0706439581956502E-2</v>
      </c>
      <c r="T2753" s="265">
        <f t="shared" si="4020"/>
        <v>4.8470679598962264E-2</v>
      </c>
      <c r="W2753" s="265">
        <f t="shared" si="4022"/>
        <v>4.8649767340825233E-2</v>
      </c>
      <c r="X2753" s="265">
        <f>AVERAGE(Q2749:T2753)</f>
        <v>5.6111525901930269E-2</v>
      </c>
      <c r="Y2753" s="266">
        <v>393</v>
      </c>
    </row>
    <row r="2754" spans="3:25" ht="17.45" customHeight="1" x14ac:dyDescent="0.25">
      <c r="C2754" s="435">
        <f t="shared" si="3949"/>
        <v>45850</v>
      </c>
      <c r="D2754" s="434">
        <v>2.8757765868256922E-2</v>
      </c>
      <c r="E2754" s="436"/>
      <c r="F2754" s="434"/>
      <c r="G2754" s="438"/>
      <c r="H2754" s="436">
        <v>1.8268248821796208E-2</v>
      </c>
      <c r="I2754" s="434">
        <v>1.2353013299690381E-2</v>
      </c>
      <c r="J2754" s="436"/>
      <c r="K2754" s="437">
        <v>2.7279275493840544E-2</v>
      </c>
      <c r="L2754" s="436"/>
      <c r="M2754" s="651">
        <f t="shared" si="4010"/>
        <v>5.3558280936203496E-2</v>
      </c>
      <c r="N2754" s="651">
        <f t="shared" si="4011"/>
        <v>5.9383995481208124E-2</v>
      </c>
      <c r="O2754" s="651">
        <f t="shared" si="4012"/>
        <v>3.3622299892665866E-2</v>
      </c>
      <c r="P2754" s="651">
        <f t="shared" si="4013"/>
        <v>3.9455551924145717E-2</v>
      </c>
      <c r="Q2754" s="442">
        <f t="shared" ref="Q2754:Q2757" si="4023">IFERROR(AVERAGE(D2754:E2754),"")</f>
        <v>2.8757765868256922E-2</v>
      </c>
      <c r="R2754" s="442">
        <f t="shared" ref="R2754:R2757" si="4024">IFERROR(AVERAGE(F2754:H2754),"")</f>
        <v>1.8268248821796208E-2</v>
      </c>
      <c r="S2754" s="442">
        <f t="shared" ref="S2754:S2757" si="4025">IFERROR(AVERAGE(I2754:J2754),"")</f>
        <v>1.2353013299690381E-2</v>
      </c>
      <c r="T2754" s="442">
        <f t="shared" ref="T2754:T2757" si="4026">IFERROR(AVERAGE(K2754:L2754),"")</f>
        <v>2.7279275493840544E-2</v>
      </c>
      <c r="V2754" s="442">
        <f t="shared" ref="V2754:V2755" si="4027">AVERAGE(Q2754:T2754)</f>
        <v>2.1664575870896013E-2</v>
      </c>
      <c r="W2754" s="445"/>
      <c r="X2754" s="257"/>
      <c r="Y2754" s="266">
        <v>393</v>
      </c>
    </row>
    <row r="2755" spans="3:25" ht="17.45" customHeight="1" x14ac:dyDescent="0.25">
      <c r="C2755" s="435">
        <f t="shared" si="3949"/>
        <v>45851</v>
      </c>
      <c r="D2755" s="434"/>
      <c r="E2755" s="436">
        <v>1.8407966963932407E-2</v>
      </c>
      <c r="F2755" s="434"/>
      <c r="G2755" s="438">
        <v>1.8378044706505184E-2</v>
      </c>
      <c r="H2755" s="436"/>
      <c r="I2755" s="434"/>
      <c r="J2755" s="436">
        <v>7.2197873511186585E-3</v>
      </c>
      <c r="K2755" s="437"/>
      <c r="L2755" s="436">
        <v>1.9770396093110248E-2</v>
      </c>
      <c r="M2755" s="651">
        <f t="shared" si="4010"/>
        <v>5.2551133797059377E-2</v>
      </c>
      <c r="N2755" s="651">
        <f t="shared" si="4011"/>
        <v>5.860953928118335E-2</v>
      </c>
      <c r="O2755" s="651">
        <f t="shared" si="4012"/>
        <v>3.2837180542747271E-2</v>
      </c>
      <c r="P2755" s="651">
        <f t="shared" si="4013"/>
        <v>3.8660455498603391E-2</v>
      </c>
      <c r="Q2755" s="442">
        <f t="shared" si="4023"/>
        <v>1.8407966963932407E-2</v>
      </c>
      <c r="R2755" s="442">
        <f t="shared" si="4024"/>
        <v>1.8378044706505184E-2</v>
      </c>
      <c r="S2755" s="442">
        <f t="shared" si="4025"/>
        <v>7.2197873511186585E-3</v>
      </c>
      <c r="T2755" s="442">
        <f t="shared" si="4026"/>
        <v>1.9770396093110248E-2</v>
      </c>
      <c r="V2755" s="442">
        <f t="shared" si="4027"/>
        <v>1.5944048778666623E-2</v>
      </c>
      <c r="W2755" s="445"/>
      <c r="X2755" s="265">
        <f>AVERAGE(Q2754:T2755)</f>
        <v>1.8804312324781317E-2</v>
      </c>
      <c r="Y2755" s="266">
        <v>393</v>
      </c>
    </row>
    <row r="2756" spans="3:25" ht="17.45" customHeight="1" x14ac:dyDescent="0.25">
      <c r="C2756" s="48">
        <f t="shared" si="3949"/>
        <v>45852</v>
      </c>
      <c r="D2756" s="133">
        <v>7.1236753391348343E-2</v>
      </c>
      <c r="E2756" s="276"/>
      <c r="F2756" s="275">
        <v>3.8340002525809262E-2</v>
      </c>
      <c r="G2756" s="277"/>
      <c r="H2756" s="276">
        <v>4.5773113209543553E-2</v>
      </c>
      <c r="I2756" s="275">
        <v>2.9001917296211148E-2</v>
      </c>
      <c r="J2756" s="276"/>
      <c r="K2756" s="278">
        <v>2.5603830836140661E-2</v>
      </c>
      <c r="L2756" s="276"/>
      <c r="M2756" s="264">
        <f t="shared" si="4010"/>
        <v>5.4121407302964296E-2</v>
      </c>
      <c r="N2756" s="264">
        <f t="shared" si="4011"/>
        <v>5.7788931200861385E-2</v>
      </c>
      <c r="O2756" s="264">
        <f t="shared" si="4012"/>
        <v>3.3506579738242857E-2</v>
      </c>
      <c r="P2756" s="264">
        <f t="shared" si="4013"/>
        <v>3.8776300601858722E-2</v>
      </c>
      <c r="Q2756" s="334">
        <f t="shared" si="4023"/>
        <v>7.1236753391348343E-2</v>
      </c>
      <c r="R2756" s="265">
        <f t="shared" si="4024"/>
        <v>4.2056557867676411E-2</v>
      </c>
      <c r="S2756" s="265">
        <f t="shared" si="4025"/>
        <v>2.9001917296211148E-2</v>
      </c>
      <c r="T2756" s="265">
        <f t="shared" si="4026"/>
        <v>2.5603830836140661E-2</v>
      </c>
      <c r="W2756" s="265">
        <f t="shared" ref="W2756:W2757" si="4028">AVERAGE(Q2756:T2756)</f>
        <v>4.197476484784414E-2</v>
      </c>
    </row>
    <row r="2757" spans="3:25" ht="17.45" customHeight="1" x14ac:dyDescent="0.25">
      <c r="C2757" s="8">
        <f t="shared" si="3949"/>
        <v>45853</v>
      </c>
      <c r="D2757" s="260"/>
      <c r="E2757" s="134">
        <v>8.4611884136818555E-2</v>
      </c>
      <c r="F2757" s="260"/>
      <c r="G2757" s="262">
        <v>4.4337986288986268E-2</v>
      </c>
      <c r="H2757" s="261"/>
      <c r="I2757" s="260"/>
      <c r="J2757" s="261">
        <v>3.4898942371532321E-2</v>
      </c>
      <c r="K2757" s="263"/>
      <c r="L2757" s="261">
        <v>4.9969305905359432E-2</v>
      </c>
      <c r="M2757" s="264">
        <f t="shared" si="4010"/>
        <v>5.6477516403687186E-2</v>
      </c>
      <c r="N2757" s="264">
        <f t="shared" si="4011"/>
        <v>5.842710372212423E-2</v>
      </c>
      <c r="O2757" s="264">
        <f t="shared" si="4012"/>
        <v>3.4377535007155853E-2</v>
      </c>
      <c r="P2757" s="264">
        <f t="shared" si="4013"/>
        <v>3.9775065755324746E-2</v>
      </c>
      <c r="Q2757" s="334">
        <f t="shared" si="4023"/>
        <v>8.4611884136818555E-2</v>
      </c>
      <c r="R2757" s="265">
        <f t="shared" si="4024"/>
        <v>4.4337986288986268E-2</v>
      </c>
      <c r="S2757" s="265">
        <f t="shared" si="4025"/>
        <v>3.4898942371532321E-2</v>
      </c>
      <c r="T2757" s="265">
        <f t="shared" si="4026"/>
        <v>4.9969305905359432E-2</v>
      </c>
      <c r="W2757" s="265">
        <f t="shared" si="4028"/>
        <v>5.3454529675674142E-2</v>
      </c>
    </row>
    <row r="2758" spans="3:25" ht="17.45" customHeight="1" x14ac:dyDescent="0.25">
      <c r="C2758" s="8">
        <f t="shared" si="3949"/>
        <v>45854</v>
      </c>
      <c r="D2758" s="332">
        <v>8.1852017954972961E-2</v>
      </c>
      <c r="E2758" s="261"/>
      <c r="F2758" s="260">
        <v>6.2285503838605011E-2</v>
      </c>
      <c r="G2758" s="262"/>
      <c r="H2758" s="261"/>
      <c r="I2758" s="260">
        <v>4.2473553719030256E-2</v>
      </c>
      <c r="J2758" s="261"/>
      <c r="K2758" s="263">
        <v>3.7006093796205744E-2</v>
      </c>
      <c r="L2758" s="261"/>
      <c r="M2758" s="264">
        <f t="shared" si="4010"/>
        <v>5.7027587683233599E-2</v>
      </c>
      <c r="N2758" s="264">
        <f t="shared" si="4011"/>
        <v>5.8467037331117994E-2</v>
      </c>
      <c r="O2758" s="264">
        <f t="shared" si="4012"/>
        <v>3.4236847393804788E-2</v>
      </c>
      <c r="P2758" s="264">
        <f t="shared" si="4013"/>
        <v>3.8178613970428786E-2</v>
      </c>
      <c r="Q2758" s="334">
        <f t="shared" ref="Q2758:Q2764" si="4029">IFERROR(AVERAGE(D2758:E2758),"")</f>
        <v>8.1852017954972961E-2</v>
      </c>
      <c r="R2758" s="265">
        <f t="shared" ref="R2758:R2764" si="4030">IFERROR(AVERAGE(F2758:H2758),"")</f>
        <v>6.2285503838605011E-2</v>
      </c>
      <c r="S2758" s="265">
        <f t="shared" ref="S2758:S2764" si="4031">IFERROR(AVERAGE(I2758:J2758),"")</f>
        <v>4.2473553719030256E-2</v>
      </c>
      <c r="T2758" s="265">
        <f t="shared" ref="T2758:T2764" si="4032">IFERROR(AVERAGE(K2758:L2758),"")</f>
        <v>3.7006093796205744E-2</v>
      </c>
      <c r="W2758" s="265">
        <f t="shared" ref="W2758:W2760" si="4033">AVERAGE(Q2758:T2758)</f>
        <v>5.5904292327203495E-2</v>
      </c>
    </row>
    <row r="2759" spans="3:25" ht="17.45" customHeight="1" x14ac:dyDescent="0.25">
      <c r="C2759" s="8">
        <f t="shared" si="3949"/>
        <v>45855</v>
      </c>
      <c r="D2759" s="260"/>
      <c r="E2759" s="261">
        <v>6.8576790909394988E-2</v>
      </c>
      <c r="F2759" s="260"/>
      <c r="G2759" s="402">
        <v>9.177708693078282E-2</v>
      </c>
      <c r="H2759" s="261"/>
      <c r="I2759" s="260"/>
      <c r="J2759" s="261">
        <v>6.2725824491389665E-2</v>
      </c>
      <c r="K2759" s="263"/>
      <c r="L2759" s="261">
        <v>3.9386571197526671E-2</v>
      </c>
      <c r="M2759" s="264">
        <f t="shared" si="4010"/>
        <v>5.7387849937001419E-2</v>
      </c>
      <c r="N2759" s="264">
        <f t="shared" si="4011"/>
        <v>5.9492267895660929E-2</v>
      </c>
      <c r="O2759" s="264">
        <f t="shared" si="4012"/>
        <v>3.4900568073145531E-2</v>
      </c>
      <c r="P2759" s="264">
        <f t="shared" si="4013"/>
        <v>3.7733665010221906E-2</v>
      </c>
      <c r="Q2759" s="265">
        <f t="shared" si="4029"/>
        <v>6.8576790909394988E-2</v>
      </c>
      <c r="R2759" s="334">
        <f t="shared" si="4030"/>
        <v>9.177708693078282E-2</v>
      </c>
      <c r="S2759" s="265">
        <f t="shared" si="4031"/>
        <v>6.2725824491389665E-2</v>
      </c>
      <c r="T2759" s="265">
        <f t="shared" si="4032"/>
        <v>3.9386571197526671E-2</v>
      </c>
      <c r="W2759" s="265">
        <f t="shared" si="4033"/>
        <v>6.5616568382273532E-2</v>
      </c>
    </row>
    <row r="2760" spans="3:25" ht="17.45" customHeight="1" x14ac:dyDescent="0.25">
      <c r="C2760" s="8">
        <f t="shared" si="3949"/>
        <v>45856</v>
      </c>
      <c r="D2760" s="260">
        <v>6.7026300019894458E-2</v>
      </c>
      <c r="E2760" s="261"/>
      <c r="F2760" s="260"/>
      <c r="G2760" s="262"/>
      <c r="H2760" s="261">
        <v>4.1733891479152532E-2</v>
      </c>
      <c r="I2760" s="260">
        <v>4.5047457792096526E-2</v>
      </c>
      <c r="J2760" s="261"/>
      <c r="K2760" s="263">
        <v>4.4069006822690791E-2</v>
      </c>
      <c r="L2760" s="261"/>
      <c r="M2760" s="264">
        <f t="shared" si="4010"/>
        <v>5.7626535824457863E-2</v>
      </c>
      <c r="N2760" s="264">
        <f t="shared" si="4011"/>
        <v>5.8712506114707019E-2</v>
      </c>
      <c r="O2760" s="264">
        <f t="shared" si="4012"/>
        <v>3.5100266284516499E-2</v>
      </c>
      <c r="P2760" s="264">
        <f t="shared" si="4013"/>
        <v>3.7893635961402813E-2</v>
      </c>
      <c r="Q2760" s="265">
        <f t="shared" si="4029"/>
        <v>6.7026300019894458E-2</v>
      </c>
      <c r="R2760" s="265">
        <f t="shared" si="4030"/>
        <v>4.1733891479152532E-2</v>
      </c>
      <c r="S2760" s="265">
        <f t="shared" si="4031"/>
        <v>4.5047457792096526E-2</v>
      </c>
      <c r="T2760" s="265">
        <f t="shared" si="4032"/>
        <v>4.4069006822690791E-2</v>
      </c>
      <c r="W2760" s="265">
        <f t="shared" si="4033"/>
        <v>4.9469164028458579E-2</v>
      </c>
      <c r="X2760" s="265">
        <f>AVERAGE(Q2756:T2760)</f>
        <v>5.3283863852290766E-2</v>
      </c>
      <c r="Y2760" s="266">
        <v>394</v>
      </c>
    </row>
    <row r="2761" spans="3:25" ht="17.45" customHeight="1" x14ac:dyDescent="0.25">
      <c r="C2761" s="435">
        <f t="shared" ref="C2761:C2772" si="4034">C2760+1</f>
        <v>45857</v>
      </c>
      <c r="D2761" s="434"/>
      <c r="E2761" s="436">
        <v>2.3226325226826501E-2</v>
      </c>
      <c r="F2761" s="434"/>
      <c r="G2761" s="438">
        <v>2.4252684903105556E-2</v>
      </c>
      <c r="H2761" s="436"/>
      <c r="I2761" s="434"/>
      <c r="J2761" s="436">
        <v>9.7183040290259003E-3</v>
      </c>
      <c r="K2761" s="437"/>
      <c r="L2761" s="436">
        <v>4.1247003574206027E-2</v>
      </c>
      <c r="M2761" s="651">
        <f t="shared" si="4010"/>
        <v>5.4601226722937483E-2</v>
      </c>
      <c r="N2761" s="651">
        <f t="shared" si="4011"/>
        <v>5.7744715255647082E-2</v>
      </c>
      <c r="O2761" s="651">
        <f t="shared" si="4012"/>
        <v>3.4275160892433001E-2</v>
      </c>
      <c r="P2761" s="651">
        <f t="shared" si="4013"/>
        <v>3.7674671141249255E-2</v>
      </c>
      <c r="Q2761" s="442">
        <f t="shared" si="4029"/>
        <v>2.3226325226826501E-2</v>
      </c>
      <c r="R2761" s="442">
        <f t="shared" si="4030"/>
        <v>2.4252684903105556E-2</v>
      </c>
      <c r="S2761" s="442">
        <f t="shared" si="4031"/>
        <v>9.7183040290259003E-3</v>
      </c>
      <c r="T2761" s="442">
        <f t="shared" si="4032"/>
        <v>4.1247003574206027E-2</v>
      </c>
      <c r="V2761" s="442">
        <f t="shared" ref="V2761:V2762" si="4035">AVERAGE(Q2761:T2761)</f>
        <v>2.4611079433290994E-2</v>
      </c>
      <c r="W2761" s="445"/>
      <c r="X2761" s="257"/>
      <c r="Y2761" s="266">
        <v>394</v>
      </c>
    </row>
    <row r="2762" spans="3:25" ht="17.45" customHeight="1" x14ac:dyDescent="0.25">
      <c r="C2762" s="48">
        <f t="shared" si="4034"/>
        <v>45858</v>
      </c>
      <c r="D2762" s="434">
        <v>1.6652236204922889E-2</v>
      </c>
      <c r="E2762" s="436"/>
      <c r="F2762" s="434">
        <v>9.2225593741806135E-3</v>
      </c>
      <c r="G2762" s="438"/>
      <c r="H2762" s="436">
        <v>8.4462483590514465E-3</v>
      </c>
      <c r="I2762" s="434">
        <v>6.9951770902040768E-3</v>
      </c>
      <c r="J2762" s="436"/>
      <c r="K2762" s="437">
        <v>2.371147278186014E-2</v>
      </c>
      <c r="L2762" s="436"/>
      <c r="M2762" s="651">
        <f t="shared" si="4010"/>
        <v>5.290684942786035E-2</v>
      </c>
      <c r="N2762" s="651">
        <f t="shared" si="4011"/>
        <v>5.5825899143560911E-2</v>
      </c>
      <c r="O2762" s="651">
        <f t="shared" si="4012"/>
        <v>3.3764413777851672E-2</v>
      </c>
      <c r="P2762" s="651">
        <f t="shared" si="4013"/>
        <v>3.7241364180948824E-2</v>
      </c>
      <c r="Q2762" s="442">
        <f t="shared" si="4029"/>
        <v>1.6652236204922889E-2</v>
      </c>
      <c r="R2762" s="442">
        <f t="shared" si="4030"/>
        <v>8.83440386661603E-3</v>
      </c>
      <c r="S2762" s="442">
        <f t="shared" si="4031"/>
        <v>6.9951770902040768E-3</v>
      </c>
      <c r="T2762" s="442">
        <f t="shared" si="4032"/>
        <v>2.371147278186014E-2</v>
      </c>
      <c r="V2762" s="442">
        <f t="shared" si="4035"/>
        <v>1.4048322485900783E-2</v>
      </c>
      <c r="W2762" s="445"/>
      <c r="X2762" s="265">
        <f>AVERAGE(Q2761:T2762)</f>
        <v>1.9329700959595891E-2</v>
      </c>
      <c r="Y2762" s="266">
        <v>394</v>
      </c>
    </row>
    <row r="2763" spans="3:25" ht="17.45" customHeight="1" x14ac:dyDescent="0.25">
      <c r="C2763" s="8">
        <f t="shared" si="4034"/>
        <v>45859</v>
      </c>
      <c r="D2763" s="260"/>
      <c r="E2763" s="261">
        <v>5.459357393646546E-2</v>
      </c>
      <c r="F2763" s="260"/>
      <c r="G2763" s="262">
        <v>5.3054335457807175E-2</v>
      </c>
      <c r="H2763" s="261"/>
      <c r="I2763" s="260"/>
      <c r="J2763" s="261">
        <v>3.5907234260140662E-2</v>
      </c>
      <c r="K2763" s="263"/>
      <c r="L2763" s="261">
        <v>4.5907785458073197E-2</v>
      </c>
      <c r="M2763" s="264">
        <f t="shared" si="4010"/>
        <v>5.4025571561944291E-2</v>
      </c>
      <c r="N2763" s="264">
        <f t="shared" si="4011"/>
        <v>5.6963271717584259E-2</v>
      </c>
      <c r="O2763" s="264">
        <f t="shared" si="4012"/>
        <v>3.4658070105096001E-2</v>
      </c>
      <c r="P2763" s="264">
        <f t="shared" si="4013"/>
        <v>3.7582968050132899E-2</v>
      </c>
      <c r="Q2763" s="265">
        <f t="shared" si="4029"/>
        <v>5.459357393646546E-2</v>
      </c>
      <c r="R2763" s="265">
        <f t="shared" si="4030"/>
        <v>5.3054335457807175E-2</v>
      </c>
      <c r="S2763" s="265">
        <f t="shared" si="4031"/>
        <v>3.5907234260140662E-2</v>
      </c>
      <c r="T2763" s="265">
        <f t="shared" si="4032"/>
        <v>4.5907785458073197E-2</v>
      </c>
      <c r="W2763" s="265">
        <f t="shared" ref="W2763:W2764" si="4036">AVERAGE(Q2763:T2763)</f>
        <v>4.7365732278121624E-2</v>
      </c>
    </row>
    <row r="2764" spans="3:25" ht="17.45" customHeight="1" x14ac:dyDescent="0.25">
      <c r="C2764" s="8">
        <f t="shared" si="4034"/>
        <v>45860</v>
      </c>
      <c r="D2764" s="260">
        <v>4.4918211646302206E-2</v>
      </c>
      <c r="E2764" s="261"/>
      <c r="F2764" s="260">
        <v>6.017074821198877E-2</v>
      </c>
      <c r="G2764" s="262"/>
      <c r="H2764" s="261"/>
      <c r="I2764" s="260">
        <v>4.056819895048016E-2</v>
      </c>
      <c r="J2764" s="261"/>
      <c r="K2764" s="263">
        <v>2.7584246295641969E-2</v>
      </c>
      <c r="L2764" s="261"/>
      <c r="M2764" s="264">
        <f t="shared" si="4010"/>
        <v>5.4881546827409228E-2</v>
      </c>
      <c r="N2764" s="264">
        <f t="shared" si="4011"/>
        <v>5.7878726894256868E-2</v>
      </c>
      <c r="O2764" s="264">
        <f t="shared" si="4012"/>
        <v>3.5632162966362159E-2</v>
      </c>
      <c r="P2764" s="264">
        <f t="shared" si="4013"/>
        <v>3.7555927088889864E-2</v>
      </c>
      <c r="Q2764" s="265">
        <f t="shared" si="4029"/>
        <v>4.4918211646302206E-2</v>
      </c>
      <c r="R2764" s="265">
        <f t="shared" si="4030"/>
        <v>6.017074821198877E-2</v>
      </c>
      <c r="S2764" s="265">
        <f t="shared" si="4031"/>
        <v>4.056819895048016E-2</v>
      </c>
      <c r="T2764" s="265">
        <f t="shared" si="4032"/>
        <v>2.7584246295641969E-2</v>
      </c>
      <c r="W2764" s="265">
        <f t="shared" si="4036"/>
        <v>4.3310351276103276E-2</v>
      </c>
    </row>
    <row r="2765" spans="3:25" ht="17.45" customHeight="1" x14ac:dyDescent="0.25">
      <c r="C2765" s="8">
        <f t="shared" si="4034"/>
        <v>45861</v>
      </c>
      <c r="D2765" s="260"/>
      <c r="E2765" s="261">
        <v>3.3169512897149089E-2</v>
      </c>
      <c r="F2765" s="260"/>
      <c r="G2765" s="262">
        <v>6.0937038265241265E-2</v>
      </c>
      <c r="H2765" s="261"/>
      <c r="I2765" s="260"/>
      <c r="J2765" s="261">
        <v>4.8572793989591224E-2</v>
      </c>
      <c r="K2765" s="263"/>
      <c r="L2765" s="261">
        <v>3.2706436507177021E-2</v>
      </c>
      <c r="M2765" s="264">
        <f t="shared" si="4010"/>
        <v>5.4383071166391281E-2</v>
      </c>
      <c r="N2765" s="264">
        <f t="shared" si="4011"/>
        <v>5.7527429522039202E-2</v>
      </c>
      <c r="O2765" s="264">
        <f t="shared" si="4012"/>
        <v>3.6618297711328185E-2</v>
      </c>
      <c r="P2765" s="264">
        <f t="shared" si="4013"/>
        <v>3.5882425035802086E-2</v>
      </c>
      <c r="Q2765" s="265">
        <f t="shared" ref="Q2765" si="4037">IFERROR(AVERAGE(D2765:E2765),"")</f>
        <v>3.3169512897149089E-2</v>
      </c>
      <c r="R2765" s="265">
        <f t="shared" ref="R2765" si="4038">IFERROR(AVERAGE(F2765:H2765),"")</f>
        <v>6.0937038265241265E-2</v>
      </c>
      <c r="S2765" s="265">
        <f t="shared" ref="S2765" si="4039">IFERROR(AVERAGE(I2765:J2765),"")</f>
        <v>4.8572793989591224E-2</v>
      </c>
      <c r="T2765" s="265">
        <f t="shared" ref="T2765" si="4040">IFERROR(AVERAGE(K2765:L2765),"")</f>
        <v>3.2706436507177021E-2</v>
      </c>
      <c r="W2765" s="265">
        <f t="shared" ref="W2765:W2766" si="4041">AVERAGE(Q2765:T2765)</f>
        <v>4.3846445414789652E-2</v>
      </c>
    </row>
    <row r="2766" spans="3:25" ht="17.45" customHeight="1" x14ac:dyDescent="0.25">
      <c r="C2766" s="8">
        <f t="shared" si="4034"/>
        <v>45862</v>
      </c>
      <c r="D2766" s="260">
        <v>6.5566993678743898E-2</v>
      </c>
      <c r="E2766" s="261"/>
      <c r="F2766" s="260"/>
      <c r="G2766" s="262"/>
      <c r="H2766" s="134">
        <v>0.34496202631601264</v>
      </c>
      <c r="I2766" s="260">
        <v>4.7934854008219591E-2</v>
      </c>
      <c r="J2766" s="261"/>
      <c r="K2766" s="263">
        <v>3.8436176129722915E-2</v>
      </c>
      <c r="L2766" s="261"/>
      <c r="M2766" s="264">
        <f t="shared" si="4010"/>
        <v>5.4725033125008524E-2</v>
      </c>
      <c r="N2766" s="264">
        <f t="shared" si="4011"/>
        <v>6.5176365431001526E-2</v>
      </c>
      <c r="O2766" s="264">
        <f t="shared" si="4012"/>
        <v>3.7344576803176301E-2</v>
      </c>
      <c r="P2766" s="264">
        <f t="shared" si="4013"/>
        <v>3.5815115766875044E-2</v>
      </c>
      <c r="Q2766" s="265">
        <f t="shared" ref="Q2766:Q2774" si="4042">IFERROR(AVERAGE(D2766:E2766),"")</f>
        <v>6.5566993678743898E-2</v>
      </c>
      <c r="R2766" s="334">
        <f t="shared" ref="R2766:R2774" si="4043">IFERROR(AVERAGE(F2766:H2766),"")</f>
        <v>0.34496202631601264</v>
      </c>
      <c r="S2766" s="265">
        <f t="shared" ref="S2766:S2774" si="4044">IFERROR(AVERAGE(I2766:J2766),"")</f>
        <v>4.7934854008219591E-2</v>
      </c>
      <c r="T2766" s="265">
        <f t="shared" ref="T2766:T2774" si="4045">IFERROR(AVERAGE(K2766:L2766),"")</f>
        <v>3.8436176129722915E-2</v>
      </c>
      <c r="W2766" s="334">
        <f t="shared" si="4041"/>
        <v>0.12422501253317478</v>
      </c>
    </row>
    <row r="2767" spans="3:25" ht="17.45" customHeight="1" x14ac:dyDescent="0.25">
      <c r="C2767" s="8">
        <f t="shared" si="4034"/>
        <v>45863</v>
      </c>
      <c r="D2767" s="260"/>
      <c r="E2767" s="261">
        <v>5.5738440804172847E-2</v>
      </c>
      <c r="F2767" s="260"/>
      <c r="G2767" s="402">
        <v>7.7550776216383455E-2</v>
      </c>
      <c r="H2767" s="261"/>
      <c r="I2767" s="260"/>
      <c r="J2767" s="261">
        <v>3.534261017076324E-2</v>
      </c>
      <c r="K2767" s="263"/>
      <c r="L2767" s="261">
        <v>6.2356688983318358E-2</v>
      </c>
      <c r="M2767" s="264">
        <f t="shared" si="4010"/>
        <v>5.5266710543491783E-2</v>
      </c>
      <c r="N2767" s="264">
        <f t="shared" si="4011"/>
        <v>6.5319534726545656E-2</v>
      </c>
      <c r="O2767" s="264">
        <f t="shared" si="4012"/>
        <v>3.7083861394649059E-2</v>
      </c>
      <c r="P2767" s="264">
        <f t="shared" si="4013"/>
        <v>3.6243376323001758E-2</v>
      </c>
      <c r="Q2767" s="265">
        <f t="shared" si="4042"/>
        <v>5.5738440804172847E-2</v>
      </c>
      <c r="R2767" s="334">
        <f t="shared" si="4043"/>
        <v>7.7550776216383455E-2</v>
      </c>
      <c r="S2767" s="265">
        <f t="shared" si="4044"/>
        <v>3.534261017076324E-2</v>
      </c>
      <c r="T2767" s="265">
        <f t="shared" si="4045"/>
        <v>6.2356688983318358E-2</v>
      </c>
      <c r="W2767" s="265">
        <f t="shared" ref="W2767" si="4046">AVERAGE(Q2767:T2767)</f>
        <v>5.7747129043659473E-2</v>
      </c>
      <c r="X2767" s="265">
        <f>AVERAGE(Q2763:T2767)</f>
        <v>6.3298934109169744E-2</v>
      </c>
      <c r="Y2767" s="266">
        <v>395</v>
      </c>
    </row>
    <row r="2768" spans="3:25" ht="17.45" customHeight="1" x14ac:dyDescent="0.25">
      <c r="C2768" s="48">
        <f t="shared" si="4034"/>
        <v>45864</v>
      </c>
      <c r="D2768" s="434">
        <v>1.7818472238367411E-2</v>
      </c>
      <c r="E2768" s="436"/>
      <c r="F2768" s="434">
        <v>2.5492813406968379E-2</v>
      </c>
      <c r="G2768" s="438"/>
      <c r="H2768" s="436">
        <v>2.88741027260472E-2</v>
      </c>
      <c r="I2768" s="434">
        <v>1.5502798946894571E-2</v>
      </c>
      <c r="J2768" s="436"/>
      <c r="K2768" s="437">
        <v>1.3709487353445326E-2</v>
      </c>
      <c r="L2768" s="436"/>
      <c r="M2768" s="651">
        <f t="shared" si="4010"/>
        <v>5.1817776270176225E-2</v>
      </c>
      <c r="N2768" s="651">
        <f t="shared" si="4011"/>
        <v>6.2171595293596088E-2</v>
      </c>
      <c r="O2768" s="651">
        <f t="shared" si="4012"/>
        <v>3.6195464222745485E-2</v>
      </c>
      <c r="P2768" s="651">
        <f t="shared" si="4013"/>
        <v>3.5875243695136241E-2</v>
      </c>
      <c r="Q2768" s="442">
        <f t="shared" si="4042"/>
        <v>1.7818472238367411E-2</v>
      </c>
      <c r="R2768" s="442">
        <f t="shared" si="4043"/>
        <v>2.7183458066507789E-2</v>
      </c>
      <c r="S2768" s="442">
        <f t="shared" si="4044"/>
        <v>1.5502798946894571E-2</v>
      </c>
      <c r="T2768" s="442">
        <f t="shared" si="4045"/>
        <v>1.3709487353445326E-2</v>
      </c>
      <c r="V2768" s="442">
        <f t="shared" ref="V2768:V2769" si="4047">AVERAGE(Q2768:T2768)</f>
        <v>1.8553554151303775E-2</v>
      </c>
      <c r="W2768" s="445"/>
      <c r="X2768" s="257"/>
      <c r="Y2768" s="266">
        <v>395</v>
      </c>
    </row>
    <row r="2769" spans="3:30" ht="17.45" customHeight="1" x14ac:dyDescent="0.25">
      <c r="C2769" s="435">
        <f t="shared" si="4034"/>
        <v>45865</v>
      </c>
      <c r="D2769" s="434"/>
      <c r="E2769" s="436">
        <v>2.4677024786218478E-2</v>
      </c>
      <c r="F2769" s="434"/>
      <c r="G2769" s="438">
        <v>1.9639567986136842E-2</v>
      </c>
      <c r="H2769" s="436"/>
      <c r="I2769" s="434"/>
      <c r="J2769" s="436">
        <v>8.3313395989276836E-3</v>
      </c>
      <c r="K2769" s="437"/>
      <c r="L2769" s="436">
        <v>1.9360271879573135E-2</v>
      </c>
      <c r="M2769" s="651">
        <f t="shared" si="4010"/>
        <v>4.9878993703010063E-2</v>
      </c>
      <c r="N2769" s="651">
        <f t="shared" si="4011"/>
        <v>6.0708590524335145E-2</v>
      </c>
      <c r="O2769" s="651">
        <f t="shared" si="4012"/>
        <v>3.502439962551461E-2</v>
      </c>
      <c r="P2769" s="651">
        <f t="shared" si="4013"/>
        <v>3.4573407041684968E-2</v>
      </c>
      <c r="Q2769" s="442">
        <f t="shared" si="4042"/>
        <v>2.4677024786218478E-2</v>
      </c>
      <c r="R2769" s="442">
        <f t="shared" si="4043"/>
        <v>1.9639567986136842E-2</v>
      </c>
      <c r="S2769" s="442">
        <f t="shared" si="4044"/>
        <v>8.3313395989276836E-3</v>
      </c>
      <c r="T2769" s="442">
        <f t="shared" si="4045"/>
        <v>1.9360271879573135E-2</v>
      </c>
      <c r="V2769" s="442">
        <f t="shared" si="4047"/>
        <v>1.8002051062714033E-2</v>
      </c>
      <c r="W2769" s="445"/>
      <c r="X2769" s="265">
        <f>AVERAGE(Q2768:T2769)</f>
        <v>1.8277802607008904E-2</v>
      </c>
      <c r="Y2769" s="266">
        <v>395</v>
      </c>
    </row>
    <row r="2770" spans="3:30" ht="17.45" customHeight="1" thickBot="1" x14ac:dyDescent="0.3">
      <c r="C2770" s="8">
        <f t="shared" si="4034"/>
        <v>45866</v>
      </c>
      <c r="D2770" s="332">
        <v>7.0398903382412253E-2</v>
      </c>
      <c r="E2770" s="261"/>
      <c r="F2770" s="260">
        <v>5.5932138029450601E-2</v>
      </c>
      <c r="G2770" s="262"/>
      <c r="H2770" s="261"/>
      <c r="I2770" s="260">
        <v>4.6046476329686205E-2</v>
      </c>
      <c r="J2770" s="261"/>
      <c r="K2770" s="263">
        <v>3.2432837752644723E-2</v>
      </c>
      <c r="L2770" s="261"/>
      <c r="M2770" s="264">
        <f t="shared" si="4010"/>
        <v>5.1298650643082852E-2</v>
      </c>
      <c r="N2770" s="264">
        <f t="shared" si="4011"/>
        <v>6.1643453025919497E-2</v>
      </c>
      <c r="O2770" s="264">
        <f t="shared" si="4012"/>
        <v>3.6148618869512442E-2</v>
      </c>
      <c r="P2770" s="264">
        <f t="shared" si="4013"/>
        <v>3.5184764575286256E-2</v>
      </c>
      <c r="Q2770" s="334">
        <f t="shared" si="4042"/>
        <v>7.0398903382412253E-2</v>
      </c>
      <c r="R2770" s="265">
        <f t="shared" si="4043"/>
        <v>5.5932138029450601E-2</v>
      </c>
      <c r="S2770" s="265">
        <f t="shared" si="4044"/>
        <v>4.6046476329686205E-2</v>
      </c>
      <c r="T2770" s="265">
        <f t="shared" si="4045"/>
        <v>3.2432837752644723E-2</v>
      </c>
      <c r="W2770" s="265">
        <f t="shared" ref="W2770:W2774" si="4048">AVERAGE(Q2770:T2770)</f>
        <v>5.1202588873548442E-2</v>
      </c>
    </row>
    <row r="2771" spans="3:30" ht="17.45" customHeight="1" thickBot="1" x14ac:dyDescent="0.3">
      <c r="C2771" s="8">
        <f t="shared" si="4034"/>
        <v>45867</v>
      </c>
      <c r="D2771" s="260"/>
      <c r="E2771" s="261">
        <v>5.0001371740255103E-2</v>
      </c>
      <c r="F2771" s="260"/>
      <c r="G2771" s="402">
        <v>7.0724887532729888E-2</v>
      </c>
      <c r="H2771" s="261"/>
      <c r="I2771" s="260"/>
      <c r="J2771" s="261">
        <v>5.8583785122160253E-2</v>
      </c>
      <c r="K2771" s="263"/>
      <c r="L2771" s="261">
        <v>3.9763441075575161E-2</v>
      </c>
      <c r="M2771" s="264">
        <f t="shared" si="4010"/>
        <v>5.2206817794417291E-2</v>
      </c>
      <c r="N2771" s="264">
        <f t="shared" si="4011"/>
        <v>6.293628105218893E-2</v>
      </c>
      <c r="O2771" s="264">
        <f t="shared" si="4012"/>
        <v>3.7788002790264473E-2</v>
      </c>
      <c r="P2771" s="264">
        <f t="shared" si="4013"/>
        <v>3.5896260277736111E-2</v>
      </c>
      <c r="Q2771" s="265">
        <f t="shared" si="4042"/>
        <v>5.0001371740255103E-2</v>
      </c>
      <c r="R2771" s="334">
        <f t="shared" si="4043"/>
        <v>7.0724887532729888E-2</v>
      </c>
      <c r="S2771" s="265">
        <f t="shared" si="4044"/>
        <v>5.8583785122160253E-2</v>
      </c>
      <c r="T2771" s="265">
        <f t="shared" si="4045"/>
        <v>3.9763441075575161E-2</v>
      </c>
      <c r="W2771" s="265">
        <f t="shared" si="4048"/>
        <v>5.4768371367680105E-2</v>
      </c>
      <c r="Z2771" s="514" t="s">
        <v>88</v>
      </c>
      <c r="AA2771" s="515">
        <v>2025</v>
      </c>
      <c r="AB2771" s="516"/>
      <c r="AC2771" s="516"/>
      <c r="AD2771" s="516"/>
    </row>
    <row r="2772" spans="3:30" ht="17.45" customHeight="1" x14ac:dyDescent="0.25">
      <c r="C2772" s="8">
        <f t="shared" si="4034"/>
        <v>45868</v>
      </c>
      <c r="D2772" s="260">
        <v>4.4519215038059994E-2</v>
      </c>
      <c r="E2772" s="261"/>
      <c r="F2772" s="260"/>
      <c r="G2772" s="262"/>
      <c r="H2772" s="134">
        <v>8.4593662183235163E-2</v>
      </c>
      <c r="I2772" s="260">
        <v>4.791242175329103E-2</v>
      </c>
      <c r="J2772" s="261"/>
      <c r="K2772" s="263">
        <v>3.4107612252398875E-2</v>
      </c>
      <c r="L2772" s="261"/>
      <c r="M2772" s="264">
        <f t="shared" si="4010"/>
        <v>5.181022737715911E-2</v>
      </c>
      <c r="N2772" s="264">
        <f t="shared" si="4011"/>
        <v>6.2310470460103608E-2</v>
      </c>
      <c r="O2772" s="264">
        <f t="shared" si="4012"/>
        <v>3.6751588815668798E-2</v>
      </c>
      <c r="P2772" s="264">
        <f t="shared" si="4013"/>
        <v>3.6153117614646041E-2</v>
      </c>
      <c r="Q2772" s="265">
        <f t="shared" si="4042"/>
        <v>4.4519215038059994E-2</v>
      </c>
      <c r="R2772" s="334">
        <f t="shared" si="4043"/>
        <v>8.4593662183235163E-2</v>
      </c>
      <c r="S2772" s="265">
        <f t="shared" si="4044"/>
        <v>4.791242175329103E-2</v>
      </c>
      <c r="T2772" s="265">
        <f t="shared" si="4045"/>
        <v>3.4107612252398875E-2</v>
      </c>
      <c r="W2772" s="265">
        <f t="shared" si="4048"/>
        <v>5.2783227806746269E-2</v>
      </c>
      <c r="Z2772" s="517" t="s">
        <v>35</v>
      </c>
      <c r="AA2772" s="517" t="s">
        <v>1</v>
      </c>
      <c r="AB2772" s="517" t="s">
        <v>2</v>
      </c>
      <c r="AC2772" s="517" t="s">
        <v>9</v>
      </c>
      <c r="AD2772" s="517" t="s">
        <v>12</v>
      </c>
    </row>
    <row r="2773" spans="3:30" ht="17.45" customHeight="1" thickBot="1" x14ac:dyDescent="0.3">
      <c r="C2773" s="116">
        <f t="shared" ref="C2773:C2804" si="4049">C2772+1</f>
        <v>45869</v>
      </c>
      <c r="D2773" s="126"/>
      <c r="E2773" s="129">
        <v>5.2761670502323207E-2</v>
      </c>
      <c r="F2773" s="126"/>
      <c r="G2773" s="128">
        <v>5.7728403120534483E-2</v>
      </c>
      <c r="H2773" s="129"/>
      <c r="I2773" s="126"/>
      <c r="J2773" s="129">
        <v>3.957597687152873E-2</v>
      </c>
      <c r="K2773" s="130"/>
      <c r="L2773" s="129">
        <v>5.8749541171685356E-2</v>
      </c>
      <c r="M2773" s="140">
        <f t="shared" si="4010"/>
        <v>5.1264446868306918E-2</v>
      </c>
      <c r="N2773" s="140">
        <f t="shared" si="4011"/>
        <v>6.1700796955009213E-2</v>
      </c>
      <c r="O2773" s="140">
        <f t="shared" si="4012"/>
        <v>3.5732354206727504E-2</v>
      </c>
      <c r="P2773" s="140">
        <f t="shared" si="4013"/>
        <v>3.6688824258387674E-2</v>
      </c>
      <c r="Q2773" s="308">
        <f t="shared" si="4042"/>
        <v>5.2761670502323207E-2</v>
      </c>
      <c r="R2773" s="308">
        <f t="shared" si="4043"/>
        <v>5.7728403120534483E-2</v>
      </c>
      <c r="S2773" s="308">
        <f t="shared" si="4044"/>
        <v>3.957597687152873E-2</v>
      </c>
      <c r="T2773" s="308">
        <f t="shared" si="4045"/>
        <v>5.8749541171685356E-2</v>
      </c>
      <c r="U2773" s="315"/>
      <c r="V2773" s="315"/>
      <c r="W2773" s="308">
        <f t="shared" si="4048"/>
        <v>5.2203897916517944E-2</v>
      </c>
      <c r="X2773" s="315"/>
      <c r="Y2773" s="315"/>
      <c r="Z2773" s="518" t="s">
        <v>58</v>
      </c>
      <c r="AA2773" s="519">
        <f>AVERAGE(D2743:E2773)</f>
        <v>5.1840919090874085E-2</v>
      </c>
      <c r="AB2773" s="519">
        <f>AVERAGE(F2743:H2773)</f>
        <v>6.2183190811782238E-2</v>
      </c>
      <c r="AC2773" s="519">
        <f>AVERAGE(I2743:J2773)</f>
        <v>3.6842698107793316E-2</v>
      </c>
      <c r="AD2773" s="519">
        <f>AVERAGE(K2743:L2773)</f>
        <v>3.6882034503582795E-2</v>
      </c>
    </row>
    <row r="2774" spans="3:30" ht="17.45" customHeight="1" x14ac:dyDescent="0.25">
      <c r="C2774" s="160">
        <f t="shared" si="4049"/>
        <v>45870</v>
      </c>
      <c r="D2774" s="532">
        <v>3.5413775855103226E-2</v>
      </c>
      <c r="E2774" s="533"/>
      <c r="F2774" s="532">
        <v>4.6902981742051986E-2</v>
      </c>
      <c r="G2774" s="535"/>
      <c r="H2774" s="533">
        <v>4.1391976149465472E-2</v>
      </c>
      <c r="I2774" s="532">
        <v>3.1831116949958625E-2</v>
      </c>
      <c r="J2774" s="533"/>
      <c r="K2774" s="534">
        <v>2.2618073641521404E-2</v>
      </c>
      <c r="L2774" s="533"/>
      <c r="M2774" s="264">
        <f t="shared" si="4010"/>
        <v>4.9373288243920607E-2</v>
      </c>
      <c r="N2774" s="264">
        <f t="shared" si="4011"/>
        <v>5.96412276656689E-2</v>
      </c>
      <c r="O2774" s="264">
        <f t="shared" si="4012"/>
        <v>3.5137344878002429E-2</v>
      </c>
      <c r="P2774" s="264">
        <f t="shared" si="4013"/>
        <v>3.5262993949316944E-2</v>
      </c>
      <c r="Q2774" s="265">
        <f t="shared" si="4042"/>
        <v>3.5413775855103226E-2</v>
      </c>
      <c r="R2774" s="265">
        <f t="shared" si="4043"/>
        <v>4.4147478945758725E-2</v>
      </c>
      <c r="S2774" s="265">
        <f t="shared" si="4044"/>
        <v>3.1831116949958625E-2</v>
      </c>
      <c r="T2774" s="265">
        <f t="shared" si="4045"/>
        <v>2.2618073641521404E-2</v>
      </c>
      <c r="W2774" s="265">
        <f t="shared" si="4048"/>
        <v>3.35026113480855E-2</v>
      </c>
      <c r="X2774" s="265">
        <f>AVERAGE(Q2770:T2774)</f>
        <v>4.8892139462515652E-2</v>
      </c>
      <c r="Y2774" s="266">
        <v>396</v>
      </c>
      <c r="Z2774" s="518" t="s">
        <v>59</v>
      </c>
      <c r="AA2774" s="519">
        <f>MAX(D2743:E2773)</f>
        <v>9.214853458669249E-2</v>
      </c>
      <c r="AB2774" s="519">
        <f>MAX(F2743:H2773)</f>
        <v>0.34496202631601264</v>
      </c>
      <c r="AC2774" s="519">
        <f>MAX(I2743:J2773)</f>
        <v>7.0614616507140085E-2</v>
      </c>
      <c r="AD2774" s="519">
        <f>MAX(K2743:L2773)</f>
        <v>6.5392982913643136E-2</v>
      </c>
    </row>
    <row r="2775" spans="3:30" ht="17.45" customHeight="1" thickBot="1" x14ac:dyDescent="0.3">
      <c r="C2775" s="435">
        <f t="shared" si="4049"/>
        <v>45871</v>
      </c>
      <c r="D2775" s="434"/>
      <c r="E2775" s="436">
        <v>2.6311782286454248E-2</v>
      </c>
      <c r="F2775" s="434"/>
      <c r="G2775" s="438">
        <v>3.0691563528144845E-2</v>
      </c>
      <c r="H2775" s="436"/>
      <c r="I2775" s="434"/>
      <c r="J2775" s="436">
        <v>1.4021244576617214E-2</v>
      </c>
      <c r="K2775" s="437"/>
      <c r="L2775" s="436">
        <v>2.1941742808909512E-2</v>
      </c>
      <c r="M2775" s="651">
        <f t="shared" si="4010"/>
        <v>4.7679078705096314E-2</v>
      </c>
      <c r="N2775" s="651">
        <f t="shared" si="4011"/>
        <v>5.7841375996609531E-2</v>
      </c>
      <c r="O2775" s="651">
        <f t="shared" si="4012"/>
        <v>3.4316436411132051E-2</v>
      </c>
      <c r="P2775" s="651">
        <f t="shared" si="4013"/>
        <v>3.4001473782028398E-2</v>
      </c>
      <c r="Q2775" s="442">
        <f t="shared" ref="Q2775:Q2778" si="4050">IFERROR(AVERAGE(D2775:E2775),"")</f>
        <v>2.6311782286454248E-2</v>
      </c>
      <c r="R2775" s="442">
        <f t="shared" ref="R2775:R2778" si="4051">IFERROR(AVERAGE(F2775:H2775),"")</f>
        <v>3.0691563528144845E-2</v>
      </c>
      <c r="S2775" s="442">
        <f t="shared" ref="S2775:S2778" si="4052">IFERROR(AVERAGE(I2775:J2775),"")</f>
        <v>1.4021244576617214E-2</v>
      </c>
      <c r="T2775" s="442">
        <f t="shared" ref="T2775:T2778" si="4053">IFERROR(AVERAGE(K2775:L2775),"")</f>
        <v>2.1941742808909512E-2</v>
      </c>
      <c r="V2775" s="442">
        <f t="shared" ref="V2775:V2776" si="4054">AVERAGE(Q2775:T2775)</f>
        <v>2.3241583300031454E-2</v>
      </c>
      <c r="W2775" s="445"/>
      <c r="X2775" s="257"/>
      <c r="Y2775" s="266">
        <v>396</v>
      </c>
      <c r="Z2775" s="520" t="s">
        <v>128</v>
      </c>
      <c r="AA2775" s="521">
        <f>COUNTIF(D2743:E2773,"&gt;=0.075")</f>
        <v>4</v>
      </c>
      <c r="AB2775" s="521">
        <f>COUNTIF(F2743:H2773,"&gt;=0.075")</f>
        <v>12</v>
      </c>
      <c r="AC2775" s="521">
        <f>COUNTIF(I2743:J2773,"&gt;=0.075")</f>
        <v>0</v>
      </c>
      <c r="AD2775" s="521">
        <f>COUNTIF(K2743:L2773,"&gt;=0.075")</f>
        <v>0</v>
      </c>
    </row>
    <row r="2776" spans="3:30" ht="17.45" customHeight="1" thickBot="1" x14ac:dyDescent="0.3">
      <c r="C2776" s="435">
        <f t="shared" si="4049"/>
        <v>45872</v>
      </c>
      <c r="D2776" s="434">
        <v>1.3991030534830591E-2</v>
      </c>
      <c r="E2776" s="436"/>
      <c r="F2776" s="434">
        <v>2.6288212948609866E-2</v>
      </c>
      <c r="G2776" s="438"/>
      <c r="H2776" s="436"/>
      <c r="I2776" s="434">
        <v>1.2026092252324247E-2</v>
      </c>
      <c r="J2776" s="436"/>
      <c r="K2776" s="437">
        <v>1.0535465115151639E-2</v>
      </c>
      <c r="L2776" s="436"/>
      <c r="M2776" s="264">
        <f t="shared" si="4010"/>
        <v>4.7049625720425287E-2</v>
      </c>
      <c r="N2776" s="264">
        <f t="shared" si="4011"/>
        <v>5.7169125827501888E-2</v>
      </c>
      <c r="O2776" s="264">
        <f t="shared" si="4012"/>
        <v>3.3996675274178892E-2</v>
      </c>
      <c r="P2776" s="264">
        <f t="shared" si="4013"/>
        <v>3.3486380499938607E-2</v>
      </c>
      <c r="Q2776" s="442">
        <f t="shared" si="4050"/>
        <v>1.3991030534830591E-2</v>
      </c>
      <c r="R2776" s="442">
        <f t="shared" si="4051"/>
        <v>2.6288212948609866E-2</v>
      </c>
      <c r="S2776" s="442">
        <f t="shared" si="4052"/>
        <v>1.2026092252324247E-2</v>
      </c>
      <c r="T2776" s="442">
        <f t="shared" si="4053"/>
        <v>1.0535465115151639E-2</v>
      </c>
      <c r="V2776" s="442">
        <f t="shared" si="4054"/>
        <v>1.5710200212729085E-2</v>
      </c>
      <c r="W2776" s="445"/>
      <c r="X2776" s="265">
        <f>AVERAGE(Q2775:T2776)</f>
        <v>1.9475891756380266E-2</v>
      </c>
      <c r="Y2776" s="266">
        <v>396</v>
      </c>
      <c r="AC2776" s="664">
        <f>SUM(AA2775:AD2775)</f>
        <v>16</v>
      </c>
      <c r="AD2776" s="522">
        <f>AVERAGE(AA2773:AD2773)</f>
        <v>4.6937210628508107E-2</v>
      </c>
    </row>
    <row r="2777" spans="3:30" ht="17.45" customHeight="1" x14ac:dyDescent="0.25">
      <c r="C2777" s="8">
        <f t="shared" si="4049"/>
        <v>45873</v>
      </c>
      <c r="D2777" s="260"/>
      <c r="E2777" s="261">
        <v>4.8994602769745314E-2</v>
      </c>
      <c r="F2777" s="260"/>
      <c r="G2777" s="262">
        <v>5.1538907692889796E-2</v>
      </c>
      <c r="H2777" s="261"/>
      <c r="I2777" s="260"/>
      <c r="J2777" s="261">
        <v>3.8952424026537251E-2</v>
      </c>
      <c r="K2777" s="263"/>
      <c r="L2777" s="261">
        <v>3.8606014574485203E-2</v>
      </c>
      <c r="M2777" s="264">
        <f t="shared" si="4010"/>
        <v>4.7649413885171681E-2</v>
      </c>
      <c r="N2777" s="264">
        <f t="shared" si="4011"/>
        <v>5.7707468628312393E-2</v>
      </c>
      <c r="O2777" s="264">
        <f t="shared" si="4012"/>
        <v>3.4684345338116943E-2</v>
      </c>
      <c r="P2777" s="264">
        <f t="shared" si="4013"/>
        <v>3.3869418283577049E-2</v>
      </c>
      <c r="Q2777" s="265">
        <f t="shared" si="4050"/>
        <v>4.8994602769745314E-2</v>
      </c>
      <c r="R2777" s="265">
        <f t="shared" si="4051"/>
        <v>5.1538907692889796E-2</v>
      </c>
      <c r="S2777" s="265">
        <f t="shared" si="4052"/>
        <v>3.8952424026537251E-2</v>
      </c>
      <c r="T2777" s="265">
        <f t="shared" si="4053"/>
        <v>3.8606014574485203E-2</v>
      </c>
      <c r="W2777" s="265">
        <f t="shared" ref="W2777:W2778" si="4055">AVERAGE(Q2777:T2777)</f>
        <v>4.4522987265914395E-2</v>
      </c>
      <c r="X2777" s="265"/>
      <c r="Y2777" s="266"/>
      <c r="AA2777" s="605">
        <f>AA2773-AA2742</f>
        <v>3.03063546041802E-3</v>
      </c>
      <c r="AB2777" s="605">
        <f t="shared" ref="AB2777:AD2777" si="4056">AB2773-AB2742</f>
        <v>1.6699830852438653E-2</v>
      </c>
      <c r="AC2777" s="605">
        <f t="shared" si="4056"/>
        <v>8.9915558119854494E-3</v>
      </c>
      <c r="AD2777" s="605">
        <f t="shared" si="4056"/>
        <v>6.5822303113805686E-4</v>
      </c>
    </row>
    <row r="2778" spans="3:30" ht="17.45" customHeight="1" x14ac:dyDescent="0.25">
      <c r="C2778" s="8">
        <f t="shared" si="4049"/>
        <v>45874</v>
      </c>
      <c r="D2778" s="260">
        <v>6.6453974461871484E-2</v>
      </c>
      <c r="E2778" s="261"/>
      <c r="F2778" s="260"/>
      <c r="G2778" s="262"/>
      <c r="H2778" s="261">
        <v>4.8693331866636047E-2</v>
      </c>
      <c r="I2778" s="260">
        <v>4.2771663277960413E-2</v>
      </c>
      <c r="J2778" s="261"/>
      <c r="K2778" s="263">
        <v>6.4140518603555824E-2</v>
      </c>
      <c r="L2778" s="261"/>
      <c r="M2778" s="264">
        <f t="shared" si="4010"/>
        <v>4.9108368769305091E-2</v>
      </c>
      <c r="N2778" s="264">
        <f t="shared" si="4011"/>
        <v>5.8300877197836061E-2</v>
      </c>
      <c r="O2778" s="264">
        <f t="shared" si="4012"/>
        <v>3.5771188981373388E-2</v>
      </c>
      <c r="P2778" s="264">
        <f t="shared" si="4013"/>
        <v>3.5559198750768559E-2</v>
      </c>
      <c r="Q2778" s="265">
        <f t="shared" si="4050"/>
        <v>6.6453974461871484E-2</v>
      </c>
      <c r="R2778" s="265">
        <f t="shared" si="4051"/>
        <v>4.8693331866636047E-2</v>
      </c>
      <c r="S2778" s="265">
        <f t="shared" si="4052"/>
        <v>4.2771663277960413E-2</v>
      </c>
      <c r="T2778" s="265">
        <f t="shared" si="4053"/>
        <v>6.4140518603555824E-2</v>
      </c>
      <c r="W2778" s="265">
        <f t="shared" si="4055"/>
        <v>5.5514872052505944E-2</v>
      </c>
      <c r="AD2778" s="605">
        <f>AD2776-AD2745</f>
        <v>7.3450612889950431E-3</v>
      </c>
    </row>
    <row r="2779" spans="3:30" ht="17.45" customHeight="1" x14ac:dyDescent="0.25">
      <c r="C2779" s="8">
        <f t="shared" si="4049"/>
        <v>45875</v>
      </c>
      <c r="D2779" s="260"/>
      <c r="E2779" s="261">
        <v>5.1057417899277362E-2</v>
      </c>
      <c r="F2779" s="260"/>
      <c r="G2779" s="402">
        <v>8.5014414867268379E-2</v>
      </c>
      <c r="H2779" s="261"/>
      <c r="I2779" s="260"/>
      <c r="J2779" s="261">
        <v>4.8255201362876116E-2</v>
      </c>
      <c r="K2779" s="263"/>
      <c r="L2779" s="261">
        <v>4.5532479184671196E-2</v>
      </c>
      <c r="M2779" s="264">
        <f t="shared" si="4010"/>
        <v>4.9006938195383626E-2</v>
      </c>
      <c r="N2779" s="264">
        <f t="shared" si="4011"/>
        <v>5.9039389914693832E-2</v>
      </c>
      <c r="O2779" s="264">
        <f t="shared" si="4012"/>
        <v>3.5882632624737468E-2</v>
      </c>
      <c r="P2779" s="264">
        <f t="shared" si="4013"/>
        <v>3.6012972238433492E-2</v>
      </c>
      <c r="Q2779" s="265">
        <f t="shared" ref="Q2779:Q2785" si="4057">IFERROR(AVERAGE(D2779:E2779),"")</f>
        <v>5.1057417899277362E-2</v>
      </c>
      <c r="R2779" s="334">
        <f t="shared" ref="R2779:R2785" si="4058">IFERROR(AVERAGE(F2779:H2779),"")</f>
        <v>8.5014414867268379E-2</v>
      </c>
      <c r="S2779" s="265">
        <f t="shared" ref="S2779:S2785" si="4059">IFERROR(AVERAGE(I2779:J2779),"")</f>
        <v>4.8255201362876116E-2</v>
      </c>
      <c r="T2779" s="265">
        <f t="shared" ref="T2779:T2785" si="4060">IFERROR(AVERAGE(K2779:L2779),"")</f>
        <v>4.5532479184671196E-2</v>
      </c>
      <c r="W2779" s="265">
        <f t="shared" ref="W2779:W2781" si="4061">AVERAGE(Q2779:T2779)</f>
        <v>5.7464878328523261E-2</v>
      </c>
    </row>
    <row r="2780" spans="3:30" ht="17.45" customHeight="1" x14ac:dyDescent="0.25">
      <c r="C2780" s="48">
        <f t="shared" si="4049"/>
        <v>45876</v>
      </c>
      <c r="D2780" s="275">
        <v>4.7967880381088276E-2</v>
      </c>
      <c r="E2780" s="276"/>
      <c r="F2780" s="133">
        <v>8.4342557099772911E-2</v>
      </c>
      <c r="G2780" s="277"/>
      <c r="H2780" s="606">
        <v>8.4188719664326825E-2</v>
      </c>
      <c r="I2780" s="275">
        <v>5.5652343082704933E-2</v>
      </c>
      <c r="J2780" s="276"/>
      <c r="K2780" s="278">
        <v>3.8789136585935968E-2</v>
      </c>
      <c r="L2780" s="276"/>
      <c r="M2780" s="264">
        <f t="shared" si="4010"/>
        <v>4.8783337793009286E-2</v>
      </c>
      <c r="N2780" s="264">
        <f t="shared" si="4011"/>
        <v>5.8569475922401068E-2</v>
      </c>
      <c r="O2780" s="264">
        <f t="shared" si="4012"/>
        <v>3.5520091629557625E-2</v>
      </c>
      <c r="P2780" s="264">
        <f t="shared" si="4013"/>
        <v>3.6050099902093818E-2</v>
      </c>
      <c r="Q2780" s="265">
        <f t="shared" si="4057"/>
        <v>4.7967880381088276E-2</v>
      </c>
      <c r="R2780" s="265">
        <f t="shared" si="4058"/>
        <v>8.4265638382049868E-2</v>
      </c>
      <c r="S2780" s="265">
        <f t="shared" si="4059"/>
        <v>5.5652343082704933E-2</v>
      </c>
      <c r="T2780" s="265">
        <f t="shared" si="4060"/>
        <v>3.8789136585935968E-2</v>
      </c>
      <c r="W2780" s="265">
        <f t="shared" si="4061"/>
        <v>5.6668749607944768E-2</v>
      </c>
    </row>
    <row r="2781" spans="3:30" ht="17.45" customHeight="1" x14ac:dyDescent="0.25">
      <c r="C2781" s="8">
        <f t="shared" si="4049"/>
        <v>45877</v>
      </c>
      <c r="D2781" s="260"/>
      <c r="E2781" s="261">
        <v>4.1203720105890483E-2</v>
      </c>
      <c r="F2781" s="260"/>
      <c r="G2781" s="262">
        <v>5.6444937341229171E-2</v>
      </c>
      <c r="H2781" s="261"/>
      <c r="I2781" s="260"/>
      <c r="J2781" s="261">
        <v>4.1593185764959899E-2</v>
      </c>
      <c r="K2781" s="263"/>
      <c r="L2781" s="261">
        <v>4.0446313263993235E-2</v>
      </c>
      <c r="M2781" s="264">
        <f t="shared" si="4010"/>
        <v>4.8079132119857627E-2</v>
      </c>
      <c r="N2781" s="264">
        <f t="shared" si="4011"/>
        <v>5.7924009403976143E-2</v>
      </c>
      <c r="O2781" s="264">
        <f t="shared" si="4012"/>
        <v>3.5371226494167247E-2</v>
      </c>
      <c r="P2781" s="264">
        <f t="shared" si="4013"/>
        <v>3.6091881809099328E-2</v>
      </c>
      <c r="Q2781" s="265">
        <f t="shared" si="4057"/>
        <v>4.1203720105890483E-2</v>
      </c>
      <c r="R2781" s="265">
        <f t="shared" si="4058"/>
        <v>5.6444937341229171E-2</v>
      </c>
      <c r="S2781" s="265">
        <f t="shared" si="4059"/>
        <v>4.1593185764959899E-2</v>
      </c>
      <c r="T2781" s="265">
        <f t="shared" si="4060"/>
        <v>4.0446313263993235E-2</v>
      </c>
      <c r="W2781" s="265">
        <f t="shared" si="4061"/>
        <v>4.4922039119018195E-2</v>
      </c>
      <c r="X2781" s="265">
        <f>AVERAGE(Q2777:T2781)</f>
        <v>5.1818705274781308E-2</v>
      </c>
      <c r="Y2781" s="266">
        <v>397</v>
      </c>
    </row>
    <row r="2782" spans="3:30" ht="17.45" customHeight="1" x14ac:dyDescent="0.25">
      <c r="C2782" s="435">
        <f t="shared" si="4049"/>
        <v>45878</v>
      </c>
      <c r="D2782" s="434">
        <v>2.7380569490475917E-2</v>
      </c>
      <c r="E2782" s="436"/>
      <c r="F2782" s="434">
        <v>4.2768671661486415E-2</v>
      </c>
      <c r="G2782" s="438"/>
      <c r="H2782" s="436"/>
      <c r="I2782" s="434">
        <v>2.0258778644647816E-2</v>
      </c>
      <c r="J2782" s="436"/>
      <c r="K2782" s="437">
        <v>1.9572833993977794E-2</v>
      </c>
      <c r="L2782" s="436"/>
      <c r="M2782" s="651">
        <f t="shared" si="4010"/>
        <v>4.6773908564897416E-2</v>
      </c>
      <c r="N2782" s="651">
        <f t="shared" si="4011"/>
        <v>5.6749514937113443E-2</v>
      </c>
      <c r="O2782" s="651">
        <f t="shared" si="4012"/>
        <v>3.3692698565417505E-2</v>
      </c>
      <c r="P2782" s="651">
        <f t="shared" si="4013"/>
        <v>3.5460357957712012E-2</v>
      </c>
      <c r="Q2782" s="442">
        <f t="shared" si="4057"/>
        <v>2.7380569490475917E-2</v>
      </c>
      <c r="R2782" s="442">
        <f t="shared" si="4058"/>
        <v>4.2768671661486415E-2</v>
      </c>
      <c r="S2782" s="442">
        <f t="shared" si="4059"/>
        <v>2.0258778644647816E-2</v>
      </c>
      <c r="T2782" s="442">
        <f t="shared" si="4060"/>
        <v>1.9572833993977794E-2</v>
      </c>
      <c r="V2782" s="442">
        <f t="shared" ref="V2782:V2783" si="4062">AVERAGE(Q2782:T2782)</f>
        <v>2.7495213447646986E-2</v>
      </c>
      <c r="W2782" s="445"/>
      <c r="X2782" s="257"/>
      <c r="Y2782" s="266">
        <v>397</v>
      </c>
    </row>
    <row r="2783" spans="3:30" ht="17.45" customHeight="1" x14ac:dyDescent="0.25">
      <c r="C2783" s="435">
        <f t="shared" si="4049"/>
        <v>45879</v>
      </c>
      <c r="D2783" s="434"/>
      <c r="E2783" s="436">
        <v>1.4871166894784684E-2</v>
      </c>
      <c r="F2783" s="434"/>
      <c r="G2783" s="488">
        <v>0.10133039136663036</v>
      </c>
      <c r="H2783" s="436"/>
      <c r="I2783" s="434"/>
      <c r="J2783" s="436">
        <v>9.8505245365610224E-3</v>
      </c>
      <c r="K2783" s="437"/>
      <c r="L2783" s="436">
        <v>1.9407359713223226E-2</v>
      </c>
      <c r="M2783" s="651">
        <f t="shared" si="4010"/>
        <v>4.4938578400211981E-2</v>
      </c>
      <c r="N2783" s="651">
        <f t="shared" si="4011"/>
        <v>5.8344929594816186E-2</v>
      </c>
      <c r="O2783" s="651">
        <f t="shared" si="4012"/>
        <v>3.2997501397237658E-2</v>
      </c>
      <c r="P2783" s="651">
        <f t="shared" si="4013"/>
        <v>3.4491580628187378E-2</v>
      </c>
      <c r="Q2783" s="442">
        <f t="shared" si="4057"/>
        <v>1.4871166894784684E-2</v>
      </c>
      <c r="R2783" s="468">
        <f t="shared" si="4058"/>
        <v>0.10133039136663036</v>
      </c>
      <c r="S2783" s="442">
        <f t="shared" si="4059"/>
        <v>9.8505245365610224E-3</v>
      </c>
      <c r="T2783" s="442">
        <f t="shared" si="4060"/>
        <v>1.9407359713223226E-2</v>
      </c>
      <c r="V2783" s="442">
        <f t="shared" si="4062"/>
        <v>3.6364860627799818E-2</v>
      </c>
      <c r="W2783" s="445"/>
      <c r="X2783" s="265">
        <f>AVERAGE(Q2782:T2783)</f>
        <v>3.1930037037723402E-2</v>
      </c>
      <c r="Y2783" s="266">
        <v>397</v>
      </c>
    </row>
    <row r="2784" spans="3:30" ht="17.45" customHeight="1" x14ac:dyDescent="0.25">
      <c r="C2784" s="8">
        <f t="shared" si="4049"/>
        <v>45880</v>
      </c>
      <c r="D2784" s="260">
        <v>5.0268427715393346E-2</v>
      </c>
      <c r="E2784" s="261"/>
      <c r="F2784" s="260"/>
      <c r="G2784" s="262"/>
      <c r="H2784" s="261">
        <v>5.3757329475682979E-2</v>
      </c>
      <c r="I2784" s="260">
        <v>4.9061247935234094E-2</v>
      </c>
      <c r="J2784" s="261"/>
      <c r="K2784" s="263">
        <v>5.0274788702602803E-2</v>
      </c>
      <c r="L2784" s="261"/>
      <c r="M2784" s="264">
        <f t="shared" si="4010"/>
        <v>4.5655600461783193E-2</v>
      </c>
      <c r="N2784" s="264">
        <f t="shared" si="4011"/>
        <v>5.9358903327784381E-2</v>
      </c>
      <c r="O2784" s="264">
        <f t="shared" si="4012"/>
        <v>3.4221109218422446E-2</v>
      </c>
      <c r="P2784" s="264">
        <f t="shared" si="4013"/>
        <v>3.525809773514612E-2</v>
      </c>
      <c r="Q2784" s="265">
        <f t="shared" si="4057"/>
        <v>5.0268427715393346E-2</v>
      </c>
      <c r="R2784" s="265">
        <f t="shared" si="4058"/>
        <v>5.3757329475682979E-2</v>
      </c>
      <c r="S2784" s="265">
        <f t="shared" si="4059"/>
        <v>4.9061247935234094E-2</v>
      </c>
      <c r="T2784" s="265">
        <f t="shared" si="4060"/>
        <v>5.0274788702602803E-2</v>
      </c>
      <c r="W2784" s="265">
        <f t="shared" ref="W2784:W2785" si="4063">AVERAGE(Q2784:T2784)</f>
        <v>5.08404484572283E-2</v>
      </c>
    </row>
    <row r="2785" spans="3:25" ht="17.45" customHeight="1" x14ac:dyDescent="0.25">
      <c r="C2785" s="8">
        <f t="shared" si="4049"/>
        <v>45881</v>
      </c>
      <c r="D2785" s="260"/>
      <c r="E2785" s="261">
        <v>4.7800638962035763E-2</v>
      </c>
      <c r="F2785" s="260"/>
      <c r="G2785" s="262">
        <v>5.4953755509105175E-2</v>
      </c>
      <c r="H2785" s="261"/>
      <c r="I2785" s="260"/>
      <c r="J2785" s="261">
        <v>4.0467394739962206E-2</v>
      </c>
      <c r="K2785" s="263"/>
      <c r="L2785" s="261">
        <v>4.7630547517198203E-2</v>
      </c>
      <c r="M2785" s="264">
        <f t="shared" si="4010"/>
        <v>4.663535619505331E-2</v>
      </c>
      <c r="N2785" s="264">
        <f t="shared" si="4011"/>
        <v>6.0403923636430094E-2</v>
      </c>
      <c r="O2785" s="264">
        <f t="shared" si="4012"/>
        <v>3.5329362798050566E-2</v>
      </c>
      <c r="P2785" s="264">
        <f t="shared" si="4013"/>
        <v>3.618676944928239E-2</v>
      </c>
      <c r="Q2785" s="265">
        <f t="shared" si="4057"/>
        <v>4.7800638962035763E-2</v>
      </c>
      <c r="R2785" s="265">
        <f t="shared" si="4058"/>
        <v>5.4953755509105175E-2</v>
      </c>
      <c r="S2785" s="265">
        <f t="shared" si="4059"/>
        <v>4.0467394739962206E-2</v>
      </c>
      <c r="T2785" s="265">
        <f t="shared" si="4060"/>
        <v>4.7630547517198203E-2</v>
      </c>
      <c r="W2785" s="265">
        <f t="shared" si="4063"/>
        <v>4.771308418207533E-2</v>
      </c>
    </row>
    <row r="2786" spans="3:25" ht="17.45" customHeight="1" x14ac:dyDescent="0.25">
      <c r="C2786" s="48">
        <f t="shared" si="4049"/>
        <v>45882</v>
      </c>
      <c r="D2786" s="279">
        <v>6.146264258028334E-2</v>
      </c>
      <c r="E2786" s="280"/>
      <c r="F2786" s="279">
        <v>5.6904378210234065E-2</v>
      </c>
      <c r="G2786" s="281"/>
      <c r="H2786" s="280">
        <v>5.999644791221407E-2</v>
      </c>
      <c r="I2786" s="279">
        <v>4.2494740793999841E-2</v>
      </c>
      <c r="J2786" s="280"/>
      <c r="K2786" s="282">
        <v>3.5427459872820755E-2</v>
      </c>
      <c r="L2786" s="280"/>
      <c r="M2786" s="264">
        <f t="shared" si="4010"/>
        <v>4.6309552501351152E-2</v>
      </c>
      <c r="N2786" s="264">
        <f t="shared" si="4011"/>
        <v>6.1340715361775669E-2</v>
      </c>
      <c r="O2786" s="264">
        <f t="shared" si="4012"/>
        <v>3.5779123581310197E-2</v>
      </c>
      <c r="P2786" s="264">
        <f t="shared" si="4013"/>
        <v>3.6514223750505066E-2</v>
      </c>
      <c r="Q2786" s="265">
        <f t="shared" ref="Q2786:Q2795" si="4064">IFERROR(AVERAGE(D2786:E2786),"")</f>
        <v>6.146264258028334E-2</v>
      </c>
      <c r="R2786" s="265">
        <f t="shared" ref="R2786:R2795" si="4065">IFERROR(AVERAGE(F2786:H2786),"")</f>
        <v>5.8450413061224067E-2</v>
      </c>
      <c r="S2786" s="265">
        <f t="shared" ref="S2786:S2795" si="4066">IFERROR(AVERAGE(I2786:J2786),"")</f>
        <v>4.2494740793999841E-2</v>
      </c>
      <c r="T2786" s="265">
        <f t="shared" ref="T2786:T2795" si="4067">IFERROR(AVERAGE(K2786:L2786),"")</f>
        <v>3.5427459872820755E-2</v>
      </c>
      <c r="W2786" s="265">
        <f t="shared" ref="W2786:W2788" si="4068">AVERAGE(Q2786:T2786)</f>
        <v>4.9458814077081997E-2</v>
      </c>
    </row>
    <row r="2787" spans="3:25" ht="17.45" customHeight="1" x14ac:dyDescent="0.25">
      <c r="C2787" s="8">
        <f t="shared" si="4049"/>
        <v>45883</v>
      </c>
      <c r="D2787" s="252"/>
      <c r="E2787" s="335">
        <v>7.8085988290589922E-2</v>
      </c>
      <c r="F2787" s="252"/>
      <c r="G2787" s="254">
        <v>5.2337820739487534E-2</v>
      </c>
      <c r="H2787" s="253"/>
      <c r="I2787" s="252"/>
      <c r="J2787" s="253">
        <v>4.3410414635613771E-2</v>
      </c>
      <c r="K2787" s="255"/>
      <c r="L2787" s="253">
        <v>4.7250528664179302E-2</v>
      </c>
      <c r="M2787" s="264">
        <f t="shared" si="4010"/>
        <v>4.6092022639810194E-2</v>
      </c>
      <c r="N2787" s="264">
        <f t="shared" si="4011"/>
        <v>6.1569282060361427E-2</v>
      </c>
      <c r="O2787" s="264">
        <f t="shared" si="4012"/>
        <v>3.6062839323446241E-2</v>
      </c>
      <c r="P2787" s="264">
        <f t="shared" si="4013"/>
        <v>3.6423597842465724E-2</v>
      </c>
      <c r="Q2787" s="334">
        <f t="shared" si="4064"/>
        <v>7.8085988290589922E-2</v>
      </c>
      <c r="R2787" s="265">
        <f t="shared" si="4065"/>
        <v>5.2337820739487534E-2</v>
      </c>
      <c r="S2787" s="265">
        <f t="shared" si="4066"/>
        <v>4.3410414635613771E-2</v>
      </c>
      <c r="T2787" s="265">
        <f t="shared" si="4067"/>
        <v>4.7250528664179302E-2</v>
      </c>
      <c r="W2787" s="265">
        <f t="shared" si="4068"/>
        <v>5.5271188082467629E-2</v>
      </c>
    </row>
    <row r="2788" spans="3:25" ht="17.45" customHeight="1" x14ac:dyDescent="0.25">
      <c r="C2788" s="8">
        <f t="shared" si="4049"/>
        <v>45884</v>
      </c>
      <c r="D2788" s="260">
        <v>4.3356540560909741E-2</v>
      </c>
      <c r="E2788" s="261"/>
      <c r="F2788" s="260">
        <v>3.2171926125752391E-2</v>
      </c>
      <c r="G2788" s="262"/>
      <c r="H2788" s="261"/>
      <c r="I2788" s="260">
        <v>3.0871522628840211E-2</v>
      </c>
      <c r="J2788" s="261"/>
      <c r="K2788" s="263">
        <v>6.01392704648991E-2</v>
      </c>
      <c r="L2788" s="261"/>
      <c r="M2788" s="264">
        <f t="shared" si="4010"/>
        <v>4.4808840060008084E-2</v>
      </c>
      <c r="N2788" s="264">
        <f t="shared" si="4011"/>
        <v>6.0708894125708492E-2</v>
      </c>
      <c r="O2788" s="264">
        <f t="shared" si="4012"/>
        <v>3.5676104953773241E-2</v>
      </c>
      <c r="P2788" s="264">
        <f t="shared" si="4013"/>
        <v>3.7194703731422168E-2</v>
      </c>
      <c r="Q2788" s="265">
        <f t="shared" si="4064"/>
        <v>4.3356540560909741E-2</v>
      </c>
      <c r="R2788" s="265">
        <f t="shared" si="4065"/>
        <v>3.2171926125752391E-2</v>
      </c>
      <c r="S2788" s="265">
        <f t="shared" si="4066"/>
        <v>3.0871522628840211E-2</v>
      </c>
      <c r="T2788" s="265">
        <f t="shared" si="4067"/>
        <v>6.01392704648991E-2</v>
      </c>
      <c r="W2788" s="265">
        <f t="shared" si="4068"/>
        <v>4.1634814945100365E-2</v>
      </c>
      <c r="X2788" s="265">
        <f>AVERAGE(Q2784:T2788)</f>
        <v>4.8983669948790727E-2</v>
      </c>
      <c r="Y2788" s="266">
        <v>398</v>
      </c>
    </row>
    <row r="2789" spans="3:25" ht="17.45" customHeight="1" x14ac:dyDescent="0.25">
      <c r="C2789" s="435">
        <f t="shared" si="4049"/>
        <v>45885</v>
      </c>
      <c r="D2789" s="434"/>
      <c r="E2789" s="436">
        <v>3.0978854486310031E-2</v>
      </c>
      <c r="F2789" s="434"/>
      <c r="G2789" s="438">
        <v>2.5167222759016779E-2</v>
      </c>
      <c r="H2789" s="436"/>
      <c r="I2789" s="434"/>
      <c r="J2789" s="436">
        <v>9.29048580055113E-3</v>
      </c>
      <c r="K2789" s="437"/>
      <c r="L2789" s="436">
        <v>3.5467225973204453E-2</v>
      </c>
      <c r="M2789" s="651">
        <f t="shared" si="4010"/>
        <v>4.3555575512571922E-2</v>
      </c>
      <c r="N2789" s="651">
        <f t="shared" si="4011"/>
        <v>5.8805755149372314E-2</v>
      </c>
      <c r="O2789" s="651">
        <f t="shared" si="4012"/>
        <v>3.389492699741195E-2</v>
      </c>
      <c r="P2789" s="651">
        <f t="shared" si="4013"/>
        <v>3.7064058890611422E-2</v>
      </c>
      <c r="Q2789" s="442">
        <f t="shared" si="4064"/>
        <v>3.0978854486310031E-2</v>
      </c>
      <c r="R2789" s="442">
        <f t="shared" si="4065"/>
        <v>2.5167222759016779E-2</v>
      </c>
      <c r="S2789" s="442">
        <f t="shared" si="4066"/>
        <v>9.29048580055113E-3</v>
      </c>
      <c r="T2789" s="442">
        <f t="shared" si="4067"/>
        <v>3.5467225973204453E-2</v>
      </c>
      <c r="V2789" s="442">
        <f t="shared" ref="V2789:V2790" si="4069">AVERAGE(Q2789:T2789)</f>
        <v>2.5225947254770599E-2</v>
      </c>
      <c r="W2789" s="445"/>
      <c r="X2789" s="257"/>
      <c r="Y2789" s="266">
        <v>398</v>
      </c>
    </row>
    <row r="2790" spans="3:25" ht="17.45" customHeight="1" x14ac:dyDescent="0.25">
      <c r="C2790" s="435">
        <f t="shared" si="4049"/>
        <v>45886</v>
      </c>
      <c r="D2790" s="434">
        <v>1.6059736249086437E-2</v>
      </c>
      <c r="E2790" s="436"/>
      <c r="F2790" s="434"/>
      <c r="G2790" s="438"/>
      <c r="H2790" s="444">
        <v>7.8024266050871968E-2</v>
      </c>
      <c r="I2790" s="434">
        <v>9.5226733343931058E-3</v>
      </c>
      <c r="J2790" s="436"/>
      <c r="K2790" s="437">
        <v>1.3204385493438248E-2</v>
      </c>
      <c r="L2790" s="436"/>
      <c r="M2790" s="651">
        <f t="shared" si="4010"/>
        <v>4.1856690053544983E-2</v>
      </c>
      <c r="N2790" s="651">
        <f t="shared" si="4011"/>
        <v>5.9842622994278595E-2</v>
      </c>
      <c r="O2790" s="651">
        <f t="shared" si="4012"/>
        <v>3.2710767515488508E-2</v>
      </c>
      <c r="P2790" s="651">
        <f t="shared" si="4013"/>
        <v>3.6035238179636345E-2</v>
      </c>
      <c r="Q2790" s="442">
        <f t="shared" si="4064"/>
        <v>1.6059736249086437E-2</v>
      </c>
      <c r="R2790" s="468">
        <f t="shared" si="4065"/>
        <v>7.8024266050871968E-2</v>
      </c>
      <c r="S2790" s="442">
        <f t="shared" si="4066"/>
        <v>9.5226733343931058E-3</v>
      </c>
      <c r="T2790" s="442">
        <f t="shared" si="4067"/>
        <v>1.3204385493438248E-2</v>
      </c>
      <c r="V2790" s="442">
        <f t="shared" si="4069"/>
        <v>2.920276528194744E-2</v>
      </c>
      <c r="W2790" s="445"/>
      <c r="X2790" s="265">
        <f>AVERAGE(Q2789:T2790)</f>
        <v>2.7214356268359021E-2</v>
      </c>
      <c r="Y2790" s="266">
        <v>398</v>
      </c>
    </row>
    <row r="2791" spans="3:25" ht="17.45" customHeight="1" x14ac:dyDescent="0.25">
      <c r="C2791" s="8">
        <f t="shared" si="4049"/>
        <v>45887</v>
      </c>
      <c r="D2791" s="260"/>
      <c r="E2791" s="261">
        <v>4.0025338681949699E-2</v>
      </c>
      <c r="F2791" s="260"/>
      <c r="G2791" s="262">
        <v>4.651433618987616E-2</v>
      </c>
      <c r="H2791" s="261"/>
      <c r="I2791" s="260"/>
      <c r="J2791" s="261">
        <v>3.8998991156168658E-2</v>
      </c>
      <c r="K2791" s="263"/>
      <c r="L2791" s="261">
        <v>4.3763665158477003E-2</v>
      </c>
      <c r="M2791" s="264">
        <f t="shared" si="4010"/>
        <v>4.241665716871576E-2</v>
      </c>
      <c r="N2791" s="264">
        <f t="shared" si="4011"/>
        <v>6.0478670173900601E-2</v>
      </c>
      <c r="O2791" s="264">
        <f t="shared" si="4012"/>
        <v>3.3686790419726595E-2</v>
      </c>
      <c r="P2791" s="264">
        <f t="shared" si="4013"/>
        <v>3.6119126899112043E-2</v>
      </c>
      <c r="Q2791" s="265">
        <f t="shared" si="4064"/>
        <v>4.0025338681949699E-2</v>
      </c>
      <c r="R2791" s="265">
        <f t="shared" si="4065"/>
        <v>4.651433618987616E-2</v>
      </c>
      <c r="S2791" s="265">
        <f t="shared" si="4066"/>
        <v>3.8998991156168658E-2</v>
      </c>
      <c r="T2791" s="265">
        <f t="shared" si="4067"/>
        <v>4.3763665158477003E-2</v>
      </c>
      <c r="W2791" s="265">
        <f t="shared" ref="W2791:W2795" si="4070">AVERAGE(Q2791:T2791)</f>
        <v>4.2325582796617883E-2</v>
      </c>
    </row>
    <row r="2792" spans="3:25" ht="17.45" customHeight="1" x14ac:dyDescent="0.25">
      <c r="C2792" s="48">
        <f t="shared" si="4049"/>
        <v>45888</v>
      </c>
      <c r="D2792" s="275">
        <v>5.0531791277903589E-2</v>
      </c>
      <c r="E2792" s="276"/>
      <c r="F2792" s="133">
        <v>7.1350122117880138E-2</v>
      </c>
      <c r="G2792" s="277"/>
      <c r="H2792" s="606">
        <v>7.1066950419786681E-2</v>
      </c>
      <c r="I2792" s="275">
        <v>6.0202364477218745E-2</v>
      </c>
      <c r="J2792" s="276"/>
      <c r="K2792" s="278">
        <v>3.1677252059282276E-2</v>
      </c>
      <c r="L2792" s="276"/>
      <c r="M2792" s="264">
        <f t="shared" si="4010"/>
        <v>4.3545975671148457E-2</v>
      </c>
      <c r="N2792" s="264">
        <f t="shared" si="4011"/>
        <v>6.404290631117017E-2</v>
      </c>
      <c r="O2792" s="264">
        <f t="shared" si="4012"/>
        <v>3.546036333262708E-2</v>
      </c>
      <c r="P2792" s="264">
        <f t="shared" si="4013"/>
        <v>3.6384652875026111E-2</v>
      </c>
      <c r="Q2792" s="265">
        <f t="shared" si="4064"/>
        <v>5.0531791277903589E-2</v>
      </c>
      <c r="R2792" s="334">
        <f t="shared" si="4065"/>
        <v>7.1208536268833417E-2</v>
      </c>
      <c r="S2792" s="265">
        <f t="shared" si="4066"/>
        <v>6.0202364477218745E-2</v>
      </c>
      <c r="T2792" s="265">
        <f t="shared" si="4067"/>
        <v>3.1677252059282276E-2</v>
      </c>
      <c r="W2792" s="265">
        <f t="shared" si="4070"/>
        <v>5.3404986020809508E-2</v>
      </c>
    </row>
    <row r="2793" spans="3:25" ht="17.45" customHeight="1" x14ac:dyDescent="0.25">
      <c r="C2793" s="8">
        <f t="shared" si="4049"/>
        <v>45889</v>
      </c>
      <c r="D2793" s="260"/>
      <c r="E2793" s="134">
        <v>7.040875981175912E-2</v>
      </c>
      <c r="F2793" s="260"/>
      <c r="G2793" s="262">
        <v>5.8910426091225855E-2</v>
      </c>
      <c r="H2793" s="261"/>
      <c r="I2793" s="260"/>
      <c r="J2793" s="261">
        <v>5.0434349466458681E-2</v>
      </c>
      <c r="K2793" s="263"/>
      <c r="L2793" s="261">
        <v>5.2922378338375167E-2</v>
      </c>
      <c r="M2793" s="264">
        <f t="shared" si="4010"/>
        <v>4.4073148533658242E-2</v>
      </c>
      <c r="N2793" s="264">
        <f t="shared" si="4011"/>
        <v>6.4210223186410703E-2</v>
      </c>
      <c r="O2793" s="264">
        <f t="shared" si="4012"/>
        <v>3.5944600506171029E-2</v>
      </c>
      <c r="P2793" s="264">
        <f t="shared" si="4013"/>
        <v>3.6618472637702841E-2</v>
      </c>
      <c r="Q2793" s="334">
        <f t="shared" si="4064"/>
        <v>7.040875981175912E-2</v>
      </c>
      <c r="R2793" s="265">
        <f t="shared" si="4065"/>
        <v>5.8910426091225855E-2</v>
      </c>
      <c r="S2793" s="265">
        <f t="shared" si="4066"/>
        <v>5.0434349466458681E-2</v>
      </c>
      <c r="T2793" s="265">
        <f t="shared" si="4067"/>
        <v>5.2922378338375167E-2</v>
      </c>
      <c r="W2793" s="265">
        <f t="shared" si="4070"/>
        <v>5.8168978426954704E-2</v>
      </c>
    </row>
    <row r="2794" spans="3:25" ht="17.45" customHeight="1" x14ac:dyDescent="0.25">
      <c r="C2794" s="8">
        <f t="shared" si="4049"/>
        <v>45890</v>
      </c>
      <c r="D2794" s="260">
        <v>5.2772315508620916E-2</v>
      </c>
      <c r="E2794" s="261"/>
      <c r="F2794" s="260">
        <v>6.0445359187000572E-2</v>
      </c>
      <c r="G2794" s="262"/>
      <c r="H2794" s="261"/>
      <c r="I2794" s="260">
        <v>5.3544594632113994E-2</v>
      </c>
      <c r="J2794" s="261"/>
      <c r="K2794" s="263">
        <v>5.2101419123116006E-2</v>
      </c>
      <c r="L2794" s="261"/>
      <c r="M2794" s="264">
        <f t="shared" si="4010"/>
        <v>4.4334951995735526E-2</v>
      </c>
      <c r="N2794" s="264">
        <f t="shared" si="4011"/>
        <v>6.4218069214268175E-2</v>
      </c>
      <c r="O2794" s="264">
        <f t="shared" si="4012"/>
        <v>3.6377147028892151E-2</v>
      </c>
      <c r="P2794" s="264">
        <f t="shared" si="4013"/>
        <v>3.7435711731951975E-2</v>
      </c>
      <c r="Q2794" s="265">
        <f t="shared" si="4064"/>
        <v>5.2772315508620916E-2</v>
      </c>
      <c r="R2794" s="265">
        <f t="shared" si="4065"/>
        <v>6.0445359187000572E-2</v>
      </c>
      <c r="S2794" s="265">
        <f t="shared" si="4066"/>
        <v>5.3544594632113994E-2</v>
      </c>
      <c r="T2794" s="265">
        <f t="shared" si="4067"/>
        <v>5.2101419123116006E-2</v>
      </c>
      <c r="W2794" s="265">
        <f t="shared" si="4070"/>
        <v>5.4715922112712874E-2</v>
      </c>
    </row>
    <row r="2795" spans="3:25" ht="17.45" customHeight="1" x14ac:dyDescent="0.25">
      <c r="C2795" s="8">
        <f t="shared" si="4049"/>
        <v>45891</v>
      </c>
      <c r="D2795" s="260"/>
      <c r="E2795" s="134">
        <v>7.1424030264796032E-2</v>
      </c>
      <c r="F2795" s="260"/>
      <c r="G2795" s="262">
        <v>6.0039978495422135E-2</v>
      </c>
      <c r="H2795" s="261"/>
      <c r="I2795" s="260"/>
      <c r="J2795" s="261">
        <v>4.5284278126953785E-2</v>
      </c>
      <c r="K2795" s="263"/>
      <c r="L2795" s="261">
        <v>4.4696363276238119E-2</v>
      </c>
      <c r="M2795" s="264">
        <f t="shared" si="4010"/>
        <v>4.5610102574657078E-2</v>
      </c>
      <c r="N2795" s="264">
        <f t="shared" si="4011"/>
        <v>6.4192438935130491E-2</v>
      </c>
      <c r="O2795" s="264">
        <f t="shared" si="4012"/>
        <v>3.6267529833470903E-2</v>
      </c>
      <c r="P2795" s="264">
        <f t="shared" si="4013"/>
        <v>3.7835375957587347E-2</v>
      </c>
      <c r="Q2795" s="334">
        <f t="shared" si="4064"/>
        <v>7.1424030264796032E-2</v>
      </c>
      <c r="R2795" s="265">
        <f t="shared" si="4065"/>
        <v>6.0039978495422135E-2</v>
      </c>
      <c r="S2795" s="265">
        <f t="shared" si="4066"/>
        <v>4.5284278126953785E-2</v>
      </c>
      <c r="T2795" s="265">
        <f t="shared" si="4067"/>
        <v>4.4696363276238119E-2</v>
      </c>
      <c r="W2795" s="265">
        <f t="shared" si="4070"/>
        <v>5.5361162540852521E-2</v>
      </c>
      <c r="X2795" s="265">
        <f>AVERAGE(Q2791:T2795)</f>
        <v>5.2795326379589488E-2</v>
      </c>
      <c r="Y2795" s="266">
        <v>399</v>
      </c>
    </row>
    <row r="2796" spans="3:25" ht="17.45" customHeight="1" x14ac:dyDescent="0.25">
      <c r="C2796" s="435">
        <f t="shared" si="4049"/>
        <v>45892</v>
      </c>
      <c r="D2796" s="434">
        <v>3.604020772443374E-2</v>
      </c>
      <c r="E2796" s="436"/>
      <c r="F2796" s="434"/>
      <c r="G2796" s="438"/>
      <c r="H2796" s="444">
        <v>7.5710686307896319E-2</v>
      </c>
      <c r="I2796" s="434">
        <v>2.0610354723109871E-2</v>
      </c>
      <c r="J2796" s="436"/>
      <c r="K2796" s="437">
        <v>3.3816390378333776E-2</v>
      </c>
      <c r="L2796" s="436"/>
      <c r="M2796" s="651">
        <f t="shared" si="4010"/>
        <v>4.4625876376180075E-2</v>
      </c>
      <c r="N2796" s="651">
        <f t="shared" si="4011"/>
        <v>5.6499543506327167E-2</v>
      </c>
      <c r="O2796" s="651">
        <f t="shared" si="4012"/>
        <v>3.5356713190633909E-2</v>
      </c>
      <c r="P2796" s="651">
        <f t="shared" si="4013"/>
        <v>3.7681383099207703E-2</v>
      </c>
      <c r="Q2796" s="442">
        <f t="shared" ref="Q2796:Q2802" si="4071">IFERROR(AVERAGE(D2796:E2796),"")</f>
        <v>3.604020772443374E-2</v>
      </c>
      <c r="R2796" s="468">
        <f t="shared" ref="R2796:R2802" si="4072">IFERROR(AVERAGE(F2796:H2796),"")</f>
        <v>7.5710686307896319E-2</v>
      </c>
      <c r="S2796" s="442">
        <f t="shared" ref="S2796:S2802" si="4073">IFERROR(AVERAGE(I2796:J2796),"")</f>
        <v>2.0610354723109871E-2</v>
      </c>
      <c r="T2796" s="442">
        <f t="shared" ref="T2796:T2802" si="4074">IFERROR(AVERAGE(K2796:L2796),"")</f>
        <v>3.3816390378333776E-2</v>
      </c>
      <c r="V2796" s="442">
        <f t="shared" ref="V2796:V2797" si="4075">AVERAGE(Q2796:T2796)</f>
        <v>4.1544409783443426E-2</v>
      </c>
      <c r="W2796" s="445"/>
      <c r="X2796" s="257"/>
      <c r="Y2796" s="266">
        <v>399</v>
      </c>
    </row>
    <row r="2797" spans="3:25" ht="17.45" customHeight="1" x14ac:dyDescent="0.25">
      <c r="C2797" s="435">
        <f t="shared" si="4049"/>
        <v>45893</v>
      </c>
      <c r="D2797" s="434"/>
      <c r="E2797" s="436">
        <v>2.9862420812662077E-2</v>
      </c>
      <c r="F2797" s="434"/>
      <c r="G2797" s="438">
        <v>4.1170285715917181E-2</v>
      </c>
      <c r="H2797" s="436"/>
      <c r="I2797" s="434"/>
      <c r="J2797" s="436">
        <v>1.0051268037121187E-2</v>
      </c>
      <c r="K2797" s="437"/>
      <c r="L2797" s="436">
        <v>2.3794918019740322E-2</v>
      </c>
      <c r="M2797" s="651">
        <f t="shared" si="4010"/>
        <v>4.3763342376463052E-2</v>
      </c>
      <c r="N2797" s="651">
        <f t="shared" si="4011"/>
        <v>5.546010092059956E-2</v>
      </c>
      <c r="O2797" s="651">
        <f t="shared" si="4012"/>
        <v>3.4513668452845842E-2</v>
      </c>
      <c r="P2797" s="651">
        <f t="shared" si="4013"/>
        <v>3.6395990733755108E-2</v>
      </c>
      <c r="Q2797" s="442">
        <f t="shared" si="4071"/>
        <v>2.9862420812662077E-2</v>
      </c>
      <c r="R2797" s="442">
        <f t="shared" si="4072"/>
        <v>4.1170285715917181E-2</v>
      </c>
      <c r="S2797" s="442">
        <f t="shared" si="4073"/>
        <v>1.0051268037121187E-2</v>
      </c>
      <c r="T2797" s="442">
        <f t="shared" si="4074"/>
        <v>2.3794918019740322E-2</v>
      </c>
      <c r="V2797" s="442">
        <f t="shared" si="4075"/>
        <v>2.6219723146360192E-2</v>
      </c>
      <c r="W2797" s="445"/>
      <c r="X2797" s="265">
        <f>AVERAGE(Q2796:T2797)</f>
        <v>3.3882066464901814E-2</v>
      </c>
      <c r="Y2797" s="266">
        <v>399</v>
      </c>
    </row>
    <row r="2798" spans="3:25" ht="17.45" customHeight="1" x14ac:dyDescent="0.25">
      <c r="C2798" s="48">
        <f t="shared" si="4049"/>
        <v>45894</v>
      </c>
      <c r="D2798" s="275">
        <v>4.7890889450711856E-2</v>
      </c>
      <c r="E2798" s="276"/>
      <c r="F2798" s="275">
        <v>4.4156898954289661E-2</v>
      </c>
      <c r="G2798" s="277"/>
      <c r="H2798" s="276">
        <v>5.4893338931180695E-2</v>
      </c>
      <c r="I2798" s="275">
        <v>4.6337820643910559E-2</v>
      </c>
      <c r="J2798" s="276"/>
      <c r="K2798" s="278">
        <v>3.5414385873236594E-2</v>
      </c>
      <c r="L2798" s="276"/>
      <c r="M2798" s="264">
        <f t="shared" si="4010"/>
        <v>4.4765756283541201E-2</v>
      </c>
      <c r="N2798" s="264">
        <f t="shared" si="4011"/>
        <v>5.6736767256383984E-2</v>
      </c>
      <c r="O2798" s="264">
        <f t="shared" si="4012"/>
        <v>3.5541502509413035E-2</v>
      </c>
      <c r="P2798" s="264">
        <f t="shared" si="4013"/>
        <v>3.7119487351081483E-2</v>
      </c>
      <c r="Q2798" s="265">
        <f t="shared" si="4071"/>
        <v>4.7890889450711856E-2</v>
      </c>
      <c r="R2798" s="265">
        <f t="shared" si="4072"/>
        <v>4.9525118942735175E-2</v>
      </c>
      <c r="S2798" s="265">
        <f t="shared" si="4073"/>
        <v>4.6337820643910559E-2</v>
      </c>
      <c r="T2798" s="265">
        <f t="shared" si="4074"/>
        <v>3.5414385873236594E-2</v>
      </c>
      <c r="W2798" s="265">
        <f t="shared" ref="W2798:W2802" si="4076">AVERAGE(Q2798:T2798)</f>
        <v>4.4792053727648544E-2</v>
      </c>
    </row>
    <row r="2799" spans="3:25" ht="17.45" customHeight="1" x14ac:dyDescent="0.25">
      <c r="C2799" s="8">
        <f t="shared" si="4049"/>
        <v>45895</v>
      </c>
      <c r="D2799" s="260"/>
      <c r="E2799" s="261">
        <v>3.4602915892731199E-2</v>
      </c>
      <c r="F2799" s="260"/>
      <c r="G2799" s="262">
        <v>5.8312615765994141E-2</v>
      </c>
      <c r="H2799" s="261"/>
      <c r="I2799" s="260"/>
      <c r="J2799" s="261">
        <v>4.3023824046672175E-2</v>
      </c>
      <c r="K2799" s="263"/>
      <c r="L2799" s="261">
        <v>5.8061178475149119E-2</v>
      </c>
      <c r="M2799" s="264">
        <f t="shared" si="4010"/>
        <v>4.5096619320424962E-2</v>
      </c>
      <c r="N2799" s="264">
        <f t="shared" si="4011"/>
        <v>5.7841711478665618E-2</v>
      </c>
      <c r="O2799" s="264">
        <f t="shared" si="4012"/>
        <v>3.6697918657671184E-2</v>
      </c>
      <c r="P2799" s="264">
        <f t="shared" si="4013"/>
        <v>3.8409517570934013E-2</v>
      </c>
      <c r="Q2799" s="265">
        <f t="shared" si="4071"/>
        <v>3.4602915892731199E-2</v>
      </c>
      <c r="R2799" s="265">
        <f t="shared" si="4072"/>
        <v>5.8312615765994141E-2</v>
      </c>
      <c r="S2799" s="265">
        <f t="shared" si="4073"/>
        <v>4.3023824046672175E-2</v>
      </c>
      <c r="T2799" s="265">
        <f t="shared" si="4074"/>
        <v>5.8061178475149119E-2</v>
      </c>
      <c r="W2799" s="265">
        <f t="shared" si="4076"/>
        <v>4.8500133545136659E-2</v>
      </c>
    </row>
    <row r="2800" spans="3:25" ht="17.45" customHeight="1" x14ac:dyDescent="0.25">
      <c r="C2800" s="8">
        <f t="shared" si="4049"/>
        <v>45896</v>
      </c>
      <c r="D2800" s="260">
        <v>4.422033359262624E-2</v>
      </c>
      <c r="E2800" s="261"/>
      <c r="F2800" s="260">
        <v>4.0949937297691308E-2</v>
      </c>
      <c r="G2800" s="262"/>
      <c r="H2800" s="261"/>
      <c r="I2800" s="260">
        <v>3.4022573359315161E-2</v>
      </c>
      <c r="J2800" s="261"/>
      <c r="K2800" s="263">
        <v>4.069747604356265E-2</v>
      </c>
      <c r="L2800" s="261"/>
      <c r="M2800" s="264">
        <f t="shared" si="4010"/>
        <v>4.4224000327432102E-2</v>
      </c>
      <c r="N2800" s="264">
        <f t="shared" si="4011"/>
        <v>5.7413648600615361E-2</v>
      </c>
      <c r="O2800" s="264">
        <f t="shared" si="4012"/>
        <v>3.6297121891992162E-2</v>
      </c>
      <c r="P2800" s="264">
        <f t="shared" si="4013"/>
        <v>3.8685005513964602E-2</v>
      </c>
      <c r="Q2800" s="265">
        <f t="shared" si="4071"/>
        <v>4.422033359262624E-2</v>
      </c>
      <c r="R2800" s="265">
        <f t="shared" si="4072"/>
        <v>4.0949937297691308E-2</v>
      </c>
      <c r="S2800" s="265">
        <f t="shared" si="4073"/>
        <v>3.4022573359315161E-2</v>
      </c>
      <c r="T2800" s="265">
        <f t="shared" si="4074"/>
        <v>4.069747604356265E-2</v>
      </c>
      <c r="W2800" s="265">
        <f t="shared" si="4076"/>
        <v>3.997258007329884E-2</v>
      </c>
    </row>
    <row r="2801" spans="3:30" ht="17.45" customHeight="1" thickBot="1" x14ac:dyDescent="0.3">
      <c r="C2801" s="8">
        <f t="shared" si="4049"/>
        <v>45897</v>
      </c>
      <c r="D2801" s="260"/>
      <c r="E2801" s="261">
        <v>4.9181254161567066E-2</v>
      </c>
      <c r="F2801" s="260"/>
      <c r="G2801" s="262">
        <v>5.6565155802043077E-2</v>
      </c>
      <c r="H2801" s="261"/>
      <c r="I2801" s="260"/>
      <c r="J2801" s="261">
        <v>3.7164458580179305E-2</v>
      </c>
      <c r="K2801" s="263"/>
      <c r="L2801" s="261">
        <v>6.8724659339538099E-2</v>
      </c>
      <c r="M2801" s="264">
        <f t="shared" si="4010"/>
        <v>4.4196663074809163E-2</v>
      </c>
      <c r="N2801" s="264">
        <f t="shared" si="4011"/>
        <v>5.7009084836881448E-2</v>
      </c>
      <c r="O2801" s="264">
        <f t="shared" si="4012"/>
        <v>3.5583144340592801E-2</v>
      </c>
      <c r="P2801" s="264">
        <f t="shared" si="4013"/>
        <v>3.9650379456096708E-2</v>
      </c>
      <c r="Q2801" s="265">
        <f t="shared" si="4071"/>
        <v>4.9181254161567066E-2</v>
      </c>
      <c r="R2801" s="265">
        <f t="shared" si="4072"/>
        <v>5.6565155802043077E-2</v>
      </c>
      <c r="S2801" s="265">
        <f t="shared" si="4073"/>
        <v>3.7164458580179305E-2</v>
      </c>
      <c r="T2801" s="265">
        <f t="shared" si="4074"/>
        <v>6.8724659339538099E-2</v>
      </c>
      <c r="W2801" s="265">
        <f t="shared" si="4076"/>
        <v>5.2908881970831892E-2</v>
      </c>
    </row>
    <row r="2802" spans="3:30" ht="17.45" customHeight="1" thickBot="1" x14ac:dyDescent="0.3">
      <c r="C2802" s="8">
        <f t="shared" si="4049"/>
        <v>45898</v>
      </c>
      <c r="D2802" s="252">
        <v>6.2655437731965399E-2</v>
      </c>
      <c r="E2802" s="253"/>
      <c r="F2802" s="252"/>
      <c r="G2802" s="254"/>
      <c r="H2802" s="253">
        <v>4.2295748366116076E-2</v>
      </c>
      <c r="I2802" s="252">
        <v>4.0740809747023696E-2</v>
      </c>
      <c r="J2802" s="253"/>
      <c r="K2802" s="255">
        <v>4.5381798660310238E-2</v>
      </c>
      <c r="L2802" s="253"/>
      <c r="M2802" s="264">
        <f t="shared" si="4010"/>
        <v>4.4801203831272687E-2</v>
      </c>
      <c r="N2802" s="264">
        <f t="shared" si="4011"/>
        <v>5.5800573013535186E-2</v>
      </c>
      <c r="O2802" s="264">
        <f t="shared" si="4012"/>
        <v>3.5344090607050543E-2</v>
      </c>
      <c r="P2802" s="264">
        <f t="shared" si="4013"/>
        <v>4.0026185669693751E-2</v>
      </c>
      <c r="Q2802" s="265">
        <f t="shared" si="4071"/>
        <v>6.2655437731965399E-2</v>
      </c>
      <c r="R2802" s="265">
        <f t="shared" si="4072"/>
        <v>4.2295748366116076E-2</v>
      </c>
      <c r="S2802" s="265">
        <f t="shared" si="4073"/>
        <v>4.0740809747023696E-2</v>
      </c>
      <c r="T2802" s="265">
        <f t="shared" si="4074"/>
        <v>4.5381798660310238E-2</v>
      </c>
      <c r="W2802" s="265">
        <f t="shared" si="4076"/>
        <v>4.7768448626353849E-2</v>
      </c>
      <c r="X2802" s="265">
        <f>AVERAGE(Q2798:T2802)</f>
        <v>4.678841958865395E-2</v>
      </c>
      <c r="Y2802" s="266">
        <v>400</v>
      </c>
      <c r="Z2802" s="514" t="s">
        <v>87</v>
      </c>
      <c r="AA2802" s="515">
        <v>2025</v>
      </c>
      <c r="AB2802" s="516"/>
      <c r="AC2802" s="516"/>
      <c r="AD2802" s="516"/>
    </row>
    <row r="2803" spans="3:30" ht="17.45" customHeight="1" x14ac:dyDescent="0.25">
      <c r="C2803" s="435">
        <f t="shared" si="4049"/>
        <v>45899</v>
      </c>
      <c r="D2803" s="448"/>
      <c r="E2803" s="449">
        <v>4.1680868393298806E-2</v>
      </c>
      <c r="F2803" s="448"/>
      <c r="G2803" s="450">
        <v>4.0710933856827343E-2</v>
      </c>
      <c r="H2803" s="449"/>
      <c r="I2803" s="448"/>
      <c r="J2803" s="449">
        <v>1.5248807767683325E-2</v>
      </c>
      <c r="K2803" s="451"/>
      <c r="L2803" s="449">
        <v>5.1027459241829512E-2</v>
      </c>
      <c r="M2803" s="651">
        <f t="shared" si="4010"/>
        <v>4.4431843760971874E-2</v>
      </c>
      <c r="N2803" s="651">
        <f t="shared" si="4011"/>
        <v>5.5314359606000701E-2</v>
      </c>
      <c r="O2803" s="651">
        <f t="shared" si="4012"/>
        <v>3.4533184970255697E-2</v>
      </c>
      <c r="P2803" s="651">
        <f t="shared" si="4013"/>
        <v>3.9768782938698559E-2</v>
      </c>
      <c r="Q2803" s="442">
        <f t="shared" ref="Q2803:Q2811" si="4077">IFERROR(AVERAGE(D2803:E2803),"")</f>
        <v>4.1680868393298806E-2</v>
      </c>
      <c r="R2803" s="442">
        <f t="shared" ref="R2803:R2811" si="4078">IFERROR(AVERAGE(F2803:H2803),"")</f>
        <v>4.0710933856827343E-2</v>
      </c>
      <c r="S2803" s="442">
        <f t="shared" ref="S2803:S2811" si="4079">IFERROR(AVERAGE(I2803:J2803),"")</f>
        <v>1.5248807767683325E-2</v>
      </c>
      <c r="T2803" s="442">
        <f t="shared" ref="T2803:T2811" si="4080">IFERROR(AVERAGE(K2803:L2803),"")</f>
        <v>5.1027459241829512E-2</v>
      </c>
      <c r="V2803" s="442">
        <f t="shared" ref="V2803:V2804" si="4081">AVERAGE(Q2803:T2803)</f>
        <v>3.7167017314909748E-2</v>
      </c>
      <c r="W2803" s="445"/>
      <c r="X2803" s="257"/>
      <c r="Y2803" s="266">
        <v>400</v>
      </c>
      <c r="Z2803" s="517" t="s">
        <v>35</v>
      </c>
      <c r="AA2803" s="517" t="s">
        <v>1</v>
      </c>
      <c r="AB2803" s="517" t="s">
        <v>2</v>
      </c>
      <c r="AC2803" s="517" t="s">
        <v>9</v>
      </c>
      <c r="AD2803" s="517" t="s">
        <v>12</v>
      </c>
    </row>
    <row r="2804" spans="3:30" ht="17.45" customHeight="1" thickBot="1" x14ac:dyDescent="0.3">
      <c r="C2804" s="156">
        <f t="shared" si="4049"/>
        <v>45900</v>
      </c>
      <c r="D2804" s="485">
        <v>2.0917856279374949E-2</v>
      </c>
      <c r="E2804" s="486"/>
      <c r="F2804" s="485">
        <v>2.8391492350876839E-2</v>
      </c>
      <c r="G2804" s="487"/>
      <c r="H2804" s="486">
        <v>2.693464396413665E-2</v>
      </c>
      <c r="I2804" s="485">
        <v>1.1179327353920456E-2</v>
      </c>
      <c r="J2804" s="486"/>
      <c r="K2804" s="495">
        <v>2.0979724894178448E-2</v>
      </c>
      <c r="L2804" s="486"/>
      <c r="M2804" s="673">
        <f t="shared" ref="M2804:M2867" si="4082">IF(SUM(D2804:E2804)&gt;0,IFERROR(AVERAGE(D2775:E2804),""),"")</f>
        <v>4.3948646441780932E-2</v>
      </c>
      <c r="N2804" s="673">
        <f t="shared" ref="N2804:N2867" si="4083">IF(SUM(F2804:H2804)&gt;0,IFERROR(AVERAGE(F2775:H2804),""),"")</f>
        <v>5.4372393275243451E-2</v>
      </c>
      <c r="O2804" s="673">
        <f t="shared" ref="O2804:O2867" si="4084">IF(SUM(I2804:J2804)&gt;0,IFERROR(AVERAGE(I2775:J2804),""),"")</f>
        <v>3.3844791983721097E-2</v>
      </c>
      <c r="P2804" s="673">
        <f t="shared" ref="P2804:P2867" si="4085">IF(SUM(K2804:L2804)&gt;0,IFERROR(AVERAGE(K2775:L2804),""),"")</f>
        <v>3.9714171313787135E-2</v>
      </c>
      <c r="Q2804" s="466">
        <f t="shared" si="4077"/>
        <v>2.0917856279374949E-2</v>
      </c>
      <c r="R2804" s="466">
        <f t="shared" si="4078"/>
        <v>2.7663068157506743E-2</v>
      </c>
      <c r="S2804" s="466">
        <f t="shared" si="4079"/>
        <v>1.1179327353920456E-2</v>
      </c>
      <c r="T2804" s="466">
        <f t="shared" si="4080"/>
        <v>2.0979724894178448E-2</v>
      </c>
      <c r="U2804" s="315"/>
      <c r="V2804" s="466">
        <f t="shared" si="4081"/>
        <v>2.0184994171245151E-2</v>
      </c>
      <c r="W2804" s="467"/>
      <c r="X2804" s="308">
        <f>AVERAGE(Q2803:T2804)</f>
        <v>2.8676005743077451E-2</v>
      </c>
      <c r="Y2804" s="312">
        <v>400</v>
      </c>
      <c r="Z2804" s="518" t="s">
        <v>58</v>
      </c>
      <c r="AA2804" s="519">
        <f>AVERAGE(D2774:E2804)</f>
        <v>4.3673328035759074E-2</v>
      </c>
      <c r="AB2804" s="519">
        <f>AVERAGE(F2774:H2804)</f>
        <v>5.3819695203379404E-2</v>
      </c>
      <c r="AC2804" s="519">
        <f>AVERAGE(I2774:J2804)</f>
        <v>3.3779834724567463E-2</v>
      </c>
      <c r="AD2804" s="519">
        <f>AVERAGE(K2774:L2804)</f>
        <v>3.9162684292101138E-2</v>
      </c>
    </row>
    <row r="2805" spans="3:30" ht="17.45" customHeight="1" x14ac:dyDescent="0.25">
      <c r="C2805" s="115">
        <f t="shared" ref="C2805:C2836" si="4086">C2804+1</f>
        <v>45901</v>
      </c>
      <c r="D2805" s="411"/>
      <c r="E2805" s="412">
        <v>2.2112385491589902E-2</v>
      </c>
      <c r="F2805" s="411"/>
      <c r="G2805" s="414">
        <v>3.7718621355649559E-2</v>
      </c>
      <c r="H2805" s="412"/>
      <c r="I2805" s="411"/>
      <c r="J2805" s="412">
        <v>1.1043143340476689E-2</v>
      </c>
      <c r="K2805" s="413"/>
      <c r="L2805" s="412">
        <v>2.1054926224964049E-2</v>
      </c>
      <c r="M2805" s="264">
        <f t="shared" si="4082"/>
        <v>4.3808666548618785E-2</v>
      </c>
      <c r="N2805" s="264">
        <f t="shared" si="4083"/>
        <v>5.4573166356029296E-2</v>
      </c>
      <c r="O2805" s="264">
        <f t="shared" si="4084"/>
        <v>3.3745521942516413E-2</v>
      </c>
      <c r="P2805" s="264">
        <f t="shared" si="4085"/>
        <v>3.9684610760988955E-2</v>
      </c>
      <c r="Q2805" s="265">
        <f t="shared" si="4077"/>
        <v>2.2112385491589902E-2</v>
      </c>
      <c r="R2805" s="265">
        <f t="shared" si="4078"/>
        <v>3.7718621355649559E-2</v>
      </c>
      <c r="S2805" s="265">
        <f t="shared" si="4079"/>
        <v>1.1043143340476689E-2</v>
      </c>
      <c r="T2805" s="265">
        <f t="shared" si="4080"/>
        <v>2.1054926224964049E-2</v>
      </c>
      <c r="W2805" s="265">
        <f t="shared" ref="W2805:W2809" si="4087">AVERAGE(Q2805:T2805)</f>
        <v>2.2982269103170052E-2</v>
      </c>
      <c r="Z2805" s="518" t="s">
        <v>59</v>
      </c>
      <c r="AA2805" s="519">
        <f>MAX(D2774:E2804)</f>
        <v>7.8085988290589922E-2</v>
      </c>
      <c r="AB2805" s="519">
        <f>MAX(F2774:H2804)</f>
        <v>0.10133039136663036</v>
      </c>
      <c r="AC2805" s="519">
        <f>MAX(I2774:J2804)</f>
        <v>6.0202364477218745E-2</v>
      </c>
      <c r="AD2805" s="519">
        <f>MAX(K2774:L2804)</f>
        <v>6.8724659339538099E-2</v>
      </c>
    </row>
    <row r="2806" spans="3:30" ht="17.45" customHeight="1" thickBot="1" x14ac:dyDescent="0.3">
      <c r="C2806" s="8">
        <f t="shared" si="4086"/>
        <v>45902</v>
      </c>
      <c r="D2806" s="370">
        <v>7.5897814856975152E-2</v>
      </c>
      <c r="E2806" s="253"/>
      <c r="F2806" s="370">
        <v>0.15686982419067161</v>
      </c>
      <c r="G2806" s="254"/>
      <c r="H2806" s="253"/>
      <c r="I2806" s="252">
        <v>5.5259531118333795E-2</v>
      </c>
      <c r="J2806" s="253"/>
      <c r="K2806" s="255">
        <v>5.484228017335227E-2</v>
      </c>
      <c r="L2806" s="253"/>
      <c r="M2806" s="264">
        <f t="shared" si="4082"/>
        <v>4.5872226026023602E-2</v>
      </c>
      <c r="N2806" s="264">
        <f t="shared" si="4083"/>
        <v>5.8304069534373913E-2</v>
      </c>
      <c r="O2806" s="264">
        <f t="shared" si="4084"/>
        <v>3.5186636571383399E-2</v>
      </c>
      <c r="P2806" s="264">
        <f t="shared" si="4085"/>
        <v>4.1161504596262312E-2</v>
      </c>
      <c r="Q2806" s="334">
        <f t="shared" si="4077"/>
        <v>7.5897814856975152E-2</v>
      </c>
      <c r="R2806" s="334">
        <f t="shared" si="4078"/>
        <v>0.15686982419067161</v>
      </c>
      <c r="S2806" s="265">
        <f t="shared" si="4079"/>
        <v>5.5259531118333795E-2</v>
      </c>
      <c r="T2806" s="265">
        <f t="shared" si="4080"/>
        <v>5.484228017335227E-2</v>
      </c>
      <c r="W2806" s="334">
        <f t="shared" si="4087"/>
        <v>8.5717362584833201E-2</v>
      </c>
      <c r="Z2806" s="520" t="s">
        <v>128</v>
      </c>
      <c r="AA2806" s="521">
        <f>COUNTIF(D2774:E2804,"&gt;=0.075")</f>
        <v>1</v>
      </c>
      <c r="AB2806" s="521">
        <f>COUNTIF(F2774:H2804,"&gt;=0.075")</f>
        <v>6</v>
      </c>
      <c r="AC2806" s="521">
        <f>COUNTIF(I2774:J2804,"&gt;=0.075")</f>
        <v>0</v>
      </c>
      <c r="AD2806" s="521">
        <f>COUNTIF(K2774:L2804,"&gt;=0.075")</f>
        <v>0</v>
      </c>
    </row>
    <row r="2807" spans="3:30" ht="17.45" customHeight="1" thickBot="1" x14ac:dyDescent="0.3">
      <c r="C2807" s="8">
        <f t="shared" si="4086"/>
        <v>45903</v>
      </c>
      <c r="D2807" s="260"/>
      <c r="E2807" s="261">
        <v>4.1557372545239141E-2</v>
      </c>
      <c r="F2807" s="260"/>
      <c r="G2807" s="402">
        <v>9.0494783861919573E-2</v>
      </c>
      <c r="H2807" s="261"/>
      <c r="I2807" s="260"/>
      <c r="J2807" s="261">
        <v>5.5430336614371432E-2</v>
      </c>
      <c r="K2807" s="263"/>
      <c r="L2807" s="261">
        <v>4.8401053977616876E-2</v>
      </c>
      <c r="M2807" s="264">
        <f t="shared" si="4082"/>
        <v>4.5624318351873396E-2</v>
      </c>
      <c r="N2807" s="264">
        <f t="shared" si="4083"/>
        <v>5.9417094567774761E-2</v>
      </c>
      <c r="O2807" s="264">
        <f t="shared" si="4084"/>
        <v>3.5735900324311197E-2</v>
      </c>
      <c r="P2807" s="264">
        <f t="shared" si="4085"/>
        <v>4.1488005909700039E-2</v>
      </c>
      <c r="Q2807" s="265">
        <f t="shared" si="4077"/>
        <v>4.1557372545239141E-2</v>
      </c>
      <c r="R2807" s="334">
        <f t="shared" si="4078"/>
        <v>9.0494783861919573E-2</v>
      </c>
      <c r="S2807" s="265">
        <f t="shared" si="4079"/>
        <v>5.5430336614371432E-2</v>
      </c>
      <c r="T2807" s="265">
        <f t="shared" si="4080"/>
        <v>4.8401053977616876E-2</v>
      </c>
      <c r="W2807" s="265">
        <f t="shared" si="4087"/>
        <v>5.8970886749786761E-2</v>
      </c>
      <c r="AC2807" s="664">
        <f>SUM(AA2806:AD2806)</f>
        <v>7</v>
      </c>
      <c r="AD2807" s="522">
        <f>AVERAGE(AA2804:AD2804)</f>
        <v>4.2608885563951773E-2</v>
      </c>
    </row>
    <row r="2808" spans="3:30" ht="17.45" customHeight="1" x14ac:dyDescent="0.25">
      <c r="C2808" s="8">
        <f t="shared" si="4086"/>
        <v>45904</v>
      </c>
      <c r="D2808" s="260">
        <v>4.6615674179281877E-2</v>
      </c>
      <c r="E2808" s="261"/>
      <c r="F2808" s="260"/>
      <c r="G2808" s="262"/>
      <c r="H2808" s="261">
        <v>6.064967796658105E-2</v>
      </c>
      <c r="I2808" s="260">
        <v>4.9344784194510972E-2</v>
      </c>
      <c r="J2808" s="261"/>
      <c r="K2808" s="263">
        <v>2.7248130023833764E-2</v>
      </c>
      <c r="L2808" s="261"/>
      <c r="M2808" s="264">
        <f t="shared" si="4082"/>
        <v>4.4963041675787067E-2</v>
      </c>
      <c r="N2808" s="264">
        <f t="shared" si="4083"/>
        <v>5.9758704456344625E-2</v>
      </c>
      <c r="O2808" s="264">
        <f t="shared" si="4084"/>
        <v>3.5955004354862888E-2</v>
      </c>
      <c r="P2808" s="264">
        <f t="shared" si="4085"/>
        <v>4.0258259623709297E-2</v>
      </c>
      <c r="Q2808" s="265">
        <f t="shared" si="4077"/>
        <v>4.6615674179281877E-2</v>
      </c>
      <c r="R2808" s="265">
        <f t="shared" si="4078"/>
        <v>6.064967796658105E-2</v>
      </c>
      <c r="S2808" s="265">
        <f t="shared" si="4079"/>
        <v>4.9344784194510972E-2</v>
      </c>
      <c r="T2808" s="265">
        <f t="shared" si="4080"/>
        <v>2.7248130023833764E-2</v>
      </c>
      <c r="W2808" s="265">
        <f t="shared" si="4087"/>
        <v>4.5964566591051914E-2</v>
      </c>
      <c r="AA2808" s="605">
        <f>AA2804-AA2773</f>
        <v>-8.1675910551150116E-3</v>
      </c>
      <c r="AB2808" s="605">
        <f t="shared" ref="AB2808:AD2808" si="4088">AB2804-AB2773</f>
        <v>-8.3634956084028336E-3</v>
      </c>
      <c r="AC2808" s="605">
        <f t="shared" si="4088"/>
        <v>-3.0628633832258528E-3</v>
      </c>
      <c r="AD2808" s="605">
        <f t="shared" si="4088"/>
        <v>2.2806497885183435E-3</v>
      </c>
    </row>
    <row r="2809" spans="3:30" ht="17.45" customHeight="1" x14ac:dyDescent="0.25">
      <c r="C2809" s="8">
        <f t="shared" si="4086"/>
        <v>45905</v>
      </c>
      <c r="D2809" s="260"/>
      <c r="E2809" s="261">
        <v>3.6061613539710803E-2</v>
      </c>
      <c r="F2809" s="260"/>
      <c r="G2809" s="262">
        <v>4.2348733192449625E-2</v>
      </c>
      <c r="H2809" s="261"/>
      <c r="I2809" s="260"/>
      <c r="J2809" s="261">
        <v>3.9880842448854772E-2</v>
      </c>
      <c r="K2809" s="263"/>
      <c r="L2809" s="261">
        <v>3.2128344298428792E-2</v>
      </c>
      <c r="M2809" s="264">
        <f t="shared" si="4082"/>
        <v>4.4463181530468181E-2</v>
      </c>
      <c r="N2809" s="264">
        <f t="shared" si="4083"/>
        <v>5.8539684979921222E-2</v>
      </c>
      <c r="O2809" s="264">
        <f t="shared" si="4084"/>
        <v>3.5675859057728847E-2</v>
      </c>
      <c r="P2809" s="264">
        <f t="shared" si="4085"/>
        <v>3.9811455127501214E-2</v>
      </c>
      <c r="Q2809" s="265">
        <f t="shared" si="4077"/>
        <v>3.6061613539710803E-2</v>
      </c>
      <c r="R2809" s="265">
        <f t="shared" si="4078"/>
        <v>4.2348733192449625E-2</v>
      </c>
      <c r="S2809" s="265">
        <f t="shared" si="4079"/>
        <v>3.9880842448854772E-2</v>
      </c>
      <c r="T2809" s="265">
        <f t="shared" si="4080"/>
        <v>3.2128344298428792E-2</v>
      </c>
      <c r="W2809" s="265">
        <f t="shared" si="4087"/>
        <v>3.7604883369861002E-2</v>
      </c>
      <c r="X2809" s="265">
        <f>AVERAGE(Q2805:T2809)</f>
        <v>5.0247993679740588E-2</v>
      </c>
      <c r="Y2809" s="266">
        <v>401</v>
      </c>
      <c r="AD2809" s="605">
        <f>AD2807-AD2776</f>
        <v>-4.3283250645563334E-3</v>
      </c>
    </row>
    <row r="2810" spans="3:30" ht="17.45" customHeight="1" x14ac:dyDescent="0.25">
      <c r="C2810" s="48">
        <f t="shared" si="4086"/>
        <v>45906</v>
      </c>
      <c r="D2810" s="434">
        <v>1.6548332755792879E-2</v>
      </c>
      <c r="E2810" s="436"/>
      <c r="F2810" s="434">
        <v>3.330248635859441E-2</v>
      </c>
      <c r="G2810" s="438"/>
      <c r="H2810" s="436">
        <v>2.1208297019047088E-2</v>
      </c>
      <c r="I2810" s="434">
        <v>1.0020612213351062E-2</v>
      </c>
      <c r="J2810" s="436"/>
      <c r="K2810" s="437">
        <v>1.5661950477774269E-2</v>
      </c>
      <c r="L2810" s="436"/>
      <c r="M2810" s="651">
        <f t="shared" si="4082"/>
        <v>4.3415863276291669E-2</v>
      </c>
      <c r="N2810" s="651">
        <f t="shared" si="4083"/>
        <v>5.5281956597450999E-2</v>
      </c>
      <c r="O2810" s="651">
        <f t="shared" si="4084"/>
        <v>3.4154801362083716E-2</v>
      </c>
      <c r="P2810" s="651">
        <f t="shared" si="4085"/>
        <v>3.9040548923895822E-2</v>
      </c>
      <c r="Q2810" s="442">
        <f t="shared" si="4077"/>
        <v>1.6548332755792879E-2</v>
      </c>
      <c r="R2810" s="442">
        <f t="shared" si="4078"/>
        <v>2.7255391688820747E-2</v>
      </c>
      <c r="S2810" s="442">
        <f t="shared" si="4079"/>
        <v>1.0020612213351062E-2</v>
      </c>
      <c r="T2810" s="442">
        <f t="shared" si="4080"/>
        <v>1.5661950477774269E-2</v>
      </c>
      <c r="V2810" s="442">
        <f t="shared" ref="V2810:V2811" si="4089">AVERAGE(Q2810:T2810)</f>
        <v>1.7371571783934739E-2</v>
      </c>
      <c r="W2810" s="445"/>
      <c r="X2810" s="257"/>
      <c r="Y2810" s="266">
        <v>401</v>
      </c>
    </row>
    <row r="2811" spans="3:30" ht="17.45" customHeight="1" x14ac:dyDescent="0.25">
      <c r="C2811" s="435">
        <f t="shared" si="4086"/>
        <v>45907</v>
      </c>
      <c r="D2811" s="434"/>
      <c r="E2811" s="436">
        <v>1.8002855536356978E-2</v>
      </c>
      <c r="F2811" s="434"/>
      <c r="G2811" s="438">
        <v>2.4250413261366548E-2</v>
      </c>
      <c r="H2811" s="436"/>
      <c r="I2811" s="434"/>
      <c r="J2811" s="436">
        <v>1.0868383779502893E-2</v>
      </c>
      <c r="K2811" s="437"/>
      <c r="L2811" s="436">
        <v>2.6390971521118724E-2</v>
      </c>
      <c r="M2811" s="651">
        <f t="shared" si="4082"/>
        <v>4.2642501123973879E-2</v>
      </c>
      <c r="N2811" s="651">
        <f t="shared" si="4083"/>
        <v>5.4362113052312068E-2</v>
      </c>
      <c r="O2811" s="651">
        <f t="shared" si="4084"/>
        <v>3.3130641295901819E-2</v>
      </c>
      <c r="P2811" s="651">
        <f t="shared" si="4085"/>
        <v>3.8572037532466671E-2</v>
      </c>
      <c r="Q2811" s="442">
        <f t="shared" si="4077"/>
        <v>1.8002855536356978E-2</v>
      </c>
      <c r="R2811" s="442">
        <f t="shared" si="4078"/>
        <v>2.4250413261366548E-2</v>
      </c>
      <c r="S2811" s="442">
        <f t="shared" si="4079"/>
        <v>1.0868383779502893E-2</v>
      </c>
      <c r="T2811" s="442">
        <f t="shared" si="4080"/>
        <v>2.6390971521118724E-2</v>
      </c>
      <c r="V2811" s="442">
        <f t="shared" si="4089"/>
        <v>1.9878156024586285E-2</v>
      </c>
      <c r="W2811" s="445"/>
      <c r="X2811" s="265">
        <f>AVERAGE(Q2810:T2811)</f>
        <v>1.8624863904260512E-2</v>
      </c>
      <c r="Y2811" s="266">
        <v>401</v>
      </c>
    </row>
    <row r="2812" spans="3:30" ht="17.45" customHeight="1" x14ac:dyDescent="0.25">
      <c r="C2812" s="8">
        <f t="shared" si="4086"/>
        <v>45908</v>
      </c>
      <c r="D2812" s="260">
        <v>4.6361000255895374E-2</v>
      </c>
      <c r="E2812" s="261"/>
      <c r="F2812" s="260">
        <v>3.2507081352127432E-2</v>
      </c>
      <c r="G2812" s="262"/>
      <c r="H2812" s="261"/>
      <c r="I2812" s="260">
        <v>1.8260617232359923E-2</v>
      </c>
      <c r="J2812" s="261"/>
      <c r="K2812" s="263">
        <v>4.5347743714636214E-2</v>
      </c>
      <c r="L2812" s="261"/>
      <c r="M2812" s="264">
        <f t="shared" si="4082"/>
        <v>4.3275182149487869E-2</v>
      </c>
      <c r="N2812" s="264">
        <f t="shared" si="4083"/>
        <v>5.4068924757758957E-2</v>
      </c>
      <c r="O2812" s="264">
        <f t="shared" si="4084"/>
        <v>3.3064035915492222E-2</v>
      </c>
      <c r="P2812" s="264">
        <f t="shared" si="4085"/>
        <v>3.9431201189821942E-2</v>
      </c>
      <c r="Q2812" s="265">
        <f t="shared" ref="Q2812:Q2813" si="4090">IFERROR(AVERAGE(D2812:E2812),"")</f>
        <v>4.6361000255895374E-2</v>
      </c>
      <c r="R2812" s="265">
        <f t="shared" ref="R2812:R2813" si="4091">IFERROR(AVERAGE(F2812:H2812),"")</f>
        <v>3.2507081352127432E-2</v>
      </c>
      <c r="S2812" s="265">
        <f t="shared" ref="S2812:S2813" si="4092">IFERROR(AVERAGE(I2812:J2812),"")</f>
        <v>1.8260617232359923E-2</v>
      </c>
      <c r="T2812" s="265">
        <f t="shared" ref="T2812:T2813" si="4093">IFERROR(AVERAGE(K2812:L2812),"")</f>
        <v>4.5347743714636214E-2</v>
      </c>
      <c r="W2812" s="265">
        <f t="shared" ref="W2812:W2813" si="4094">AVERAGE(Q2812:T2812)</f>
        <v>3.5619110638754732E-2</v>
      </c>
    </row>
    <row r="2813" spans="3:30" ht="17.45" customHeight="1" x14ac:dyDescent="0.25">
      <c r="C2813" s="8">
        <f t="shared" si="4086"/>
        <v>45909</v>
      </c>
      <c r="D2813" s="260"/>
      <c r="E2813" s="261">
        <v>5.8907597308984407E-2</v>
      </c>
      <c r="F2813" s="260"/>
      <c r="G2813" s="262">
        <v>4.1212807550516734E-2</v>
      </c>
      <c r="H2813" s="261"/>
      <c r="I2813" s="260"/>
      <c r="J2813" s="261">
        <v>4.5427222155233662E-2</v>
      </c>
      <c r="K2813" s="263"/>
      <c r="L2813" s="261">
        <v>4.9942441800518177E-2</v>
      </c>
      <c r="M2813" s="264">
        <f t="shared" si="4082"/>
        <v>4.4743063163294523E-2</v>
      </c>
      <c r="N2813" s="264">
        <f t="shared" si="4083"/>
        <v>5.2351279505869992E-2</v>
      </c>
      <c r="O2813" s="264">
        <f t="shared" si="4084"/>
        <v>3.4249925836114643E-2</v>
      </c>
      <c r="P2813" s="264">
        <f t="shared" si="4085"/>
        <v>4.044903725939844E-2</v>
      </c>
      <c r="Q2813" s="265">
        <f t="shared" si="4090"/>
        <v>5.8907597308984407E-2</v>
      </c>
      <c r="R2813" s="265">
        <f t="shared" si="4091"/>
        <v>4.1212807550516734E-2</v>
      </c>
      <c r="S2813" s="265">
        <f t="shared" si="4092"/>
        <v>4.5427222155233662E-2</v>
      </c>
      <c r="T2813" s="265">
        <f t="shared" si="4093"/>
        <v>4.9942441800518177E-2</v>
      </c>
      <c r="W2813" s="265">
        <f t="shared" si="4094"/>
        <v>4.8872517203813241E-2</v>
      </c>
    </row>
    <row r="2814" spans="3:30" ht="17.45" customHeight="1" x14ac:dyDescent="0.25">
      <c r="C2814" s="8">
        <f t="shared" si="4086"/>
        <v>45910</v>
      </c>
      <c r="D2814" s="260">
        <v>5.4274371926905596E-2</v>
      </c>
      <c r="E2814" s="261"/>
      <c r="F2814" s="260"/>
      <c r="G2814" s="262"/>
      <c r="H2814" s="261">
        <v>3.9041654999854992E-2</v>
      </c>
      <c r="I2814" s="260">
        <v>2.650616087750949E-2</v>
      </c>
      <c r="J2814" s="261"/>
      <c r="K2814" s="263">
        <v>5.4234754364869145E-2</v>
      </c>
      <c r="L2814" s="261"/>
      <c r="M2814" s="264">
        <f t="shared" si="4082"/>
        <v>4.4876594637011588E-2</v>
      </c>
      <c r="N2814" s="264">
        <f t="shared" si="4083"/>
        <v>5.1930831663703478E-2</v>
      </c>
      <c r="O2814" s="264">
        <f t="shared" si="4084"/>
        <v>3.3498089600857157E-2</v>
      </c>
      <c r="P2814" s="264">
        <f t="shared" si="4085"/>
        <v>4.0581036114807317E-2</v>
      </c>
      <c r="Q2814" s="265">
        <f t="shared" ref="Q2814:Q2819" si="4095">IFERROR(AVERAGE(D2814:E2814),"")</f>
        <v>5.4274371926905596E-2</v>
      </c>
      <c r="R2814" s="265">
        <f t="shared" ref="R2814:R2819" si="4096">IFERROR(AVERAGE(F2814:H2814),"")</f>
        <v>3.9041654999854992E-2</v>
      </c>
      <c r="S2814" s="265">
        <f t="shared" ref="S2814:S2819" si="4097">IFERROR(AVERAGE(I2814:J2814),"")</f>
        <v>2.650616087750949E-2</v>
      </c>
      <c r="T2814" s="265">
        <f t="shared" ref="T2814:T2819" si="4098">IFERROR(AVERAGE(K2814:L2814),"")</f>
        <v>5.4234754364869145E-2</v>
      </c>
      <c r="W2814" s="265">
        <f t="shared" ref="W2814:W2816" si="4099">AVERAGE(Q2814:T2814)</f>
        <v>4.3514235542284799E-2</v>
      </c>
    </row>
    <row r="2815" spans="3:30" ht="17.45" customHeight="1" x14ac:dyDescent="0.25">
      <c r="C2815" s="8">
        <f t="shared" si="4086"/>
        <v>45911</v>
      </c>
      <c r="D2815" s="260"/>
      <c r="E2815" s="261">
        <v>3.8600132440914765E-2</v>
      </c>
      <c r="F2815" s="260"/>
      <c r="G2815" s="262">
        <v>3.9060365545068296E-2</v>
      </c>
      <c r="H2815" s="261"/>
      <c r="I2815" s="260"/>
      <c r="J2815" s="261">
        <v>3.9764541400780902E-2</v>
      </c>
      <c r="K2815" s="263"/>
      <c r="L2815" s="261">
        <v>4.997207268006669E-2</v>
      </c>
      <c r="M2815" s="264">
        <f t="shared" si="4082"/>
        <v>4.4569911086307562E-2</v>
      </c>
      <c r="N2815" s="264">
        <f t="shared" si="4083"/>
        <v>5.1476734807588138E-2</v>
      </c>
      <c r="O2815" s="264">
        <f t="shared" si="4084"/>
        <v>3.3474661156217778E-2</v>
      </c>
      <c r="P2815" s="264">
        <f t="shared" si="4085"/>
        <v>4.0659086953569602E-2</v>
      </c>
      <c r="Q2815" s="265">
        <f t="shared" si="4095"/>
        <v>3.8600132440914765E-2</v>
      </c>
      <c r="R2815" s="265">
        <f t="shared" si="4096"/>
        <v>3.9060365545068296E-2</v>
      </c>
      <c r="S2815" s="265">
        <f t="shared" si="4097"/>
        <v>3.9764541400780902E-2</v>
      </c>
      <c r="T2815" s="265">
        <f t="shared" si="4098"/>
        <v>4.997207268006669E-2</v>
      </c>
      <c r="W2815" s="265">
        <f t="shared" si="4099"/>
        <v>4.1849278016707667E-2</v>
      </c>
    </row>
    <row r="2816" spans="3:30" ht="17.45" customHeight="1" x14ac:dyDescent="0.25">
      <c r="C2816" s="48">
        <f t="shared" si="4086"/>
        <v>45912</v>
      </c>
      <c r="D2816" s="275">
        <v>4.1430088519690149E-2</v>
      </c>
      <c r="E2816" s="276"/>
      <c r="F2816" s="275">
        <v>3.8941484334627505E-2</v>
      </c>
      <c r="G2816" s="277"/>
      <c r="H2816" s="276">
        <v>4.1618254163871125E-2</v>
      </c>
      <c r="I2816" s="275">
        <v>4.3054760332865719E-2</v>
      </c>
      <c r="J2816" s="276"/>
      <c r="K2816" s="278">
        <v>4.0540043443733173E-2</v>
      </c>
      <c r="L2816" s="276"/>
      <c r="M2816" s="264">
        <f t="shared" si="4082"/>
        <v>4.3902159284287791E-2</v>
      </c>
      <c r="N2816" s="264">
        <f t="shared" si="4083"/>
        <v>5.0438418018332425E-2</v>
      </c>
      <c r="O2816" s="264">
        <f t="shared" si="4084"/>
        <v>3.3493328474179969E-2</v>
      </c>
      <c r="P2816" s="264">
        <f t="shared" si="4085"/>
        <v>4.0829506405933344E-2</v>
      </c>
      <c r="Q2816" s="265">
        <f t="shared" si="4095"/>
        <v>4.1430088519690149E-2</v>
      </c>
      <c r="R2816" s="265">
        <f t="shared" si="4096"/>
        <v>4.0279869249249312E-2</v>
      </c>
      <c r="S2816" s="265">
        <f t="shared" si="4097"/>
        <v>4.3054760332865719E-2</v>
      </c>
      <c r="T2816" s="265">
        <f t="shared" si="4098"/>
        <v>4.0540043443733173E-2</v>
      </c>
      <c r="W2816" s="265">
        <f t="shared" si="4099"/>
        <v>4.132619038638459E-2</v>
      </c>
      <c r="X2816" s="265">
        <f>AVERAGE(Q2812:T2816)</f>
        <v>4.2236266357589002E-2</v>
      </c>
      <c r="Y2816" s="266">
        <v>402</v>
      </c>
    </row>
    <row r="2817" spans="3:30" ht="17.45" customHeight="1" x14ac:dyDescent="0.25">
      <c r="C2817" s="435">
        <f t="shared" si="4086"/>
        <v>45913</v>
      </c>
      <c r="D2817" s="434"/>
      <c r="E2817" s="436">
        <v>2.0193797996306499E-2</v>
      </c>
      <c r="F2817" s="434"/>
      <c r="G2817" s="438">
        <v>2.7024824224945156E-2</v>
      </c>
      <c r="H2817" s="436"/>
      <c r="I2817" s="434"/>
      <c r="J2817" s="436">
        <v>1.3280959406944867E-2</v>
      </c>
      <c r="K2817" s="437"/>
      <c r="L2817" s="436">
        <v>3.4493851483390889E-2</v>
      </c>
      <c r="M2817" s="651">
        <f t="shared" si="4082"/>
        <v>4.197241960781168E-2</v>
      </c>
      <c r="N2817" s="651">
        <f t="shared" si="4083"/>
        <v>4.9715189546488354E-2</v>
      </c>
      <c r="O2817" s="651">
        <f t="shared" si="4084"/>
        <v>3.2489013299891005E-2</v>
      </c>
      <c r="P2817" s="651">
        <f t="shared" si="4085"/>
        <v>4.0404283833240393E-2</v>
      </c>
      <c r="Q2817" s="442">
        <f t="shared" si="4095"/>
        <v>2.0193797996306499E-2</v>
      </c>
      <c r="R2817" s="442">
        <f t="shared" si="4096"/>
        <v>2.7024824224945156E-2</v>
      </c>
      <c r="S2817" s="442">
        <f t="shared" si="4097"/>
        <v>1.3280959406944867E-2</v>
      </c>
      <c r="T2817" s="442">
        <f t="shared" si="4098"/>
        <v>3.4493851483390889E-2</v>
      </c>
      <c r="V2817" s="442">
        <f t="shared" ref="V2817:V2818" si="4100">AVERAGE(Q2817:T2817)</f>
        <v>2.3748358277896855E-2</v>
      </c>
      <c r="W2817" s="445"/>
      <c r="X2817" s="257"/>
      <c r="Y2817" s="266">
        <v>402</v>
      </c>
    </row>
    <row r="2818" spans="3:30" ht="17.45" customHeight="1" x14ac:dyDescent="0.25">
      <c r="C2818" s="435">
        <f t="shared" si="4086"/>
        <v>45914</v>
      </c>
      <c r="D2818" s="434">
        <v>2.4369445075340848E-2</v>
      </c>
      <c r="E2818" s="436"/>
      <c r="F2818" s="434">
        <v>1.4680051302399669E-2</v>
      </c>
      <c r="G2818" s="438"/>
      <c r="H2818" s="436"/>
      <c r="I2818" s="434">
        <v>6.8824842037182327E-3</v>
      </c>
      <c r="J2818" s="436"/>
      <c r="K2818" s="437">
        <v>1.3664909484753542E-2</v>
      </c>
      <c r="L2818" s="436"/>
      <c r="M2818" s="651">
        <f t="shared" si="4082"/>
        <v>4.133951642495938E-2</v>
      </c>
      <c r="N2818" s="651">
        <f t="shared" si="4083"/>
        <v>4.921542169439256E-2</v>
      </c>
      <c r="O2818" s="651">
        <f t="shared" si="4084"/>
        <v>3.1689378685720276E-2</v>
      </c>
      <c r="P2818" s="651">
        <f t="shared" si="4085"/>
        <v>3.8855138467235553E-2</v>
      </c>
      <c r="Q2818" s="442">
        <f t="shared" si="4095"/>
        <v>2.4369445075340848E-2</v>
      </c>
      <c r="R2818" s="442">
        <f t="shared" si="4096"/>
        <v>1.4680051302399669E-2</v>
      </c>
      <c r="S2818" s="442">
        <f t="shared" si="4097"/>
        <v>6.8824842037182327E-3</v>
      </c>
      <c r="T2818" s="442">
        <f t="shared" si="4098"/>
        <v>1.3664909484753542E-2</v>
      </c>
      <c r="V2818" s="442">
        <f t="shared" si="4100"/>
        <v>1.4899222516553071E-2</v>
      </c>
      <c r="W2818" s="445"/>
      <c r="X2818" s="265">
        <f>AVERAGE(Q2817:T2818)</f>
        <v>1.9323790397224965E-2</v>
      </c>
      <c r="Y2818" s="266">
        <v>402</v>
      </c>
    </row>
    <row r="2819" spans="3:30" ht="17.45" customHeight="1" x14ac:dyDescent="0.25">
      <c r="C2819" s="8">
        <f t="shared" si="4086"/>
        <v>45915</v>
      </c>
      <c r="D2819" s="260"/>
      <c r="E2819" s="261">
        <v>4.6998265501354136E-2</v>
      </c>
      <c r="F2819" s="260"/>
      <c r="G2819" s="262">
        <v>4.1623982155452564E-2</v>
      </c>
      <c r="H2819" s="261"/>
      <c r="I2819" s="260"/>
      <c r="J2819" s="261">
        <v>5.2572835153037213E-2</v>
      </c>
      <c r="K2819" s="263"/>
      <c r="L2819" s="261">
        <v>4.1986041171185609E-2</v>
      </c>
      <c r="M2819" s="264">
        <f t="shared" si="4082"/>
        <v>4.1873496792127519E-2</v>
      </c>
      <c r="N2819" s="264">
        <f t="shared" si="4083"/>
        <v>4.9685614820005011E-2</v>
      </c>
      <c r="O2819" s="264">
        <f t="shared" si="4084"/>
        <v>3.3132123664136481E-2</v>
      </c>
      <c r="P2819" s="264">
        <f t="shared" si="4085"/>
        <v>3.907243230716826E-2</v>
      </c>
      <c r="Q2819" s="265">
        <f t="shared" si="4095"/>
        <v>4.6998265501354136E-2</v>
      </c>
      <c r="R2819" s="265">
        <f t="shared" si="4096"/>
        <v>4.1623982155452564E-2</v>
      </c>
      <c r="S2819" s="265">
        <f t="shared" si="4097"/>
        <v>5.2572835153037213E-2</v>
      </c>
      <c r="T2819" s="265">
        <f t="shared" si="4098"/>
        <v>4.1986041171185609E-2</v>
      </c>
      <c r="W2819" s="265">
        <f t="shared" ref="W2819:W2823" si="4101">AVERAGE(Q2819:T2819)</f>
        <v>4.5795280995257384E-2</v>
      </c>
    </row>
    <row r="2820" spans="3:30" ht="17.45" customHeight="1" x14ac:dyDescent="0.25">
      <c r="C2820" s="8">
        <f t="shared" si="4086"/>
        <v>45916</v>
      </c>
      <c r="D2820" s="260">
        <v>6.1148081490377655E-2</v>
      </c>
      <c r="E2820" s="261"/>
      <c r="F2820" s="260"/>
      <c r="G2820" s="262"/>
      <c r="H2820" s="134">
        <v>7.9538423567787786E-2</v>
      </c>
      <c r="I2820" s="260">
        <v>5.0555188592694346E-2</v>
      </c>
      <c r="J2820" s="261"/>
      <c r="K2820" s="263">
        <v>3.444154309370405E-2</v>
      </c>
      <c r="L2820" s="261"/>
      <c r="M2820" s="264">
        <f t="shared" si="4082"/>
        <v>4.3376441633503897E-2</v>
      </c>
      <c r="N2820" s="264">
        <f t="shared" si="4083"/>
        <v>4.9728876463345464E-2</v>
      </c>
      <c r="O2820" s="264">
        <f t="shared" si="4084"/>
        <v>3.4499874172746518E-2</v>
      </c>
      <c r="P2820" s="264">
        <f t="shared" si="4085"/>
        <v>3.978033756051045E-2</v>
      </c>
      <c r="Q2820" s="265">
        <f t="shared" ref="Q2820:Q2825" si="4102">IFERROR(AVERAGE(D2820:E2820),"")</f>
        <v>6.1148081490377655E-2</v>
      </c>
      <c r="R2820" s="334">
        <f t="shared" ref="R2820:R2825" si="4103">IFERROR(AVERAGE(F2820:H2820),"")</f>
        <v>7.9538423567787786E-2</v>
      </c>
      <c r="S2820" s="265">
        <f t="shared" ref="S2820:S2825" si="4104">IFERROR(AVERAGE(I2820:J2820),"")</f>
        <v>5.0555188592694346E-2</v>
      </c>
      <c r="T2820" s="265">
        <f t="shared" ref="T2820:T2825" si="4105">IFERROR(AVERAGE(K2820:L2820),"")</f>
        <v>3.444154309370405E-2</v>
      </c>
      <c r="W2820" s="265">
        <f t="shared" si="4101"/>
        <v>5.6420809186140952E-2</v>
      </c>
    </row>
    <row r="2821" spans="3:30" ht="17.45" customHeight="1" x14ac:dyDescent="0.25">
      <c r="C2821" s="8">
        <f t="shared" si="4086"/>
        <v>45917</v>
      </c>
      <c r="D2821" s="260"/>
      <c r="E2821" s="261">
        <v>3.7478978852206357E-2</v>
      </c>
      <c r="F2821" s="260"/>
      <c r="G2821" s="402">
        <v>9.9973045271036495E-2</v>
      </c>
      <c r="H2821" s="261"/>
      <c r="I2821" s="260"/>
      <c r="J2821" s="261">
        <v>5.1692394097560997E-2</v>
      </c>
      <c r="K2821" s="263"/>
      <c r="L2821" s="261">
        <v>5.8329806886303702E-2</v>
      </c>
      <c r="M2821" s="264">
        <f t="shared" si="4082"/>
        <v>4.3291562972512451E-2</v>
      </c>
      <c r="N2821" s="264">
        <f t="shared" si="4083"/>
        <v>5.1256268151378619E-2</v>
      </c>
      <c r="O2821" s="264">
        <f t="shared" si="4084"/>
        <v>3.4922987604126265E-2</v>
      </c>
      <c r="P2821" s="264">
        <f t="shared" si="4085"/>
        <v>4.0265875618104671E-2</v>
      </c>
      <c r="Q2821" s="265">
        <f t="shared" si="4102"/>
        <v>3.7478978852206357E-2</v>
      </c>
      <c r="R2821" s="334">
        <f t="shared" si="4103"/>
        <v>9.9973045271036495E-2</v>
      </c>
      <c r="S2821" s="265">
        <f t="shared" si="4104"/>
        <v>5.1692394097560997E-2</v>
      </c>
      <c r="T2821" s="265">
        <f t="shared" si="4105"/>
        <v>5.8329806886303702E-2</v>
      </c>
      <c r="W2821" s="265">
        <f t="shared" si="4101"/>
        <v>6.1868556276776891E-2</v>
      </c>
    </row>
    <row r="2822" spans="3:30" ht="17.45" customHeight="1" x14ac:dyDescent="0.25">
      <c r="C2822" s="48">
        <f t="shared" si="4086"/>
        <v>45918</v>
      </c>
      <c r="D2822" s="275">
        <v>5.532111995582252E-2</v>
      </c>
      <c r="E2822" s="276"/>
      <c r="F2822" s="275">
        <v>5.3830075059809177E-2</v>
      </c>
      <c r="G2822" s="277"/>
      <c r="H2822" s="276">
        <v>3.9982951983119026E-2</v>
      </c>
      <c r="I2822" s="275">
        <v>2.3101276660235908E-2</v>
      </c>
      <c r="J2822" s="276"/>
      <c r="K2822" s="410">
        <v>0.18775359914334167</v>
      </c>
      <c r="L2822" s="276"/>
      <c r="M2822" s="264">
        <f t="shared" si="4082"/>
        <v>4.3451207261776419E-2</v>
      </c>
      <c r="N2822" s="264">
        <f t="shared" si="4083"/>
        <v>4.9867581137243232E-2</v>
      </c>
      <c r="O2822" s="264">
        <f t="shared" si="4084"/>
        <v>3.3686284676893503E-2</v>
      </c>
      <c r="P2822" s="264">
        <f t="shared" si="4085"/>
        <v>4.5468420520906647E-2</v>
      </c>
      <c r="Q2822" s="265">
        <f t="shared" si="4102"/>
        <v>5.532111995582252E-2</v>
      </c>
      <c r="R2822" s="265">
        <f t="shared" si="4103"/>
        <v>4.6906513521464105E-2</v>
      </c>
      <c r="S2822" s="265">
        <f t="shared" si="4104"/>
        <v>2.3101276660235908E-2</v>
      </c>
      <c r="T2822" s="334">
        <f t="shared" si="4105"/>
        <v>0.18775359914334167</v>
      </c>
      <c r="W2822" s="334">
        <f t="shared" si="4101"/>
        <v>7.8270627320216057E-2</v>
      </c>
    </row>
    <row r="2823" spans="3:30" ht="17.45" customHeight="1" x14ac:dyDescent="0.25">
      <c r="C2823" s="8">
        <f t="shared" si="4086"/>
        <v>45919</v>
      </c>
      <c r="D2823" s="260"/>
      <c r="E2823" s="261">
        <v>3.4089780074391736E-2</v>
      </c>
      <c r="F2823" s="260"/>
      <c r="G2823" s="262">
        <v>3.8538594561973519E-2</v>
      </c>
      <c r="H2823" s="261"/>
      <c r="I2823" s="260"/>
      <c r="J2823" s="261">
        <v>3.0907401888746334E-2</v>
      </c>
      <c r="K2823" s="263"/>
      <c r="L2823" s="261">
        <v>3.863626726815015E-2</v>
      </c>
      <c r="M2823" s="264">
        <f t="shared" si="4082"/>
        <v>4.2240574603864184E-2</v>
      </c>
      <c r="N2823" s="264">
        <f t="shared" si="4083"/>
        <v>4.9285528807836022E-2</v>
      </c>
      <c r="O2823" s="264">
        <f t="shared" si="4084"/>
        <v>3.3035386424303093E-2</v>
      </c>
      <c r="P2823" s="264">
        <f t="shared" si="4085"/>
        <v>4.4992216818565814E-2</v>
      </c>
      <c r="Q2823" s="265">
        <f t="shared" si="4102"/>
        <v>3.4089780074391736E-2</v>
      </c>
      <c r="R2823" s="265">
        <f t="shared" si="4103"/>
        <v>3.8538594561973519E-2</v>
      </c>
      <c r="S2823" s="265">
        <f t="shared" si="4104"/>
        <v>3.0907401888746334E-2</v>
      </c>
      <c r="T2823" s="265">
        <f t="shared" si="4105"/>
        <v>3.863626726815015E-2</v>
      </c>
      <c r="W2823" s="265">
        <f t="shared" si="4101"/>
        <v>3.5543010948315433E-2</v>
      </c>
      <c r="X2823" s="265">
        <f>AVERAGE(Q2819:T2823)</f>
        <v>5.5579656945341352E-2</v>
      </c>
      <c r="Y2823" s="266">
        <v>403</v>
      </c>
    </row>
    <row r="2824" spans="3:30" ht="17.45" customHeight="1" x14ac:dyDescent="0.25">
      <c r="C2824" s="435">
        <f t="shared" si="4086"/>
        <v>45920</v>
      </c>
      <c r="D2824" s="434">
        <v>2.3262605829022114E-2</v>
      </c>
      <c r="E2824" s="436"/>
      <c r="F2824" s="434">
        <v>6.5869123821867381E-2</v>
      </c>
      <c r="G2824" s="438"/>
      <c r="H2824" s="436"/>
      <c r="I2824" s="434">
        <v>1.6051081722720371E-2</v>
      </c>
      <c r="J2824" s="436"/>
      <c r="K2824" s="437">
        <v>1.4903708267392039E-2</v>
      </c>
      <c r="L2824" s="436"/>
      <c r="M2824" s="651">
        <f t="shared" si="4082"/>
        <v>4.1256917614544218E-2</v>
      </c>
      <c r="N2824" s="651">
        <f t="shared" si="4083"/>
        <v>4.944049351168936E-2</v>
      </c>
      <c r="O2824" s="651">
        <f t="shared" si="4084"/>
        <v>3.1785602660656637E-2</v>
      </c>
      <c r="P2824" s="651">
        <f t="shared" si="4085"/>
        <v>4.3752293123375016E-2</v>
      </c>
      <c r="Q2824" s="442">
        <f t="shared" si="4102"/>
        <v>2.3262605829022114E-2</v>
      </c>
      <c r="R2824" s="442">
        <f t="shared" si="4103"/>
        <v>6.5869123821867381E-2</v>
      </c>
      <c r="S2824" s="442">
        <f t="shared" si="4104"/>
        <v>1.6051081722720371E-2</v>
      </c>
      <c r="T2824" s="442">
        <f t="shared" si="4105"/>
        <v>1.4903708267392039E-2</v>
      </c>
      <c r="V2824" s="442">
        <f t="shared" ref="V2824:V2825" si="4106">AVERAGE(Q2824:T2824)</f>
        <v>3.002162991025048E-2</v>
      </c>
      <c r="W2824" s="445"/>
      <c r="X2824" s="257"/>
      <c r="Y2824" s="266">
        <v>403</v>
      </c>
    </row>
    <row r="2825" spans="3:30" ht="17.45" customHeight="1" x14ac:dyDescent="0.25">
      <c r="C2825" s="435">
        <f t="shared" si="4086"/>
        <v>45921</v>
      </c>
      <c r="D2825" s="434"/>
      <c r="E2825" s="436">
        <v>2.7797540765962643E-2</v>
      </c>
      <c r="F2825" s="434"/>
      <c r="G2825" s="438">
        <v>3.1830805459414545E-2</v>
      </c>
      <c r="H2825" s="436"/>
      <c r="I2825" s="434"/>
      <c r="J2825" s="436">
        <v>6.6783082741059185E-3</v>
      </c>
      <c r="K2825" s="437"/>
      <c r="L2825" s="436">
        <v>1.5620978537651037E-2</v>
      </c>
      <c r="M2825" s="651">
        <f t="shared" si="4082"/>
        <v>3.9802701297916437E-2</v>
      </c>
      <c r="N2825" s="651">
        <f t="shared" si="4083"/>
        <v>4.8634517139231996E-2</v>
      </c>
      <c r="O2825" s="651">
        <f t="shared" si="4084"/>
        <v>3.0498736998895038E-2</v>
      </c>
      <c r="P2825" s="651">
        <f t="shared" si="4085"/>
        <v>4.2783113632088782E-2</v>
      </c>
      <c r="Q2825" s="442">
        <f t="shared" si="4102"/>
        <v>2.7797540765962643E-2</v>
      </c>
      <c r="R2825" s="442">
        <f t="shared" si="4103"/>
        <v>3.1830805459414545E-2</v>
      </c>
      <c r="S2825" s="442">
        <f t="shared" si="4104"/>
        <v>6.6783082741059185E-3</v>
      </c>
      <c r="T2825" s="442">
        <f t="shared" si="4105"/>
        <v>1.5620978537651037E-2</v>
      </c>
      <c r="V2825" s="442">
        <f t="shared" si="4106"/>
        <v>2.0481908259283536E-2</v>
      </c>
      <c r="W2825" s="445"/>
      <c r="X2825" s="265">
        <f>AVERAGE(Q2824:T2825)</f>
        <v>2.525176908476701E-2</v>
      </c>
      <c r="Y2825" s="266">
        <v>403</v>
      </c>
    </row>
    <row r="2826" spans="3:30" ht="17.45" customHeight="1" x14ac:dyDescent="0.25">
      <c r="C2826" s="8">
        <f t="shared" si="4086"/>
        <v>45922</v>
      </c>
      <c r="D2826" s="332">
        <v>8.768952426753196E-2</v>
      </c>
      <c r="E2826" s="261"/>
      <c r="F2826" s="260"/>
      <c r="G2826" s="262"/>
      <c r="H2826" s="134">
        <v>7.9044643711338292E-2</v>
      </c>
      <c r="I2826" s="260">
        <v>5.901071123870421E-2</v>
      </c>
      <c r="J2826" s="261"/>
      <c r="K2826" s="263">
        <v>2.9536246634316973E-2</v>
      </c>
      <c r="L2826" s="261"/>
      <c r="M2826" s="264">
        <f t="shared" si="4082"/>
        <v>4.1524345182686377E-2</v>
      </c>
      <c r="N2826" s="264">
        <f t="shared" si="4083"/>
        <v>4.8729773065044633E-2</v>
      </c>
      <c r="O2826" s="264">
        <f t="shared" si="4084"/>
        <v>3.1778748882748183E-2</v>
      </c>
      <c r="P2826" s="264">
        <f t="shared" si="4085"/>
        <v>4.2640442173954893E-2</v>
      </c>
      <c r="Q2826" s="334">
        <f t="shared" ref="Q2826:Q2827" si="4107">IFERROR(AVERAGE(D2826:E2826),"")</f>
        <v>8.768952426753196E-2</v>
      </c>
      <c r="R2826" s="334">
        <f t="shared" ref="R2826:R2827" si="4108">IFERROR(AVERAGE(F2826:H2826),"")</f>
        <v>7.9044643711338292E-2</v>
      </c>
      <c r="S2826" s="265">
        <f t="shared" ref="S2826:S2827" si="4109">IFERROR(AVERAGE(I2826:J2826),"")</f>
        <v>5.901071123870421E-2</v>
      </c>
      <c r="T2826" s="265">
        <f t="shared" ref="T2826:T2827" si="4110">IFERROR(AVERAGE(K2826:L2826),"")</f>
        <v>2.9536246634316973E-2</v>
      </c>
      <c r="W2826" s="265">
        <f t="shared" ref="W2826:W2827" si="4111">AVERAGE(Q2826:T2826)</f>
        <v>6.3820281462972861E-2</v>
      </c>
    </row>
    <row r="2827" spans="3:30" ht="17.45" customHeight="1" x14ac:dyDescent="0.25">
      <c r="C2827" s="8">
        <f t="shared" si="4086"/>
        <v>45923</v>
      </c>
      <c r="D2827" s="260"/>
      <c r="E2827" s="261">
        <v>4.9263693280844428E-2</v>
      </c>
      <c r="F2827" s="260"/>
      <c r="G2827" s="402">
        <v>8.8868706434634223E-2</v>
      </c>
      <c r="H2827" s="261"/>
      <c r="I2827" s="260"/>
      <c r="J2827" s="261">
        <v>7.374787611291761E-2</v>
      </c>
      <c r="K2827" s="263"/>
      <c r="L2827" s="261">
        <v>4.7751384879345743E-2</v>
      </c>
      <c r="M2827" s="264">
        <f t="shared" si="4082"/>
        <v>4.2171054264959117E-2</v>
      </c>
      <c r="N2827" s="264">
        <f t="shared" si="4083"/>
        <v>5.0092585085579407E-2</v>
      </c>
      <c r="O2827" s="264">
        <f t="shared" si="4084"/>
        <v>3.3901969151941401E-2</v>
      </c>
      <c r="P2827" s="264">
        <f t="shared" si="4085"/>
        <v>4.3438991069275075E-2</v>
      </c>
      <c r="Q2827" s="265">
        <f t="shared" si="4107"/>
        <v>4.9263693280844428E-2</v>
      </c>
      <c r="R2827" s="334">
        <f t="shared" si="4108"/>
        <v>8.8868706434634223E-2</v>
      </c>
      <c r="S2827" s="265">
        <f t="shared" si="4109"/>
        <v>7.374787611291761E-2</v>
      </c>
      <c r="T2827" s="265">
        <f t="shared" si="4110"/>
        <v>4.7751384879345743E-2</v>
      </c>
      <c r="W2827" s="265">
        <f t="shared" si="4111"/>
        <v>6.4907915176935504E-2</v>
      </c>
    </row>
    <row r="2828" spans="3:30" ht="17.45" customHeight="1" x14ac:dyDescent="0.25">
      <c r="C2828" s="48">
        <f t="shared" si="4086"/>
        <v>45924</v>
      </c>
      <c r="D2828" s="275">
        <v>5.4640785004477867E-2</v>
      </c>
      <c r="E2828" s="276"/>
      <c r="F2828" s="133">
        <v>0.12191424759158533</v>
      </c>
      <c r="G2828" s="277"/>
      <c r="H2828" s="606">
        <v>0.1122131331053083</v>
      </c>
      <c r="I2828" s="275">
        <v>6.7563766448293372E-2</v>
      </c>
      <c r="J2828" s="276"/>
      <c r="K2828" s="278">
        <v>2.88217607272373E-2</v>
      </c>
      <c r="L2828" s="276"/>
      <c r="M2828" s="264">
        <f t="shared" si="4082"/>
        <v>4.2396050783417988E-2</v>
      </c>
      <c r="N2828" s="264">
        <f t="shared" si="4083"/>
        <v>5.395193202304864E-2</v>
      </c>
      <c r="O2828" s="264">
        <f t="shared" si="4084"/>
        <v>3.4609500678754151E-2</v>
      </c>
      <c r="P2828" s="264">
        <f t="shared" si="4085"/>
        <v>4.3219236897741764E-2</v>
      </c>
      <c r="Q2828" s="265">
        <f t="shared" ref="Q2828:Q2832" si="4112">IFERROR(AVERAGE(D2828:E2828),"")</f>
        <v>5.4640785004477867E-2</v>
      </c>
      <c r="R2828" s="334">
        <f t="shared" ref="R2828:R2832" si="4113">IFERROR(AVERAGE(F2828:H2828),"")</f>
        <v>0.11706369034844681</v>
      </c>
      <c r="S2828" s="265">
        <f t="shared" ref="S2828:S2832" si="4114">IFERROR(AVERAGE(I2828:J2828),"")</f>
        <v>6.7563766448293372E-2</v>
      </c>
      <c r="T2828" s="265">
        <f t="shared" ref="T2828:T2832" si="4115">IFERROR(AVERAGE(K2828:L2828),"")</f>
        <v>2.88217607272373E-2</v>
      </c>
      <c r="W2828" s="265">
        <f t="shared" ref="W2828:W2830" si="4116">AVERAGE(Q2828:T2828)</f>
        <v>6.7022500632113846E-2</v>
      </c>
    </row>
    <row r="2829" spans="3:30" ht="17.45" customHeight="1" x14ac:dyDescent="0.25">
      <c r="C2829" s="8">
        <f t="shared" si="4086"/>
        <v>45925</v>
      </c>
      <c r="D2829" s="260"/>
      <c r="E2829" s="261">
        <v>5.8099912581974646E-2</v>
      </c>
      <c r="F2829" s="260"/>
      <c r="G2829" s="262">
        <v>5.3815992696680748E-2</v>
      </c>
      <c r="H2829" s="261"/>
      <c r="I2829" s="260"/>
      <c r="J2829" s="261">
        <v>4.2936227178098994E-2</v>
      </c>
      <c r="K2829" s="263"/>
      <c r="L2829" s="261">
        <v>4.4331268757204771E-2</v>
      </c>
      <c r="M2829" s="264">
        <f t="shared" si="4082"/>
        <v>4.3179284006392767E-2</v>
      </c>
      <c r="N2829" s="264">
        <f t="shared" si="4083"/>
        <v>5.3823457078211123E-2</v>
      </c>
      <c r="O2829" s="264">
        <f t="shared" si="4084"/>
        <v>3.4606580783135055E-2</v>
      </c>
      <c r="P2829" s="264">
        <f t="shared" si="4085"/>
        <v>4.2761573240476948E-2</v>
      </c>
      <c r="Q2829" s="265">
        <f t="shared" si="4112"/>
        <v>5.8099912581974646E-2</v>
      </c>
      <c r="R2829" s="265">
        <f t="shared" si="4113"/>
        <v>5.3815992696680748E-2</v>
      </c>
      <c r="S2829" s="265">
        <f t="shared" si="4114"/>
        <v>4.2936227178098994E-2</v>
      </c>
      <c r="T2829" s="265">
        <f t="shared" si="4115"/>
        <v>4.4331268757204771E-2</v>
      </c>
      <c r="W2829" s="265">
        <f t="shared" si="4116"/>
        <v>4.9795850303489791E-2</v>
      </c>
    </row>
    <row r="2830" spans="3:30" ht="17.45" customHeight="1" x14ac:dyDescent="0.25">
      <c r="C2830" s="8">
        <f t="shared" si="4086"/>
        <v>45926</v>
      </c>
      <c r="D2830" s="260">
        <v>4.0649917939639311E-2</v>
      </c>
      <c r="E2830" s="261"/>
      <c r="F2830" s="260">
        <v>3.3730392695060896E-2</v>
      </c>
      <c r="G2830" s="262"/>
      <c r="H2830" s="261"/>
      <c r="I2830" s="260">
        <v>2.0335475841143931E-2</v>
      </c>
      <c r="J2830" s="261"/>
      <c r="K2830" s="263">
        <v>3.5379170492296247E-2</v>
      </c>
      <c r="L2830" s="261"/>
      <c r="M2830" s="264">
        <f t="shared" si="4082"/>
        <v>4.3060270151293191E-2</v>
      </c>
      <c r="N2830" s="264">
        <f t="shared" si="4083"/>
        <v>5.361718437527882E-2</v>
      </c>
      <c r="O2830" s="264">
        <f t="shared" si="4084"/>
        <v>3.415034419919602E-2</v>
      </c>
      <c r="P2830" s="264">
        <f t="shared" si="4085"/>
        <v>4.2584296388768074E-2</v>
      </c>
      <c r="Q2830" s="265">
        <f t="shared" si="4112"/>
        <v>4.0649917939639311E-2</v>
      </c>
      <c r="R2830" s="265">
        <f t="shared" si="4113"/>
        <v>3.3730392695060896E-2</v>
      </c>
      <c r="S2830" s="265">
        <f t="shared" si="4114"/>
        <v>2.0335475841143931E-2</v>
      </c>
      <c r="T2830" s="265">
        <f t="shared" si="4115"/>
        <v>3.5379170492296247E-2</v>
      </c>
      <c r="W2830" s="265">
        <f t="shared" si="4116"/>
        <v>3.2523739242035096E-2</v>
      </c>
      <c r="X2830" s="265">
        <f>AVERAGE(Q2826:T2830)</f>
        <v>5.5614057363509425E-2</v>
      </c>
      <c r="Y2830" s="266">
        <v>404</v>
      </c>
    </row>
    <row r="2831" spans="3:30" ht="17.45" customHeight="1" thickBot="1" x14ac:dyDescent="0.3">
      <c r="C2831" s="435">
        <f t="shared" si="4086"/>
        <v>45927</v>
      </c>
      <c r="D2831" s="434"/>
      <c r="E2831" s="436">
        <v>2.5108588802275119E-2</v>
      </c>
      <c r="F2831" s="434"/>
      <c r="G2831" s="438">
        <v>2.5479431145185343E-2</v>
      </c>
      <c r="H2831" s="436"/>
      <c r="I2831" s="434"/>
      <c r="J2831" s="436">
        <v>8.4936770116853279E-3</v>
      </c>
      <c r="K2831" s="437"/>
      <c r="L2831" s="436">
        <v>2.7751287531612854E-2</v>
      </c>
      <c r="M2831" s="651">
        <f t="shared" si="4082"/>
        <v>4.2257847972650121E-2</v>
      </c>
      <c r="N2831" s="651">
        <f t="shared" si="4083"/>
        <v>5.2729020813654319E-2</v>
      </c>
      <c r="O2831" s="651">
        <f t="shared" si="4084"/>
        <v>3.3194651480246203E-2</v>
      </c>
      <c r="P2831" s="651">
        <f t="shared" si="4085"/>
        <v>4.1218517328503901E-2</v>
      </c>
      <c r="Q2831" s="442">
        <f t="shared" si="4112"/>
        <v>2.5108588802275119E-2</v>
      </c>
      <c r="R2831" s="442">
        <f t="shared" si="4113"/>
        <v>2.5479431145185343E-2</v>
      </c>
      <c r="S2831" s="442">
        <f t="shared" si="4114"/>
        <v>8.4936770116853279E-3</v>
      </c>
      <c r="T2831" s="442">
        <f t="shared" si="4115"/>
        <v>2.7751287531612854E-2</v>
      </c>
      <c r="V2831" s="442">
        <f t="shared" ref="V2831:V2832" si="4117">AVERAGE(Q2831:T2831)</f>
        <v>2.1708246122689661E-2</v>
      </c>
      <c r="W2831" s="445"/>
      <c r="X2831" s="257"/>
      <c r="Y2831" s="266">
        <v>404</v>
      </c>
    </row>
    <row r="2832" spans="3:30" ht="17.45" customHeight="1" thickBot="1" x14ac:dyDescent="0.3">
      <c r="C2832" s="435">
        <f t="shared" si="4086"/>
        <v>45928</v>
      </c>
      <c r="D2832" s="434">
        <v>2.3030217399276486E-2</v>
      </c>
      <c r="E2832" s="436"/>
      <c r="F2832" s="434"/>
      <c r="G2832" s="438"/>
      <c r="H2832" s="436">
        <v>1.8566690747801415E-2</v>
      </c>
      <c r="I2832" s="434">
        <v>5.0868294749424493E-3</v>
      </c>
      <c r="J2832" s="436"/>
      <c r="K2832" s="437">
        <v>1.5780992646968472E-2</v>
      </c>
      <c r="L2832" s="436"/>
      <c r="M2832" s="651">
        <f t="shared" si="4082"/>
        <v>4.0937007294893829E-2</v>
      </c>
      <c r="N2832" s="651">
        <f t="shared" si="4083"/>
        <v>5.2051047738845328E-2</v>
      </c>
      <c r="O2832" s="651">
        <f t="shared" si="4084"/>
        <v>3.2006185471176833E-2</v>
      </c>
      <c r="P2832" s="651">
        <f t="shared" si="4085"/>
        <v>4.0231823794725848E-2</v>
      </c>
      <c r="Q2832" s="442">
        <f t="shared" si="4112"/>
        <v>2.3030217399276486E-2</v>
      </c>
      <c r="R2832" s="442">
        <f t="shared" si="4113"/>
        <v>1.8566690747801415E-2</v>
      </c>
      <c r="S2832" s="442">
        <f t="shared" si="4114"/>
        <v>5.0868294749424493E-3</v>
      </c>
      <c r="T2832" s="442">
        <f t="shared" si="4115"/>
        <v>1.5780992646968472E-2</v>
      </c>
      <c r="V2832" s="442">
        <f t="shared" si="4117"/>
        <v>1.5616182567247205E-2</v>
      </c>
      <c r="W2832" s="445"/>
      <c r="X2832" s="265">
        <f>AVERAGE(Q2831:T2832)</f>
        <v>1.8662214344968436E-2</v>
      </c>
      <c r="Y2832" s="266">
        <v>404</v>
      </c>
      <c r="Z2832" s="514" t="s">
        <v>86</v>
      </c>
      <c r="AA2832" s="515">
        <v>2025</v>
      </c>
      <c r="AB2832" s="516"/>
      <c r="AC2832" s="516"/>
      <c r="AD2832" s="516"/>
    </row>
    <row r="2833" spans="3:30" ht="17.45" customHeight="1" x14ac:dyDescent="0.25">
      <c r="C2833" s="8">
        <f t="shared" si="4086"/>
        <v>45929</v>
      </c>
      <c r="D2833" s="260"/>
      <c r="E2833" s="261">
        <v>4.2087940305456158E-2</v>
      </c>
      <c r="F2833" s="260"/>
      <c r="G2833" s="262">
        <v>4.3691100137123455E-2</v>
      </c>
      <c r="H2833" s="261"/>
      <c r="I2833" s="260"/>
      <c r="J2833" s="261">
        <v>3.5511620330584734E-2</v>
      </c>
      <c r="K2833" s="263"/>
      <c r="L2833" s="261">
        <v>4.3002355361912707E-2</v>
      </c>
      <c r="M2833" s="264">
        <f t="shared" si="4082"/>
        <v>4.0950576358632411E-2</v>
      </c>
      <c r="N2833" s="264">
        <f t="shared" si="4083"/>
        <v>5.2136195346853785E-2</v>
      </c>
      <c r="O2833" s="264">
        <f t="shared" si="4084"/>
        <v>3.2681612556606877E-2</v>
      </c>
      <c r="P2833" s="264">
        <f t="shared" si="4085"/>
        <v>3.9964320332061959E-2</v>
      </c>
      <c r="Q2833" s="265">
        <f t="shared" ref="Q2833:Q2839" si="4118">IFERROR(AVERAGE(D2833:E2833),"")</f>
        <v>4.2087940305456158E-2</v>
      </c>
      <c r="R2833" s="265">
        <f t="shared" ref="R2833:R2839" si="4119">IFERROR(AVERAGE(F2833:H2833),"")</f>
        <v>4.3691100137123455E-2</v>
      </c>
      <c r="S2833" s="265">
        <f t="shared" ref="S2833:S2839" si="4120">IFERROR(AVERAGE(I2833:J2833),"")</f>
        <v>3.5511620330584734E-2</v>
      </c>
      <c r="T2833" s="265">
        <f t="shared" ref="T2833:T2839" si="4121">IFERROR(AVERAGE(K2833:L2833),"")</f>
        <v>4.3002355361912707E-2</v>
      </c>
      <c r="W2833" s="265">
        <f t="shared" ref="W2833:W2837" si="4122">AVERAGE(Q2833:T2833)</f>
        <v>4.1073254033769262E-2</v>
      </c>
      <c r="Z2833" s="517" t="s">
        <v>35</v>
      </c>
      <c r="AA2833" s="517" t="s">
        <v>1</v>
      </c>
      <c r="AB2833" s="517" t="s">
        <v>2</v>
      </c>
      <c r="AC2833" s="517" t="s">
        <v>9</v>
      </c>
      <c r="AD2833" s="517" t="s">
        <v>12</v>
      </c>
    </row>
    <row r="2834" spans="3:30" ht="17.45" customHeight="1" x14ac:dyDescent="0.25">
      <c r="C2834" s="48">
        <f t="shared" si="4086"/>
        <v>45930</v>
      </c>
      <c r="D2834" s="275">
        <v>5.35645396317318E-2</v>
      </c>
      <c r="E2834" s="276"/>
      <c r="F2834" s="275">
        <v>5.515420118815232E-2</v>
      </c>
      <c r="G2834" s="277"/>
      <c r="H2834" s="276">
        <v>4.3440455052936991E-2</v>
      </c>
      <c r="I2834" s="275">
        <v>4.8782969889747251E-2</v>
      </c>
      <c r="J2834" s="276"/>
      <c r="K2834" s="278">
        <v>2.8093432577650457E-2</v>
      </c>
      <c r="L2834" s="276"/>
      <c r="M2834" s="264">
        <f t="shared" si="4082"/>
        <v>4.2038799137044308E-2</v>
      </c>
      <c r="N2834" s="264">
        <f t="shared" si="4083"/>
        <v>5.3372438773313102E-2</v>
      </c>
      <c r="O2834" s="264">
        <f t="shared" si="4084"/>
        <v>3.3935067307801096E-2</v>
      </c>
      <c r="P2834" s="264">
        <f t="shared" si="4085"/>
        <v>4.0201443921511024E-2</v>
      </c>
      <c r="Q2834" s="265">
        <f t="shared" si="4118"/>
        <v>5.35645396317318E-2</v>
      </c>
      <c r="R2834" s="265">
        <f t="shared" si="4119"/>
        <v>4.9297328120544659E-2</v>
      </c>
      <c r="S2834" s="265">
        <f t="shared" si="4120"/>
        <v>4.8782969889747251E-2</v>
      </c>
      <c r="T2834" s="265">
        <f t="shared" si="4121"/>
        <v>2.8093432577650457E-2</v>
      </c>
      <c r="W2834" s="265">
        <f t="shared" si="4122"/>
        <v>4.4934567554918543E-2</v>
      </c>
      <c r="Z2834" s="518" t="s">
        <v>58</v>
      </c>
      <c r="AA2834" s="519">
        <f>AVERAGE(D2805:E2834)</f>
        <v>4.2038799137044308E-2</v>
      </c>
      <c r="AB2834" s="519">
        <f>AVERAGE(F2805:H2834)</f>
        <v>5.3372438773313102E-2</v>
      </c>
      <c r="AC2834" s="519">
        <f>AVERAGE(I2805:J2834)</f>
        <v>3.3935067307801096E-2</v>
      </c>
      <c r="AD2834" s="519">
        <f>AVERAGE(K2805:L2834)</f>
        <v>4.0201443921511024E-2</v>
      </c>
    </row>
    <row r="2835" spans="3:30" ht="17.45" customHeight="1" x14ac:dyDescent="0.25">
      <c r="C2835" s="8">
        <f t="shared" si="4086"/>
        <v>45931</v>
      </c>
      <c r="D2835" s="260"/>
      <c r="E2835" s="261">
        <v>3.6598897433669994E-2</v>
      </c>
      <c r="F2835" s="260"/>
      <c r="G2835" s="262">
        <v>6.3808938016363073E-2</v>
      </c>
      <c r="H2835" s="261"/>
      <c r="I2835" s="260"/>
      <c r="J2835" s="261">
        <v>6.8579009761307708E-2</v>
      </c>
      <c r="K2835" s="263"/>
      <c r="L2835" s="261">
        <v>4.8231418803751855E-2</v>
      </c>
      <c r="M2835" s="264">
        <f t="shared" si="4082"/>
        <v>4.2521682868446979E-2</v>
      </c>
      <c r="N2835" s="264">
        <f t="shared" si="4083"/>
        <v>5.4117876392190629E-2</v>
      </c>
      <c r="O2835" s="264">
        <f t="shared" si="4084"/>
        <v>3.5852929521828808E-2</v>
      </c>
      <c r="P2835" s="264">
        <f t="shared" si="4085"/>
        <v>4.1107327007470613E-2</v>
      </c>
      <c r="Q2835" s="265">
        <f t="shared" si="4118"/>
        <v>3.6598897433669994E-2</v>
      </c>
      <c r="R2835" s="265">
        <f t="shared" si="4119"/>
        <v>6.3808938016363073E-2</v>
      </c>
      <c r="S2835" s="265">
        <f t="shared" si="4120"/>
        <v>6.8579009761307708E-2</v>
      </c>
      <c r="T2835" s="265">
        <f t="shared" si="4121"/>
        <v>4.8231418803751855E-2</v>
      </c>
      <c r="W2835" s="265">
        <f t="shared" si="4122"/>
        <v>5.4304566003773161E-2</v>
      </c>
      <c r="Z2835" s="518" t="s">
        <v>59</v>
      </c>
      <c r="AA2835" s="519">
        <f>MAX(D2805:E2834)</f>
        <v>8.768952426753196E-2</v>
      </c>
      <c r="AB2835" s="519">
        <f>MAX(F2805:H2834)</f>
        <v>0.15686982419067161</v>
      </c>
      <c r="AC2835" s="519">
        <f>MAX(I2805:J2834)</f>
        <v>7.374787611291761E-2</v>
      </c>
      <c r="AD2835" s="519">
        <f>MAX(K2805:L2834)</f>
        <v>0.18775359914334167</v>
      </c>
    </row>
    <row r="2836" spans="3:30" ht="17.45" customHeight="1" thickBot="1" x14ac:dyDescent="0.3">
      <c r="C2836" s="8">
        <f t="shared" si="4086"/>
        <v>45932</v>
      </c>
      <c r="D2836" s="260">
        <v>3.869255401494192E-2</v>
      </c>
      <c r="E2836" s="261"/>
      <c r="F2836" s="260">
        <v>5.0048445696727749E-2</v>
      </c>
      <c r="G2836" s="262"/>
      <c r="H2836" s="261"/>
      <c r="I2836" s="260">
        <v>4.3967195967212214E-2</v>
      </c>
      <c r="J2836" s="261"/>
      <c r="K2836" s="263">
        <v>3.2506079784037266E-2</v>
      </c>
      <c r="L2836" s="261"/>
      <c r="M2836" s="264">
        <f t="shared" si="4082"/>
        <v>4.1281507507045873E-2</v>
      </c>
      <c r="N2836" s="264">
        <f t="shared" si="4083"/>
        <v>5.1065837006649378E-2</v>
      </c>
      <c r="O2836" s="264">
        <f t="shared" si="4084"/>
        <v>3.5476518350124754E-2</v>
      </c>
      <c r="P2836" s="264">
        <f t="shared" si="4085"/>
        <v>4.0362786994493444E-2</v>
      </c>
      <c r="Q2836" s="265">
        <f t="shared" si="4118"/>
        <v>3.869255401494192E-2</v>
      </c>
      <c r="R2836" s="265">
        <f t="shared" si="4119"/>
        <v>5.0048445696727749E-2</v>
      </c>
      <c r="S2836" s="265">
        <f t="shared" si="4120"/>
        <v>4.3967195967212214E-2</v>
      </c>
      <c r="T2836" s="265">
        <f t="shared" si="4121"/>
        <v>3.2506079784037266E-2</v>
      </c>
      <c r="W2836" s="265">
        <f t="shared" si="4122"/>
        <v>4.1303568865729785E-2</v>
      </c>
      <c r="Z2836" s="520" t="s">
        <v>128</v>
      </c>
      <c r="AA2836" s="521">
        <f>COUNTIF(D2805:E2834,"&gt;=0.075")</f>
        <v>2</v>
      </c>
      <c r="AB2836" s="521">
        <f>COUNTIF(F2805:H2834,"&gt;=0.075")</f>
        <v>8</v>
      </c>
      <c r="AC2836" s="521">
        <f>COUNTIF(I2805:J2834,"&gt;=0.075")</f>
        <v>0</v>
      </c>
      <c r="AD2836" s="521">
        <f>COUNTIF(K2805:L2834,"&gt;=0.075")</f>
        <v>1</v>
      </c>
    </row>
    <row r="2837" spans="3:30" ht="17.45" customHeight="1" thickBot="1" x14ac:dyDescent="0.3">
      <c r="C2837" s="8">
        <f t="shared" ref="C2837:C2868" si="4123">C2836+1</f>
        <v>45933</v>
      </c>
      <c r="D2837" s="260"/>
      <c r="E2837" s="261">
        <v>6.5054450330794308E-2</v>
      </c>
      <c r="F2837" s="260"/>
      <c r="G2837" s="262">
        <v>3.9219570267521632E-2</v>
      </c>
      <c r="H2837" s="261"/>
      <c r="I2837" s="260"/>
      <c r="J2837" s="261">
        <v>3.4044071236269548E-2</v>
      </c>
      <c r="K2837" s="263"/>
      <c r="L2837" s="261">
        <v>3.7538265486587098E-2</v>
      </c>
      <c r="M2837" s="264">
        <f t="shared" si="4082"/>
        <v>4.206474343323105E-2</v>
      </c>
      <c r="N2837" s="264">
        <f t="shared" si="4083"/>
        <v>4.9600830903952287E-2</v>
      </c>
      <c r="O2837" s="264">
        <f t="shared" si="4084"/>
        <v>3.4763642837521355E-2</v>
      </c>
      <c r="P2837" s="264">
        <f t="shared" si="4085"/>
        <v>4.0000694044792444E-2</v>
      </c>
      <c r="Q2837" s="265">
        <f t="shared" si="4118"/>
        <v>6.5054450330794308E-2</v>
      </c>
      <c r="R2837" s="265">
        <f t="shared" si="4119"/>
        <v>3.9219570267521632E-2</v>
      </c>
      <c r="S2837" s="265">
        <f t="shared" si="4120"/>
        <v>3.4044071236269548E-2</v>
      </c>
      <c r="T2837" s="265">
        <f t="shared" si="4121"/>
        <v>3.7538265486587098E-2</v>
      </c>
      <c r="W2837" s="265">
        <f t="shared" si="4122"/>
        <v>4.3964089330293145E-2</v>
      </c>
      <c r="X2837" s="265">
        <f>AVERAGE(Q2833:T2837)</f>
        <v>4.5116009157696771E-2</v>
      </c>
      <c r="Y2837" s="266">
        <v>405</v>
      </c>
      <c r="AC2837" s="664">
        <f>SUM(AA2836:AD2836)</f>
        <v>11</v>
      </c>
      <c r="AD2837" s="522">
        <f>AVERAGE(AA2834:AD2834)</f>
        <v>4.2386937284917381E-2</v>
      </c>
    </row>
    <row r="2838" spans="3:30" ht="17.45" customHeight="1" x14ac:dyDescent="0.25">
      <c r="C2838" s="435">
        <f t="shared" si="4123"/>
        <v>45934</v>
      </c>
      <c r="D2838" s="434">
        <v>2.6181716449910155E-2</v>
      </c>
      <c r="E2838" s="436"/>
      <c r="F2838" s="434"/>
      <c r="G2838" s="438"/>
      <c r="H2838" s="436">
        <v>2.3034370284634519E-2</v>
      </c>
      <c r="I2838" s="434">
        <v>2.0871215035497805E-2</v>
      </c>
      <c r="J2838" s="436"/>
      <c r="K2838" s="437">
        <v>2.3664430410076324E-2</v>
      </c>
      <c r="L2838" s="436"/>
      <c r="M2838" s="651">
        <f t="shared" si="4082"/>
        <v>4.1383611508918658E-2</v>
      </c>
      <c r="N2838" s="651">
        <f t="shared" si="4083"/>
        <v>4.8526107827325249E-2</v>
      </c>
      <c r="O2838" s="651">
        <f t="shared" si="4084"/>
        <v>3.3814523865554259E-2</v>
      </c>
      <c r="P2838" s="651">
        <f t="shared" si="4085"/>
        <v>3.9881237391000531E-2</v>
      </c>
      <c r="Q2838" s="442">
        <f t="shared" si="4118"/>
        <v>2.6181716449910155E-2</v>
      </c>
      <c r="R2838" s="442">
        <f t="shared" si="4119"/>
        <v>2.3034370284634519E-2</v>
      </c>
      <c r="S2838" s="442">
        <f t="shared" si="4120"/>
        <v>2.0871215035497805E-2</v>
      </c>
      <c r="T2838" s="442">
        <f t="shared" si="4121"/>
        <v>2.3664430410076324E-2</v>
      </c>
      <c r="V2838" s="442">
        <f t="shared" ref="V2838:V2839" si="4124">AVERAGE(Q2838:T2838)</f>
        <v>2.34379330450297E-2</v>
      </c>
      <c r="W2838" s="445"/>
      <c r="X2838" s="257"/>
      <c r="Y2838" s="266">
        <v>405</v>
      </c>
      <c r="AA2838" s="605">
        <f>AA2834-AA2804</f>
        <v>-1.6345288987147655E-3</v>
      </c>
      <c r="AB2838" s="605">
        <f t="shared" ref="AB2838:AD2838" si="4125">AB2834-AB2804</f>
        <v>-4.4725643006630206E-4</v>
      </c>
      <c r="AC2838" s="605">
        <f t="shared" si="4125"/>
        <v>1.552325832336332E-4</v>
      </c>
      <c r="AD2838" s="605">
        <f t="shared" si="4125"/>
        <v>1.0387596294098855E-3</v>
      </c>
    </row>
    <row r="2839" spans="3:30" ht="17.45" customHeight="1" x14ac:dyDescent="0.25">
      <c r="C2839" s="435">
        <f t="shared" si="4123"/>
        <v>45935</v>
      </c>
      <c r="D2839" s="434"/>
      <c r="E2839" s="436">
        <v>2.7683956289817766E-2</v>
      </c>
      <c r="F2839" s="434"/>
      <c r="G2839" s="438">
        <v>2.4761968278465798E-2</v>
      </c>
      <c r="H2839" s="436"/>
      <c r="I2839" s="434"/>
      <c r="J2839" s="436">
        <v>1.1067354036073361E-2</v>
      </c>
      <c r="K2839" s="437"/>
      <c r="L2839" s="436">
        <v>2.5272519842259648E-2</v>
      </c>
      <c r="M2839" s="651">
        <f t="shared" si="4082"/>
        <v>4.1104356267255539E-2</v>
      </c>
      <c r="N2839" s="651">
        <f t="shared" si="4083"/>
        <v>4.8023628829782852E-2</v>
      </c>
      <c r="O2839" s="651">
        <f t="shared" si="4084"/>
        <v>3.2854074251794881E-2</v>
      </c>
      <c r="P2839" s="651">
        <f t="shared" si="4085"/>
        <v>3.9652709909128211E-2</v>
      </c>
      <c r="Q2839" s="442">
        <f t="shared" si="4118"/>
        <v>2.7683956289817766E-2</v>
      </c>
      <c r="R2839" s="442">
        <f t="shared" si="4119"/>
        <v>2.4761968278465798E-2</v>
      </c>
      <c r="S2839" s="442">
        <f t="shared" si="4120"/>
        <v>1.1067354036073361E-2</v>
      </c>
      <c r="T2839" s="442">
        <f t="shared" si="4121"/>
        <v>2.5272519842259648E-2</v>
      </c>
      <c r="V2839" s="442">
        <f t="shared" si="4124"/>
        <v>2.2196449611654144E-2</v>
      </c>
      <c r="W2839" s="445"/>
      <c r="X2839" s="265">
        <f>AVERAGE(Q2838:T2839)</f>
        <v>2.281719132834192E-2</v>
      </c>
      <c r="Y2839" s="266">
        <v>405</v>
      </c>
      <c r="AD2839" s="605">
        <f>AD2837-AD2807</f>
        <v>-2.219482790343924E-4</v>
      </c>
    </row>
    <row r="2840" spans="3:30" ht="17.45" customHeight="1" x14ac:dyDescent="0.25">
      <c r="C2840" s="48">
        <f t="shared" si="4123"/>
        <v>45936</v>
      </c>
      <c r="D2840" s="275">
        <v>2.6317468167535704E-2</v>
      </c>
      <c r="E2840" s="276"/>
      <c r="F2840" s="275">
        <v>4.705627336208254E-2</v>
      </c>
      <c r="G2840" s="277"/>
      <c r="H2840" s="276">
        <v>4.5448318732231617E-2</v>
      </c>
      <c r="I2840" s="275">
        <v>4.6416258419517957E-2</v>
      </c>
      <c r="J2840" s="276"/>
      <c r="K2840" s="278">
        <v>1.9787304039401137E-2</v>
      </c>
      <c r="L2840" s="276"/>
      <c r="M2840" s="264">
        <f t="shared" si="4082"/>
        <v>4.1429994114313633E-2</v>
      </c>
      <c r="N2840" s="264">
        <f t="shared" si="4083"/>
        <v>4.9109166221687782E-2</v>
      </c>
      <c r="O2840" s="264">
        <f t="shared" si="4084"/>
        <v>3.4067262458667112E-2</v>
      </c>
      <c r="P2840" s="264">
        <f t="shared" si="4085"/>
        <v>3.9790221694515779E-2</v>
      </c>
      <c r="Q2840" s="265">
        <f t="shared" ref="Q2840:Q2846" si="4126">IFERROR(AVERAGE(D2840:E2840),"")</f>
        <v>2.6317468167535704E-2</v>
      </c>
      <c r="R2840" s="265">
        <f t="shared" ref="R2840:R2846" si="4127">IFERROR(AVERAGE(F2840:H2840),"")</f>
        <v>4.6252296047157082E-2</v>
      </c>
      <c r="S2840" s="265">
        <f t="shared" ref="S2840:S2846" si="4128">IFERROR(AVERAGE(I2840:J2840),"")</f>
        <v>4.6416258419517957E-2</v>
      </c>
      <c r="T2840" s="265">
        <f t="shared" ref="T2840:T2846" si="4129">IFERROR(AVERAGE(K2840:L2840),"")</f>
        <v>1.9787304039401137E-2</v>
      </c>
      <c r="W2840" s="265">
        <f t="shared" ref="W2840:W2844" si="4130">AVERAGE(Q2840:T2840)</f>
        <v>3.4693331668402966E-2</v>
      </c>
    </row>
    <row r="2841" spans="3:30" ht="17.45" customHeight="1" x14ac:dyDescent="0.25">
      <c r="C2841" s="8">
        <f t="shared" si="4123"/>
        <v>45937</v>
      </c>
      <c r="D2841" s="252"/>
      <c r="E2841" s="253">
        <v>3.7440381290005605E-2</v>
      </c>
      <c r="F2841" s="252"/>
      <c r="G2841" s="254">
        <v>4.7937535358749978E-2</v>
      </c>
      <c r="H2841" s="253"/>
      <c r="I2841" s="252"/>
      <c r="J2841" s="253">
        <v>3.4550955877783417E-2</v>
      </c>
      <c r="K2841" s="255"/>
      <c r="L2841" s="253">
        <v>4.1225059829975076E-2</v>
      </c>
      <c r="M2841" s="264">
        <f t="shared" si="4082"/>
        <v>4.2077911639435264E-2</v>
      </c>
      <c r="N2841" s="264">
        <f t="shared" si="4083"/>
        <v>4.9785941138755882E-2</v>
      </c>
      <c r="O2841" s="264">
        <f t="shared" si="4084"/>
        <v>3.4856681528609795E-2</v>
      </c>
      <c r="P2841" s="264">
        <f t="shared" si="4085"/>
        <v>4.0284691304810986E-2</v>
      </c>
      <c r="Q2841" s="265">
        <f t="shared" si="4126"/>
        <v>3.7440381290005605E-2</v>
      </c>
      <c r="R2841" s="265">
        <f t="shared" si="4127"/>
        <v>4.7937535358749978E-2</v>
      </c>
      <c r="S2841" s="265">
        <f t="shared" si="4128"/>
        <v>3.4550955877783417E-2</v>
      </c>
      <c r="T2841" s="265">
        <f t="shared" si="4129"/>
        <v>4.1225059829975076E-2</v>
      </c>
      <c r="W2841" s="265">
        <f t="shared" si="4130"/>
        <v>4.0288483089128517E-2</v>
      </c>
    </row>
    <row r="2842" spans="3:30" ht="17.45" customHeight="1" x14ac:dyDescent="0.25">
      <c r="C2842" s="8">
        <f t="shared" si="4123"/>
        <v>45938</v>
      </c>
      <c r="D2842" s="252">
        <v>2.9450220800899689E-2</v>
      </c>
      <c r="E2842" s="253"/>
      <c r="F2842" s="252">
        <v>6.0083891484366936E-2</v>
      </c>
      <c r="G2842" s="254"/>
      <c r="H2842" s="253"/>
      <c r="I2842" s="252">
        <v>6.2944881431158464E-2</v>
      </c>
      <c r="J2842" s="253"/>
      <c r="K2842" s="255">
        <v>2.4408427704396708E-2</v>
      </c>
      <c r="L2842" s="253"/>
      <c r="M2842" s="264">
        <f t="shared" si="4082"/>
        <v>4.1514218990935416E-2</v>
      </c>
      <c r="N2842" s="264">
        <f t="shared" si="4083"/>
        <v>5.0573849999677005E-2</v>
      </c>
      <c r="O2842" s="264">
        <f t="shared" si="4084"/>
        <v>3.6346157001903072E-2</v>
      </c>
      <c r="P2842" s="264">
        <f t="shared" si="4085"/>
        <v>3.9586714104469678E-2</v>
      </c>
      <c r="Q2842" s="265">
        <f t="shared" si="4126"/>
        <v>2.9450220800899689E-2</v>
      </c>
      <c r="R2842" s="265">
        <f t="shared" si="4127"/>
        <v>6.0083891484366936E-2</v>
      </c>
      <c r="S2842" s="265">
        <f t="shared" si="4128"/>
        <v>6.2944881431158464E-2</v>
      </c>
      <c r="T2842" s="265">
        <f t="shared" si="4129"/>
        <v>2.4408427704396708E-2</v>
      </c>
      <c r="W2842" s="265">
        <f t="shared" si="4130"/>
        <v>4.4221855355205453E-2</v>
      </c>
    </row>
    <row r="2843" spans="3:30" ht="17.45" customHeight="1" x14ac:dyDescent="0.25">
      <c r="C2843" s="8">
        <f t="shared" si="4123"/>
        <v>45939</v>
      </c>
      <c r="D2843" s="252"/>
      <c r="E2843" s="253">
        <v>3.7669718913737875E-2</v>
      </c>
      <c r="F2843" s="252"/>
      <c r="G2843" s="364">
        <v>9.7105688601077475E-2</v>
      </c>
      <c r="H2843" s="253"/>
      <c r="I2843" s="252"/>
      <c r="J2843" s="253">
        <v>4.6868838551896747E-2</v>
      </c>
      <c r="K2843" s="255"/>
      <c r="L2843" s="253">
        <v>4.0147611614614671E-2</v>
      </c>
      <c r="M2843" s="264">
        <f t="shared" si="4082"/>
        <v>4.080628971109386E-2</v>
      </c>
      <c r="N2843" s="264">
        <f t="shared" si="4083"/>
        <v>5.2170789458264456E-2</v>
      </c>
      <c r="O2843" s="264">
        <f t="shared" si="4084"/>
        <v>3.6394210881791851E-2</v>
      </c>
      <c r="P2843" s="264">
        <f t="shared" si="4085"/>
        <v>3.9260219764939562E-2</v>
      </c>
      <c r="Q2843" s="265">
        <f t="shared" si="4126"/>
        <v>3.7669718913737875E-2</v>
      </c>
      <c r="R2843" s="334">
        <f t="shared" si="4127"/>
        <v>9.7105688601077475E-2</v>
      </c>
      <c r="S2843" s="265">
        <f t="shared" si="4128"/>
        <v>4.6868838551896747E-2</v>
      </c>
      <c r="T2843" s="265">
        <f t="shared" si="4129"/>
        <v>4.0147611614614671E-2</v>
      </c>
      <c r="W2843" s="265">
        <f t="shared" si="4130"/>
        <v>5.5447964420331688E-2</v>
      </c>
    </row>
    <row r="2844" spans="3:30" ht="17.45" customHeight="1" x14ac:dyDescent="0.25">
      <c r="C2844" s="8">
        <f t="shared" si="4123"/>
        <v>45940</v>
      </c>
      <c r="D2844" s="252">
        <v>3.2582257049338627E-2</v>
      </c>
      <c r="E2844" s="253"/>
      <c r="F2844" s="252"/>
      <c r="G2844" s="254"/>
      <c r="H2844" s="335">
        <v>7.418549218181647E-2</v>
      </c>
      <c r="I2844" s="252">
        <v>4.4949567860635753E-2</v>
      </c>
      <c r="J2844" s="253"/>
      <c r="K2844" s="255">
        <v>3.4905016163651846E-2</v>
      </c>
      <c r="L2844" s="253"/>
      <c r="M2844" s="264">
        <f t="shared" si="4082"/>
        <v>4.0083219215174958E-2</v>
      </c>
      <c r="N2844" s="264">
        <f t="shared" si="4083"/>
        <v>5.3174899092034787E-2</v>
      </c>
      <c r="O2844" s="264">
        <f t="shared" si="4084"/>
        <v>3.7008991114562718E-2</v>
      </c>
      <c r="P2844" s="264">
        <f t="shared" si="4085"/>
        <v>3.8615895158232313E-2</v>
      </c>
      <c r="Q2844" s="265">
        <f t="shared" si="4126"/>
        <v>3.2582257049338627E-2</v>
      </c>
      <c r="R2844" s="334">
        <f t="shared" si="4127"/>
        <v>7.418549218181647E-2</v>
      </c>
      <c r="S2844" s="265">
        <f t="shared" si="4128"/>
        <v>4.4949567860635753E-2</v>
      </c>
      <c r="T2844" s="265">
        <f t="shared" si="4129"/>
        <v>3.4905016163651846E-2</v>
      </c>
      <c r="W2844" s="265">
        <f t="shared" si="4130"/>
        <v>4.6655583313860674E-2</v>
      </c>
      <c r="X2844" s="265">
        <f>AVERAGE(Q2840:T2844)</f>
        <v>4.4261443569385855E-2</v>
      </c>
      <c r="Y2844" s="266">
        <v>406</v>
      </c>
    </row>
    <row r="2845" spans="3:30" ht="17.45" customHeight="1" x14ac:dyDescent="0.25">
      <c r="C2845" s="435">
        <f t="shared" si="4123"/>
        <v>45941</v>
      </c>
      <c r="D2845" s="448"/>
      <c r="E2845" s="449">
        <v>2.8087047977797971E-2</v>
      </c>
      <c r="F2845" s="448"/>
      <c r="G2845" s="450">
        <v>2.6323522121349058E-2</v>
      </c>
      <c r="H2845" s="449"/>
      <c r="I2845" s="448"/>
      <c r="J2845" s="449">
        <v>1.1720882356682432E-2</v>
      </c>
      <c r="K2845" s="451"/>
      <c r="L2845" s="449">
        <v>3.5221101703573475E-2</v>
      </c>
      <c r="M2845" s="651">
        <f t="shared" si="4082"/>
        <v>3.9732783066404397E-2</v>
      </c>
      <c r="N2845" s="651">
        <f t="shared" si="4083"/>
        <v>5.281098927992852E-2</v>
      </c>
      <c r="O2845" s="651">
        <f t="shared" si="4084"/>
        <v>3.607420247975944E-2</v>
      </c>
      <c r="P2845" s="651">
        <f t="shared" si="4085"/>
        <v>3.8124196125682547E-2</v>
      </c>
      <c r="Q2845" s="442">
        <f t="shared" si="4126"/>
        <v>2.8087047977797971E-2</v>
      </c>
      <c r="R2845" s="442">
        <f t="shared" si="4127"/>
        <v>2.6323522121349058E-2</v>
      </c>
      <c r="S2845" s="442">
        <f t="shared" si="4128"/>
        <v>1.1720882356682432E-2</v>
      </c>
      <c r="T2845" s="442">
        <f t="shared" si="4129"/>
        <v>3.5221101703573475E-2</v>
      </c>
      <c r="V2845" s="442">
        <f t="shared" ref="V2845:V2846" si="4131">AVERAGE(Q2845:T2845)</f>
        <v>2.5338138539850737E-2</v>
      </c>
      <c r="W2845" s="445"/>
      <c r="X2845" s="257"/>
      <c r="Y2845" s="266">
        <v>406</v>
      </c>
    </row>
    <row r="2846" spans="3:30" ht="17.45" customHeight="1" x14ac:dyDescent="0.25">
      <c r="C2846" s="48">
        <f t="shared" si="4123"/>
        <v>45942</v>
      </c>
      <c r="D2846" s="448">
        <v>3.0160955607520606E-2</v>
      </c>
      <c r="E2846" s="449"/>
      <c r="F2846" s="448">
        <v>2.2947654586017538E-2</v>
      </c>
      <c r="G2846" s="450"/>
      <c r="H2846" s="449">
        <v>2.2601555383623146E-2</v>
      </c>
      <c r="I2846" s="448">
        <v>1.2266018309876218E-2</v>
      </c>
      <c r="J2846" s="449"/>
      <c r="K2846" s="451">
        <v>1.8319540028570173E-2</v>
      </c>
      <c r="L2846" s="449"/>
      <c r="M2846" s="651">
        <f t="shared" si="4082"/>
        <v>3.9357145302665417E-2</v>
      </c>
      <c r="N2846" s="651">
        <f t="shared" si="4083"/>
        <v>5.1810688464818296E-2</v>
      </c>
      <c r="O2846" s="651">
        <f t="shared" si="4084"/>
        <v>3.5047911078993119E-2</v>
      </c>
      <c r="P2846" s="651">
        <f t="shared" si="4085"/>
        <v>3.738351267851045E-2</v>
      </c>
      <c r="Q2846" s="442">
        <f t="shared" si="4126"/>
        <v>3.0160955607520606E-2</v>
      </c>
      <c r="R2846" s="442">
        <f t="shared" si="4127"/>
        <v>2.277460498482034E-2</v>
      </c>
      <c r="S2846" s="442">
        <f t="shared" si="4128"/>
        <v>1.2266018309876218E-2</v>
      </c>
      <c r="T2846" s="442">
        <f t="shared" si="4129"/>
        <v>1.8319540028570173E-2</v>
      </c>
      <c r="V2846" s="442">
        <f t="shared" si="4131"/>
        <v>2.0880279732696835E-2</v>
      </c>
      <c r="W2846" s="445"/>
      <c r="X2846" s="265">
        <f>AVERAGE(Q2845:T2846)</f>
        <v>2.3109209136273786E-2</v>
      </c>
      <c r="Y2846" s="266">
        <v>406</v>
      </c>
    </row>
    <row r="2847" spans="3:30" ht="17.45" customHeight="1" x14ac:dyDescent="0.25">
      <c r="C2847" s="8">
        <f t="shared" si="4123"/>
        <v>45943</v>
      </c>
      <c r="D2847" s="252"/>
      <c r="E2847" s="253">
        <v>5.2387769364045017E-2</v>
      </c>
      <c r="F2847" s="252"/>
      <c r="G2847" s="364">
        <v>7.2275302609588185E-2</v>
      </c>
      <c r="H2847" s="253"/>
      <c r="I2847" s="252"/>
      <c r="J2847" s="253">
        <v>2.7786667798903927E-2</v>
      </c>
      <c r="K2847" s="255"/>
      <c r="L2847" s="335">
        <v>0.13212554514675548</v>
      </c>
      <c r="M2847" s="264">
        <f t="shared" si="4082"/>
        <v>4.0430277681590035E-2</v>
      </c>
      <c r="N2847" s="264">
        <f t="shared" si="4083"/>
        <v>5.31035592758081E-2</v>
      </c>
      <c r="O2847" s="264">
        <f t="shared" si="4084"/>
        <v>3.5531434692058425E-2</v>
      </c>
      <c r="P2847" s="264">
        <f t="shared" si="4085"/>
        <v>4.0637902467289266E-2</v>
      </c>
      <c r="Q2847" s="265">
        <f t="shared" ref="Q2847:Q2849" si="4132">IFERROR(AVERAGE(D2847:E2847),"")</f>
        <v>5.2387769364045017E-2</v>
      </c>
      <c r="R2847" s="334">
        <f t="shared" ref="R2847:R2849" si="4133">IFERROR(AVERAGE(F2847:H2847),"")</f>
        <v>7.2275302609588185E-2</v>
      </c>
      <c r="S2847" s="265">
        <f t="shared" ref="S2847:S2849" si="4134">IFERROR(AVERAGE(I2847:J2847),"")</f>
        <v>2.7786667798903927E-2</v>
      </c>
      <c r="T2847" s="334">
        <f t="shared" ref="T2847:T2849" si="4135">IFERROR(AVERAGE(K2847:L2847),"")</f>
        <v>0.13212554514675548</v>
      </c>
      <c r="W2847" s="334">
        <f t="shared" ref="W2847" si="4136">AVERAGE(Q2847:T2847)</f>
        <v>7.1143821229823156E-2</v>
      </c>
    </row>
    <row r="2848" spans="3:30" ht="17.45" customHeight="1" x14ac:dyDescent="0.25">
      <c r="C2848" s="8">
        <f t="shared" si="4123"/>
        <v>45944</v>
      </c>
      <c r="D2848" s="252">
        <v>2.6575883865845695E-2</v>
      </c>
      <c r="E2848" s="253"/>
      <c r="F2848" s="252">
        <v>2.2993144950499218E-2</v>
      </c>
      <c r="G2848" s="254"/>
      <c r="H2848" s="253"/>
      <c r="I2848" s="252">
        <v>1.062919157334471E-2</v>
      </c>
      <c r="J2848" s="253"/>
      <c r="K2848" s="255">
        <v>3.093505091728177E-2</v>
      </c>
      <c r="L2848" s="253"/>
      <c r="M2848" s="264">
        <f t="shared" si="4082"/>
        <v>4.0503825641273521E-2</v>
      </c>
      <c r="N2848" s="264">
        <f t="shared" si="4083"/>
        <v>5.3341076237182365E-2</v>
      </c>
      <c r="O2848" s="264">
        <f t="shared" si="4084"/>
        <v>3.5656324937712633E-2</v>
      </c>
      <c r="P2848" s="264">
        <f t="shared" si="4085"/>
        <v>4.1213573848373534E-2</v>
      </c>
      <c r="Q2848" s="265">
        <f t="shared" si="4132"/>
        <v>2.6575883865845695E-2</v>
      </c>
      <c r="R2848" s="265">
        <f t="shared" si="4133"/>
        <v>2.2993144950499218E-2</v>
      </c>
      <c r="S2848" s="265">
        <f t="shared" si="4134"/>
        <v>1.062919157334471E-2</v>
      </c>
      <c r="T2848" s="265">
        <f t="shared" si="4135"/>
        <v>3.093505091728177E-2</v>
      </c>
      <c r="W2848" s="265">
        <f t="shared" ref="W2848:W2849" si="4137">AVERAGE(Q2848:T2848)</f>
        <v>2.2783317826742845E-2</v>
      </c>
    </row>
    <row r="2849" spans="3:30" ht="17.45" customHeight="1" x14ac:dyDescent="0.25">
      <c r="C2849" s="8">
        <f t="shared" si="4123"/>
        <v>45945</v>
      </c>
      <c r="D2849" s="260"/>
      <c r="E2849" s="261">
        <v>5.0003428656953175E-2</v>
      </c>
      <c r="F2849" s="260"/>
      <c r="G2849" s="262">
        <v>5.0974078323206169E-2</v>
      </c>
      <c r="H2849" s="261"/>
      <c r="I2849" s="260"/>
      <c r="J2849" s="261">
        <v>7.3601150776224963E-2</v>
      </c>
      <c r="K2849" s="263"/>
      <c r="L2849" s="261">
        <v>3.8939962965142988E-2</v>
      </c>
      <c r="M2849" s="264">
        <f t="shared" si="4082"/>
        <v>4.0603997746460153E-2</v>
      </c>
      <c r="N2849" s="264">
        <f t="shared" si="4083"/>
        <v>5.3608221841975327E-2</v>
      </c>
      <c r="O2849" s="264">
        <f t="shared" si="4084"/>
        <v>3.6357268791818893E-2</v>
      </c>
      <c r="P2849" s="264">
        <f t="shared" si="4085"/>
        <v>4.1112037908172125E-2</v>
      </c>
      <c r="Q2849" s="265">
        <f t="shared" si="4132"/>
        <v>5.0003428656953175E-2</v>
      </c>
      <c r="R2849" s="265">
        <f t="shared" si="4133"/>
        <v>5.0974078323206169E-2</v>
      </c>
      <c r="S2849" s="265">
        <f t="shared" si="4134"/>
        <v>7.3601150776224963E-2</v>
      </c>
      <c r="T2849" s="265">
        <f t="shared" si="4135"/>
        <v>3.8939962965142988E-2</v>
      </c>
      <c r="W2849" s="265">
        <f t="shared" si="4137"/>
        <v>5.3379655180381826E-2</v>
      </c>
    </row>
    <row r="2850" spans="3:30" ht="17.45" customHeight="1" x14ac:dyDescent="0.25">
      <c r="C2850" s="8">
        <f t="shared" si="4123"/>
        <v>45946</v>
      </c>
      <c r="D2850" s="260">
        <v>5.0755626095484431E-2</v>
      </c>
      <c r="E2850" s="261"/>
      <c r="F2850" s="260"/>
      <c r="G2850" s="262"/>
      <c r="H2850" s="261">
        <v>6.0970274786693437E-2</v>
      </c>
      <c r="I2850" s="260">
        <v>4.5990480438633623E-2</v>
      </c>
      <c r="J2850" s="261"/>
      <c r="K2850" s="263">
        <v>4.7253881891757159E-2</v>
      </c>
      <c r="L2850" s="261"/>
      <c r="M2850" s="264">
        <f t="shared" si="4082"/>
        <v>4.0257582566630375E-2</v>
      </c>
      <c r="N2850" s="264">
        <f t="shared" si="4083"/>
        <v>5.3077703305372627E-2</v>
      </c>
      <c r="O2850" s="264">
        <f t="shared" si="4084"/>
        <v>3.6205111853350201E-2</v>
      </c>
      <c r="P2850" s="264">
        <f t="shared" si="4085"/>
        <v>4.153911586810722E-2</v>
      </c>
      <c r="Q2850" s="265">
        <f t="shared" ref="Q2850:Q2853" si="4138">IFERROR(AVERAGE(D2850:E2850),"")</f>
        <v>5.0755626095484431E-2</v>
      </c>
      <c r="R2850" s="265">
        <f t="shared" ref="R2850:R2853" si="4139">IFERROR(AVERAGE(F2850:H2850),"")</f>
        <v>6.0970274786693437E-2</v>
      </c>
      <c r="S2850" s="265">
        <f t="shared" ref="S2850:S2853" si="4140">IFERROR(AVERAGE(I2850:J2850),"")</f>
        <v>4.5990480438633623E-2</v>
      </c>
      <c r="T2850" s="265">
        <f t="shared" ref="T2850:T2853" si="4141">IFERROR(AVERAGE(K2850:L2850),"")</f>
        <v>4.7253881891757159E-2</v>
      </c>
      <c r="W2850" s="265">
        <f t="shared" ref="W2850:W2851" si="4142">AVERAGE(Q2850:T2850)</f>
        <v>5.1242565803142168E-2</v>
      </c>
    </row>
    <row r="2851" spans="3:30" ht="17.45" customHeight="1" x14ac:dyDescent="0.25">
      <c r="C2851" s="8">
        <f t="shared" si="4123"/>
        <v>45947</v>
      </c>
      <c r="D2851" s="260"/>
      <c r="E2851" s="261">
        <v>5.3863247953417591E-2</v>
      </c>
      <c r="F2851" s="260"/>
      <c r="G2851" s="402">
        <v>0.10354785834352873</v>
      </c>
      <c r="H2851" s="261"/>
      <c r="I2851" s="260"/>
      <c r="J2851" s="261">
        <v>5.7957930364279042E-2</v>
      </c>
      <c r="K2851" s="263"/>
      <c r="L2851" s="261">
        <v>5.1964175268131539E-2</v>
      </c>
      <c r="M2851" s="264">
        <f t="shared" si="4082"/>
        <v>4.0803724870004089E-2</v>
      </c>
      <c r="N2851" s="264">
        <f t="shared" si="4083"/>
        <v>5.3179840821729552E-2</v>
      </c>
      <c r="O2851" s="264">
        <f t="shared" si="4084"/>
        <v>3.6413963062240803E-2</v>
      </c>
      <c r="P2851" s="264">
        <f t="shared" si="4085"/>
        <v>4.1326928147501482E-2</v>
      </c>
      <c r="Q2851" s="265">
        <f t="shared" si="4138"/>
        <v>5.3863247953417591E-2</v>
      </c>
      <c r="R2851" s="334">
        <f t="shared" si="4139"/>
        <v>0.10354785834352873</v>
      </c>
      <c r="S2851" s="265">
        <f t="shared" si="4140"/>
        <v>5.7957930364279042E-2</v>
      </c>
      <c r="T2851" s="265">
        <f t="shared" si="4141"/>
        <v>5.1964175268131539E-2</v>
      </c>
      <c r="W2851" s="265">
        <f t="shared" si="4142"/>
        <v>6.6833302982339221E-2</v>
      </c>
      <c r="X2851" s="265">
        <f>AVERAGE(Q2847:T2851)</f>
        <v>5.3076532604485839E-2</v>
      </c>
      <c r="Y2851" s="266">
        <v>407</v>
      </c>
    </row>
    <row r="2852" spans="3:30" ht="17.45" customHeight="1" x14ac:dyDescent="0.25">
      <c r="C2852" s="48">
        <f t="shared" si="4123"/>
        <v>45948</v>
      </c>
      <c r="D2852" s="434">
        <v>3.8516110315543202E-2</v>
      </c>
      <c r="E2852" s="436"/>
      <c r="F2852" s="434">
        <v>3.0524310056611614E-2</v>
      </c>
      <c r="G2852" s="438"/>
      <c r="H2852" s="436">
        <v>3.0798868013206047E-2</v>
      </c>
      <c r="I2852" s="434">
        <v>1.7295331092161449E-2</v>
      </c>
      <c r="J2852" s="436"/>
      <c r="K2852" s="437">
        <v>3.8120604993645973E-2</v>
      </c>
      <c r="L2852" s="436"/>
      <c r="M2852" s="651">
        <f t="shared" si="4082"/>
        <v>4.0243557881994768E-2</v>
      </c>
      <c r="N2852" s="651">
        <f t="shared" si="4083"/>
        <v>5.2251559422497817E-2</v>
      </c>
      <c r="O2852" s="651">
        <f t="shared" si="4084"/>
        <v>3.6220431543304996E-2</v>
      </c>
      <c r="P2852" s="651">
        <f t="shared" si="4085"/>
        <v>3.6339161675844958E-2</v>
      </c>
      <c r="Q2852" s="442">
        <f t="shared" si="4138"/>
        <v>3.8516110315543202E-2</v>
      </c>
      <c r="R2852" s="442">
        <f t="shared" si="4139"/>
        <v>3.0661589034908829E-2</v>
      </c>
      <c r="S2852" s="442">
        <f t="shared" si="4140"/>
        <v>1.7295331092161449E-2</v>
      </c>
      <c r="T2852" s="442">
        <f t="shared" si="4141"/>
        <v>3.8120604993645973E-2</v>
      </c>
      <c r="V2852" s="442">
        <f t="shared" ref="V2852:V2853" si="4143">AVERAGE(Q2852:T2852)</f>
        <v>3.1148408859064863E-2</v>
      </c>
      <c r="W2852" s="445"/>
      <c r="X2852" s="257"/>
      <c r="Y2852" s="266">
        <v>407</v>
      </c>
    </row>
    <row r="2853" spans="3:30" ht="17.45" customHeight="1" x14ac:dyDescent="0.25">
      <c r="C2853" s="435">
        <f t="shared" si="4123"/>
        <v>45949</v>
      </c>
      <c r="D2853" s="434"/>
      <c r="E2853" s="436">
        <v>3.966633633136122E-2</v>
      </c>
      <c r="F2853" s="434"/>
      <c r="G2853" s="438">
        <v>2.3633623498423004E-2</v>
      </c>
      <c r="H2853" s="436"/>
      <c r="I2853" s="434"/>
      <c r="J2853" s="436">
        <v>1.0533371299544137E-2</v>
      </c>
      <c r="K2853" s="437"/>
      <c r="L2853" s="436">
        <v>2.3971976438175138E-2</v>
      </c>
      <c r="M2853" s="651">
        <f t="shared" si="4082"/>
        <v>4.0429443090560423E-2</v>
      </c>
      <c r="N2853" s="651">
        <f t="shared" si="4083"/>
        <v>5.1825703106396365E-2</v>
      </c>
      <c r="O2853" s="651">
        <f t="shared" si="4084"/>
        <v>3.554129719033159E-2</v>
      </c>
      <c r="P2853" s="651">
        <f t="shared" si="4085"/>
        <v>3.5850351981512464E-2</v>
      </c>
      <c r="Q2853" s="442">
        <f t="shared" si="4138"/>
        <v>3.966633633136122E-2</v>
      </c>
      <c r="R2853" s="442">
        <f t="shared" si="4139"/>
        <v>2.3633623498423004E-2</v>
      </c>
      <c r="S2853" s="442">
        <f t="shared" si="4140"/>
        <v>1.0533371299544137E-2</v>
      </c>
      <c r="T2853" s="442">
        <f t="shared" si="4141"/>
        <v>2.3971976438175138E-2</v>
      </c>
      <c r="V2853" s="442">
        <f t="shared" si="4143"/>
        <v>2.4451326891875878E-2</v>
      </c>
      <c r="W2853" s="445"/>
      <c r="X2853" s="265">
        <f>AVERAGE(Q2852:T2853)</f>
        <v>2.7799867875470365E-2</v>
      </c>
      <c r="Y2853" s="266">
        <v>407</v>
      </c>
    </row>
    <row r="2854" spans="3:30" ht="17.45" customHeight="1" x14ac:dyDescent="0.25">
      <c r="C2854" s="8">
        <f t="shared" si="4123"/>
        <v>45950</v>
      </c>
      <c r="D2854" s="260">
        <v>3.3584079786812236E-2</v>
      </c>
      <c r="E2854" s="261"/>
      <c r="F2854" s="260">
        <v>5.0219520718547635E-2</v>
      </c>
      <c r="G2854" s="262"/>
      <c r="H2854" s="261"/>
      <c r="I2854" s="260">
        <v>4.9212828122453499E-2</v>
      </c>
      <c r="J2854" s="261"/>
      <c r="K2854" s="263">
        <v>5.2115266347259229E-2</v>
      </c>
      <c r="L2854" s="261"/>
      <c r="M2854" s="264">
        <f t="shared" si="4082"/>
        <v>4.0773492222486767E-2</v>
      </c>
      <c r="N2854" s="264">
        <f t="shared" si="4083"/>
        <v>5.1378571589158664E-2</v>
      </c>
      <c r="O2854" s="264">
        <f t="shared" si="4084"/>
        <v>3.6646688736989369E-2</v>
      </c>
      <c r="P2854" s="264">
        <f t="shared" si="4085"/>
        <v>3.7090737250841367E-2</v>
      </c>
      <c r="Q2854" s="265">
        <f t="shared" ref="Q2854:Q2860" si="4144">IFERROR(AVERAGE(D2854:E2854),"")</f>
        <v>3.3584079786812236E-2</v>
      </c>
      <c r="R2854" s="265">
        <f t="shared" ref="R2854:R2860" si="4145">IFERROR(AVERAGE(F2854:H2854),"")</f>
        <v>5.0219520718547635E-2</v>
      </c>
      <c r="S2854" s="265">
        <f t="shared" ref="S2854:S2860" si="4146">IFERROR(AVERAGE(I2854:J2854),"")</f>
        <v>4.9212828122453499E-2</v>
      </c>
      <c r="T2854" s="265">
        <f t="shared" ref="T2854:T2860" si="4147">IFERROR(AVERAGE(K2854:L2854),"")</f>
        <v>5.2115266347259229E-2</v>
      </c>
      <c r="W2854" s="265">
        <f t="shared" ref="W2854:W2858" si="4148">AVERAGE(Q2854:T2854)</f>
        <v>4.6282923743768148E-2</v>
      </c>
    </row>
    <row r="2855" spans="3:30" ht="17.45" customHeight="1" x14ac:dyDescent="0.25">
      <c r="C2855" s="8">
        <f t="shared" si="4123"/>
        <v>45951</v>
      </c>
      <c r="D2855" s="260"/>
      <c r="E2855" s="261">
        <v>4.9312507522594001E-2</v>
      </c>
      <c r="F2855" s="260"/>
      <c r="G2855" s="402">
        <v>9.049988402530984E-2</v>
      </c>
      <c r="H2855" s="261"/>
      <c r="I2855" s="260"/>
      <c r="J2855" s="134">
        <v>7.6775890338890262E-2</v>
      </c>
      <c r="K2855" s="263"/>
      <c r="L2855" s="261">
        <v>5.5882781945017716E-2</v>
      </c>
      <c r="M2855" s="264">
        <f t="shared" si="4082"/>
        <v>4.1490657781041135E-2</v>
      </c>
      <c r="N2855" s="264">
        <f t="shared" si="4083"/>
        <v>5.3054830976755674E-2</v>
      </c>
      <c r="O2855" s="264">
        <f t="shared" si="4084"/>
        <v>3.898327480581551E-2</v>
      </c>
      <c r="P2855" s="264">
        <f t="shared" si="4085"/>
        <v>3.8432797364420263E-2</v>
      </c>
      <c r="Q2855" s="265">
        <f t="shared" si="4144"/>
        <v>4.9312507522594001E-2</v>
      </c>
      <c r="R2855" s="334">
        <f t="shared" si="4145"/>
        <v>9.049988402530984E-2</v>
      </c>
      <c r="S2855" s="334">
        <f t="shared" si="4146"/>
        <v>7.6775890338890262E-2</v>
      </c>
      <c r="T2855" s="265">
        <f t="shared" si="4147"/>
        <v>5.5882781945017716E-2</v>
      </c>
      <c r="W2855" s="265">
        <f t="shared" si="4148"/>
        <v>6.811776595795295E-2</v>
      </c>
    </row>
    <row r="2856" spans="3:30" ht="17.45" customHeight="1" x14ac:dyDescent="0.25">
      <c r="C2856" s="8">
        <f t="shared" si="4123"/>
        <v>45952</v>
      </c>
      <c r="D2856" s="332">
        <v>7.7997805303942014E-2</v>
      </c>
      <c r="E2856" s="261"/>
      <c r="F2856" s="260"/>
      <c r="G2856" s="262"/>
      <c r="H2856" s="134">
        <v>7.9207415203696757E-2</v>
      </c>
      <c r="I2856" s="260">
        <v>5.906815605733038E-2</v>
      </c>
      <c r="J2856" s="261"/>
      <c r="K2856" s="263">
        <v>4.6491441822730441E-2</v>
      </c>
      <c r="L2856" s="261"/>
      <c r="M2856" s="264">
        <f t="shared" si="4082"/>
        <v>4.1167600482254825E-2</v>
      </c>
      <c r="N2856" s="264">
        <f t="shared" si="4083"/>
        <v>5.3059481590823063E-2</v>
      </c>
      <c r="O2856" s="264">
        <f t="shared" si="4084"/>
        <v>3.8985189633103039E-2</v>
      </c>
      <c r="P2856" s="264">
        <f t="shared" si="4085"/>
        <v>3.899797053736738E-2</v>
      </c>
      <c r="Q2856" s="334">
        <f t="shared" si="4144"/>
        <v>7.7997805303942014E-2</v>
      </c>
      <c r="R2856" s="334">
        <f t="shared" si="4145"/>
        <v>7.9207415203696757E-2</v>
      </c>
      <c r="S2856" s="265">
        <f t="shared" si="4146"/>
        <v>5.906815605733038E-2</v>
      </c>
      <c r="T2856" s="265">
        <f t="shared" si="4147"/>
        <v>4.6491441822730441E-2</v>
      </c>
      <c r="W2856" s="265">
        <f t="shared" si="4148"/>
        <v>6.5691204596924901E-2</v>
      </c>
    </row>
    <row r="2857" spans="3:30" ht="17.45" customHeight="1" x14ac:dyDescent="0.25">
      <c r="C2857" s="8">
        <f t="shared" si="4123"/>
        <v>45953</v>
      </c>
      <c r="D2857" s="260"/>
      <c r="E2857" s="261">
        <v>3.5037889247024841E-2</v>
      </c>
      <c r="F2857" s="260"/>
      <c r="G2857" s="262">
        <v>5.4285930803088148E-2</v>
      </c>
      <c r="H2857" s="261"/>
      <c r="I2857" s="260"/>
      <c r="J2857" s="261">
        <v>5.0328039310988823E-2</v>
      </c>
      <c r="K2857" s="263"/>
      <c r="L2857" s="261">
        <v>4.3560219909588714E-2</v>
      </c>
      <c r="M2857" s="264">
        <f t="shared" si="4082"/>
        <v>4.0693407014460829E-2</v>
      </c>
      <c r="N2857" s="264">
        <f t="shared" si="4083"/>
        <v>5.2071402287064604E-2</v>
      </c>
      <c r="O2857" s="264">
        <f t="shared" si="4084"/>
        <v>3.8204528406372083E-2</v>
      </c>
      <c r="P2857" s="264">
        <f t="shared" si="4085"/>
        <v>3.8858265038375486E-2</v>
      </c>
      <c r="Q2857" s="265">
        <f t="shared" si="4144"/>
        <v>3.5037889247024841E-2</v>
      </c>
      <c r="R2857" s="265">
        <f t="shared" si="4145"/>
        <v>5.4285930803088148E-2</v>
      </c>
      <c r="S2857" s="265">
        <f t="shared" si="4146"/>
        <v>5.0328039310988823E-2</v>
      </c>
      <c r="T2857" s="265">
        <f t="shared" si="4147"/>
        <v>4.3560219909588714E-2</v>
      </c>
      <c r="W2857" s="265">
        <f t="shared" si="4148"/>
        <v>4.5803019817672631E-2</v>
      </c>
    </row>
    <row r="2858" spans="3:30" ht="17.45" customHeight="1" x14ac:dyDescent="0.25">
      <c r="C2858" s="48">
        <f t="shared" si="4123"/>
        <v>45954</v>
      </c>
      <c r="D2858" s="275">
        <v>5.6936258687492337E-2</v>
      </c>
      <c r="E2858" s="276"/>
      <c r="F2858" s="275">
        <v>5.8660308380998512E-2</v>
      </c>
      <c r="G2858" s="277"/>
      <c r="H2858" s="276">
        <v>5.70860958704765E-2</v>
      </c>
      <c r="I2858" s="275">
        <v>4.5449098183311581E-2</v>
      </c>
      <c r="J2858" s="276"/>
      <c r="K2858" s="278">
        <v>3.146398987243805E-2</v>
      </c>
      <c r="L2858" s="276"/>
      <c r="M2858" s="264">
        <f t="shared" si="4082"/>
        <v>4.0769922803894659E-2</v>
      </c>
      <c r="N2858" s="264">
        <f t="shared" si="4083"/>
        <v>4.8689088674338354E-2</v>
      </c>
      <c r="O2858" s="264">
        <f t="shared" si="4084"/>
        <v>3.7467372797539353E-2</v>
      </c>
      <c r="P2858" s="264">
        <f t="shared" si="4085"/>
        <v>3.8946339343215515E-2</v>
      </c>
      <c r="Q2858" s="265">
        <f t="shared" si="4144"/>
        <v>5.6936258687492337E-2</v>
      </c>
      <c r="R2858" s="265">
        <f t="shared" si="4145"/>
        <v>5.7873202125737502E-2</v>
      </c>
      <c r="S2858" s="265">
        <f t="shared" si="4146"/>
        <v>4.5449098183311581E-2</v>
      </c>
      <c r="T2858" s="265">
        <f t="shared" si="4147"/>
        <v>3.146398987243805E-2</v>
      </c>
      <c r="W2858" s="265">
        <f t="shared" si="4148"/>
        <v>4.7930637217244873E-2</v>
      </c>
      <c r="X2858" s="265">
        <f>AVERAGE(Q2854:T2858)</f>
        <v>5.4765110266712699E-2</v>
      </c>
      <c r="Y2858" s="266">
        <v>408</v>
      </c>
    </row>
    <row r="2859" spans="3:30" ht="17.45" customHeight="1" x14ac:dyDescent="0.25">
      <c r="C2859" s="435">
        <f t="shared" si="4123"/>
        <v>45955</v>
      </c>
      <c r="D2859" s="434"/>
      <c r="E2859" s="436">
        <v>1.2617954815044833E-2</v>
      </c>
      <c r="F2859" s="434"/>
      <c r="G2859" s="438">
        <v>3.7215452983645293E-2</v>
      </c>
      <c r="H2859" s="436"/>
      <c r="I2859" s="434"/>
      <c r="J2859" s="436">
        <v>1.5520453726211903E-2</v>
      </c>
      <c r="K2859" s="437"/>
      <c r="L2859" s="436">
        <v>1.8514125459633046E-2</v>
      </c>
      <c r="M2859" s="651">
        <f t="shared" si="4082"/>
        <v>3.9253857544996988E-2</v>
      </c>
      <c r="N2859" s="651">
        <f t="shared" si="4083"/>
        <v>4.8214787539680191E-2</v>
      </c>
      <c r="O2859" s="651">
        <f t="shared" si="4084"/>
        <v>3.6553513682476453E-2</v>
      </c>
      <c r="P2859" s="651">
        <f t="shared" si="4085"/>
        <v>3.8085767899963117E-2</v>
      </c>
      <c r="Q2859" s="442">
        <f t="shared" si="4144"/>
        <v>1.2617954815044833E-2</v>
      </c>
      <c r="R2859" s="442">
        <f t="shared" si="4145"/>
        <v>3.7215452983645293E-2</v>
      </c>
      <c r="S2859" s="442">
        <f t="shared" si="4146"/>
        <v>1.5520453726211903E-2</v>
      </c>
      <c r="T2859" s="442">
        <f t="shared" si="4147"/>
        <v>1.8514125459633046E-2</v>
      </c>
      <c r="V2859" s="442">
        <f t="shared" ref="V2859:V2860" si="4149">AVERAGE(Q2859:T2859)</f>
        <v>2.0966996746133768E-2</v>
      </c>
      <c r="W2859" s="445"/>
      <c r="X2859" s="257"/>
      <c r="Y2859" s="266">
        <v>408</v>
      </c>
    </row>
    <row r="2860" spans="3:30" ht="17.45" customHeight="1" x14ac:dyDescent="0.25">
      <c r="C2860" s="435">
        <f t="shared" si="4123"/>
        <v>45956</v>
      </c>
      <c r="D2860" s="434">
        <v>2.4304063914184857E-2</v>
      </c>
      <c r="E2860" s="436"/>
      <c r="F2860" s="434">
        <v>3.3535292988800237E-2</v>
      </c>
      <c r="G2860" s="438"/>
      <c r="H2860" s="436"/>
      <c r="I2860" s="434">
        <v>7.442034777157689E-3</v>
      </c>
      <c r="J2860" s="436"/>
      <c r="K2860" s="437">
        <v>1.4963764824269447E-2</v>
      </c>
      <c r="L2860" s="436"/>
      <c r="M2860" s="651">
        <f t="shared" si="4082"/>
        <v>3.8708995744148517E-2</v>
      </c>
      <c r="N2860" s="651">
        <f t="shared" si="4083"/>
        <v>4.8209213262358462E-2</v>
      </c>
      <c r="O2860" s="651">
        <f t="shared" si="4084"/>
        <v>3.6123732313676916E-2</v>
      </c>
      <c r="P2860" s="651">
        <f t="shared" si="4085"/>
        <v>3.7405254377695561E-2</v>
      </c>
      <c r="Q2860" s="442">
        <f t="shared" si="4144"/>
        <v>2.4304063914184857E-2</v>
      </c>
      <c r="R2860" s="442">
        <f t="shared" si="4145"/>
        <v>3.3535292988800237E-2</v>
      </c>
      <c r="S2860" s="442">
        <f t="shared" si="4146"/>
        <v>7.442034777157689E-3</v>
      </c>
      <c r="T2860" s="442">
        <f t="shared" si="4147"/>
        <v>1.4963764824269447E-2</v>
      </c>
      <c r="V2860" s="442">
        <f t="shared" si="4149"/>
        <v>2.0061289126103058E-2</v>
      </c>
      <c r="W2860" s="445"/>
      <c r="X2860" s="265">
        <f>AVERAGE(Q2859:T2860)</f>
        <v>2.0514142936118411E-2</v>
      </c>
      <c r="Y2860" s="266">
        <v>408</v>
      </c>
    </row>
    <row r="2861" spans="3:30" ht="17.45" customHeight="1" x14ac:dyDescent="0.25">
      <c r="C2861" s="8">
        <f t="shared" si="4123"/>
        <v>45957</v>
      </c>
      <c r="D2861" s="252"/>
      <c r="E2861" s="253">
        <v>3.2674782938191274E-2</v>
      </c>
      <c r="F2861" s="252"/>
      <c r="G2861" s="254">
        <v>5.2171462708646595E-2</v>
      </c>
      <c r="H2861" s="253"/>
      <c r="I2861" s="252"/>
      <c r="J2861" s="253">
        <v>5.5729721583866187E-2</v>
      </c>
      <c r="K2861" s="255"/>
      <c r="L2861" s="253">
        <v>3.4710815948825635E-2</v>
      </c>
      <c r="M2861" s="264">
        <f t="shared" si="4082"/>
        <v>3.8961202215345721E-2</v>
      </c>
      <c r="N2861" s="264">
        <f t="shared" si="4083"/>
        <v>4.8971842735600221E-2</v>
      </c>
      <c r="O2861" s="264">
        <f t="shared" si="4084"/>
        <v>3.7698267132749604E-2</v>
      </c>
      <c r="P2861" s="264">
        <f t="shared" si="4085"/>
        <v>3.7637238658269317E-2</v>
      </c>
      <c r="Q2861" s="265">
        <f t="shared" ref="Q2861:Q2867" si="4150">IFERROR(AVERAGE(D2861:E2861),"")</f>
        <v>3.2674782938191274E-2</v>
      </c>
      <c r="R2861" s="265">
        <f t="shared" ref="R2861:R2867" si="4151">IFERROR(AVERAGE(F2861:H2861),"")</f>
        <v>5.2171462708646595E-2</v>
      </c>
      <c r="S2861" s="265">
        <f t="shared" ref="S2861:S2867" si="4152">IFERROR(AVERAGE(I2861:J2861),"")</f>
        <v>5.5729721583866187E-2</v>
      </c>
      <c r="T2861" s="265">
        <f t="shared" ref="T2861:T2867" si="4153">IFERROR(AVERAGE(K2861:L2861),"")</f>
        <v>3.4710815948825635E-2</v>
      </c>
      <c r="W2861" s="265">
        <f t="shared" ref="W2861:W2865" si="4154">AVERAGE(Q2861:T2861)</f>
        <v>4.3821695794882425E-2</v>
      </c>
    </row>
    <row r="2862" spans="3:30" ht="17.45" customHeight="1" thickBot="1" x14ac:dyDescent="0.3">
      <c r="C2862" s="8">
        <f t="shared" si="4123"/>
        <v>45958</v>
      </c>
      <c r="D2862" s="252">
        <v>5.501846497341089E-2</v>
      </c>
      <c r="E2862" s="253"/>
      <c r="F2862" s="252"/>
      <c r="G2862" s="254"/>
      <c r="H2862" s="335">
        <v>0.11757258910374513</v>
      </c>
      <c r="I2862" s="252">
        <v>5.704256168723823E-2</v>
      </c>
      <c r="J2862" s="253"/>
      <c r="K2862" s="255">
        <v>4.4942368464953281E-2</v>
      </c>
      <c r="L2862" s="253"/>
      <c r="M2862" s="264">
        <f t="shared" si="4082"/>
        <v>4.0027477134483534E-2</v>
      </c>
      <c r="N2862" s="264">
        <f t="shared" si="4083"/>
        <v>5.1800582688627181E-2</v>
      </c>
      <c r="O2862" s="264">
        <f t="shared" si="4084"/>
        <v>3.9430124873159465E-2</v>
      </c>
      <c r="P2862" s="264">
        <f t="shared" si="4085"/>
        <v>3.860928451886881E-2</v>
      </c>
      <c r="Q2862" s="265">
        <f t="shared" si="4150"/>
        <v>5.501846497341089E-2</v>
      </c>
      <c r="R2862" s="334">
        <f t="shared" si="4151"/>
        <v>0.11757258910374513</v>
      </c>
      <c r="S2862" s="265">
        <f t="shared" si="4152"/>
        <v>5.704256168723823E-2</v>
      </c>
      <c r="T2862" s="265">
        <f t="shared" si="4153"/>
        <v>4.4942368464953281E-2</v>
      </c>
      <c r="W2862" s="265">
        <f t="shared" si="4154"/>
        <v>6.8643996057336884E-2</v>
      </c>
    </row>
    <row r="2863" spans="3:30" ht="17.45" customHeight="1" thickBot="1" x14ac:dyDescent="0.3">
      <c r="C2863" s="8">
        <f t="shared" si="4123"/>
        <v>45959</v>
      </c>
      <c r="D2863" s="260"/>
      <c r="E2863" s="134">
        <v>0.10124699193840855</v>
      </c>
      <c r="F2863" s="260"/>
      <c r="G2863" s="402">
        <v>0.11040201026277871</v>
      </c>
      <c r="H2863" s="261"/>
      <c r="I2863" s="260"/>
      <c r="J2863" s="134">
        <v>7.8289551423001869E-2</v>
      </c>
      <c r="K2863" s="263"/>
      <c r="L2863" s="134">
        <v>9.1468219581479271E-2</v>
      </c>
      <c r="M2863" s="264">
        <f t="shared" si="4082"/>
        <v>4.1999445522248616E-2</v>
      </c>
      <c r="N2863" s="264">
        <f t="shared" si="4083"/>
        <v>5.3706608692217321E-2</v>
      </c>
      <c r="O2863" s="264">
        <f t="shared" si="4084"/>
        <v>4.0856055909573377E-2</v>
      </c>
      <c r="P2863" s="264">
        <f t="shared" si="4085"/>
        <v>4.0224813326187693E-2</v>
      </c>
      <c r="Q2863" s="334">
        <f t="shared" si="4150"/>
        <v>0.10124699193840855</v>
      </c>
      <c r="R2863" s="334">
        <f t="shared" si="4151"/>
        <v>0.11040201026277871</v>
      </c>
      <c r="S2863" s="334">
        <f t="shared" si="4152"/>
        <v>7.8289551423001869E-2</v>
      </c>
      <c r="T2863" s="334">
        <f t="shared" si="4153"/>
        <v>9.1468219581479271E-2</v>
      </c>
      <c r="W2863" s="334">
        <f t="shared" si="4154"/>
        <v>9.5351693301417101E-2</v>
      </c>
      <c r="Z2863" s="514" t="s">
        <v>85</v>
      </c>
      <c r="AA2863" s="515">
        <v>2025</v>
      </c>
      <c r="AB2863" s="516"/>
      <c r="AC2863" s="516"/>
      <c r="AD2863" s="516"/>
    </row>
    <row r="2864" spans="3:30" ht="17.45" customHeight="1" x14ac:dyDescent="0.25">
      <c r="C2864" s="48">
        <f t="shared" si="4123"/>
        <v>45960</v>
      </c>
      <c r="D2864" s="133">
        <v>0.11073777272966866</v>
      </c>
      <c r="E2864" s="276"/>
      <c r="F2864" s="275">
        <v>5.9748737056922643E-2</v>
      </c>
      <c r="G2864" s="277"/>
      <c r="H2864" s="276">
        <v>5.5395308505595361E-2</v>
      </c>
      <c r="I2864" s="275">
        <v>4.7772118003456855E-2</v>
      </c>
      <c r="J2864" s="276"/>
      <c r="K2864" s="278">
        <v>6.6845179481303543E-2</v>
      </c>
      <c r="L2864" s="276"/>
      <c r="M2864" s="264">
        <f t="shared" si="4082"/>
        <v>4.3905219958846504E-2</v>
      </c>
      <c r="N2864" s="264">
        <f t="shared" si="4083"/>
        <v>5.4179448387115289E-2</v>
      </c>
      <c r="O2864" s="264">
        <f t="shared" si="4084"/>
        <v>4.0822360846697027E-2</v>
      </c>
      <c r="P2864" s="264">
        <f t="shared" si="4085"/>
        <v>4.1516538222976136E-2</v>
      </c>
      <c r="Q2864" s="334">
        <f t="shared" si="4150"/>
        <v>0.11073777272966866</v>
      </c>
      <c r="R2864" s="265">
        <f t="shared" si="4151"/>
        <v>5.7572022781259002E-2</v>
      </c>
      <c r="S2864" s="265">
        <f t="shared" si="4152"/>
        <v>4.7772118003456855E-2</v>
      </c>
      <c r="T2864" s="265">
        <f t="shared" si="4153"/>
        <v>6.6845179481303543E-2</v>
      </c>
      <c r="W2864" s="334">
        <f t="shared" si="4154"/>
        <v>7.073177324892202E-2</v>
      </c>
      <c r="Z2864" s="517" t="s">
        <v>35</v>
      </c>
      <c r="AA2864" s="517" t="s">
        <v>1</v>
      </c>
      <c r="AB2864" s="517" t="s">
        <v>2</v>
      </c>
      <c r="AC2864" s="517" t="s">
        <v>9</v>
      </c>
      <c r="AD2864" s="517" t="s">
        <v>12</v>
      </c>
    </row>
    <row r="2865" spans="3:30" ht="17.45" customHeight="1" thickBot="1" x14ac:dyDescent="0.3">
      <c r="C2865" s="116">
        <f t="shared" si="4123"/>
        <v>45961</v>
      </c>
      <c r="D2865" s="126"/>
      <c r="E2865" s="129">
        <v>3.0194783554443053E-2</v>
      </c>
      <c r="F2865" s="126"/>
      <c r="G2865" s="128">
        <v>4.0506442740323716E-2</v>
      </c>
      <c r="H2865" s="129"/>
      <c r="I2865" s="126"/>
      <c r="J2865" s="129">
        <v>4.2536508559784449E-2</v>
      </c>
      <c r="K2865" s="130"/>
      <c r="L2865" s="129">
        <v>3.572670435215481E-2</v>
      </c>
      <c r="M2865" s="140">
        <f t="shared" si="4082"/>
        <v>4.3691749496205599E-2</v>
      </c>
      <c r="N2865" s="140">
        <f t="shared" si="4083"/>
        <v>5.3513662807799886E-2</v>
      </c>
      <c r="O2865" s="140">
        <f t="shared" si="4084"/>
        <v>3.9954277473312927E-2</v>
      </c>
      <c r="P2865" s="140">
        <f t="shared" si="4085"/>
        <v>4.1099714407922899E-2</v>
      </c>
      <c r="Q2865" s="308">
        <f t="shared" si="4150"/>
        <v>3.0194783554443053E-2</v>
      </c>
      <c r="R2865" s="308">
        <f t="shared" si="4151"/>
        <v>4.0506442740323716E-2</v>
      </c>
      <c r="S2865" s="308">
        <f t="shared" si="4152"/>
        <v>4.2536508559784449E-2</v>
      </c>
      <c r="T2865" s="308">
        <f t="shared" si="4153"/>
        <v>3.572670435215481E-2</v>
      </c>
      <c r="U2865" s="315"/>
      <c r="V2865" s="315"/>
      <c r="W2865" s="308">
        <f t="shared" si="4154"/>
        <v>3.7241109801676504E-2</v>
      </c>
      <c r="X2865" s="265">
        <f>AVERAGE(Q2861:T2865)</f>
        <v>6.3158053640846992E-2</v>
      </c>
      <c r="Y2865" s="266">
        <v>409</v>
      </c>
      <c r="Z2865" s="518" t="s">
        <v>58</v>
      </c>
      <c r="AA2865" s="519">
        <f>AVERAGE(D2835:E2865)</f>
        <v>4.3462947816768974E-2</v>
      </c>
      <c r="AB2865" s="519">
        <f>AVERAGE(F2835:H2865)</f>
        <v>5.3799642674704412E-2</v>
      </c>
      <c r="AC2865" s="519">
        <f>AVERAGE(I2835:J2865)</f>
        <v>4.0877655934215974E-2</v>
      </c>
      <c r="AD2865" s="519">
        <f>AVERAGE(K2835:L2865)</f>
        <v>4.132976938843351E-2</v>
      </c>
    </row>
    <row r="2866" spans="3:30" ht="17.45" customHeight="1" x14ac:dyDescent="0.25">
      <c r="C2866" s="465">
        <f t="shared" si="4123"/>
        <v>45962</v>
      </c>
      <c r="D2866" s="469">
        <v>2.0348442230773853E-2</v>
      </c>
      <c r="E2866" s="470"/>
      <c r="F2866" s="469">
        <v>4.4428403425500161E-2</v>
      </c>
      <c r="G2866" s="472"/>
      <c r="H2866" s="470"/>
      <c r="I2866" s="469">
        <v>1.5543520213152244E-2</v>
      </c>
      <c r="J2866" s="470"/>
      <c r="K2866" s="471">
        <v>1.5872503550742753E-2</v>
      </c>
      <c r="L2866" s="470"/>
      <c r="M2866" s="651">
        <f t="shared" si="4082"/>
        <v>4.3080279103399989E-2</v>
      </c>
      <c r="N2866" s="651">
        <f t="shared" si="4083"/>
        <v>5.3353090171479101E-2</v>
      </c>
      <c r="O2866" s="651">
        <f t="shared" si="4084"/>
        <v>3.9006821614844249E-2</v>
      </c>
      <c r="P2866" s="651">
        <f t="shared" si="4085"/>
        <v>4.0545261866813079E-2</v>
      </c>
      <c r="Q2866" s="442">
        <f t="shared" si="4150"/>
        <v>2.0348442230773853E-2</v>
      </c>
      <c r="R2866" s="442">
        <f t="shared" si="4151"/>
        <v>4.4428403425500161E-2</v>
      </c>
      <c r="S2866" s="442">
        <f t="shared" si="4152"/>
        <v>1.5543520213152244E-2</v>
      </c>
      <c r="T2866" s="442">
        <f t="shared" si="4153"/>
        <v>1.5872503550742753E-2</v>
      </c>
      <c r="V2866" s="442">
        <f t="shared" ref="V2866:V2867" si="4155">AVERAGE(Q2866:T2866)</f>
        <v>2.4048217355042253E-2</v>
      </c>
      <c r="W2866" s="445"/>
      <c r="X2866" s="257"/>
      <c r="Y2866" s="266">
        <v>409</v>
      </c>
      <c r="Z2866" s="518" t="s">
        <v>59</v>
      </c>
      <c r="AA2866" s="519">
        <f>MAX(D2835:E2865)</f>
        <v>0.11073777272966866</v>
      </c>
      <c r="AB2866" s="519">
        <f>MAX(F2835:H2865)</f>
        <v>0.11757258910374513</v>
      </c>
      <c r="AC2866" s="519">
        <f>MAX(I2835:J2865)</f>
        <v>7.8289551423001869E-2</v>
      </c>
      <c r="AD2866" s="519">
        <f>MAX(K2835:L2865)</f>
        <v>0.13212554514675548</v>
      </c>
    </row>
    <row r="2867" spans="3:30" ht="17.45" customHeight="1" thickBot="1" x14ac:dyDescent="0.3">
      <c r="C2867" s="435">
        <f t="shared" si="4123"/>
        <v>45963</v>
      </c>
      <c r="D2867" s="434"/>
      <c r="E2867" s="436">
        <v>2.0830574843131312E-2</v>
      </c>
      <c r="F2867" s="434"/>
      <c r="G2867" s="438">
        <v>2.9623356689353491E-2</v>
      </c>
      <c r="H2867" s="436"/>
      <c r="I2867" s="434"/>
      <c r="J2867" s="436">
        <v>1.1060407579170728E-2</v>
      </c>
      <c r="K2867" s="437"/>
      <c r="L2867" s="436">
        <v>2.0162906575055012E-2</v>
      </c>
      <c r="M2867" s="651">
        <f t="shared" si="4082"/>
        <v>4.160614992047789E-2</v>
      </c>
      <c r="N2867" s="651">
        <f t="shared" si="4083"/>
        <v>5.3078912640674297E-2</v>
      </c>
      <c r="O2867" s="651">
        <f t="shared" si="4084"/>
        <v>3.8240699492940955E-2</v>
      </c>
      <c r="P2867" s="651">
        <f t="shared" si="4085"/>
        <v>3.9966083236428675E-2</v>
      </c>
      <c r="Q2867" s="442">
        <f t="shared" si="4150"/>
        <v>2.0830574843131312E-2</v>
      </c>
      <c r="R2867" s="442">
        <f t="shared" si="4151"/>
        <v>2.9623356689353491E-2</v>
      </c>
      <c r="S2867" s="442">
        <f t="shared" si="4152"/>
        <v>1.1060407579170728E-2</v>
      </c>
      <c r="T2867" s="442">
        <f t="shared" si="4153"/>
        <v>2.0162906575055012E-2</v>
      </c>
      <c r="V2867" s="442">
        <f t="shared" si="4155"/>
        <v>2.0419311421677633E-2</v>
      </c>
      <c r="W2867" s="445"/>
      <c r="X2867" s="265">
        <f>AVERAGE(Q2866:T2867)</f>
        <v>2.2233764388359945E-2</v>
      </c>
      <c r="Y2867" s="266">
        <v>409</v>
      </c>
      <c r="Z2867" s="520" t="s">
        <v>128</v>
      </c>
      <c r="AA2867" s="521">
        <f>COUNTIF(D2835:E2865,"&gt;=0.075")</f>
        <v>3</v>
      </c>
      <c r="AB2867" s="521">
        <f>COUNTIF(F2835:H2865,"&gt;=0.075")</f>
        <v>6</v>
      </c>
      <c r="AC2867" s="521">
        <f>COUNTIF(I2835:J2865,"&gt;=0.075")</f>
        <v>2</v>
      </c>
      <c r="AD2867" s="521">
        <f>COUNTIF(K2835:L2865,"&gt;=0.075")</f>
        <v>2</v>
      </c>
    </row>
    <row r="2868" spans="3:30" ht="17.45" customHeight="1" thickBot="1" x14ac:dyDescent="0.3">
      <c r="C2868" s="8">
        <f t="shared" si="4123"/>
        <v>45964</v>
      </c>
      <c r="D2868" s="260">
        <v>3.0557983442459767E-2</v>
      </c>
      <c r="E2868" s="261"/>
      <c r="F2868" s="260"/>
      <c r="G2868" s="262"/>
      <c r="H2868" s="261">
        <v>5.068478260304058E-2</v>
      </c>
      <c r="I2868" s="260">
        <v>5.308276719096449E-2</v>
      </c>
      <c r="J2868" s="261"/>
      <c r="K2868" s="263">
        <v>2.7864905232423194E-2</v>
      </c>
      <c r="L2868" s="261"/>
      <c r="M2868" s="264">
        <f t="shared" ref="M2868:M2930" si="4156">IF(SUM(D2868:E2868)&gt;0,IFERROR(AVERAGE(D2839:E2868),""),"")</f>
        <v>4.1752025486896223E-2</v>
      </c>
      <c r="N2868" s="264">
        <f t="shared" ref="N2868:N2930" si="4157">IF(SUM(F2868:H2868)&gt;0,IFERROR(AVERAGE(F2839:H2868),""),"")</f>
        <v>5.3868924421200184E-2</v>
      </c>
      <c r="O2868" s="264">
        <f t="shared" ref="O2868:O2930" si="4158">IF(SUM(I2868:J2868)&gt;0,IFERROR(AVERAGE(I2839:J2868),""),"")</f>
        <v>3.931441789812317E-2</v>
      </c>
      <c r="P2868" s="264">
        <f t="shared" ref="P2868:P2930" si="4159">IF(SUM(K2868:L2868)&gt;0,IFERROR(AVERAGE(K2839:L2868),""),"")</f>
        <v>4.0106099063840231E-2</v>
      </c>
      <c r="Q2868" s="265">
        <f t="shared" ref="Q2868:Q2871" si="4160">IFERROR(AVERAGE(D2868:E2868),"")</f>
        <v>3.0557983442459767E-2</v>
      </c>
      <c r="R2868" s="265">
        <f t="shared" ref="R2868:R2871" si="4161">IFERROR(AVERAGE(F2868:H2868),"")</f>
        <v>5.068478260304058E-2</v>
      </c>
      <c r="S2868" s="265">
        <f t="shared" ref="S2868:S2871" si="4162">IFERROR(AVERAGE(I2868:J2868),"")</f>
        <v>5.308276719096449E-2</v>
      </c>
      <c r="T2868" s="265">
        <f t="shared" ref="T2868:T2871" si="4163">IFERROR(AVERAGE(K2868:L2868),"")</f>
        <v>2.7864905232423194E-2</v>
      </c>
      <c r="W2868" s="265">
        <f t="shared" ref="W2868:W2871" si="4164">AVERAGE(Q2868:T2868)</f>
        <v>4.0547609617222008E-2</v>
      </c>
      <c r="AC2868" s="664">
        <f>SUM(AA2867:AD2867)</f>
        <v>13</v>
      </c>
      <c r="AD2868" s="522">
        <f>AVERAGE(AA2865:AD2865)</f>
        <v>4.4867503953530716E-2</v>
      </c>
    </row>
    <row r="2869" spans="3:30" ht="17.45" customHeight="1" x14ac:dyDescent="0.25">
      <c r="C2869" s="8">
        <f t="shared" ref="C2869:C2880" si="4165">C2868+1</f>
        <v>45965</v>
      </c>
      <c r="D2869" s="260"/>
      <c r="E2869" s="261">
        <v>3.2109124423333628E-2</v>
      </c>
      <c r="F2869" s="260"/>
      <c r="G2869" s="262">
        <v>4.59592630579711E-2</v>
      </c>
      <c r="H2869" s="261"/>
      <c r="I2869" s="260"/>
      <c r="J2869" s="261">
        <v>5.651248844797168E-2</v>
      </c>
      <c r="K2869" s="263"/>
      <c r="L2869" s="261">
        <v>3.2942722256784511E-2</v>
      </c>
      <c r="M2869" s="264">
        <f t="shared" si="4156"/>
        <v>4.1899531091346739E-2</v>
      </c>
      <c r="N2869" s="264">
        <f t="shared" si="4157"/>
        <v>5.4474561414900334E-2</v>
      </c>
      <c r="O2869" s="264">
        <f t="shared" si="4158"/>
        <v>4.082925571185312E-2</v>
      </c>
      <c r="P2869" s="264">
        <f t="shared" si="4159"/>
        <v>4.0361772477657723E-2</v>
      </c>
      <c r="Q2869" s="265">
        <f t="shared" si="4160"/>
        <v>3.2109124423333628E-2</v>
      </c>
      <c r="R2869" s="265">
        <f t="shared" si="4161"/>
        <v>4.59592630579711E-2</v>
      </c>
      <c r="S2869" s="265">
        <f t="shared" si="4162"/>
        <v>5.651248844797168E-2</v>
      </c>
      <c r="T2869" s="265">
        <f t="shared" si="4163"/>
        <v>3.2942722256784511E-2</v>
      </c>
      <c r="W2869" s="265">
        <f t="shared" si="4164"/>
        <v>4.1880899546515235E-2</v>
      </c>
      <c r="AA2869" s="605">
        <f>AA2865-AA2834</f>
        <v>1.4241486797246655E-3</v>
      </c>
      <c r="AB2869" s="605">
        <f t="shared" ref="AB2869:AD2869" si="4166">AB2865-AB2834</f>
        <v>4.2720390139130981E-4</v>
      </c>
      <c r="AC2869" s="605">
        <f t="shared" si="4166"/>
        <v>6.9425886264148778E-3</v>
      </c>
      <c r="AD2869" s="605">
        <f t="shared" si="4166"/>
        <v>1.1283254669224863E-3</v>
      </c>
    </row>
    <row r="2870" spans="3:30" ht="17.45" customHeight="1" x14ac:dyDescent="0.25">
      <c r="C2870" s="48">
        <f t="shared" si="4165"/>
        <v>45966</v>
      </c>
      <c r="D2870" s="275">
        <v>3.967615952620978E-2</v>
      </c>
      <c r="E2870" s="276"/>
      <c r="F2870" s="275">
        <v>6.1026532179925479E-2</v>
      </c>
      <c r="G2870" s="277"/>
      <c r="H2870" s="276">
        <v>5.9359299346849567E-2</v>
      </c>
      <c r="I2870" s="275">
        <v>6.5892083042081329E-2</v>
      </c>
      <c r="J2870" s="276"/>
      <c r="K2870" s="278">
        <v>3.0408664583418493E-2</v>
      </c>
      <c r="L2870" s="276"/>
      <c r="M2870" s="264">
        <f t="shared" si="4156"/>
        <v>4.2344820803302555E-2</v>
      </c>
      <c r="N2870" s="264">
        <f t="shared" si="4157"/>
        <v>5.5271168255827785E-2</v>
      </c>
      <c r="O2870" s="264">
        <f t="shared" si="4158"/>
        <v>4.1478449865938558E-2</v>
      </c>
      <c r="P2870" s="264">
        <f t="shared" si="4159"/>
        <v>4.0715817829124964E-2</v>
      </c>
      <c r="Q2870" s="265">
        <f t="shared" si="4160"/>
        <v>3.967615952620978E-2</v>
      </c>
      <c r="R2870" s="265">
        <f t="shared" si="4161"/>
        <v>6.0192915763387519E-2</v>
      </c>
      <c r="S2870" s="265">
        <f t="shared" si="4162"/>
        <v>6.5892083042081329E-2</v>
      </c>
      <c r="T2870" s="265">
        <f t="shared" si="4163"/>
        <v>3.0408664583418493E-2</v>
      </c>
      <c r="W2870" s="265">
        <f t="shared" si="4164"/>
        <v>4.9042455728774276E-2</v>
      </c>
      <c r="AD2870" s="605">
        <f>AD2868-AD2837</f>
        <v>2.4805666686133349E-3</v>
      </c>
    </row>
    <row r="2871" spans="3:30" ht="17.45" customHeight="1" x14ac:dyDescent="0.25">
      <c r="C2871" s="8">
        <f t="shared" si="4165"/>
        <v>45967</v>
      </c>
      <c r="D2871" s="260"/>
      <c r="E2871" s="261">
        <v>4.379833903727455E-2</v>
      </c>
      <c r="F2871" s="260"/>
      <c r="G2871" s="402">
        <v>8.1167795275084886E-2</v>
      </c>
      <c r="H2871" s="261"/>
      <c r="I2871" s="260"/>
      <c r="J2871" s="261">
        <v>6.2214288153849065E-2</v>
      </c>
      <c r="K2871" s="263"/>
      <c r="L2871" s="261">
        <v>5.5088965522410598E-2</v>
      </c>
      <c r="M2871" s="264">
        <f t="shared" si="4156"/>
        <v>4.2556752728211508E-2</v>
      </c>
      <c r="N2871" s="264">
        <f t="shared" si="4157"/>
        <v>5.6220604253437355E-2</v>
      </c>
      <c r="O2871" s="264">
        <f t="shared" si="4158"/>
        <v>4.2400560941807421E-2</v>
      </c>
      <c r="P2871" s="264">
        <f t="shared" si="4159"/>
        <v>4.1177948018872819E-2</v>
      </c>
      <c r="Q2871" s="265">
        <f t="shared" si="4160"/>
        <v>4.379833903727455E-2</v>
      </c>
      <c r="R2871" s="334">
        <f t="shared" si="4161"/>
        <v>8.1167795275084886E-2</v>
      </c>
      <c r="S2871" s="265">
        <f t="shared" si="4162"/>
        <v>6.2214288153849065E-2</v>
      </c>
      <c r="T2871" s="265">
        <f t="shared" si="4163"/>
        <v>5.5088965522410598E-2</v>
      </c>
      <c r="W2871" s="265">
        <f t="shared" si="4164"/>
        <v>6.0567346997154776E-2</v>
      </c>
    </row>
    <row r="2872" spans="3:30" ht="17.45" customHeight="1" x14ac:dyDescent="0.25">
      <c r="C2872" s="8">
        <f t="shared" si="4165"/>
        <v>45968</v>
      </c>
      <c r="D2872" s="260">
        <v>2.8898895401841727E-2</v>
      </c>
      <c r="E2872" s="261"/>
      <c r="F2872" s="260">
        <v>4.679823142503492E-2</v>
      </c>
      <c r="G2872" s="262"/>
      <c r="H2872" s="261"/>
      <c r="I2872" s="260">
        <v>3.8781340639869238E-2</v>
      </c>
      <c r="J2872" s="261"/>
      <c r="K2872" s="263">
        <v>2.9958735805765527E-2</v>
      </c>
      <c r="L2872" s="261"/>
      <c r="M2872" s="264">
        <f t="shared" si="4156"/>
        <v>4.253837521490958E-2</v>
      </c>
      <c r="N2872" s="264">
        <f t="shared" si="4157"/>
        <v>5.5841013966027871E-2</v>
      </c>
      <c r="O2872" s="264">
        <f t="shared" si="4158"/>
        <v>4.1595109582097771E-2</v>
      </c>
      <c r="P2872" s="264">
        <f t="shared" si="4159"/>
        <v>4.1362958288918443E-2</v>
      </c>
      <c r="Q2872" s="265">
        <f t="shared" ref="Q2872:Q2878" si="4167">IFERROR(AVERAGE(D2872:E2872),"")</f>
        <v>2.8898895401841727E-2</v>
      </c>
      <c r="R2872" s="265">
        <f t="shared" ref="R2872:R2878" si="4168">IFERROR(AVERAGE(F2872:H2872),"")</f>
        <v>4.679823142503492E-2</v>
      </c>
      <c r="S2872" s="265">
        <f t="shared" ref="S2872:S2878" si="4169">IFERROR(AVERAGE(I2872:J2872),"")</f>
        <v>3.8781340639869238E-2</v>
      </c>
      <c r="T2872" s="265">
        <f t="shared" ref="T2872:T2878" si="4170">IFERROR(AVERAGE(K2872:L2872),"")</f>
        <v>2.9958735805765527E-2</v>
      </c>
      <c r="W2872" s="265">
        <f t="shared" ref="W2872" si="4171">AVERAGE(Q2872:T2872)</f>
        <v>3.6109300818127854E-2</v>
      </c>
      <c r="X2872" s="265">
        <f>AVERAGE(Q2868:T2872)</f>
        <v>4.5629522541558845E-2</v>
      </c>
      <c r="Y2872" s="266">
        <v>410</v>
      </c>
    </row>
    <row r="2873" spans="3:30" ht="17.45" customHeight="1" x14ac:dyDescent="0.25">
      <c r="C2873" s="435">
        <f t="shared" si="4165"/>
        <v>45969</v>
      </c>
      <c r="D2873" s="434"/>
      <c r="E2873" s="436">
        <v>6.4843118640189074E-2</v>
      </c>
      <c r="F2873" s="434"/>
      <c r="G2873" s="438">
        <v>5.9617074717919702E-2</v>
      </c>
      <c r="H2873" s="436"/>
      <c r="I2873" s="434"/>
      <c r="J2873" s="436">
        <v>1.2963270187736568E-2</v>
      </c>
      <c r="K2873" s="437"/>
      <c r="L2873" s="436">
        <v>3.143822755186465E-2</v>
      </c>
      <c r="M2873" s="651">
        <f t="shared" si="4156"/>
        <v>4.3444155205791278E-2</v>
      </c>
      <c r="N2873" s="651">
        <f t="shared" si="4157"/>
        <v>5.4769910712223369E-2</v>
      </c>
      <c r="O2873" s="651">
        <f t="shared" si="4158"/>
        <v>4.0464923969959092E-2</v>
      </c>
      <c r="P2873" s="651">
        <f t="shared" si="4159"/>
        <v>4.1072645486826771E-2</v>
      </c>
      <c r="Q2873" s="442">
        <f t="shared" si="4167"/>
        <v>6.4843118640189074E-2</v>
      </c>
      <c r="R2873" s="442">
        <f t="shared" si="4168"/>
        <v>5.9617074717919702E-2</v>
      </c>
      <c r="S2873" s="442">
        <f t="shared" si="4169"/>
        <v>1.2963270187736568E-2</v>
      </c>
      <c r="T2873" s="442">
        <f t="shared" si="4170"/>
        <v>3.143822755186465E-2</v>
      </c>
      <c r="V2873" s="442">
        <f t="shared" ref="V2873:V2874" si="4172">AVERAGE(Q2873:T2873)</f>
        <v>4.2215422774427497E-2</v>
      </c>
      <c r="W2873" s="445"/>
      <c r="X2873" s="257"/>
      <c r="Y2873" s="266">
        <v>410</v>
      </c>
    </row>
    <row r="2874" spans="3:30" ht="17.45" customHeight="1" x14ac:dyDescent="0.25">
      <c r="C2874" s="435">
        <f t="shared" si="4165"/>
        <v>45970</v>
      </c>
      <c r="D2874" s="497">
        <v>0.10582401622776852</v>
      </c>
      <c r="E2874" s="436"/>
      <c r="F2874" s="434"/>
      <c r="G2874" s="438"/>
      <c r="H2874" s="436">
        <v>3.3362383527134012E-2</v>
      </c>
      <c r="I2874" s="434">
        <v>1.3116965362299492E-2</v>
      </c>
      <c r="J2874" s="436"/>
      <c r="K2874" s="437">
        <v>2.0483567159962811E-2</v>
      </c>
      <c r="L2874" s="436"/>
      <c r="M2874" s="651">
        <f t="shared" si="4156"/>
        <v>4.5885547178405615E-2</v>
      </c>
      <c r="N2874" s="651">
        <f t="shared" si="4157"/>
        <v>5.3603536179232442E-2</v>
      </c>
      <c r="O2874" s="651">
        <f t="shared" si="4158"/>
        <v>3.9403837220014552E-2</v>
      </c>
      <c r="P2874" s="651">
        <f t="shared" si="4159"/>
        <v>4.0591930520037137E-2</v>
      </c>
      <c r="Q2874" s="468">
        <f t="shared" si="4167"/>
        <v>0.10582401622776852</v>
      </c>
      <c r="R2874" s="442">
        <f t="shared" si="4168"/>
        <v>3.3362383527134012E-2</v>
      </c>
      <c r="S2874" s="442">
        <f t="shared" si="4169"/>
        <v>1.3116965362299492E-2</v>
      </c>
      <c r="T2874" s="442">
        <f t="shared" si="4170"/>
        <v>2.0483567159962811E-2</v>
      </c>
      <c r="V2874" s="442">
        <f t="shared" si="4172"/>
        <v>4.3196733069291213E-2</v>
      </c>
      <c r="W2874" s="445"/>
      <c r="X2874" s="265">
        <f>AVERAGE(Q2873:T2874)</f>
        <v>4.2706077921859348E-2</v>
      </c>
      <c r="Y2874" s="266">
        <v>410</v>
      </c>
    </row>
    <row r="2875" spans="3:30" ht="17.45" customHeight="1" x14ac:dyDescent="0.25">
      <c r="C2875" s="8">
        <f t="shared" si="4165"/>
        <v>45971</v>
      </c>
      <c r="D2875" s="260"/>
      <c r="E2875" s="261">
        <v>6.3354675299298863E-2</v>
      </c>
      <c r="F2875" s="260"/>
      <c r="G2875" s="402">
        <v>8.9546488126815565E-2</v>
      </c>
      <c r="H2875" s="261"/>
      <c r="I2875" s="260"/>
      <c r="J2875" s="134">
        <v>7.2447668595062312E-2</v>
      </c>
      <c r="K2875" s="263"/>
      <c r="L2875" s="134">
        <v>7.6798773339734394E-2</v>
      </c>
      <c r="M2875" s="264">
        <f t="shared" si="4156"/>
        <v>4.7061134755788978E-2</v>
      </c>
      <c r="N2875" s="264">
        <f t="shared" si="4157"/>
        <v>5.5409906636531475E-2</v>
      </c>
      <c r="O2875" s="264">
        <f t="shared" si="4158"/>
        <v>4.1428063427960557E-2</v>
      </c>
      <c r="P2875" s="264">
        <f t="shared" si="4159"/>
        <v>4.1977852907909181E-2</v>
      </c>
      <c r="Q2875" s="265">
        <f t="shared" si="4167"/>
        <v>6.3354675299298863E-2</v>
      </c>
      <c r="R2875" s="334">
        <f t="shared" si="4168"/>
        <v>8.9546488126815565E-2</v>
      </c>
      <c r="S2875" s="334">
        <f t="shared" si="4169"/>
        <v>7.2447668595062312E-2</v>
      </c>
      <c r="T2875" s="334">
        <f t="shared" si="4170"/>
        <v>7.6798773339734394E-2</v>
      </c>
      <c r="W2875" s="334">
        <f t="shared" ref="W2875:W2878" si="4173">AVERAGE(Q2875:T2875)</f>
        <v>7.553690134022778E-2</v>
      </c>
    </row>
    <row r="2876" spans="3:30" ht="17.45" customHeight="1" x14ac:dyDescent="0.25">
      <c r="C2876" s="48">
        <f t="shared" si="4165"/>
        <v>45972</v>
      </c>
      <c r="D2876" s="275">
        <v>6.2924127013499434E-2</v>
      </c>
      <c r="E2876" s="276"/>
      <c r="F2876" s="133">
        <v>0.17398561272824911</v>
      </c>
      <c r="G2876" s="277"/>
      <c r="H2876" s="606">
        <v>0.16579415184724333</v>
      </c>
      <c r="I2876" s="275">
        <v>4.6271802765534081E-2</v>
      </c>
      <c r="J2876" s="276"/>
      <c r="K2876" s="278">
        <v>6.5887295004084578E-2</v>
      </c>
      <c r="L2876" s="276"/>
      <c r="M2876" s="264">
        <f t="shared" si="4156"/>
        <v>4.8153240469321602E-2</v>
      </c>
      <c r="N2876" s="264">
        <f t="shared" si="4157"/>
        <v>6.3816493910984387E-2</v>
      </c>
      <c r="O2876" s="264">
        <f t="shared" si="4158"/>
        <v>4.2561589576482484E-2</v>
      </c>
      <c r="P2876" s="264">
        <f t="shared" si="4159"/>
        <v>4.3563444740426317E-2</v>
      </c>
      <c r="Q2876" s="265">
        <f t="shared" si="4167"/>
        <v>6.2924127013499434E-2</v>
      </c>
      <c r="R2876" s="334">
        <f t="shared" si="4168"/>
        <v>0.16988988228774621</v>
      </c>
      <c r="S2876" s="265">
        <f t="shared" si="4169"/>
        <v>4.6271802765534081E-2</v>
      </c>
      <c r="T2876" s="265">
        <f t="shared" si="4170"/>
        <v>6.5887295004084578E-2</v>
      </c>
      <c r="W2876" s="334">
        <f t="shared" si="4173"/>
        <v>8.6243276767716079E-2</v>
      </c>
    </row>
    <row r="2877" spans="3:30" ht="17.45" customHeight="1" x14ac:dyDescent="0.25">
      <c r="C2877" s="8">
        <f t="shared" si="4165"/>
        <v>45973</v>
      </c>
      <c r="D2877" s="260"/>
      <c r="E2877" s="134">
        <v>0.10156532498569919</v>
      </c>
      <c r="F2877" s="260"/>
      <c r="G2877" s="402">
        <v>9.6638090567382845E-2</v>
      </c>
      <c r="H2877" s="261"/>
      <c r="I2877" s="260"/>
      <c r="J2877" s="261">
        <v>5.0890744178019948E-2</v>
      </c>
      <c r="K2877" s="263"/>
      <c r="L2877" s="261">
        <v>6.3485165088414675E-2</v>
      </c>
      <c r="M2877" s="264">
        <f t="shared" si="4156"/>
        <v>4.9792492323376743E-2</v>
      </c>
      <c r="N2877" s="264">
        <f t="shared" si="4157"/>
        <v>6.4512573566921375E-2</v>
      </c>
      <c r="O2877" s="264">
        <f t="shared" si="4158"/>
        <v>4.3331725455786348E-2</v>
      </c>
      <c r="P2877" s="264">
        <f t="shared" si="4159"/>
        <v>4.1275432071814971E-2</v>
      </c>
      <c r="Q2877" s="334">
        <f t="shared" si="4167"/>
        <v>0.10156532498569919</v>
      </c>
      <c r="R2877" s="334">
        <f t="shared" si="4168"/>
        <v>9.6638090567382845E-2</v>
      </c>
      <c r="S2877" s="265">
        <f t="shared" si="4169"/>
        <v>5.0890744178019948E-2</v>
      </c>
      <c r="T2877" s="265">
        <f t="shared" si="4170"/>
        <v>6.3485165088414675E-2</v>
      </c>
      <c r="W2877" s="334">
        <f t="shared" si="4173"/>
        <v>7.8144831204879167E-2</v>
      </c>
    </row>
    <row r="2878" spans="3:30" ht="17.45" customHeight="1" x14ac:dyDescent="0.25">
      <c r="C2878" s="8">
        <f t="shared" si="4165"/>
        <v>45974</v>
      </c>
      <c r="D2878" s="332">
        <v>0.11093481224760152</v>
      </c>
      <c r="E2878" s="261"/>
      <c r="F2878" s="332">
        <v>0.10075515819689629</v>
      </c>
      <c r="G2878" s="262"/>
      <c r="H2878" s="261"/>
      <c r="I2878" s="260">
        <v>6.7368138878435624E-2</v>
      </c>
      <c r="J2878" s="261"/>
      <c r="K2878" s="363">
        <v>9.5610959965134579E-2</v>
      </c>
      <c r="L2878" s="261"/>
      <c r="M2878" s="264">
        <f t="shared" si="4156"/>
        <v>5.26044566027686E-2</v>
      </c>
      <c r="N2878" s="264">
        <f t="shared" si="4157"/>
        <v>6.6734345373961293E-2</v>
      </c>
      <c r="O2878" s="264">
        <f t="shared" si="4158"/>
        <v>4.5223023699289371E-2</v>
      </c>
      <c r="P2878" s="264">
        <f t="shared" si="4159"/>
        <v>4.3431295706743402E-2</v>
      </c>
      <c r="Q2878" s="334">
        <f t="shared" si="4167"/>
        <v>0.11093481224760152</v>
      </c>
      <c r="R2878" s="334">
        <f t="shared" si="4168"/>
        <v>0.10075515819689629</v>
      </c>
      <c r="S2878" s="265">
        <f t="shared" si="4169"/>
        <v>6.7368138878435624E-2</v>
      </c>
      <c r="T2878" s="334">
        <f t="shared" si="4170"/>
        <v>9.5610959965134579E-2</v>
      </c>
      <c r="W2878" s="334">
        <f t="shared" si="4173"/>
        <v>9.3667267322016995E-2</v>
      </c>
    </row>
    <row r="2879" spans="3:30" ht="17.45" customHeight="1" x14ac:dyDescent="0.25">
      <c r="C2879" s="8">
        <f t="shared" si="4165"/>
        <v>45975</v>
      </c>
      <c r="D2879" s="260"/>
      <c r="E2879" s="261">
        <v>1.7547453474323915E-2</v>
      </c>
      <c r="F2879" s="260"/>
      <c r="G2879" s="262">
        <v>1.6046183566291471E-2</v>
      </c>
      <c r="H2879" s="261"/>
      <c r="I2879" s="260"/>
      <c r="J2879" s="261">
        <v>1.0613300919281402E-2</v>
      </c>
      <c r="K2879" s="263"/>
      <c r="L2879" s="261">
        <v>2.7735225040928839E-2</v>
      </c>
      <c r="M2879" s="264">
        <f t="shared" si="4156"/>
        <v>5.1522590763347635E-2</v>
      </c>
      <c r="N2879" s="264">
        <f t="shared" si="4157"/>
        <v>6.5736405523763725E-2</v>
      </c>
      <c r="O2879" s="264">
        <f t="shared" si="4158"/>
        <v>4.3123428704057942E-2</v>
      </c>
      <c r="P2879" s="264">
        <f t="shared" si="4159"/>
        <v>4.3057804442602918E-2</v>
      </c>
      <c r="Q2879" s="265">
        <f t="shared" ref="Q2879:Q2881" si="4174">IFERROR(AVERAGE(D2879:E2879),"")</f>
        <v>1.7547453474323915E-2</v>
      </c>
      <c r="R2879" s="265">
        <f t="shared" ref="R2879:R2881" si="4175">IFERROR(AVERAGE(F2879:H2879),"")</f>
        <v>1.6046183566291471E-2</v>
      </c>
      <c r="S2879" s="265">
        <f t="shared" ref="S2879:S2881" si="4176">IFERROR(AVERAGE(I2879:J2879),"")</f>
        <v>1.0613300919281402E-2</v>
      </c>
      <c r="T2879" s="265">
        <f t="shared" ref="T2879:T2881" si="4177">IFERROR(AVERAGE(K2879:L2879),"")</f>
        <v>2.7735225040928839E-2</v>
      </c>
      <c r="W2879" s="265">
        <f t="shared" ref="W2879" si="4178">AVERAGE(Q2879:T2879)</f>
        <v>1.7985540750206405E-2</v>
      </c>
      <c r="X2879" s="265">
        <f>AVERAGE(Q2875:T2879)</f>
        <v>7.0315563477009291E-2</v>
      </c>
      <c r="Y2879" s="266">
        <v>411</v>
      </c>
    </row>
    <row r="2880" spans="3:30" ht="17.45" customHeight="1" x14ac:dyDescent="0.25">
      <c r="C2880" s="435">
        <f t="shared" si="4165"/>
        <v>45976</v>
      </c>
      <c r="D2880" s="434">
        <v>1.1242812594368597E-2</v>
      </c>
      <c r="E2880" s="436"/>
      <c r="F2880" s="434"/>
      <c r="G2880" s="438"/>
      <c r="H2880" s="436">
        <v>1.0364203464633124E-2</v>
      </c>
      <c r="I2880" s="434">
        <v>6.1883336287148552E-3</v>
      </c>
      <c r="J2880" s="436"/>
      <c r="K2880" s="437">
        <v>1.1875663868473383E-2</v>
      </c>
      <c r="L2880" s="436"/>
      <c r="M2880" s="651">
        <f t="shared" si="4156"/>
        <v>5.0205496979977109E-2</v>
      </c>
      <c r="N2880" s="651">
        <f t="shared" si="4157"/>
        <v>6.4290517771704858E-2</v>
      </c>
      <c r="O2880" s="651">
        <f t="shared" si="4158"/>
        <v>4.1796690477060645E-2</v>
      </c>
      <c r="P2880" s="651">
        <f t="shared" si="4159"/>
        <v>4.1878530508493467E-2</v>
      </c>
      <c r="Q2880" s="442">
        <f t="shared" si="4174"/>
        <v>1.1242812594368597E-2</v>
      </c>
      <c r="R2880" s="442">
        <f t="shared" si="4175"/>
        <v>1.0364203464633124E-2</v>
      </c>
      <c r="S2880" s="442">
        <f t="shared" si="4176"/>
        <v>6.1883336287148552E-3</v>
      </c>
      <c r="T2880" s="442">
        <f t="shared" si="4177"/>
        <v>1.1875663868473383E-2</v>
      </c>
      <c r="V2880" s="442">
        <f t="shared" ref="V2880:V2881" si="4179">AVERAGE(Q2880:T2880)</f>
        <v>9.91775338904749E-3</v>
      </c>
      <c r="W2880" s="445"/>
      <c r="X2880" s="257"/>
      <c r="Y2880" s="266">
        <v>411</v>
      </c>
    </row>
    <row r="2881" spans="3:30" ht="17.45" customHeight="1" x14ac:dyDescent="0.25">
      <c r="C2881" s="435">
        <f t="shared" ref="C2881:C2912" si="4180">C2880+1</f>
        <v>45977</v>
      </c>
      <c r="D2881" s="434"/>
      <c r="E2881" s="436">
        <v>8.7294229408354327E-3</v>
      </c>
      <c r="F2881" s="434"/>
      <c r="G2881" s="438">
        <v>7.8225383690153256E-3</v>
      </c>
      <c r="H2881" s="436"/>
      <c r="I2881" s="434"/>
      <c r="J2881" s="436">
        <v>8.6099560279532181E-3</v>
      </c>
      <c r="K2881" s="437"/>
      <c r="L2881" s="436">
        <v>7.0267241156384223E-3</v>
      </c>
      <c r="M2881" s="651">
        <f t="shared" si="4156"/>
        <v>4.8701036146224369E-2</v>
      </c>
      <c r="N2881" s="651">
        <f t="shared" si="4157"/>
        <v>6.15555086295759E-2</v>
      </c>
      <c r="O2881" s="651">
        <f t="shared" si="4158"/>
        <v>4.0151757999183114E-2</v>
      </c>
      <c r="P2881" s="651">
        <f t="shared" si="4159"/>
        <v>4.0380615470077028E-2</v>
      </c>
      <c r="Q2881" s="442">
        <f t="shared" si="4174"/>
        <v>8.7294229408354327E-3</v>
      </c>
      <c r="R2881" s="442">
        <f t="shared" si="4175"/>
        <v>7.8225383690153256E-3</v>
      </c>
      <c r="S2881" s="442">
        <f t="shared" si="4176"/>
        <v>8.6099560279532181E-3</v>
      </c>
      <c r="T2881" s="442">
        <f t="shared" si="4177"/>
        <v>7.0267241156384223E-3</v>
      </c>
      <c r="V2881" s="442">
        <f t="shared" si="4179"/>
        <v>8.0471603633605997E-3</v>
      </c>
      <c r="W2881" s="445"/>
      <c r="X2881" s="265">
        <f>AVERAGE(Q2880:T2881)</f>
        <v>8.9824568762040466E-3</v>
      </c>
      <c r="Y2881" s="266">
        <v>411</v>
      </c>
    </row>
    <row r="2882" spans="3:30" ht="17.45" customHeight="1" x14ac:dyDescent="0.25">
      <c r="C2882" s="48">
        <f t="shared" si="4180"/>
        <v>45978</v>
      </c>
      <c r="D2882" s="275">
        <v>4.9310290544943527E-2</v>
      </c>
      <c r="E2882" s="276"/>
      <c r="F2882" s="275">
        <v>2.1702772355387433E-2</v>
      </c>
      <c r="G2882" s="277"/>
      <c r="H2882" s="276">
        <v>2.3931844732220361E-2</v>
      </c>
      <c r="I2882" s="275">
        <v>1.2522616424173448E-2</v>
      </c>
      <c r="J2882" s="276"/>
      <c r="K2882" s="278">
        <v>6.1235110219158943E-2</v>
      </c>
      <c r="L2882" s="276"/>
      <c r="M2882" s="264">
        <f t="shared" si="4156"/>
        <v>4.9060842153871055E-2</v>
      </c>
      <c r="N2882" s="264">
        <f t="shared" si="4157"/>
        <v>6.1107264030084187E-2</v>
      </c>
      <c r="O2882" s="264">
        <f t="shared" si="4158"/>
        <v>3.9992667510250178E-2</v>
      </c>
      <c r="P2882" s="264">
        <f t="shared" si="4159"/>
        <v>4.1151098977594128E-2</v>
      </c>
      <c r="Q2882" s="265">
        <f t="shared" ref="Q2882:Q2888" si="4181">IFERROR(AVERAGE(D2882:E2882),"")</f>
        <v>4.9310290544943527E-2</v>
      </c>
      <c r="R2882" s="265">
        <f t="shared" ref="R2882:R2888" si="4182">IFERROR(AVERAGE(F2882:H2882),"")</f>
        <v>2.2817308543803899E-2</v>
      </c>
      <c r="S2882" s="265">
        <f t="shared" ref="S2882:S2888" si="4183">IFERROR(AVERAGE(I2882:J2882),"")</f>
        <v>1.2522616424173448E-2</v>
      </c>
      <c r="T2882" s="265">
        <f t="shared" ref="T2882:T2888" si="4184">IFERROR(AVERAGE(K2882:L2882),"")</f>
        <v>6.1235110219158943E-2</v>
      </c>
      <c r="W2882" s="265">
        <f t="shared" ref="W2882:W2886" si="4185">AVERAGE(Q2882:T2882)</f>
        <v>3.6471331433019956E-2</v>
      </c>
    </row>
    <row r="2883" spans="3:30" ht="17.45" customHeight="1" x14ac:dyDescent="0.25">
      <c r="C2883" s="8">
        <f t="shared" si="4180"/>
        <v>45979</v>
      </c>
      <c r="D2883" s="260"/>
      <c r="E2883" s="261">
        <v>6.9013376846674912E-2</v>
      </c>
      <c r="F2883" s="260"/>
      <c r="G2883" s="262">
        <v>4.882939026562795E-2</v>
      </c>
      <c r="H2883" s="261"/>
      <c r="I2883" s="260"/>
      <c r="J2883" s="261">
        <v>4.4722366432444365E-2</v>
      </c>
      <c r="K2883" s="263"/>
      <c r="L2883" s="261">
        <v>7.117373281549487E-2</v>
      </c>
      <c r="M2883" s="264">
        <f t="shared" si="4156"/>
        <v>5.0039076837714844E-2</v>
      </c>
      <c r="N2883" s="264">
        <f t="shared" si="4157"/>
        <v>6.1827143080575755E-2</v>
      </c>
      <c r="O2883" s="264">
        <f t="shared" si="4158"/>
        <v>4.1132300681346851E-2</v>
      </c>
      <c r="P2883" s="264">
        <f t="shared" si="4159"/>
        <v>4.2724490856838118E-2</v>
      </c>
      <c r="Q2883" s="265">
        <f t="shared" si="4181"/>
        <v>6.9013376846674912E-2</v>
      </c>
      <c r="R2883" s="265">
        <f t="shared" si="4182"/>
        <v>4.882939026562795E-2</v>
      </c>
      <c r="S2883" s="265">
        <f t="shared" si="4183"/>
        <v>4.4722366432444365E-2</v>
      </c>
      <c r="T2883" s="265">
        <f t="shared" si="4184"/>
        <v>7.117373281549487E-2</v>
      </c>
      <c r="W2883" s="265">
        <f t="shared" si="4185"/>
        <v>5.8434716590060526E-2</v>
      </c>
    </row>
    <row r="2884" spans="3:30" ht="17.45" customHeight="1" x14ac:dyDescent="0.25">
      <c r="C2884" s="8">
        <f t="shared" si="4180"/>
        <v>45980</v>
      </c>
      <c r="D2884" s="332">
        <v>0.1174377008550396</v>
      </c>
      <c r="E2884" s="261"/>
      <c r="F2884" s="260">
        <v>6.6143342097625429E-2</v>
      </c>
      <c r="G2884" s="262"/>
      <c r="H2884" s="261"/>
      <c r="I2884" s="332">
        <v>8.1666474949139672E-2</v>
      </c>
      <c r="J2884" s="261"/>
      <c r="K2884" s="263">
        <v>4.5318509141386125E-2</v>
      </c>
      <c r="L2884" s="261"/>
      <c r="M2884" s="264">
        <f t="shared" si="4156"/>
        <v>5.2834197539989088E-2</v>
      </c>
      <c r="N2884" s="264">
        <f t="shared" si="4157"/>
        <v>6.2282109405692267E-2</v>
      </c>
      <c r="O2884" s="264">
        <f t="shared" si="4158"/>
        <v>4.2214088908903068E-2</v>
      </c>
      <c r="P2884" s="264">
        <f t="shared" si="4159"/>
        <v>4.2497932283309003E-2</v>
      </c>
      <c r="Q2884" s="334">
        <f t="shared" si="4181"/>
        <v>0.1174377008550396</v>
      </c>
      <c r="R2884" s="265">
        <f t="shared" si="4182"/>
        <v>6.6143342097625429E-2</v>
      </c>
      <c r="S2884" s="334">
        <f t="shared" si="4183"/>
        <v>8.1666474949139672E-2</v>
      </c>
      <c r="T2884" s="265">
        <f t="shared" si="4184"/>
        <v>4.5318509141386125E-2</v>
      </c>
      <c r="W2884" s="334">
        <f t="shared" si="4185"/>
        <v>7.7641506760797702E-2</v>
      </c>
    </row>
    <row r="2885" spans="3:30" ht="17.45" customHeight="1" x14ac:dyDescent="0.25">
      <c r="C2885" s="8">
        <f t="shared" si="4180"/>
        <v>45981</v>
      </c>
      <c r="D2885" s="260"/>
      <c r="E2885" s="261">
        <v>5.1754213844742818E-2</v>
      </c>
      <c r="F2885" s="260"/>
      <c r="G2885" s="262">
        <v>4.3095670555966879E-2</v>
      </c>
      <c r="H2885" s="261"/>
      <c r="I2885" s="260"/>
      <c r="J2885" s="261">
        <v>3.2337195599566992E-2</v>
      </c>
      <c r="K2885" s="263"/>
      <c r="L2885" s="261">
        <v>2.7247998217420681E-2</v>
      </c>
      <c r="M2885" s="264">
        <f t="shared" si="4156"/>
        <v>5.2915587750727376E-2</v>
      </c>
      <c r="N2885" s="264">
        <f t="shared" si="4157"/>
        <v>6.0927703306568187E-2</v>
      </c>
      <c r="O2885" s="264">
        <f t="shared" si="4158"/>
        <v>4.0732799084258961E-2</v>
      </c>
      <c r="P2885" s="264">
        <f t="shared" si="4159"/>
        <v>4.1543439492389103E-2</v>
      </c>
      <c r="Q2885" s="265">
        <f t="shared" si="4181"/>
        <v>5.1754213844742818E-2</v>
      </c>
      <c r="R2885" s="265">
        <f t="shared" si="4182"/>
        <v>4.3095670555966879E-2</v>
      </c>
      <c r="S2885" s="265">
        <f t="shared" si="4183"/>
        <v>3.2337195599566992E-2</v>
      </c>
      <c r="T2885" s="265">
        <f t="shared" si="4184"/>
        <v>2.7247998217420681E-2</v>
      </c>
      <c r="W2885" s="265">
        <f t="shared" si="4185"/>
        <v>3.8608769554424341E-2</v>
      </c>
    </row>
    <row r="2886" spans="3:30" ht="17.45" customHeight="1" x14ac:dyDescent="0.25">
      <c r="C2886" s="8">
        <f t="shared" si="4180"/>
        <v>45982</v>
      </c>
      <c r="D2886" s="260">
        <v>1.892885282719604E-2</v>
      </c>
      <c r="E2886" s="261"/>
      <c r="F2886" s="260"/>
      <c r="G2886" s="262"/>
      <c r="H2886" s="261">
        <v>1.0253536735439208E-2</v>
      </c>
      <c r="I2886" s="260">
        <v>1.5758793747883831E-2</v>
      </c>
      <c r="J2886" s="261"/>
      <c r="K2886" s="263">
        <v>2.9738398010543173E-2</v>
      </c>
      <c r="L2886" s="261"/>
      <c r="M2886" s="264">
        <f t="shared" si="4156"/>
        <v>5.0946622668169184E-2</v>
      </c>
      <c r="N2886" s="264">
        <f t="shared" si="4157"/>
        <v>5.8957592493189409E-2</v>
      </c>
      <c r="O2886" s="264">
        <f t="shared" si="4158"/>
        <v>3.9289153673944074E-2</v>
      </c>
      <c r="P2886" s="264">
        <f t="shared" si="4159"/>
        <v>4.0985004698649533E-2</v>
      </c>
      <c r="Q2886" s="265">
        <f t="shared" si="4181"/>
        <v>1.892885282719604E-2</v>
      </c>
      <c r="R2886" s="265">
        <f t="shared" si="4182"/>
        <v>1.0253536735439208E-2</v>
      </c>
      <c r="S2886" s="265">
        <f t="shared" si="4183"/>
        <v>1.5758793747883831E-2</v>
      </c>
      <c r="T2886" s="265">
        <f t="shared" si="4184"/>
        <v>2.9738398010543173E-2</v>
      </c>
      <c r="W2886" s="265">
        <f t="shared" si="4185"/>
        <v>1.8669895330265564E-2</v>
      </c>
      <c r="X2886" s="265">
        <f>AVERAGE(Q2882:T2886)</f>
        <v>4.5965243933713609E-2</v>
      </c>
      <c r="Y2886" s="266">
        <v>412</v>
      </c>
    </row>
    <row r="2887" spans="3:30" ht="17.45" customHeight="1" x14ac:dyDescent="0.25">
      <c r="C2887" s="435">
        <f t="shared" si="4180"/>
        <v>45983</v>
      </c>
      <c r="D2887" s="434"/>
      <c r="E2887" s="436">
        <v>2.4820252746794776E-2</v>
      </c>
      <c r="F2887" s="434"/>
      <c r="G2887" s="438">
        <v>3.0663046199906598E-2</v>
      </c>
      <c r="H2887" s="436"/>
      <c r="I2887" s="434"/>
      <c r="J2887" s="436">
        <v>1.3858249397778282E-2</v>
      </c>
      <c r="K2887" s="437"/>
      <c r="L2887" s="436">
        <v>2.5839443437323101E-2</v>
      </c>
      <c r="M2887" s="651">
        <f t="shared" si="4156"/>
        <v>5.0606034784828183E-2</v>
      </c>
      <c r="N2887" s="651">
        <f t="shared" si="4157"/>
        <v>5.8282652933098512E-2</v>
      </c>
      <c r="O2887" s="651">
        <f t="shared" si="4158"/>
        <v>3.8073494010170392E-2</v>
      </c>
      <c r="P2887" s="651">
        <f t="shared" si="4159"/>
        <v>4.0394312149574015E-2</v>
      </c>
      <c r="Q2887" s="442">
        <f t="shared" si="4181"/>
        <v>2.4820252746794776E-2</v>
      </c>
      <c r="R2887" s="442">
        <f t="shared" si="4182"/>
        <v>3.0663046199906598E-2</v>
      </c>
      <c r="S2887" s="442">
        <f t="shared" si="4183"/>
        <v>1.3858249397778282E-2</v>
      </c>
      <c r="T2887" s="442">
        <f t="shared" si="4184"/>
        <v>2.5839443437323101E-2</v>
      </c>
      <c r="V2887" s="442">
        <f t="shared" ref="V2887:V2888" si="4186">AVERAGE(Q2887:T2887)</f>
        <v>2.3795247945450688E-2</v>
      </c>
      <c r="W2887" s="445"/>
      <c r="X2887" s="257"/>
      <c r="Y2887" s="266">
        <v>412</v>
      </c>
    </row>
    <row r="2888" spans="3:30" ht="17.45" customHeight="1" x14ac:dyDescent="0.25">
      <c r="C2888" s="48">
        <f t="shared" si="4180"/>
        <v>45984</v>
      </c>
      <c r="D2888" s="434">
        <v>2.2479410105112601E-2</v>
      </c>
      <c r="E2888" s="436"/>
      <c r="F2888" s="434">
        <v>1.4596390624142429E-2</v>
      </c>
      <c r="G2888" s="438"/>
      <c r="H2888" s="436">
        <v>1.5013500544944909E-2</v>
      </c>
      <c r="I2888" s="434">
        <v>9.6802359105728399E-3</v>
      </c>
      <c r="J2888" s="436"/>
      <c r="K2888" s="437">
        <v>2.7288316122349242E-2</v>
      </c>
      <c r="L2888" s="436"/>
      <c r="M2888" s="651">
        <f t="shared" si="4156"/>
        <v>4.9457473165415523E-2</v>
      </c>
      <c r="N2888" s="651">
        <f t="shared" si="4157"/>
        <v>5.5821609702173147E-2</v>
      </c>
      <c r="O2888" s="651">
        <f t="shared" si="4158"/>
        <v>3.68811986010791E-2</v>
      </c>
      <c r="P2888" s="651">
        <f t="shared" si="4159"/>
        <v>4.025512302457105E-2</v>
      </c>
      <c r="Q2888" s="442">
        <f t="shared" si="4181"/>
        <v>2.2479410105112601E-2</v>
      </c>
      <c r="R2888" s="442">
        <f t="shared" si="4182"/>
        <v>1.480494558454367E-2</v>
      </c>
      <c r="S2888" s="442">
        <f t="shared" si="4183"/>
        <v>9.6802359105728399E-3</v>
      </c>
      <c r="T2888" s="442">
        <f t="shared" si="4184"/>
        <v>2.7288316122349242E-2</v>
      </c>
      <c r="V2888" s="442">
        <f t="shared" si="4186"/>
        <v>1.8563226930644588E-2</v>
      </c>
      <c r="W2888" s="445"/>
      <c r="X2888" s="265">
        <f>AVERAGE(Q2887:T2888)</f>
        <v>2.117923743804764E-2</v>
      </c>
      <c r="Y2888" s="266">
        <v>412</v>
      </c>
    </row>
    <row r="2889" spans="3:30" ht="17.45" customHeight="1" x14ac:dyDescent="0.25">
      <c r="C2889" s="8">
        <f t="shared" si="4180"/>
        <v>45985</v>
      </c>
      <c r="D2889" s="260"/>
      <c r="E2889" s="261">
        <v>3.1625118922035809E-2</v>
      </c>
      <c r="F2889" s="260"/>
      <c r="G2889" s="262">
        <v>6.6531607789371464E-2</v>
      </c>
      <c r="H2889" s="261"/>
      <c r="I2889" s="260"/>
      <c r="J2889" s="261">
        <v>6.4382956823123769E-2</v>
      </c>
      <c r="K2889" s="263"/>
      <c r="L2889" s="261">
        <v>3.6351628448521106E-2</v>
      </c>
      <c r="M2889" s="264">
        <f t="shared" si="4156"/>
        <v>5.0091045302315222E-2</v>
      </c>
      <c r="N2889" s="264">
        <f t="shared" si="4157"/>
        <v>5.6659214125193903E-2</v>
      </c>
      <c r="O2889" s="264">
        <f t="shared" si="4158"/>
        <v>3.8509948704309488E-2</v>
      </c>
      <c r="P2889" s="264">
        <f t="shared" si="4159"/>
        <v>4.0849706457533982E-2</v>
      </c>
      <c r="Q2889" s="265">
        <f t="shared" ref="Q2889" si="4187">IFERROR(AVERAGE(D2889:E2889),"")</f>
        <v>3.1625118922035809E-2</v>
      </c>
      <c r="R2889" s="265">
        <f t="shared" ref="R2889" si="4188">IFERROR(AVERAGE(F2889:H2889),"")</f>
        <v>6.6531607789371464E-2</v>
      </c>
      <c r="S2889" s="265">
        <f t="shared" ref="S2889" si="4189">IFERROR(AVERAGE(I2889:J2889),"")</f>
        <v>6.4382956823123769E-2</v>
      </c>
      <c r="T2889" s="265">
        <f t="shared" ref="T2889" si="4190">IFERROR(AVERAGE(K2889:L2889),"")</f>
        <v>3.6351628448521106E-2</v>
      </c>
      <c r="W2889" s="265">
        <f t="shared" ref="W2889:W2890" si="4191">AVERAGE(Q2889:T2889)</f>
        <v>4.9722827995763032E-2</v>
      </c>
    </row>
    <row r="2890" spans="3:30" ht="17.45" customHeight="1" x14ac:dyDescent="0.25">
      <c r="C2890" s="8">
        <f t="shared" si="4180"/>
        <v>45986</v>
      </c>
      <c r="D2890" s="332">
        <v>9.8930837151015888E-2</v>
      </c>
      <c r="E2890" s="261"/>
      <c r="F2890" s="260">
        <v>5.9619732693579605E-2</v>
      </c>
      <c r="G2890" s="262"/>
      <c r="H2890" s="261"/>
      <c r="I2890" s="332">
        <v>0.10491348287716684</v>
      </c>
      <c r="J2890" s="261"/>
      <c r="K2890" s="263">
        <v>6.4972177091324232E-2</v>
      </c>
      <c r="L2890" s="261"/>
      <c r="M2890" s="264">
        <f t="shared" si="4156"/>
        <v>5.257860441020959E-2</v>
      </c>
      <c r="N2890" s="264">
        <f t="shared" si="4157"/>
        <v>5.7404483831044753E-2</v>
      </c>
      <c r="O2890" s="264">
        <f t="shared" si="4158"/>
        <v>4.1758996974309799E-2</v>
      </c>
      <c r="P2890" s="264">
        <f t="shared" si="4159"/>
        <v>4.251665353310248E-2</v>
      </c>
      <c r="Q2890" s="334">
        <f t="shared" ref="Q2890:Q2897" si="4192">IFERROR(AVERAGE(D2890:E2890),"")</f>
        <v>9.8930837151015888E-2</v>
      </c>
      <c r="R2890" s="265">
        <f t="shared" ref="R2890:R2897" si="4193">IFERROR(AVERAGE(F2890:H2890),"")</f>
        <v>5.9619732693579605E-2</v>
      </c>
      <c r="S2890" s="334">
        <f t="shared" ref="S2890:S2897" si="4194">IFERROR(AVERAGE(I2890:J2890),"")</f>
        <v>0.10491348287716684</v>
      </c>
      <c r="T2890" s="265">
        <f t="shared" ref="T2890:T2897" si="4195">IFERROR(AVERAGE(K2890:L2890),"")</f>
        <v>6.4972177091324232E-2</v>
      </c>
      <c r="W2890" s="334">
        <f t="shared" si="4191"/>
        <v>8.2109057453271642E-2</v>
      </c>
    </row>
    <row r="2891" spans="3:30" ht="17.45" customHeight="1" x14ac:dyDescent="0.25">
      <c r="C2891" s="8">
        <f t="shared" si="4180"/>
        <v>45987</v>
      </c>
      <c r="D2891" s="260"/>
      <c r="E2891" s="261">
        <v>6.5760667464212816E-2</v>
      </c>
      <c r="F2891" s="260"/>
      <c r="G2891" s="262">
        <v>4.0808051926630035E-2</v>
      </c>
      <c r="H2891" s="261"/>
      <c r="I2891" s="260"/>
      <c r="J2891" s="261">
        <v>6.1762581867045231E-2</v>
      </c>
      <c r="K2891" s="263"/>
      <c r="L2891" s="134">
        <v>0.10073875776756697</v>
      </c>
      <c r="M2891" s="264">
        <f t="shared" si="4156"/>
        <v>5.3681467227743633E-2</v>
      </c>
      <c r="N2891" s="264">
        <f t="shared" si="4157"/>
        <v>5.7079814951558554E-2</v>
      </c>
      <c r="O2891" s="264">
        <f t="shared" si="4158"/>
        <v>4.1960092317082427E-2</v>
      </c>
      <c r="P2891" s="264">
        <f t="shared" si="4159"/>
        <v>4.4717584927060523E-2</v>
      </c>
      <c r="Q2891" s="265">
        <f t="shared" si="4192"/>
        <v>6.5760667464212816E-2</v>
      </c>
      <c r="R2891" s="265">
        <f t="shared" si="4193"/>
        <v>4.0808051926630035E-2</v>
      </c>
      <c r="S2891" s="265">
        <f t="shared" si="4194"/>
        <v>6.1762581867045231E-2</v>
      </c>
      <c r="T2891" s="334">
        <f t="shared" si="4195"/>
        <v>0.10073875776756697</v>
      </c>
      <c r="W2891" s="265">
        <f t="shared" ref="W2891:W2893" si="4196">AVERAGE(Q2891:T2891)</f>
        <v>6.7267514756363764E-2</v>
      </c>
    </row>
    <row r="2892" spans="3:30" ht="17.45" customHeight="1" thickBot="1" x14ac:dyDescent="0.3">
      <c r="C2892" s="8">
        <f t="shared" si="4180"/>
        <v>45988</v>
      </c>
      <c r="D2892" s="260">
        <v>2.8127058583813931E-2</v>
      </c>
      <c r="E2892" s="261"/>
      <c r="F2892" s="260"/>
      <c r="G2892" s="262"/>
      <c r="H2892" s="261">
        <v>1.4680411071005069E-2</v>
      </c>
      <c r="I2892" s="260">
        <v>2.0436677268551483E-2</v>
      </c>
      <c r="J2892" s="261"/>
      <c r="K2892" s="263">
        <v>3.8217847223510133E-2</v>
      </c>
      <c r="L2892" s="261"/>
      <c r="M2892" s="264">
        <f t="shared" si="4156"/>
        <v>5.2785087014757072E-2</v>
      </c>
      <c r="N2892" s="264">
        <f t="shared" si="4157"/>
        <v>5.4140038436337412E-2</v>
      </c>
      <c r="O2892" s="264">
        <f t="shared" si="4158"/>
        <v>4.0739896169792879E-2</v>
      </c>
      <c r="P2892" s="264">
        <f t="shared" si="4159"/>
        <v>4.4493434219012418E-2</v>
      </c>
      <c r="Q2892" s="265">
        <f t="shared" si="4192"/>
        <v>2.8127058583813931E-2</v>
      </c>
      <c r="R2892" s="265">
        <f t="shared" si="4193"/>
        <v>1.4680411071005069E-2</v>
      </c>
      <c r="S2892" s="265">
        <f t="shared" si="4194"/>
        <v>2.0436677268551483E-2</v>
      </c>
      <c r="T2892" s="265">
        <f t="shared" si="4195"/>
        <v>3.8217847223510133E-2</v>
      </c>
      <c r="W2892" s="265">
        <f t="shared" si="4196"/>
        <v>2.5365498536720155E-2</v>
      </c>
    </row>
    <row r="2893" spans="3:30" ht="17.45" customHeight="1" thickBot="1" x14ac:dyDescent="0.3">
      <c r="C2893" s="8">
        <f t="shared" si="4180"/>
        <v>45989</v>
      </c>
      <c r="D2893" s="260"/>
      <c r="E2893" s="261">
        <v>2.0886452982009581E-2</v>
      </c>
      <c r="F2893" s="260"/>
      <c r="G2893" s="262">
        <v>1.2961735372480535E-2</v>
      </c>
      <c r="H2893" s="261"/>
      <c r="I2893" s="260"/>
      <c r="J2893" s="261">
        <v>2.7015631206105728E-2</v>
      </c>
      <c r="K2893" s="263"/>
      <c r="L2893" s="261">
        <v>4.4032415438341271E-2</v>
      </c>
      <c r="M2893" s="264">
        <f t="shared" si="4156"/>
        <v>5.0106402382877106E-2</v>
      </c>
      <c r="N2893" s="264">
        <f t="shared" si="4157"/>
        <v>5.135603058232889E-2</v>
      </c>
      <c r="O2893" s="264">
        <f t="shared" si="4158"/>
        <v>3.9030765495896347E-2</v>
      </c>
      <c r="P2893" s="264">
        <f t="shared" si="4159"/>
        <v>4.2912240747574486E-2</v>
      </c>
      <c r="Q2893" s="265">
        <f t="shared" si="4192"/>
        <v>2.0886452982009581E-2</v>
      </c>
      <c r="R2893" s="265">
        <f t="shared" si="4193"/>
        <v>1.2961735372480535E-2</v>
      </c>
      <c r="S2893" s="265">
        <f t="shared" si="4194"/>
        <v>2.7015631206105728E-2</v>
      </c>
      <c r="T2893" s="265">
        <f t="shared" si="4195"/>
        <v>4.4032415438341271E-2</v>
      </c>
      <c r="W2893" s="265">
        <f t="shared" si="4196"/>
        <v>2.622405874973428E-2</v>
      </c>
      <c r="X2893" s="265">
        <f>AVERAGE(Q2889:T2893)</f>
        <v>5.0137791498370575E-2</v>
      </c>
      <c r="Y2893" s="266">
        <v>413</v>
      </c>
      <c r="Z2893" s="514" t="s">
        <v>79</v>
      </c>
      <c r="AA2893" s="515">
        <v>2025</v>
      </c>
      <c r="AB2893" s="516"/>
      <c r="AC2893" s="516"/>
      <c r="AD2893" s="516"/>
    </row>
    <row r="2894" spans="3:30" ht="17.45" customHeight="1" x14ac:dyDescent="0.25">
      <c r="C2894" s="48">
        <f t="shared" si="4180"/>
        <v>45990</v>
      </c>
      <c r="D2894" s="434">
        <v>1.9781589416777472E-2</v>
      </c>
      <c r="E2894" s="436"/>
      <c r="F2894" s="434">
        <v>1.8209696983955737E-2</v>
      </c>
      <c r="G2894" s="438"/>
      <c r="H2894" s="436">
        <v>1.8473055326419359E-2</v>
      </c>
      <c r="I2894" s="434">
        <v>2.0260910862475338E-2</v>
      </c>
      <c r="J2894" s="436"/>
      <c r="K2894" s="437">
        <v>2.6044623719976599E-2</v>
      </c>
      <c r="L2894" s="436"/>
      <c r="M2894" s="651">
        <f t="shared" si="4156"/>
        <v>4.7074529605780735E-2</v>
      </c>
      <c r="N2894" s="651">
        <f t="shared" si="4157"/>
        <v>4.911427934655338E-2</v>
      </c>
      <c r="O2894" s="651">
        <f t="shared" si="4158"/>
        <v>3.8113725257863627E-2</v>
      </c>
      <c r="P2894" s="651">
        <f t="shared" si="4159"/>
        <v>4.155222222219692E-2</v>
      </c>
      <c r="Q2894" s="442">
        <f t="shared" si="4192"/>
        <v>1.9781589416777472E-2</v>
      </c>
      <c r="R2894" s="442">
        <f t="shared" si="4193"/>
        <v>1.834137615518755E-2</v>
      </c>
      <c r="S2894" s="442">
        <f t="shared" si="4194"/>
        <v>2.0260910862475338E-2</v>
      </c>
      <c r="T2894" s="442">
        <f t="shared" si="4195"/>
        <v>2.6044623719976599E-2</v>
      </c>
      <c r="V2894" s="442">
        <f t="shared" ref="V2894:V2895" si="4197">AVERAGE(Q2894:T2894)</f>
        <v>2.1107125038604239E-2</v>
      </c>
      <c r="W2894" s="445"/>
      <c r="X2894" s="257"/>
      <c r="Y2894" s="266">
        <v>413</v>
      </c>
      <c r="Z2894" s="517" t="s">
        <v>35</v>
      </c>
      <c r="AA2894" s="517" t="s">
        <v>1</v>
      </c>
      <c r="AB2894" s="517" t="s">
        <v>2</v>
      </c>
      <c r="AC2894" s="517" t="s">
        <v>9</v>
      </c>
      <c r="AD2894" s="517" t="s">
        <v>12</v>
      </c>
    </row>
    <row r="2895" spans="3:30" ht="17.45" customHeight="1" thickBot="1" x14ac:dyDescent="0.3">
      <c r="C2895" s="459">
        <f t="shared" si="4180"/>
        <v>45991</v>
      </c>
      <c r="D2895" s="460"/>
      <c r="E2895" s="461">
        <v>1.7030820497327875E-2</v>
      </c>
      <c r="F2895" s="460"/>
      <c r="G2895" s="463">
        <v>2.3427667165690794E-2</v>
      </c>
      <c r="H2895" s="461"/>
      <c r="I2895" s="460"/>
      <c r="J2895" s="461">
        <v>1.3951364411322524E-2</v>
      </c>
      <c r="K2895" s="462"/>
      <c r="L2895" s="461">
        <v>2.3321377355459701E-2</v>
      </c>
      <c r="M2895" s="673">
        <f t="shared" si="4156"/>
        <v>4.6635730837210225E-2</v>
      </c>
      <c r="N2895" s="673">
        <f t="shared" si="4157"/>
        <v>4.8626314330135284E-2</v>
      </c>
      <c r="O2895" s="673">
        <f t="shared" si="4158"/>
        <v>3.7160887119581557E-2</v>
      </c>
      <c r="P2895" s="673">
        <f t="shared" si="4159"/>
        <v>4.1138711322307085E-2</v>
      </c>
      <c r="Q2895" s="466">
        <f t="shared" si="4192"/>
        <v>1.7030820497327875E-2</v>
      </c>
      <c r="R2895" s="466">
        <f t="shared" si="4193"/>
        <v>2.3427667165690794E-2</v>
      </c>
      <c r="S2895" s="466">
        <f t="shared" si="4194"/>
        <v>1.3951364411322524E-2</v>
      </c>
      <c r="T2895" s="466">
        <f t="shared" si="4195"/>
        <v>2.3321377355459701E-2</v>
      </c>
      <c r="U2895" s="315"/>
      <c r="V2895" s="466">
        <f t="shared" si="4197"/>
        <v>1.9432807357450226E-2</v>
      </c>
      <c r="W2895" s="467"/>
      <c r="X2895" s="265">
        <f>AVERAGE(Q2894:T2895)</f>
        <v>2.026996619802723E-2</v>
      </c>
      <c r="Y2895" s="266">
        <v>413</v>
      </c>
      <c r="Z2895" s="518" t="s">
        <v>58</v>
      </c>
      <c r="AA2895" s="519">
        <f>AVERAGE(D2866:E2895)</f>
        <v>4.6635730837210225E-2</v>
      </c>
      <c r="AB2895" s="519">
        <f>AVERAGE(F2866:H2895)</f>
        <v>4.8626314330135284E-2</v>
      </c>
      <c r="AC2895" s="519">
        <f>AVERAGE(I2866:J2895)</f>
        <v>3.7160887119581557E-2</v>
      </c>
      <c r="AD2895" s="519">
        <f>AVERAGE(K2866:L2895)</f>
        <v>4.1138711322307085E-2</v>
      </c>
    </row>
    <row r="2896" spans="3:30" ht="17.45" customHeight="1" x14ac:dyDescent="0.25">
      <c r="C2896" s="115">
        <f t="shared" si="4180"/>
        <v>45992</v>
      </c>
      <c r="D2896" s="122">
        <v>4.7703180340885699E-2</v>
      </c>
      <c r="E2896" s="124"/>
      <c r="F2896" s="122">
        <v>2.633942421242089E-2</v>
      </c>
      <c r="G2896" s="123"/>
      <c r="H2896" s="124"/>
      <c r="I2896" s="122">
        <v>5.7708776711068777E-2</v>
      </c>
      <c r="J2896" s="124"/>
      <c r="K2896" s="125">
        <v>3.9231637000976816E-2</v>
      </c>
      <c r="L2896" s="124"/>
      <c r="M2896" s="264">
        <f t="shared" si="4156"/>
        <v>4.7547555440880622E-2</v>
      </c>
      <c r="N2896" s="264">
        <f t="shared" si="4157"/>
        <v>4.810948635261874E-2</v>
      </c>
      <c r="O2896" s="264">
        <f t="shared" si="4158"/>
        <v>3.8566395669512116E-2</v>
      </c>
      <c r="P2896" s="264">
        <f t="shared" si="4159"/>
        <v>4.1917349103981559E-2</v>
      </c>
      <c r="Q2896" s="265">
        <f t="shared" si="4192"/>
        <v>4.7703180340885699E-2</v>
      </c>
      <c r="R2896" s="265">
        <f t="shared" si="4193"/>
        <v>2.633942421242089E-2</v>
      </c>
      <c r="S2896" s="265">
        <f t="shared" si="4194"/>
        <v>5.7708776711068777E-2</v>
      </c>
      <c r="T2896" s="265">
        <f t="shared" si="4195"/>
        <v>3.9231637000976816E-2</v>
      </c>
      <c r="W2896" s="265">
        <f t="shared" ref="W2896:W2900" si="4198">AVERAGE(Q2896:T2896)</f>
        <v>4.2745754566338043E-2</v>
      </c>
      <c r="Z2896" s="518" t="s">
        <v>59</v>
      </c>
      <c r="AA2896" s="519">
        <f>MAX(D2866:E2895)</f>
        <v>0.1174377008550396</v>
      </c>
      <c r="AB2896" s="519">
        <f>MAX(F2866:H2895)</f>
        <v>0.17398561272824911</v>
      </c>
      <c r="AC2896" s="519">
        <f>MAX(I2866:J2895)</f>
        <v>0.10491348287716684</v>
      </c>
      <c r="AD2896" s="519">
        <f>MAX(K2866:L2895)</f>
        <v>0.10073875776756697</v>
      </c>
    </row>
    <row r="2897" spans="3:30" ht="17.45" customHeight="1" thickBot="1" x14ac:dyDescent="0.3">
      <c r="C2897" s="8">
        <f t="shared" si="4180"/>
        <v>45993</v>
      </c>
      <c r="D2897" s="260"/>
      <c r="E2897" s="261">
        <v>5.1472841996646528E-2</v>
      </c>
      <c r="F2897" s="260"/>
      <c r="G2897" s="262">
        <v>4.1430714753709706E-2</v>
      </c>
      <c r="H2897" s="261"/>
      <c r="I2897" s="260"/>
      <c r="J2897" s="134">
        <v>7.8834233520995778E-2</v>
      </c>
      <c r="K2897" s="263"/>
      <c r="L2897" s="261">
        <v>5.5660927016962951E-2</v>
      </c>
      <c r="M2897" s="264">
        <f t="shared" si="4156"/>
        <v>4.8568964345997792E-2</v>
      </c>
      <c r="N2897" s="264">
        <f t="shared" si="4157"/>
        <v>4.8446839440171773E-2</v>
      </c>
      <c r="O2897" s="264">
        <f t="shared" si="4158"/>
        <v>4.0825523200906273E-2</v>
      </c>
      <c r="P2897" s="264">
        <f t="shared" si="4159"/>
        <v>4.3100616452045153E-2</v>
      </c>
      <c r="Q2897" s="265">
        <f t="shared" si="4192"/>
        <v>5.1472841996646528E-2</v>
      </c>
      <c r="R2897" s="265">
        <f t="shared" si="4193"/>
        <v>4.1430714753709706E-2</v>
      </c>
      <c r="S2897" s="334">
        <f t="shared" si="4194"/>
        <v>7.8834233520995778E-2</v>
      </c>
      <c r="T2897" s="265">
        <f t="shared" si="4195"/>
        <v>5.5660927016962951E-2</v>
      </c>
      <c r="W2897" s="265">
        <f t="shared" si="4198"/>
        <v>5.6849679322078739E-2</v>
      </c>
      <c r="Z2897" s="520" t="s">
        <v>128</v>
      </c>
      <c r="AA2897" s="521">
        <f>COUNTIF(D2866:E2895,"&gt;=0.075")</f>
        <v>5</v>
      </c>
      <c r="AB2897" s="521">
        <f>COUNTIF(F2866:H2895,"&gt;=0.075")</f>
        <v>6</v>
      </c>
      <c r="AC2897" s="521">
        <f>COUNTIF(I2866:J2895,"&gt;=0.075")</f>
        <v>2</v>
      </c>
      <c r="AD2897" s="521">
        <f>COUNTIF(K2866:L2895,"&gt;=0.075")</f>
        <v>3</v>
      </c>
    </row>
    <row r="2898" spans="3:30" ht="17.45" customHeight="1" thickBot="1" x14ac:dyDescent="0.3">
      <c r="C2898" s="8">
        <f t="shared" si="4180"/>
        <v>45994</v>
      </c>
      <c r="D2898" s="260">
        <v>3.3191186648743869E-2</v>
      </c>
      <c r="E2898" s="261"/>
      <c r="F2898" s="260"/>
      <c r="G2898" s="262"/>
      <c r="H2898" s="261">
        <v>4.0642073773084972E-2</v>
      </c>
      <c r="I2898" s="260">
        <v>6.9395420347658179E-2</v>
      </c>
      <c r="J2898" s="261"/>
      <c r="K2898" s="263">
        <v>3.473313372411959E-2</v>
      </c>
      <c r="L2898" s="261"/>
      <c r="M2898" s="264">
        <f t="shared" si="4156"/>
        <v>4.8656737786207264E-2</v>
      </c>
      <c r="N2898" s="264">
        <f t="shared" si="4157"/>
        <v>4.8159904902173041E-2</v>
      </c>
      <c r="O2898" s="264">
        <f t="shared" si="4158"/>
        <v>4.1369278306129395E-2</v>
      </c>
      <c r="P2898" s="264">
        <f t="shared" si="4159"/>
        <v>4.3329557401768373E-2</v>
      </c>
      <c r="Q2898" s="265">
        <f t="shared" ref="Q2898:Q2903" si="4199">IFERROR(AVERAGE(D2898:E2898),"")</f>
        <v>3.3191186648743869E-2</v>
      </c>
      <c r="R2898" s="265">
        <f t="shared" ref="R2898:R2903" si="4200">IFERROR(AVERAGE(F2898:H2898),"")</f>
        <v>4.0642073773084972E-2</v>
      </c>
      <c r="S2898" s="265">
        <f t="shared" ref="S2898:S2903" si="4201">IFERROR(AVERAGE(I2898:J2898),"")</f>
        <v>6.9395420347658179E-2</v>
      </c>
      <c r="T2898" s="265">
        <f t="shared" ref="T2898:T2903" si="4202">IFERROR(AVERAGE(K2898:L2898),"")</f>
        <v>3.473313372411959E-2</v>
      </c>
      <c r="W2898" s="265">
        <f t="shared" si="4198"/>
        <v>4.4490453623401656E-2</v>
      </c>
      <c r="AC2898" s="664">
        <f>SUM(AA2897:AD2897)</f>
        <v>16</v>
      </c>
      <c r="AD2898" s="522">
        <f>AVERAGE(AA2895:AD2895)</f>
        <v>4.3390410902308545E-2</v>
      </c>
    </row>
    <row r="2899" spans="3:30" ht="17.45" customHeight="1" x14ac:dyDescent="0.25">
      <c r="C2899" s="8">
        <f t="shared" si="4180"/>
        <v>45995</v>
      </c>
      <c r="D2899" s="260"/>
      <c r="E2899" s="134">
        <v>8.4554687129946793E-2</v>
      </c>
      <c r="F2899" s="260"/>
      <c r="G2899" s="402">
        <v>7.4898583231224419E-2</v>
      </c>
      <c r="H2899" s="261"/>
      <c r="I2899" s="260"/>
      <c r="J2899" s="261">
        <v>6.309942663741662E-2</v>
      </c>
      <c r="K2899" s="263"/>
      <c r="L2899" s="261">
        <v>5.8363865757195335E-2</v>
      </c>
      <c r="M2899" s="264">
        <f t="shared" si="4156"/>
        <v>5.0404923209761039E-2</v>
      </c>
      <c r="N2899" s="264">
        <f t="shared" si="4157"/>
        <v>4.8986742621408841E-2</v>
      </c>
      <c r="O2899" s="264">
        <f t="shared" si="4158"/>
        <v>4.1588842912444218E-2</v>
      </c>
      <c r="P2899" s="264">
        <f t="shared" si="4159"/>
        <v>4.4176928851782066E-2</v>
      </c>
      <c r="Q2899" s="334">
        <f t="shared" si="4199"/>
        <v>8.4554687129946793E-2</v>
      </c>
      <c r="R2899" s="334">
        <f t="shared" si="4200"/>
        <v>7.4898583231224419E-2</v>
      </c>
      <c r="S2899" s="265">
        <f t="shared" si="4201"/>
        <v>6.309942663741662E-2</v>
      </c>
      <c r="T2899" s="265">
        <f t="shared" si="4202"/>
        <v>5.8363865757195335E-2</v>
      </c>
      <c r="W2899" s="334">
        <f t="shared" si="4198"/>
        <v>7.0229140688945785E-2</v>
      </c>
      <c r="AA2899" s="605">
        <f>AA2895-AA2865</f>
        <v>3.1727830204412513E-3</v>
      </c>
      <c r="AB2899" s="605">
        <f t="shared" ref="AB2899:AD2899" si="4203">AB2895-AB2865</f>
        <v>-5.173328344569128E-3</v>
      </c>
      <c r="AC2899" s="605">
        <f t="shared" si="4203"/>
        <v>-3.7167688146344177E-3</v>
      </c>
      <c r="AD2899" s="605">
        <f t="shared" si="4203"/>
        <v>-1.9105806612642467E-4</v>
      </c>
    </row>
    <row r="2900" spans="3:30" ht="17.45" customHeight="1" x14ac:dyDescent="0.25">
      <c r="C2900" s="48">
        <f t="shared" si="4180"/>
        <v>45996</v>
      </c>
      <c r="D2900" s="133">
        <v>8.2285443491363616E-2</v>
      </c>
      <c r="E2900" s="276"/>
      <c r="F2900" s="275">
        <v>5.11270133710938E-2</v>
      </c>
      <c r="G2900" s="277"/>
      <c r="H2900" s="276">
        <v>4.649920780966578E-2</v>
      </c>
      <c r="I2900" s="275">
        <v>6.349457427098211E-2</v>
      </c>
      <c r="J2900" s="276"/>
      <c r="K2900" s="410">
        <v>7.724309427438332E-2</v>
      </c>
      <c r="L2900" s="276"/>
      <c r="M2900" s="264">
        <f t="shared" si="4156"/>
        <v>5.1825232675266161E-2</v>
      </c>
      <c r="N2900" s="264">
        <f t="shared" si="4157"/>
        <v>4.8336468040094109E-2</v>
      </c>
      <c r="O2900" s="264">
        <f t="shared" si="4158"/>
        <v>4.1508925953407584E-2</v>
      </c>
      <c r="P2900" s="264">
        <f t="shared" si="4159"/>
        <v>4.5738076508147561E-2</v>
      </c>
      <c r="Q2900" s="334">
        <f t="shared" si="4199"/>
        <v>8.2285443491363616E-2</v>
      </c>
      <c r="R2900" s="265">
        <f t="shared" si="4200"/>
        <v>4.8813110590379793E-2</v>
      </c>
      <c r="S2900" s="265">
        <f t="shared" si="4201"/>
        <v>6.349457427098211E-2</v>
      </c>
      <c r="T2900" s="334">
        <f t="shared" si="4202"/>
        <v>7.724309427438332E-2</v>
      </c>
      <c r="W2900" s="265">
        <f t="shared" si="4198"/>
        <v>6.7959055656777206E-2</v>
      </c>
      <c r="X2900" s="265">
        <f>AVERAGE(Q2896:T2900)</f>
        <v>5.6454816771508286E-2</v>
      </c>
      <c r="Y2900" s="266">
        <v>414</v>
      </c>
    </row>
    <row r="2901" spans="3:30" ht="17.45" customHeight="1" x14ac:dyDescent="0.25">
      <c r="C2901" s="435">
        <f t="shared" si="4180"/>
        <v>45997</v>
      </c>
      <c r="D2901" s="434"/>
      <c r="E2901" s="436">
        <v>4.4973876266100832E-2</v>
      </c>
      <c r="F2901" s="434"/>
      <c r="G2901" s="438">
        <v>2.078268407330636E-2</v>
      </c>
      <c r="H2901" s="436"/>
      <c r="I2901" s="434"/>
      <c r="J2901" s="436">
        <v>2.1652697030113601E-2</v>
      </c>
      <c r="K2901" s="437"/>
      <c r="L2901" s="436">
        <v>4.8580180161248022E-2</v>
      </c>
      <c r="M2901" s="651">
        <f t="shared" si="4156"/>
        <v>5.1864417249560368E-2</v>
      </c>
      <c r="N2901" s="651">
        <f t="shared" si="4157"/>
        <v>4.6611179148614727E-2</v>
      </c>
      <c r="O2901" s="651">
        <f t="shared" si="4158"/>
        <v>4.0156872915949729E-2</v>
      </c>
      <c r="P2901" s="651">
        <f t="shared" si="4159"/>
        <v>4.5521116996108814E-2</v>
      </c>
      <c r="Q2901" s="442">
        <f t="shared" si="4199"/>
        <v>4.4973876266100832E-2</v>
      </c>
      <c r="R2901" s="442">
        <f t="shared" si="4200"/>
        <v>2.078268407330636E-2</v>
      </c>
      <c r="S2901" s="442">
        <f t="shared" si="4201"/>
        <v>2.1652697030113601E-2</v>
      </c>
      <c r="T2901" s="442">
        <f t="shared" si="4202"/>
        <v>4.8580180161248022E-2</v>
      </c>
      <c r="V2901" s="442">
        <f t="shared" ref="V2901:V2902" si="4204">AVERAGE(Q2901:T2901)</f>
        <v>3.3997359382692202E-2</v>
      </c>
      <c r="W2901" s="445"/>
      <c r="X2901" s="257"/>
      <c r="Y2901" s="266">
        <v>414</v>
      </c>
    </row>
    <row r="2902" spans="3:30" ht="17.45" customHeight="1" x14ac:dyDescent="0.25">
      <c r="C2902" s="435">
        <f t="shared" si="4180"/>
        <v>45998</v>
      </c>
      <c r="D2902" s="434">
        <v>4.3763980856439066E-2</v>
      </c>
      <c r="E2902" s="436"/>
      <c r="F2902" s="434">
        <v>2.5539553175432588E-2</v>
      </c>
      <c r="G2902" s="438"/>
      <c r="H2902" s="436"/>
      <c r="I2902" s="434">
        <v>1.6105142043813095E-2</v>
      </c>
      <c r="J2902" s="436"/>
      <c r="K2902" s="437">
        <v>3.0673329552415748E-2</v>
      </c>
      <c r="L2902" s="436"/>
      <c r="M2902" s="651">
        <f t="shared" si="4156"/>
        <v>5.235992009804695E-2</v>
      </c>
      <c r="N2902" s="651">
        <f t="shared" si="4157"/>
        <v>4.600378834148322E-2</v>
      </c>
      <c r="O2902" s="651">
        <f t="shared" si="4158"/>
        <v>3.9400999629414533E-2</v>
      </c>
      <c r="P2902" s="651">
        <f t="shared" si="4159"/>
        <v>4.5544936787663817E-2</v>
      </c>
      <c r="Q2902" s="442">
        <f t="shared" si="4199"/>
        <v>4.3763980856439066E-2</v>
      </c>
      <c r="R2902" s="442">
        <f t="shared" si="4200"/>
        <v>2.5539553175432588E-2</v>
      </c>
      <c r="S2902" s="442">
        <f t="shared" si="4201"/>
        <v>1.6105142043813095E-2</v>
      </c>
      <c r="T2902" s="442">
        <f t="shared" si="4202"/>
        <v>3.0673329552415748E-2</v>
      </c>
      <c r="V2902" s="442">
        <f t="shared" si="4204"/>
        <v>2.9020501407025126E-2</v>
      </c>
      <c r="W2902" s="445"/>
      <c r="X2902" s="265">
        <f>AVERAGE(Q2901:T2902)</f>
        <v>3.1508930394858664E-2</v>
      </c>
      <c r="Y2902" s="266">
        <v>414</v>
      </c>
    </row>
    <row r="2903" spans="3:30" ht="17.45" customHeight="1" x14ac:dyDescent="0.25">
      <c r="C2903" s="8">
        <f t="shared" si="4180"/>
        <v>45999</v>
      </c>
      <c r="D2903" s="260"/>
      <c r="E2903" s="261">
        <v>6.7578191767781931E-2</v>
      </c>
      <c r="F2903" s="260"/>
      <c r="G2903" s="262">
        <v>5.1945954517543053E-2</v>
      </c>
      <c r="H2903" s="261"/>
      <c r="I2903" s="260"/>
      <c r="J2903" s="261">
        <v>5.248420282927501E-2</v>
      </c>
      <c r="K2903" s="263"/>
      <c r="L2903" s="134">
        <v>7.1140609042234487E-2</v>
      </c>
      <c r="M2903" s="264">
        <f t="shared" si="4156"/>
        <v>5.2451089202300037E-2</v>
      </c>
      <c r="N2903" s="264">
        <f t="shared" si="4157"/>
        <v>4.5784613478615316E-2</v>
      </c>
      <c r="O2903" s="264">
        <f t="shared" si="4158"/>
        <v>4.0718364050799143E-2</v>
      </c>
      <c r="P2903" s="264">
        <f t="shared" si="4159"/>
        <v>4.6868349504009484E-2</v>
      </c>
      <c r="Q2903" s="265">
        <f t="shared" si="4199"/>
        <v>6.7578191767781931E-2</v>
      </c>
      <c r="R2903" s="265">
        <f t="shared" si="4200"/>
        <v>5.1945954517543053E-2</v>
      </c>
      <c r="S2903" s="265">
        <f t="shared" si="4201"/>
        <v>5.248420282927501E-2</v>
      </c>
      <c r="T2903" s="334">
        <f t="shared" si="4202"/>
        <v>7.1140609042234487E-2</v>
      </c>
      <c r="W2903" s="265">
        <f t="shared" ref="W2903:W2907" si="4205">AVERAGE(Q2903:T2903)</f>
        <v>6.0787239539208622E-2</v>
      </c>
    </row>
    <row r="2904" spans="3:30" ht="17.45" customHeight="1" x14ac:dyDescent="0.25">
      <c r="C2904" s="8">
        <f t="shared" si="4180"/>
        <v>46000</v>
      </c>
      <c r="D2904" s="332">
        <v>9.1194278828075542E-2</v>
      </c>
      <c r="E2904" s="261"/>
      <c r="F2904" s="260"/>
      <c r="G2904" s="262"/>
      <c r="H2904" s="261">
        <v>5.0014856248799422E-2</v>
      </c>
      <c r="I2904" s="332">
        <v>7.5290040536618447E-2</v>
      </c>
      <c r="J2904" s="261"/>
      <c r="K2904" s="363">
        <v>0.10133675009106025</v>
      </c>
      <c r="L2904" s="261"/>
      <c r="M2904" s="264">
        <f t="shared" si="4156"/>
        <v>5.1963431288976937E-2</v>
      </c>
      <c r="N2904" s="264">
        <f t="shared" si="4157"/>
        <v>4.6260398413520039E-2</v>
      </c>
      <c r="O2904" s="264">
        <f t="shared" si="4158"/>
        <v>4.2790799889943117E-2</v>
      </c>
      <c r="P2904" s="264">
        <f t="shared" si="4159"/>
        <v>4.9563455601712728E-2</v>
      </c>
      <c r="Q2904" s="334">
        <f t="shared" ref="Q2904:Q2910" si="4206">IFERROR(AVERAGE(D2904:E2904),"")</f>
        <v>9.1194278828075542E-2</v>
      </c>
      <c r="R2904" s="265">
        <f t="shared" ref="R2904:R2910" si="4207">IFERROR(AVERAGE(F2904:H2904),"")</f>
        <v>5.0014856248799422E-2</v>
      </c>
      <c r="S2904" s="334">
        <f t="shared" ref="S2904:S2910" si="4208">IFERROR(AVERAGE(I2904:J2904),"")</f>
        <v>7.5290040536618447E-2</v>
      </c>
      <c r="T2904" s="334">
        <f t="shared" ref="T2904:T2910" si="4209">IFERROR(AVERAGE(K2904:L2904),"")</f>
        <v>0.10133675009106025</v>
      </c>
      <c r="W2904" s="334">
        <f t="shared" si="4205"/>
        <v>7.9458981426138414E-2</v>
      </c>
    </row>
    <row r="2905" spans="3:30" ht="17.45" customHeight="1" x14ac:dyDescent="0.25">
      <c r="C2905" s="8">
        <f t="shared" si="4180"/>
        <v>46001</v>
      </c>
      <c r="D2905" s="260"/>
      <c r="E2905" s="261">
        <v>6.0831235487575061E-2</v>
      </c>
      <c r="F2905" s="260"/>
      <c r="G2905" s="262">
        <v>4.4622163582346448E-2</v>
      </c>
      <c r="H2905" s="261"/>
      <c r="I2905" s="260"/>
      <c r="J2905" s="261">
        <v>6.0087142746486084E-2</v>
      </c>
      <c r="K2905" s="263"/>
      <c r="L2905" s="261">
        <v>5.9349141463614169E-2</v>
      </c>
      <c r="M2905" s="264">
        <f t="shared" si="4156"/>
        <v>5.1879316628586136E-2</v>
      </c>
      <c r="N2905" s="264">
        <f t="shared" si="4157"/>
        <v>4.4976846283678061E-2</v>
      </c>
      <c r="O2905" s="264">
        <f t="shared" si="4158"/>
        <v>4.2378782361657243E-2</v>
      </c>
      <c r="P2905" s="264">
        <f t="shared" si="4159"/>
        <v>4.898180120584205E-2</v>
      </c>
      <c r="Q2905" s="265">
        <f t="shared" si="4206"/>
        <v>6.0831235487575061E-2</v>
      </c>
      <c r="R2905" s="265">
        <f t="shared" si="4207"/>
        <v>4.4622163582346448E-2</v>
      </c>
      <c r="S2905" s="265">
        <f t="shared" si="4208"/>
        <v>6.0087142746486084E-2</v>
      </c>
      <c r="T2905" s="265">
        <f t="shared" si="4209"/>
        <v>5.9349141463614169E-2</v>
      </c>
      <c r="W2905" s="265">
        <f t="shared" si="4205"/>
        <v>5.6222420820005441E-2</v>
      </c>
    </row>
    <row r="2906" spans="3:30" ht="17.45" customHeight="1" x14ac:dyDescent="0.25">
      <c r="C2906" s="48">
        <f t="shared" si="4180"/>
        <v>46002</v>
      </c>
      <c r="D2906" s="133">
        <v>8.2363884245109528E-2</v>
      </c>
      <c r="E2906" s="276"/>
      <c r="F2906" s="275">
        <v>6.0467934722799196E-2</v>
      </c>
      <c r="G2906" s="277"/>
      <c r="H2906" s="276">
        <v>5.5934877115200218E-2</v>
      </c>
      <c r="I2906" s="275">
        <v>6.0484602608318026E-2</v>
      </c>
      <c r="J2906" s="276"/>
      <c r="K2906" s="410">
        <v>8.0570690251735216E-2</v>
      </c>
      <c r="L2906" s="276"/>
      <c r="M2906" s="264">
        <f t="shared" si="4156"/>
        <v>5.2527308536306473E-2</v>
      </c>
      <c r="N2906" s="264">
        <f t="shared" si="4157"/>
        <v>3.8594647634035417E-2</v>
      </c>
      <c r="O2906" s="264">
        <f t="shared" si="4158"/>
        <v>4.2852542356416709E-2</v>
      </c>
      <c r="P2906" s="264">
        <f t="shared" si="4159"/>
        <v>4.9471247714097062E-2</v>
      </c>
      <c r="Q2906" s="334">
        <f t="shared" si="4206"/>
        <v>8.2363884245109528E-2</v>
      </c>
      <c r="R2906" s="265">
        <f t="shared" si="4207"/>
        <v>5.8201405918999707E-2</v>
      </c>
      <c r="S2906" s="265">
        <f t="shared" si="4208"/>
        <v>6.0484602608318026E-2</v>
      </c>
      <c r="T2906" s="334">
        <f t="shared" si="4209"/>
        <v>8.0570690251735216E-2</v>
      </c>
      <c r="W2906" s="334">
        <f t="shared" si="4205"/>
        <v>7.0405145756040621E-2</v>
      </c>
    </row>
    <row r="2907" spans="3:30" ht="17.45" customHeight="1" x14ac:dyDescent="0.25">
      <c r="C2907" s="8">
        <f t="shared" si="4180"/>
        <v>46003</v>
      </c>
      <c r="D2907" s="260"/>
      <c r="E2907" s="261">
        <v>3.72324980641476E-2</v>
      </c>
      <c r="F2907" s="260"/>
      <c r="G2907" s="262">
        <v>6.6474872825054335E-2</v>
      </c>
      <c r="H2907" s="261"/>
      <c r="I2907" s="260"/>
      <c r="J2907" s="261">
        <v>5.7166837271288538E-2</v>
      </c>
      <c r="K2907" s="263"/>
      <c r="L2907" s="261">
        <v>4.3207243513931917E-2</v>
      </c>
      <c r="M2907" s="264">
        <f t="shared" si="4156"/>
        <v>5.0382880972254768E-2</v>
      </c>
      <c r="N2907" s="264">
        <f t="shared" si="4157"/>
        <v>3.773284141282604E-2</v>
      </c>
      <c r="O2907" s="264">
        <f t="shared" si="4158"/>
        <v>4.3061745459525666E-2</v>
      </c>
      <c r="P2907" s="264">
        <f t="shared" si="4159"/>
        <v>4.8795316994947636E-2</v>
      </c>
      <c r="Q2907" s="265">
        <f t="shared" si="4206"/>
        <v>3.72324980641476E-2</v>
      </c>
      <c r="R2907" s="265">
        <f t="shared" si="4207"/>
        <v>6.6474872825054335E-2</v>
      </c>
      <c r="S2907" s="265">
        <f t="shared" si="4208"/>
        <v>5.7166837271288538E-2</v>
      </c>
      <c r="T2907" s="265">
        <f t="shared" si="4209"/>
        <v>4.3207243513931917E-2</v>
      </c>
      <c r="W2907" s="265">
        <f t="shared" si="4205"/>
        <v>5.1020362918605594E-2</v>
      </c>
      <c r="X2907" s="265">
        <f>AVERAGE(Q2903:T2907)</f>
        <v>6.3578830091999744E-2</v>
      </c>
      <c r="Y2907" s="266">
        <v>415</v>
      </c>
    </row>
    <row r="2908" spans="3:30" ht="17.45" customHeight="1" x14ac:dyDescent="0.25">
      <c r="C2908" s="435">
        <f t="shared" si="4180"/>
        <v>46004</v>
      </c>
      <c r="D2908" s="434">
        <v>1.3984924224094961E-2</v>
      </c>
      <c r="E2908" s="436"/>
      <c r="F2908" s="434">
        <v>2.0882173507675603E-2</v>
      </c>
      <c r="G2908" s="438"/>
      <c r="H2908" s="436"/>
      <c r="I2908" s="434">
        <v>1.623150342486581E-2</v>
      </c>
      <c r="J2908" s="436"/>
      <c r="K2908" s="437">
        <v>1.5708603334918816E-2</v>
      </c>
      <c r="L2908" s="436"/>
      <c r="M2908" s="651">
        <f t="shared" si="4156"/>
        <v>4.715121803813789E-2</v>
      </c>
      <c r="N2908" s="651">
        <f t="shared" si="4157"/>
        <v>3.5450756135991163E-2</v>
      </c>
      <c r="O2908" s="651">
        <f t="shared" si="4158"/>
        <v>4.135719094440668E-2</v>
      </c>
      <c r="P2908" s="651">
        <f t="shared" si="4159"/>
        <v>4.6131905107273767E-2</v>
      </c>
      <c r="Q2908" s="442">
        <f t="shared" si="4206"/>
        <v>1.3984924224094961E-2</v>
      </c>
      <c r="R2908" s="442">
        <f t="shared" si="4207"/>
        <v>2.0882173507675603E-2</v>
      </c>
      <c r="S2908" s="442">
        <f t="shared" si="4208"/>
        <v>1.623150342486581E-2</v>
      </c>
      <c r="T2908" s="442">
        <f t="shared" si="4209"/>
        <v>1.5708603334918816E-2</v>
      </c>
      <c r="V2908" s="442">
        <f t="shared" ref="V2908:V2909" si="4210">AVERAGE(Q2908:T2908)</f>
        <v>1.6701801122888799E-2</v>
      </c>
      <c r="W2908" s="445"/>
      <c r="X2908" s="257"/>
      <c r="Y2908" s="266">
        <v>415</v>
      </c>
    </row>
    <row r="2909" spans="3:30" ht="17.45" customHeight="1" x14ac:dyDescent="0.25">
      <c r="C2909" s="435">
        <f t="shared" si="4180"/>
        <v>46005</v>
      </c>
      <c r="D2909" s="434"/>
      <c r="E2909" s="436">
        <v>1.3536180241788704E-2</v>
      </c>
      <c r="F2909" s="434"/>
      <c r="G2909" s="438">
        <v>2.1228813281489328E-2</v>
      </c>
      <c r="H2909" s="436"/>
      <c r="I2909" s="434"/>
      <c r="J2909" s="436">
        <v>1.1925723059231815E-2</v>
      </c>
      <c r="K2909" s="437"/>
      <c r="L2909" s="436">
        <v>1.9269938647220246E-2</v>
      </c>
      <c r="M2909" s="651">
        <f t="shared" si="4156"/>
        <v>4.7017508930386712E-2</v>
      </c>
      <c r="N2909" s="651">
        <f t="shared" si="4157"/>
        <v>3.5598831270711097E-2</v>
      </c>
      <c r="O2909" s="651">
        <f t="shared" si="4158"/>
        <v>4.1400938349071693E-2</v>
      </c>
      <c r="P2909" s="651">
        <f t="shared" si="4159"/>
        <v>4.5849728894150156E-2</v>
      </c>
      <c r="Q2909" s="442">
        <f t="shared" si="4206"/>
        <v>1.3536180241788704E-2</v>
      </c>
      <c r="R2909" s="442">
        <f t="shared" si="4207"/>
        <v>2.1228813281489328E-2</v>
      </c>
      <c r="S2909" s="442">
        <f t="shared" si="4208"/>
        <v>1.1925723059231815E-2</v>
      </c>
      <c r="T2909" s="442">
        <f t="shared" si="4209"/>
        <v>1.9269938647220246E-2</v>
      </c>
      <c r="V2909" s="442">
        <f t="shared" si="4210"/>
        <v>1.6490163807432522E-2</v>
      </c>
      <c r="W2909" s="445"/>
      <c r="X2909" s="265">
        <f>AVERAGE(Q2908:T2909)</f>
        <v>1.6595982465160662E-2</v>
      </c>
      <c r="Y2909" s="266">
        <v>415</v>
      </c>
    </row>
    <row r="2910" spans="3:30" ht="17.45" customHeight="1" x14ac:dyDescent="0.25">
      <c r="C2910" s="8">
        <f t="shared" si="4180"/>
        <v>46006</v>
      </c>
      <c r="D2910" s="260">
        <v>2.8607756464751475E-2</v>
      </c>
      <c r="E2910" s="261"/>
      <c r="F2910" s="260"/>
      <c r="G2910" s="262"/>
      <c r="H2910" s="261">
        <v>3.7524183050979473E-2</v>
      </c>
      <c r="I2910" s="260">
        <v>3.9498726433523937E-2</v>
      </c>
      <c r="J2910" s="261"/>
      <c r="K2910" s="263">
        <v>5.0789233532057811E-2</v>
      </c>
      <c r="L2910" s="261"/>
      <c r="M2910" s="264">
        <f t="shared" si="4156"/>
        <v>4.7596340392732812E-2</v>
      </c>
      <c r="N2910" s="264">
        <f t="shared" si="4157"/>
        <v>3.6374830687463847E-2</v>
      </c>
      <c r="O2910" s="264">
        <f t="shared" si="4158"/>
        <v>4.2511284775898668E-2</v>
      </c>
      <c r="P2910" s="264">
        <f t="shared" si="4159"/>
        <v>4.7146847882936306E-2</v>
      </c>
      <c r="Q2910" s="265">
        <f t="shared" si="4206"/>
        <v>2.8607756464751475E-2</v>
      </c>
      <c r="R2910" s="265">
        <f t="shared" si="4207"/>
        <v>3.7524183050979473E-2</v>
      </c>
      <c r="S2910" s="265">
        <f t="shared" si="4208"/>
        <v>3.9498726433523937E-2</v>
      </c>
      <c r="T2910" s="265">
        <f t="shared" si="4209"/>
        <v>5.0789233532057811E-2</v>
      </c>
      <c r="W2910" s="265">
        <f t="shared" ref="W2910:W2914" si="4211">AVERAGE(Q2910:T2910)</f>
        <v>3.9104974870328171E-2</v>
      </c>
    </row>
    <row r="2911" spans="3:30" ht="17.45" customHeight="1" x14ac:dyDescent="0.25">
      <c r="C2911" s="8">
        <f t="shared" si="4180"/>
        <v>46007</v>
      </c>
      <c r="D2911" s="260"/>
      <c r="E2911" s="261">
        <v>3.8026769108106005E-2</v>
      </c>
      <c r="F2911" s="260"/>
      <c r="G2911" s="402">
        <v>0.1009300658355546</v>
      </c>
      <c r="H2911" s="261"/>
      <c r="I2911" s="260"/>
      <c r="J2911" s="134">
        <v>8.7974342534720751E-2</v>
      </c>
      <c r="K2911" s="263"/>
      <c r="L2911" s="134">
        <v>7.4923054672884862E-2</v>
      </c>
      <c r="M2911" s="264">
        <f t="shared" si="4156"/>
        <v>4.8572918598308493E-2</v>
      </c>
      <c r="N2911" s="264">
        <f t="shared" si="4157"/>
        <v>3.9035045757936392E-2</v>
      </c>
      <c r="O2911" s="264">
        <f t="shared" si="4158"/>
        <v>4.5156764326124248E-2</v>
      </c>
      <c r="P2911" s="264">
        <f t="shared" si="4159"/>
        <v>4.9410058901511192E-2</v>
      </c>
      <c r="Q2911" s="265">
        <f t="shared" ref="Q2911:Q2916" si="4212">IFERROR(AVERAGE(D2911:E2911),"")</f>
        <v>3.8026769108106005E-2</v>
      </c>
      <c r="R2911" s="334">
        <f t="shared" ref="R2911:R2916" si="4213">IFERROR(AVERAGE(F2911:H2911),"")</f>
        <v>0.1009300658355546</v>
      </c>
      <c r="S2911" s="334">
        <f t="shared" ref="S2911:S2916" si="4214">IFERROR(AVERAGE(I2911:J2911),"")</f>
        <v>8.7974342534720751E-2</v>
      </c>
      <c r="T2911" s="334">
        <f t="shared" ref="T2911:T2916" si="4215">IFERROR(AVERAGE(K2911:L2911),"")</f>
        <v>7.4923054672884862E-2</v>
      </c>
      <c r="W2911" s="334">
        <f t="shared" si="4211"/>
        <v>7.5463558037816555E-2</v>
      </c>
    </row>
    <row r="2912" spans="3:30" ht="17.45" customHeight="1" x14ac:dyDescent="0.25">
      <c r="C2912" s="48">
        <f t="shared" si="4180"/>
        <v>46008</v>
      </c>
      <c r="D2912" s="275">
        <v>3.2647948204791374E-2</v>
      </c>
      <c r="E2912" s="276"/>
      <c r="F2912" s="275">
        <v>3.7757395819078464E-2</v>
      </c>
      <c r="G2912" s="277"/>
      <c r="H2912" s="276">
        <v>3.9415881222260057E-2</v>
      </c>
      <c r="I2912" s="275">
        <v>3.5468409993340194E-2</v>
      </c>
      <c r="J2912" s="276"/>
      <c r="K2912" s="278">
        <v>3.707373305554712E-2</v>
      </c>
      <c r="L2912" s="276"/>
      <c r="M2912" s="264">
        <f t="shared" si="4156"/>
        <v>4.8017507186970093E-2</v>
      </c>
      <c r="N2912" s="264">
        <f t="shared" si="4157"/>
        <v>3.9936150328042985E-2</v>
      </c>
      <c r="O2912" s="264">
        <f t="shared" si="4158"/>
        <v>4.5921624111763142E-2</v>
      </c>
      <c r="P2912" s="264">
        <f t="shared" si="4159"/>
        <v>4.8604679662724123E-2</v>
      </c>
      <c r="Q2912" s="265">
        <f t="shared" si="4212"/>
        <v>3.2647948204791374E-2</v>
      </c>
      <c r="R2912" s="265">
        <f t="shared" si="4213"/>
        <v>3.8586638520669264E-2</v>
      </c>
      <c r="S2912" s="265">
        <f t="shared" si="4214"/>
        <v>3.5468409993340194E-2</v>
      </c>
      <c r="T2912" s="265">
        <f t="shared" si="4215"/>
        <v>3.707373305554712E-2</v>
      </c>
      <c r="W2912" s="265">
        <f t="shared" si="4211"/>
        <v>3.5944182443586992E-2</v>
      </c>
    </row>
    <row r="2913" spans="3:37" ht="17.45" customHeight="1" x14ac:dyDescent="0.25">
      <c r="C2913" s="8">
        <f t="shared" ref="C2913:C2976" si="4216">C2912+1</f>
        <v>46009</v>
      </c>
      <c r="D2913" s="260"/>
      <c r="E2913" s="261">
        <v>5.4191492214539241E-2</v>
      </c>
      <c r="F2913" s="260"/>
      <c r="G2913" s="262">
        <v>3.8044824032349205E-2</v>
      </c>
      <c r="H2913" s="261"/>
      <c r="I2913" s="260"/>
      <c r="J2913" s="261">
        <v>3.9025794765150126E-2</v>
      </c>
      <c r="K2913" s="263"/>
      <c r="L2913" s="261">
        <v>5.6627879548884152E-2</v>
      </c>
      <c r="M2913" s="264">
        <f t="shared" si="4156"/>
        <v>4.7523444365898906E-2</v>
      </c>
      <c r="N2913" s="264">
        <f t="shared" si="4157"/>
        <v>3.9628019864235024E-2</v>
      </c>
      <c r="O2913" s="264">
        <f t="shared" si="4158"/>
        <v>4.5731738389520007E-2</v>
      </c>
      <c r="P2913" s="264">
        <f t="shared" si="4159"/>
        <v>4.8119817887170437E-2</v>
      </c>
      <c r="Q2913" s="265">
        <f t="shared" si="4212"/>
        <v>5.4191492214539241E-2</v>
      </c>
      <c r="R2913" s="265">
        <f t="shared" si="4213"/>
        <v>3.8044824032349205E-2</v>
      </c>
      <c r="S2913" s="265">
        <f t="shared" si="4214"/>
        <v>3.9025794765150126E-2</v>
      </c>
      <c r="T2913" s="265">
        <f t="shared" si="4215"/>
        <v>5.6627879548884152E-2</v>
      </c>
      <c r="W2913" s="265">
        <f t="shared" si="4211"/>
        <v>4.6972497640230676E-2</v>
      </c>
    </row>
    <row r="2914" spans="3:37" ht="17.45" customHeight="1" x14ac:dyDescent="0.25">
      <c r="C2914" s="8">
        <f t="shared" si="4216"/>
        <v>46010</v>
      </c>
      <c r="D2914" s="260">
        <v>4.2987763168552309E-2</v>
      </c>
      <c r="E2914" s="261"/>
      <c r="F2914" s="260">
        <v>3.5524778300196846E-2</v>
      </c>
      <c r="G2914" s="262"/>
      <c r="H2914" s="261"/>
      <c r="I2914" s="260">
        <v>4.7904244830815859E-2</v>
      </c>
      <c r="J2914" s="261"/>
      <c r="K2914" s="263">
        <v>4.3943329450087422E-2</v>
      </c>
      <c r="L2914" s="261"/>
      <c r="M2914" s="264">
        <f t="shared" si="4156"/>
        <v>4.5041779776349315E-2</v>
      </c>
      <c r="N2914" s="264">
        <f t="shared" si="4157"/>
        <v>3.8753203755737063E-2</v>
      </c>
      <c r="O2914" s="264">
        <f t="shared" si="4158"/>
        <v>4.4606330718909203E-2</v>
      </c>
      <c r="P2914" s="264">
        <f t="shared" si="4159"/>
        <v>4.8073978564127144E-2</v>
      </c>
      <c r="Q2914" s="265">
        <f t="shared" si="4212"/>
        <v>4.2987763168552309E-2</v>
      </c>
      <c r="R2914" s="265">
        <f t="shared" si="4213"/>
        <v>3.5524778300196846E-2</v>
      </c>
      <c r="S2914" s="265">
        <f t="shared" si="4214"/>
        <v>4.7904244830815859E-2</v>
      </c>
      <c r="T2914" s="265">
        <f t="shared" si="4215"/>
        <v>4.3943329450087422E-2</v>
      </c>
      <c r="W2914" s="265">
        <f t="shared" si="4211"/>
        <v>4.2590028937413107E-2</v>
      </c>
      <c r="X2914" s="265">
        <f>AVERAGE(Q2910:T2914)</f>
        <v>4.80150483858751E-2</v>
      </c>
      <c r="Y2914" s="266">
        <v>416</v>
      </c>
    </row>
    <row r="2915" spans="3:37" ht="17.45" customHeight="1" x14ac:dyDescent="0.25">
      <c r="C2915" s="435">
        <f t="shared" si="4216"/>
        <v>46011</v>
      </c>
      <c r="D2915" s="434"/>
      <c r="E2915" s="436">
        <v>1.8965635991627993E-2</v>
      </c>
      <c r="F2915" s="434"/>
      <c r="G2915" s="438">
        <v>1.8503990320858095E-2</v>
      </c>
      <c r="H2915" s="436"/>
      <c r="I2915" s="434"/>
      <c r="J2915" s="436">
        <v>1.2159335904140473E-2</v>
      </c>
      <c r="K2915" s="437"/>
      <c r="L2915" s="436">
        <v>2.8440674354615354E-2</v>
      </c>
      <c r="M2915" s="651">
        <f t="shared" si="4156"/>
        <v>4.3948827181245494E-2</v>
      </c>
      <c r="N2915" s="651">
        <f t="shared" si="4157"/>
        <v>3.8050584320448243E-2</v>
      </c>
      <c r="O2915" s="651">
        <f t="shared" si="4158"/>
        <v>4.3933735395728313E-2</v>
      </c>
      <c r="P2915" s="651">
        <f t="shared" si="4159"/>
        <v>4.8113734435366963E-2</v>
      </c>
      <c r="Q2915" s="442">
        <f t="shared" si="4212"/>
        <v>1.8965635991627993E-2</v>
      </c>
      <c r="R2915" s="442">
        <f t="shared" si="4213"/>
        <v>1.8503990320858095E-2</v>
      </c>
      <c r="S2915" s="442">
        <f t="shared" si="4214"/>
        <v>1.2159335904140473E-2</v>
      </c>
      <c r="T2915" s="442">
        <f t="shared" si="4215"/>
        <v>2.8440674354615354E-2</v>
      </c>
      <c r="V2915" s="442">
        <f t="shared" ref="V2915:V2916" si="4217">AVERAGE(Q2915:T2915)</f>
        <v>1.9517409142810478E-2</v>
      </c>
      <c r="W2915" s="445"/>
      <c r="X2915" s="257"/>
      <c r="Y2915" s="266">
        <v>416</v>
      </c>
    </row>
    <row r="2916" spans="3:37" ht="17.45" customHeight="1" x14ac:dyDescent="0.25">
      <c r="C2916" s="435">
        <f t="shared" si="4216"/>
        <v>46012</v>
      </c>
      <c r="D2916" s="434">
        <v>5.2295573264343843E-2</v>
      </c>
      <c r="E2916" s="436"/>
      <c r="F2916" s="434"/>
      <c r="G2916" s="438"/>
      <c r="H2916" s="436">
        <v>2.2332088738764629E-2</v>
      </c>
      <c r="I2916" s="434">
        <v>1.6991369591681908E-2</v>
      </c>
      <c r="J2916" s="436"/>
      <c r="K2916" s="437">
        <v>2.913554255019532E-2</v>
      </c>
      <c r="L2916" s="436"/>
      <c r="M2916" s="651">
        <f t="shared" si="4156"/>
        <v>4.5061051195817083E-2</v>
      </c>
      <c r="N2916" s="651">
        <f t="shared" si="4157"/>
        <v>3.8395685806257539E-2</v>
      </c>
      <c r="O2916" s="651">
        <f t="shared" si="4158"/>
        <v>4.3974821257188247E-2</v>
      </c>
      <c r="P2916" s="651">
        <f t="shared" si="4159"/>
        <v>4.8093639253355379E-2</v>
      </c>
      <c r="Q2916" s="442">
        <f t="shared" si="4212"/>
        <v>5.2295573264343843E-2</v>
      </c>
      <c r="R2916" s="442">
        <f t="shared" si="4213"/>
        <v>2.2332088738764629E-2</v>
      </c>
      <c r="S2916" s="442">
        <f t="shared" si="4214"/>
        <v>1.6991369591681908E-2</v>
      </c>
      <c r="T2916" s="442">
        <f t="shared" si="4215"/>
        <v>2.913554255019532E-2</v>
      </c>
      <c r="V2916" s="442">
        <f t="shared" si="4217"/>
        <v>3.0188643536246423E-2</v>
      </c>
      <c r="W2916" s="445"/>
      <c r="X2916" s="265">
        <f>AVERAGE(Q2915:T2916)</f>
        <v>2.4853026339528451E-2</v>
      </c>
      <c r="Y2916" s="266">
        <v>416</v>
      </c>
    </row>
    <row r="2917" spans="3:37" ht="17.45" customHeight="1" x14ac:dyDescent="0.25">
      <c r="C2917" s="8">
        <f t="shared" si="4216"/>
        <v>46013</v>
      </c>
      <c r="D2917" s="260"/>
      <c r="E2917" s="261">
        <v>6.731734736907484E-2</v>
      </c>
      <c r="F2917" s="260"/>
      <c r="G2917" s="262">
        <v>5.0246306731610887E-2</v>
      </c>
      <c r="H2917" s="261"/>
      <c r="I2917" s="260"/>
      <c r="J2917" s="261">
        <v>5.4083095045238935E-2</v>
      </c>
      <c r="K2917" s="263"/>
      <c r="L2917" s="261">
        <v>4.0981344506411152E-2</v>
      </c>
      <c r="M2917" s="264">
        <f t="shared" si="4156"/>
        <v>4.647762101655975E-2</v>
      </c>
      <c r="N2917" s="264">
        <f t="shared" si="4157"/>
        <v>3.8955207535734802E-2</v>
      </c>
      <c r="O2917" s="264">
        <f t="shared" si="4158"/>
        <v>4.5315649445436944E-2</v>
      </c>
      <c r="P2917" s="264">
        <f t="shared" si="4159"/>
        <v>4.8598369288991639E-2</v>
      </c>
      <c r="Q2917" s="265">
        <f t="shared" ref="Q2917:Q2923" si="4218">IFERROR(AVERAGE(D2917:E2917),"")</f>
        <v>6.731734736907484E-2</v>
      </c>
      <c r="R2917" s="265">
        <f t="shared" ref="R2917:R2923" si="4219">IFERROR(AVERAGE(F2917:H2917),"")</f>
        <v>5.0246306731610887E-2</v>
      </c>
      <c r="S2917" s="265">
        <f t="shared" ref="S2917:S2923" si="4220">IFERROR(AVERAGE(I2917:J2917),"")</f>
        <v>5.4083095045238935E-2</v>
      </c>
      <c r="T2917" s="265">
        <f t="shared" ref="T2917:T2923" si="4221">IFERROR(AVERAGE(K2917:L2917),"")</f>
        <v>4.0981344506411152E-2</v>
      </c>
      <c r="W2917" s="265">
        <f t="shared" ref="W2917:W2921" si="4222">AVERAGE(Q2917:T2917)</f>
        <v>5.3157023413083954E-2</v>
      </c>
    </row>
    <row r="2918" spans="3:37" ht="17.45" customHeight="1" x14ac:dyDescent="0.25">
      <c r="C2918" s="48">
        <f t="shared" si="4216"/>
        <v>46014</v>
      </c>
      <c r="D2918" s="275">
        <v>2.5749052977267196E-2</v>
      </c>
      <c r="E2918" s="276"/>
      <c r="F2918" s="275">
        <v>2.2389604012926254E-2</v>
      </c>
      <c r="G2918" s="277"/>
      <c r="H2918" s="276">
        <v>2.1383606191782114E-2</v>
      </c>
      <c r="I2918" s="275">
        <v>2.753211748278387E-2</v>
      </c>
      <c r="J2918" s="276"/>
      <c r="K2918" s="278">
        <v>3.428210933985229E-2</v>
      </c>
      <c r="L2918" s="276"/>
      <c r="M2918" s="264">
        <f t="shared" si="4156"/>
        <v>4.6586609112298248E-2</v>
      </c>
      <c r="N2918" s="264">
        <f t="shared" si="4157"/>
        <v>3.9359873793895411E-2</v>
      </c>
      <c r="O2918" s="264">
        <f t="shared" si="4158"/>
        <v>4.5910712164510634E-2</v>
      </c>
      <c r="P2918" s="264">
        <f t="shared" si="4159"/>
        <v>4.8831495729575077E-2</v>
      </c>
      <c r="Q2918" s="265">
        <f t="shared" si="4218"/>
        <v>2.5749052977267196E-2</v>
      </c>
      <c r="R2918" s="265">
        <f t="shared" si="4219"/>
        <v>2.1886605102354184E-2</v>
      </c>
      <c r="S2918" s="265">
        <f t="shared" si="4220"/>
        <v>2.753211748278387E-2</v>
      </c>
      <c r="T2918" s="265">
        <f t="shared" si="4221"/>
        <v>3.428210933985229E-2</v>
      </c>
      <c r="W2918" s="265">
        <f t="shared" si="4222"/>
        <v>2.7362471225564386E-2</v>
      </c>
    </row>
    <row r="2919" spans="3:37" ht="17.45" customHeight="1" x14ac:dyDescent="0.25">
      <c r="C2919" s="8">
        <f t="shared" si="4216"/>
        <v>46015</v>
      </c>
      <c r="D2919" s="260"/>
      <c r="E2919" s="261">
        <v>1.3217368033736158E-2</v>
      </c>
      <c r="F2919" s="260"/>
      <c r="G2919" s="262">
        <v>5.7898930218445522E-3</v>
      </c>
      <c r="H2919" s="261"/>
      <c r="I2919" s="260"/>
      <c r="J2919" s="261">
        <v>4.3845822241751825E-3</v>
      </c>
      <c r="K2919" s="263"/>
      <c r="L2919" s="261">
        <v>2.1128151025951933E-2</v>
      </c>
      <c r="M2919" s="264">
        <f t="shared" si="4156"/>
        <v>4.597301741602159E-2</v>
      </c>
      <c r="N2919" s="264">
        <f t="shared" si="4157"/>
        <v>3.7624396229108924E-2</v>
      </c>
      <c r="O2919" s="264">
        <f t="shared" si="4158"/>
        <v>4.3910766344545681E-2</v>
      </c>
      <c r="P2919" s="264">
        <f t="shared" si="4159"/>
        <v>4.8324046482156109E-2</v>
      </c>
      <c r="Q2919" s="265">
        <f t="shared" si="4218"/>
        <v>1.3217368033736158E-2</v>
      </c>
      <c r="R2919" s="265">
        <f t="shared" si="4219"/>
        <v>5.7898930218445522E-3</v>
      </c>
      <c r="S2919" s="265">
        <f t="shared" si="4220"/>
        <v>4.3845822241751825E-3</v>
      </c>
      <c r="T2919" s="265">
        <f t="shared" si="4221"/>
        <v>2.1128151025951933E-2</v>
      </c>
      <c r="W2919" s="265">
        <f t="shared" si="4222"/>
        <v>1.1129998576426957E-2</v>
      </c>
    </row>
    <row r="2920" spans="3:37" ht="17.45" customHeight="1" x14ac:dyDescent="0.25">
      <c r="C2920" s="8">
        <f t="shared" si="4216"/>
        <v>46016</v>
      </c>
      <c r="D2920" s="260">
        <v>4.4785475222968794E-2</v>
      </c>
      <c r="E2920" s="261"/>
      <c r="F2920" s="260">
        <v>2.2866944355127532E-3</v>
      </c>
      <c r="G2920" s="262"/>
      <c r="H2920" s="261"/>
      <c r="I2920" s="260">
        <v>4.5418870998375806E-3</v>
      </c>
      <c r="J2920" s="261"/>
      <c r="K2920" s="263">
        <v>1.1043785028797604E-2</v>
      </c>
      <c r="L2920" s="261"/>
      <c r="M2920" s="264">
        <f t="shared" si="4156"/>
        <v>4.4168172018420021E-2</v>
      </c>
      <c r="N2920" s="264">
        <f t="shared" si="4157"/>
        <v>3.5986309421735585E-2</v>
      </c>
      <c r="O2920" s="264">
        <f t="shared" si="4158"/>
        <v>4.0565046485301369E-2</v>
      </c>
      <c r="P2920" s="264">
        <f t="shared" si="4159"/>
        <v>4.6526433413405226E-2</v>
      </c>
      <c r="Q2920" s="265">
        <f t="shared" si="4218"/>
        <v>4.4785475222968794E-2</v>
      </c>
      <c r="R2920" s="265">
        <f t="shared" si="4219"/>
        <v>2.2866944355127532E-3</v>
      </c>
      <c r="S2920" s="265">
        <f t="shared" si="4220"/>
        <v>4.5418870998375806E-3</v>
      </c>
      <c r="T2920" s="265">
        <f t="shared" si="4221"/>
        <v>1.1043785028797604E-2</v>
      </c>
      <c r="W2920" s="265">
        <f t="shared" si="4222"/>
        <v>1.5664460446779181E-2</v>
      </c>
    </row>
    <row r="2921" spans="3:37" ht="17.45" customHeight="1" x14ac:dyDescent="0.25">
      <c r="C2921" s="8">
        <f t="shared" si="4216"/>
        <v>46017</v>
      </c>
      <c r="D2921" s="260"/>
      <c r="E2921" s="261">
        <v>1.8272964432574385E-2</v>
      </c>
      <c r="F2921" s="260"/>
      <c r="G2921" s="262">
        <v>9.0440965774034841E-3</v>
      </c>
      <c r="H2921" s="261"/>
      <c r="I2921" s="260"/>
      <c r="J2921" s="261">
        <v>5.8779897933240273E-3</v>
      </c>
      <c r="K2921" s="263"/>
      <c r="L2921" s="261">
        <v>1.2840184586651919E-2</v>
      </c>
      <c r="M2921" s="264">
        <f t="shared" si="4156"/>
        <v>4.2585248584032072E-2</v>
      </c>
      <c r="N2921" s="264">
        <f t="shared" si="4157"/>
        <v>3.5078767840329109E-2</v>
      </c>
      <c r="O2921" s="264">
        <f t="shared" si="4158"/>
        <v>3.8702226749510661E-2</v>
      </c>
      <c r="P2921" s="264">
        <f t="shared" si="4159"/>
        <v>4.3596480974041382E-2</v>
      </c>
      <c r="Q2921" s="265">
        <f t="shared" si="4218"/>
        <v>1.8272964432574385E-2</v>
      </c>
      <c r="R2921" s="265">
        <f t="shared" si="4219"/>
        <v>9.0440965774034841E-3</v>
      </c>
      <c r="S2921" s="265">
        <f t="shared" si="4220"/>
        <v>5.8779897933240273E-3</v>
      </c>
      <c r="T2921" s="265">
        <f t="shared" si="4221"/>
        <v>1.2840184586651919E-2</v>
      </c>
      <c r="W2921" s="265">
        <f t="shared" si="4222"/>
        <v>1.1508808847488453E-2</v>
      </c>
      <c r="X2921" s="265">
        <f>AVERAGE(Q2917:T2921)</f>
        <v>2.376455250186859E-2</v>
      </c>
      <c r="Y2921" s="266">
        <v>417</v>
      </c>
    </row>
    <row r="2922" spans="3:37" ht="17.45" customHeight="1" x14ac:dyDescent="0.25">
      <c r="C2922" s="435">
        <f t="shared" si="4216"/>
        <v>46018</v>
      </c>
      <c r="D2922" s="434">
        <v>3.5099427626887239E-2</v>
      </c>
      <c r="E2922" s="436"/>
      <c r="F2922" s="434"/>
      <c r="G2922" s="438"/>
      <c r="H2922" s="436">
        <v>6.0703677539656583E-3</v>
      </c>
      <c r="I2922" s="434">
        <v>6.6625931205918374E-3</v>
      </c>
      <c r="J2922" s="436"/>
      <c r="K2922" s="437">
        <v>1.8706246182496496E-2</v>
      </c>
      <c r="L2922" s="436"/>
      <c r="M2922" s="651">
        <f t="shared" si="4156"/>
        <v>4.2817660885467852E-2</v>
      </c>
      <c r="N2922" s="651">
        <f t="shared" si="4157"/>
        <v>3.4832766602699412E-2</v>
      </c>
      <c r="O2922" s="651">
        <f t="shared" si="4158"/>
        <v>3.8243090611245339E-2</v>
      </c>
      <c r="P2922" s="651">
        <f t="shared" si="4159"/>
        <v>4.2946094272674262E-2</v>
      </c>
      <c r="Q2922" s="442">
        <f t="shared" si="4218"/>
        <v>3.5099427626887239E-2</v>
      </c>
      <c r="R2922" s="442">
        <f t="shared" si="4219"/>
        <v>6.0703677539656583E-3</v>
      </c>
      <c r="S2922" s="442">
        <f t="shared" si="4220"/>
        <v>6.6625931205918374E-3</v>
      </c>
      <c r="T2922" s="442">
        <f t="shared" si="4221"/>
        <v>1.8706246182496496E-2</v>
      </c>
      <c r="V2922" s="442">
        <f t="shared" ref="V2922:V2923" si="4223">AVERAGE(Q2922:T2922)</f>
        <v>1.6634658670985309E-2</v>
      </c>
      <c r="W2922" s="445"/>
      <c r="X2922" s="257"/>
      <c r="Y2922" s="266">
        <v>417</v>
      </c>
    </row>
    <row r="2923" spans="3:37" ht="17.45" customHeight="1" thickBot="1" x14ac:dyDescent="0.3">
      <c r="C2923" s="435">
        <f t="shared" si="4216"/>
        <v>46019</v>
      </c>
      <c r="D2923" s="434"/>
      <c r="E2923" s="444">
        <v>8.8696046946454499E-2</v>
      </c>
      <c r="F2923" s="434"/>
      <c r="G2923" s="438">
        <v>4.395317071946684E-2</v>
      </c>
      <c r="H2923" s="436"/>
      <c r="I2923" s="434"/>
      <c r="J2923" s="444">
        <v>7.0111097977803627E-2</v>
      </c>
      <c r="K2923" s="437"/>
      <c r="L2923" s="436">
        <v>1.2155901255646495E-2</v>
      </c>
      <c r="M2923" s="651">
        <f t="shared" si="4156"/>
        <v>4.5077980684282676E-2</v>
      </c>
      <c r="N2923" s="651">
        <f t="shared" si="4157"/>
        <v>3.5718236184041879E-2</v>
      </c>
      <c r="O2923" s="651">
        <f t="shared" si="4158"/>
        <v>3.9679606170301945E-2</v>
      </c>
      <c r="P2923" s="651">
        <f t="shared" si="4159"/>
        <v>4.1883543799917773E-2</v>
      </c>
      <c r="Q2923" s="468">
        <f t="shared" si="4218"/>
        <v>8.8696046946454499E-2</v>
      </c>
      <c r="R2923" s="442">
        <f t="shared" si="4219"/>
        <v>4.395317071946684E-2</v>
      </c>
      <c r="S2923" s="468">
        <f t="shared" si="4220"/>
        <v>7.0111097977803627E-2</v>
      </c>
      <c r="T2923" s="442">
        <f t="shared" si="4221"/>
        <v>1.2155901255646495E-2</v>
      </c>
      <c r="V2923" s="442">
        <f t="shared" si="4223"/>
        <v>5.3729054224842865E-2</v>
      </c>
      <c r="W2923" s="445"/>
      <c r="X2923" s="265">
        <f>AVERAGE(Q2922:T2923)</f>
        <v>3.5181856447914078E-2</v>
      </c>
      <c r="Y2923" s="266">
        <v>417</v>
      </c>
      <c r="AJ2923" s="287" t="s">
        <v>172</v>
      </c>
      <c r="AK2923" s="287" t="s">
        <v>158</v>
      </c>
    </row>
    <row r="2924" spans="3:37" ht="17.45" customHeight="1" thickBot="1" x14ac:dyDescent="0.3">
      <c r="C2924" s="48">
        <f t="shared" si="4216"/>
        <v>46020</v>
      </c>
      <c r="D2924" s="275">
        <v>6.4183349005934753E-2</v>
      </c>
      <c r="E2924" s="276"/>
      <c r="F2924" s="275">
        <v>5.0629709132441393E-2</v>
      </c>
      <c r="G2924" s="277"/>
      <c r="H2924" s="276">
        <v>4.9867983271530303E-2</v>
      </c>
      <c r="I2924" s="275">
        <v>4.5428325174766013E-2</v>
      </c>
      <c r="J2924" s="276"/>
      <c r="K2924" s="278">
        <v>4.8315377492873436E-2</v>
      </c>
      <c r="L2924" s="276"/>
      <c r="M2924" s="264">
        <f t="shared" si="4156"/>
        <v>4.6558039337254588E-2</v>
      </c>
      <c r="N2924" s="264">
        <f t="shared" si="4157"/>
        <v>3.7541520186716068E-2</v>
      </c>
      <c r="O2924" s="264">
        <f t="shared" si="4158"/>
        <v>4.0518519980711633E-2</v>
      </c>
      <c r="P2924" s="264">
        <f t="shared" si="4159"/>
        <v>4.2625902259014331E-2</v>
      </c>
      <c r="Q2924" s="265">
        <f t="shared" ref="Q2924:Q2932" si="4224">IFERROR(AVERAGE(D2924:E2924),"")</f>
        <v>6.4183349005934753E-2</v>
      </c>
      <c r="R2924" s="265">
        <f t="shared" ref="R2924:R2932" si="4225">IFERROR(AVERAGE(F2924:H2924),"")</f>
        <v>5.0248846201985845E-2</v>
      </c>
      <c r="S2924" s="265">
        <f t="shared" ref="S2924:S2932" si="4226">IFERROR(AVERAGE(I2924:J2924),"")</f>
        <v>4.5428325174766013E-2</v>
      </c>
      <c r="T2924" s="265">
        <f t="shared" ref="T2924:T2932" si="4227">IFERROR(AVERAGE(K2924:L2924),"")</f>
        <v>4.8315377492873436E-2</v>
      </c>
      <c r="W2924" s="265">
        <f t="shared" ref="W2924:W2928" si="4228">AVERAGE(Q2924:T2924)</f>
        <v>5.204397446889001E-2</v>
      </c>
      <c r="Z2924" s="514" t="s">
        <v>89</v>
      </c>
      <c r="AA2924" s="515">
        <v>2025</v>
      </c>
      <c r="AB2924" s="516"/>
      <c r="AC2924" s="516"/>
      <c r="AD2924" s="516"/>
      <c r="AI2924" s="22" t="s">
        <v>20</v>
      </c>
      <c r="AJ2924" s="264">
        <f>MAX($D$2562:$L$2926)</f>
        <v>0.34496202631601264</v>
      </c>
      <c r="AK2924" s="264">
        <f>MAX($D$5:$L$2926)</f>
        <v>3.145</v>
      </c>
    </row>
    <row r="2925" spans="3:37" ht="17.45" customHeight="1" x14ac:dyDescent="0.25">
      <c r="C2925" s="8">
        <f t="shared" si="4216"/>
        <v>46021</v>
      </c>
      <c r="D2925" s="260"/>
      <c r="E2925" s="261">
        <v>3.987228639506378E-2</v>
      </c>
      <c r="F2925" s="260"/>
      <c r="G2925" s="402">
        <v>0.12023074654752997</v>
      </c>
      <c r="H2925" s="261"/>
      <c r="I2925" s="260"/>
      <c r="J2925" s="134">
        <v>0.10095420310251943</v>
      </c>
      <c r="K2925" s="263"/>
      <c r="L2925" s="261">
        <v>4.668585635784523E-2</v>
      </c>
      <c r="M2925" s="264">
        <f t="shared" si="4156"/>
        <v>4.7319421533845787E-2</v>
      </c>
      <c r="N2925" s="264">
        <f t="shared" si="4157"/>
        <v>4.0307322454768611E-2</v>
      </c>
      <c r="O2925" s="264">
        <f t="shared" si="4158"/>
        <v>4.3418614603751529E-2</v>
      </c>
      <c r="P2925" s="264">
        <f t="shared" si="4159"/>
        <v>4.3404718225760516E-2</v>
      </c>
      <c r="Q2925" s="265">
        <f t="shared" si="4224"/>
        <v>3.987228639506378E-2</v>
      </c>
      <c r="R2925" s="334">
        <f t="shared" si="4225"/>
        <v>0.12023074654752997</v>
      </c>
      <c r="S2925" s="334">
        <f t="shared" si="4226"/>
        <v>0.10095420310251943</v>
      </c>
      <c r="T2925" s="265">
        <f t="shared" si="4227"/>
        <v>4.668585635784523E-2</v>
      </c>
      <c r="W2925" s="334">
        <f t="shared" si="4228"/>
        <v>7.693577310073961E-2</v>
      </c>
      <c r="Z2925" s="517" t="s">
        <v>35</v>
      </c>
      <c r="AA2925" s="517" t="s">
        <v>1</v>
      </c>
      <c r="AB2925" s="517" t="s">
        <v>2</v>
      </c>
      <c r="AC2925" s="517" t="s">
        <v>9</v>
      </c>
      <c r="AD2925" s="517" t="s">
        <v>12</v>
      </c>
      <c r="AI2925" s="105" t="s">
        <v>55</v>
      </c>
      <c r="AJ2925" s="294">
        <f>PERCENTILE($D$2562:$L$2926,0.98)</f>
        <v>0.10884001932015537</v>
      </c>
      <c r="AK2925" s="294">
        <f>PERCENTILE($D$5:$L$2926,0.98)</f>
        <v>7.7357999999999982E-2</v>
      </c>
    </row>
    <row r="2926" spans="3:37" ht="17.45" customHeight="1" thickBot="1" x14ac:dyDescent="0.3">
      <c r="C2926" s="116">
        <f t="shared" si="4216"/>
        <v>46022</v>
      </c>
      <c r="D2926" s="126">
        <v>2.5576779598140021E-2</v>
      </c>
      <c r="E2926" s="129"/>
      <c r="F2926" s="126">
        <v>2.0326490654865574E-2</v>
      </c>
      <c r="G2926" s="128"/>
      <c r="H2926" s="129"/>
      <c r="I2926" s="126">
        <v>3.6723827456230658E-2</v>
      </c>
      <c r="J2926" s="129"/>
      <c r="K2926" s="130">
        <v>4.3129831007605715E-2</v>
      </c>
      <c r="L2926" s="129"/>
      <c r="M2926" s="140">
        <f t="shared" si="4156"/>
        <v>4.6581874842420934E-2</v>
      </c>
      <c r="N2926" s="140">
        <f t="shared" si="4157"/>
        <v>4.0135524353124181E-2</v>
      </c>
      <c r="O2926" s="140">
        <f t="shared" si="4158"/>
        <v>4.2719116295256924E-2</v>
      </c>
      <c r="P2926" s="140">
        <f t="shared" si="4159"/>
        <v>4.3534658025981485E-2</v>
      </c>
      <c r="Q2926" s="308">
        <f t="shared" si="4224"/>
        <v>2.5576779598140021E-2</v>
      </c>
      <c r="R2926" s="308">
        <f t="shared" si="4225"/>
        <v>2.0326490654865574E-2</v>
      </c>
      <c r="S2926" s="308">
        <f t="shared" si="4226"/>
        <v>3.6723827456230658E-2</v>
      </c>
      <c r="T2926" s="308">
        <f t="shared" si="4227"/>
        <v>4.3129831007605715E-2</v>
      </c>
      <c r="U2926" s="315"/>
      <c r="V2926" s="315"/>
      <c r="W2926" s="308">
        <f t="shared" si="4228"/>
        <v>3.1439232179210491E-2</v>
      </c>
      <c r="Z2926" s="518" t="s">
        <v>58</v>
      </c>
      <c r="AA2926" s="519">
        <f>AVERAGE(D2896:E2926)</f>
        <v>4.6618045987532698E-2</v>
      </c>
      <c r="AB2926" s="519">
        <f>AVERAGE(F2896:H2926)</f>
        <v>3.9752299349215744E-2</v>
      </c>
      <c r="AC2926" s="519">
        <f>AVERAGE(I2896:J2926)</f>
        <v>4.3202653728025051E-2</v>
      </c>
      <c r="AD2926" s="519">
        <f>AVERAGE(K2896:L2926)</f>
        <v>4.3395850896142625E-2</v>
      </c>
      <c r="AI2926" s="22" t="s">
        <v>75</v>
      </c>
      <c r="AJ2926" s="264">
        <f>PERCENTILE($D$2562:$L$2926,0.95)</f>
        <v>8.4611884136818555E-2</v>
      </c>
      <c r="AK2926" s="264">
        <f>PERCENTILE($D$5:$L$2926,0.95)</f>
        <v>5.9377614640767219E-2</v>
      </c>
    </row>
    <row r="2927" spans="3:37" ht="17.45" customHeight="1" x14ac:dyDescent="0.25">
      <c r="C2927" s="115">
        <f t="shared" si="4216"/>
        <v>46023</v>
      </c>
      <c r="D2927" s="252"/>
      <c r="E2927" s="253">
        <v>3.399452541692588E-2</v>
      </c>
      <c r="F2927" s="252"/>
      <c r="G2927" s="254">
        <v>1.0292068813312495E-2</v>
      </c>
      <c r="H2927" s="253"/>
      <c r="I2927" s="252"/>
      <c r="J2927" s="253">
        <v>2.9497654401852858E-3</v>
      </c>
      <c r="K2927" s="255"/>
      <c r="L2927" s="253">
        <v>1.4497209574701441E-2</v>
      </c>
      <c r="M2927" s="264">
        <f t="shared" si="4156"/>
        <v>4.5999264289763572E-2</v>
      </c>
      <c r="N2927" s="264">
        <f t="shared" si="4157"/>
        <v>3.9245848754827124E-2</v>
      </c>
      <c r="O2927" s="264">
        <f t="shared" si="4158"/>
        <v>4.0189634025896565E-2</v>
      </c>
      <c r="P2927" s="264">
        <f t="shared" si="4159"/>
        <v>4.2162534111239429E-2</v>
      </c>
      <c r="Q2927" s="265">
        <f t="shared" si="4224"/>
        <v>3.399452541692588E-2</v>
      </c>
      <c r="R2927" s="265">
        <f t="shared" si="4225"/>
        <v>1.0292068813312495E-2</v>
      </c>
      <c r="S2927" s="265">
        <f t="shared" si="4226"/>
        <v>2.9497654401852858E-3</v>
      </c>
      <c r="T2927" s="265">
        <f t="shared" si="4227"/>
        <v>1.4497209574701441E-2</v>
      </c>
      <c r="W2927" s="265">
        <f t="shared" si="4228"/>
        <v>1.5433392311281276E-2</v>
      </c>
      <c r="Z2927" s="518" t="s">
        <v>59</v>
      </c>
      <c r="AA2927" s="519">
        <f>MAX(D2896:E2926)</f>
        <v>9.1194278828075542E-2</v>
      </c>
      <c r="AB2927" s="519">
        <f>MAX(F2896:H2926)</f>
        <v>0.12023074654752997</v>
      </c>
      <c r="AC2927" s="519">
        <f>MAX(I2896:J2926)</f>
        <v>0.10095420310251943</v>
      </c>
      <c r="AD2927" s="519">
        <f>MAX(K2896:L2926)</f>
        <v>0.10133675009106025</v>
      </c>
      <c r="AI2927" s="22" t="s">
        <v>21</v>
      </c>
      <c r="AJ2927" s="264">
        <f>PERCENTILE($D$2562:$L$2926,0.9)</f>
        <v>7.1350122117880138E-2</v>
      </c>
      <c r="AK2927" s="264">
        <f>PERCENTILE($D$5:$L$2926,0.9)</f>
        <v>4.8000000000000001E-2</v>
      </c>
    </row>
    <row r="2928" spans="3:37" ht="17.45" customHeight="1" thickBot="1" x14ac:dyDescent="0.3">
      <c r="C2928" s="8">
        <f t="shared" si="4216"/>
        <v>46024</v>
      </c>
      <c r="D2928" s="252">
        <v>2.7297463168110603E-2</v>
      </c>
      <c r="E2928" s="253"/>
      <c r="F2928" s="252"/>
      <c r="G2928" s="254"/>
      <c r="H2928" s="253">
        <v>5.8570002466658191E-3</v>
      </c>
      <c r="I2928" s="252">
        <v>6.736927298404586E-3</v>
      </c>
      <c r="J2928" s="253"/>
      <c r="K2928" s="255">
        <v>2.0204167676879187E-2</v>
      </c>
      <c r="L2928" s="253"/>
      <c r="M2928" s="264">
        <f t="shared" si="4156"/>
        <v>4.5802806840409133E-2</v>
      </c>
      <c r="N2928" s="264">
        <f t="shared" si="4157"/>
        <v>3.8251989511215147E-2</v>
      </c>
      <c r="O2928" s="264">
        <f t="shared" si="4158"/>
        <v>3.8101017590921445E-2</v>
      </c>
      <c r="P2928" s="264">
        <f t="shared" si="4159"/>
        <v>4.1678235242998081E-2</v>
      </c>
      <c r="Q2928" s="265">
        <f t="shared" si="4224"/>
        <v>2.7297463168110603E-2</v>
      </c>
      <c r="R2928" s="265">
        <f t="shared" si="4225"/>
        <v>5.8570002466658191E-3</v>
      </c>
      <c r="S2928" s="265">
        <f t="shared" si="4226"/>
        <v>6.736927298404586E-3</v>
      </c>
      <c r="T2928" s="265">
        <f t="shared" si="4227"/>
        <v>2.0204167676879187E-2</v>
      </c>
      <c r="W2928" s="265">
        <f t="shared" si="4228"/>
        <v>1.502388959751505E-2</v>
      </c>
      <c r="X2928" s="265">
        <f>AVERAGE(Q2924:T2928)</f>
        <v>3.8175252331527285E-2</v>
      </c>
      <c r="Y2928" s="266">
        <v>418</v>
      </c>
      <c r="Z2928" s="520" t="s">
        <v>128</v>
      </c>
      <c r="AA2928" s="521">
        <f>COUNTIF(D2896:E2926,"&gt;=0.075")</f>
        <v>5</v>
      </c>
      <c r="AB2928" s="521">
        <f>COUNTIF(F2896:H2926,"&gt;=0.075")</f>
        <v>2</v>
      </c>
      <c r="AC2928" s="521">
        <f>COUNTIF(I2896:J2926,"&gt;=0.075")</f>
        <v>4</v>
      </c>
      <c r="AD2928" s="521">
        <f>COUNTIF(K2896:L2926,"&gt;=0.075")</f>
        <v>3</v>
      </c>
    </row>
    <row r="2929" spans="3:30" ht="17.45" customHeight="1" thickBot="1" x14ac:dyDescent="0.3">
      <c r="C2929" s="435">
        <f t="shared" si="4216"/>
        <v>46025</v>
      </c>
      <c r="D2929" s="448"/>
      <c r="E2929" s="449">
        <v>1.8224842827073262E-2</v>
      </c>
      <c r="F2929" s="448"/>
      <c r="G2929" s="450">
        <v>3.4271699350678529E-3</v>
      </c>
      <c r="H2929" s="449"/>
      <c r="I2929" s="448"/>
      <c r="J2929" s="449">
        <v>4.1215177199296427E-3</v>
      </c>
      <c r="K2929" s="451"/>
      <c r="L2929" s="449">
        <v>1.171525440425404E-2</v>
      </c>
      <c r="M2929" s="651">
        <f t="shared" si="4156"/>
        <v>4.3591812030313357E-2</v>
      </c>
      <c r="N2929" s="651">
        <f t="shared" si="4157"/>
        <v>3.6209949131324963E-2</v>
      </c>
      <c r="O2929" s="651">
        <f t="shared" si="4158"/>
        <v>3.6135087293671882E-2</v>
      </c>
      <c r="P2929" s="651">
        <f t="shared" si="4159"/>
        <v>4.0123281531233373E-2</v>
      </c>
      <c r="Q2929" s="442">
        <f t="shared" si="4224"/>
        <v>1.8224842827073262E-2</v>
      </c>
      <c r="R2929" s="442">
        <f t="shared" si="4225"/>
        <v>3.4271699350678529E-3</v>
      </c>
      <c r="S2929" s="442">
        <f t="shared" si="4226"/>
        <v>4.1215177199296427E-3</v>
      </c>
      <c r="T2929" s="442">
        <f t="shared" si="4227"/>
        <v>1.171525440425404E-2</v>
      </c>
      <c r="V2929" s="442">
        <f t="shared" ref="V2929:V2930" si="4229">AVERAGE(Q2929:T2929)</f>
        <v>9.3721962215811989E-3</v>
      </c>
      <c r="W2929" s="445"/>
      <c r="X2929" s="257"/>
      <c r="Y2929" s="266">
        <v>418</v>
      </c>
      <c r="AC2929" s="664">
        <f>SUM(AA2928:AD2928)</f>
        <v>14</v>
      </c>
      <c r="AD2929" s="522">
        <f>AVERAGE(AA2926:AD2926)</f>
        <v>4.3242212490229026E-2</v>
      </c>
    </row>
    <row r="2930" spans="3:30" ht="17.45" customHeight="1" thickBot="1" x14ac:dyDescent="0.3">
      <c r="C2930" s="48">
        <f t="shared" si="4216"/>
        <v>46026</v>
      </c>
      <c r="D2930" s="448">
        <v>1.5833221747730615E-2</v>
      </c>
      <c r="E2930" s="449"/>
      <c r="F2930" s="448">
        <v>8.1272242026724489E-3</v>
      </c>
      <c r="G2930" s="450"/>
      <c r="H2930" s="449">
        <v>7.3892029517871908E-3</v>
      </c>
      <c r="I2930" s="448">
        <v>1.7709756228784603E-3</v>
      </c>
      <c r="J2930" s="449"/>
      <c r="K2930" s="451">
        <v>1.0015158787761881E-2</v>
      </c>
      <c r="L2930" s="449"/>
      <c r="M2930" s="651">
        <f t="shared" si="4156"/>
        <v>4.1376737972192247E-2</v>
      </c>
      <c r="N2930" s="651">
        <f t="shared" si="4157"/>
        <v>3.3863955016287813E-2</v>
      </c>
      <c r="O2930" s="651">
        <f t="shared" si="4158"/>
        <v>3.4077634005401758E-2</v>
      </c>
      <c r="P2930" s="651">
        <f t="shared" si="4159"/>
        <v>3.7882350348345993E-2</v>
      </c>
      <c r="Q2930" s="442">
        <f t="shared" si="4224"/>
        <v>1.5833221747730615E-2</v>
      </c>
      <c r="R2930" s="442">
        <f t="shared" si="4225"/>
        <v>7.7582135772298194E-3</v>
      </c>
      <c r="S2930" s="442">
        <f t="shared" si="4226"/>
        <v>1.7709756228784603E-3</v>
      </c>
      <c r="T2930" s="442">
        <f t="shared" si="4227"/>
        <v>1.0015158787761881E-2</v>
      </c>
      <c r="V2930" s="442">
        <f t="shared" si="4229"/>
        <v>8.8443924339001948E-3</v>
      </c>
      <c r="W2930" s="445"/>
      <c r="X2930" s="265">
        <f>AVERAGE(Q2929:T2930)</f>
        <v>9.1082943277406968E-3</v>
      </c>
      <c r="Y2930" s="266">
        <v>418</v>
      </c>
      <c r="AA2930" s="605">
        <f>AA2926-AA2895</f>
        <v>-1.7684849677526704E-5</v>
      </c>
      <c r="AB2930" s="605">
        <f t="shared" ref="AB2930:AD2930" si="4230">AB2926-AB2895</f>
        <v>-8.8740149809195396E-3</v>
      </c>
      <c r="AC2930" s="605">
        <f t="shared" si="4230"/>
        <v>6.041766608443494E-3</v>
      </c>
      <c r="AD2930" s="605">
        <f t="shared" si="4230"/>
        <v>2.2571395738355399E-3</v>
      </c>
    </row>
    <row r="2931" spans="3:30" ht="17.45" customHeight="1" thickBot="1" x14ac:dyDescent="0.3">
      <c r="C2931" s="8">
        <f t="shared" si="4216"/>
        <v>46027</v>
      </c>
      <c r="D2931" s="252"/>
      <c r="E2931" s="253">
        <v>2.2222527829507566E-2</v>
      </c>
      <c r="F2931" s="252"/>
      <c r="G2931" s="254">
        <v>1.6683959066649986E-2</v>
      </c>
      <c r="H2931" s="253"/>
      <c r="I2931" s="252"/>
      <c r="J2931" s="253">
        <v>1.5340344863643567E-2</v>
      </c>
      <c r="K2931" s="255"/>
      <c r="L2931" s="253">
        <v>2.2047630798885179E-2</v>
      </c>
      <c r="Q2931" s="265">
        <f t="shared" si="4224"/>
        <v>2.2222527829507566E-2</v>
      </c>
      <c r="R2931" s="265">
        <f t="shared" si="4225"/>
        <v>1.6683959066649986E-2</v>
      </c>
      <c r="S2931" s="265">
        <f t="shared" si="4226"/>
        <v>1.5340344863643567E-2</v>
      </c>
      <c r="T2931" s="265">
        <f t="shared" si="4227"/>
        <v>2.2047630798885179E-2</v>
      </c>
      <c r="W2931" s="265">
        <f t="shared" ref="W2931:W2932" si="4231">AVERAGE(Q2931:T2931)</f>
        <v>1.9073615639671575E-2</v>
      </c>
      <c r="Z2931" s="514" t="s">
        <v>73</v>
      </c>
      <c r="AA2931" s="515">
        <v>2025</v>
      </c>
      <c r="AB2931" s="516"/>
      <c r="AC2931" s="516"/>
      <c r="AD2931" s="516"/>
    </row>
    <row r="2932" spans="3:30" ht="17.45" customHeight="1" x14ac:dyDescent="0.25">
      <c r="C2932" s="8">
        <f t="shared" si="4216"/>
        <v>46028</v>
      </c>
      <c r="D2932" s="252">
        <v>2.9986233414010494E-2</v>
      </c>
      <c r="E2932" s="253"/>
      <c r="F2932" s="252">
        <v>2.2421840875817649E-2</v>
      </c>
      <c r="G2932" s="254"/>
      <c r="H2932" s="253"/>
      <c r="I2932" s="252">
        <v>3.0463034652201459E-2</v>
      </c>
      <c r="J2932" s="253"/>
      <c r="K2932" s="255">
        <v>6.2964994394795845E-2</v>
      </c>
      <c r="L2932" s="253"/>
      <c r="Q2932" s="265">
        <f t="shared" si="4224"/>
        <v>2.9986233414010494E-2</v>
      </c>
      <c r="R2932" s="265">
        <f t="shared" si="4225"/>
        <v>2.2421840875817649E-2</v>
      </c>
      <c r="S2932" s="265">
        <f t="shared" si="4226"/>
        <v>3.0463034652201459E-2</v>
      </c>
      <c r="T2932" s="265">
        <f t="shared" si="4227"/>
        <v>6.2964994394795845E-2</v>
      </c>
      <c r="W2932" s="265">
        <f t="shared" si="4231"/>
        <v>3.6459025834206363E-2</v>
      </c>
      <c r="Z2932" s="517" t="s">
        <v>35</v>
      </c>
      <c r="AA2932" s="517" t="s">
        <v>1</v>
      </c>
      <c r="AB2932" s="517" t="s">
        <v>2</v>
      </c>
      <c r="AC2932" s="517" t="s">
        <v>9</v>
      </c>
      <c r="AD2932" s="517" t="s">
        <v>12</v>
      </c>
    </row>
    <row r="2933" spans="3:30" ht="17.45" customHeight="1" x14ac:dyDescent="0.25">
      <c r="C2933" s="8">
        <f t="shared" si="4216"/>
        <v>46029</v>
      </c>
      <c r="D2933" s="252"/>
      <c r="E2933" s="335">
        <v>0.10300843298820733</v>
      </c>
      <c r="F2933" s="252"/>
      <c r="G2933" s="254">
        <v>4.3763475082458182E-2</v>
      </c>
      <c r="H2933" s="253"/>
      <c r="I2933" s="252"/>
      <c r="J2933" s="253">
        <v>4.4543078518638403E-2</v>
      </c>
      <c r="K2933" s="255"/>
      <c r="L2933" s="253">
        <v>4.7262317697626587E-2</v>
      </c>
      <c r="Q2933" s="334">
        <f t="shared" ref="Q2933:Q2938" si="4232">IFERROR(AVERAGE(D2933:E2933),"")</f>
        <v>0.10300843298820733</v>
      </c>
      <c r="R2933" s="265">
        <f t="shared" ref="R2933:R2938" si="4233">IFERROR(AVERAGE(F2933:H2933),"")</f>
        <v>4.3763475082458182E-2</v>
      </c>
      <c r="S2933" s="265">
        <f t="shared" ref="S2933:S2938" si="4234">IFERROR(AVERAGE(I2933:J2933),"")</f>
        <v>4.4543078518638403E-2</v>
      </c>
      <c r="T2933" s="265">
        <f t="shared" ref="T2933:T2938" si="4235">IFERROR(AVERAGE(K2933:L2933),"")</f>
        <v>4.7262317697626587E-2</v>
      </c>
      <c r="W2933" s="265">
        <f t="shared" ref="W2933:W2935" si="4236">AVERAGE(Q2933:T2933)</f>
        <v>5.9644326071732624E-2</v>
      </c>
      <c r="Z2933" s="518" t="s">
        <v>58</v>
      </c>
      <c r="AA2933" s="519">
        <f>AVERAGE(D2562:E2926)</f>
        <v>4.2583900481448465E-2</v>
      </c>
      <c r="AB2933" s="519">
        <f>AVERAGE(F2562:H2926)</f>
        <v>4.6181476537617255E-2</v>
      </c>
      <c r="AC2933" s="519">
        <f>AVERAGE(I2562:J2926)</f>
        <v>3.5214071893041127E-2</v>
      </c>
      <c r="AD2933" s="519">
        <f>AVERAGE(K2562:L2926)</f>
        <v>4.1210824266730929E-2</v>
      </c>
    </row>
    <row r="2934" spans="3:30" ht="17.45" customHeight="1" x14ac:dyDescent="0.25">
      <c r="C2934" s="8">
        <f t="shared" si="4216"/>
        <v>46030</v>
      </c>
      <c r="D2934" s="260">
        <v>4.641538839953957E-2</v>
      </c>
      <c r="E2934" s="261"/>
      <c r="F2934" s="260"/>
      <c r="G2934" s="262"/>
      <c r="H2934" s="261">
        <v>5.4766920715564792E-2</v>
      </c>
      <c r="I2934" s="260">
        <v>5.8527033320586966E-2</v>
      </c>
      <c r="J2934" s="261"/>
      <c r="K2934" s="263">
        <v>4.0504688111714177E-2</v>
      </c>
      <c r="L2934" s="261"/>
      <c r="Q2934" s="265">
        <f t="shared" si="4232"/>
        <v>4.641538839953957E-2</v>
      </c>
      <c r="R2934" s="265">
        <f t="shared" si="4233"/>
        <v>5.4766920715564792E-2</v>
      </c>
      <c r="S2934" s="265">
        <f t="shared" si="4234"/>
        <v>5.8527033320586966E-2</v>
      </c>
      <c r="T2934" s="265">
        <f t="shared" si="4235"/>
        <v>4.0504688111714177E-2</v>
      </c>
      <c r="W2934" s="265">
        <f t="shared" si="4236"/>
        <v>5.0053507636851381E-2</v>
      </c>
      <c r="Z2934" s="518" t="s">
        <v>59</v>
      </c>
      <c r="AA2934" s="519">
        <f>MAX(D2562:E2926)</f>
        <v>0.13486000000000001</v>
      </c>
      <c r="AB2934" s="519">
        <f>MAX(F2562:H2926)</f>
        <v>0.34496202631601264</v>
      </c>
      <c r="AC2934" s="519">
        <f>MAX(I2562:J2926)</f>
        <v>0.187</v>
      </c>
      <c r="AD2934" s="519">
        <f>MAX(K2562:L2926)</f>
        <v>0.33300000000000002</v>
      </c>
    </row>
    <row r="2935" spans="3:30" ht="17.45" customHeight="1" thickBot="1" x14ac:dyDescent="0.3">
      <c r="C2935" s="8">
        <f t="shared" si="4216"/>
        <v>46031</v>
      </c>
      <c r="D2935" s="260"/>
      <c r="E2935" s="261">
        <v>4.7819015152331938E-2</v>
      </c>
      <c r="F2935" s="260"/>
      <c r="G2935" s="262">
        <v>3.2975676179130387E-2</v>
      </c>
      <c r="H2935" s="261"/>
      <c r="I2935" s="260"/>
      <c r="J2935" s="261">
        <v>5.8523704964592152E-2</v>
      </c>
      <c r="K2935" s="263"/>
      <c r="L2935" s="261">
        <v>5.5579939167627636E-2</v>
      </c>
      <c r="Q2935" s="265">
        <f t="shared" si="4232"/>
        <v>4.7819015152331938E-2</v>
      </c>
      <c r="R2935" s="265">
        <f t="shared" si="4233"/>
        <v>3.2975676179130387E-2</v>
      </c>
      <c r="S2935" s="265">
        <f t="shared" si="4234"/>
        <v>5.8523704964592152E-2</v>
      </c>
      <c r="T2935" s="265">
        <f t="shared" si="4235"/>
        <v>5.5579939167627636E-2</v>
      </c>
      <c r="W2935" s="265">
        <f t="shared" si="4236"/>
        <v>4.8724583865920525E-2</v>
      </c>
      <c r="X2935" s="265">
        <f>AVERAGE(Q2931:T2935)</f>
        <v>4.2791011809676489E-2</v>
      </c>
      <c r="Y2935" s="266">
        <v>419</v>
      </c>
      <c r="Z2935" s="520" t="s">
        <v>128</v>
      </c>
      <c r="AA2935" s="521">
        <f>COUNTIF(D2562:E2926,"&gt;=0.075")</f>
        <v>35</v>
      </c>
      <c r="AB2935" s="521">
        <f>COUNTIF(F2562:H2926,"&gt;=0.075")</f>
        <v>58</v>
      </c>
      <c r="AC2935" s="521">
        <f>COUNTIF(I2562:J2926,"&gt;=0.075")</f>
        <v>14</v>
      </c>
      <c r="AD2935" s="521">
        <f>COUNTIF(K2562:L2926,"&gt;=0.075")</f>
        <v>23</v>
      </c>
    </row>
    <row r="2936" spans="3:30" ht="17.45" customHeight="1" thickBot="1" x14ac:dyDescent="0.3">
      <c r="C2936" s="48">
        <f t="shared" si="4216"/>
        <v>46032</v>
      </c>
      <c r="D2936" s="434">
        <v>3.6910027936881945E-2</v>
      </c>
      <c r="E2936" s="436"/>
      <c r="F2936" s="434">
        <v>3.8553264240367258E-2</v>
      </c>
      <c r="G2936" s="438"/>
      <c r="H2936" s="436">
        <v>4.1467130496833954E-2</v>
      </c>
      <c r="I2936" s="434">
        <v>2.3782675085433132E-2</v>
      </c>
      <c r="J2936" s="436"/>
      <c r="K2936" s="437">
        <v>2.8727888721907759E-2</v>
      </c>
      <c r="L2936" s="436"/>
      <c r="Q2936" s="442">
        <f t="shared" si="4232"/>
        <v>3.6910027936881945E-2</v>
      </c>
      <c r="R2936" s="442">
        <f t="shared" si="4233"/>
        <v>4.0010197368600606E-2</v>
      </c>
      <c r="S2936" s="442">
        <f t="shared" si="4234"/>
        <v>2.3782675085433132E-2</v>
      </c>
      <c r="T2936" s="442">
        <f t="shared" si="4235"/>
        <v>2.8727888721907759E-2</v>
      </c>
      <c r="V2936" s="442">
        <f t="shared" ref="V2936:V2937" si="4237">AVERAGE(Q2936:T2936)</f>
        <v>3.2357697278205859E-2</v>
      </c>
      <c r="W2936" s="445"/>
      <c r="X2936" s="257"/>
      <c r="Y2936" s="266">
        <v>419</v>
      </c>
      <c r="AA2936" s="522">
        <f>AVERAGE(I2562:Q2926)</f>
        <v>4.0367731160485545E-2</v>
      </c>
      <c r="AC2936" s="664">
        <f>SUM(AA2935:AD2935)</f>
        <v>130</v>
      </c>
      <c r="AD2936" s="522">
        <f>AVERAGE(AA2933:AD2933)</f>
        <v>4.1297568294709444E-2</v>
      </c>
    </row>
    <row r="2937" spans="3:30" ht="17.45" customHeight="1" x14ac:dyDescent="0.25">
      <c r="C2937" s="435">
        <f t="shared" si="4216"/>
        <v>46033</v>
      </c>
      <c r="D2937" s="434"/>
      <c r="E2937" s="436">
        <v>3.9698224292900069E-2</v>
      </c>
      <c r="F2937" s="434"/>
      <c r="G2937" s="438">
        <v>1.8933557183282525E-2</v>
      </c>
      <c r="H2937" s="436"/>
      <c r="I2937" s="434"/>
      <c r="J2937" s="436">
        <v>1.254831654485955E-2</v>
      </c>
      <c r="K2937" s="437"/>
      <c r="L2937" s="436">
        <v>3.0537781971338305E-2</v>
      </c>
      <c r="Q2937" s="442">
        <f t="shared" si="4232"/>
        <v>3.9698224292900069E-2</v>
      </c>
      <c r="R2937" s="442">
        <f t="shared" si="4233"/>
        <v>1.8933557183282525E-2</v>
      </c>
      <c r="S2937" s="442">
        <f t="shared" si="4234"/>
        <v>1.254831654485955E-2</v>
      </c>
      <c r="T2937" s="442">
        <f t="shared" si="4235"/>
        <v>3.0537781971338305E-2</v>
      </c>
      <c r="V2937" s="442">
        <f t="shared" si="4237"/>
        <v>2.542946999809511E-2</v>
      </c>
      <c r="W2937" s="445"/>
      <c r="X2937" s="265">
        <f>AVERAGE(Q2936:T2937)</f>
        <v>2.8893583638150484E-2</v>
      </c>
      <c r="Y2937" s="266">
        <v>419</v>
      </c>
      <c r="AA2937" s="605">
        <f>AA2933-AA2568</f>
        <v>8.8897908924073649E-3</v>
      </c>
      <c r="AB2937" s="605">
        <f>AB2933-AB2568</f>
        <v>1.2926030528227557E-2</v>
      </c>
      <c r="AC2937" s="605">
        <f>AC2933-AC2568</f>
        <v>6.3738253176986448E-3</v>
      </c>
      <c r="AD2937" s="605">
        <f>AD2933-AD2568</f>
        <v>4.9206872804295546E-3</v>
      </c>
    </row>
    <row r="2938" spans="3:30" ht="17.45" customHeight="1" x14ac:dyDescent="0.25">
      <c r="C2938" s="8">
        <f t="shared" si="4216"/>
        <v>46034</v>
      </c>
      <c r="D2938" s="332">
        <v>9.5317698749207549E-2</v>
      </c>
      <c r="E2938" s="261"/>
      <c r="F2938" s="260">
        <v>4.516984466633843E-2</v>
      </c>
      <c r="G2938" s="262"/>
      <c r="H2938" s="261"/>
      <c r="I2938" s="260">
        <v>5.0460361828706966E-2</v>
      </c>
      <c r="J2938" s="261"/>
      <c r="K2938" s="363">
        <v>7.2010699599154723E-2</v>
      </c>
      <c r="L2938" s="261"/>
      <c r="Q2938" s="334">
        <f t="shared" si="4232"/>
        <v>9.5317698749207549E-2</v>
      </c>
      <c r="R2938" s="265">
        <f t="shared" si="4233"/>
        <v>4.516984466633843E-2</v>
      </c>
      <c r="S2938" s="265">
        <f t="shared" si="4234"/>
        <v>5.0460361828706966E-2</v>
      </c>
      <c r="T2938" s="334">
        <f t="shared" si="4235"/>
        <v>7.2010699599154723E-2</v>
      </c>
      <c r="W2938" s="265">
        <f t="shared" ref="W2938:W2942" si="4238">AVERAGE(Q2938:T2938)</f>
        <v>6.5739651210851915E-2</v>
      </c>
    </row>
    <row r="2939" spans="3:30" ht="17.45" customHeight="1" x14ac:dyDescent="0.25">
      <c r="C2939" s="8">
        <f t="shared" si="4216"/>
        <v>46035</v>
      </c>
      <c r="D2939" s="260"/>
      <c r="E2939" s="134">
        <v>0.13204103922155855</v>
      </c>
      <c r="F2939" s="260"/>
      <c r="G2939" s="262">
        <v>3.6132003332509682E-2</v>
      </c>
      <c r="H2939" s="261"/>
      <c r="I2939" s="260"/>
      <c r="J2939" s="261">
        <v>5.9371164193035328E-2</v>
      </c>
      <c r="K2939" s="263"/>
      <c r="L2939" s="134">
        <v>8.4836984382796674E-2</v>
      </c>
      <c r="Q2939" s="334">
        <f t="shared" ref="Q2939:Q2944" si="4239">IFERROR(AVERAGE(D2939:E2939),"")</f>
        <v>0.13204103922155855</v>
      </c>
      <c r="R2939" s="265">
        <f t="shared" ref="R2939:R2944" si="4240">IFERROR(AVERAGE(F2939:H2939),"")</f>
        <v>3.6132003332509682E-2</v>
      </c>
      <c r="S2939" s="265">
        <f t="shared" ref="S2939:S2944" si="4241">IFERROR(AVERAGE(I2939:J2939),"")</f>
        <v>5.9371164193035328E-2</v>
      </c>
      <c r="T2939" s="334">
        <f t="shared" ref="T2939:T2944" si="4242">IFERROR(AVERAGE(K2939:L2939),"")</f>
        <v>8.4836984382796674E-2</v>
      </c>
      <c r="W2939" s="334">
        <f t="shared" si="4238"/>
        <v>7.8095297782475065E-2</v>
      </c>
    </row>
    <row r="2940" spans="3:30" ht="17.45" customHeight="1" x14ac:dyDescent="0.25">
      <c r="C2940" s="8">
        <f t="shared" si="4216"/>
        <v>46036</v>
      </c>
      <c r="D2940" s="260">
        <v>4.8617525028165347E-2</v>
      </c>
      <c r="E2940" s="261"/>
      <c r="F2940" s="260"/>
      <c r="G2940" s="262"/>
      <c r="H2940" s="261">
        <v>4.0788512624577791E-2</v>
      </c>
      <c r="I2940" s="260">
        <v>6.6361116827909267E-2</v>
      </c>
      <c r="J2940" s="261"/>
      <c r="K2940" s="363">
        <v>9.7088933622542922E-2</v>
      </c>
      <c r="L2940" s="261"/>
      <c r="Q2940" s="265">
        <f t="shared" si="4239"/>
        <v>4.8617525028165347E-2</v>
      </c>
      <c r="R2940" s="265">
        <f t="shared" si="4240"/>
        <v>4.0788512624577791E-2</v>
      </c>
      <c r="S2940" s="265">
        <f t="shared" si="4241"/>
        <v>6.6361116827909267E-2</v>
      </c>
      <c r="T2940" s="334">
        <f t="shared" si="4242"/>
        <v>9.7088933622542922E-2</v>
      </c>
      <c r="W2940" s="265">
        <f t="shared" si="4238"/>
        <v>6.321402202579883E-2</v>
      </c>
    </row>
    <row r="2941" spans="3:30" ht="17.45" customHeight="1" x14ac:dyDescent="0.25">
      <c r="C2941" s="8">
        <f t="shared" si="4216"/>
        <v>46037</v>
      </c>
      <c r="D2941" s="260"/>
      <c r="E2941" s="261">
        <v>6.2977981473118796E-2</v>
      </c>
      <c r="F2941" s="260"/>
      <c r="G2941" s="262">
        <v>5.3772703306193805E-2</v>
      </c>
      <c r="H2941" s="261"/>
      <c r="I2941" s="260"/>
      <c r="J2941" s="134">
        <v>7.6668163621417124E-2</v>
      </c>
      <c r="K2941" s="263"/>
      <c r="L2941" s="134">
        <v>0.10307677811068673</v>
      </c>
      <c r="Q2941" s="265">
        <f t="shared" si="4239"/>
        <v>6.2977981473118796E-2</v>
      </c>
      <c r="R2941" s="265">
        <f t="shared" si="4240"/>
        <v>5.3772703306193805E-2</v>
      </c>
      <c r="S2941" s="334">
        <f t="shared" si="4241"/>
        <v>7.6668163621417124E-2</v>
      </c>
      <c r="T2941" s="334">
        <f t="shared" si="4242"/>
        <v>0.10307677811068673</v>
      </c>
      <c r="W2941" s="334">
        <f t="shared" si="4238"/>
        <v>7.4123906627854119E-2</v>
      </c>
    </row>
    <row r="2942" spans="3:30" ht="17.45" customHeight="1" x14ac:dyDescent="0.25">
      <c r="C2942" s="48">
        <f t="shared" si="4216"/>
        <v>46038</v>
      </c>
      <c r="D2942" s="275">
        <v>4.9920833883911317E-2</v>
      </c>
      <c r="E2942" s="276"/>
      <c r="F2942" s="275">
        <v>4.3361377138092703E-2</v>
      </c>
      <c r="G2942" s="277"/>
      <c r="H2942" s="276">
        <v>3.8861349832277493E-2</v>
      </c>
      <c r="I2942" s="275">
        <v>6.8344675216900241E-2</v>
      </c>
      <c r="J2942" s="276"/>
      <c r="K2942" s="278">
        <v>6.6788348072475578E-2</v>
      </c>
      <c r="L2942" s="276"/>
      <c r="Q2942" s="265">
        <f t="shared" si="4239"/>
        <v>4.9920833883911317E-2</v>
      </c>
      <c r="R2942" s="265">
        <f t="shared" si="4240"/>
        <v>4.1111363485185098E-2</v>
      </c>
      <c r="S2942" s="265">
        <f t="shared" si="4241"/>
        <v>6.8344675216900241E-2</v>
      </c>
      <c r="T2942" s="265">
        <f t="shared" si="4242"/>
        <v>6.6788348072475578E-2</v>
      </c>
      <c r="W2942" s="265">
        <f t="shared" si="4238"/>
        <v>5.6541305164618055E-2</v>
      </c>
      <c r="X2942" s="265">
        <f>AVERAGE(Q2938:T2942)</f>
        <v>6.7542836562319589E-2</v>
      </c>
      <c r="Y2942" s="266">
        <v>420</v>
      </c>
    </row>
    <row r="2943" spans="3:30" ht="17.45" customHeight="1" x14ac:dyDescent="0.25">
      <c r="C2943" s="435">
        <f t="shared" si="4216"/>
        <v>46039</v>
      </c>
      <c r="D2943" s="434"/>
      <c r="E2943" s="436">
        <v>3.2327229623057653E-2</v>
      </c>
      <c r="F2943" s="434"/>
      <c r="G2943" s="438">
        <v>3.1657936274682698E-2</v>
      </c>
      <c r="H2943" s="436"/>
      <c r="I2943" s="434"/>
      <c r="J2943" s="436">
        <v>2.2487591443221742E-2</v>
      </c>
      <c r="K2943" s="437"/>
      <c r="L2943" s="436">
        <v>3.4393342148657143E-2</v>
      </c>
      <c r="Q2943" s="442">
        <f t="shared" si="4239"/>
        <v>3.2327229623057653E-2</v>
      </c>
      <c r="R2943" s="442">
        <f t="shared" si="4240"/>
        <v>3.1657936274682698E-2</v>
      </c>
      <c r="S2943" s="442">
        <f t="shared" si="4241"/>
        <v>2.2487591443221742E-2</v>
      </c>
      <c r="T2943" s="442">
        <f t="shared" si="4242"/>
        <v>3.4393342148657143E-2</v>
      </c>
      <c r="V2943" s="442">
        <f t="shared" ref="V2943:V2944" si="4243">AVERAGE(Q2943:T2943)</f>
        <v>3.021652487240481E-2</v>
      </c>
      <c r="W2943" s="445"/>
      <c r="X2943" s="257"/>
      <c r="Y2943" s="266">
        <v>420</v>
      </c>
    </row>
    <row r="2944" spans="3:30" ht="17.45" customHeight="1" x14ac:dyDescent="0.25">
      <c r="C2944" s="435">
        <f t="shared" si="4216"/>
        <v>46040</v>
      </c>
      <c r="D2944" s="434">
        <v>2.3579192059917198E-2</v>
      </c>
      <c r="E2944" s="436"/>
      <c r="F2944" s="434">
        <v>1.5061724006954715E-2</v>
      </c>
      <c r="G2944" s="438"/>
      <c r="H2944" s="436"/>
      <c r="I2944" s="434">
        <v>1.7954452548177291E-2</v>
      </c>
      <c r="J2944" s="436"/>
      <c r="K2944" s="437">
        <v>2.5881660623558126E-2</v>
      </c>
      <c r="L2944" s="436"/>
      <c r="Q2944" s="442">
        <f t="shared" si="4239"/>
        <v>2.3579192059917198E-2</v>
      </c>
      <c r="R2944" s="442">
        <f t="shared" si="4240"/>
        <v>1.5061724006954715E-2</v>
      </c>
      <c r="S2944" s="442">
        <f t="shared" si="4241"/>
        <v>1.7954452548177291E-2</v>
      </c>
      <c r="T2944" s="442">
        <f t="shared" si="4242"/>
        <v>2.5881660623558126E-2</v>
      </c>
      <c r="V2944" s="442">
        <f t="shared" si="4243"/>
        <v>2.0619257309651834E-2</v>
      </c>
      <c r="W2944" s="445"/>
      <c r="X2944" s="265">
        <f>AVERAGE(Q2943:T2944)</f>
        <v>2.5417891091028322E-2</v>
      </c>
      <c r="Y2944" s="266">
        <v>420</v>
      </c>
    </row>
    <row r="2945" spans="3:30" ht="17.45" customHeight="1" x14ac:dyDescent="0.25">
      <c r="C2945" s="8">
        <f t="shared" si="4216"/>
        <v>46041</v>
      </c>
      <c r="D2945" s="260"/>
      <c r="E2945" s="261">
        <v>4.3266672913697228E-2</v>
      </c>
      <c r="F2945" s="260"/>
      <c r="G2945" s="262">
        <v>4.9793761071886114E-2</v>
      </c>
      <c r="H2945" s="261"/>
      <c r="I2945" s="260"/>
      <c r="J2945" s="261">
        <v>4.1875754177952543E-2</v>
      </c>
      <c r="K2945" s="263"/>
      <c r="L2945" s="261">
        <v>5.4110303080364706E-2</v>
      </c>
      <c r="Q2945" s="265">
        <f t="shared" ref="Q2945:Q2951" si="4244">IFERROR(AVERAGE(D2945:E2945),"")</f>
        <v>4.3266672913697228E-2</v>
      </c>
      <c r="R2945" s="265">
        <f t="shared" ref="R2945:R2951" si="4245">IFERROR(AVERAGE(F2945:H2945),"")</f>
        <v>4.9793761071886114E-2</v>
      </c>
      <c r="S2945" s="265">
        <f t="shared" ref="S2945:S2951" si="4246">IFERROR(AVERAGE(I2945:J2945),"")</f>
        <v>4.1875754177952543E-2</v>
      </c>
      <c r="T2945" s="265">
        <f t="shared" ref="T2945:T2951" si="4247">IFERROR(AVERAGE(K2945:L2945),"")</f>
        <v>5.4110303080364706E-2</v>
      </c>
      <c r="W2945" s="265">
        <f t="shared" ref="W2945:W2949" si="4248">AVERAGE(Q2945:T2945)</f>
        <v>4.7261622810975144E-2</v>
      </c>
    </row>
    <row r="2946" spans="3:30" ht="17.45" customHeight="1" x14ac:dyDescent="0.25">
      <c r="C2946" s="8">
        <f t="shared" si="4216"/>
        <v>46042</v>
      </c>
      <c r="D2946" s="332">
        <v>7.6794435233335179E-2</v>
      </c>
      <c r="E2946" s="261"/>
      <c r="F2946" s="260"/>
      <c r="G2946" s="262"/>
      <c r="H2946" s="261">
        <v>6.085745539361051E-2</v>
      </c>
      <c r="I2946" s="332">
        <v>7.1313619012550511E-2</v>
      </c>
      <c r="J2946" s="261"/>
      <c r="K2946" s="363">
        <v>7.4141443079759756E-2</v>
      </c>
      <c r="L2946" s="261"/>
      <c r="Q2946" s="334">
        <f t="shared" si="4244"/>
        <v>7.6794435233335179E-2</v>
      </c>
      <c r="R2946" s="265">
        <f t="shared" si="4245"/>
        <v>6.085745539361051E-2</v>
      </c>
      <c r="S2946" s="334">
        <f t="shared" si="4246"/>
        <v>7.1313619012550511E-2</v>
      </c>
      <c r="T2946" s="334">
        <f t="shared" si="4247"/>
        <v>7.4141443079759756E-2</v>
      </c>
      <c r="W2946" s="334">
        <f t="shared" si="4248"/>
        <v>7.0776738179813989E-2</v>
      </c>
    </row>
    <row r="2947" spans="3:30" ht="17.45" customHeight="1" x14ac:dyDescent="0.25">
      <c r="C2947" s="8">
        <f t="shared" si="4216"/>
        <v>46043</v>
      </c>
      <c r="D2947" s="260"/>
      <c r="E2947" s="261">
        <v>2.3653311269379754E-2</v>
      </c>
      <c r="F2947" s="260"/>
      <c r="G2947" s="262">
        <v>3.1135693755485229E-2</v>
      </c>
      <c r="H2947" s="261"/>
      <c r="I2947" s="260"/>
      <c r="J2947" s="261">
        <v>3.9534749219938208E-2</v>
      </c>
      <c r="K2947" s="263"/>
      <c r="L2947" s="261">
        <v>3.3799656185038371E-2</v>
      </c>
      <c r="Q2947" s="265">
        <f t="shared" si="4244"/>
        <v>2.3653311269379754E-2</v>
      </c>
      <c r="R2947" s="265">
        <f t="shared" si="4245"/>
        <v>3.1135693755485229E-2</v>
      </c>
      <c r="S2947" s="265">
        <f t="shared" si="4246"/>
        <v>3.9534749219938208E-2</v>
      </c>
      <c r="T2947" s="265">
        <f t="shared" si="4247"/>
        <v>3.3799656185038371E-2</v>
      </c>
      <c r="W2947" s="265">
        <f t="shared" si="4248"/>
        <v>3.2030852607460386E-2</v>
      </c>
    </row>
    <row r="2948" spans="3:30" ht="17.45" customHeight="1" x14ac:dyDescent="0.25">
      <c r="C2948" s="48">
        <f t="shared" si="4216"/>
        <v>46044</v>
      </c>
      <c r="D2948" s="275">
        <v>2.089690675232115E-2</v>
      </c>
      <c r="E2948" s="276"/>
      <c r="F2948" s="275">
        <v>2.2043939699301112E-2</v>
      </c>
      <c r="G2948" s="277"/>
      <c r="H2948" s="276">
        <v>2.281852764521717E-2</v>
      </c>
      <c r="I2948" s="275">
        <v>3.3081577781372017E-2</v>
      </c>
      <c r="J2948" s="276"/>
      <c r="K2948" s="278">
        <v>2.9201835401146736E-2</v>
      </c>
      <c r="L2948" s="276"/>
      <c r="Q2948" s="265">
        <f t="shared" si="4244"/>
        <v>2.089690675232115E-2</v>
      </c>
      <c r="R2948" s="265">
        <f t="shared" si="4245"/>
        <v>2.2431233672259139E-2</v>
      </c>
      <c r="S2948" s="265">
        <f t="shared" si="4246"/>
        <v>3.3081577781372017E-2</v>
      </c>
      <c r="T2948" s="265">
        <f t="shared" si="4247"/>
        <v>2.9201835401146736E-2</v>
      </c>
      <c r="W2948" s="265">
        <f t="shared" si="4248"/>
        <v>2.6402888401774759E-2</v>
      </c>
    </row>
    <row r="2949" spans="3:30" ht="17.45" customHeight="1" x14ac:dyDescent="0.25">
      <c r="C2949" s="8">
        <f t="shared" si="4216"/>
        <v>46045</v>
      </c>
      <c r="D2949" s="260"/>
      <c r="E2949" s="261">
        <v>2.6480340353847158E-2</v>
      </c>
      <c r="F2949" s="260"/>
      <c r="G2949" s="262">
        <v>3.673728938593334E-2</v>
      </c>
      <c r="H2949" s="261"/>
      <c r="I2949" s="260"/>
      <c r="J2949" s="261">
        <v>3.1289933927726062E-2</v>
      </c>
      <c r="K2949" s="263"/>
      <c r="L2949" s="261">
        <v>4.5414561335269346E-2</v>
      </c>
      <c r="Q2949" s="265">
        <f t="shared" si="4244"/>
        <v>2.6480340353847158E-2</v>
      </c>
      <c r="R2949" s="265">
        <f t="shared" si="4245"/>
        <v>3.673728938593334E-2</v>
      </c>
      <c r="S2949" s="265">
        <f t="shared" si="4246"/>
        <v>3.1289933927726062E-2</v>
      </c>
      <c r="T2949" s="265">
        <f t="shared" si="4247"/>
        <v>4.5414561335269346E-2</v>
      </c>
      <c r="W2949" s="265">
        <f t="shared" si="4248"/>
        <v>3.4980531250693975E-2</v>
      </c>
      <c r="X2949" s="265">
        <f>AVERAGE(Q2945:T2949)</f>
        <v>4.2290526650143649E-2</v>
      </c>
      <c r="Y2949" s="266">
        <v>421</v>
      </c>
    </row>
    <row r="2950" spans="3:30" ht="17.45" customHeight="1" x14ac:dyDescent="0.25">
      <c r="C2950" s="435">
        <f t="shared" si="4216"/>
        <v>46046</v>
      </c>
      <c r="D2950" s="434">
        <v>1.8061459740893869E-2</v>
      </c>
      <c r="E2950" s="436"/>
      <c r="F2950" s="434">
        <v>5.4340259999105509E-2</v>
      </c>
      <c r="G2950" s="438"/>
      <c r="H2950" s="436"/>
      <c r="I2950" s="434">
        <v>2.7984946987739096E-2</v>
      </c>
      <c r="J2950" s="436"/>
      <c r="K2950" s="437">
        <v>1.9978967432300793E-2</v>
      </c>
      <c r="L2950" s="436"/>
      <c r="M2950" s="441"/>
      <c r="N2950" s="441"/>
      <c r="O2950" s="441"/>
      <c r="P2950" s="441"/>
      <c r="Q2950" s="442">
        <f t="shared" si="4244"/>
        <v>1.8061459740893869E-2</v>
      </c>
      <c r="R2950" s="442">
        <f t="shared" si="4245"/>
        <v>5.4340259999105509E-2</v>
      </c>
      <c r="S2950" s="442">
        <f t="shared" si="4246"/>
        <v>2.7984946987739096E-2</v>
      </c>
      <c r="T2950" s="442">
        <f t="shared" si="4247"/>
        <v>1.9978967432300793E-2</v>
      </c>
      <c r="V2950" s="442">
        <f t="shared" ref="V2950:V2951" si="4249">AVERAGE(Q2950:T2950)</f>
        <v>3.0091408540009815E-2</v>
      </c>
      <c r="W2950" s="445"/>
      <c r="X2950" s="257"/>
      <c r="Y2950" s="266">
        <v>421</v>
      </c>
    </row>
    <row r="2951" spans="3:30" ht="17.45" customHeight="1" x14ac:dyDescent="0.25">
      <c r="C2951" s="435">
        <f t="shared" si="4216"/>
        <v>46047</v>
      </c>
      <c r="D2951" s="434"/>
      <c r="E2951" s="436">
        <v>2.3421439916890989E-2</v>
      </c>
      <c r="F2951" s="434"/>
      <c r="G2951" s="438">
        <v>1.3947067603045538E-2</v>
      </c>
      <c r="H2951" s="436"/>
      <c r="I2951" s="434"/>
      <c r="J2951" s="436">
        <v>1.0051513714246013E-2</v>
      </c>
      <c r="K2951" s="437"/>
      <c r="L2951" s="436">
        <v>1.7523119897955037E-2</v>
      </c>
      <c r="M2951" s="441"/>
      <c r="N2951" s="441"/>
      <c r="O2951" s="441"/>
      <c r="P2951" s="441"/>
      <c r="Q2951" s="442">
        <f t="shared" si="4244"/>
        <v>2.3421439916890989E-2</v>
      </c>
      <c r="R2951" s="442">
        <f t="shared" si="4245"/>
        <v>1.3947067603045538E-2</v>
      </c>
      <c r="S2951" s="442">
        <f t="shared" si="4246"/>
        <v>1.0051513714246013E-2</v>
      </c>
      <c r="T2951" s="442">
        <f t="shared" si="4247"/>
        <v>1.7523119897955037E-2</v>
      </c>
      <c r="V2951" s="442">
        <f t="shared" si="4249"/>
        <v>1.6235785283034394E-2</v>
      </c>
      <c r="W2951" s="445"/>
      <c r="X2951" s="265">
        <f>AVERAGE(Q2950:T2951)</f>
        <v>2.3163596911522106E-2</v>
      </c>
      <c r="Y2951" s="266">
        <v>421</v>
      </c>
    </row>
    <row r="2952" spans="3:30" ht="17.45" customHeight="1" x14ac:dyDescent="0.25">
      <c r="C2952" s="8">
        <f t="shared" si="4216"/>
        <v>46048</v>
      </c>
      <c r="D2952" s="332">
        <v>8.5353486554640909E-2</v>
      </c>
      <c r="E2952" s="261"/>
      <c r="F2952" s="260"/>
      <c r="G2952" s="262"/>
      <c r="H2952" s="261">
        <v>2.9225180916628419E-2</v>
      </c>
      <c r="I2952" s="260">
        <v>4.1690961319671316E-2</v>
      </c>
      <c r="J2952" s="261"/>
      <c r="K2952" s="363">
        <v>0.1431408213515129</v>
      </c>
      <c r="L2952" s="261"/>
      <c r="Q2952" s="334">
        <f t="shared" ref="Q2952:Q2962" si="4250">IFERROR(AVERAGE(D2952:E2952),"")</f>
        <v>8.5353486554640909E-2</v>
      </c>
      <c r="R2952" s="265">
        <f t="shared" ref="R2952:R2962" si="4251">IFERROR(AVERAGE(F2952:H2952),"")</f>
        <v>2.9225180916628419E-2</v>
      </c>
      <c r="S2952" s="265">
        <f t="shared" ref="S2952:S2962" si="4252">IFERROR(AVERAGE(I2952:J2952),"")</f>
        <v>4.1690961319671316E-2</v>
      </c>
      <c r="T2952" s="334">
        <f t="shared" ref="T2952:T2962" si="4253">IFERROR(AVERAGE(K2952:L2952),"")</f>
        <v>0.1431408213515129</v>
      </c>
      <c r="W2952" s="334">
        <f t="shared" ref="W2952:W2956" si="4254">AVERAGE(Q2952:T2952)</f>
        <v>7.4852612535613386E-2</v>
      </c>
    </row>
    <row r="2953" spans="3:30" ht="17.45" customHeight="1" x14ac:dyDescent="0.25">
      <c r="C2953" s="8">
        <f t="shared" si="4216"/>
        <v>46049</v>
      </c>
      <c r="D2953" s="260"/>
      <c r="E2953" s="261">
        <v>4.7671608672745266E-2</v>
      </c>
      <c r="F2953" s="260"/>
      <c r="G2953" s="262">
        <v>6.4398850181233688E-2</v>
      </c>
      <c r="H2953" s="261"/>
      <c r="I2953" s="260"/>
      <c r="J2953" s="261">
        <v>5.4821726974173174E-2</v>
      </c>
      <c r="K2953" s="263"/>
      <c r="L2953" s="134">
        <v>7.4375439483504197E-2</v>
      </c>
      <c r="Q2953" s="265">
        <f t="shared" si="4250"/>
        <v>4.7671608672745266E-2</v>
      </c>
      <c r="R2953" s="265">
        <f t="shared" si="4251"/>
        <v>6.4398850181233688E-2</v>
      </c>
      <c r="S2953" s="265">
        <f t="shared" si="4252"/>
        <v>5.4821726974173174E-2</v>
      </c>
      <c r="T2953" s="334">
        <f t="shared" si="4253"/>
        <v>7.4375439483504197E-2</v>
      </c>
      <c r="W2953" s="265">
        <f t="shared" si="4254"/>
        <v>6.0316906327914081E-2</v>
      </c>
    </row>
    <row r="2954" spans="3:30" ht="17.45" customHeight="1" thickBot="1" x14ac:dyDescent="0.3">
      <c r="C2954" s="48">
        <f t="shared" si="4216"/>
        <v>46050</v>
      </c>
      <c r="D2954" s="275">
        <v>6.9088929122349846E-2</v>
      </c>
      <c r="E2954" s="276"/>
      <c r="F2954" s="275">
        <v>6.4977182910758935E-2</v>
      </c>
      <c r="G2954" s="277"/>
      <c r="H2954" s="606">
        <v>7.1943751289876887E-2</v>
      </c>
      <c r="I2954" s="133">
        <v>8.0293753569955273E-2</v>
      </c>
      <c r="J2954" s="276"/>
      <c r="K2954" s="410">
        <v>8.2105827202607409E-2</v>
      </c>
      <c r="L2954" s="276"/>
      <c r="Q2954" s="265">
        <f t="shared" si="4250"/>
        <v>6.9088929122349846E-2</v>
      </c>
      <c r="R2954" s="265">
        <f t="shared" si="4251"/>
        <v>6.8460467100317918E-2</v>
      </c>
      <c r="S2954" s="334">
        <f t="shared" si="4252"/>
        <v>8.0293753569955273E-2</v>
      </c>
      <c r="T2954" s="334">
        <f t="shared" si="4253"/>
        <v>8.2105827202607409E-2</v>
      </c>
      <c r="W2954" s="334">
        <f t="shared" si="4254"/>
        <v>7.4987244248807608E-2</v>
      </c>
    </row>
    <row r="2955" spans="3:30" ht="17.45" customHeight="1" thickBot="1" x14ac:dyDescent="0.3">
      <c r="C2955" s="8">
        <f t="shared" si="4216"/>
        <v>46051</v>
      </c>
      <c r="D2955" s="260"/>
      <c r="E2955" s="261">
        <v>4.2591514639597108E-2</v>
      </c>
      <c r="F2955" s="260"/>
      <c r="G2955" s="262">
        <v>5.9363145828407293E-2</v>
      </c>
      <c r="H2955" s="261"/>
      <c r="I2955" s="260"/>
      <c r="J2955" s="261">
        <v>6.568190084124137E-2</v>
      </c>
      <c r="K2955" s="263"/>
      <c r="L2955" s="134">
        <v>8.8743721027178521E-2</v>
      </c>
      <c r="Q2955" s="265">
        <f t="shared" si="4250"/>
        <v>4.2591514639597108E-2</v>
      </c>
      <c r="R2955" s="265">
        <f t="shared" si="4251"/>
        <v>5.9363145828407293E-2</v>
      </c>
      <c r="S2955" s="265">
        <f t="shared" si="4252"/>
        <v>6.568190084124137E-2</v>
      </c>
      <c r="T2955" s="334">
        <f t="shared" si="4253"/>
        <v>8.8743721027178521E-2</v>
      </c>
      <c r="W2955" s="265">
        <f t="shared" si="4254"/>
        <v>6.4095070584106073E-2</v>
      </c>
      <c r="Z2955" s="514" t="s">
        <v>90</v>
      </c>
      <c r="AA2955" s="515">
        <v>2026</v>
      </c>
      <c r="AB2955" s="516"/>
      <c r="AC2955" s="516"/>
      <c r="AD2955" s="516"/>
    </row>
    <row r="2956" spans="3:30" ht="17.45" customHeight="1" x14ac:dyDescent="0.25">
      <c r="C2956" s="8">
        <f t="shared" si="4216"/>
        <v>46052</v>
      </c>
      <c r="D2956" s="260">
        <v>5.0149415560062333E-2</v>
      </c>
      <c r="E2956" s="261"/>
      <c r="F2956" s="260">
        <v>6.4494299772743513E-2</v>
      </c>
      <c r="G2956" s="262"/>
      <c r="H2956" s="261"/>
      <c r="I2956" s="332">
        <v>9.0652457383313942E-2</v>
      </c>
      <c r="J2956" s="261"/>
      <c r="K2956" s="363">
        <v>7.0263345397593324E-2</v>
      </c>
      <c r="L2956" s="261"/>
      <c r="Q2956" s="265">
        <f t="shared" si="4250"/>
        <v>5.0149415560062333E-2</v>
      </c>
      <c r="R2956" s="265">
        <f t="shared" si="4251"/>
        <v>6.4494299772743513E-2</v>
      </c>
      <c r="S2956" s="334">
        <f t="shared" si="4252"/>
        <v>9.0652457383313942E-2</v>
      </c>
      <c r="T2956" s="334">
        <f t="shared" si="4253"/>
        <v>7.0263345397593324E-2</v>
      </c>
      <c r="W2956" s="265">
        <f t="shared" si="4254"/>
        <v>6.8889879528428274E-2</v>
      </c>
      <c r="X2956" s="265">
        <f>AVERAGE(Q2952:T2956)</f>
        <v>6.8628342644973889E-2</v>
      </c>
      <c r="Y2956" s="266">
        <v>422</v>
      </c>
      <c r="Z2956" s="517" t="s">
        <v>35</v>
      </c>
      <c r="AA2956" s="517" t="s">
        <v>1</v>
      </c>
      <c r="AB2956" s="517" t="s">
        <v>2</v>
      </c>
      <c r="AC2956" s="517" t="s">
        <v>9</v>
      </c>
      <c r="AD2956" s="517" t="s">
        <v>12</v>
      </c>
    </row>
    <row r="2957" spans="3:30" ht="17.45" customHeight="1" thickBot="1" x14ac:dyDescent="0.3">
      <c r="C2957" s="459">
        <f t="shared" si="4216"/>
        <v>46053</v>
      </c>
      <c r="D2957" s="460"/>
      <c r="E2957" s="461">
        <v>3.3079197735452419E-2</v>
      </c>
      <c r="F2957" s="460"/>
      <c r="G2957" s="463">
        <v>5.541136459488756E-2</v>
      </c>
      <c r="H2957" s="461"/>
      <c r="I2957" s="460"/>
      <c r="J2957" s="461">
        <v>3.8923692465286881E-2</v>
      </c>
      <c r="K2957" s="462"/>
      <c r="L2957" s="461">
        <v>4.8081247485399242E-2</v>
      </c>
      <c r="M2957" s="315"/>
      <c r="N2957" s="315"/>
      <c r="O2957" s="315"/>
      <c r="P2957" s="315"/>
      <c r="Q2957" s="466">
        <f t="shared" si="4250"/>
        <v>3.3079197735452419E-2</v>
      </c>
      <c r="R2957" s="466">
        <f t="shared" si="4251"/>
        <v>5.541136459488756E-2</v>
      </c>
      <c r="S2957" s="466">
        <f t="shared" si="4252"/>
        <v>3.8923692465286881E-2</v>
      </c>
      <c r="T2957" s="466">
        <f t="shared" si="4253"/>
        <v>4.8081247485399242E-2</v>
      </c>
      <c r="U2957" s="315"/>
      <c r="V2957" s="466">
        <f t="shared" ref="V2957:V2958" si="4255">AVERAGE(Q2957:T2957)</f>
        <v>4.3873875570256522E-2</v>
      </c>
      <c r="W2957" s="467"/>
      <c r="X2957" s="257"/>
      <c r="Y2957" s="266">
        <v>422</v>
      </c>
      <c r="Z2957" s="518" t="s">
        <v>58</v>
      </c>
      <c r="AA2957" s="519">
        <f>AVERAGE(D2927:E2957)</f>
        <v>4.6022584570237716E-2</v>
      </c>
      <c r="AB2957" s="519">
        <f>AVERAGE(F2927:H2957)</f>
        <v>3.6415325311648858E-2</v>
      </c>
      <c r="AC2957" s="519">
        <f>AVERAGE(I2927:J2957)</f>
        <v>4.0262951196318959E-2</v>
      </c>
      <c r="AD2957" s="519">
        <f>AVERAGE(K2927:L2957)</f>
        <v>5.1903679555709493E-2</v>
      </c>
    </row>
    <row r="2958" spans="3:30" ht="17.45" customHeight="1" x14ac:dyDescent="0.25">
      <c r="C2958" s="465">
        <f t="shared" si="4216"/>
        <v>46054</v>
      </c>
      <c r="D2958" s="469">
        <v>3.9322919289696258E-2</v>
      </c>
      <c r="E2958" s="470"/>
      <c r="F2958" s="469"/>
      <c r="G2958" s="472"/>
      <c r="H2958" s="470">
        <v>3.0516713381199483E-2</v>
      </c>
      <c r="I2958" s="469">
        <v>2.008502221082754E-2</v>
      </c>
      <c r="J2958" s="470"/>
      <c r="K2958" s="471">
        <v>3.7688137140413525E-2</v>
      </c>
      <c r="L2958" s="470"/>
      <c r="Q2958" s="442">
        <f t="shared" si="4250"/>
        <v>3.9322919289696258E-2</v>
      </c>
      <c r="R2958" s="442">
        <f t="shared" si="4251"/>
        <v>3.0516713381199483E-2</v>
      </c>
      <c r="S2958" s="442">
        <f t="shared" si="4252"/>
        <v>2.008502221082754E-2</v>
      </c>
      <c r="T2958" s="442">
        <f t="shared" si="4253"/>
        <v>3.7688137140413525E-2</v>
      </c>
      <c r="V2958" s="442">
        <f t="shared" si="4255"/>
        <v>3.1903198005534206E-2</v>
      </c>
      <c r="W2958" s="445"/>
      <c r="X2958" s="265">
        <f>AVERAGE(Q2957:T2958)</f>
        <v>3.7888536787895361E-2</v>
      </c>
      <c r="Y2958" s="266">
        <v>422</v>
      </c>
      <c r="Z2958" s="518" t="s">
        <v>59</v>
      </c>
      <c r="AA2958" s="519">
        <f>MAX(D2927:E2957)</f>
        <v>0.13204103922155855</v>
      </c>
      <c r="AB2958" s="519">
        <f>MAX(F2927:H2957)</f>
        <v>7.1943751289876887E-2</v>
      </c>
      <c r="AC2958" s="519">
        <f>MAX(I2927:J2957)</f>
        <v>9.0652457383313942E-2</v>
      </c>
      <c r="AD2958" s="519">
        <f>MAX(K2927:L2957)</f>
        <v>0.1431408213515129</v>
      </c>
    </row>
    <row r="2959" spans="3:30" ht="17.45" customHeight="1" thickBot="1" x14ac:dyDescent="0.3">
      <c r="C2959" s="8">
        <f t="shared" si="4216"/>
        <v>46055</v>
      </c>
      <c r="D2959" s="252"/>
      <c r="E2959" s="253">
        <v>5.0410172302347178E-2</v>
      </c>
      <c r="F2959" s="252"/>
      <c r="G2959" s="254">
        <v>5.054459157321891E-2</v>
      </c>
      <c r="H2959" s="253"/>
      <c r="I2959" s="252"/>
      <c r="J2959" s="253">
        <v>4.4526496830845516E-2</v>
      </c>
      <c r="K2959" s="255"/>
      <c r="L2959" s="253">
        <v>5.0062592064007913E-2</v>
      </c>
      <c r="Q2959" s="265">
        <f t="shared" si="4250"/>
        <v>5.0410172302347178E-2</v>
      </c>
      <c r="R2959" s="265">
        <f t="shared" si="4251"/>
        <v>5.054459157321891E-2</v>
      </c>
      <c r="S2959" s="265">
        <f t="shared" si="4252"/>
        <v>4.4526496830845516E-2</v>
      </c>
      <c r="T2959" s="265">
        <f t="shared" si="4253"/>
        <v>5.0062592064007913E-2</v>
      </c>
      <c r="W2959" s="265">
        <f t="shared" ref="W2959:W2962" si="4256">AVERAGE(Q2959:T2959)</f>
        <v>4.8885963192604881E-2</v>
      </c>
      <c r="Z2959" s="520" t="s">
        <v>128</v>
      </c>
      <c r="AA2959" s="521">
        <f>COUNTIF(D2927:E2957,"&gt;=0.075")</f>
        <v>5</v>
      </c>
      <c r="AB2959" s="521">
        <f>COUNTIF(F2927:H2957,"&gt;=0.075")</f>
        <v>0</v>
      </c>
      <c r="AC2959" s="521">
        <f>COUNTIF(I2927:J2957,"&gt;=0.075")</f>
        <v>3</v>
      </c>
      <c r="AD2959" s="521">
        <f>COUNTIF(K2927:L2957,"&gt;=0.075")</f>
        <v>6</v>
      </c>
    </row>
    <row r="2960" spans="3:30" ht="17.45" customHeight="1" thickBot="1" x14ac:dyDescent="0.3">
      <c r="C2960" s="48">
        <f t="shared" si="4216"/>
        <v>46056</v>
      </c>
      <c r="D2960" s="279">
        <v>6.1223015951490121E-2</v>
      </c>
      <c r="E2960" s="280"/>
      <c r="F2960" s="279">
        <v>5.4890974566054816E-2</v>
      </c>
      <c r="G2960" s="281"/>
      <c r="H2960" s="280">
        <v>5.7222556486360744E-2</v>
      </c>
      <c r="I2960" s="279">
        <v>6.6534308644644685E-2</v>
      </c>
      <c r="J2960" s="280"/>
      <c r="K2960" s="282">
        <v>6.4556624987167327E-2</v>
      </c>
      <c r="L2960" s="280"/>
      <c r="Q2960" s="265">
        <f t="shared" si="4250"/>
        <v>6.1223015951490121E-2</v>
      </c>
      <c r="R2960" s="265">
        <f t="shared" si="4251"/>
        <v>5.605676552620778E-2</v>
      </c>
      <c r="S2960" s="265">
        <f t="shared" si="4252"/>
        <v>6.6534308644644685E-2</v>
      </c>
      <c r="T2960" s="265">
        <f t="shared" si="4253"/>
        <v>6.4556624987167327E-2</v>
      </c>
      <c r="W2960" s="265">
        <f t="shared" si="4256"/>
        <v>6.209267877737748E-2</v>
      </c>
      <c r="AC2960" s="664">
        <f>SUM(AA2959:AD2959)</f>
        <v>14</v>
      </c>
      <c r="AD2960" s="522">
        <f>AVERAGE(AA2957:AD2957)</f>
        <v>4.3651135158478752E-2</v>
      </c>
    </row>
    <row r="2961" spans="3:30" ht="17.45" customHeight="1" x14ac:dyDescent="0.25">
      <c r="C2961" s="8">
        <f t="shared" si="4216"/>
        <v>46057</v>
      </c>
      <c r="D2961" s="252"/>
      <c r="E2961" s="253">
        <v>5.1820729497372313E-2</v>
      </c>
      <c r="F2961" s="252"/>
      <c r="G2961" s="254">
        <v>6.5005125403395828E-2</v>
      </c>
      <c r="H2961" s="253"/>
      <c r="I2961" s="252"/>
      <c r="J2961" s="253">
        <v>4.9654072006005204E-2</v>
      </c>
      <c r="K2961" s="255"/>
      <c r="L2961" s="335">
        <v>7.9282139511971453E-2</v>
      </c>
      <c r="Q2961" s="265">
        <f t="shared" si="4250"/>
        <v>5.1820729497372313E-2</v>
      </c>
      <c r="R2961" s="265">
        <f t="shared" si="4251"/>
        <v>6.5005125403395828E-2</v>
      </c>
      <c r="S2961" s="265">
        <f t="shared" si="4252"/>
        <v>4.9654072006005204E-2</v>
      </c>
      <c r="T2961" s="334">
        <f t="shared" si="4253"/>
        <v>7.9282139511971453E-2</v>
      </c>
      <c r="W2961" s="265">
        <f t="shared" si="4256"/>
        <v>6.1440516604686191E-2</v>
      </c>
      <c r="AA2961" s="605">
        <f>AA2957-AA2926</f>
        <v>-5.9546141729498181E-4</v>
      </c>
      <c r="AB2961" s="605">
        <f>AB2957-AB2926</f>
        <v>-3.3369740375668866E-3</v>
      </c>
      <c r="AC2961" s="605">
        <f>AC2957-AC2926</f>
        <v>-2.9397025317060912E-3</v>
      </c>
      <c r="AD2961" s="605">
        <f>AD2957-AD2926</f>
        <v>8.5078286595668684E-3</v>
      </c>
    </row>
    <row r="2962" spans="3:30" ht="17.45" customHeight="1" x14ac:dyDescent="0.25">
      <c r="C2962" s="8">
        <f t="shared" si="4216"/>
        <v>46058</v>
      </c>
      <c r="D2962" s="252">
        <v>6.4982504790182569E-2</v>
      </c>
      <c r="E2962" s="253"/>
      <c r="F2962" s="252">
        <v>5.144839957256081E-2</v>
      </c>
      <c r="G2962" s="254"/>
      <c r="H2962" s="253"/>
      <c r="I2962" s="252">
        <v>5.8793523488690949E-2</v>
      </c>
      <c r="J2962" s="253"/>
      <c r="K2962" s="333">
        <v>0.10681506289580332</v>
      </c>
      <c r="L2962" s="253"/>
      <c r="Q2962" s="265">
        <f t="shared" si="4250"/>
        <v>6.4982504790182569E-2</v>
      </c>
      <c r="R2962" s="265">
        <f t="shared" si="4251"/>
        <v>5.144839957256081E-2</v>
      </c>
      <c r="S2962" s="265">
        <f t="shared" si="4252"/>
        <v>5.8793523488690949E-2</v>
      </c>
      <c r="T2962" s="334">
        <f t="shared" si="4253"/>
        <v>0.10681506289580332</v>
      </c>
      <c r="W2962" s="334">
        <f t="shared" si="4256"/>
        <v>7.0509872686809416E-2</v>
      </c>
      <c r="AD2962" s="605">
        <f>AD2960-AD2929</f>
        <v>4.0892266824972545E-4</v>
      </c>
    </row>
    <row r="2963" spans="3:30" ht="17.45" customHeight="1" x14ac:dyDescent="0.25">
      <c r="C2963" s="8">
        <f t="shared" si="4216"/>
        <v>46059</v>
      </c>
      <c r="D2963" s="260"/>
      <c r="E2963" s="261">
        <v>6.3159456643922557E-2</v>
      </c>
      <c r="F2963" s="260"/>
      <c r="G2963" s="262">
        <v>4.1144954880816403E-2</v>
      </c>
      <c r="H2963" s="261"/>
      <c r="I2963" s="260"/>
      <c r="J2963" s="261">
        <v>5.1377621726884634E-2</v>
      </c>
      <c r="K2963" s="263"/>
      <c r="L2963" s="261">
        <v>5.125053297006528E-2</v>
      </c>
      <c r="Q2963" s="265">
        <f t="shared" ref="Q2963:Q2965" si="4257">IFERROR(AVERAGE(D2963:E2963),"")</f>
        <v>6.3159456643922557E-2</v>
      </c>
      <c r="R2963" s="265">
        <f t="shared" ref="R2963:R2965" si="4258">IFERROR(AVERAGE(F2963:H2963),"")</f>
        <v>4.1144954880816403E-2</v>
      </c>
      <c r="S2963" s="265">
        <f t="shared" ref="S2963:S2965" si="4259">IFERROR(AVERAGE(I2963:J2963),"")</f>
        <v>5.1377621726884634E-2</v>
      </c>
      <c r="T2963" s="265">
        <f t="shared" ref="T2963:T2965" si="4260">IFERROR(AVERAGE(K2963:L2963),"")</f>
        <v>5.125053297006528E-2</v>
      </c>
      <c r="W2963" s="265">
        <f t="shared" ref="W2963" si="4261">AVERAGE(Q2963:T2963)</f>
        <v>5.1733141555422218E-2</v>
      </c>
      <c r="X2963" s="265">
        <f>AVERAGE(Q2959:T2963)</f>
        <v>5.8932434563380043E-2</v>
      </c>
      <c r="Y2963" s="266">
        <v>423</v>
      </c>
    </row>
    <row r="2964" spans="3:30" ht="17.45" customHeight="1" x14ac:dyDescent="0.25">
      <c r="C2964" s="435">
        <f t="shared" si="4216"/>
        <v>46060</v>
      </c>
      <c r="D2964" s="434">
        <v>3.0373813656381615E-2</v>
      </c>
      <c r="E2964" s="436"/>
      <c r="F2964" s="434"/>
      <c r="G2964" s="438"/>
      <c r="H2964" s="436">
        <v>3.2329407535428928E-2</v>
      </c>
      <c r="I2964" s="434">
        <v>1.8105503760615843E-2</v>
      </c>
      <c r="J2964" s="436"/>
      <c r="K2964" s="437">
        <v>3.2692114606700497E-2</v>
      </c>
      <c r="L2964" s="436"/>
      <c r="Q2964" s="442">
        <f t="shared" si="4257"/>
        <v>3.0373813656381615E-2</v>
      </c>
      <c r="R2964" s="442">
        <f t="shared" si="4258"/>
        <v>3.2329407535428928E-2</v>
      </c>
      <c r="S2964" s="442">
        <f t="shared" si="4259"/>
        <v>1.8105503760615843E-2</v>
      </c>
      <c r="T2964" s="442">
        <f t="shared" si="4260"/>
        <v>3.2692114606700497E-2</v>
      </c>
      <c r="V2964" s="442">
        <f t="shared" ref="V2964:V2965" si="4262">AVERAGE(Q2964:T2964)</f>
        <v>2.8375209889781719E-2</v>
      </c>
      <c r="W2964" s="445"/>
      <c r="X2964" s="257"/>
      <c r="Y2964" s="266">
        <v>423</v>
      </c>
    </row>
    <row r="2965" spans="3:30" ht="17.45" customHeight="1" x14ac:dyDescent="0.25">
      <c r="C2965" s="435">
        <f t="shared" si="4216"/>
        <v>46061</v>
      </c>
      <c r="D2965" s="434"/>
      <c r="E2965" s="436">
        <v>4.503043017832746E-2</v>
      </c>
      <c r="F2965" s="434"/>
      <c r="G2965" s="438">
        <v>2.1921695133436687E-2</v>
      </c>
      <c r="H2965" s="436"/>
      <c r="I2965" s="434"/>
      <c r="J2965" s="436">
        <v>1.7822149557756031E-2</v>
      </c>
      <c r="K2965" s="437"/>
      <c r="L2965" s="436">
        <v>3.4893566338753748E-2</v>
      </c>
      <c r="Q2965" s="442">
        <f t="shared" si="4257"/>
        <v>4.503043017832746E-2</v>
      </c>
      <c r="R2965" s="442">
        <f t="shared" si="4258"/>
        <v>2.1921695133436687E-2</v>
      </c>
      <c r="S2965" s="442">
        <f t="shared" si="4259"/>
        <v>1.7822149557756031E-2</v>
      </c>
      <c r="T2965" s="442">
        <f t="shared" si="4260"/>
        <v>3.4893566338753748E-2</v>
      </c>
      <c r="V2965" s="442">
        <f t="shared" si="4262"/>
        <v>2.9916960302068481E-2</v>
      </c>
      <c r="W2965" s="445"/>
      <c r="X2965" s="265">
        <f>AVERAGE(Q2964:T2965)</f>
        <v>2.9146085095925103E-2</v>
      </c>
      <c r="Y2965" s="266">
        <v>423</v>
      </c>
    </row>
    <row r="2966" spans="3:30" ht="17.45" customHeight="1" x14ac:dyDescent="0.25">
      <c r="C2966" s="48">
        <f t="shared" si="4216"/>
        <v>46062</v>
      </c>
      <c r="D2966" s="275">
        <v>5.2074044597480995E-2</v>
      </c>
      <c r="E2966" s="276"/>
      <c r="F2966" s="275">
        <v>3.9953102944041856E-2</v>
      </c>
      <c r="G2966" s="277"/>
      <c r="H2966" s="276">
        <v>3.5277567980918599E-2</v>
      </c>
      <c r="I2966" s="275">
        <v>3.6818403237948653E-2</v>
      </c>
      <c r="J2966" s="276"/>
      <c r="K2966" s="278">
        <v>5.691966844587696E-2</v>
      </c>
      <c r="L2966" s="276"/>
      <c r="Q2966" s="265">
        <f t="shared" ref="Q2966:Q2972" si="4263">IFERROR(AVERAGE(D2966:E2966),"")</f>
        <v>5.2074044597480995E-2</v>
      </c>
      <c r="R2966" s="265">
        <f t="shared" ref="R2966:R2972" si="4264">IFERROR(AVERAGE(F2966:H2966),"")</f>
        <v>3.7615335462480227E-2</v>
      </c>
      <c r="S2966" s="265">
        <f t="shared" ref="S2966:S2972" si="4265">IFERROR(AVERAGE(I2966:J2966),"")</f>
        <v>3.6818403237948653E-2</v>
      </c>
      <c r="T2966" s="265">
        <f t="shared" ref="T2966:T2972" si="4266">IFERROR(AVERAGE(K2966:L2966),"")</f>
        <v>5.691966844587696E-2</v>
      </c>
      <c r="W2966" s="265">
        <f t="shared" ref="W2966:W2970" si="4267">AVERAGE(Q2966:T2966)</f>
        <v>4.5856862935946707E-2</v>
      </c>
    </row>
    <row r="2967" spans="3:30" ht="17.45" customHeight="1" x14ac:dyDescent="0.25">
      <c r="C2967" s="8">
        <f t="shared" si="4216"/>
        <v>46063</v>
      </c>
      <c r="D2967" s="260"/>
      <c r="E2967" s="261">
        <v>3.3940557899869869E-2</v>
      </c>
      <c r="F2967" s="260"/>
      <c r="G2967" s="262">
        <v>3.9404326161506346E-2</v>
      </c>
      <c r="H2967" s="261"/>
      <c r="I2967" s="260"/>
      <c r="J2967" s="261">
        <v>3.6007738423365021E-2</v>
      </c>
      <c r="K2967" s="263"/>
      <c r="L2967" s="134">
        <v>8.5295132650553537E-2</v>
      </c>
      <c r="Q2967" s="265">
        <f t="shared" si="4263"/>
        <v>3.3940557899869869E-2</v>
      </c>
      <c r="R2967" s="265">
        <f t="shared" si="4264"/>
        <v>3.9404326161506346E-2</v>
      </c>
      <c r="S2967" s="265">
        <f t="shared" si="4265"/>
        <v>3.6007738423365021E-2</v>
      </c>
      <c r="T2967" s="334">
        <f t="shared" si="4266"/>
        <v>8.5295132650553537E-2</v>
      </c>
      <c r="W2967" s="265">
        <f t="shared" si="4267"/>
        <v>4.8661938783823688E-2</v>
      </c>
    </row>
    <row r="2968" spans="3:30" ht="17.45" customHeight="1" x14ac:dyDescent="0.25">
      <c r="C2968" s="8">
        <f t="shared" si="4216"/>
        <v>46064</v>
      </c>
      <c r="D2968" s="260">
        <v>5.1142104124279553E-2</v>
      </c>
      <c r="E2968" s="261"/>
      <c r="F2968" s="260">
        <v>2.9642322590760828E-2</v>
      </c>
      <c r="G2968" s="262"/>
      <c r="H2968" s="261"/>
      <c r="I2968" s="260">
        <v>4.3254457793807176E-2</v>
      </c>
      <c r="J2968" s="261"/>
      <c r="K2968" s="263">
        <v>3.4544744460278297E-2</v>
      </c>
      <c r="L2968" s="261"/>
      <c r="Q2968" s="265">
        <f t="shared" si="4263"/>
        <v>5.1142104124279553E-2</v>
      </c>
      <c r="R2968" s="265">
        <f t="shared" si="4264"/>
        <v>2.9642322590760828E-2</v>
      </c>
      <c r="S2968" s="265">
        <f t="shared" si="4265"/>
        <v>4.3254457793807176E-2</v>
      </c>
      <c r="T2968" s="265">
        <f t="shared" si="4266"/>
        <v>3.4544744460278297E-2</v>
      </c>
      <c r="W2968" s="265">
        <f t="shared" si="4267"/>
        <v>3.9645907242281467E-2</v>
      </c>
    </row>
    <row r="2969" spans="3:30" ht="17.45" customHeight="1" x14ac:dyDescent="0.25">
      <c r="C2969" s="8">
        <f t="shared" si="4216"/>
        <v>46065</v>
      </c>
      <c r="D2969" s="260"/>
      <c r="E2969" s="261">
        <v>5.260278049238265E-2</v>
      </c>
      <c r="F2969" s="260"/>
      <c r="G2969" s="402">
        <v>7.8040877542797718E-2</v>
      </c>
      <c r="H2969" s="261"/>
      <c r="I2969" s="260"/>
      <c r="J2969" s="261">
        <v>5.4163886118901793E-2</v>
      </c>
      <c r="K2969" s="263"/>
      <c r="L2969" s="261">
        <v>4.7407892226457464E-2</v>
      </c>
      <c r="Q2969" s="265">
        <f t="shared" si="4263"/>
        <v>5.260278049238265E-2</v>
      </c>
      <c r="R2969" s="334">
        <f t="shared" si="4264"/>
        <v>7.8040877542797718E-2</v>
      </c>
      <c r="S2969" s="265">
        <f t="shared" si="4265"/>
        <v>5.4163886118901793E-2</v>
      </c>
      <c r="T2969" s="265">
        <f t="shared" si="4266"/>
        <v>4.7407892226457464E-2</v>
      </c>
      <c r="W2969" s="265">
        <f t="shared" si="4267"/>
        <v>5.8053859095134906E-2</v>
      </c>
    </row>
    <row r="2970" spans="3:30" ht="17.45" customHeight="1" x14ac:dyDescent="0.25">
      <c r="C2970" s="8">
        <f t="shared" si="4216"/>
        <v>46066</v>
      </c>
      <c r="D2970" s="332">
        <v>7.045424084617391E-2</v>
      </c>
      <c r="E2970" s="261"/>
      <c r="F2970" s="260"/>
      <c r="G2970" s="262"/>
      <c r="H2970" s="261">
        <v>5.7512229690727112E-2</v>
      </c>
      <c r="I2970" s="260">
        <v>4.417817925840415E-2</v>
      </c>
      <c r="J2970" s="261"/>
      <c r="K2970" s="263">
        <v>5.8709373838885158E-2</v>
      </c>
      <c r="L2970" s="261"/>
      <c r="Q2970" s="334">
        <f t="shared" si="4263"/>
        <v>7.045424084617391E-2</v>
      </c>
      <c r="R2970" s="265">
        <f t="shared" si="4264"/>
        <v>5.7512229690727112E-2</v>
      </c>
      <c r="S2970" s="265">
        <f t="shared" si="4265"/>
        <v>4.417817925840415E-2</v>
      </c>
      <c r="T2970" s="265">
        <f t="shared" si="4266"/>
        <v>5.8709373838885158E-2</v>
      </c>
      <c r="W2970" s="265">
        <f t="shared" si="4267"/>
        <v>5.7713505908547583E-2</v>
      </c>
    </row>
    <row r="2971" spans="3:30" ht="17.45" customHeight="1" x14ac:dyDescent="0.25">
      <c r="C2971" s="435">
        <f t="shared" si="4216"/>
        <v>46067</v>
      </c>
      <c r="D2971" s="434"/>
      <c r="E2971" s="436">
        <v>3.363590795264839E-2</v>
      </c>
      <c r="F2971" s="434"/>
      <c r="G2971" s="438">
        <v>1.830531467917007E-2</v>
      </c>
      <c r="H2971" s="436"/>
      <c r="I2971" s="434"/>
      <c r="J2971" s="436">
        <v>1.7416091991501095E-2</v>
      </c>
      <c r="K2971" s="437"/>
      <c r="L2971" s="436">
        <v>3.7588348734849814E-2</v>
      </c>
      <c r="Q2971" s="442">
        <f t="shared" si="4263"/>
        <v>3.363590795264839E-2</v>
      </c>
      <c r="R2971" s="442">
        <f t="shared" si="4264"/>
        <v>1.830531467917007E-2</v>
      </c>
      <c r="S2971" s="442">
        <f t="shared" si="4265"/>
        <v>1.7416091991501095E-2</v>
      </c>
      <c r="T2971" s="442">
        <f t="shared" si="4266"/>
        <v>3.7588348734849814E-2</v>
      </c>
      <c r="V2971" s="442">
        <f t="shared" ref="V2971:V2972" si="4268">AVERAGE(Q2971:T2971)</f>
        <v>2.6736415839542341E-2</v>
      </c>
      <c r="W2971" s="445"/>
    </row>
    <row r="2972" spans="3:30" ht="17.45" customHeight="1" x14ac:dyDescent="0.25">
      <c r="C2972" s="48">
        <f t="shared" si="4216"/>
        <v>46068</v>
      </c>
      <c r="D2972" s="434">
        <v>1.6300593779787886E-2</v>
      </c>
      <c r="E2972" s="436"/>
      <c r="F2972" s="434">
        <v>5.4783342033394508E-3</v>
      </c>
      <c r="G2972" s="438"/>
      <c r="H2972" s="436">
        <v>6.192927311075503E-3</v>
      </c>
      <c r="I2972" s="434">
        <v>6.3862716796099046E-3</v>
      </c>
      <c r="J2972" s="436"/>
      <c r="K2972" s="437">
        <v>2.5093429238174012E-2</v>
      </c>
      <c r="L2972" s="436"/>
      <c r="Q2972" s="442">
        <f t="shared" si="4263"/>
        <v>1.6300593779787886E-2</v>
      </c>
      <c r="R2972" s="442">
        <f t="shared" si="4264"/>
        <v>5.8356307572074769E-3</v>
      </c>
      <c r="S2972" s="442">
        <f t="shared" si="4265"/>
        <v>6.3862716796099046E-3</v>
      </c>
      <c r="T2972" s="442">
        <f t="shared" si="4266"/>
        <v>2.5093429238174012E-2</v>
      </c>
      <c r="V2972" s="442">
        <f t="shared" si="4268"/>
        <v>1.340398136369482E-2</v>
      </c>
      <c r="W2972" s="445"/>
    </row>
    <row r="2973" spans="3:30" ht="17.45" customHeight="1" x14ac:dyDescent="0.25">
      <c r="C2973" s="8">
        <f t="shared" si="4216"/>
        <v>46069</v>
      </c>
      <c r="D2973" s="260"/>
      <c r="E2973" s="261">
        <v>1.2848566020194453E-2</v>
      </c>
      <c r="F2973" s="260"/>
      <c r="G2973" s="262">
        <v>1.5116077478815814E-2</v>
      </c>
      <c r="H2973" s="261"/>
      <c r="I2973" s="260"/>
      <c r="J2973" s="261">
        <v>7.5914838828451126E-3</v>
      </c>
      <c r="K2973" s="263"/>
      <c r="L2973" s="261">
        <v>1.8780742432387532E-2</v>
      </c>
      <c r="Q2973" s="265">
        <f t="shared" ref="Q2973:Q2974" si="4269">IFERROR(AVERAGE(D2973:E2973),"")</f>
        <v>1.2848566020194453E-2</v>
      </c>
      <c r="R2973" s="265">
        <f t="shared" ref="R2973:R2974" si="4270">IFERROR(AVERAGE(F2973:H2973),"")</f>
        <v>1.5116077478815814E-2</v>
      </c>
      <c r="S2973" s="265">
        <f t="shared" ref="S2973:S2974" si="4271">IFERROR(AVERAGE(I2973:J2973),"")</f>
        <v>7.5914838828451126E-3</v>
      </c>
      <c r="T2973" s="265">
        <f t="shared" ref="T2973:T2974" si="4272">IFERROR(AVERAGE(K2973:L2973),"")</f>
        <v>1.8780742432387532E-2</v>
      </c>
      <c r="W2973" s="265">
        <f t="shared" ref="W2973:W2974" si="4273">AVERAGE(Q2973:T2973)</f>
        <v>1.3584217453560728E-2</v>
      </c>
    </row>
    <row r="2974" spans="3:30" ht="17.45" customHeight="1" x14ac:dyDescent="0.25">
      <c r="C2974" s="8">
        <f t="shared" si="4216"/>
        <v>46070</v>
      </c>
      <c r="D2974" s="260">
        <v>2.8282030179142825E-2</v>
      </c>
      <c r="E2974" s="261"/>
      <c r="F2974" s="260">
        <v>3.0010417794055628E-2</v>
      </c>
      <c r="G2974" s="262"/>
      <c r="H2974" s="261"/>
      <c r="I2974" s="260">
        <v>1.9152731692455956E-2</v>
      </c>
      <c r="J2974" s="261"/>
      <c r="K2974" s="263">
        <v>3.3943924442698239E-2</v>
      </c>
      <c r="L2974" s="261"/>
      <c r="Q2974" s="265">
        <f t="shared" si="4269"/>
        <v>2.8282030179142825E-2</v>
      </c>
      <c r="R2974" s="265">
        <f t="shared" si="4270"/>
        <v>3.0010417794055628E-2</v>
      </c>
      <c r="S2974" s="265">
        <f t="shared" si="4271"/>
        <v>1.9152731692455956E-2</v>
      </c>
      <c r="T2974" s="265">
        <f t="shared" si="4272"/>
        <v>3.3943924442698239E-2</v>
      </c>
      <c r="W2974" s="265">
        <f t="shared" si="4273"/>
        <v>2.7847276027088162E-2</v>
      </c>
    </row>
    <row r="2975" spans="3:30" ht="17.45" customHeight="1" x14ac:dyDescent="0.25">
      <c r="C2975" s="8">
        <f t="shared" si="4216"/>
        <v>46071</v>
      </c>
      <c r="D2975" s="260"/>
      <c r="E2975" s="261">
        <v>4.1754552547969434E-2</v>
      </c>
      <c r="F2975" s="260"/>
      <c r="G2975" s="262">
        <v>4.6450766540561718E-2</v>
      </c>
      <c r="H2975" s="261"/>
      <c r="I2975" s="260"/>
      <c r="J2975" s="261">
        <v>3.792633444791059E-2</v>
      </c>
      <c r="K2975" s="263"/>
      <c r="L2975" s="261">
        <v>3.1975544430598246E-2</v>
      </c>
      <c r="Q2975" s="265">
        <f t="shared" ref="Q2975:Q2981" si="4274">IFERROR(AVERAGE(D2975:E2975),"")</f>
        <v>4.1754552547969434E-2</v>
      </c>
      <c r="R2975" s="265">
        <f t="shared" ref="R2975:R2981" si="4275">IFERROR(AVERAGE(F2975:H2975),"")</f>
        <v>4.6450766540561718E-2</v>
      </c>
      <c r="S2975" s="265">
        <f t="shared" ref="S2975:S2981" si="4276">IFERROR(AVERAGE(I2975:J2975),"")</f>
        <v>3.792633444791059E-2</v>
      </c>
      <c r="T2975" s="265">
        <f t="shared" ref="T2975:T2981" si="4277">IFERROR(AVERAGE(K2975:L2975),"")</f>
        <v>3.1975544430598246E-2</v>
      </c>
      <c r="W2975" s="265">
        <f t="shared" ref="W2975:W2977" si="4278">AVERAGE(Q2975:T2975)</f>
        <v>3.9526799491759995E-2</v>
      </c>
    </row>
    <row r="2976" spans="3:30" ht="17.45" customHeight="1" x14ac:dyDescent="0.25">
      <c r="C2976" s="8">
        <f t="shared" si="4216"/>
        <v>46072</v>
      </c>
      <c r="D2976" s="260">
        <v>3.997373417943733E-2</v>
      </c>
      <c r="E2976" s="261"/>
      <c r="F2976" s="260"/>
      <c r="G2976" s="262"/>
      <c r="H2976" s="261">
        <v>2.5116706202221104E-2</v>
      </c>
      <c r="I2976" s="260">
        <v>2.3356400610896878E-2</v>
      </c>
      <c r="J2976" s="261"/>
      <c r="K2976" s="263">
        <v>2.2943698439483379E-2</v>
      </c>
      <c r="L2976" s="261"/>
      <c r="Q2976" s="265">
        <f t="shared" si="4274"/>
        <v>3.997373417943733E-2</v>
      </c>
      <c r="R2976" s="265">
        <f t="shared" si="4275"/>
        <v>2.5116706202221104E-2</v>
      </c>
      <c r="S2976" s="265">
        <f t="shared" si="4276"/>
        <v>2.3356400610896878E-2</v>
      </c>
      <c r="T2976" s="265">
        <f t="shared" si="4277"/>
        <v>2.2943698439483379E-2</v>
      </c>
      <c r="W2976" s="265">
        <f t="shared" si="4278"/>
        <v>2.784763485800967E-2</v>
      </c>
    </row>
    <row r="2977" spans="3:30" ht="17.45" customHeight="1" x14ac:dyDescent="0.25">
      <c r="C2977" s="8">
        <f t="shared" ref="C2977:C3040" si="4279">C2976+1</f>
        <v>46073</v>
      </c>
      <c r="D2977" s="260"/>
      <c r="E2977" s="261">
        <v>2.7151556255282785E-2</v>
      </c>
      <c r="F2977" s="260"/>
      <c r="G2977" s="262">
        <v>3.6289039128528995E-2</v>
      </c>
      <c r="H2977" s="261"/>
      <c r="I2977" s="260"/>
      <c r="J2977" s="261">
        <v>4.3822534941263147E-2</v>
      </c>
      <c r="K2977" s="263"/>
      <c r="L2977" s="261">
        <v>4.1021024443616549E-2</v>
      </c>
      <c r="Q2977" s="265">
        <f t="shared" si="4274"/>
        <v>2.7151556255282785E-2</v>
      </c>
      <c r="R2977" s="265">
        <f t="shared" si="4275"/>
        <v>3.6289039128528995E-2</v>
      </c>
      <c r="S2977" s="265">
        <f t="shared" si="4276"/>
        <v>4.3822534941263147E-2</v>
      </c>
      <c r="T2977" s="265">
        <f t="shared" si="4277"/>
        <v>4.1021024443616549E-2</v>
      </c>
      <c r="W2977" s="265">
        <f t="shared" si="4278"/>
        <v>3.7071038692172868E-2</v>
      </c>
    </row>
    <row r="2978" spans="3:30" ht="17.45" customHeight="1" x14ac:dyDescent="0.25">
      <c r="C2978" s="48">
        <f t="shared" si="4279"/>
        <v>46074</v>
      </c>
      <c r="D2978" s="434">
        <v>2.7889349829633037E-2</v>
      </c>
      <c r="E2978" s="436"/>
      <c r="F2978" s="434">
        <v>1.5363693582556803E-2</v>
      </c>
      <c r="G2978" s="438"/>
      <c r="H2978" s="436">
        <v>1.3022885566509134E-2</v>
      </c>
      <c r="I2978" s="434">
        <v>2.9680645793892291E-2</v>
      </c>
      <c r="J2978" s="436"/>
      <c r="K2978" s="437">
        <v>3.2116917637298126E-2</v>
      </c>
      <c r="L2978" s="436"/>
      <c r="Q2978" s="442">
        <f t="shared" si="4274"/>
        <v>2.7889349829633037E-2</v>
      </c>
      <c r="R2978" s="442">
        <f t="shared" si="4275"/>
        <v>1.4193289574532968E-2</v>
      </c>
      <c r="S2978" s="442">
        <f t="shared" si="4276"/>
        <v>2.9680645793892291E-2</v>
      </c>
      <c r="T2978" s="442">
        <f t="shared" si="4277"/>
        <v>3.2116917637298126E-2</v>
      </c>
      <c r="V2978" s="442">
        <f t="shared" ref="V2978:V2979" si="4280">AVERAGE(Q2978:T2978)</f>
        <v>2.5970050708839107E-2</v>
      </c>
      <c r="W2978" s="445"/>
    </row>
    <row r="2979" spans="3:30" ht="17.45" customHeight="1" x14ac:dyDescent="0.25">
      <c r="C2979" s="435">
        <f t="shared" si="4279"/>
        <v>46075</v>
      </c>
      <c r="D2979" s="434"/>
      <c r="E2979" s="436">
        <v>2.8582912961744138E-2</v>
      </c>
      <c r="F2979" s="434"/>
      <c r="G2979" s="438">
        <v>2.5804357085241661E-2</v>
      </c>
      <c r="H2979" s="436"/>
      <c r="I2979" s="434"/>
      <c r="J2979" s="436">
        <v>1.3734699666576165E-2</v>
      </c>
      <c r="K2979" s="437"/>
      <c r="L2979" s="436">
        <v>4.6286954600446364E-2</v>
      </c>
      <c r="Q2979" s="442">
        <f t="shared" si="4274"/>
        <v>2.8582912961744138E-2</v>
      </c>
      <c r="R2979" s="442">
        <f t="shared" si="4275"/>
        <v>2.5804357085241661E-2</v>
      </c>
      <c r="S2979" s="442">
        <f t="shared" si="4276"/>
        <v>1.3734699666576165E-2</v>
      </c>
      <c r="T2979" s="442">
        <f t="shared" si="4277"/>
        <v>4.6286954600446364E-2</v>
      </c>
      <c r="V2979" s="442">
        <f t="shared" si="4280"/>
        <v>2.8602231078502082E-2</v>
      </c>
      <c r="W2979" s="445"/>
    </row>
    <row r="2980" spans="3:30" ht="17.45" customHeight="1" x14ac:dyDescent="0.25">
      <c r="C2980" s="8">
        <f t="shared" si="4279"/>
        <v>46076</v>
      </c>
      <c r="D2980" s="260">
        <v>6.2570516891849573E-2</v>
      </c>
      <c r="E2980" s="261"/>
      <c r="F2980" s="260">
        <v>5.2609031562520815E-2</v>
      </c>
      <c r="G2980" s="262"/>
      <c r="H2980" s="261"/>
      <c r="I2980" s="332">
        <v>0.10956615037853347</v>
      </c>
      <c r="J2980" s="261"/>
      <c r="K2980" s="263">
        <v>5.9257024581776473E-2</v>
      </c>
      <c r="L2980" s="261"/>
      <c r="Q2980" s="265">
        <f t="shared" si="4274"/>
        <v>6.2570516891849573E-2</v>
      </c>
      <c r="R2980" s="265">
        <f t="shared" si="4275"/>
        <v>5.2609031562520815E-2</v>
      </c>
      <c r="S2980" s="334">
        <f t="shared" si="4276"/>
        <v>0.10956615037853347</v>
      </c>
      <c r="T2980" s="265">
        <f t="shared" si="4277"/>
        <v>5.9257024581776473E-2</v>
      </c>
      <c r="W2980" s="334">
        <f t="shared" ref="W2980:W2984" si="4281">AVERAGE(Q2980:T2980)</f>
        <v>7.1000680853670076E-2</v>
      </c>
    </row>
    <row r="2981" spans="3:30" ht="17.45" customHeight="1" x14ac:dyDescent="0.25">
      <c r="C2981" s="8">
        <f t="shared" si="4279"/>
        <v>46077</v>
      </c>
      <c r="D2981" s="252"/>
      <c r="E2981" s="335">
        <v>0.12435100809949089</v>
      </c>
      <c r="F2981" s="252"/>
      <c r="G2981" s="364">
        <v>9.7085568721069368E-2</v>
      </c>
      <c r="H2981" s="253"/>
      <c r="I2981" s="252"/>
      <c r="J2981" s="335">
        <v>0.11340195505621882</v>
      </c>
      <c r="K2981" s="255"/>
      <c r="L2981" s="335">
        <v>0.12818097713948287</v>
      </c>
      <c r="Q2981" s="334">
        <f t="shared" si="4274"/>
        <v>0.12435100809949089</v>
      </c>
      <c r="R2981" s="334">
        <f t="shared" si="4275"/>
        <v>9.7085568721069368E-2</v>
      </c>
      <c r="S2981" s="334">
        <f t="shared" si="4276"/>
        <v>0.11340195505621882</v>
      </c>
      <c r="T2981" s="334">
        <f t="shared" si="4277"/>
        <v>0.12818097713948287</v>
      </c>
      <c r="W2981" s="334">
        <f t="shared" si="4281"/>
        <v>0.1157548772540655</v>
      </c>
    </row>
    <row r="2982" spans="3:30" ht="17.45" customHeight="1" thickBot="1" x14ac:dyDescent="0.3">
      <c r="C2982" s="8">
        <f t="shared" si="4279"/>
        <v>46078</v>
      </c>
      <c r="D2982" s="260">
        <v>6.0230527943765627E-2</v>
      </c>
      <c r="E2982" s="261"/>
      <c r="F2982" s="260"/>
      <c r="G2982" s="262"/>
      <c r="H2982" s="261">
        <v>5.8499970237677404E-2</v>
      </c>
      <c r="I2982" s="260">
        <v>7.2892321912023744E-2</v>
      </c>
      <c r="J2982" s="261"/>
      <c r="K2982" s="263">
        <v>5.3689019006106772E-2</v>
      </c>
      <c r="L2982" s="261"/>
      <c r="Q2982" s="265">
        <f t="shared" ref="Q2982:Q2987" si="4282">IFERROR(AVERAGE(D2982:E2982),"")</f>
        <v>6.0230527943765627E-2</v>
      </c>
      <c r="R2982" s="265">
        <f t="shared" ref="R2982:R2987" si="4283">IFERROR(AVERAGE(F2982:H2982),"")</f>
        <v>5.8499970237677404E-2</v>
      </c>
      <c r="S2982" s="265">
        <f t="shared" ref="S2982:S2987" si="4284">IFERROR(AVERAGE(I2982:J2982),"")</f>
        <v>7.2892321912023744E-2</v>
      </c>
      <c r="T2982" s="265">
        <f t="shared" ref="T2982:T2987" si="4285">IFERROR(AVERAGE(K2982:L2982),"")</f>
        <v>5.3689019006106772E-2</v>
      </c>
      <c r="W2982" s="265">
        <f t="shared" si="4281"/>
        <v>6.1327959774893387E-2</v>
      </c>
    </row>
    <row r="2983" spans="3:30" ht="17.45" customHeight="1" thickBot="1" x14ac:dyDescent="0.3">
      <c r="C2983" s="8">
        <f t="shared" si="4279"/>
        <v>46079</v>
      </c>
      <c r="D2983" s="260"/>
      <c r="E2983" s="261">
        <v>6.6614626822188494E-2</v>
      </c>
      <c r="F2983" s="260"/>
      <c r="G2983" s="402">
        <v>8.7010372055816049E-2</v>
      </c>
      <c r="H2983" s="261"/>
      <c r="I2983" s="260"/>
      <c r="J2983" s="134">
        <v>7.5961631933688156E-2</v>
      </c>
      <c r="K2983" s="263"/>
      <c r="L2983" s="134">
        <v>7.4555377654948879E-2</v>
      </c>
      <c r="Q2983" s="265">
        <f t="shared" si="4282"/>
        <v>6.6614626822188494E-2</v>
      </c>
      <c r="R2983" s="334">
        <f t="shared" si="4283"/>
        <v>8.7010372055816049E-2</v>
      </c>
      <c r="S2983" s="334">
        <f t="shared" si="4284"/>
        <v>7.5961631933688156E-2</v>
      </c>
      <c r="T2983" s="334">
        <f t="shared" si="4285"/>
        <v>7.4555377654948879E-2</v>
      </c>
      <c r="W2983" s="334">
        <f t="shared" si="4281"/>
        <v>7.6035502116660394E-2</v>
      </c>
      <c r="Z2983" s="514" t="s">
        <v>92</v>
      </c>
      <c r="AA2983" s="515">
        <v>2026</v>
      </c>
      <c r="AB2983" s="516"/>
      <c r="AC2983" s="516"/>
      <c r="AD2983" s="516"/>
    </row>
    <row r="2984" spans="3:30" ht="17.45" customHeight="1" x14ac:dyDescent="0.25">
      <c r="C2984" s="48">
        <f t="shared" si="4279"/>
        <v>46080</v>
      </c>
      <c r="D2984" s="133">
        <v>7.259405094142761E-2</v>
      </c>
      <c r="E2984" s="276"/>
      <c r="F2984" s="275">
        <v>4.5450562330887165E-2</v>
      </c>
      <c r="G2984" s="277"/>
      <c r="H2984" s="276">
        <v>4.3855338691305833E-2</v>
      </c>
      <c r="I2984" s="133">
        <v>7.8442931855324805E-2</v>
      </c>
      <c r="J2984" s="276"/>
      <c r="K2984" s="278">
        <v>6.7387308755602088E-2</v>
      </c>
      <c r="L2984" s="276"/>
      <c r="Q2984" s="334">
        <f t="shared" si="4282"/>
        <v>7.259405094142761E-2</v>
      </c>
      <c r="R2984" s="265">
        <f t="shared" si="4283"/>
        <v>4.4652950511096495E-2</v>
      </c>
      <c r="S2984" s="334">
        <f t="shared" si="4284"/>
        <v>7.8442931855324805E-2</v>
      </c>
      <c r="T2984" s="265">
        <f t="shared" si="4285"/>
        <v>6.7387308755602088E-2</v>
      </c>
      <c r="W2984" s="265">
        <f t="shared" si="4281"/>
        <v>6.5769310515862739E-2</v>
      </c>
      <c r="Z2984" s="517" t="s">
        <v>35</v>
      </c>
      <c r="AA2984" s="517" t="s">
        <v>1</v>
      </c>
      <c r="AB2984" s="517" t="s">
        <v>2</v>
      </c>
      <c r="AC2984" s="517" t="s">
        <v>9</v>
      </c>
      <c r="AD2984" s="517" t="s">
        <v>12</v>
      </c>
    </row>
    <row r="2985" spans="3:30" ht="17.45" customHeight="1" thickBot="1" x14ac:dyDescent="0.3">
      <c r="C2985" s="459">
        <f t="shared" si="4279"/>
        <v>46081</v>
      </c>
      <c r="D2985" s="460"/>
      <c r="E2985" s="461">
        <v>5.7771536921059768E-2</v>
      </c>
      <c r="F2985" s="460"/>
      <c r="G2985" s="463">
        <v>1.8466340566647255E-2</v>
      </c>
      <c r="H2985" s="461"/>
      <c r="I2985" s="460"/>
      <c r="J2985" s="461">
        <v>1.4768372915950909E-2</v>
      </c>
      <c r="K2985" s="462"/>
      <c r="L2985" s="461">
        <v>5.1116283500846904E-2</v>
      </c>
      <c r="M2985" s="531"/>
      <c r="N2985" s="531"/>
      <c r="O2985" s="531"/>
      <c r="P2985" s="531"/>
      <c r="Q2985" s="466">
        <f t="shared" si="4282"/>
        <v>5.7771536921059768E-2</v>
      </c>
      <c r="R2985" s="466">
        <f t="shared" si="4283"/>
        <v>1.8466340566647255E-2</v>
      </c>
      <c r="S2985" s="466">
        <f t="shared" si="4284"/>
        <v>1.4768372915950909E-2</v>
      </c>
      <c r="T2985" s="466">
        <f t="shared" si="4285"/>
        <v>5.1116283500846904E-2</v>
      </c>
      <c r="U2985" s="315"/>
      <c r="V2985" s="466">
        <f t="shared" ref="V2985:V2986" si="4286">AVERAGE(Q2985:T2985)</f>
        <v>3.5530633476126214E-2</v>
      </c>
      <c r="W2985" s="467"/>
      <c r="Z2985" s="518" t="s">
        <v>58</v>
      </c>
      <c r="AA2985" s="519">
        <f>AVERAGE(D2958:E2985)</f>
        <v>4.8824580056983188E-2</v>
      </c>
      <c r="AB2985" s="519">
        <f>AVERAGE(F2958:H2985)</f>
        <v>4.0150986338824989E-2</v>
      </c>
      <c r="AC2985" s="519">
        <f>AVERAGE(I2958:J2985)</f>
        <v>4.3050782922049571E-2</v>
      </c>
      <c r="AD2985" s="519">
        <f>AVERAGE(K2958:L2985)</f>
        <v>5.2287648470544672E-2</v>
      </c>
    </row>
    <row r="2986" spans="3:30" ht="17.45" customHeight="1" x14ac:dyDescent="0.25">
      <c r="C2986" s="465">
        <f t="shared" si="4279"/>
        <v>46082</v>
      </c>
      <c r="D2986" s="469">
        <v>3.8093968155408664E-2</v>
      </c>
      <c r="E2986" s="470"/>
      <c r="F2986" s="469">
        <v>1.9502228064125191E-2</v>
      </c>
      <c r="G2986" s="472"/>
      <c r="H2986" s="470"/>
      <c r="I2986" s="469">
        <v>1.779439622277626E-2</v>
      </c>
      <c r="J2986" s="470"/>
      <c r="K2986" s="471">
        <v>3.2652588790089802E-2</v>
      </c>
      <c r="L2986" s="470"/>
      <c r="M2986" s="441"/>
      <c r="N2986" s="441"/>
      <c r="O2986" s="441"/>
      <c r="P2986" s="441"/>
      <c r="Q2986" s="442">
        <f t="shared" si="4282"/>
        <v>3.8093968155408664E-2</v>
      </c>
      <c r="R2986" s="442">
        <f t="shared" si="4283"/>
        <v>1.9502228064125191E-2</v>
      </c>
      <c r="S2986" s="442">
        <f t="shared" si="4284"/>
        <v>1.779439622277626E-2</v>
      </c>
      <c r="T2986" s="442">
        <f t="shared" si="4285"/>
        <v>3.2652588790089802E-2</v>
      </c>
      <c r="V2986" s="442">
        <f t="shared" si="4286"/>
        <v>2.701079530809998E-2</v>
      </c>
      <c r="W2986" s="445"/>
      <c r="Z2986" s="518" t="s">
        <v>59</v>
      </c>
      <c r="AA2986" s="519">
        <f>MAX(D2958:E2985)</f>
        <v>0.12435100809949089</v>
      </c>
      <c r="AB2986" s="519">
        <f>MAX(F2958:H2985)</f>
        <v>9.7085568721069368E-2</v>
      </c>
      <c r="AC2986" s="519">
        <f>MAX(I2958:J2985)</f>
        <v>0.11340195505621882</v>
      </c>
      <c r="AD2986" s="519">
        <f>MAX(K2958:L2985)</f>
        <v>0.12818097713948287</v>
      </c>
    </row>
    <row r="2987" spans="3:30" ht="17.45" customHeight="1" thickBot="1" x14ac:dyDescent="0.3">
      <c r="C2987" s="8">
        <f t="shared" si="4279"/>
        <v>46083</v>
      </c>
      <c r="D2987" s="260"/>
      <c r="E2987" s="134">
        <v>7.8719496221082721E-2</v>
      </c>
      <c r="F2987" s="260"/>
      <c r="G2987" s="262">
        <v>4.9432215195734076E-2</v>
      </c>
      <c r="H2987" s="261"/>
      <c r="I2987" s="260"/>
      <c r="J2987" s="261">
        <v>6.469779609074304E-2</v>
      </c>
      <c r="K2987" s="263"/>
      <c r="L2987" s="261">
        <v>6.2809548718936722E-2</v>
      </c>
      <c r="Q2987" s="334">
        <f t="shared" si="4282"/>
        <v>7.8719496221082721E-2</v>
      </c>
      <c r="R2987" s="265">
        <f t="shared" si="4283"/>
        <v>4.9432215195734076E-2</v>
      </c>
      <c r="S2987" s="265">
        <f t="shared" si="4284"/>
        <v>6.469779609074304E-2</v>
      </c>
      <c r="T2987" s="265">
        <f t="shared" si="4285"/>
        <v>6.2809548718936722E-2</v>
      </c>
      <c r="W2987" s="265">
        <f t="shared" ref="W2987:W2989" si="4287">AVERAGE(Q2987:T2987)</f>
        <v>6.3914764056624149E-2</v>
      </c>
      <c r="Z2987" s="520" t="s">
        <v>128</v>
      </c>
      <c r="AA2987" s="521">
        <f>COUNTIF(D2958:E2985,"&gt;=0.075")</f>
        <v>1</v>
      </c>
      <c r="AB2987" s="521">
        <f>COUNTIF(F2958:H2985,"&gt;=0.075")</f>
        <v>3</v>
      </c>
      <c r="AC2987" s="521">
        <f>COUNTIF(I2958:J2985,"&gt;=0.075")</f>
        <v>4</v>
      </c>
      <c r="AD2987" s="521">
        <f>COUNTIF(K2958:L2985,"&gt;=0.075")</f>
        <v>4</v>
      </c>
    </row>
    <row r="2988" spans="3:30" ht="17.45" customHeight="1" thickBot="1" x14ac:dyDescent="0.3">
      <c r="C2988" s="8">
        <f t="shared" si="4279"/>
        <v>46084</v>
      </c>
      <c r="D2988" s="260">
        <v>4.6823795892907853E-2</v>
      </c>
      <c r="E2988" s="261"/>
      <c r="F2988" s="260"/>
      <c r="G2988" s="262"/>
      <c r="H2988" s="261">
        <v>4.4499505917020989E-2</v>
      </c>
      <c r="I2988" s="332">
        <v>8.8273709243241474E-2</v>
      </c>
      <c r="J2988" s="261"/>
      <c r="K2988" s="263">
        <v>3.6308666458180462E-2</v>
      </c>
      <c r="L2988" s="261"/>
      <c r="Q2988" s="265">
        <f t="shared" ref="Q2988:Q2989" si="4288">IFERROR(AVERAGE(D2988:E2988),"")</f>
        <v>4.6823795892907853E-2</v>
      </c>
      <c r="R2988" s="265">
        <f t="shared" ref="R2988:R2989" si="4289">IFERROR(AVERAGE(F2988:H2988),"")</f>
        <v>4.4499505917020989E-2</v>
      </c>
      <c r="S2988" s="334">
        <f t="shared" ref="S2988:S2989" si="4290">IFERROR(AVERAGE(I2988:J2988),"")</f>
        <v>8.8273709243241474E-2</v>
      </c>
      <c r="T2988" s="265">
        <f t="shared" ref="T2988:T2989" si="4291">IFERROR(AVERAGE(K2988:L2988),"")</f>
        <v>3.6308666458180462E-2</v>
      </c>
      <c r="W2988" s="265">
        <f t="shared" si="4287"/>
        <v>5.3976419377837696E-2</v>
      </c>
      <c r="AC2988" s="664">
        <f>SUM(AA2987:AD2987)</f>
        <v>12</v>
      </c>
      <c r="AD2988" s="522">
        <f>AVERAGE(AA2985:AD2985)</f>
        <v>4.6078499447100602E-2</v>
      </c>
    </row>
    <row r="2989" spans="3:30" ht="17.45" customHeight="1" x14ac:dyDescent="0.25">
      <c r="C2989" s="8">
        <f t="shared" si="4279"/>
        <v>46085</v>
      </c>
      <c r="D2989" s="260"/>
      <c r="E2989" s="134">
        <v>8.2162989773698708E-2</v>
      </c>
      <c r="F2989" s="260"/>
      <c r="G2989" s="262">
        <v>4.497803813105803E-2</v>
      </c>
      <c r="H2989" s="261"/>
      <c r="I2989" s="260"/>
      <c r="J2989" s="261">
        <v>4.3284726277382161E-2</v>
      </c>
      <c r="K2989" s="263"/>
      <c r="L2989" s="134">
        <v>8.1762466730309402E-2</v>
      </c>
      <c r="Q2989" s="334">
        <f t="shared" si="4288"/>
        <v>8.2162989773698708E-2</v>
      </c>
      <c r="R2989" s="265">
        <f t="shared" si="4289"/>
        <v>4.497803813105803E-2</v>
      </c>
      <c r="S2989" s="265">
        <f t="shared" si="4290"/>
        <v>4.3284726277382161E-2</v>
      </c>
      <c r="T2989" s="334">
        <f t="shared" si="4291"/>
        <v>8.1762466730309402E-2</v>
      </c>
      <c r="W2989" s="265">
        <f t="shared" si="4287"/>
        <v>6.3047055228112076E-2</v>
      </c>
      <c r="AA2989" s="605">
        <f>AA2985-AA2957</f>
        <v>2.8019954867454719E-3</v>
      </c>
      <c r="AB2989" s="605">
        <f>AB2985-AB2957</f>
        <v>3.7356610271761306E-3</v>
      </c>
      <c r="AC2989" s="605">
        <f>AC2985-AC2957</f>
        <v>2.7878317257306121E-3</v>
      </c>
      <c r="AD2989" s="605">
        <f>AD2985-AD2957</f>
        <v>3.8396891483517825E-4</v>
      </c>
    </row>
    <row r="2990" spans="3:30" ht="17.45" customHeight="1" x14ac:dyDescent="0.25">
      <c r="C2990" s="48">
        <f t="shared" si="4279"/>
        <v>46086</v>
      </c>
      <c r="D2990" s="275"/>
      <c r="E2990" s="276"/>
      <c r="F2990" s="275"/>
      <c r="G2990" s="277"/>
      <c r="H2990" s="276"/>
      <c r="I2990" s="275"/>
      <c r="J2990" s="276"/>
      <c r="K2990" s="278"/>
      <c r="L2990" s="276"/>
      <c r="AD2990" s="605">
        <f>AD2988-AD2960</f>
        <v>2.4273642886218499E-3</v>
      </c>
    </row>
    <row r="2991" spans="3:30" ht="17.45" customHeight="1" x14ac:dyDescent="0.25">
      <c r="C2991" s="8">
        <f t="shared" si="4279"/>
        <v>46087</v>
      </c>
      <c r="D2991" s="260"/>
      <c r="E2991" s="261"/>
      <c r="F2991" s="260"/>
      <c r="G2991" s="262"/>
      <c r="H2991" s="261"/>
      <c r="I2991" s="260"/>
      <c r="J2991" s="261"/>
      <c r="K2991" s="263"/>
      <c r="L2991" s="261"/>
    </row>
    <row r="2992" spans="3:30" ht="17.45" customHeight="1" x14ac:dyDescent="0.25">
      <c r="C2992" s="8">
        <f t="shared" si="4279"/>
        <v>46088</v>
      </c>
      <c r="D2992" s="260"/>
      <c r="E2992" s="261"/>
      <c r="F2992" s="260"/>
      <c r="G2992" s="262"/>
      <c r="H2992" s="261"/>
      <c r="I2992" s="260"/>
      <c r="J2992" s="261"/>
      <c r="K2992" s="263"/>
      <c r="L2992" s="261"/>
    </row>
    <row r="2993" spans="3:12" ht="17.45" customHeight="1" x14ac:dyDescent="0.25">
      <c r="C2993" s="8">
        <f t="shared" si="4279"/>
        <v>46089</v>
      </c>
      <c r="D2993" s="260"/>
      <c r="E2993" s="261"/>
      <c r="F2993" s="260"/>
      <c r="G2993" s="262"/>
      <c r="H2993" s="261"/>
      <c r="I2993" s="260"/>
      <c r="J2993" s="261"/>
      <c r="K2993" s="263"/>
      <c r="L2993" s="261"/>
    </row>
    <row r="2994" spans="3:12" ht="17.45" customHeight="1" x14ac:dyDescent="0.25">
      <c r="C2994" s="8">
        <f t="shared" si="4279"/>
        <v>46090</v>
      </c>
      <c r="D2994" s="260"/>
      <c r="E2994" s="261"/>
      <c r="F2994" s="260"/>
      <c r="G2994" s="262"/>
      <c r="H2994" s="261"/>
      <c r="I2994" s="260"/>
      <c r="J2994" s="261"/>
      <c r="K2994" s="263"/>
      <c r="L2994" s="261"/>
    </row>
    <row r="2995" spans="3:12" ht="17.45" customHeight="1" x14ac:dyDescent="0.25">
      <c r="C2995" s="8">
        <f t="shared" si="4279"/>
        <v>46091</v>
      </c>
      <c r="D2995" s="260"/>
      <c r="E2995" s="261"/>
      <c r="F2995" s="260"/>
      <c r="G2995" s="262"/>
      <c r="H2995" s="261"/>
      <c r="I2995" s="260"/>
      <c r="J2995" s="261"/>
      <c r="K2995" s="263"/>
      <c r="L2995" s="261"/>
    </row>
    <row r="2996" spans="3:12" ht="17.45" customHeight="1" x14ac:dyDescent="0.25">
      <c r="C2996" s="48">
        <f t="shared" si="4279"/>
        <v>46092</v>
      </c>
      <c r="D2996" s="275"/>
      <c r="E2996" s="276"/>
      <c r="F2996" s="275"/>
      <c r="G2996" s="277"/>
      <c r="H2996" s="276"/>
      <c r="I2996" s="275"/>
      <c r="J2996" s="276"/>
      <c r="K2996" s="278"/>
      <c r="L2996" s="276"/>
    </row>
    <row r="2997" spans="3:12" ht="17.45" customHeight="1" x14ac:dyDescent="0.25">
      <c r="C2997" s="8">
        <f t="shared" si="4279"/>
        <v>46093</v>
      </c>
      <c r="D2997" s="260"/>
      <c r="E2997" s="261"/>
      <c r="F2997" s="260"/>
      <c r="G2997" s="262"/>
      <c r="H2997" s="261"/>
      <c r="I2997" s="260"/>
      <c r="J2997" s="261"/>
      <c r="K2997" s="263"/>
      <c r="L2997" s="261"/>
    </row>
    <row r="2998" spans="3:12" ht="17.45" customHeight="1" x14ac:dyDescent="0.25">
      <c r="C2998" s="8">
        <f t="shared" si="4279"/>
        <v>46094</v>
      </c>
      <c r="D2998" s="260"/>
      <c r="E2998" s="261"/>
      <c r="F2998" s="260"/>
      <c r="G2998" s="262"/>
      <c r="H2998" s="261"/>
      <c r="I2998" s="260"/>
      <c r="J2998" s="261"/>
      <c r="K2998" s="263"/>
      <c r="L2998" s="261"/>
    </row>
    <row r="2999" spans="3:12" ht="17.45" customHeight="1" x14ac:dyDescent="0.25">
      <c r="C2999" s="8">
        <f t="shared" si="4279"/>
        <v>46095</v>
      </c>
      <c r="D2999" s="260"/>
      <c r="E2999" s="261"/>
      <c r="F2999" s="260"/>
      <c r="G2999" s="262"/>
      <c r="H2999" s="261"/>
      <c r="I2999" s="260"/>
      <c r="J2999" s="261"/>
      <c r="K2999" s="263"/>
      <c r="L2999" s="261"/>
    </row>
    <row r="3000" spans="3:12" ht="17.45" customHeight="1" x14ac:dyDescent="0.25">
      <c r="C3000" s="8">
        <f t="shared" si="4279"/>
        <v>46096</v>
      </c>
      <c r="D3000" s="260"/>
      <c r="E3000" s="261"/>
      <c r="F3000" s="260"/>
      <c r="G3000" s="262"/>
      <c r="H3000" s="261"/>
      <c r="I3000" s="260"/>
      <c r="J3000" s="261"/>
      <c r="K3000" s="263"/>
      <c r="L3000" s="261"/>
    </row>
    <row r="3001" spans="3:12" ht="17.45" customHeight="1" x14ac:dyDescent="0.25">
      <c r="C3001" s="8">
        <f t="shared" si="4279"/>
        <v>46097</v>
      </c>
      <c r="D3001" s="260"/>
      <c r="E3001" s="261"/>
      <c r="F3001" s="260"/>
      <c r="G3001" s="262"/>
      <c r="H3001" s="261"/>
      <c r="I3001" s="260"/>
      <c r="J3001" s="261"/>
      <c r="K3001" s="263"/>
      <c r="L3001" s="261"/>
    </row>
    <row r="3002" spans="3:12" ht="17.45" customHeight="1" x14ac:dyDescent="0.25">
      <c r="C3002" s="48">
        <f t="shared" si="4279"/>
        <v>46098</v>
      </c>
      <c r="D3002" s="428"/>
      <c r="E3002" s="429"/>
      <c r="F3002" s="428"/>
      <c r="G3002" s="430"/>
      <c r="H3002" s="429"/>
      <c r="I3002" s="428"/>
      <c r="J3002" s="429"/>
      <c r="K3002" s="431"/>
      <c r="L3002" s="429"/>
    </row>
    <row r="3003" spans="3:12" ht="17.45" customHeight="1" x14ac:dyDescent="0.25">
      <c r="C3003" s="8">
        <f t="shared" si="4279"/>
        <v>46099</v>
      </c>
      <c r="D3003" s="260"/>
      <c r="E3003" s="261"/>
      <c r="F3003" s="260"/>
      <c r="G3003" s="262"/>
      <c r="H3003" s="261"/>
      <c r="I3003" s="260"/>
      <c r="J3003" s="261"/>
      <c r="K3003" s="263"/>
      <c r="L3003" s="261"/>
    </row>
    <row r="3004" spans="3:12" ht="17.45" customHeight="1" x14ac:dyDescent="0.25">
      <c r="C3004" s="8">
        <f t="shared" si="4279"/>
        <v>46100</v>
      </c>
      <c r="D3004" s="260"/>
      <c r="E3004" s="261"/>
      <c r="F3004" s="260"/>
      <c r="G3004" s="262"/>
      <c r="H3004" s="261"/>
      <c r="I3004" s="260"/>
      <c r="J3004" s="261"/>
      <c r="K3004" s="263"/>
      <c r="L3004" s="261"/>
    </row>
    <row r="3005" spans="3:12" ht="17.45" customHeight="1" x14ac:dyDescent="0.25">
      <c r="C3005" s="8">
        <f t="shared" si="4279"/>
        <v>46101</v>
      </c>
      <c r="D3005" s="260"/>
      <c r="E3005" s="261"/>
      <c r="F3005" s="260"/>
      <c r="G3005" s="262"/>
      <c r="H3005" s="261"/>
      <c r="I3005" s="260"/>
      <c r="J3005" s="261"/>
      <c r="K3005" s="263"/>
      <c r="L3005" s="261"/>
    </row>
    <row r="3006" spans="3:12" ht="17.45" customHeight="1" x14ac:dyDescent="0.25">
      <c r="C3006" s="8">
        <f t="shared" si="4279"/>
        <v>46102</v>
      </c>
      <c r="D3006" s="260"/>
      <c r="E3006" s="261"/>
      <c r="F3006" s="260"/>
      <c r="G3006" s="262"/>
      <c r="H3006" s="261"/>
      <c r="I3006" s="260"/>
      <c r="J3006" s="261"/>
      <c r="K3006" s="263"/>
      <c r="L3006" s="261"/>
    </row>
    <row r="3007" spans="3:12" ht="17.45" customHeight="1" x14ac:dyDescent="0.25">
      <c r="C3007" s="8">
        <f t="shared" si="4279"/>
        <v>46103</v>
      </c>
      <c r="D3007" s="260"/>
      <c r="E3007" s="261"/>
      <c r="F3007" s="260"/>
      <c r="G3007" s="262"/>
      <c r="H3007" s="261"/>
      <c r="I3007" s="260"/>
      <c r="J3007" s="261"/>
      <c r="K3007" s="263"/>
      <c r="L3007" s="261"/>
    </row>
    <row r="3008" spans="3:12" ht="17.45" customHeight="1" x14ac:dyDescent="0.25">
      <c r="C3008" s="48">
        <f t="shared" si="4279"/>
        <v>46104</v>
      </c>
      <c r="D3008" s="275"/>
      <c r="E3008" s="276"/>
      <c r="F3008" s="275"/>
      <c r="G3008" s="277"/>
      <c r="H3008" s="276"/>
      <c r="I3008" s="275"/>
      <c r="J3008" s="276"/>
      <c r="K3008" s="278"/>
      <c r="L3008" s="276"/>
    </row>
    <row r="3009" spans="3:30" ht="17.45" customHeight="1" x14ac:dyDescent="0.25">
      <c r="C3009" s="8">
        <f t="shared" si="4279"/>
        <v>46105</v>
      </c>
      <c r="D3009" s="260"/>
      <c r="E3009" s="261"/>
      <c r="F3009" s="260"/>
      <c r="G3009" s="262"/>
      <c r="H3009" s="261"/>
      <c r="I3009" s="260"/>
      <c r="J3009" s="261"/>
      <c r="K3009" s="263"/>
      <c r="L3009" s="261"/>
    </row>
    <row r="3010" spans="3:30" ht="17.45" customHeight="1" x14ac:dyDescent="0.25">
      <c r="C3010" s="8">
        <f t="shared" si="4279"/>
        <v>46106</v>
      </c>
      <c r="D3010" s="260"/>
      <c r="E3010" s="261"/>
      <c r="F3010" s="260"/>
      <c r="G3010" s="262"/>
      <c r="H3010" s="261"/>
      <c r="I3010" s="260"/>
      <c r="J3010" s="261"/>
      <c r="K3010" s="263"/>
      <c r="L3010" s="261"/>
    </row>
    <row r="3011" spans="3:30" ht="17.45" customHeight="1" x14ac:dyDescent="0.25">
      <c r="C3011" s="8">
        <f t="shared" si="4279"/>
        <v>46107</v>
      </c>
      <c r="D3011" s="260"/>
      <c r="E3011" s="261"/>
      <c r="F3011" s="260"/>
      <c r="G3011" s="262"/>
      <c r="H3011" s="261"/>
      <c r="I3011" s="260"/>
      <c r="J3011" s="261"/>
      <c r="K3011" s="263"/>
      <c r="L3011" s="261"/>
    </row>
    <row r="3012" spans="3:30" ht="17.45" customHeight="1" x14ac:dyDescent="0.25">
      <c r="C3012" s="8">
        <f t="shared" si="4279"/>
        <v>46108</v>
      </c>
      <c r="D3012" s="260"/>
      <c r="E3012" s="261"/>
      <c r="F3012" s="260"/>
      <c r="G3012" s="262"/>
      <c r="H3012" s="261"/>
      <c r="I3012" s="260"/>
      <c r="J3012" s="261"/>
      <c r="K3012" s="263"/>
      <c r="L3012" s="261"/>
    </row>
    <row r="3013" spans="3:30" ht="17.45" customHeight="1" thickBot="1" x14ac:dyDescent="0.3">
      <c r="C3013" s="8">
        <f t="shared" si="4279"/>
        <v>46109</v>
      </c>
      <c r="D3013" s="260"/>
      <c r="E3013" s="261"/>
      <c r="F3013" s="260"/>
      <c r="G3013" s="262"/>
      <c r="H3013" s="261"/>
      <c r="I3013" s="260"/>
      <c r="J3013" s="261"/>
      <c r="K3013" s="263"/>
      <c r="L3013" s="261"/>
    </row>
    <row r="3014" spans="3:30" ht="17.45" customHeight="1" thickBot="1" x14ac:dyDescent="0.3">
      <c r="C3014" s="48">
        <f t="shared" si="4279"/>
        <v>46110</v>
      </c>
      <c r="D3014" s="275"/>
      <c r="E3014" s="276"/>
      <c r="F3014" s="275"/>
      <c r="G3014" s="277"/>
      <c r="H3014" s="276"/>
      <c r="I3014" s="275"/>
      <c r="J3014" s="276"/>
      <c r="K3014" s="278"/>
      <c r="L3014" s="276"/>
      <c r="Z3014" s="514" t="s">
        <v>91</v>
      </c>
      <c r="AA3014" s="515">
        <v>2026</v>
      </c>
      <c r="AB3014" s="516"/>
      <c r="AC3014" s="516"/>
      <c r="AD3014" s="516"/>
    </row>
    <row r="3015" spans="3:30" ht="17.45" customHeight="1" x14ac:dyDescent="0.25">
      <c r="C3015" s="8">
        <f t="shared" si="4279"/>
        <v>46111</v>
      </c>
      <c r="D3015" s="260"/>
      <c r="E3015" s="261"/>
      <c r="F3015" s="260"/>
      <c r="G3015" s="262"/>
      <c r="H3015" s="261"/>
      <c r="I3015" s="260"/>
      <c r="J3015" s="261"/>
      <c r="K3015" s="263"/>
      <c r="L3015" s="261"/>
      <c r="Z3015" s="517" t="s">
        <v>35</v>
      </c>
      <c r="AA3015" s="517" t="s">
        <v>1</v>
      </c>
      <c r="AB3015" s="517" t="s">
        <v>2</v>
      </c>
      <c r="AC3015" s="517" t="s">
        <v>9</v>
      </c>
      <c r="AD3015" s="517" t="s">
        <v>12</v>
      </c>
    </row>
    <row r="3016" spans="3:30" ht="17.45" customHeight="1" x14ac:dyDescent="0.25">
      <c r="C3016" s="8">
        <f t="shared" si="4279"/>
        <v>46112</v>
      </c>
      <c r="D3016" s="260"/>
      <c r="E3016" s="261"/>
      <c r="F3016" s="260"/>
      <c r="G3016" s="262"/>
      <c r="H3016" s="261"/>
      <c r="I3016" s="260"/>
      <c r="J3016" s="261"/>
      <c r="K3016" s="263"/>
      <c r="L3016" s="261"/>
      <c r="Z3016" s="518" t="s">
        <v>58</v>
      </c>
      <c r="AA3016" s="519">
        <f>AVERAGE(D2986:E3016)</f>
        <v>6.1450062510774485E-2</v>
      </c>
      <c r="AB3016" s="519">
        <f>AVERAGE(F2986:H3016)</f>
        <v>3.9602996826984573E-2</v>
      </c>
      <c r="AC3016" s="519">
        <f>AVERAGE(I2986:J3016)</f>
        <v>5.3512656958535736E-2</v>
      </c>
      <c r="AD3016" s="519">
        <f>AVERAGE(K2986:L3016)</f>
        <v>5.3383317674379094E-2</v>
      </c>
    </row>
    <row r="3017" spans="3:30" ht="17.45" customHeight="1" x14ac:dyDescent="0.25">
      <c r="C3017" s="8">
        <f t="shared" si="4279"/>
        <v>46113</v>
      </c>
      <c r="D3017" s="260"/>
      <c r="E3017" s="261"/>
      <c r="F3017" s="260"/>
      <c r="G3017" s="262"/>
      <c r="H3017" s="261"/>
      <c r="I3017" s="260"/>
      <c r="J3017" s="261"/>
      <c r="K3017" s="263"/>
      <c r="L3017" s="261"/>
      <c r="Z3017" s="518" t="s">
        <v>59</v>
      </c>
      <c r="AA3017" s="519">
        <f>MAX(D2986:E3016)</f>
        <v>8.2162989773698708E-2</v>
      </c>
      <c r="AB3017" s="519">
        <f>MAX(F2986:H3016)</f>
        <v>4.9432215195734076E-2</v>
      </c>
      <c r="AC3017" s="519">
        <f>MAX(I2986:J3016)</f>
        <v>8.8273709243241474E-2</v>
      </c>
      <c r="AD3017" s="519">
        <f>MAX(K2986:L3016)</f>
        <v>8.1762466730309402E-2</v>
      </c>
    </row>
    <row r="3018" spans="3:30" ht="17.45" customHeight="1" thickBot="1" x14ac:dyDescent="0.3">
      <c r="C3018" s="8">
        <f t="shared" si="4279"/>
        <v>46114</v>
      </c>
      <c r="D3018" s="260"/>
      <c r="E3018" s="261"/>
      <c r="F3018" s="260"/>
      <c r="G3018" s="262"/>
      <c r="H3018" s="261"/>
      <c r="I3018" s="260"/>
      <c r="J3018" s="261"/>
      <c r="K3018" s="263"/>
      <c r="L3018" s="261"/>
      <c r="Z3018" s="520" t="s">
        <v>128</v>
      </c>
      <c r="AA3018" s="521">
        <f>COUNTIF(D2986:E3016,"&gt;=0.075")</f>
        <v>2</v>
      </c>
      <c r="AB3018" s="521">
        <f>COUNTIF(F2986:H3016,"&gt;=0.075")</f>
        <v>0</v>
      </c>
      <c r="AC3018" s="521">
        <f>COUNTIF(I2986:J3016,"&gt;=0.075")</f>
        <v>1</v>
      </c>
      <c r="AD3018" s="521">
        <f>COUNTIF(K2986:L3016,"&gt;=0.075")</f>
        <v>1</v>
      </c>
    </row>
    <row r="3019" spans="3:30" ht="17.45" customHeight="1" thickBot="1" x14ac:dyDescent="0.3">
      <c r="C3019" s="8">
        <f t="shared" si="4279"/>
        <v>46115</v>
      </c>
      <c r="D3019" s="260"/>
      <c r="E3019" s="261"/>
      <c r="F3019" s="260"/>
      <c r="G3019" s="262"/>
      <c r="H3019" s="261"/>
      <c r="I3019" s="260"/>
      <c r="J3019" s="261"/>
      <c r="K3019" s="263"/>
      <c r="L3019" s="261"/>
      <c r="AC3019" s="664">
        <f>SUM(AA3018:AD3018)</f>
        <v>4</v>
      </c>
      <c r="AD3019" s="522">
        <f>AVERAGE(AA3016:AD3016)</f>
        <v>5.198725849266847E-2</v>
      </c>
    </row>
    <row r="3020" spans="3:30" ht="17.45" customHeight="1" x14ac:dyDescent="0.25">
      <c r="C3020" s="48">
        <f t="shared" si="4279"/>
        <v>46116</v>
      </c>
      <c r="D3020" s="275"/>
      <c r="E3020" s="276"/>
      <c r="F3020" s="275"/>
      <c r="G3020" s="277"/>
      <c r="H3020" s="276"/>
      <c r="I3020" s="275"/>
      <c r="J3020" s="276"/>
      <c r="K3020" s="278"/>
      <c r="L3020" s="276"/>
      <c r="AA3020" s="605">
        <f>AA3016-AA2985</f>
        <v>1.2625482453791297E-2</v>
      </c>
      <c r="AB3020" s="605">
        <f>AB3016-AB2985</f>
        <v>-5.47989511840416E-4</v>
      </c>
      <c r="AC3020" s="605">
        <f>AC3016-AC2985</f>
        <v>1.0461874036486164E-2</v>
      </c>
      <c r="AD3020" s="605">
        <f>AD3016-AD2985</f>
        <v>1.0956692038344221E-3</v>
      </c>
    </row>
    <row r="3021" spans="3:30" ht="17.45" customHeight="1" x14ac:dyDescent="0.25">
      <c r="C3021" s="8">
        <f t="shared" si="4279"/>
        <v>46117</v>
      </c>
      <c r="D3021" s="260"/>
      <c r="E3021" s="261"/>
      <c r="F3021" s="260"/>
      <c r="G3021" s="262"/>
      <c r="H3021" s="261"/>
      <c r="I3021" s="260"/>
      <c r="J3021" s="261"/>
      <c r="K3021" s="263"/>
      <c r="L3021" s="261"/>
      <c r="AD3021" s="605">
        <f>AD3019-AD2988</f>
        <v>5.9087590455678685E-3</v>
      </c>
    </row>
    <row r="3022" spans="3:30" ht="17.45" customHeight="1" x14ac:dyDescent="0.25">
      <c r="C3022" s="8">
        <f t="shared" si="4279"/>
        <v>46118</v>
      </c>
      <c r="D3022" s="260"/>
      <c r="E3022" s="261"/>
      <c r="F3022" s="260"/>
      <c r="G3022" s="262"/>
      <c r="H3022" s="261"/>
      <c r="I3022" s="260"/>
      <c r="J3022" s="261"/>
      <c r="K3022" s="263"/>
      <c r="L3022" s="261"/>
    </row>
    <row r="3023" spans="3:30" ht="17.45" customHeight="1" x14ac:dyDescent="0.25">
      <c r="C3023" s="8">
        <f t="shared" si="4279"/>
        <v>46119</v>
      </c>
      <c r="D3023" s="260"/>
      <c r="E3023" s="261"/>
      <c r="F3023" s="260"/>
      <c r="G3023" s="262"/>
      <c r="H3023" s="261"/>
      <c r="I3023" s="260"/>
      <c r="J3023" s="261"/>
      <c r="K3023" s="263"/>
      <c r="L3023" s="261"/>
    </row>
    <row r="3024" spans="3:30" ht="17.45" customHeight="1" x14ac:dyDescent="0.25">
      <c r="C3024" s="8">
        <f t="shared" si="4279"/>
        <v>46120</v>
      </c>
      <c r="D3024" s="260"/>
      <c r="E3024" s="261"/>
      <c r="F3024" s="260"/>
      <c r="G3024" s="262"/>
      <c r="H3024" s="261"/>
      <c r="I3024" s="260"/>
      <c r="J3024" s="261"/>
      <c r="K3024" s="263"/>
      <c r="L3024" s="261"/>
    </row>
    <row r="3025" spans="3:12" ht="17.45" customHeight="1" x14ac:dyDescent="0.25">
      <c r="C3025" s="8">
        <f t="shared" si="4279"/>
        <v>46121</v>
      </c>
      <c r="D3025" s="260"/>
      <c r="E3025" s="261"/>
      <c r="F3025" s="260"/>
      <c r="G3025" s="262"/>
      <c r="H3025" s="261"/>
      <c r="I3025" s="260"/>
      <c r="J3025" s="261"/>
      <c r="K3025" s="263"/>
      <c r="L3025" s="261"/>
    </row>
    <row r="3026" spans="3:12" ht="17.45" customHeight="1" x14ac:dyDescent="0.25">
      <c r="C3026" s="48">
        <f t="shared" si="4279"/>
        <v>46122</v>
      </c>
      <c r="D3026" s="428"/>
      <c r="E3026" s="429"/>
      <c r="F3026" s="428"/>
      <c r="G3026" s="430"/>
      <c r="H3026" s="429"/>
      <c r="I3026" s="428"/>
      <c r="J3026" s="429"/>
      <c r="K3026" s="431"/>
      <c r="L3026" s="429"/>
    </row>
    <row r="3027" spans="3:12" ht="17.45" customHeight="1" x14ac:dyDescent="0.25">
      <c r="C3027" s="8">
        <f t="shared" si="4279"/>
        <v>46123</v>
      </c>
      <c r="D3027" s="260"/>
      <c r="E3027" s="261"/>
      <c r="F3027" s="260"/>
      <c r="G3027" s="262"/>
      <c r="H3027" s="261"/>
      <c r="I3027" s="260"/>
      <c r="J3027" s="261"/>
      <c r="K3027" s="263"/>
      <c r="L3027" s="261"/>
    </row>
    <row r="3028" spans="3:12" ht="17.45" customHeight="1" x14ac:dyDescent="0.25">
      <c r="C3028" s="8">
        <f t="shared" si="4279"/>
        <v>46124</v>
      </c>
      <c r="D3028" s="260"/>
      <c r="E3028" s="261"/>
      <c r="F3028" s="260"/>
      <c r="G3028" s="262"/>
      <c r="H3028" s="261"/>
      <c r="I3028" s="260"/>
      <c r="J3028" s="261"/>
      <c r="K3028" s="263"/>
      <c r="L3028" s="261"/>
    </row>
    <row r="3029" spans="3:12" ht="17.45" customHeight="1" x14ac:dyDescent="0.25">
      <c r="C3029" s="8">
        <f t="shared" si="4279"/>
        <v>46125</v>
      </c>
      <c r="D3029" s="260"/>
      <c r="E3029" s="261"/>
      <c r="F3029" s="260"/>
      <c r="G3029" s="262"/>
      <c r="H3029" s="261"/>
      <c r="I3029" s="260"/>
      <c r="J3029" s="261"/>
      <c r="K3029" s="263"/>
      <c r="L3029" s="261"/>
    </row>
    <row r="3030" spans="3:12" ht="17.45" customHeight="1" x14ac:dyDescent="0.25">
      <c r="C3030" s="8">
        <f t="shared" si="4279"/>
        <v>46126</v>
      </c>
      <c r="D3030" s="260"/>
      <c r="E3030" s="261"/>
      <c r="F3030" s="260"/>
      <c r="G3030" s="262"/>
      <c r="H3030" s="261"/>
      <c r="I3030" s="260"/>
      <c r="J3030" s="261"/>
      <c r="K3030" s="263"/>
      <c r="L3030" s="261"/>
    </row>
    <row r="3031" spans="3:12" ht="17.45" customHeight="1" x14ac:dyDescent="0.25">
      <c r="C3031" s="8">
        <f t="shared" si="4279"/>
        <v>46127</v>
      </c>
      <c r="D3031" s="260"/>
      <c r="E3031" s="261"/>
      <c r="F3031" s="260"/>
      <c r="G3031" s="262"/>
      <c r="H3031" s="261"/>
      <c r="I3031" s="260"/>
      <c r="J3031" s="261"/>
      <c r="K3031" s="263"/>
      <c r="L3031" s="261"/>
    </row>
    <row r="3032" spans="3:12" ht="17.45" customHeight="1" x14ac:dyDescent="0.25">
      <c r="C3032" s="48">
        <f t="shared" si="4279"/>
        <v>46128</v>
      </c>
      <c r="D3032" s="275"/>
      <c r="E3032" s="276"/>
      <c r="F3032" s="275"/>
      <c r="G3032" s="277"/>
      <c r="H3032" s="276"/>
      <c r="I3032" s="275"/>
      <c r="J3032" s="276"/>
      <c r="K3032" s="278"/>
      <c r="L3032" s="276"/>
    </row>
    <row r="3033" spans="3:12" ht="17.45" customHeight="1" x14ac:dyDescent="0.25">
      <c r="C3033" s="8">
        <f t="shared" si="4279"/>
        <v>46129</v>
      </c>
      <c r="D3033" s="260"/>
      <c r="E3033" s="261"/>
      <c r="F3033" s="260"/>
      <c r="G3033" s="262"/>
      <c r="H3033" s="261"/>
      <c r="I3033" s="260"/>
      <c r="J3033" s="261"/>
      <c r="K3033" s="263"/>
      <c r="L3033" s="261"/>
    </row>
    <row r="3034" spans="3:12" ht="17.45" customHeight="1" x14ac:dyDescent="0.25">
      <c r="C3034" s="8">
        <f t="shared" si="4279"/>
        <v>46130</v>
      </c>
      <c r="D3034" s="260"/>
      <c r="E3034" s="261"/>
      <c r="F3034" s="260"/>
      <c r="G3034" s="262"/>
      <c r="H3034" s="261"/>
      <c r="I3034" s="260"/>
      <c r="J3034" s="261"/>
      <c r="K3034" s="263"/>
      <c r="L3034" s="261"/>
    </row>
    <row r="3035" spans="3:12" ht="17.45" customHeight="1" x14ac:dyDescent="0.25">
      <c r="C3035" s="8">
        <f t="shared" si="4279"/>
        <v>46131</v>
      </c>
      <c r="D3035" s="260"/>
      <c r="E3035" s="261"/>
      <c r="F3035" s="260"/>
      <c r="G3035" s="262"/>
      <c r="H3035" s="261"/>
      <c r="I3035" s="260"/>
      <c r="J3035" s="261"/>
      <c r="K3035" s="263"/>
      <c r="L3035" s="261"/>
    </row>
    <row r="3036" spans="3:12" ht="17.45" customHeight="1" x14ac:dyDescent="0.25">
      <c r="C3036" s="8">
        <f t="shared" si="4279"/>
        <v>46132</v>
      </c>
      <c r="D3036" s="260"/>
      <c r="E3036" s="261"/>
      <c r="F3036" s="260"/>
      <c r="G3036" s="262"/>
      <c r="H3036" s="261"/>
      <c r="I3036" s="260"/>
      <c r="J3036" s="261"/>
      <c r="K3036" s="263"/>
      <c r="L3036" s="261"/>
    </row>
    <row r="3037" spans="3:12" ht="17.45" customHeight="1" x14ac:dyDescent="0.25">
      <c r="C3037" s="8">
        <f t="shared" si="4279"/>
        <v>46133</v>
      </c>
      <c r="D3037" s="260"/>
      <c r="E3037" s="261"/>
      <c r="F3037" s="260"/>
      <c r="G3037" s="262"/>
      <c r="H3037" s="261"/>
      <c r="I3037" s="260"/>
      <c r="J3037" s="261"/>
      <c r="K3037" s="263"/>
      <c r="L3037" s="261"/>
    </row>
    <row r="3038" spans="3:12" ht="17.45" customHeight="1" x14ac:dyDescent="0.25">
      <c r="C3038" s="48">
        <f t="shared" si="4279"/>
        <v>46134</v>
      </c>
      <c r="D3038" s="275"/>
      <c r="E3038" s="276"/>
      <c r="F3038" s="275"/>
      <c r="G3038" s="277"/>
      <c r="H3038" s="276"/>
      <c r="I3038" s="275"/>
      <c r="J3038" s="276"/>
      <c r="K3038" s="278"/>
      <c r="L3038" s="276"/>
    </row>
    <row r="3039" spans="3:12" ht="17.45" customHeight="1" x14ac:dyDescent="0.25">
      <c r="C3039" s="8">
        <f t="shared" si="4279"/>
        <v>46135</v>
      </c>
      <c r="D3039" s="260"/>
      <c r="E3039" s="261"/>
      <c r="F3039" s="260"/>
      <c r="G3039" s="262"/>
      <c r="H3039" s="261"/>
      <c r="I3039" s="260"/>
      <c r="J3039" s="261"/>
      <c r="K3039" s="263"/>
      <c r="L3039" s="261"/>
    </row>
    <row r="3040" spans="3:12" ht="17.45" customHeight="1" x14ac:dyDescent="0.25">
      <c r="C3040" s="8">
        <f t="shared" si="4279"/>
        <v>46136</v>
      </c>
      <c r="D3040" s="260"/>
      <c r="E3040" s="261"/>
      <c r="F3040" s="260"/>
      <c r="G3040" s="262"/>
      <c r="H3040" s="261"/>
      <c r="I3040" s="260"/>
      <c r="J3040" s="261"/>
      <c r="K3040" s="263"/>
      <c r="L3040" s="261"/>
    </row>
    <row r="3041" spans="3:30" ht="17.45" customHeight="1" x14ac:dyDescent="0.25">
      <c r="C3041" s="8">
        <f t="shared" ref="C3041:C3104" si="4292">C3040+1</f>
        <v>46137</v>
      </c>
      <c r="D3041" s="260"/>
      <c r="E3041" s="261"/>
      <c r="F3041" s="260"/>
      <c r="G3041" s="262"/>
      <c r="H3041" s="261"/>
      <c r="I3041" s="260"/>
      <c r="J3041" s="261"/>
      <c r="K3041" s="263"/>
      <c r="L3041" s="261"/>
    </row>
    <row r="3042" spans="3:30" ht="17.45" customHeight="1" x14ac:dyDescent="0.25">
      <c r="C3042" s="8">
        <f t="shared" si="4292"/>
        <v>46138</v>
      </c>
      <c r="D3042" s="260"/>
      <c r="E3042" s="261"/>
      <c r="F3042" s="260"/>
      <c r="G3042" s="262"/>
      <c r="H3042" s="261"/>
      <c r="I3042" s="260"/>
      <c r="J3042" s="261"/>
      <c r="K3042" s="263"/>
      <c r="L3042" s="261"/>
    </row>
    <row r="3043" spans="3:30" ht="17.45" customHeight="1" thickBot="1" x14ac:dyDescent="0.3">
      <c r="C3043" s="8">
        <f t="shared" si="4292"/>
        <v>46139</v>
      </c>
      <c r="D3043" s="260"/>
      <c r="E3043" s="261"/>
      <c r="F3043" s="260"/>
      <c r="G3043" s="262"/>
      <c r="H3043" s="261"/>
      <c r="I3043" s="260"/>
      <c r="J3043" s="261"/>
      <c r="K3043" s="263"/>
      <c r="L3043" s="261"/>
    </row>
    <row r="3044" spans="3:30" ht="17.45" customHeight="1" thickBot="1" x14ac:dyDescent="0.3">
      <c r="C3044" s="48">
        <f t="shared" si="4292"/>
        <v>46140</v>
      </c>
      <c r="D3044" s="428"/>
      <c r="E3044" s="429"/>
      <c r="F3044" s="428"/>
      <c r="G3044" s="430"/>
      <c r="H3044" s="429"/>
      <c r="I3044" s="428"/>
      <c r="J3044" s="429"/>
      <c r="K3044" s="431"/>
      <c r="L3044" s="429"/>
      <c r="Z3044" s="514" t="s">
        <v>93</v>
      </c>
      <c r="AA3044" s="515">
        <v>2026</v>
      </c>
      <c r="AB3044" s="516"/>
      <c r="AC3044" s="516"/>
      <c r="AD3044" s="516"/>
    </row>
    <row r="3045" spans="3:30" ht="17.45" customHeight="1" x14ac:dyDescent="0.25">
      <c r="C3045" s="8">
        <f t="shared" si="4292"/>
        <v>46141</v>
      </c>
      <c r="D3045" s="260"/>
      <c r="E3045" s="261"/>
      <c r="F3045" s="260"/>
      <c r="G3045" s="262"/>
      <c r="H3045" s="261"/>
      <c r="I3045" s="260"/>
      <c r="J3045" s="261"/>
      <c r="K3045" s="263"/>
      <c r="L3045" s="261"/>
      <c r="Z3045" s="517" t="s">
        <v>35</v>
      </c>
      <c r="AA3045" s="517" t="s">
        <v>1</v>
      </c>
      <c r="AB3045" s="517" t="s">
        <v>2</v>
      </c>
      <c r="AC3045" s="517" t="s">
        <v>9</v>
      </c>
      <c r="AD3045" s="517" t="s">
        <v>12</v>
      </c>
    </row>
    <row r="3046" spans="3:30" ht="17.45" customHeight="1" x14ac:dyDescent="0.25">
      <c r="C3046" s="8">
        <f t="shared" si="4292"/>
        <v>46142</v>
      </c>
      <c r="D3046" s="260"/>
      <c r="E3046" s="261"/>
      <c r="F3046" s="260"/>
      <c r="G3046" s="262"/>
      <c r="H3046" s="261"/>
      <c r="I3046" s="260"/>
      <c r="J3046" s="261"/>
      <c r="K3046" s="263"/>
      <c r="L3046" s="261"/>
      <c r="Z3046" s="518" t="s">
        <v>58</v>
      </c>
      <c r="AA3046" s="519" t="e">
        <f>AVERAGE(D3017:E3046)</f>
        <v>#DIV/0!</v>
      </c>
      <c r="AB3046" s="519" t="e">
        <f>AVERAGE(F3017:H3046)</f>
        <v>#DIV/0!</v>
      </c>
      <c r="AC3046" s="519" t="e">
        <f>AVERAGE(I3017:J3046)</f>
        <v>#DIV/0!</v>
      </c>
      <c r="AD3046" s="519" t="e">
        <f>AVERAGE(K3017:L3046)</f>
        <v>#DIV/0!</v>
      </c>
    </row>
    <row r="3047" spans="3:30" ht="17.45" customHeight="1" x14ac:dyDescent="0.25">
      <c r="C3047" s="8">
        <f t="shared" si="4292"/>
        <v>46143</v>
      </c>
      <c r="D3047" s="260"/>
      <c r="E3047" s="261"/>
      <c r="F3047" s="260"/>
      <c r="G3047" s="262"/>
      <c r="H3047" s="261"/>
      <c r="I3047" s="260"/>
      <c r="J3047" s="261"/>
      <c r="K3047" s="263"/>
      <c r="L3047" s="261"/>
      <c r="Z3047" s="518" t="s">
        <v>59</v>
      </c>
      <c r="AA3047" s="519">
        <f>MAX(D3017:E3046)</f>
        <v>0</v>
      </c>
      <c r="AB3047" s="519">
        <f>MAX(F3017:H3046)</f>
        <v>0</v>
      </c>
      <c r="AC3047" s="519">
        <f>MAX(I3017:J3046)</f>
        <v>0</v>
      </c>
      <c r="AD3047" s="519">
        <f>MAX(K3017:L3046)</f>
        <v>0</v>
      </c>
    </row>
    <row r="3048" spans="3:30" ht="17.45" customHeight="1" thickBot="1" x14ac:dyDescent="0.3">
      <c r="C3048" s="8">
        <f t="shared" si="4292"/>
        <v>46144</v>
      </c>
      <c r="D3048" s="260"/>
      <c r="E3048" s="261"/>
      <c r="F3048" s="260"/>
      <c r="G3048" s="262"/>
      <c r="H3048" s="261"/>
      <c r="I3048" s="260"/>
      <c r="J3048" s="261"/>
      <c r="K3048" s="263"/>
      <c r="L3048" s="261"/>
      <c r="Z3048" s="520" t="s">
        <v>128</v>
      </c>
      <c r="AA3048" s="521">
        <f>COUNTIF(D3017:E3046,"&gt;=0.075")</f>
        <v>0</v>
      </c>
      <c r="AB3048" s="521">
        <f>COUNTIF(F3017:H3046,"&gt;=0.075")</f>
        <v>0</v>
      </c>
      <c r="AC3048" s="521">
        <f>COUNTIF(I3017:J3046,"&gt;=0.075")</f>
        <v>0</v>
      </c>
      <c r="AD3048" s="521">
        <f>COUNTIF(K3017:L3046,"&gt;=0.075")</f>
        <v>0</v>
      </c>
    </row>
    <row r="3049" spans="3:30" ht="17.45" customHeight="1" thickBot="1" x14ac:dyDescent="0.3">
      <c r="C3049" s="8">
        <f t="shared" si="4292"/>
        <v>46145</v>
      </c>
      <c r="D3049" s="260"/>
      <c r="E3049" s="261"/>
      <c r="F3049" s="260"/>
      <c r="G3049" s="262"/>
      <c r="H3049" s="261"/>
      <c r="I3049" s="260"/>
      <c r="J3049" s="261"/>
      <c r="K3049" s="263"/>
      <c r="L3049" s="261"/>
      <c r="AC3049" s="664">
        <f>SUM(AA3048:AD3048)</f>
        <v>0</v>
      </c>
      <c r="AD3049" s="522" t="e">
        <f>AVERAGE(AA3046:AD3046)</f>
        <v>#DIV/0!</v>
      </c>
    </row>
    <row r="3050" spans="3:30" ht="17.45" customHeight="1" x14ac:dyDescent="0.25">
      <c r="C3050" s="48">
        <f t="shared" si="4292"/>
        <v>46146</v>
      </c>
      <c r="D3050" s="275"/>
      <c r="E3050" s="276"/>
      <c r="F3050" s="275"/>
      <c r="G3050" s="277"/>
      <c r="H3050" s="276"/>
      <c r="I3050" s="275"/>
      <c r="J3050" s="276"/>
      <c r="K3050" s="278"/>
      <c r="L3050" s="276"/>
      <c r="AA3050" s="605" t="e">
        <f>AA3046-AA3016</f>
        <v>#DIV/0!</v>
      </c>
      <c r="AB3050" s="605" t="e">
        <f t="shared" ref="AB3050:AD3050" si="4293">AB3046-AB3016</f>
        <v>#DIV/0!</v>
      </c>
      <c r="AC3050" s="605" t="e">
        <f t="shared" si="4293"/>
        <v>#DIV/0!</v>
      </c>
      <c r="AD3050" s="605" t="e">
        <f t="shared" si="4293"/>
        <v>#DIV/0!</v>
      </c>
    </row>
    <row r="3051" spans="3:30" ht="17.45" customHeight="1" x14ac:dyDescent="0.25">
      <c r="C3051" s="8">
        <f t="shared" si="4292"/>
        <v>46147</v>
      </c>
      <c r="D3051" s="260"/>
      <c r="E3051" s="261"/>
      <c r="F3051" s="260"/>
      <c r="G3051" s="262"/>
      <c r="H3051" s="261"/>
      <c r="I3051" s="260"/>
      <c r="J3051" s="261"/>
      <c r="K3051" s="263"/>
      <c r="L3051" s="261"/>
      <c r="AD3051" s="605" t="e">
        <f>AD3049-AD3019</f>
        <v>#DIV/0!</v>
      </c>
    </row>
    <row r="3052" spans="3:30" ht="17.45" customHeight="1" x14ac:dyDescent="0.25">
      <c r="C3052" s="8">
        <f t="shared" si="4292"/>
        <v>46148</v>
      </c>
      <c r="D3052" s="260"/>
      <c r="E3052" s="261"/>
      <c r="F3052" s="260"/>
      <c r="G3052" s="262"/>
      <c r="H3052" s="261"/>
      <c r="I3052" s="260"/>
      <c r="J3052" s="261"/>
      <c r="K3052" s="263"/>
      <c r="L3052" s="261"/>
    </row>
    <row r="3053" spans="3:30" ht="17.45" customHeight="1" x14ac:dyDescent="0.25">
      <c r="C3053" s="8">
        <f t="shared" si="4292"/>
        <v>46149</v>
      </c>
      <c r="D3053" s="260"/>
      <c r="E3053" s="261"/>
      <c r="F3053" s="260"/>
      <c r="G3053" s="262"/>
      <c r="H3053" s="261"/>
      <c r="I3053" s="260"/>
      <c r="J3053" s="261"/>
      <c r="K3053" s="263"/>
      <c r="L3053" s="261"/>
    </row>
    <row r="3054" spans="3:30" ht="17.45" customHeight="1" x14ac:dyDescent="0.25">
      <c r="C3054" s="8">
        <f t="shared" si="4292"/>
        <v>46150</v>
      </c>
      <c r="D3054" s="260"/>
      <c r="E3054" s="261"/>
      <c r="F3054" s="260"/>
      <c r="G3054" s="262"/>
      <c r="H3054" s="261"/>
      <c r="I3054" s="260"/>
      <c r="J3054" s="261"/>
      <c r="K3054" s="263"/>
      <c r="L3054" s="261"/>
    </row>
    <row r="3055" spans="3:30" ht="17.45" customHeight="1" x14ac:dyDescent="0.25">
      <c r="C3055" s="8">
        <f t="shared" si="4292"/>
        <v>46151</v>
      </c>
      <c r="D3055" s="260"/>
      <c r="E3055" s="261"/>
      <c r="F3055" s="260"/>
      <c r="G3055" s="262"/>
      <c r="H3055" s="261"/>
      <c r="I3055" s="260"/>
      <c r="J3055" s="261"/>
      <c r="K3055" s="263"/>
      <c r="L3055" s="261"/>
    </row>
    <row r="3056" spans="3:30" ht="17.45" customHeight="1" x14ac:dyDescent="0.25">
      <c r="C3056" s="48">
        <f t="shared" si="4292"/>
        <v>46152</v>
      </c>
      <c r="D3056" s="275"/>
      <c r="E3056" s="276"/>
      <c r="F3056" s="275"/>
      <c r="G3056" s="277"/>
      <c r="H3056" s="276"/>
      <c r="I3056" s="275"/>
      <c r="J3056" s="276"/>
      <c r="K3056" s="278"/>
      <c r="L3056" s="276"/>
    </row>
    <row r="3057" spans="3:12" ht="17.45" customHeight="1" x14ac:dyDescent="0.25">
      <c r="C3057" s="8">
        <f t="shared" si="4292"/>
        <v>46153</v>
      </c>
      <c r="D3057" s="260"/>
      <c r="E3057" s="261"/>
      <c r="F3057" s="260"/>
      <c r="G3057" s="262"/>
      <c r="H3057" s="261"/>
      <c r="I3057" s="260"/>
      <c r="J3057" s="261"/>
      <c r="K3057" s="263"/>
      <c r="L3057" s="261"/>
    </row>
    <row r="3058" spans="3:12" ht="17.45" customHeight="1" x14ac:dyDescent="0.25">
      <c r="C3058" s="8">
        <f t="shared" si="4292"/>
        <v>46154</v>
      </c>
      <c r="D3058" s="260"/>
      <c r="E3058" s="261"/>
      <c r="F3058" s="260"/>
      <c r="G3058" s="262"/>
      <c r="H3058" s="261"/>
      <c r="I3058" s="260"/>
      <c r="J3058" s="261"/>
      <c r="K3058" s="263"/>
      <c r="L3058" s="261"/>
    </row>
    <row r="3059" spans="3:12" ht="17.45" customHeight="1" x14ac:dyDescent="0.25">
      <c r="C3059" s="8">
        <f t="shared" si="4292"/>
        <v>46155</v>
      </c>
      <c r="D3059" s="260"/>
      <c r="E3059" s="261"/>
      <c r="F3059" s="260"/>
      <c r="G3059" s="262"/>
      <c r="H3059" s="261"/>
      <c r="I3059" s="260"/>
      <c r="J3059" s="261"/>
      <c r="K3059" s="263"/>
      <c r="L3059" s="261"/>
    </row>
    <row r="3060" spans="3:12" ht="17.45" customHeight="1" x14ac:dyDescent="0.25">
      <c r="C3060" s="8">
        <f t="shared" si="4292"/>
        <v>46156</v>
      </c>
      <c r="D3060" s="260"/>
      <c r="E3060" s="261"/>
      <c r="F3060" s="260"/>
      <c r="G3060" s="262"/>
      <c r="H3060" s="261"/>
      <c r="I3060" s="260"/>
      <c r="J3060" s="261"/>
      <c r="K3060" s="263"/>
      <c r="L3060" s="261"/>
    </row>
    <row r="3061" spans="3:12" ht="17.45" customHeight="1" x14ac:dyDescent="0.25">
      <c r="C3061" s="8">
        <f t="shared" si="4292"/>
        <v>46157</v>
      </c>
      <c r="D3061" s="260"/>
      <c r="E3061" s="261"/>
      <c r="F3061" s="260"/>
      <c r="G3061" s="262"/>
      <c r="H3061" s="261"/>
      <c r="I3061" s="260"/>
      <c r="J3061" s="261"/>
      <c r="K3061" s="263"/>
      <c r="L3061" s="261"/>
    </row>
    <row r="3062" spans="3:12" ht="17.45" customHeight="1" x14ac:dyDescent="0.25">
      <c r="C3062" s="48">
        <f t="shared" si="4292"/>
        <v>46158</v>
      </c>
      <c r="D3062" s="275"/>
      <c r="E3062" s="276"/>
      <c r="F3062" s="275"/>
      <c r="G3062" s="277"/>
      <c r="H3062" s="276"/>
      <c r="I3062" s="275"/>
      <c r="J3062" s="276"/>
      <c r="K3062" s="278"/>
      <c r="L3062" s="276"/>
    </row>
    <row r="3063" spans="3:12" ht="17.45" customHeight="1" x14ac:dyDescent="0.25">
      <c r="C3063" s="8">
        <f t="shared" si="4292"/>
        <v>46159</v>
      </c>
      <c r="D3063" s="260"/>
      <c r="E3063" s="261"/>
      <c r="F3063" s="260"/>
      <c r="G3063" s="262"/>
      <c r="H3063" s="261"/>
      <c r="I3063" s="260"/>
      <c r="J3063" s="261"/>
      <c r="K3063" s="263"/>
      <c r="L3063" s="261"/>
    </row>
    <row r="3064" spans="3:12" ht="17.45" customHeight="1" x14ac:dyDescent="0.25">
      <c r="C3064" s="8">
        <f t="shared" si="4292"/>
        <v>46160</v>
      </c>
      <c r="D3064" s="260"/>
      <c r="E3064" s="261"/>
      <c r="F3064" s="260"/>
      <c r="G3064" s="262"/>
      <c r="H3064" s="261"/>
      <c r="I3064" s="260"/>
      <c r="J3064" s="261"/>
      <c r="K3064" s="263"/>
      <c r="L3064" s="261"/>
    </row>
    <row r="3065" spans="3:12" ht="17.45" customHeight="1" x14ac:dyDescent="0.25">
      <c r="C3065" s="8">
        <f t="shared" si="4292"/>
        <v>46161</v>
      </c>
      <c r="D3065" s="260"/>
      <c r="E3065" s="261"/>
      <c r="F3065" s="260"/>
      <c r="G3065" s="262"/>
      <c r="H3065" s="261"/>
      <c r="I3065" s="260"/>
      <c r="J3065" s="261"/>
      <c r="K3065" s="263"/>
      <c r="L3065" s="261"/>
    </row>
    <row r="3066" spans="3:12" ht="17.45" customHeight="1" x14ac:dyDescent="0.25">
      <c r="C3066" s="8">
        <f t="shared" si="4292"/>
        <v>46162</v>
      </c>
      <c r="D3066" s="260"/>
      <c r="E3066" s="261"/>
      <c r="F3066" s="260"/>
      <c r="G3066" s="262"/>
      <c r="H3066" s="261"/>
      <c r="I3066" s="260"/>
      <c r="J3066" s="261"/>
      <c r="K3066" s="263"/>
      <c r="L3066" s="261"/>
    </row>
    <row r="3067" spans="3:12" ht="17.45" customHeight="1" x14ac:dyDescent="0.25">
      <c r="C3067" s="8">
        <f t="shared" si="4292"/>
        <v>46163</v>
      </c>
      <c r="D3067" s="260"/>
      <c r="E3067" s="261"/>
      <c r="F3067" s="260"/>
      <c r="G3067" s="262"/>
      <c r="H3067" s="261"/>
      <c r="I3067" s="260"/>
      <c r="J3067" s="261"/>
      <c r="K3067" s="263"/>
      <c r="L3067" s="261"/>
    </row>
    <row r="3068" spans="3:12" ht="17.45" customHeight="1" x14ac:dyDescent="0.25">
      <c r="C3068" s="48">
        <f t="shared" si="4292"/>
        <v>46164</v>
      </c>
      <c r="D3068" s="275"/>
      <c r="E3068" s="276"/>
      <c r="F3068" s="275"/>
      <c r="G3068" s="277"/>
      <c r="H3068" s="276"/>
      <c r="I3068" s="275"/>
      <c r="J3068" s="276"/>
      <c r="K3068" s="278"/>
      <c r="L3068" s="276"/>
    </row>
    <row r="3069" spans="3:12" ht="17.45" customHeight="1" x14ac:dyDescent="0.25">
      <c r="C3069" s="8">
        <f t="shared" si="4292"/>
        <v>46165</v>
      </c>
      <c r="D3069" s="260"/>
      <c r="E3069" s="261"/>
      <c r="F3069" s="260"/>
      <c r="G3069" s="262"/>
      <c r="H3069" s="261"/>
      <c r="I3069" s="260"/>
      <c r="J3069" s="261"/>
      <c r="K3069" s="263"/>
      <c r="L3069" s="261"/>
    </row>
    <row r="3070" spans="3:12" ht="17.45" customHeight="1" x14ac:dyDescent="0.25">
      <c r="C3070" s="8">
        <f t="shared" si="4292"/>
        <v>46166</v>
      </c>
      <c r="D3070" s="260"/>
      <c r="E3070" s="261"/>
      <c r="F3070" s="260"/>
      <c r="G3070" s="262"/>
      <c r="H3070" s="261"/>
      <c r="I3070" s="260"/>
      <c r="J3070" s="261"/>
      <c r="K3070" s="263"/>
      <c r="L3070" s="261"/>
    </row>
    <row r="3071" spans="3:12" ht="17.45" customHeight="1" x14ac:dyDescent="0.25">
      <c r="C3071" s="8">
        <f t="shared" si="4292"/>
        <v>46167</v>
      </c>
      <c r="D3071" s="260"/>
      <c r="E3071" s="261"/>
      <c r="F3071" s="260"/>
      <c r="G3071" s="262"/>
      <c r="H3071" s="261"/>
      <c r="I3071" s="260"/>
      <c r="J3071" s="261"/>
      <c r="K3071" s="263"/>
      <c r="L3071" s="261"/>
    </row>
    <row r="3072" spans="3:12" ht="17.45" customHeight="1" x14ac:dyDescent="0.25">
      <c r="C3072" s="8">
        <f t="shared" si="4292"/>
        <v>46168</v>
      </c>
      <c r="D3072" s="260"/>
      <c r="E3072" s="261"/>
      <c r="F3072" s="260"/>
      <c r="G3072" s="262"/>
      <c r="H3072" s="261"/>
      <c r="I3072" s="260"/>
      <c r="J3072" s="261"/>
      <c r="K3072" s="263"/>
      <c r="L3072" s="261"/>
    </row>
    <row r="3073" spans="3:30" ht="17.45" customHeight="1" x14ac:dyDescent="0.25">
      <c r="C3073" s="8">
        <f t="shared" si="4292"/>
        <v>46169</v>
      </c>
      <c r="D3073" s="260"/>
      <c r="E3073" s="261"/>
      <c r="F3073" s="260"/>
      <c r="G3073" s="262"/>
      <c r="H3073" s="261"/>
      <c r="I3073" s="260"/>
      <c r="J3073" s="261"/>
      <c r="K3073" s="263"/>
      <c r="L3073" s="261"/>
    </row>
    <row r="3074" spans="3:30" ht="17.45" customHeight="1" thickBot="1" x14ac:dyDescent="0.3">
      <c r="C3074" s="48">
        <f t="shared" si="4292"/>
        <v>46170</v>
      </c>
      <c r="D3074" s="275"/>
      <c r="E3074" s="276"/>
      <c r="F3074" s="275"/>
      <c r="G3074" s="277"/>
      <c r="H3074" s="276"/>
      <c r="I3074" s="275"/>
      <c r="J3074" s="276"/>
      <c r="K3074" s="278"/>
      <c r="L3074" s="276"/>
    </row>
    <row r="3075" spans="3:30" ht="17.45" customHeight="1" thickBot="1" x14ac:dyDescent="0.3">
      <c r="C3075" s="8">
        <f t="shared" si="4292"/>
        <v>46171</v>
      </c>
      <c r="D3075" s="260"/>
      <c r="E3075" s="261"/>
      <c r="F3075" s="260"/>
      <c r="G3075" s="262"/>
      <c r="H3075" s="261"/>
      <c r="I3075" s="260"/>
      <c r="J3075" s="261"/>
      <c r="K3075" s="263"/>
      <c r="L3075" s="261"/>
      <c r="Z3075" s="514" t="s">
        <v>94</v>
      </c>
      <c r="AA3075" s="515">
        <v>2026</v>
      </c>
      <c r="AB3075" s="516"/>
      <c r="AC3075" s="516"/>
      <c r="AD3075" s="516"/>
    </row>
    <row r="3076" spans="3:30" ht="17.45" customHeight="1" x14ac:dyDescent="0.25">
      <c r="C3076" s="8">
        <f t="shared" si="4292"/>
        <v>46172</v>
      </c>
      <c r="D3076" s="260"/>
      <c r="E3076" s="261"/>
      <c r="F3076" s="260"/>
      <c r="G3076" s="262"/>
      <c r="H3076" s="261"/>
      <c r="I3076" s="260"/>
      <c r="J3076" s="261"/>
      <c r="K3076" s="263"/>
      <c r="L3076" s="261"/>
      <c r="Z3076" s="517" t="s">
        <v>35</v>
      </c>
      <c r="AA3076" s="517" t="s">
        <v>1</v>
      </c>
      <c r="AB3076" s="517" t="s">
        <v>2</v>
      </c>
      <c r="AC3076" s="517" t="s">
        <v>9</v>
      </c>
      <c r="AD3076" s="517" t="s">
        <v>12</v>
      </c>
    </row>
    <row r="3077" spans="3:30" ht="17.45" customHeight="1" x14ac:dyDescent="0.25">
      <c r="C3077" s="8">
        <f t="shared" si="4292"/>
        <v>46173</v>
      </c>
      <c r="D3077" s="260"/>
      <c r="E3077" s="261"/>
      <c r="F3077" s="260"/>
      <c r="G3077" s="262"/>
      <c r="H3077" s="261"/>
      <c r="I3077" s="260"/>
      <c r="J3077" s="261"/>
      <c r="K3077" s="263"/>
      <c r="L3077" s="261"/>
      <c r="Z3077" s="518" t="s">
        <v>58</v>
      </c>
      <c r="AA3077" s="519" t="e">
        <f>AVERAGE(D3047:E3077)</f>
        <v>#DIV/0!</v>
      </c>
      <c r="AB3077" s="519" t="e">
        <f>AVERAGE(F3047:H3077)</f>
        <v>#DIV/0!</v>
      </c>
      <c r="AC3077" s="519" t="e">
        <f>AVERAGE(I3047:J3077)</f>
        <v>#DIV/0!</v>
      </c>
      <c r="AD3077" s="519" t="e">
        <f>AVERAGE(K3047:L3077)</f>
        <v>#DIV/0!</v>
      </c>
    </row>
    <row r="3078" spans="3:30" ht="17.45" customHeight="1" x14ac:dyDescent="0.25">
      <c r="C3078" s="8">
        <f t="shared" si="4292"/>
        <v>46174</v>
      </c>
      <c r="D3078" s="260"/>
      <c r="E3078" s="261"/>
      <c r="F3078" s="260"/>
      <c r="G3078" s="262"/>
      <c r="H3078" s="261"/>
      <c r="I3078" s="260"/>
      <c r="J3078" s="261"/>
      <c r="K3078" s="263"/>
      <c r="L3078" s="261"/>
      <c r="Z3078" s="518" t="s">
        <v>59</v>
      </c>
      <c r="AA3078" s="519">
        <f>MAX(D3047:E3077)</f>
        <v>0</v>
      </c>
      <c r="AB3078" s="519">
        <f>MAX(F3047:H3077)</f>
        <v>0</v>
      </c>
      <c r="AC3078" s="519">
        <f>MAX(I3047:J3077)</f>
        <v>0</v>
      </c>
      <c r="AD3078" s="519">
        <f>MAX(K3047:L3077)</f>
        <v>0</v>
      </c>
    </row>
    <row r="3079" spans="3:30" ht="17.45" customHeight="1" thickBot="1" x14ac:dyDescent="0.3">
      <c r="C3079" s="8">
        <f t="shared" si="4292"/>
        <v>46175</v>
      </c>
      <c r="D3079" s="260"/>
      <c r="E3079" s="261"/>
      <c r="F3079" s="260"/>
      <c r="G3079" s="262"/>
      <c r="H3079" s="261"/>
      <c r="I3079" s="260"/>
      <c r="J3079" s="261"/>
      <c r="K3079" s="263"/>
      <c r="L3079" s="261"/>
      <c r="Z3079" s="520" t="s">
        <v>128</v>
      </c>
      <c r="AA3079" s="521">
        <f>COUNTIF(D3047:E3077,"&gt;=0.075")</f>
        <v>0</v>
      </c>
      <c r="AB3079" s="521">
        <f>COUNTIF(F3047:H3077,"&gt;=0.075")</f>
        <v>0</v>
      </c>
      <c r="AC3079" s="521">
        <f>COUNTIF(I3047:J3077,"&gt;=0.075")</f>
        <v>0</v>
      </c>
      <c r="AD3079" s="521">
        <f>COUNTIF(K3047:L3077,"&gt;=0.075")</f>
        <v>0</v>
      </c>
    </row>
    <row r="3080" spans="3:30" ht="17.45" customHeight="1" thickBot="1" x14ac:dyDescent="0.3">
      <c r="C3080" s="48">
        <f t="shared" si="4292"/>
        <v>46176</v>
      </c>
      <c r="D3080" s="428"/>
      <c r="E3080" s="429"/>
      <c r="F3080" s="428"/>
      <c r="G3080" s="430"/>
      <c r="H3080" s="429"/>
      <c r="I3080" s="428"/>
      <c r="J3080" s="429"/>
      <c r="K3080" s="431"/>
      <c r="L3080" s="429"/>
      <c r="AC3080" s="664">
        <f>SUM(AA3079:AD3079)</f>
        <v>0</v>
      </c>
      <c r="AD3080" s="522" t="e">
        <f>AVERAGE(AA3077:AD3077)</f>
        <v>#DIV/0!</v>
      </c>
    </row>
    <row r="3081" spans="3:30" ht="17.45" customHeight="1" x14ac:dyDescent="0.25">
      <c r="C3081" s="8">
        <f t="shared" si="4292"/>
        <v>46177</v>
      </c>
      <c r="D3081" s="260"/>
      <c r="E3081" s="261"/>
      <c r="F3081" s="260"/>
      <c r="G3081" s="262"/>
      <c r="H3081" s="261"/>
      <c r="I3081" s="260"/>
      <c r="J3081" s="261"/>
      <c r="K3081" s="263"/>
      <c r="L3081" s="261"/>
      <c r="AA3081" s="605" t="e">
        <f>AA3077-AA3046</f>
        <v>#DIV/0!</v>
      </c>
      <c r="AB3081" s="605" t="e">
        <f t="shared" ref="AB3081:AD3081" si="4294">AB3077-AB3046</f>
        <v>#DIV/0!</v>
      </c>
      <c r="AC3081" s="605" t="e">
        <f t="shared" si="4294"/>
        <v>#DIV/0!</v>
      </c>
      <c r="AD3081" s="605" t="e">
        <f t="shared" si="4294"/>
        <v>#DIV/0!</v>
      </c>
    </row>
    <row r="3082" spans="3:30" ht="17.45" customHeight="1" x14ac:dyDescent="0.25">
      <c r="C3082" s="8">
        <f t="shared" si="4292"/>
        <v>46178</v>
      </c>
      <c r="D3082" s="260"/>
      <c r="E3082" s="261"/>
      <c r="F3082" s="260"/>
      <c r="G3082" s="262"/>
      <c r="H3082" s="261"/>
      <c r="I3082" s="260"/>
      <c r="J3082" s="261"/>
      <c r="K3082" s="263"/>
      <c r="L3082" s="261"/>
      <c r="AD3082" s="605" t="e">
        <f>AD3080-AD3049</f>
        <v>#DIV/0!</v>
      </c>
    </row>
    <row r="3083" spans="3:30" ht="17.45" customHeight="1" x14ac:dyDescent="0.25">
      <c r="C3083" s="8">
        <f t="shared" si="4292"/>
        <v>46179</v>
      </c>
      <c r="D3083" s="260"/>
      <c r="E3083" s="261"/>
      <c r="F3083" s="260"/>
      <c r="G3083" s="262"/>
      <c r="H3083" s="261"/>
      <c r="I3083" s="260"/>
      <c r="J3083" s="261"/>
      <c r="K3083" s="263"/>
      <c r="L3083" s="261"/>
    </row>
    <row r="3084" spans="3:30" ht="17.45" customHeight="1" x14ac:dyDescent="0.25">
      <c r="C3084" s="8">
        <f t="shared" si="4292"/>
        <v>46180</v>
      </c>
      <c r="D3084" s="260"/>
      <c r="E3084" s="261"/>
      <c r="F3084" s="260"/>
      <c r="G3084" s="262"/>
      <c r="H3084" s="261"/>
      <c r="I3084" s="260"/>
      <c r="J3084" s="261"/>
      <c r="K3084" s="263"/>
      <c r="L3084" s="261"/>
    </row>
    <row r="3085" spans="3:30" ht="17.45" customHeight="1" x14ac:dyDescent="0.25">
      <c r="C3085" s="8">
        <f t="shared" si="4292"/>
        <v>46181</v>
      </c>
      <c r="D3085" s="260"/>
      <c r="E3085" s="261"/>
      <c r="F3085" s="260"/>
      <c r="G3085" s="262"/>
      <c r="H3085" s="261"/>
      <c r="I3085" s="260"/>
      <c r="J3085" s="261"/>
      <c r="K3085" s="263"/>
      <c r="L3085" s="261"/>
    </row>
    <row r="3086" spans="3:30" ht="17.45" customHeight="1" x14ac:dyDescent="0.25">
      <c r="C3086" s="48">
        <f t="shared" si="4292"/>
        <v>46182</v>
      </c>
      <c r="D3086" s="275"/>
      <c r="E3086" s="276"/>
      <c r="F3086" s="275"/>
      <c r="G3086" s="277"/>
      <c r="H3086" s="276"/>
      <c r="I3086" s="275"/>
      <c r="J3086" s="276"/>
      <c r="K3086" s="278"/>
      <c r="L3086" s="276"/>
    </row>
    <row r="3087" spans="3:30" ht="17.45" customHeight="1" x14ac:dyDescent="0.25">
      <c r="C3087" s="8">
        <f t="shared" si="4292"/>
        <v>46183</v>
      </c>
      <c r="D3087" s="260"/>
      <c r="E3087" s="261"/>
      <c r="F3087" s="260"/>
      <c r="G3087" s="262"/>
      <c r="H3087" s="261"/>
      <c r="I3087" s="260"/>
      <c r="J3087" s="261"/>
      <c r="K3087" s="263"/>
      <c r="L3087" s="261"/>
    </row>
    <row r="3088" spans="3:30" ht="17.45" customHeight="1" x14ac:dyDescent="0.25">
      <c r="C3088" s="8">
        <f t="shared" si="4292"/>
        <v>46184</v>
      </c>
      <c r="D3088" s="260"/>
      <c r="E3088" s="261"/>
      <c r="F3088" s="260"/>
      <c r="G3088" s="262"/>
      <c r="H3088" s="261"/>
      <c r="I3088" s="260"/>
      <c r="J3088" s="261"/>
      <c r="K3088" s="263"/>
      <c r="L3088" s="261"/>
    </row>
    <row r="3089" spans="3:12" ht="17.45" customHeight="1" x14ac:dyDescent="0.25">
      <c r="C3089" s="8">
        <f t="shared" si="4292"/>
        <v>46185</v>
      </c>
      <c r="D3089" s="260"/>
      <c r="E3089" s="261"/>
      <c r="F3089" s="260"/>
      <c r="G3089" s="262"/>
      <c r="H3089" s="261"/>
      <c r="I3089" s="260"/>
      <c r="J3089" s="261"/>
      <c r="K3089" s="263"/>
      <c r="L3089" s="261"/>
    </row>
    <row r="3090" spans="3:12" ht="17.45" customHeight="1" x14ac:dyDescent="0.25">
      <c r="C3090" s="8">
        <f t="shared" si="4292"/>
        <v>46186</v>
      </c>
      <c r="D3090" s="260"/>
      <c r="E3090" s="261"/>
      <c r="F3090" s="260"/>
      <c r="G3090" s="262"/>
      <c r="H3090" s="261"/>
      <c r="I3090" s="260"/>
      <c r="J3090" s="261"/>
      <c r="K3090" s="263"/>
      <c r="L3090" s="261"/>
    </row>
    <row r="3091" spans="3:12" ht="17.45" customHeight="1" x14ac:dyDescent="0.25">
      <c r="C3091" s="8">
        <f t="shared" si="4292"/>
        <v>46187</v>
      </c>
      <c r="D3091" s="260"/>
      <c r="E3091" s="261"/>
      <c r="F3091" s="260"/>
      <c r="G3091" s="262"/>
      <c r="H3091" s="261"/>
      <c r="I3091" s="260"/>
      <c r="J3091" s="261"/>
      <c r="K3091" s="263"/>
      <c r="L3091" s="261"/>
    </row>
    <row r="3092" spans="3:12" ht="17.45" customHeight="1" x14ac:dyDescent="0.25">
      <c r="C3092" s="48">
        <f t="shared" si="4292"/>
        <v>46188</v>
      </c>
      <c r="D3092" s="275"/>
      <c r="E3092" s="276"/>
      <c r="F3092" s="275"/>
      <c r="G3092" s="277"/>
      <c r="H3092" s="276"/>
      <c r="I3092" s="275"/>
      <c r="J3092" s="276"/>
      <c r="K3092" s="278"/>
      <c r="L3092" s="276"/>
    </row>
    <row r="3093" spans="3:12" ht="17.45" customHeight="1" x14ac:dyDescent="0.25">
      <c r="C3093" s="8">
        <f t="shared" si="4292"/>
        <v>46189</v>
      </c>
      <c r="D3093" s="260"/>
      <c r="E3093" s="261"/>
      <c r="F3093" s="260"/>
      <c r="G3093" s="262"/>
      <c r="H3093" s="261"/>
      <c r="I3093" s="260"/>
      <c r="J3093" s="261"/>
      <c r="K3093" s="263"/>
      <c r="L3093" s="261"/>
    </row>
    <row r="3094" spans="3:12" ht="17.45" customHeight="1" x14ac:dyDescent="0.25">
      <c r="C3094" s="8">
        <f t="shared" si="4292"/>
        <v>46190</v>
      </c>
      <c r="D3094" s="260"/>
      <c r="E3094" s="261"/>
      <c r="F3094" s="260"/>
      <c r="G3094" s="262"/>
      <c r="H3094" s="261"/>
      <c r="I3094" s="260"/>
      <c r="J3094" s="261"/>
      <c r="K3094" s="263"/>
      <c r="L3094" s="261"/>
    </row>
    <row r="3095" spans="3:12" ht="17.45" customHeight="1" x14ac:dyDescent="0.25">
      <c r="C3095" s="8">
        <f t="shared" si="4292"/>
        <v>46191</v>
      </c>
      <c r="D3095" s="260"/>
      <c r="E3095" s="261"/>
      <c r="F3095" s="260"/>
      <c r="G3095" s="262"/>
      <c r="H3095" s="261"/>
      <c r="I3095" s="260"/>
      <c r="J3095" s="261"/>
      <c r="K3095" s="263"/>
      <c r="L3095" s="261"/>
    </row>
    <row r="3096" spans="3:12" ht="17.45" customHeight="1" x14ac:dyDescent="0.25">
      <c r="C3096" s="8">
        <f t="shared" si="4292"/>
        <v>46192</v>
      </c>
      <c r="D3096" s="260"/>
      <c r="E3096" s="261"/>
      <c r="F3096" s="260"/>
      <c r="G3096" s="262"/>
      <c r="H3096" s="261"/>
      <c r="I3096" s="260"/>
      <c r="J3096" s="261"/>
      <c r="K3096" s="263"/>
      <c r="L3096" s="261"/>
    </row>
    <row r="3097" spans="3:12" ht="17.45" customHeight="1" x14ac:dyDescent="0.25">
      <c r="C3097" s="8">
        <f t="shared" si="4292"/>
        <v>46193</v>
      </c>
      <c r="D3097" s="260"/>
      <c r="E3097" s="261"/>
      <c r="F3097" s="260"/>
      <c r="G3097" s="262"/>
      <c r="H3097" s="261"/>
      <c r="I3097" s="260"/>
      <c r="J3097" s="261"/>
      <c r="K3097" s="263"/>
      <c r="L3097" s="261"/>
    </row>
    <row r="3098" spans="3:12" ht="17.45" customHeight="1" x14ac:dyDescent="0.25">
      <c r="C3098" s="48">
        <f t="shared" si="4292"/>
        <v>46194</v>
      </c>
      <c r="D3098" s="275"/>
      <c r="E3098" s="276"/>
      <c r="F3098" s="275"/>
      <c r="G3098" s="277"/>
      <c r="H3098" s="276"/>
      <c r="I3098" s="275"/>
      <c r="J3098" s="276"/>
      <c r="K3098" s="278"/>
      <c r="L3098" s="276"/>
    </row>
    <row r="3099" spans="3:12" ht="17.45" customHeight="1" x14ac:dyDescent="0.25">
      <c r="C3099" s="8">
        <f t="shared" si="4292"/>
        <v>46195</v>
      </c>
      <c r="D3099" s="260"/>
      <c r="E3099" s="261"/>
      <c r="F3099" s="260"/>
      <c r="G3099" s="262"/>
      <c r="H3099" s="261"/>
      <c r="I3099" s="260"/>
      <c r="J3099" s="261"/>
      <c r="K3099" s="263"/>
      <c r="L3099" s="261"/>
    </row>
    <row r="3100" spans="3:12" ht="17.45" customHeight="1" x14ac:dyDescent="0.25">
      <c r="C3100" s="8">
        <f t="shared" si="4292"/>
        <v>46196</v>
      </c>
      <c r="D3100" s="260"/>
      <c r="E3100" s="261"/>
      <c r="F3100" s="260"/>
      <c r="G3100" s="262"/>
      <c r="H3100" s="261"/>
      <c r="I3100" s="260"/>
      <c r="J3100" s="261"/>
      <c r="K3100" s="263"/>
      <c r="L3100" s="261"/>
    </row>
    <row r="3101" spans="3:12" ht="17.45" customHeight="1" x14ac:dyDescent="0.25">
      <c r="C3101" s="8">
        <f t="shared" si="4292"/>
        <v>46197</v>
      </c>
      <c r="D3101" s="260"/>
      <c r="E3101" s="261"/>
      <c r="F3101" s="260"/>
      <c r="G3101" s="262"/>
      <c r="H3101" s="261"/>
      <c r="I3101" s="260"/>
      <c r="J3101" s="261"/>
      <c r="K3101" s="263"/>
      <c r="L3101" s="261"/>
    </row>
    <row r="3102" spans="3:12" ht="17.45" customHeight="1" x14ac:dyDescent="0.25">
      <c r="C3102" s="8">
        <f t="shared" si="4292"/>
        <v>46198</v>
      </c>
      <c r="D3102" s="260"/>
      <c r="E3102" s="261"/>
      <c r="F3102" s="260"/>
      <c r="G3102" s="262"/>
      <c r="H3102" s="261"/>
      <c r="I3102" s="260"/>
      <c r="J3102" s="261"/>
      <c r="K3102" s="263"/>
      <c r="L3102" s="261"/>
    </row>
    <row r="3103" spans="3:12" ht="17.45" customHeight="1" x14ac:dyDescent="0.25">
      <c r="C3103" s="8">
        <f t="shared" si="4292"/>
        <v>46199</v>
      </c>
      <c r="D3103" s="260"/>
      <c r="E3103" s="261"/>
      <c r="F3103" s="260"/>
      <c r="G3103" s="262"/>
      <c r="H3103" s="261"/>
      <c r="I3103" s="260"/>
      <c r="J3103" s="261"/>
      <c r="K3103" s="263"/>
      <c r="L3103" s="261"/>
    </row>
    <row r="3104" spans="3:12" ht="17.45" customHeight="1" thickBot="1" x14ac:dyDescent="0.3">
      <c r="C3104" s="48">
        <f t="shared" si="4292"/>
        <v>46200</v>
      </c>
      <c r="D3104" s="428"/>
      <c r="E3104" s="429"/>
      <c r="F3104" s="428"/>
      <c r="G3104" s="430"/>
      <c r="H3104" s="429"/>
      <c r="I3104" s="428"/>
      <c r="J3104" s="429"/>
      <c r="K3104" s="431"/>
      <c r="L3104" s="429"/>
    </row>
    <row r="3105" spans="3:30" ht="17.45" customHeight="1" thickBot="1" x14ac:dyDescent="0.3">
      <c r="C3105" s="8">
        <f t="shared" ref="C3105:C3168" si="4295">C3104+1</f>
        <v>46201</v>
      </c>
      <c r="D3105" s="260"/>
      <c r="E3105" s="261"/>
      <c r="F3105" s="260"/>
      <c r="G3105" s="262"/>
      <c r="H3105" s="261"/>
      <c r="I3105" s="260"/>
      <c r="J3105" s="261"/>
      <c r="K3105" s="263"/>
      <c r="L3105" s="261"/>
      <c r="Z3105" s="514" t="s">
        <v>95</v>
      </c>
      <c r="AA3105" s="515">
        <v>2026</v>
      </c>
      <c r="AB3105" s="516"/>
      <c r="AC3105" s="516"/>
      <c r="AD3105" s="516"/>
    </row>
    <row r="3106" spans="3:30" ht="17.45" customHeight="1" x14ac:dyDescent="0.25">
      <c r="C3106" s="8">
        <f t="shared" si="4295"/>
        <v>46202</v>
      </c>
      <c r="D3106" s="260"/>
      <c r="E3106" s="261"/>
      <c r="F3106" s="260"/>
      <c r="G3106" s="262"/>
      <c r="H3106" s="261"/>
      <c r="I3106" s="260"/>
      <c r="J3106" s="261"/>
      <c r="K3106" s="263"/>
      <c r="L3106" s="261"/>
      <c r="Z3106" s="517" t="s">
        <v>35</v>
      </c>
      <c r="AA3106" s="517" t="s">
        <v>1</v>
      </c>
      <c r="AB3106" s="517" t="s">
        <v>2</v>
      </c>
      <c r="AC3106" s="517" t="s">
        <v>9</v>
      </c>
      <c r="AD3106" s="517" t="s">
        <v>12</v>
      </c>
    </row>
    <row r="3107" spans="3:30" ht="17.45" customHeight="1" x14ac:dyDescent="0.25">
      <c r="C3107" s="8">
        <f t="shared" si="4295"/>
        <v>46203</v>
      </c>
      <c r="D3107" s="260"/>
      <c r="E3107" s="261"/>
      <c r="F3107" s="260"/>
      <c r="G3107" s="262"/>
      <c r="H3107" s="261"/>
      <c r="I3107" s="260"/>
      <c r="J3107" s="261"/>
      <c r="K3107" s="263"/>
      <c r="L3107" s="261"/>
      <c r="Z3107" s="518" t="s">
        <v>58</v>
      </c>
      <c r="AA3107" s="519" t="e">
        <f>AVERAGE(D3078:E3107)</f>
        <v>#DIV/0!</v>
      </c>
      <c r="AB3107" s="519" t="e">
        <f>AVERAGE(F3078:H3107)</f>
        <v>#DIV/0!</v>
      </c>
      <c r="AC3107" s="519" t="e">
        <f>AVERAGE(I3078:J3107)</f>
        <v>#DIV/0!</v>
      </c>
      <c r="AD3107" s="519" t="e">
        <f>AVERAGE(K3078:L3107)</f>
        <v>#DIV/0!</v>
      </c>
    </row>
    <row r="3108" spans="3:30" ht="17.45" customHeight="1" x14ac:dyDescent="0.25">
      <c r="C3108" s="8">
        <f t="shared" si="4295"/>
        <v>46204</v>
      </c>
      <c r="D3108" s="260"/>
      <c r="E3108" s="261"/>
      <c r="F3108" s="260"/>
      <c r="G3108" s="262"/>
      <c r="H3108" s="261"/>
      <c r="I3108" s="260"/>
      <c r="J3108" s="261"/>
      <c r="K3108" s="263"/>
      <c r="L3108" s="261"/>
      <c r="Z3108" s="518" t="s">
        <v>59</v>
      </c>
      <c r="AA3108" s="519">
        <f>MAX(D3078:E3107)</f>
        <v>0</v>
      </c>
      <c r="AB3108" s="519">
        <f>MAX(F3078:H3107)</f>
        <v>0</v>
      </c>
      <c r="AC3108" s="519">
        <f>MAX(I3078:J3107)</f>
        <v>0</v>
      </c>
      <c r="AD3108" s="519">
        <f>MAX(K3078:L3107)</f>
        <v>0</v>
      </c>
    </row>
    <row r="3109" spans="3:30" ht="17.45" customHeight="1" thickBot="1" x14ac:dyDescent="0.3">
      <c r="C3109" s="8">
        <f t="shared" si="4295"/>
        <v>46205</v>
      </c>
      <c r="D3109" s="260"/>
      <c r="E3109" s="261"/>
      <c r="F3109" s="260"/>
      <c r="G3109" s="262"/>
      <c r="H3109" s="261"/>
      <c r="I3109" s="260"/>
      <c r="J3109" s="261"/>
      <c r="K3109" s="263"/>
      <c r="L3109" s="261"/>
      <c r="Z3109" s="520" t="s">
        <v>128</v>
      </c>
      <c r="AA3109" s="521">
        <f>COUNTIF(D3078:E3107,"&gt;=0.075")</f>
        <v>0</v>
      </c>
      <c r="AB3109" s="521">
        <f>COUNTIF(F3078:H3107,"&gt;=0.075")</f>
        <v>0</v>
      </c>
      <c r="AC3109" s="521">
        <f>COUNTIF(I3078:J3107,"&gt;=0.075")</f>
        <v>0</v>
      </c>
      <c r="AD3109" s="521">
        <f>COUNTIF(K3078:L3107,"&gt;=0.075")</f>
        <v>0</v>
      </c>
    </row>
    <row r="3110" spans="3:30" ht="17.45" customHeight="1" thickBot="1" x14ac:dyDescent="0.3">
      <c r="C3110" s="48">
        <f t="shared" si="4295"/>
        <v>46206</v>
      </c>
      <c r="D3110" s="275"/>
      <c r="E3110" s="276"/>
      <c r="F3110" s="275"/>
      <c r="G3110" s="277"/>
      <c r="H3110" s="276"/>
      <c r="I3110" s="275"/>
      <c r="J3110" s="276"/>
      <c r="K3110" s="278"/>
      <c r="L3110" s="276"/>
      <c r="AC3110" s="664">
        <f>SUM(AA3109:AD3109)</f>
        <v>0</v>
      </c>
      <c r="AD3110" s="522" t="e">
        <f>AVERAGE(AA3107:AD3107)</f>
        <v>#DIV/0!</v>
      </c>
    </row>
    <row r="3111" spans="3:30" ht="17.45" customHeight="1" x14ac:dyDescent="0.25">
      <c r="C3111" s="8">
        <f t="shared" si="4295"/>
        <v>46207</v>
      </c>
      <c r="D3111" s="260"/>
      <c r="E3111" s="261"/>
      <c r="F3111" s="260"/>
      <c r="G3111" s="262"/>
      <c r="H3111" s="261"/>
      <c r="I3111" s="260"/>
      <c r="J3111" s="261"/>
      <c r="K3111" s="263"/>
      <c r="L3111" s="261"/>
      <c r="AA3111" s="605" t="e">
        <f>AA3107-AA3077</f>
        <v>#DIV/0!</v>
      </c>
      <c r="AB3111" s="605" t="e">
        <f t="shared" ref="AB3111:AD3111" si="4296">AB3107-AB3077</f>
        <v>#DIV/0!</v>
      </c>
      <c r="AC3111" s="605" t="e">
        <f t="shared" si="4296"/>
        <v>#DIV/0!</v>
      </c>
      <c r="AD3111" s="605" t="e">
        <f t="shared" si="4296"/>
        <v>#DIV/0!</v>
      </c>
    </row>
    <row r="3112" spans="3:30" ht="17.45" customHeight="1" x14ac:dyDescent="0.25">
      <c r="C3112" s="8">
        <f t="shared" si="4295"/>
        <v>46208</v>
      </c>
      <c r="D3112" s="260"/>
      <c r="E3112" s="261"/>
      <c r="F3112" s="260"/>
      <c r="G3112" s="262"/>
      <c r="H3112" s="261"/>
      <c r="I3112" s="260"/>
      <c r="J3112" s="261"/>
      <c r="K3112" s="263"/>
      <c r="L3112" s="261"/>
      <c r="AD3112" s="605" t="e">
        <f>AD3110-AD3080</f>
        <v>#DIV/0!</v>
      </c>
    </row>
    <row r="3113" spans="3:30" ht="17.45" customHeight="1" x14ac:dyDescent="0.25">
      <c r="C3113" s="8">
        <f t="shared" si="4295"/>
        <v>46209</v>
      </c>
      <c r="D3113" s="260"/>
      <c r="E3113" s="261"/>
      <c r="F3113" s="260"/>
      <c r="G3113" s="262"/>
      <c r="H3113" s="261"/>
      <c r="I3113" s="260"/>
      <c r="J3113" s="261"/>
      <c r="K3113" s="263"/>
      <c r="L3113" s="261"/>
    </row>
    <row r="3114" spans="3:30" ht="17.45" customHeight="1" x14ac:dyDescent="0.25">
      <c r="C3114" s="8">
        <f t="shared" si="4295"/>
        <v>46210</v>
      </c>
      <c r="D3114" s="260"/>
      <c r="E3114" s="261"/>
      <c r="F3114" s="260"/>
      <c r="G3114" s="262"/>
      <c r="H3114" s="261"/>
      <c r="I3114" s="260"/>
      <c r="J3114" s="261"/>
      <c r="K3114" s="263"/>
      <c r="L3114" s="261"/>
    </row>
    <row r="3115" spans="3:30" ht="17.45" customHeight="1" x14ac:dyDescent="0.25">
      <c r="C3115" s="8">
        <f t="shared" si="4295"/>
        <v>46211</v>
      </c>
      <c r="D3115" s="260"/>
      <c r="E3115" s="261"/>
      <c r="F3115" s="260"/>
      <c r="G3115" s="262"/>
      <c r="H3115" s="261"/>
      <c r="I3115" s="260"/>
      <c r="J3115" s="261"/>
      <c r="K3115" s="263"/>
      <c r="L3115" s="261"/>
    </row>
    <row r="3116" spans="3:30" ht="17.45" customHeight="1" x14ac:dyDescent="0.25">
      <c r="C3116" s="48">
        <f t="shared" si="4295"/>
        <v>46212</v>
      </c>
      <c r="D3116" s="275"/>
      <c r="E3116" s="276"/>
      <c r="F3116" s="275"/>
      <c r="G3116" s="277"/>
      <c r="H3116" s="276"/>
      <c r="I3116" s="275"/>
      <c r="J3116" s="276"/>
      <c r="K3116" s="278"/>
      <c r="L3116" s="276"/>
    </row>
    <row r="3117" spans="3:30" ht="17.45" customHeight="1" x14ac:dyDescent="0.25">
      <c r="C3117" s="8">
        <f t="shared" si="4295"/>
        <v>46213</v>
      </c>
      <c r="D3117" s="260"/>
      <c r="E3117" s="261"/>
      <c r="F3117" s="260"/>
      <c r="G3117" s="262"/>
      <c r="H3117" s="261"/>
      <c r="I3117" s="260"/>
      <c r="J3117" s="261"/>
      <c r="K3117" s="263"/>
      <c r="L3117" s="261"/>
    </row>
    <row r="3118" spans="3:30" ht="17.45" customHeight="1" x14ac:dyDescent="0.25">
      <c r="C3118" s="8">
        <f t="shared" si="4295"/>
        <v>46214</v>
      </c>
      <c r="D3118" s="260"/>
      <c r="E3118" s="261"/>
      <c r="F3118" s="260"/>
      <c r="G3118" s="262"/>
      <c r="H3118" s="261"/>
      <c r="I3118" s="260"/>
      <c r="J3118" s="261"/>
      <c r="K3118" s="263"/>
      <c r="L3118" s="261"/>
    </row>
    <row r="3119" spans="3:30" ht="17.45" customHeight="1" x14ac:dyDescent="0.25">
      <c r="C3119" s="8">
        <f t="shared" si="4295"/>
        <v>46215</v>
      </c>
      <c r="D3119" s="260"/>
      <c r="E3119" s="261"/>
      <c r="F3119" s="260"/>
      <c r="G3119" s="262"/>
      <c r="H3119" s="261"/>
      <c r="I3119" s="260"/>
      <c r="J3119" s="261"/>
      <c r="K3119" s="263"/>
      <c r="L3119" s="261"/>
    </row>
    <row r="3120" spans="3:30" ht="17.45" customHeight="1" x14ac:dyDescent="0.25">
      <c r="C3120" s="8">
        <f t="shared" si="4295"/>
        <v>46216</v>
      </c>
      <c r="D3120" s="260"/>
      <c r="E3120" s="261"/>
      <c r="F3120" s="260"/>
      <c r="G3120" s="262"/>
      <c r="H3120" s="261"/>
      <c r="I3120" s="260"/>
      <c r="J3120" s="261"/>
      <c r="K3120" s="263"/>
      <c r="L3120" s="261"/>
    </row>
    <row r="3121" spans="3:30" ht="17.45" customHeight="1" x14ac:dyDescent="0.25">
      <c r="C3121" s="8">
        <f t="shared" si="4295"/>
        <v>46217</v>
      </c>
      <c r="D3121" s="260"/>
      <c r="E3121" s="261"/>
      <c r="F3121" s="260"/>
      <c r="G3121" s="262"/>
      <c r="H3121" s="261"/>
      <c r="I3121" s="260"/>
      <c r="J3121" s="261"/>
      <c r="K3121" s="263"/>
      <c r="L3121" s="261"/>
    </row>
    <row r="3122" spans="3:30" ht="17.45" customHeight="1" x14ac:dyDescent="0.25">
      <c r="C3122" s="48">
        <f t="shared" si="4295"/>
        <v>46218</v>
      </c>
      <c r="D3122" s="428"/>
      <c r="E3122" s="429"/>
      <c r="F3122" s="428"/>
      <c r="G3122" s="430"/>
      <c r="H3122" s="429"/>
      <c r="I3122" s="428"/>
      <c r="J3122" s="429"/>
      <c r="K3122" s="431"/>
      <c r="L3122" s="429"/>
    </row>
    <row r="3123" spans="3:30" ht="17.45" customHeight="1" x14ac:dyDescent="0.25">
      <c r="C3123" s="8">
        <f t="shared" si="4295"/>
        <v>46219</v>
      </c>
      <c r="D3123" s="260"/>
      <c r="E3123" s="261"/>
      <c r="F3123" s="260"/>
      <c r="G3123" s="262"/>
      <c r="H3123" s="261"/>
      <c r="I3123" s="260"/>
      <c r="J3123" s="261"/>
      <c r="K3123" s="263"/>
      <c r="L3123" s="261"/>
    </row>
    <row r="3124" spans="3:30" ht="17.45" customHeight="1" x14ac:dyDescent="0.25">
      <c r="C3124" s="8">
        <f t="shared" si="4295"/>
        <v>46220</v>
      </c>
      <c r="D3124" s="260"/>
      <c r="E3124" s="261"/>
      <c r="F3124" s="260"/>
      <c r="G3124" s="262"/>
      <c r="H3124" s="261"/>
      <c r="I3124" s="260"/>
      <c r="J3124" s="261"/>
      <c r="K3124" s="263"/>
      <c r="L3124" s="261"/>
    </row>
    <row r="3125" spans="3:30" ht="17.45" customHeight="1" x14ac:dyDescent="0.25">
      <c r="C3125" s="8">
        <f t="shared" si="4295"/>
        <v>46221</v>
      </c>
      <c r="D3125" s="260"/>
      <c r="E3125" s="261"/>
      <c r="F3125" s="260"/>
      <c r="G3125" s="262"/>
      <c r="H3125" s="261"/>
      <c r="I3125" s="260"/>
      <c r="J3125" s="261"/>
      <c r="K3125" s="263"/>
      <c r="L3125" s="261"/>
    </row>
    <row r="3126" spans="3:30" ht="17.45" customHeight="1" x14ac:dyDescent="0.25">
      <c r="C3126" s="8">
        <f t="shared" si="4295"/>
        <v>46222</v>
      </c>
      <c r="D3126" s="260"/>
      <c r="E3126" s="261"/>
      <c r="F3126" s="260"/>
      <c r="G3126" s="262"/>
      <c r="H3126" s="261"/>
      <c r="I3126" s="260"/>
      <c r="J3126" s="261"/>
      <c r="K3126" s="263"/>
      <c r="L3126" s="261"/>
    </row>
    <row r="3127" spans="3:30" ht="17.45" customHeight="1" x14ac:dyDescent="0.25">
      <c r="C3127" s="8">
        <f t="shared" si="4295"/>
        <v>46223</v>
      </c>
      <c r="D3127" s="260"/>
      <c r="E3127" s="261"/>
      <c r="F3127" s="260"/>
      <c r="G3127" s="262"/>
      <c r="H3127" s="261"/>
      <c r="I3127" s="260"/>
      <c r="J3127" s="261"/>
      <c r="K3127" s="263"/>
      <c r="L3127" s="261"/>
    </row>
    <row r="3128" spans="3:30" ht="17.45" customHeight="1" x14ac:dyDescent="0.25">
      <c r="C3128" s="48">
        <f t="shared" si="4295"/>
        <v>46224</v>
      </c>
      <c r="D3128" s="275"/>
      <c r="E3128" s="276"/>
      <c r="F3128" s="275"/>
      <c r="G3128" s="277"/>
      <c r="H3128" s="276"/>
      <c r="I3128" s="275"/>
      <c r="J3128" s="276"/>
      <c r="K3128" s="278"/>
      <c r="L3128" s="276"/>
    </row>
    <row r="3129" spans="3:30" ht="17.45" customHeight="1" x14ac:dyDescent="0.25">
      <c r="C3129" s="8">
        <f t="shared" si="4295"/>
        <v>46225</v>
      </c>
      <c r="D3129" s="260"/>
      <c r="E3129" s="261"/>
      <c r="F3129" s="260"/>
      <c r="G3129" s="262"/>
      <c r="H3129" s="261"/>
      <c r="I3129" s="260"/>
      <c r="J3129" s="261"/>
      <c r="K3129" s="263"/>
      <c r="L3129" s="261"/>
    </row>
    <row r="3130" spans="3:30" ht="17.45" customHeight="1" x14ac:dyDescent="0.25">
      <c r="C3130" s="8">
        <f t="shared" si="4295"/>
        <v>46226</v>
      </c>
      <c r="D3130" s="260"/>
      <c r="E3130" s="261"/>
      <c r="F3130" s="260"/>
      <c r="G3130" s="262"/>
      <c r="H3130" s="261"/>
      <c r="I3130" s="260"/>
      <c r="J3130" s="261"/>
      <c r="K3130" s="263"/>
      <c r="L3130" s="261"/>
    </row>
    <row r="3131" spans="3:30" ht="17.45" customHeight="1" x14ac:dyDescent="0.25">
      <c r="C3131" s="8">
        <f t="shared" si="4295"/>
        <v>46227</v>
      </c>
      <c r="D3131" s="260"/>
      <c r="E3131" s="261"/>
      <c r="F3131" s="260"/>
      <c r="G3131" s="262"/>
      <c r="H3131" s="261"/>
      <c r="I3131" s="260"/>
      <c r="J3131" s="261"/>
      <c r="K3131" s="263"/>
      <c r="L3131" s="261"/>
    </row>
    <row r="3132" spans="3:30" ht="17.45" customHeight="1" x14ac:dyDescent="0.25">
      <c r="C3132" s="8">
        <f t="shared" si="4295"/>
        <v>46228</v>
      </c>
      <c r="D3132" s="260"/>
      <c r="E3132" s="261"/>
      <c r="F3132" s="260"/>
      <c r="G3132" s="262"/>
      <c r="H3132" s="261"/>
      <c r="I3132" s="260"/>
      <c r="J3132" s="261"/>
      <c r="K3132" s="263"/>
      <c r="L3132" s="261"/>
    </row>
    <row r="3133" spans="3:30" ht="17.45" customHeight="1" x14ac:dyDescent="0.25">
      <c r="C3133" s="8">
        <f t="shared" si="4295"/>
        <v>46229</v>
      </c>
      <c r="D3133" s="260"/>
      <c r="E3133" s="261"/>
      <c r="F3133" s="260"/>
      <c r="G3133" s="262"/>
      <c r="H3133" s="261"/>
      <c r="I3133" s="260"/>
      <c r="J3133" s="261"/>
      <c r="K3133" s="263"/>
      <c r="L3133" s="261"/>
    </row>
    <row r="3134" spans="3:30" ht="17.45" customHeight="1" x14ac:dyDescent="0.25">
      <c r="C3134" s="48">
        <f t="shared" si="4295"/>
        <v>46230</v>
      </c>
      <c r="D3134" s="275"/>
      <c r="E3134" s="276"/>
      <c r="F3134" s="275"/>
      <c r="G3134" s="277"/>
      <c r="H3134" s="276"/>
      <c r="I3134" s="275"/>
      <c r="J3134" s="276"/>
      <c r="K3134" s="278"/>
      <c r="L3134" s="276"/>
    </row>
    <row r="3135" spans="3:30" ht="17.45" customHeight="1" thickBot="1" x14ac:dyDescent="0.3">
      <c r="C3135" s="8">
        <f t="shared" si="4295"/>
        <v>46231</v>
      </c>
      <c r="D3135" s="260"/>
      <c r="E3135" s="261"/>
      <c r="F3135" s="260"/>
      <c r="G3135" s="262"/>
      <c r="H3135" s="261"/>
      <c r="I3135" s="260"/>
      <c r="J3135" s="261"/>
      <c r="K3135" s="263"/>
      <c r="L3135" s="261"/>
    </row>
    <row r="3136" spans="3:30" ht="17.45" customHeight="1" thickBot="1" x14ac:dyDescent="0.3">
      <c r="C3136" s="8">
        <f t="shared" si="4295"/>
        <v>46232</v>
      </c>
      <c r="D3136" s="260"/>
      <c r="E3136" s="261"/>
      <c r="F3136" s="260"/>
      <c r="G3136" s="262"/>
      <c r="H3136" s="261"/>
      <c r="I3136" s="260"/>
      <c r="J3136" s="261"/>
      <c r="K3136" s="263"/>
      <c r="L3136" s="261"/>
      <c r="Z3136" s="514" t="s">
        <v>88</v>
      </c>
      <c r="AA3136" s="515">
        <v>2026</v>
      </c>
      <c r="AB3136" s="516"/>
      <c r="AC3136" s="516"/>
      <c r="AD3136" s="516"/>
    </row>
    <row r="3137" spans="3:30" ht="17.45" customHeight="1" x14ac:dyDescent="0.25">
      <c r="C3137" s="8">
        <f t="shared" si="4295"/>
        <v>46233</v>
      </c>
      <c r="D3137" s="260"/>
      <c r="E3137" s="261"/>
      <c r="F3137" s="260"/>
      <c r="G3137" s="262"/>
      <c r="H3137" s="261"/>
      <c r="I3137" s="260"/>
      <c r="J3137" s="261"/>
      <c r="K3137" s="263"/>
      <c r="L3137" s="261"/>
      <c r="Z3137" s="517" t="s">
        <v>35</v>
      </c>
      <c r="AA3137" s="517" t="s">
        <v>1</v>
      </c>
      <c r="AB3137" s="517" t="s">
        <v>2</v>
      </c>
      <c r="AC3137" s="517" t="s">
        <v>9</v>
      </c>
      <c r="AD3137" s="517" t="s">
        <v>12</v>
      </c>
    </row>
    <row r="3138" spans="3:30" ht="17.45" customHeight="1" x14ac:dyDescent="0.25">
      <c r="C3138" s="8">
        <f t="shared" si="4295"/>
        <v>46234</v>
      </c>
      <c r="D3138" s="260"/>
      <c r="E3138" s="261"/>
      <c r="F3138" s="260"/>
      <c r="G3138" s="262"/>
      <c r="H3138" s="261"/>
      <c r="I3138" s="260"/>
      <c r="J3138" s="261"/>
      <c r="K3138" s="263"/>
      <c r="L3138" s="261"/>
      <c r="Z3138" s="518" t="s">
        <v>58</v>
      </c>
      <c r="AA3138" s="519" t="e">
        <f>AVERAGE(D3108:E3138)</f>
        <v>#DIV/0!</v>
      </c>
      <c r="AB3138" s="519" t="e">
        <f>AVERAGE(F3108:H3138)</f>
        <v>#DIV/0!</v>
      </c>
      <c r="AC3138" s="519" t="e">
        <f>AVERAGE(I3108:J3138)</f>
        <v>#DIV/0!</v>
      </c>
      <c r="AD3138" s="519" t="e">
        <f>AVERAGE(K3108:L3138)</f>
        <v>#DIV/0!</v>
      </c>
    </row>
    <row r="3139" spans="3:30" ht="17.45" customHeight="1" x14ac:dyDescent="0.25">
      <c r="C3139" s="8">
        <f t="shared" si="4295"/>
        <v>46235</v>
      </c>
      <c r="D3139" s="260"/>
      <c r="E3139" s="261"/>
      <c r="F3139" s="260"/>
      <c r="G3139" s="262"/>
      <c r="H3139" s="261"/>
      <c r="I3139" s="260"/>
      <c r="J3139" s="261"/>
      <c r="K3139" s="263"/>
      <c r="L3139" s="261"/>
      <c r="Z3139" s="518" t="s">
        <v>59</v>
      </c>
      <c r="AA3139" s="519">
        <f>MAX(D3108:E3138)</f>
        <v>0</v>
      </c>
      <c r="AB3139" s="519">
        <f>MAX(F3108:H3138)</f>
        <v>0</v>
      </c>
      <c r="AC3139" s="519">
        <f>MAX(I3108:J3138)</f>
        <v>0</v>
      </c>
      <c r="AD3139" s="519">
        <f>MAX(K3108:L3138)</f>
        <v>0</v>
      </c>
    </row>
    <row r="3140" spans="3:30" ht="17.45" customHeight="1" thickBot="1" x14ac:dyDescent="0.3">
      <c r="C3140" s="48">
        <f t="shared" si="4295"/>
        <v>46236</v>
      </c>
      <c r="D3140" s="275"/>
      <c r="E3140" s="276"/>
      <c r="F3140" s="275"/>
      <c r="G3140" s="277"/>
      <c r="H3140" s="276"/>
      <c r="I3140" s="275"/>
      <c r="J3140" s="276"/>
      <c r="K3140" s="278"/>
      <c r="L3140" s="276"/>
      <c r="Z3140" s="520" t="s">
        <v>128</v>
      </c>
      <c r="AA3140" s="521">
        <f>COUNTIF(D3108:E3138,"&gt;=0.075")</f>
        <v>0</v>
      </c>
      <c r="AB3140" s="521">
        <f>COUNTIF(F3108:H3138,"&gt;=0.075")</f>
        <v>0</v>
      </c>
      <c r="AC3140" s="521">
        <f>COUNTIF(I3108:J3138,"&gt;=0.075")</f>
        <v>0</v>
      </c>
      <c r="AD3140" s="521">
        <f>COUNTIF(K3108:L3138,"&gt;=0.075")</f>
        <v>0</v>
      </c>
    </row>
    <row r="3141" spans="3:30" ht="17.45" customHeight="1" thickBot="1" x14ac:dyDescent="0.3">
      <c r="C3141" s="8">
        <f t="shared" si="4295"/>
        <v>46237</v>
      </c>
      <c r="D3141" s="260"/>
      <c r="E3141" s="261"/>
      <c r="F3141" s="260"/>
      <c r="G3141" s="262"/>
      <c r="H3141" s="261"/>
      <c r="I3141" s="260"/>
      <c r="J3141" s="261"/>
      <c r="K3141" s="263"/>
      <c r="L3141" s="261"/>
      <c r="AC3141" s="664">
        <f>SUM(AA3140:AD3140)</f>
        <v>0</v>
      </c>
      <c r="AD3141" s="522" t="e">
        <f>AVERAGE(AA3138:AD3138)</f>
        <v>#DIV/0!</v>
      </c>
    </row>
    <row r="3142" spans="3:30" ht="17.45" customHeight="1" x14ac:dyDescent="0.25">
      <c r="C3142" s="8">
        <f t="shared" si="4295"/>
        <v>46238</v>
      </c>
      <c r="D3142" s="260"/>
      <c r="E3142" s="261"/>
      <c r="F3142" s="260"/>
      <c r="G3142" s="262"/>
      <c r="H3142" s="261"/>
      <c r="I3142" s="260"/>
      <c r="J3142" s="261"/>
      <c r="K3142" s="263"/>
      <c r="L3142" s="261"/>
      <c r="AA3142" s="605" t="e">
        <f>AA3138-AA3107</f>
        <v>#DIV/0!</v>
      </c>
      <c r="AB3142" s="605" t="e">
        <f t="shared" ref="AB3142:AD3142" si="4297">AB3138-AB3107</f>
        <v>#DIV/0!</v>
      </c>
      <c r="AC3142" s="605" t="e">
        <f t="shared" si="4297"/>
        <v>#DIV/0!</v>
      </c>
      <c r="AD3142" s="605" t="e">
        <f t="shared" si="4297"/>
        <v>#DIV/0!</v>
      </c>
    </row>
    <row r="3143" spans="3:30" ht="17.45" customHeight="1" x14ac:dyDescent="0.25">
      <c r="C3143" s="8">
        <f t="shared" si="4295"/>
        <v>46239</v>
      </c>
      <c r="D3143" s="260"/>
      <c r="E3143" s="261"/>
      <c r="F3143" s="260"/>
      <c r="G3143" s="262"/>
      <c r="H3143" s="261"/>
      <c r="I3143" s="260"/>
      <c r="J3143" s="261"/>
      <c r="K3143" s="263"/>
      <c r="L3143" s="261"/>
      <c r="AD3143" s="605" t="e">
        <f>AD3141-AD3110</f>
        <v>#DIV/0!</v>
      </c>
    </row>
    <row r="3144" spans="3:30" ht="17.45" customHeight="1" x14ac:dyDescent="0.25">
      <c r="C3144" s="8">
        <f t="shared" si="4295"/>
        <v>46240</v>
      </c>
      <c r="D3144" s="260"/>
      <c r="E3144" s="261"/>
      <c r="F3144" s="260"/>
      <c r="G3144" s="262"/>
      <c r="H3144" s="261"/>
      <c r="I3144" s="260"/>
      <c r="J3144" s="261"/>
      <c r="K3144" s="263"/>
      <c r="L3144" s="261"/>
    </row>
    <row r="3145" spans="3:30" ht="17.45" customHeight="1" x14ac:dyDescent="0.25">
      <c r="C3145" s="8">
        <f t="shared" si="4295"/>
        <v>46241</v>
      </c>
      <c r="D3145" s="260"/>
      <c r="E3145" s="261"/>
      <c r="F3145" s="260"/>
      <c r="G3145" s="262"/>
      <c r="H3145" s="261"/>
      <c r="I3145" s="260"/>
      <c r="J3145" s="261"/>
      <c r="K3145" s="263"/>
      <c r="L3145" s="261"/>
    </row>
    <row r="3146" spans="3:30" ht="17.45" customHeight="1" x14ac:dyDescent="0.25">
      <c r="C3146" s="48">
        <f t="shared" si="4295"/>
        <v>46242</v>
      </c>
      <c r="D3146" s="275"/>
      <c r="E3146" s="276"/>
      <c r="F3146" s="275"/>
      <c r="G3146" s="277"/>
      <c r="H3146" s="276"/>
      <c r="I3146" s="275"/>
      <c r="J3146" s="276"/>
      <c r="K3146" s="278"/>
      <c r="L3146" s="276"/>
    </row>
    <row r="3147" spans="3:30" ht="17.45" customHeight="1" x14ac:dyDescent="0.25">
      <c r="C3147" s="8">
        <f t="shared" si="4295"/>
        <v>46243</v>
      </c>
      <c r="D3147" s="260"/>
      <c r="E3147" s="261"/>
      <c r="F3147" s="260"/>
      <c r="G3147" s="262"/>
      <c r="H3147" s="261"/>
      <c r="I3147" s="260"/>
      <c r="J3147" s="261"/>
      <c r="K3147" s="263"/>
      <c r="L3147" s="261"/>
    </row>
    <row r="3148" spans="3:30" ht="17.45" customHeight="1" x14ac:dyDescent="0.25">
      <c r="C3148" s="8">
        <f t="shared" si="4295"/>
        <v>46244</v>
      </c>
      <c r="D3148" s="260"/>
      <c r="E3148" s="261"/>
      <c r="F3148" s="260"/>
      <c r="G3148" s="262"/>
      <c r="H3148" s="261"/>
      <c r="I3148" s="260"/>
      <c r="J3148" s="261"/>
      <c r="K3148" s="263"/>
      <c r="L3148" s="261"/>
    </row>
    <row r="3149" spans="3:30" ht="17.45" customHeight="1" x14ac:dyDescent="0.25">
      <c r="C3149" s="8">
        <f t="shared" si="4295"/>
        <v>46245</v>
      </c>
      <c r="D3149" s="260"/>
      <c r="E3149" s="261"/>
      <c r="F3149" s="260"/>
      <c r="G3149" s="262"/>
      <c r="H3149" s="261"/>
      <c r="I3149" s="260"/>
      <c r="J3149" s="261"/>
      <c r="K3149" s="263"/>
      <c r="L3149" s="261"/>
    </row>
    <row r="3150" spans="3:30" ht="17.45" customHeight="1" x14ac:dyDescent="0.25">
      <c r="C3150" s="8">
        <f t="shared" si="4295"/>
        <v>46246</v>
      </c>
      <c r="D3150" s="260"/>
      <c r="E3150" s="261"/>
      <c r="F3150" s="260"/>
      <c r="G3150" s="262"/>
      <c r="H3150" s="261"/>
      <c r="I3150" s="260"/>
      <c r="J3150" s="261"/>
      <c r="K3150" s="263"/>
      <c r="L3150" s="261"/>
    </row>
    <row r="3151" spans="3:30" ht="17.45" customHeight="1" x14ac:dyDescent="0.25">
      <c r="C3151" s="8">
        <f t="shared" si="4295"/>
        <v>46247</v>
      </c>
      <c r="D3151" s="260"/>
      <c r="E3151" s="261"/>
      <c r="F3151" s="260"/>
      <c r="G3151" s="262"/>
      <c r="H3151" s="261"/>
      <c r="I3151" s="260"/>
      <c r="J3151" s="261"/>
      <c r="K3151" s="263"/>
      <c r="L3151" s="261"/>
    </row>
    <row r="3152" spans="3:30" ht="17.45" customHeight="1" x14ac:dyDescent="0.25">
      <c r="C3152" s="48">
        <f t="shared" si="4295"/>
        <v>46248</v>
      </c>
      <c r="D3152" s="275"/>
      <c r="E3152" s="276"/>
      <c r="F3152" s="275"/>
      <c r="G3152" s="277"/>
      <c r="H3152" s="276"/>
      <c r="I3152" s="275"/>
      <c r="J3152" s="276"/>
      <c r="K3152" s="278"/>
      <c r="L3152" s="276"/>
    </row>
    <row r="3153" spans="3:30" ht="17.45" customHeight="1" x14ac:dyDescent="0.25">
      <c r="C3153" s="8">
        <f t="shared" si="4295"/>
        <v>46249</v>
      </c>
      <c r="D3153" s="260"/>
      <c r="E3153" s="261"/>
      <c r="F3153" s="260"/>
      <c r="G3153" s="262"/>
      <c r="H3153" s="261"/>
      <c r="I3153" s="260"/>
      <c r="J3153" s="261"/>
      <c r="K3153" s="263"/>
      <c r="L3153" s="261"/>
    </row>
    <row r="3154" spans="3:30" ht="17.45" customHeight="1" x14ac:dyDescent="0.25">
      <c r="C3154" s="8">
        <f t="shared" si="4295"/>
        <v>46250</v>
      </c>
      <c r="D3154" s="260"/>
      <c r="E3154" s="261"/>
      <c r="F3154" s="260"/>
      <c r="G3154" s="262"/>
      <c r="H3154" s="261"/>
      <c r="I3154" s="260"/>
      <c r="J3154" s="261"/>
      <c r="K3154" s="263"/>
      <c r="L3154" s="261"/>
    </row>
    <row r="3155" spans="3:30" ht="17.45" customHeight="1" x14ac:dyDescent="0.25">
      <c r="C3155" s="8">
        <f t="shared" si="4295"/>
        <v>46251</v>
      </c>
      <c r="D3155" s="260"/>
      <c r="E3155" s="261"/>
      <c r="F3155" s="260"/>
      <c r="G3155" s="262"/>
      <c r="H3155" s="261"/>
      <c r="I3155" s="260"/>
      <c r="J3155" s="261"/>
      <c r="K3155" s="263"/>
      <c r="L3155" s="261"/>
    </row>
    <row r="3156" spans="3:30" ht="17.45" customHeight="1" x14ac:dyDescent="0.25">
      <c r="C3156" s="8">
        <f t="shared" si="4295"/>
        <v>46252</v>
      </c>
      <c r="D3156" s="260"/>
      <c r="E3156" s="261"/>
      <c r="F3156" s="260"/>
      <c r="G3156" s="262"/>
      <c r="H3156" s="261"/>
      <c r="I3156" s="260"/>
      <c r="J3156" s="261"/>
      <c r="K3156" s="263"/>
      <c r="L3156" s="261"/>
    </row>
    <row r="3157" spans="3:30" ht="17.45" customHeight="1" x14ac:dyDescent="0.25">
      <c r="C3157" s="8">
        <f t="shared" si="4295"/>
        <v>46253</v>
      </c>
      <c r="D3157" s="260"/>
      <c r="E3157" s="261"/>
      <c r="F3157" s="260"/>
      <c r="G3157" s="262"/>
      <c r="H3157" s="261"/>
      <c r="I3157" s="260"/>
      <c r="J3157" s="261"/>
      <c r="K3157" s="263"/>
      <c r="L3157" s="261"/>
    </row>
    <row r="3158" spans="3:30" ht="17.45" customHeight="1" x14ac:dyDescent="0.25">
      <c r="C3158" s="48">
        <f t="shared" si="4295"/>
        <v>46254</v>
      </c>
      <c r="D3158" s="428"/>
      <c r="E3158" s="429"/>
      <c r="F3158" s="428"/>
      <c r="G3158" s="430"/>
      <c r="H3158" s="429"/>
      <c r="I3158" s="428"/>
      <c r="J3158" s="429"/>
      <c r="K3158" s="431"/>
      <c r="L3158" s="429"/>
    </row>
    <row r="3159" spans="3:30" ht="17.45" customHeight="1" x14ac:dyDescent="0.25">
      <c r="C3159" s="8">
        <f t="shared" si="4295"/>
        <v>46255</v>
      </c>
      <c r="D3159" s="260"/>
      <c r="E3159" s="261"/>
      <c r="F3159" s="260"/>
      <c r="G3159" s="262"/>
      <c r="H3159" s="261"/>
      <c r="I3159" s="260"/>
      <c r="J3159" s="261"/>
      <c r="K3159" s="263"/>
      <c r="L3159" s="261"/>
    </row>
    <row r="3160" spans="3:30" ht="17.45" customHeight="1" x14ac:dyDescent="0.25">
      <c r="C3160" s="8">
        <f t="shared" si="4295"/>
        <v>46256</v>
      </c>
      <c r="D3160" s="260"/>
      <c r="E3160" s="261"/>
      <c r="F3160" s="260"/>
      <c r="G3160" s="262"/>
      <c r="H3160" s="261"/>
      <c r="I3160" s="260"/>
      <c r="J3160" s="261"/>
      <c r="K3160" s="263"/>
      <c r="L3160" s="261"/>
    </row>
    <row r="3161" spans="3:30" ht="17.45" customHeight="1" x14ac:dyDescent="0.25">
      <c r="C3161" s="8">
        <f t="shared" si="4295"/>
        <v>46257</v>
      </c>
      <c r="D3161" s="260"/>
      <c r="E3161" s="261"/>
      <c r="F3161" s="260"/>
      <c r="G3161" s="262"/>
      <c r="H3161" s="261"/>
      <c r="I3161" s="260"/>
      <c r="J3161" s="261"/>
      <c r="K3161" s="263"/>
      <c r="L3161" s="261"/>
    </row>
    <row r="3162" spans="3:30" ht="17.45" customHeight="1" x14ac:dyDescent="0.25">
      <c r="C3162" s="8">
        <f t="shared" si="4295"/>
        <v>46258</v>
      </c>
      <c r="D3162" s="260"/>
      <c r="E3162" s="261"/>
      <c r="F3162" s="260"/>
      <c r="G3162" s="262"/>
      <c r="H3162" s="261"/>
      <c r="I3162" s="260"/>
      <c r="J3162" s="261"/>
      <c r="K3162" s="263"/>
      <c r="L3162" s="261"/>
    </row>
    <row r="3163" spans="3:30" ht="17.45" customHeight="1" x14ac:dyDescent="0.25">
      <c r="C3163" s="8">
        <f t="shared" si="4295"/>
        <v>46259</v>
      </c>
      <c r="D3163" s="260"/>
      <c r="E3163" s="261"/>
      <c r="F3163" s="260"/>
      <c r="G3163" s="262"/>
      <c r="H3163" s="261"/>
      <c r="I3163" s="260"/>
      <c r="J3163" s="261"/>
      <c r="K3163" s="263"/>
      <c r="L3163" s="261"/>
    </row>
    <row r="3164" spans="3:30" ht="17.45" customHeight="1" x14ac:dyDescent="0.25">
      <c r="C3164" s="48">
        <f t="shared" si="4295"/>
        <v>46260</v>
      </c>
      <c r="D3164" s="275"/>
      <c r="E3164" s="276"/>
      <c r="F3164" s="275"/>
      <c r="G3164" s="277"/>
      <c r="H3164" s="276"/>
      <c r="I3164" s="275"/>
      <c r="J3164" s="276"/>
      <c r="K3164" s="278"/>
      <c r="L3164" s="276"/>
    </row>
    <row r="3165" spans="3:30" ht="17.45" customHeight="1" x14ac:dyDescent="0.25">
      <c r="C3165" s="8">
        <f t="shared" si="4295"/>
        <v>46261</v>
      </c>
      <c r="D3165" s="260"/>
      <c r="E3165" s="261"/>
      <c r="F3165" s="260"/>
      <c r="G3165" s="262"/>
      <c r="H3165" s="261"/>
      <c r="I3165" s="260"/>
      <c r="J3165" s="261"/>
      <c r="K3165" s="263"/>
      <c r="L3165" s="261"/>
    </row>
    <row r="3166" spans="3:30" ht="17.45" customHeight="1" thickBot="1" x14ac:dyDescent="0.3">
      <c r="C3166" s="8">
        <f t="shared" si="4295"/>
        <v>46262</v>
      </c>
      <c r="D3166" s="260"/>
      <c r="E3166" s="261"/>
      <c r="F3166" s="260"/>
      <c r="G3166" s="262"/>
      <c r="H3166" s="261"/>
      <c r="I3166" s="260"/>
      <c r="J3166" s="261"/>
      <c r="K3166" s="263"/>
      <c r="L3166" s="261"/>
    </row>
    <row r="3167" spans="3:30" ht="17.45" customHeight="1" thickBot="1" x14ac:dyDescent="0.3">
      <c r="C3167" s="8">
        <f t="shared" si="4295"/>
        <v>46263</v>
      </c>
      <c r="D3167" s="260"/>
      <c r="E3167" s="261"/>
      <c r="F3167" s="260"/>
      <c r="G3167" s="262"/>
      <c r="H3167" s="261"/>
      <c r="I3167" s="260"/>
      <c r="J3167" s="261"/>
      <c r="K3167" s="263"/>
      <c r="L3167" s="261"/>
      <c r="Z3167" s="514" t="s">
        <v>87</v>
      </c>
      <c r="AA3167" s="515">
        <v>2026</v>
      </c>
      <c r="AB3167" s="516"/>
      <c r="AC3167" s="516"/>
      <c r="AD3167" s="516"/>
    </row>
    <row r="3168" spans="3:30" ht="17.45" customHeight="1" x14ac:dyDescent="0.25">
      <c r="C3168" s="8">
        <f t="shared" si="4295"/>
        <v>46264</v>
      </c>
      <c r="D3168" s="260"/>
      <c r="E3168" s="261"/>
      <c r="F3168" s="260"/>
      <c r="G3168" s="262"/>
      <c r="H3168" s="261"/>
      <c r="I3168" s="260"/>
      <c r="J3168" s="261"/>
      <c r="K3168" s="263"/>
      <c r="L3168" s="261"/>
      <c r="Z3168" s="517" t="s">
        <v>35</v>
      </c>
      <c r="AA3168" s="517" t="s">
        <v>1</v>
      </c>
      <c r="AB3168" s="517" t="s">
        <v>2</v>
      </c>
      <c r="AC3168" s="517" t="s">
        <v>9</v>
      </c>
      <c r="AD3168" s="517" t="s">
        <v>12</v>
      </c>
    </row>
    <row r="3169" spans="3:30" ht="17.45" customHeight="1" x14ac:dyDescent="0.25">
      <c r="C3169" s="8">
        <f t="shared" ref="C3169:C3211" si="4298">C3168+1</f>
        <v>46265</v>
      </c>
      <c r="D3169" s="260"/>
      <c r="E3169" s="261"/>
      <c r="F3169" s="260"/>
      <c r="G3169" s="262"/>
      <c r="H3169" s="261"/>
      <c r="I3169" s="260"/>
      <c r="J3169" s="261"/>
      <c r="K3169" s="263"/>
      <c r="L3169" s="261"/>
      <c r="Z3169" s="518" t="s">
        <v>58</v>
      </c>
      <c r="AA3169" s="519" t="e">
        <f>AVERAGE(D3139:E3169)</f>
        <v>#DIV/0!</v>
      </c>
      <c r="AB3169" s="519" t="e">
        <f>AVERAGE(F3139:H3169)</f>
        <v>#DIV/0!</v>
      </c>
      <c r="AC3169" s="519" t="e">
        <f>AVERAGE(I3139:J3169)</f>
        <v>#DIV/0!</v>
      </c>
      <c r="AD3169" s="519" t="e">
        <f>AVERAGE(K3139:L3169)</f>
        <v>#DIV/0!</v>
      </c>
    </row>
    <row r="3170" spans="3:30" ht="17.45" customHeight="1" x14ac:dyDescent="0.25">
      <c r="C3170" s="48">
        <f t="shared" si="4298"/>
        <v>46266</v>
      </c>
      <c r="D3170" s="275"/>
      <c r="E3170" s="276"/>
      <c r="F3170" s="275"/>
      <c r="G3170" s="277"/>
      <c r="H3170" s="276"/>
      <c r="I3170" s="275"/>
      <c r="J3170" s="276"/>
      <c r="K3170" s="278"/>
      <c r="L3170" s="276"/>
      <c r="Z3170" s="518" t="s">
        <v>59</v>
      </c>
      <c r="AA3170" s="519">
        <f>MAX(D3139:E3169)</f>
        <v>0</v>
      </c>
      <c r="AB3170" s="519">
        <f>MAX(F3139:H3169)</f>
        <v>0</v>
      </c>
      <c r="AC3170" s="519">
        <f>MAX(I3139:J3169)</f>
        <v>0</v>
      </c>
      <c r="AD3170" s="519">
        <f>MAX(K3139:L3169)</f>
        <v>0</v>
      </c>
    </row>
    <row r="3171" spans="3:30" ht="17.45" customHeight="1" thickBot="1" x14ac:dyDescent="0.3">
      <c r="C3171" s="8">
        <f t="shared" si="4298"/>
        <v>46267</v>
      </c>
      <c r="D3171" s="260"/>
      <c r="E3171" s="261"/>
      <c r="F3171" s="260"/>
      <c r="G3171" s="262"/>
      <c r="H3171" s="261"/>
      <c r="I3171" s="260"/>
      <c r="J3171" s="261"/>
      <c r="K3171" s="263"/>
      <c r="L3171" s="261"/>
      <c r="Z3171" s="520" t="s">
        <v>128</v>
      </c>
      <c r="AA3171" s="521">
        <f>COUNTIF(D3139:E3169,"&gt;=0.075")</f>
        <v>0</v>
      </c>
      <c r="AB3171" s="521">
        <f>COUNTIF(F3139:H3169,"&gt;=0.075")</f>
        <v>0</v>
      </c>
      <c r="AC3171" s="521">
        <f>COUNTIF(I3139:J3169,"&gt;=0.075")</f>
        <v>0</v>
      </c>
      <c r="AD3171" s="521">
        <f>COUNTIF(K3139:L3169,"&gt;=0.075")</f>
        <v>0</v>
      </c>
    </row>
    <row r="3172" spans="3:30" ht="17.45" customHeight="1" thickBot="1" x14ac:dyDescent="0.3">
      <c r="C3172" s="8">
        <f t="shared" si="4298"/>
        <v>46268</v>
      </c>
      <c r="D3172" s="260"/>
      <c r="E3172" s="261"/>
      <c r="F3172" s="260"/>
      <c r="G3172" s="262"/>
      <c r="H3172" s="261"/>
      <c r="I3172" s="260"/>
      <c r="J3172" s="261"/>
      <c r="K3172" s="263"/>
      <c r="L3172" s="261"/>
      <c r="AC3172" s="664">
        <f>SUM(AA3171:AD3171)</f>
        <v>0</v>
      </c>
      <c r="AD3172" s="522" t="e">
        <f>AVERAGE(AA3169:AD3169)</f>
        <v>#DIV/0!</v>
      </c>
    </row>
    <row r="3173" spans="3:30" ht="17.45" customHeight="1" x14ac:dyDescent="0.25">
      <c r="C3173" s="8">
        <f t="shared" si="4298"/>
        <v>46269</v>
      </c>
      <c r="D3173" s="260"/>
      <c r="E3173" s="261"/>
      <c r="F3173" s="260"/>
      <c r="G3173" s="262"/>
      <c r="H3173" s="261"/>
      <c r="I3173" s="260"/>
      <c r="J3173" s="261"/>
      <c r="K3173" s="263"/>
      <c r="L3173" s="261"/>
      <c r="AA3173" s="605" t="e">
        <f>AA3169-AA3138</f>
        <v>#DIV/0!</v>
      </c>
      <c r="AB3173" s="605" t="e">
        <f t="shared" ref="AB3173:AD3173" si="4299">AB3169-AB3138</f>
        <v>#DIV/0!</v>
      </c>
      <c r="AC3173" s="605" t="e">
        <f t="shared" si="4299"/>
        <v>#DIV/0!</v>
      </c>
      <c r="AD3173" s="605" t="e">
        <f t="shared" si="4299"/>
        <v>#DIV/0!</v>
      </c>
    </row>
    <row r="3174" spans="3:30" ht="17.45" customHeight="1" x14ac:dyDescent="0.25">
      <c r="C3174" s="8">
        <f t="shared" si="4298"/>
        <v>46270</v>
      </c>
      <c r="D3174" s="260"/>
      <c r="E3174" s="261"/>
      <c r="F3174" s="260"/>
      <c r="G3174" s="262"/>
      <c r="H3174" s="261"/>
      <c r="I3174" s="260"/>
      <c r="J3174" s="261"/>
      <c r="K3174" s="263"/>
      <c r="L3174" s="261"/>
      <c r="AD3174" s="605" t="e">
        <f>AD3172-AD3141</f>
        <v>#DIV/0!</v>
      </c>
    </row>
    <row r="3175" spans="3:30" ht="17.45" customHeight="1" x14ac:dyDescent="0.25">
      <c r="C3175" s="8">
        <f t="shared" si="4298"/>
        <v>46271</v>
      </c>
      <c r="D3175" s="260"/>
      <c r="E3175" s="261"/>
      <c r="F3175" s="260"/>
      <c r="G3175" s="262"/>
      <c r="H3175" s="261"/>
      <c r="I3175" s="260"/>
      <c r="J3175" s="261"/>
      <c r="K3175" s="263"/>
      <c r="L3175" s="261"/>
    </row>
    <row r="3176" spans="3:30" ht="17.45" customHeight="1" x14ac:dyDescent="0.25">
      <c r="C3176" s="48">
        <f t="shared" si="4298"/>
        <v>46272</v>
      </c>
      <c r="D3176" s="275"/>
      <c r="E3176" s="276"/>
      <c r="F3176" s="275"/>
      <c r="G3176" s="277"/>
      <c r="H3176" s="276"/>
      <c r="I3176" s="275"/>
      <c r="J3176" s="276"/>
      <c r="K3176" s="278"/>
      <c r="L3176" s="276"/>
    </row>
    <row r="3177" spans="3:30" ht="17.45" customHeight="1" x14ac:dyDescent="0.25">
      <c r="C3177" s="8">
        <f t="shared" si="4298"/>
        <v>46273</v>
      </c>
      <c r="D3177" s="260"/>
      <c r="E3177" s="261"/>
      <c r="F3177" s="260"/>
      <c r="G3177" s="262"/>
      <c r="H3177" s="261"/>
      <c r="I3177" s="260"/>
      <c r="J3177" s="261"/>
      <c r="K3177" s="263"/>
      <c r="L3177" s="261"/>
    </row>
    <row r="3178" spans="3:30" ht="17.45" customHeight="1" x14ac:dyDescent="0.25">
      <c r="C3178" s="8">
        <f t="shared" si="4298"/>
        <v>46274</v>
      </c>
      <c r="D3178" s="260"/>
      <c r="E3178" s="261"/>
      <c r="F3178" s="260"/>
      <c r="G3178" s="262"/>
      <c r="H3178" s="261"/>
      <c r="I3178" s="260"/>
      <c r="J3178" s="261"/>
      <c r="K3178" s="263"/>
      <c r="L3178" s="261"/>
    </row>
    <row r="3179" spans="3:30" ht="17.45" customHeight="1" x14ac:dyDescent="0.25">
      <c r="C3179" s="8">
        <f t="shared" si="4298"/>
        <v>46275</v>
      </c>
      <c r="D3179" s="260"/>
      <c r="E3179" s="261"/>
      <c r="F3179" s="260"/>
      <c r="G3179" s="262"/>
      <c r="H3179" s="261"/>
      <c r="I3179" s="260"/>
      <c r="J3179" s="261"/>
      <c r="K3179" s="263"/>
      <c r="L3179" s="261"/>
    </row>
    <row r="3180" spans="3:30" ht="17.45" customHeight="1" x14ac:dyDescent="0.25">
      <c r="C3180" s="8">
        <f t="shared" si="4298"/>
        <v>46276</v>
      </c>
      <c r="D3180" s="260"/>
      <c r="E3180" s="261"/>
      <c r="F3180" s="260"/>
      <c r="G3180" s="262"/>
      <c r="H3180" s="261"/>
      <c r="I3180" s="260"/>
      <c r="J3180" s="261"/>
      <c r="K3180" s="263"/>
      <c r="L3180" s="261"/>
    </row>
    <row r="3181" spans="3:30" ht="17.45" customHeight="1" x14ac:dyDescent="0.25">
      <c r="C3181" s="8">
        <f t="shared" si="4298"/>
        <v>46277</v>
      </c>
      <c r="D3181" s="260"/>
      <c r="E3181" s="261"/>
      <c r="F3181" s="260"/>
      <c r="G3181" s="262"/>
      <c r="H3181" s="261"/>
      <c r="I3181" s="260"/>
      <c r="J3181" s="261"/>
      <c r="K3181" s="263"/>
      <c r="L3181" s="261"/>
    </row>
    <row r="3182" spans="3:30" ht="17.45" customHeight="1" x14ac:dyDescent="0.25">
      <c r="C3182" s="48">
        <f t="shared" si="4298"/>
        <v>46278</v>
      </c>
      <c r="D3182" s="428"/>
      <c r="E3182" s="429"/>
      <c r="F3182" s="428"/>
      <c r="G3182" s="430"/>
      <c r="H3182" s="429"/>
      <c r="I3182" s="428"/>
      <c r="J3182" s="429"/>
      <c r="K3182" s="431"/>
      <c r="L3182" s="429"/>
    </row>
    <row r="3183" spans="3:30" ht="17.45" customHeight="1" x14ac:dyDescent="0.25">
      <c r="C3183" s="8">
        <f t="shared" si="4298"/>
        <v>46279</v>
      </c>
      <c r="D3183" s="260"/>
      <c r="E3183" s="261"/>
      <c r="F3183" s="260"/>
      <c r="G3183" s="262"/>
      <c r="H3183" s="261"/>
      <c r="I3183" s="260"/>
      <c r="J3183" s="261"/>
      <c r="K3183" s="263"/>
      <c r="L3183" s="261"/>
    </row>
    <row r="3184" spans="3:30" ht="17.45" customHeight="1" x14ac:dyDescent="0.25">
      <c r="C3184" s="8">
        <f t="shared" si="4298"/>
        <v>46280</v>
      </c>
      <c r="D3184" s="260"/>
      <c r="E3184" s="261"/>
      <c r="F3184" s="260"/>
      <c r="G3184" s="262"/>
      <c r="H3184" s="261"/>
      <c r="I3184" s="260"/>
      <c r="J3184" s="261"/>
      <c r="K3184" s="263"/>
      <c r="L3184" s="261"/>
    </row>
    <row r="3185" spans="3:30" ht="17.45" customHeight="1" x14ac:dyDescent="0.25">
      <c r="C3185" s="8">
        <f t="shared" si="4298"/>
        <v>46281</v>
      </c>
      <c r="D3185" s="260"/>
      <c r="E3185" s="261"/>
      <c r="F3185" s="260"/>
      <c r="G3185" s="262"/>
      <c r="H3185" s="261"/>
      <c r="I3185" s="260"/>
      <c r="J3185" s="261"/>
      <c r="K3185" s="263"/>
      <c r="L3185" s="261"/>
    </row>
    <row r="3186" spans="3:30" ht="17.45" customHeight="1" x14ac:dyDescent="0.25">
      <c r="C3186" s="8">
        <f t="shared" si="4298"/>
        <v>46282</v>
      </c>
      <c r="D3186" s="260"/>
      <c r="E3186" s="261"/>
      <c r="F3186" s="260"/>
      <c r="G3186" s="262"/>
      <c r="H3186" s="261"/>
      <c r="I3186" s="260"/>
      <c r="J3186" s="261"/>
      <c r="K3186" s="263"/>
      <c r="L3186" s="261"/>
    </row>
    <row r="3187" spans="3:30" ht="17.45" customHeight="1" x14ac:dyDescent="0.25">
      <c r="C3187" s="8">
        <f t="shared" si="4298"/>
        <v>46283</v>
      </c>
      <c r="D3187" s="260"/>
      <c r="E3187" s="261"/>
      <c r="F3187" s="260"/>
      <c r="G3187" s="262"/>
      <c r="H3187" s="261"/>
      <c r="I3187" s="260"/>
      <c r="J3187" s="261"/>
      <c r="K3187" s="263"/>
      <c r="L3187" s="261"/>
    </row>
    <row r="3188" spans="3:30" ht="17.45" customHeight="1" x14ac:dyDescent="0.25">
      <c r="C3188" s="48">
        <f t="shared" si="4298"/>
        <v>46284</v>
      </c>
      <c r="D3188" s="275"/>
      <c r="E3188" s="276"/>
      <c r="F3188" s="275"/>
      <c r="G3188" s="277"/>
      <c r="H3188" s="276"/>
      <c r="I3188" s="275"/>
      <c r="J3188" s="276"/>
      <c r="K3188" s="278"/>
      <c r="L3188" s="276"/>
    </row>
    <row r="3189" spans="3:30" ht="17.45" customHeight="1" x14ac:dyDescent="0.25">
      <c r="C3189" s="8">
        <f t="shared" si="4298"/>
        <v>46285</v>
      </c>
      <c r="D3189" s="260"/>
      <c r="E3189" s="261"/>
      <c r="F3189" s="260"/>
      <c r="G3189" s="262"/>
      <c r="H3189" s="261"/>
      <c r="I3189" s="260"/>
      <c r="J3189" s="261"/>
      <c r="K3189" s="263"/>
      <c r="L3189" s="261"/>
    </row>
    <row r="3190" spans="3:30" ht="17.45" customHeight="1" x14ac:dyDescent="0.25">
      <c r="C3190" s="8">
        <f t="shared" si="4298"/>
        <v>46286</v>
      </c>
      <c r="D3190" s="260"/>
      <c r="E3190" s="261"/>
      <c r="F3190" s="260"/>
      <c r="G3190" s="262"/>
      <c r="H3190" s="261"/>
      <c r="I3190" s="260"/>
      <c r="J3190" s="261"/>
      <c r="K3190" s="263"/>
      <c r="L3190" s="261"/>
    </row>
    <row r="3191" spans="3:30" ht="17.45" customHeight="1" x14ac:dyDescent="0.25">
      <c r="C3191" s="8">
        <f t="shared" si="4298"/>
        <v>46287</v>
      </c>
      <c r="D3191" s="260"/>
      <c r="E3191" s="261"/>
      <c r="F3191" s="260"/>
      <c r="G3191" s="262"/>
      <c r="H3191" s="261"/>
      <c r="I3191" s="260"/>
      <c r="J3191" s="261"/>
      <c r="K3191" s="263"/>
      <c r="L3191" s="261"/>
    </row>
    <row r="3192" spans="3:30" ht="17.45" customHeight="1" x14ac:dyDescent="0.25">
      <c r="C3192" s="8">
        <f t="shared" si="4298"/>
        <v>46288</v>
      </c>
      <c r="D3192" s="260"/>
      <c r="E3192" s="261"/>
      <c r="F3192" s="260"/>
      <c r="G3192" s="262"/>
      <c r="H3192" s="261"/>
      <c r="I3192" s="260"/>
      <c r="J3192" s="261"/>
      <c r="K3192" s="263"/>
      <c r="L3192" s="261"/>
    </row>
    <row r="3193" spans="3:30" ht="17.45" customHeight="1" x14ac:dyDescent="0.25">
      <c r="C3193" s="8">
        <f t="shared" si="4298"/>
        <v>46289</v>
      </c>
      <c r="D3193" s="260"/>
      <c r="E3193" s="261"/>
      <c r="F3193" s="260"/>
      <c r="G3193" s="262"/>
      <c r="H3193" s="261"/>
      <c r="I3193" s="260"/>
      <c r="J3193" s="261"/>
      <c r="K3193" s="263"/>
      <c r="L3193" s="261"/>
    </row>
    <row r="3194" spans="3:30" ht="17.45" customHeight="1" x14ac:dyDescent="0.25">
      <c r="C3194" s="48">
        <f t="shared" si="4298"/>
        <v>46290</v>
      </c>
      <c r="D3194" s="275"/>
      <c r="E3194" s="276"/>
      <c r="F3194" s="275"/>
      <c r="G3194" s="277"/>
      <c r="H3194" s="276"/>
      <c r="I3194" s="275"/>
      <c r="J3194" s="276"/>
      <c r="K3194" s="278"/>
      <c r="L3194" s="276"/>
    </row>
    <row r="3195" spans="3:30" ht="17.45" customHeight="1" x14ac:dyDescent="0.25">
      <c r="C3195" s="8">
        <f t="shared" si="4298"/>
        <v>46291</v>
      </c>
      <c r="D3195" s="260"/>
      <c r="E3195" s="261"/>
      <c r="F3195" s="260"/>
      <c r="G3195" s="262"/>
      <c r="H3195" s="261"/>
      <c r="I3195" s="260"/>
      <c r="J3195" s="261"/>
      <c r="K3195" s="263"/>
      <c r="L3195" s="261"/>
    </row>
    <row r="3196" spans="3:30" ht="17.45" customHeight="1" thickBot="1" x14ac:dyDescent="0.3">
      <c r="C3196" s="8">
        <f t="shared" si="4298"/>
        <v>46292</v>
      </c>
      <c r="D3196" s="260"/>
      <c r="E3196" s="261"/>
      <c r="F3196" s="260"/>
      <c r="G3196" s="262"/>
      <c r="H3196" s="261"/>
      <c r="I3196" s="260"/>
      <c r="J3196" s="261"/>
      <c r="K3196" s="263"/>
      <c r="L3196" s="261"/>
    </row>
    <row r="3197" spans="3:30" ht="17.45" customHeight="1" thickBot="1" x14ac:dyDescent="0.3">
      <c r="C3197" s="8">
        <f t="shared" si="4298"/>
        <v>46293</v>
      </c>
      <c r="D3197" s="260"/>
      <c r="E3197" s="261"/>
      <c r="F3197" s="260"/>
      <c r="G3197" s="262"/>
      <c r="H3197" s="261"/>
      <c r="I3197" s="260"/>
      <c r="J3197" s="261"/>
      <c r="K3197" s="263"/>
      <c r="L3197" s="261"/>
      <c r="Z3197" s="514" t="s">
        <v>86</v>
      </c>
      <c r="AA3197" s="515">
        <v>2026</v>
      </c>
      <c r="AB3197" s="516"/>
      <c r="AC3197" s="516"/>
      <c r="AD3197" s="516"/>
    </row>
    <row r="3198" spans="3:30" ht="17.45" customHeight="1" x14ac:dyDescent="0.25">
      <c r="C3198" s="8">
        <f t="shared" si="4298"/>
        <v>46294</v>
      </c>
      <c r="D3198" s="260"/>
      <c r="E3198" s="261"/>
      <c r="F3198" s="260"/>
      <c r="G3198" s="262"/>
      <c r="H3198" s="261"/>
      <c r="I3198" s="260"/>
      <c r="J3198" s="261"/>
      <c r="K3198" s="263"/>
      <c r="L3198" s="261"/>
      <c r="Z3198" s="517" t="s">
        <v>35</v>
      </c>
      <c r="AA3198" s="517" t="s">
        <v>1</v>
      </c>
      <c r="AB3198" s="517" t="s">
        <v>2</v>
      </c>
      <c r="AC3198" s="517" t="s">
        <v>9</v>
      </c>
      <c r="AD3198" s="517" t="s">
        <v>12</v>
      </c>
    </row>
    <row r="3199" spans="3:30" ht="17.45" customHeight="1" x14ac:dyDescent="0.25">
      <c r="C3199" s="8">
        <f t="shared" si="4298"/>
        <v>46295</v>
      </c>
      <c r="D3199" s="260"/>
      <c r="E3199" s="261"/>
      <c r="F3199" s="260"/>
      <c r="G3199" s="262"/>
      <c r="H3199" s="261"/>
      <c r="I3199" s="260"/>
      <c r="J3199" s="261"/>
      <c r="K3199" s="263"/>
      <c r="L3199" s="261"/>
      <c r="Z3199" s="518" t="s">
        <v>58</v>
      </c>
      <c r="AA3199" s="519" t="e">
        <f>AVERAGE(D3170:E3199)</f>
        <v>#DIV/0!</v>
      </c>
      <c r="AB3199" s="519" t="e">
        <f>AVERAGE(F3170:H3199)</f>
        <v>#DIV/0!</v>
      </c>
      <c r="AC3199" s="519" t="e">
        <f>AVERAGE(I3170:J3199)</f>
        <v>#DIV/0!</v>
      </c>
      <c r="AD3199" s="519" t="e">
        <f>AVERAGE(K3170:L3199)</f>
        <v>#DIV/0!</v>
      </c>
    </row>
    <row r="3200" spans="3:30" ht="17.45" customHeight="1" x14ac:dyDescent="0.25">
      <c r="C3200" s="48">
        <f t="shared" si="4298"/>
        <v>46296</v>
      </c>
      <c r="D3200" s="428"/>
      <c r="E3200" s="429"/>
      <c r="F3200" s="428"/>
      <c r="G3200" s="430"/>
      <c r="H3200" s="429"/>
      <c r="I3200" s="428"/>
      <c r="J3200" s="429"/>
      <c r="K3200" s="431"/>
      <c r="L3200" s="429"/>
      <c r="Z3200" s="518" t="s">
        <v>59</v>
      </c>
      <c r="AA3200" s="519">
        <f>MAX(D3170:E3199)</f>
        <v>0</v>
      </c>
      <c r="AB3200" s="519">
        <f>MAX(F3170:H3199)</f>
        <v>0</v>
      </c>
      <c r="AC3200" s="519">
        <f>MAX(I3170:J3199)</f>
        <v>0</v>
      </c>
      <c r="AD3200" s="519">
        <f>MAX(K3170:L3199)</f>
        <v>0</v>
      </c>
    </row>
    <row r="3201" spans="3:30" ht="17.45" customHeight="1" thickBot="1" x14ac:dyDescent="0.3">
      <c r="C3201" s="8">
        <f t="shared" si="4298"/>
        <v>46297</v>
      </c>
      <c r="D3201" s="260"/>
      <c r="E3201" s="261"/>
      <c r="F3201" s="260"/>
      <c r="G3201" s="262"/>
      <c r="H3201" s="261"/>
      <c r="I3201" s="260"/>
      <c r="J3201" s="261"/>
      <c r="K3201" s="263"/>
      <c r="L3201" s="261"/>
      <c r="Z3201" s="520" t="s">
        <v>128</v>
      </c>
      <c r="AA3201" s="521">
        <f>COUNTIF(D3170:E3199,"&gt;=0.075")</f>
        <v>0</v>
      </c>
      <c r="AB3201" s="521">
        <f>COUNTIF(F3170:H3199,"&gt;=0.075")</f>
        <v>0</v>
      </c>
      <c r="AC3201" s="521">
        <f>COUNTIF(I3170:J3199,"&gt;=0.075")</f>
        <v>0</v>
      </c>
      <c r="AD3201" s="521">
        <f>COUNTIF(K3170:L3199,"&gt;=0.075")</f>
        <v>0</v>
      </c>
    </row>
    <row r="3202" spans="3:30" ht="17.45" customHeight="1" thickBot="1" x14ac:dyDescent="0.3">
      <c r="C3202" s="8">
        <f t="shared" si="4298"/>
        <v>46298</v>
      </c>
      <c r="D3202" s="260"/>
      <c r="E3202" s="261"/>
      <c r="F3202" s="260"/>
      <c r="G3202" s="262"/>
      <c r="H3202" s="261"/>
      <c r="I3202" s="260"/>
      <c r="J3202" s="261"/>
      <c r="K3202" s="263"/>
      <c r="L3202" s="261"/>
      <c r="AC3202" s="664">
        <f>SUM(AA3201:AD3201)</f>
        <v>0</v>
      </c>
      <c r="AD3202" s="522" t="e">
        <f>AVERAGE(AA3199:AD3199)</f>
        <v>#DIV/0!</v>
      </c>
    </row>
    <row r="3203" spans="3:30" ht="17.45" customHeight="1" x14ac:dyDescent="0.25">
      <c r="C3203" s="8">
        <f t="shared" si="4298"/>
        <v>46299</v>
      </c>
      <c r="D3203" s="260"/>
      <c r="E3203" s="261"/>
      <c r="F3203" s="260"/>
      <c r="G3203" s="262"/>
      <c r="H3203" s="261"/>
      <c r="I3203" s="260"/>
      <c r="J3203" s="261"/>
      <c r="K3203" s="263"/>
      <c r="L3203" s="261"/>
      <c r="AA3203" s="605" t="e">
        <f>AA3199-AA3169</f>
        <v>#DIV/0!</v>
      </c>
      <c r="AB3203" s="605" t="e">
        <f t="shared" ref="AB3203:AD3203" si="4300">AB3199-AB3169</f>
        <v>#DIV/0!</v>
      </c>
      <c r="AC3203" s="605" t="e">
        <f t="shared" si="4300"/>
        <v>#DIV/0!</v>
      </c>
      <c r="AD3203" s="605" t="e">
        <f t="shared" si="4300"/>
        <v>#DIV/0!</v>
      </c>
    </row>
    <row r="3204" spans="3:30" ht="17.45" customHeight="1" x14ac:dyDescent="0.25">
      <c r="C3204" s="8">
        <f t="shared" si="4298"/>
        <v>46300</v>
      </c>
      <c r="D3204" s="260"/>
      <c r="E3204" s="261"/>
      <c r="F3204" s="260"/>
      <c r="G3204" s="262"/>
      <c r="H3204" s="261"/>
      <c r="I3204" s="260"/>
      <c r="J3204" s="261"/>
      <c r="K3204" s="263"/>
      <c r="L3204" s="261"/>
      <c r="AD3204" s="605" t="e">
        <f>AD3202-AD3172</f>
        <v>#DIV/0!</v>
      </c>
    </row>
    <row r="3205" spans="3:30" ht="17.45" customHeight="1" x14ac:dyDescent="0.25">
      <c r="C3205" s="8">
        <f t="shared" si="4298"/>
        <v>46301</v>
      </c>
      <c r="D3205" s="260"/>
      <c r="E3205" s="261"/>
      <c r="F3205" s="260"/>
      <c r="G3205" s="262"/>
      <c r="H3205" s="261"/>
      <c r="I3205" s="260"/>
      <c r="J3205" s="261"/>
      <c r="K3205" s="263"/>
      <c r="L3205" s="261"/>
    </row>
    <row r="3206" spans="3:30" ht="17.45" customHeight="1" x14ac:dyDescent="0.25">
      <c r="C3206" s="48">
        <f t="shared" si="4298"/>
        <v>46302</v>
      </c>
      <c r="D3206" s="275"/>
      <c r="E3206" s="276"/>
      <c r="F3206" s="275"/>
      <c r="G3206" s="277"/>
      <c r="H3206" s="276"/>
      <c r="I3206" s="275"/>
      <c r="J3206" s="276"/>
      <c r="K3206" s="278"/>
      <c r="L3206" s="276"/>
    </row>
    <row r="3207" spans="3:30" ht="17.45" customHeight="1" x14ac:dyDescent="0.25">
      <c r="C3207" s="8">
        <f t="shared" si="4298"/>
        <v>46303</v>
      </c>
      <c r="D3207" s="260"/>
      <c r="E3207" s="261"/>
      <c r="F3207" s="260"/>
      <c r="G3207" s="262"/>
      <c r="H3207" s="261"/>
      <c r="I3207" s="260"/>
      <c r="J3207" s="261"/>
      <c r="K3207" s="263"/>
      <c r="L3207" s="261"/>
    </row>
    <row r="3208" spans="3:30" ht="17.45" customHeight="1" x14ac:dyDescent="0.25">
      <c r="C3208" s="8">
        <f t="shared" si="4298"/>
        <v>46304</v>
      </c>
      <c r="D3208" s="260"/>
      <c r="E3208" s="261"/>
      <c r="F3208" s="260"/>
      <c r="G3208" s="262"/>
      <c r="H3208" s="261"/>
      <c r="I3208" s="260"/>
      <c r="J3208" s="261"/>
      <c r="K3208" s="263"/>
      <c r="L3208" s="261"/>
    </row>
    <row r="3209" spans="3:30" ht="17.45" customHeight="1" x14ac:dyDescent="0.25">
      <c r="C3209" s="8">
        <f t="shared" si="4298"/>
        <v>46305</v>
      </c>
      <c r="D3209" s="260"/>
      <c r="E3209" s="261"/>
      <c r="F3209" s="260"/>
      <c r="G3209" s="262"/>
      <c r="H3209" s="261"/>
      <c r="I3209" s="260"/>
      <c r="J3209" s="261"/>
      <c r="K3209" s="263"/>
      <c r="L3209" s="261"/>
    </row>
    <row r="3210" spans="3:30" ht="17.45" customHeight="1" x14ac:dyDescent="0.25">
      <c r="C3210" s="8">
        <f t="shared" si="4298"/>
        <v>46306</v>
      </c>
      <c r="D3210" s="260"/>
      <c r="E3210" s="261"/>
      <c r="F3210" s="260"/>
      <c r="G3210" s="262"/>
      <c r="H3210" s="261"/>
      <c r="I3210" s="260"/>
      <c r="J3210" s="261"/>
      <c r="K3210" s="263"/>
      <c r="L3210" s="261"/>
    </row>
    <row r="3211" spans="3:30" ht="17.45" customHeight="1" x14ac:dyDescent="0.25">
      <c r="C3211" s="8">
        <f t="shared" si="4298"/>
        <v>46307</v>
      </c>
      <c r="D3211" s="260"/>
      <c r="E3211" s="261"/>
      <c r="F3211" s="260"/>
      <c r="G3211" s="262"/>
      <c r="H3211" s="261"/>
      <c r="I3211" s="260"/>
      <c r="J3211" s="261"/>
      <c r="K3211" s="263"/>
      <c r="L3211" s="261"/>
    </row>
    <row r="3212" spans="3:30" ht="17.45" customHeight="1" x14ac:dyDescent="0.25">
      <c r="C3212" s="48">
        <f t="shared" ref="C3212:C3235" si="4301">C3211+1</f>
        <v>46308</v>
      </c>
      <c r="D3212" s="275"/>
      <c r="E3212" s="276"/>
      <c r="F3212" s="275"/>
      <c r="G3212" s="277"/>
      <c r="H3212" s="276"/>
      <c r="I3212" s="275"/>
      <c r="J3212" s="276"/>
      <c r="K3212" s="278"/>
      <c r="L3212" s="276"/>
    </row>
    <row r="3213" spans="3:30" ht="17.45" customHeight="1" x14ac:dyDescent="0.25">
      <c r="C3213" s="8">
        <f t="shared" si="4301"/>
        <v>46309</v>
      </c>
      <c r="D3213" s="260"/>
      <c r="E3213" s="261"/>
      <c r="F3213" s="260"/>
      <c r="G3213" s="262"/>
      <c r="H3213" s="261"/>
      <c r="I3213" s="260"/>
      <c r="J3213" s="261"/>
      <c r="K3213" s="263"/>
      <c r="L3213" s="261"/>
    </row>
    <row r="3214" spans="3:30" ht="17.45" customHeight="1" x14ac:dyDescent="0.25">
      <c r="C3214" s="8">
        <f t="shared" si="4301"/>
        <v>46310</v>
      </c>
      <c r="D3214" s="260"/>
      <c r="E3214" s="261"/>
      <c r="F3214" s="260"/>
      <c r="G3214" s="262"/>
      <c r="H3214" s="261"/>
      <c r="I3214" s="260"/>
      <c r="J3214" s="261"/>
      <c r="K3214" s="263"/>
      <c r="L3214" s="261"/>
    </row>
    <row r="3215" spans="3:30" ht="17.45" customHeight="1" x14ac:dyDescent="0.25">
      <c r="C3215" s="8">
        <f t="shared" si="4301"/>
        <v>46311</v>
      </c>
      <c r="D3215" s="260"/>
      <c r="E3215" s="261"/>
      <c r="F3215" s="260"/>
      <c r="G3215" s="262"/>
      <c r="H3215" s="261"/>
      <c r="I3215" s="260"/>
      <c r="J3215" s="261"/>
      <c r="K3215" s="263"/>
      <c r="L3215" s="261"/>
    </row>
    <row r="3216" spans="3:30" ht="17.45" customHeight="1" x14ac:dyDescent="0.25">
      <c r="C3216" s="8">
        <f t="shared" si="4301"/>
        <v>46312</v>
      </c>
      <c r="D3216" s="260"/>
      <c r="E3216" s="261"/>
      <c r="F3216" s="260"/>
      <c r="G3216" s="262"/>
      <c r="H3216" s="261"/>
      <c r="I3216" s="260"/>
      <c r="J3216" s="261"/>
      <c r="K3216" s="263"/>
      <c r="L3216" s="261"/>
    </row>
    <row r="3217" spans="3:30" ht="17.45" customHeight="1" x14ac:dyDescent="0.25">
      <c r="C3217" s="8">
        <f t="shared" si="4301"/>
        <v>46313</v>
      </c>
      <c r="D3217" s="260"/>
      <c r="E3217" s="261"/>
      <c r="F3217" s="260"/>
      <c r="G3217" s="262"/>
      <c r="H3217" s="261"/>
      <c r="I3217" s="260"/>
      <c r="J3217" s="261"/>
      <c r="K3217" s="263"/>
      <c r="L3217" s="261"/>
    </row>
    <row r="3218" spans="3:30" ht="17.45" customHeight="1" x14ac:dyDescent="0.25">
      <c r="C3218" s="48">
        <f t="shared" si="4301"/>
        <v>46314</v>
      </c>
      <c r="D3218" s="275"/>
      <c r="E3218" s="276"/>
      <c r="F3218" s="275"/>
      <c r="G3218" s="277"/>
      <c r="H3218" s="276"/>
      <c r="I3218" s="275"/>
      <c r="J3218" s="276"/>
      <c r="K3218" s="278"/>
      <c r="L3218" s="276"/>
    </row>
    <row r="3219" spans="3:30" ht="17.45" customHeight="1" x14ac:dyDescent="0.25">
      <c r="C3219" s="8">
        <f t="shared" si="4301"/>
        <v>46315</v>
      </c>
      <c r="D3219" s="260"/>
      <c r="E3219" s="261"/>
      <c r="F3219" s="260"/>
      <c r="G3219" s="262"/>
      <c r="H3219" s="261"/>
      <c r="I3219" s="260"/>
      <c r="J3219" s="261"/>
      <c r="K3219" s="263"/>
      <c r="L3219" s="261"/>
    </row>
    <row r="3220" spans="3:30" ht="17.45" customHeight="1" x14ac:dyDescent="0.25">
      <c r="C3220" s="8">
        <f t="shared" si="4301"/>
        <v>46316</v>
      </c>
      <c r="D3220" s="260"/>
      <c r="E3220" s="261"/>
      <c r="F3220" s="260"/>
      <c r="G3220" s="262"/>
      <c r="H3220" s="261"/>
      <c r="I3220" s="260"/>
      <c r="J3220" s="261"/>
      <c r="K3220" s="263"/>
      <c r="L3220" s="261"/>
    </row>
    <row r="3221" spans="3:30" ht="17.45" customHeight="1" x14ac:dyDescent="0.25">
      <c r="C3221" s="8">
        <f t="shared" si="4301"/>
        <v>46317</v>
      </c>
      <c r="D3221" s="260"/>
      <c r="E3221" s="261"/>
      <c r="F3221" s="260"/>
      <c r="G3221" s="262"/>
      <c r="H3221" s="261"/>
      <c r="I3221" s="260"/>
      <c r="J3221" s="261"/>
      <c r="K3221" s="263"/>
      <c r="L3221" s="261"/>
    </row>
    <row r="3222" spans="3:30" ht="17.45" customHeight="1" x14ac:dyDescent="0.25">
      <c r="C3222" s="8">
        <f t="shared" si="4301"/>
        <v>46318</v>
      </c>
      <c r="D3222" s="260"/>
      <c r="E3222" s="261"/>
      <c r="F3222" s="260"/>
      <c r="G3222" s="262"/>
      <c r="H3222" s="261"/>
      <c r="I3222" s="260"/>
      <c r="J3222" s="261"/>
      <c r="K3222" s="263"/>
      <c r="L3222" s="261"/>
    </row>
    <row r="3223" spans="3:30" ht="17.45" customHeight="1" x14ac:dyDescent="0.25">
      <c r="C3223" s="8">
        <f t="shared" si="4301"/>
        <v>46319</v>
      </c>
      <c r="D3223" s="260"/>
      <c r="E3223" s="261"/>
      <c r="F3223" s="260"/>
      <c r="G3223" s="262"/>
      <c r="H3223" s="261"/>
      <c r="I3223" s="260"/>
      <c r="J3223" s="261"/>
      <c r="K3223" s="263"/>
      <c r="L3223" s="261"/>
    </row>
    <row r="3224" spans="3:30" ht="17.45" customHeight="1" x14ac:dyDescent="0.25">
      <c r="C3224" s="48">
        <f t="shared" si="4301"/>
        <v>46320</v>
      </c>
      <c r="D3224" s="275"/>
      <c r="E3224" s="276"/>
      <c r="F3224" s="275"/>
      <c r="G3224" s="277"/>
      <c r="H3224" s="276"/>
      <c r="I3224" s="275"/>
      <c r="J3224" s="276"/>
      <c r="K3224" s="278"/>
      <c r="L3224" s="276"/>
    </row>
    <row r="3225" spans="3:30" ht="17.45" customHeight="1" x14ac:dyDescent="0.25">
      <c r="C3225" s="8">
        <f t="shared" si="4301"/>
        <v>46321</v>
      </c>
      <c r="D3225" s="260"/>
      <c r="E3225" s="261"/>
      <c r="F3225" s="260"/>
      <c r="G3225" s="262"/>
      <c r="H3225" s="261"/>
      <c r="I3225" s="260"/>
      <c r="J3225" s="261"/>
      <c r="K3225" s="263"/>
      <c r="L3225" s="261"/>
    </row>
    <row r="3226" spans="3:30" ht="17.45" customHeight="1" x14ac:dyDescent="0.25">
      <c r="C3226" s="8">
        <f t="shared" si="4301"/>
        <v>46322</v>
      </c>
      <c r="D3226" s="260"/>
      <c r="E3226" s="261"/>
      <c r="F3226" s="260"/>
      <c r="G3226" s="262"/>
      <c r="H3226" s="261"/>
      <c r="I3226" s="260"/>
      <c r="J3226" s="261"/>
      <c r="K3226" s="263"/>
      <c r="L3226" s="261"/>
    </row>
    <row r="3227" spans="3:30" ht="17.45" customHeight="1" thickBot="1" x14ac:dyDescent="0.3">
      <c r="C3227" s="8">
        <f t="shared" si="4301"/>
        <v>46323</v>
      </c>
      <c r="D3227" s="260"/>
      <c r="E3227" s="261"/>
      <c r="F3227" s="260"/>
      <c r="G3227" s="262"/>
      <c r="H3227" s="261"/>
      <c r="I3227" s="260"/>
      <c r="J3227" s="261"/>
      <c r="K3227" s="263"/>
      <c r="L3227" s="261"/>
    </row>
    <row r="3228" spans="3:30" ht="17.45" customHeight="1" thickBot="1" x14ac:dyDescent="0.3">
      <c r="C3228" s="8">
        <f t="shared" si="4301"/>
        <v>46324</v>
      </c>
      <c r="D3228" s="260"/>
      <c r="E3228" s="261"/>
      <c r="F3228" s="260"/>
      <c r="G3228" s="262"/>
      <c r="H3228" s="261"/>
      <c r="I3228" s="260"/>
      <c r="J3228" s="261"/>
      <c r="K3228" s="263"/>
      <c r="L3228" s="261"/>
      <c r="Z3228" s="514" t="s">
        <v>85</v>
      </c>
      <c r="AA3228" s="515">
        <v>2026</v>
      </c>
      <c r="AB3228" s="516"/>
      <c r="AC3228" s="516"/>
      <c r="AD3228" s="516"/>
    </row>
    <row r="3229" spans="3:30" ht="17.45" customHeight="1" x14ac:dyDescent="0.25">
      <c r="C3229" s="8">
        <f t="shared" si="4301"/>
        <v>46325</v>
      </c>
      <c r="D3229" s="260"/>
      <c r="E3229" s="261"/>
      <c r="F3229" s="260"/>
      <c r="G3229" s="262"/>
      <c r="H3229" s="261"/>
      <c r="I3229" s="260"/>
      <c r="J3229" s="261"/>
      <c r="K3229" s="263"/>
      <c r="L3229" s="261"/>
      <c r="Z3229" s="517" t="s">
        <v>35</v>
      </c>
      <c r="AA3229" s="517" t="s">
        <v>1</v>
      </c>
      <c r="AB3229" s="517" t="s">
        <v>2</v>
      </c>
      <c r="AC3229" s="517" t="s">
        <v>9</v>
      </c>
      <c r="AD3229" s="517" t="s">
        <v>12</v>
      </c>
    </row>
    <row r="3230" spans="3:30" ht="17.45" customHeight="1" x14ac:dyDescent="0.25">
      <c r="C3230" s="48">
        <f t="shared" si="4301"/>
        <v>46326</v>
      </c>
      <c r="D3230" s="275"/>
      <c r="E3230" s="276"/>
      <c r="F3230" s="275"/>
      <c r="G3230" s="277"/>
      <c r="H3230" s="276"/>
      <c r="I3230" s="275"/>
      <c r="J3230" s="276"/>
      <c r="K3230" s="278"/>
      <c r="L3230" s="276"/>
      <c r="Z3230" s="518" t="s">
        <v>58</v>
      </c>
      <c r="AA3230" s="519" t="e">
        <f>AVERAGE(D3200:E3230)</f>
        <v>#DIV/0!</v>
      </c>
      <c r="AB3230" s="519" t="e">
        <f>AVERAGE(F3200:H3230)</f>
        <v>#DIV/0!</v>
      </c>
      <c r="AC3230" s="519" t="e">
        <f>AVERAGE(I3200:J3230)</f>
        <v>#DIV/0!</v>
      </c>
      <c r="AD3230" s="519" t="e">
        <f>AVERAGE(K3200:L3230)</f>
        <v>#DIV/0!</v>
      </c>
    </row>
    <row r="3231" spans="3:30" ht="17.45" customHeight="1" x14ac:dyDescent="0.25">
      <c r="C3231" s="8">
        <f t="shared" si="4301"/>
        <v>46327</v>
      </c>
      <c r="D3231" s="260"/>
      <c r="E3231" s="261"/>
      <c r="F3231" s="260"/>
      <c r="G3231" s="262"/>
      <c r="H3231" s="261"/>
      <c r="I3231" s="260"/>
      <c r="J3231" s="261"/>
      <c r="K3231" s="263"/>
      <c r="L3231" s="261"/>
      <c r="Z3231" s="518" t="s">
        <v>59</v>
      </c>
      <c r="AA3231" s="519">
        <f>MAX(D3200:E3230)</f>
        <v>0</v>
      </c>
      <c r="AB3231" s="519">
        <f>MAX(F3200:H3230)</f>
        <v>0</v>
      </c>
      <c r="AC3231" s="519">
        <f>MAX(I3200:J3230)</f>
        <v>0</v>
      </c>
      <c r="AD3231" s="519">
        <f>MAX(K3200:L3230)</f>
        <v>0</v>
      </c>
    </row>
    <row r="3232" spans="3:30" ht="17.45" customHeight="1" thickBot="1" x14ac:dyDescent="0.3">
      <c r="C3232" s="8">
        <f t="shared" si="4301"/>
        <v>46328</v>
      </c>
      <c r="D3232" s="260"/>
      <c r="E3232" s="261"/>
      <c r="F3232" s="260"/>
      <c r="G3232" s="262"/>
      <c r="H3232" s="261"/>
      <c r="I3232" s="260"/>
      <c r="J3232" s="261"/>
      <c r="K3232" s="263"/>
      <c r="L3232" s="261"/>
      <c r="Z3232" s="520" t="s">
        <v>128</v>
      </c>
      <c r="AA3232" s="521">
        <f>COUNTIF(D3200:E3230,"&gt;=0.075")</f>
        <v>0</v>
      </c>
      <c r="AB3232" s="521">
        <f>COUNTIF(F3200:H3230,"&gt;=0.075")</f>
        <v>0</v>
      </c>
      <c r="AC3232" s="521">
        <f>COUNTIF(I3200:J3230,"&gt;=0.075")</f>
        <v>0</v>
      </c>
      <c r="AD3232" s="521">
        <f>COUNTIF(K3200:L3230,"&gt;=0.075")</f>
        <v>0</v>
      </c>
    </row>
    <row r="3233" spans="3:30" ht="17.45" customHeight="1" thickBot="1" x14ac:dyDescent="0.3">
      <c r="C3233" s="8">
        <f t="shared" si="4301"/>
        <v>46329</v>
      </c>
      <c r="D3233" s="260"/>
      <c r="E3233" s="261"/>
      <c r="F3233" s="260"/>
      <c r="G3233" s="262"/>
      <c r="H3233" s="261"/>
      <c r="I3233" s="260"/>
      <c r="J3233" s="261"/>
      <c r="K3233" s="263"/>
      <c r="L3233" s="261"/>
      <c r="AC3233" s="664">
        <f>SUM(AA3232:AD3232)</f>
        <v>0</v>
      </c>
      <c r="AD3233" s="522" t="e">
        <f>AVERAGE(AA3230:AD3230)</f>
        <v>#DIV/0!</v>
      </c>
    </row>
    <row r="3234" spans="3:30" ht="17.45" customHeight="1" x14ac:dyDescent="0.25">
      <c r="C3234" s="8">
        <f t="shared" si="4301"/>
        <v>46330</v>
      </c>
      <c r="D3234" s="260"/>
      <c r="E3234" s="261"/>
      <c r="F3234" s="260"/>
      <c r="G3234" s="262"/>
      <c r="H3234" s="261"/>
      <c r="I3234" s="260"/>
      <c r="J3234" s="261"/>
      <c r="K3234" s="263"/>
      <c r="L3234" s="261"/>
      <c r="AA3234" s="605" t="e">
        <f>AA3230-AA3199</f>
        <v>#DIV/0!</v>
      </c>
      <c r="AB3234" s="605" t="e">
        <f t="shared" ref="AB3234:AD3234" si="4302">AB3230-AB3199</f>
        <v>#DIV/0!</v>
      </c>
      <c r="AC3234" s="605" t="e">
        <f t="shared" si="4302"/>
        <v>#DIV/0!</v>
      </c>
      <c r="AD3234" s="605" t="e">
        <f t="shared" si="4302"/>
        <v>#DIV/0!</v>
      </c>
    </row>
    <row r="3235" spans="3:30" ht="17.45" customHeight="1" x14ac:dyDescent="0.25">
      <c r="C3235" s="8">
        <f t="shared" si="4301"/>
        <v>46331</v>
      </c>
      <c r="D3235" s="260"/>
      <c r="E3235" s="261"/>
      <c r="F3235" s="260"/>
      <c r="G3235" s="262"/>
      <c r="H3235" s="261"/>
      <c r="I3235" s="260"/>
      <c r="J3235" s="261"/>
      <c r="K3235" s="263"/>
      <c r="L3235" s="261"/>
      <c r="AD3235" s="605" t="e">
        <f>AD3233-AD3202</f>
        <v>#DIV/0!</v>
      </c>
    </row>
    <row r="3236" spans="3:30" ht="17.45" customHeight="1" x14ac:dyDescent="0.25">
      <c r="C3236" s="48">
        <f t="shared" ref="C3236:C3296" si="4303">C3235+1</f>
        <v>46332</v>
      </c>
      <c r="D3236" s="428"/>
      <c r="E3236" s="429"/>
      <c r="F3236" s="428"/>
      <c r="G3236" s="430"/>
      <c r="H3236" s="429"/>
      <c r="I3236" s="428"/>
      <c r="J3236" s="429"/>
      <c r="K3236" s="431"/>
      <c r="L3236" s="429"/>
    </row>
    <row r="3237" spans="3:30" ht="17.45" customHeight="1" x14ac:dyDescent="0.25">
      <c r="C3237" s="8">
        <f t="shared" si="4303"/>
        <v>46333</v>
      </c>
      <c r="D3237" s="260"/>
      <c r="E3237" s="261"/>
      <c r="F3237" s="260"/>
      <c r="G3237" s="262"/>
      <c r="H3237" s="261"/>
      <c r="I3237" s="260"/>
      <c r="J3237" s="261"/>
      <c r="K3237" s="263"/>
      <c r="L3237" s="261"/>
    </row>
    <row r="3238" spans="3:30" ht="17.45" customHeight="1" x14ac:dyDescent="0.25">
      <c r="C3238" s="8">
        <f t="shared" si="4303"/>
        <v>46334</v>
      </c>
      <c r="D3238" s="260"/>
      <c r="E3238" s="261"/>
      <c r="F3238" s="260"/>
      <c r="G3238" s="262"/>
      <c r="H3238" s="261"/>
      <c r="I3238" s="260"/>
      <c r="J3238" s="261"/>
      <c r="K3238" s="263"/>
      <c r="L3238" s="261"/>
    </row>
    <row r="3239" spans="3:30" ht="17.45" customHeight="1" x14ac:dyDescent="0.25">
      <c r="C3239" s="8">
        <f t="shared" si="4303"/>
        <v>46335</v>
      </c>
      <c r="D3239" s="260"/>
      <c r="E3239" s="261"/>
      <c r="F3239" s="260"/>
      <c r="G3239" s="262"/>
      <c r="H3239" s="261"/>
      <c r="I3239" s="260"/>
      <c r="J3239" s="261"/>
      <c r="K3239" s="263"/>
      <c r="L3239" s="261"/>
    </row>
    <row r="3240" spans="3:30" ht="17.45" customHeight="1" x14ac:dyDescent="0.25">
      <c r="C3240" s="8">
        <f t="shared" si="4303"/>
        <v>46336</v>
      </c>
      <c r="D3240" s="260"/>
      <c r="E3240" s="261"/>
      <c r="F3240" s="260"/>
      <c r="G3240" s="262"/>
      <c r="H3240" s="261"/>
      <c r="I3240" s="260"/>
      <c r="J3240" s="261"/>
      <c r="K3240" s="263"/>
      <c r="L3240" s="261"/>
    </row>
    <row r="3241" spans="3:30" ht="17.45" customHeight="1" x14ac:dyDescent="0.25">
      <c r="C3241" s="8">
        <f t="shared" si="4303"/>
        <v>46337</v>
      </c>
      <c r="D3241" s="260"/>
      <c r="E3241" s="261"/>
      <c r="F3241" s="260"/>
      <c r="G3241" s="262"/>
      <c r="H3241" s="261"/>
      <c r="I3241" s="260"/>
      <c r="J3241" s="261"/>
      <c r="K3241" s="263"/>
      <c r="L3241" s="261"/>
    </row>
    <row r="3242" spans="3:30" ht="17.45" customHeight="1" x14ac:dyDescent="0.25">
      <c r="C3242" s="48">
        <f t="shared" si="4303"/>
        <v>46338</v>
      </c>
      <c r="D3242" s="275"/>
      <c r="E3242" s="276"/>
      <c r="F3242" s="275"/>
      <c r="G3242" s="277"/>
      <c r="H3242" s="276"/>
      <c r="I3242" s="275"/>
      <c r="J3242" s="276"/>
      <c r="K3242" s="278"/>
      <c r="L3242" s="276"/>
    </row>
    <row r="3243" spans="3:30" ht="17.45" customHeight="1" x14ac:dyDescent="0.25">
      <c r="C3243" s="8">
        <f t="shared" si="4303"/>
        <v>46339</v>
      </c>
      <c r="D3243" s="260"/>
      <c r="E3243" s="261"/>
      <c r="F3243" s="260"/>
      <c r="G3243" s="262"/>
      <c r="H3243" s="261"/>
      <c r="I3243" s="260"/>
      <c r="J3243" s="261"/>
      <c r="K3243" s="263"/>
      <c r="L3243" s="261"/>
    </row>
    <row r="3244" spans="3:30" ht="17.45" customHeight="1" x14ac:dyDescent="0.25">
      <c r="C3244" s="8">
        <f t="shared" si="4303"/>
        <v>46340</v>
      </c>
      <c r="D3244" s="260"/>
      <c r="E3244" s="261"/>
      <c r="F3244" s="260"/>
      <c r="G3244" s="262"/>
      <c r="H3244" s="261"/>
      <c r="I3244" s="260"/>
      <c r="J3244" s="261"/>
      <c r="K3244" s="263"/>
      <c r="L3244" s="261"/>
    </row>
    <row r="3245" spans="3:30" ht="17.45" customHeight="1" x14ac:dyDescent="0.25">
      <c r="C3245" s="8">
        <f t="shared" si="4303"/>
        <v>46341</v>
      </c>
      <c r="D3245" s="260"/>
      <c r="E3245" s="261"/>
      <c r="F3245" s="260"/>
      <c r="G3245" s="262"/>
      <c r="H3245" s="261"/>
      <c r="I3245" s="260"/>
      <c r="J3245" s="261"/>
      <c r="K3245" s="263"/>
      <c r="L3245" s="261"/>
    </row>
    <row r="3246" spans="3:30" ht="17.45" customHeight="1" x14ac:dyDescent="0.25">
      <c r="C3246" s="8">
        <f t="shared" si="4303"/>
        <v>46342</v>
      </c>
      <c r="D3246" s="260"/>
      <c r="E3246" s="261"/>
      <c r="F3246" s="260"/>
      <c r="G3246" s="262"/>
      <c r="H3246" s="261"/>
      <c r="I3246" s="260"/>
      <c r="J3246" s="261"/>
      <c r="K3246" s="263"/>
      <c r="L3246" s="261"/>
    </row>
    <row r="3247" spans="3:30" ht="17.45" customHeight="1" x14ac:dyDescent="0.25">
      <c r="C3247" s="8">
        <f t="shared" si="4303"/>
        <v>46343</v>
      </c>
      <c r="D3247" s="260"/>
      <c r="E3247" s="261"/>
      <c r="F3247" s="260"/>
      <c r="G3247" s="262"/>
      <c r="H3247" s="261"/>
      <c r="I3247" s="260"/>
      <c r="J3247" s="261"/>
      <c r="K3247" s="263"/>
      <c r="L3247" s="261"/>
    </row>
    <row r="3248" spans="3:30" ht="17.45" customHeight="1" x14ac:dyDescent="0.25">
      <c r="C3248" s="48">
        <f t="shared" si="4303"/>
        <v>46344</v>
      </c>
      <c r="D3248" s="275"/>
      <c r="E3248" s="276"/>
      <c r="F3248" s="275"/>
      <c r="G3248" s="277"/>
      <c r="H3248" s="276"/>
      <c r="I3248" s="275"/>
      <c r="J3248" s="276"/>
      <c r="K3248" s="278"/>
      <c r="L3248" s="276"/>
    </row>
    <row r="3249" spans="3:30" ht="17.45" customHeight="1" x14ac:dyDescent="0.25">
      <c r="C3249" s="8">
        <f t="shared" si="4303"/>
        <v>46345</v>
      </c>
      <c r="D3249" s="260"/>
      <c r="E3249" s="261"/>
      <c r="F3249" s="260"/>
      <c r="G3249" s="262"/>
      <c r="H3249" s="261"/>
      <c r="I3249" s="260"/>
      <c r="J3249" s="261"/>
      <c r="K3249" s="263"/>
      <c r="L3249" s="261"/>
    </row>
    <row r="3250" spans="3:30" ht="17.45" customHeight="1" x14ac:dyDescent="0.25">
      <c r="C3250" s="8">
        <f t="shared" si="4303"/>
        <v>46346</v>
      </c>
      <c r="D3250" s="260"/>
      <c r="E3250" s="261"/>
      <c r="F3250" s="260"/>
      <c r="G3250" s="262"/>
      <c r="H3250" s="261"/>
      <c r="I3250" s="260"/>
      <c r="J3250" s="261"/>
      <c r="K3250" s="263"/>
      <c r="L3250" s="261"/>
    </row>
    <row r="3251" spans="3:30" ht="17.45" customHeight="1" x14ac:dyDescent="0.25">
      <c r="C3251" s="8">
        <f t="shared" si="4303"/>
        <v>46347</v>
      </c>
      <c r="D3251" s="260"/>
      <c r="E3251" s="261"/>
      <c r="F3251" s="260"/>
      <c r="G3251" s="262"/>
      <c r="H3251" s="261"/>
      <c r="I3251" s="260"/>
      <c r="J3251" s="261"/>
      <c r="K3251" s="263"/>
      <c r="L3251" s="261"/>
    </row>
    <row r="3252" spans="3:30" ht="17.45" customHeight="1" x14ac:dyDescent="0.25">
      <c r="C3252" s="8">
        <f t="shared" si="4303"/>
        <v>46348</v>
      </c>
      <c r="D3252" s="260"/>
      <c r="E3252" s="261"/>
      <c r="F3252" s="260"/>
      <c r="G3252" s="262"/>
      <c r="H3252" s="261"/>
      <c r="I3252" s="260"/>
      <c r="J3252" s="261"/>
      <c r="K3252" s="263"/>
      <c r="L3252" s="261"/>
    </row>
    <row r="3253" spans="3:30" ht="17.45" customHeight="1" x14ac:dyDescent="0.25">
      <c r="C3253" s="8">
        <f t="shared" si="4303"/>
        <v>46349</v>
      </c>
      <c r="D3253" s="260"/>
      <c r="E3253" s="261"/>
      <c r="F3253" s="260"/>
      <c r="G3253" s="262"/>
      <c r="H3253" s="261"/>
      <c r="I3253" s="260"/>
      <c r="J3253" s="261"/>
      <c r="K3253" s="263"/>
      <c r="L3253" s="261"/>
    </row>
    <row r="3254" spans="3:30" ht="17.45" customHeight="1" x14ac:dyDescent="0.25">
      <c r="C3254" s="48">
        <f t="shared" si="4303"/>
        <v>46350</v>
      </c>
      <c r="D3254" s="275"/>
      <c r="E3254" s="276"/>
      <c r="F3254" s="275"/>
      <c r="G3254" s="277"/>
      <c r="H3254" s="276"/>
      <c r="I3254" s="275"/>
      <c r="J3254" s="276"/>
      <c r="K3254" s="278"/>
      <c r="L3254" s="276"/>
    </row>
    <row r="3255" spans="3:30" ht="17.45" customHeight="1" x14ac:dyDescent="0.25">
      <c r="C3255" s="8">
        <f t="shared" si="4303"/>
        <v>46351</v>
      </c>
      <c r="D3255" s="260"/>
      <c r="E3255" s="261"/>
      <c r="F3255" s="260"/>
      <c r="G3255" s="262"/>
      <c r="H3255" s="261"/>
      <c r="I3255" s="260"/>
      <c r="J3255" s="261"/>
      <c r="K3255" s="263"/>
      <c r="L3255" s="261"/>
    </row>
    <row r="3256" spans="3:30" ht="17.45" customHeight="1" x14ac:dyDescent="0.25">
      <c r="C3256" s="8">
        <f t="shared" si="4303"/>
        <v>46352</v>
      </c>
      <c r="D3256" s="260"/>
      <c r="E3256" s="261"/>
      <c r="F3256" s="260"/>
      <c r="G3256" s="262"/>
      <c r="H3256" s="261"/>
      <c r="I3256" s="260"/>
      <c r="J3256" s="261"/>
      <c r="K3256" s="263"/>
      <c r="L3256" s="261"/>
    </row>
    <row r="3257" spans="3:30" ht="17.45" customHeight="1" thickBot="1" x14ac:dyDescent="0.3">
      <c r="C3257" s="8">
        <f t="shared" si="4303"/>
        <v>46353</v>
      </c>
      <c r="D3257" s="260"/>
      <c r="E3257" s="261"/>
      <c r="F3257" s="260"/>
      <c r="G3257" s="262"/>
      <c r="H3257" s="261"/>
      <c r="I3257" s="260"/>
      <c r="J3257" s="261"/>
      <c r="K3257" s="263"/>
      <c r="L3257" s="261"/>
    </row>
    <row r="3258" spans="3:30" ht="17.45" customHeight="1" thickBot="1" x14ac:dyDescent="0.3">
      <c r="C3258" s="8">
        <f t="shared" si="4303"/>
        <v>46354</v>
      </c>
      <c r="D3258" s="260"/>
      <c r="E3258" s="261"/>
      <c r="F3258" s="260"/>
      <c r="G3258" s="262"/>
      <c r="H3258" s="261"/>
      <c r="I3258" s="260"/>
      <c r="J3258" s="261"/>
      <c r="K3258" s="263"/>
      <c r="L3258" s="261"/>
      <c r="Z3258" s="514" t="s">
        <v>79</v>
      </c>
      <c r="AA3258" s="515">
        <v>2026</v>
      </c>
      <c r="AB3258" s="516"/>
      <c r="AC3258" s="516"/>
      <c r="AD3258" s="516"/>
    </row>
    <row r="3259" spans="3:30" ht="17.45" customHeight="1" x14ac:dyDescent="0.25">
      <c r="C3259" s="8">
        <f t="shared" si="4303"/>
        <v>46355</v>
      </c>
      <c r="D3259" s="260"/>
      <c r="E3259" s="261"/>
      <c r="F3259" s="260"/>
      <c r="G3259" s="262"/>
      <c r="H3259" s="261"/>
      <c r="I3259" s="260"/>
      <c r="J3259" s="261"/>
      <c r="K3259" s="263"/>
      <c r="L3259" s="261"/>
      <c r="Z3259" s="517" t="s">
        <v>35</v>
      </c>
      <c r="AA3259" s="517" t="s">
        <v>1</v>
      </c>
      <c r="AB3259" s="517" t="s">
        <v>2</v>
      </c>
      <c r="AC3259" s="517" t="s">
        <v>9</v>
      </c>
      <c r="AD3259" s="517" t="s">
        <v>12</v>
      </c>
    </row>
    <row r="3260" spans="3:30" ht="17.45" customHeight="1" x14ac:dyDescent="0.25">
      <c r="C3260" s="48">
        <f t="shared" si="4303"/>
        <v>46356</v>
      </c>
      <c r="D3260" s="428"/>
      <c r="E3260" s="429"/>
      <c r="F3260" s="428"/>
      <c r="G3260" s="430"/>
      <c r="H3260" s="429"/>
      <c r="I3260" s="428"/>
      <c r="J3260" s="429"/>
      <c r="K3260" s="431"/>
      <c r="L3260" s="429"/>
      <c r="Z3260" s="518" t="s">
        <v>58</v>
      </c>
      <c r="AA3260" s="519" t="e">
        <f>AVERAGE(D3231:E3260)</f>
        <v>#DIV/0!</v>
      </c>
      <c r="AB3260" s="519" t="e">
        <f>AVERAGE(F3231:H3260)</f>
        <v>#DIV/0!</v>
      </c>
      <c r="AC3260" s="519" t="e">
        <f>AVERAGE(I3231:J3260)</f>
        <v>#DIV/0!</v>
      </c>
      <c r="AD3260" s="519" t="e">
        <f>AVERAGE(K3231:L3260)</f>
        <v>#DIV/0!</v>
      </c>
    </row>
    <row r="3261" spans="3:30" ht="17.45" customHeight="1" x14ac:dyDescent="0.25">
      <c r="C3261" s="8">
        <f t="shared" si="4303"/>
        <v>46357</v>
      </c>
      <c r="D3261" s="260"/>
      <c r="E3261" s="261"/>
      <c r="F3261" s="260"/>
      <c r="G3261" s="262"/>
      <c r="H3261" s="261"/>
      <c r="I3261" s="260"/>
      <c r="J3261" s="261"/>
      <c r="K3261" s="263"/>
      <c r="L3261" s="261"/>
      <c r="Z3261" s="518" t="s">
        <v>59</v>
      </c>
      <c r="AA3261" s="519">
        <f>MAX(D3231:E3260)</f>
        <v>0</v>
      </c>
      <c r="AB3261" s="519">
        <f>MAX(F3231:H3260)</f>
        <v>0</v>
      </c>
      <c r="AC3261" s="519">
        <f>MAX(I3231:J3260)</f>
        <v>0</v>
      </c>
      <c r="AD3261" s="519">
        <f>MAX(K3231:L3260)</f>
        <v>0</v>
      </c>
    </row>
    <row r="3262" spans="3:30" ht="17.45" customHeight="1" thickBot="1" x14ac:dyDescent="0.3">
      <c r="C3262" s="8">
        <f t="shared" si="4303"/>
        <v>46358</v>
      </c>
      <c r="D3262" s="260"/>
      <c r="E3262" s="261"/>
      <c r="F3262" s="260"/>
      <c r="G3262" s="262"/>
      <c r="H3262" s="261"/>
      <c r="I3262" s="260"/>
      <c r="J3262" s="261"/>
      <c r="K3262" s="263"/>
      <c r="L3262" s="261"/>
      <c r="Z3262" s="520" t="s">
        <v>128</v>
      </c>
      <c r="AA3262" s="521">
        <f>COUNTIF(D3231:E3260,"&gt;=0.075")</f>
        <v>0</v>
      </c>
      <c r="AB3262" s="521">
        <f>COUNTIF(F3231:H3260,"&gt;=0.075")</f>
        <v>0</v>
      </c>
      <c r="AC3262" s="521">
        <f>COUNTIF(I3231:J3260,"&gt;=0.075")</f>
        <v>0</v>
      </c>
      <c r="AD3262" s="521">
        <f>COUNTIF(K3231:L3260,"&gt;=0.075")</f>
        <v>0</v>
      </c>
    </row>
    <row r="3263" spans="3:30" ht="17.45" customHeight="1" thickBot="1" x14ac:dyDescent="0.3">
      <c r="C3263" s="8">
        <f t="shared" si="4303"/>
        <v>46359</v>
      </c>
      <c r="D3263" s="260"/>
      <c r="E3263" s="261"/>
      <c r="F3263" s="260"/>
      <c r="G3263" s="262"/>
      <c r="H3263" s="261"/>
      <c r="I3263" s="260"/>
      <c r="J3263" s="261"/>
      <c r="K3263" s="263"/>
      <c r="L3263" s="261"/>
      <c r="AC3263" s="664">
        <f>SUM(AA3262:AD3262)</f>
        <v>0</v>
      </c>
      <c r="AD3263" s="522" t="e">
        <f>AVERAGE(AA3260:AD3260)</f>
        <v>#DIV/0!</v>
      </c>
    </row>
    <row r="3264" spans="3:30" ht="17.45" customHeight="1" x14ac:dyDescent="0.25">
      <c r="C3264" s="8">
        <f t="shared" si="4303"/>
        <v>46360</v>
      </c>
      <c r="D3264" s="260"/>
      <c r="E3264" s="261"/>
      <c r="F3264" s="260"/>
      <c r="G3264" s="262"/>
      <c r="H3264" s="261"/>
      <c r="I3264" s="260"/>
      <c r="J3264" s="261"/>
      <c r="K3264" s="263"/>
      <c r="L3264" s="261"/>
      <c r="AA3264" s="605" t="e">
        <f>AA3260-AA3230</f>
        <v>#DIV/0!</v>
      </c>
      <c r="AB3264" s="605" t="e">
        <f t="shared" ref="AB3264:AD3264" si="4304">AB3260-AB3230</f>
        <v>#DIV/0!</v>
      </c>
      <c r="AC3264" s="605" t="e">
        <f t="shared" si="4304"/>
        <v>#DIV/0!</v>
      </c>
      <c r="AD3264" s="605" t="e">
        <f t="shared" si="4304"/>
        <v>#DIV/0!</v>
      </c>
    </row>
    <row r="3265" spans="3:12" ht="17.45" customHeight="1" x14ac:dyDescent="0.25">
      <c r="C3265" s="8">
        <f t="shared" si="4303"/>
        <v>46361</v>
      </c>
      <c r="D3265" s="260"/>
      <c r="E3265" s="261"/>
      <c r="F3265" s="260"/>
      <c r="G3265" s="262"/>
      <c r="H3265" s="261"/>
      <c r="I3265" s="260"/>
      <c r="J3265" s="261"/>
      <c r="K3265" s="263"/>
      <c r="L3265" s="261"/>
    </row>
    <row r="3266" spans="3:12" ht="17.45" customHeight="1" x14ac:dyDescent="0.25">
      <c r="C3266" s="48">
        <f t="shared" si="4303"/>
        <v>46362</v>
      </c>
      <c r="D3266" s="275"/>
      <c r="E3266" s="276"/>
      <c r="F3266" s="275"/>
      <c r="G3266" s="277"/>
      <c r="H3266" s="276"/>
      <c r="I3266" s="275"/>
      <c r="J3266" s="276"/>
      <c r="K3266" s="278"/>
      <c r="L3266" s="276"/>
    </row>
    <row r="3267" spans="3:12" ht="17.45" customHeight="1" x14ac:dyDescent="0.25">
      <c r="C3267" s="8">
        <f t="shared" si="4303"/>
        <v>46363</v>
      </c>
      <c r="D3267" s="260"/>
      <c r="E3267" s="261"/>
      <c r="F3267" s="260"/>
      <c r="G3267" s="262"/>
      <c r="H3267" s="261"/>
      <c r="I3267" s="260"/>
      <c r="J3267" s="261"/>
      <c r="K3267" s="263"/>
      <c r="L3267" s="261"/>
    </row>
    <row r="3268" spans="3:12" ht="17.45" customHeight="1" x14ac:dyDescent="0.25">
      <c r="C3268" s="8">
        <f t="shared" si="4303"/>
        <v>46364</v>
      </c>
      <c r="D3268" s="260"/>
      <c r="E3268" s="261"/>
      <c r="F3268" s="260"/>
      <c r="G3268" s="262"/>
      <c r="H3268" s="261"/>
      <c r="I3268" s="260"/>
      <c r="J3268" s="261"/>
      <c r="K3268" s="263"/>
      <c r="L3268" s="261"/>
    </row>
    <row r="3269" spans="3:12" ht="17.45" customHeight="1" x14ac:dyDescent="0.25">
      <c r="C3269" s="8">
        <f t="shared" si="4303"/>
        <v>46365</v>
      </c>
      <c r="D3269" s="260"/>
      <c r="E3269" s="261"/>
      <c r="F3269" s="260"/>
      <c r="G3269" s="262"/>
      <c r="H3269" s="261"/>
      <c r="I3269" s="260"/>
      <c r="J3269" s="261"/>
      <c r="K3269" s="263"/>
      <c r="L3269" s="261"/>
    </row>
    <row r="3270" spans="3:12" ht="17.45" customHeight="1" x14ac:dyDescent="0.25">
      <c r="C3270" s="8">
        <f t="shared" si="4303"/>
        <v>46366</v>
      </c>
      <c r="D3270" s="260"/>
      <c r="E3270" s="261"/>
      <c r="F3270" s="260"/>
      <c r="G3270" s="262"/>
      <c r="H3270" s="261"/>
      <c r="I3270" s="260"/>
      <c r="J3270" s="261"/>
      <c r="K3270" s="263"/>
      <c r="L3270" s="261"/>
    </row>
    <row r="3271" spans="3:12" ht="17.45" customHeight="1" x14ac:dyDescent="0.25">
      <c r="C3271" s="8">
        <f t="shared" si="4303"/>
        <v>46367</v>
      </c>
      <c r="D3271" s="260"/>
      <c r="E3271" s="261"/>
      <c r="F3271" s="260"/>
      <c r="G3271" s="262"/>
      <c r="H3271" s="261"/>
      <c r="I3271" s="260"/>
      <c r="J3271" s="261"/>
      <c r="K3271" s="263"/>
      <c r="L3271" s="261"/>
    </row>
    <row r="3272" spans="3:12" ht="17.45" customHeight="1" x14ac:dyDescent="0.25">
      <c r="C3272" s="48">
        <f t="shared" si="4303"/>
        <v>46368</v>
      </c>
      <c r="D3272" s="275"/>
      <c r="E3272" s="276"/>
      <c r="F3272" s="275"/>
      <c r="G3272" s="277"/>
      <c r="H3272" s="276"/>
      <c r="I3272" s="275"/>
      <c r="J3272" s="276"/>
      <c r="K3272" s="278"/>
      <c r="L3272" s="276"/>
    </row>
    <row r="3273" spans="3:12" ht="17.45" customHeight="1" x14ac:dyDescent="0.25">
      <c r="C3273" s="8">
        <f t="shared" si="4303"/>
        <v>46369</v>
      </c>
      <c r="D3273" s="260"/>
      <c r="E3273" s="261"/>
      <c r="F3273" s="260"/>
      <c r="G3273" s="262"/>
      <c r="H3273" s="261"/>
      <c r="I3273" s="260"/>
      <c r="J3273" s="261"/>
      <c r="K3273" s="263"/>
      <c r="L3273" s="261"/>
    </row>
    <row r="3274" spans="3:12" ht="17.45" customHeight="1" x14ac:dyDescent="0.25">
      <c r="C3274" s="8">
        <f t="shared" si="4303"/>
        <v>46370</v>
      </c>
      <c r="D3274" s="260"/>
      <c r="E3274" s="261"/>
      <c r="F3274" s="260"/>
      <c r="G3274" s="262"/>
      <c r="H3274" s="261"/>
      <c r="I3274" s="260"/>
      <c r="J3274" s="261"/>
      <c r="K3274" s="263"/>
      <c r="L3274" s="261"/>
    </row>
    <row r="3275" spans="3:12" ht="17.45" customHeight="1" x14ac:dyDescent="0.25">
      <c r="C3275" s="8">
        <f t="shared" si="4303"/>
        <v>46371</v>
      </c>
      <c r="D3275" s="260"/>
      <c r="E3275" s="261"/>
      <c r="F3275" s="260"/>
      <c r="G3275" s="262"/>
      <c r="H3275" s="261"/>
      <c r="I3275" s="260"/>
      <c r="J3275" s="261"/>
      <c r="K3275" s="263"/>
      <c r="L3275" s="261"/>
    </row>
    <row r="3276" spans="3:12" ht="17.45" customHeight="1" x14ac:dyDescent="0.25">
      <c r="C3276" s="8">
        <f t="shared" si="4303"/>
        <v>46372</v>
      </c>
      <c r="D3276" s="260"/>
      <c r="E3276" s="261"/>
      <c r="F3276" s="260"/>
      <c r="G3276" s="262"/>
      <c r="H3276" s="261"/>
      <c r="I3276" s="260"/>
      <c r="J3276" s="261"/>
      <c r="K3276" s="263"/>
      <c r="L3276" s="261"/>
    </row>
    <row r="3277" spans="3:12" ht="17.45" customHeight="1" x14ac:dyDescent="0.25">
      <c r="C3277" s="8">
        <f t="shared" si="4303"/>
        <v>46373</v>
      </c>
      <c r="D3277" s="260"/>
      <c r="E3277" s="261"/>
      <c r="F3277" s="260"/>
      <c r="G3277" s="262"/>
      <c r="H3277" s="261"/>
      <c r="I3277" s="260"/>
      <c r="J3277" s="261"/>
      <c r="K3277" s="263"/>
      <c r="L3277" s="261"/>
    </row>
    <row r="3278" spans="3:12" ht="17.45" customHeight="1" x14ac:dyDescent="0.25">
      <c r="C3278" s="48">
        <f t="shared" si="4303"/>
        <v>46374</v>
      </c>
      <c r="D3278" s="428"/>
      <c r="E3278" s="429"/>
      <c r="F3278" s="428"/>
      <c r="G3278" s="430"/>
      <c r="H3278" s="429"/>
      <c r="I3278" s="428"/>
      <c r="J3278" s="429"/>
      <c r="K3278" s="431"/>
      <c r="L3278" s="429"/>
    </row>
    <row r="3279" spans="3:12" ht="17.45" customHeight="1" x14ac:dyDescent="0.25">
      <c r="C3279" s="8">
        <f t="shared" si="4303"/>
        <v>46375</v>
      </c>
      <c r="D3279" s="260"/>
      <c r="E3279" s="261"/>
      <c r="F3279" s="260"/>
      <c r="G3279" s="262"/>
      <c r="H3279" s="261"/>
      <c r="I3279" s="260"/>
      <c r="J3279" s="261"/>
      <c r="K3279" s="263"/>
      <c r="L3279" s="261"/>
    </row>
    <row r="3280" spans="3:12" ht="17.45" customHeight="1" x14ac:dyDescent="0.25">
      <c r="C3280" s="8">
        <f t="shared" si="4303"/>
        <v>46376</v>
      </c>
      <c r="D3280" s="260"/>
      <c r="E3280" s="261"/>
      <c r="F3280" s="260"/>
      <c r="G3280" s="262"/>
      <c r="H3280" s="261"/>
      <c r="I3280" s="260"/>
      <c r="J3280" s="261"/>
      <c r="K3280" s="263"/>
      <c r="L3280" s="261"/>
    </row>
    <row r="3281" spans="3:30" ht="17.45" customHeight="1" x14ac:dyDescent="0.25">
      <c r="C3281" s="8">
        <f t="shared" si="4303"/>
        <v>46377</v>
      </c>
      <c r="D3281" s="260"/>
      <c r="E3281" s="261"/>
      <c r="F3281" s="260"/>
      <c r="G3281" s="262"/>
      <c r="H3281" s="261"/>
      <c r="I3281" s="260"/>
      <c r="J3281" s="261"/>
      <c r="K3281" s="263"/>
      <c r="L3281" s="261"/>
    </row>
    <row r="3282" spans="3:30" ht="17.45" customHeight="1" x14ac:dyDescent="0.25">
      <c r="C3282" s="8">
        <f t="shared" si="4303"/>
        <v>46378</v>
      </c>
      <c r="D3282" s="260"/>
      <c r="E3282" s="261"/>
      <c r="F3282" s="260"/>
      <c r="G3282" s="262"/>
      <c r="H3282" s="261"/>
      <c r="I3282" s="260"/>
      <c r="J3282" s="261"/>
      <c r="K3282" s="263"/>
      <c r="L3282" s="261"/>
    </row>
    <row r="3283" spans="3:30" ht="17.45" customHeight="1" x14ac:dyDescent="0.25">
      <c r="C3283" s="8">
        <f t="shared" si="4303"/>
        <v>46379</v>
      </c>
      <c r="D3283" s="260"/>
      <c r="E3283" s="261"/>
      <c r="F3283" s="260"/>
      <c r="G3283" s="262"/>
      <c r="H3283" s="261"/>
      <c r="I3283" s="260"/>
      <c r="J3283" s="261"/>
      <c r="K3283" s="263"/>
      <c r="L3283" s="261"/>
    </row>
    <row r="3284" spans="3:30" ht="17.45" customHeight="1" x14ac:dyDescent="0.25">
      <c r="C3284" s="48">
        <f t="shared" si="4303"/>
        <v>46380</v>
      </c>
      <c r="D3284" s="275"/>
      <c r="E3284" s="276"/>
      <c r="F3284" s="275"/>
      <c r="G3284" s="277"/>
      <c r="H3284" s="276"/>
      <c r="I3284" s="275"/>
      <c r="J3284" s="276"/>
      <c r="K3284" s="278"/>
      <c r="L3284" s="276"/>
    </row>
    <row r="3285" spans="3:30" ht="17.45" customHeight="1" x14ac:dyDescent="0.25">
      <c r="C3285" s="8">
        <f t="shared" si="4303"/>
        <v>46381</v>
      </c>
      <c r="D3285" s="260"/>
      <c r="E3285" s="261"/>
      <c r="F3285" s="260"/>
      <c r="G3285" s="262"/>
      <c r="H3285" s="261"/>
      <c r="I3285" s="260"/>
      <c r="J3285" s="261"/>
      <c r="K3285" s="263"/>
      <c r="L3285" s="261"/>
    </row>
    <row r="3286" spans="3:30" ht="17.45" customHeight="1" x14ac:dyDescent="0.25">
      <c r="C3286" s="8">
        <f t="shared" si="4303"/>
        <v>46382</v>
      </c>
      <c r="D3286" s="260"/>
      <c r="E3286" s="261"/>
      <c r="F3286" s="260"/>
      <c r="G3286" s="262"/>
      <c r="H3286" s="261"/>
      <c r="I3286" s="260"/>
      <c r="J3286" s="261"/>
      <c r="K3286" s="263"/>
      <c r="L3286" s="261"/>
    </row>
    <row r="3287" spans="3:30" ht="17.45" customHeight="1" x14ac:dyDescent="0.25">
      <c r="C3287" s="8">
        <f t="shared" si="4303"/>
        <v>46383</v>
      </c>
      <c r="D3287" s="260"/>
      <c r="E3287" s="261"/>
      <c r="F3287" s="260"/>
      <c r="G3287" s="262"/>
      <c r="H3287" s="261"/>
      <c r="I3287" s="260"/>
      <c r="J3287" s="261"/>
      <c r="K3287" s="263"/>
      <c r="L3287" s="261"/>
    </row>
    <row r="3288" spans="3:30" ht="17.45" customHeight="1" thickBot="1" x14ac:dyDescent="0.3">
      <c r="C3288" s="8">
        <f t="shared" si="4303"/>
        <v>46384</v>
      </c>
      <c r="D3288" s="260"/>
      <c r="E3288" s="261"/>
      <c r="F3288" s="260"/>
      <c r="G3288" s="262"/>
      <c r="H3288" s="261"/>
      <c r="I3288" s="260"/>
      <c r="J3288" s="261"/>
      <c r="K3288" s="263"/>
      <c r="L3288" s="261"/>
    </row>
    <row r="3289" spans="3:30" ht="17.45" customHeight="1" thickBot="1" x14ac:dyDescent="0.3">
      <c r="C3289" s="8">
        <f t="shared" si="4303"/>
        <v>46385</v>
      </c>
      <c r="D3289" s="260"/>
      <c r="E3289" s="261"/>
      <c r="F3289" s="260"/>
      <c r="G3289" s="262"/>
      <c r="H3289" s="261"/>
      <c r="I3289" s="260"/>
      <c r="J3289" s="261"/>
      <c r="K3289" s="263"/>
      <c r="L3289" s="261"/>
      <c r="Z3289" s="514" t="s">
        <v>89</v>
      </c>
      <c r="AA3289" s="515">
        <v>2026</v>
      </c>
      <c r="AB3289" s="516"/>
      <c r="AC3289" s="516"/>
      <c r="AD3289" s="516"/>
    </row>
    <row r="3290" spans="3:30" ht="17.45" customHeight="1" x14ac:dyDescent="0.25">
      <c r="C3290" s="48">
        <f t="shared" si="4303"/>
        <v>46386</v>
      </c>
      <c r="D3290" s="275"/>
      <c r="E3290" s="276"/>
      <c r="F3290" s="275"/>
      <c r="G3290" s="277"/>
      <c r="H3290" s="276"/>
      <c r="I3290" s="275"/>
      <c r="J3290" s="276"/>
      <c r="K3290" s="278"/>
      <c r="L3290" s="276"/>
      <c r="Z3290" s="517" t="s">
        <v>35</v>
      </c>
      <c r="AA3290" s="517" t="s">
        <v>1</v>
      </c>
      <c r="AB3290" s="517" t="s">
        <v>2</v>
      </c>
      <c r="AC3290" s="517" t="s">
        <v>9</v>
      </c>
      <c r="AD3290" s="517" t="s">
        <v>12</v>
      </c>
    </row>
    <row r="3291" spans="3:30" ht="17.45" customHeight="1" x14ac:dyDescent="0.25">
      <c r="C3291" s="8">
        <f t="shared" si="4303"/>
        <v>46387</v>
      </c>
      <c r="D3291" s="260"/>
      <c r="E3291" s="261"/>
      <c r="F3291" s="260"/>
      <c r="G3291" s="262"/>
      <c r="H3291" s="261"/>
      <c r="I3291" s="260"/>
      <c r="J3291" s="261"/>
      <c r="K3291" s="263"/>
      <c r="L3291" s="261"/>
      <c r="Z3291" s="518" t="s">
        <v>58</v>
      </c>
      <c r="AA3291" s="519" t="e">
        <f>AVERAGE(D3261:E3291)</f>
        <v>#DIV/0!</v>
      </c>
      <c r="AB3291" s="519" t="e">
        <f>AVERAGE(F3261:H3291)</f>
        <v>#DIV/0!</v>
      </c>
      <c r="AC3291" s="519" t="e">
        <f>AVERAGE(I3261:J3291)</f>
        <v>#DIV/0!</v>
      </c>
      <c r="AD3291" s="519" t="e">
        <f>AVERAGE(K3261:L3291)</f>
        <v>#DIV/0!</v>
      </c>
    </row>
    <row r="3292" spans="3:30" ht="17.45" customHeight="1" x14ac:dyDescent="0.25">
      <c r="C3292" s="8">
        <f t="shared" si="4303"/>
        <v>46388</v>
      </c>
      <c r="D3292" s="260"/>
      <c r="E3292" s="261"/>
      <c r="F3292" s="260"/>
      <c r="G3292" s="262"/>
      <c r="H3292" s="261"/>
      <c r="I3292" s="260"/>
      <c r="J3292" s="261"/>
      <c r="K3292" s="263"/>
      <c r="L3292" s="261"/>
      <c r="Z3292" s="518" t="s">
        <v>59</v>
      </c>
      <c r="AA3292" s="519">
        <f>MAX(D3261:E3291)</f>
        <v>0</v>
      </c>
      <c r="AB3292" s="519">
        <f>MAX(F3261:H3291)</f>
        <v>0</v>
      </c>
      <c r="AC3292" s="519">
        <f>MAX(I3261:J3291)</f>
        <v>0</v>
      </c>
      <c r="AD3292" s="519">
        <f>MAX(K3261:L3291)</f>
        <v>0</v>
      </c>
    </row>
    <row r="3293" spans="3:30" ht="17.45" customHeight="1" thickBot="1" x14ac:dyDescent="0.3">
      <c r="C3293" s="8">
        <f t="shared" si="4303"/>
        <v>46389</v>
      </c>
      <c r="D3293" s="260"/>
      <c r="E3293" s="261"/>
      <c r="F3293" s="260"/>
      <c r="G3293" s="262"/>
      <c r="H3293" s="261"/>
      <c r="I3293" s="260"/>
      <c r="J3293" s="261"/>
      <c r="K3293" s="263"/>
      <c r="L3293" s="261"/>
      <c r="Z3293" s="520" t="s">
        <v>128</v>
      </c>
      <c r="AA3293" s="521">
        <f>COUNTIF(D3261:E3291,"&gt;=0.075")</f>
        <v>0</v>
      </c>
      <c r="AB3293" s="521">
        <f>COUNTIF(F3261:H3291,"&gt;=0.075")</f>
        <v>0</v>
      </c>
      <c r="AC3293" s="521">
        <f>COUNTIF(I3261:J3291,"&gt;=0.075")</f>
        <v>0</v>
      </c>
      <c r="AD3293" s="521">
        <f>COUNTIF(K3261:L3291,"&gt;=0.075")</f>
        <v>0</v>
      </c>
    </row>
    <row r="3294" spans="3:30" ht="17.45" customHeight="1" thickBot="1" x14ac:dyDescent="0.3">
      <c r="C3294" s="8">
        <f t="shared" si="4303"/>
        <v>46390</v>
      </c>
      <c r="D3294" s="260"/>
      <c r="E3294" s="261"/>
      <c r="F3294" s="260"/>
      <c r="G3294" s="262"/>
      <c r="H3294" s="261"/>
      <c r="I3294" s="260"/>
      <c r="J3294" s="261"/>
      <c r="K3294" s="263"/>
      <c r="L3294" s="261"/>
      <c r="AC3294" s="664">
        <f>SUM(AA3293:AD3293)</f>
        <v>0</v>
      </c>
      <c r="AD3294" s="522" t="e">
        <f>AVERAGE(AA3291:AD3291)</f>
        <v>#DIV/0!</v>
      </c>
    </row>
    <row r="3295" spans="3:30" ht="17.45" customHeight="1" thickBot="1" x14ac:dyDescent="0.3">
      <c r="C3295" s="8">
        <f t="shared" si="4303"/>
        <v>46391</v>
      </c>
      <c r="D3295" s="260"/>
      <c r="E3295" s="261"/>
      <c r="F3295" s="260"/>
      <c r="G3295" s="262"/>
      <c r="H3295" s="261"/>
      <c r="I3295" s="260"/>
      <c r="J3295" s="261"/>
      <c r="K3295" s="263"/>
      <c r="L3295" s="261"/>
      <c r="AA3295" s="605" t="e">
        <f>AA3291-AA3260</f>
        <v>#DIV/0!</v>
      </c>
      <c r="AB3295" s="605" t="e">
        <f t="shared" ref="AB3295:AD3295" si="4305">AB3291-AB3260</f>
        <v>#DIV/0!</v>
      </c>
      <c r="AC3295" s="605" t="e">
        <f t="shared" si="4305"/>
        <v>#DIV/0!</v>
      </c>
      <c r="AD3295" s="605" t="e">
        <f t="shared" si="4305"/>
        <v>#DIV/0!</v>
      </c>
    </row>
    <row r="3296" spans="3:30" ht="17.45" customHeight="1" thickBot="1" x14ac:dyDescent="0.3">
      <c r="C3296" s="48">
        <f t="shared" si="4303"/>
        <v>46392</v>
      </c>
      <c r="D3296" s="275"/>
      <c r="E3296" s="276"/>
      <c r="F3296" s="275"/>
      <c r="G3296" s="277"/>
      <c r="H3296" s="276"/>
      <c r="I3296" s="275"/>
      <c r="J3296" s="276"/>
      <c r="K3296" s="278"/>
      <c r="L3296" s="276"/>
      <c r="Z3296" s="514" t="s">
        <v>73</v>
      </c>
      <c r="AA3296" s="515">
        <v>2026</v>
      </c>
      <c r="AB3296" s="516"/>
      <c r="AC3296" s="516"/>
      <c r="AD3296" s="516"/>
    </row>
    <row r="3297" spans="3:30" ht="17.45" customHeight="1" x14ac:dyDescent="0.25">
      <c r="C3297" s="8"/>
      <c r="D3297" s="260"/>
      <c r="E3297" s="261"/>
      <c r="F3297" s="260"/>
      <c r="G3297" s="262"/>
      <c r="H3297" s="261"/>
      <c r="I3297" s="260"/>
      <c r="J3297" s="261"/>
      <c r="K3297" s="263"/>
      <c r="L3297" s="261"/>
      <c r="Z3297" s="517" t="s">
        <v>35</v>
      </c>
      <c r="AA3297" s="517" t="s">
        <v>1</v>
      </c>
      <c r="AB3297" s="517" t="s">
        <v>2</v>
      </c>
      <c r="AC3297" s="517" t="s">
        <v>9</v>
      </c>
      <c r="AD3297" s="517" t="s">
        <v>12</v>
      </c>
    </row>
    <row r="3298" spans="3:30" ht="17.45" customHeight="1" x14ac:dyDescent="0.25">
      <c r="C3298" s="8"/>
      <c r="D3298" s="260"/>
      <c r="E3298" s="261"/>
      <c r="F3298" s="260"/>
      <c r="G3298" s="262"/>
      <c r="H3298" s="261"/>
      <c r="I3298" s="260"/>
      <c r="J3298" s="261"/>
      <c r="K3298" s="263"/>
      <c r="L3298" s="261"/>
      <c r="Z3298" s="518" t="s">
        <v>58</v>
      </c>
      <c r="AA3298" s="519">
        <f>AVERAGE(D2927:E3291)</f>
        <v>4.8247438306603108E-2</v>
      </c>
      <c r="AB3298" s="519">
        <f>AVERAGE(F2927:H3291)</f>
        <v>3.8278715722034548E-2</v>
      </c>
      <c r="AC3298" s="519">
        <f>AVERAGE(I2927:J3291)</f>
        <v>4.2343238678371718E-2</v>
      </c>
      <c r="AD3298" s="519">
        <f>AVERAGE(K2927:L3291)</f>
        <v>5.2168277684123195E-2</v>
      </c>
    </row>
    <row r="3299" spans="3:30" ht="17.45" customHeight="1" x14ac:dyDescent="0.25">
      <c r="C3299" s="8"/>
      <c r="D3299" s="260"/>
      <c r="E3299" s="261"/>
      <c r="F3299" s="260"/>
      <c r="G3299" s="262"/>
      <c r="H3299" s="261"/>
      <c r="I3299" s="260"/>
      <c r="J3299" s="261"/>
      <c r="K3299" s="263"/>
      <c r="L3299" s="261"/>
      <c r="Z3299" s="518" t="s">
        <v>59</v>
      </c>
      <c r="AA3299" s="519">
        <f>MAX(D2927:E3291)</f>
        <v>0.13204103922155855</v>
      </c>
      <c r="AB3299" s="519">
        <f>MAX(F2927:H3291)</f>
        <v>9.7085568721069368E-2</v>
      </c>
      <c r="AC3299" s="519">
        <f>MAX(I2927:J3291)</f>
        <v>0.11340195505621882</v>
      </c>
      <c r="AD3299" s="519">
        <f>MAX(K2927:L3291)</f>
        <v>0.1431408213515129</v>
      </c>
    </row>
    <row r="3300" spans="3:30" ht="17.45" customHeight="1" thickBot="1" x14ac:dyDescent="0.3">
      <c r="C3300" s="8"/>
      <c r="D3300" s="260"/>
      <c r="E3300" s="261"/>
      <c r="F3300" s="260"/>
      <c r="G3300" s="262"/>
      <c r="H3300" s="261"/>
      <c r="I3300" s="260"/>
      <c r="J3300" s="261"/>
      <c r="K3300" s="263"/>
      <c r="L3300" s="261"/>
      <c r="Z3300" s="520" t="s">
        <v>128</v>
      </c>
      <c r="AA3300" s="521">
        <f>COUNTIF(D2927:E3291,"&gt;=0.075")</f>
        <v>8</v>
      </c>
      <c r="AB3300" s="521">
        <f>COUNTIF(F2927:H3291,"&gt;=0.075")</f>
        <v>3</v>
      </c>
      <c r="AC3300" s="521">
        <f>COUNTIF(I2927:J3291,"&gt;=0.075")</f>
        <v>8</v>
      </c>
      <c r="AD3300" s="521">
        <f>COUNTIF(K2927:L3291,"&gt;=0.075")</f>
        <v>11</v>
      </c>
    </row>
    <row r="3301" spans="3:30" ht="17.45" customHeight="1" thickBot="1" x14ac:dyDescent="0.3">
      <c r="C3301" s="8"/>
      <c r="D3301" s="260"/>
      <c r="E3301" s="261"/>
      <c r="F3301" s="260"/>
      <c r="G3301" s="262"/>
      <c r="H3301" s="261"/>
      <c r="I3301" s="260"/>
      <c r="J3301" s="261"/>
      <c r="K3301" s="263"/>
      <c r="L3301" s="261"/>
      <c r="AA3301" s="522">
        <f>AVERAGE(I2927:Q3291)</f>
        <v>4.6968323326093735E-2</v>
      </c>
      <c r="AC3301" s="664">
        <f>SUM(AA3300:AD3300)</f>
        <v>30</v>
      </c>
      <c r="AD3301" s="522">
        <f>AVERAGE(AA3298:AD3298)</f>
        <v>4.5259417597783139E-2</v>
      </c>
    </row>
    <row r="3302" spans="3:30" ht="17.45" customHeight="1" x14ac:dyDescent="0.25">
      <c r="C3302" s="48"/>
      <c r="D3302" s="275"/>
      <c r="E3302" s="276"/>
      <c r="F3302" s="275"/>
      <c r="G3302" s="277"/>
      <c r="H3302" s="276"/>
      <c r="I3302" s="275"/>
      <c r="J3302" s="276"/>
      <c r="K3302" s="278"/>
      <c r="L3302" s="276"/>
      <c r="AA3302" s="605">
        <f>AA3298-AA2933</f>
        <v>5.6635378251546423E-3</v>
      </c>
      <c r="AB3302" s="605">
        <f>AB3298-AB2933</f>
        <v>-7.9027608155827073E-3</v>
      </c>
      <c r="AC3302" s="605">
        <f>AC3298-AC2933</f>
        <v>7.1291667853305915E-3</v>
      </c>
      <c r="AD3302" s="605">
        <f>AD3298-AD2933</f>
        <v>1.0957453417392266E-2</v>
      </c>
    </row>
    <row r="3303" spans="3:30" ht="17.45" customHeight="1" x14ac:dyDescent="0.25">
      <c r="C3303" s="8"/>
      <c r="D3303" s="260"/>
      <c r="E3303" s="261"/>
      <c r="F3303" s="260"/>
      <c r="G3303" s="262"/>
      <c r="H3303" s="261"/>
      <c r="I3303" s="260"/>
      <c r="J3303" s="261"/>
      <c r="K3303" s="263"/>
      <c r="L3303" s="261"/>
    </row>
    <row r="3304" spans="3:30" ht="17.45" customHeight="1" x14ac:dyDescent="0.25">
      <c r="C3304" s="8"/>
      <c r="D3304" s="260"/>
      <c r="E3304" s="261"/>
      <c r="F3304" s="260"/>
      <c r="G3304" s="262"/>
      <c r="H3304" s="261"/>
      <c r="I3304" s="260"/>
      <c r="J3304" s="261"/>
      <c r="K3304" s="263"/>
      <c r="L3304" s="261"/>
    </row>
    <row r="3305" spans="3:30" ht="17.45" customHeight="1" x14ac:dyDescent="0.25">
      <c r="C3305" s="8"/>
      <c r="D3305" s="260"/>
      <c r="E3305" s="261"/>
      <c r="F3305" s="260"/>
      <c r="G3305" s="262"/>
      <c r="H3305" s="261"/>
      <c r="I3305" s="260"/>
      <c r="J3305" s="261"/>
      <c r="K3305" s="263"/>
      <c r="L3305" s="261"/>
    </row>
    <row r="3306" spans="3:30" ht="17.45" customHeight="1" x14ac:dyDescent="0.25">
      <c r="C3306" s="8"/>
      <c r="D3306" s="260"/>
      <c r="E3306" s="261"/>
      <c r="F3306" s="260"/>
      <c r="G3306" s="262"/>
      <c r="H3306" s="261"/>
      <c r="I3306" s="260"/>
      <c r="J3306" s="261"/>
      <c r="K3306" s="263"/>
      <c r="L3306" s="261"/>
    </row>
    <row r="3307" spans="3:30" ht="17.45" customHeight="1" x14ac:dyDescent="0.25">
      <c r="C3307" s="8"/>
      <c r="D3307" s="260"/>
      <c r="E3307" s="261"/>
      <c r="F3307" s="260"/>
      <c r="G3307" s="262"/>
      <c r="H3307" s="261"/>
      <c r="I3307" s="260"/>
      <c r="J3307" s="261"/>
      <c r="K3307" s="263"/>
      <c r="L3307" s="261"/>
    </row>
    <row r="3308" spans="3:30" ht="17.45" customHeight="1" x14ac:dyDescent="0.25">
      <c r="C3308" s="48"/>
      <c r="D3308" s="275"/>
      <c r="E3308" s="276"/>
      <c r="F3308" s="275"/>
      <c r="G3308" s="277"/>
      <c r="H3308" s="276"/>
      <c r="I3308" s="275"/>
      <c r="J3308" s="276"/>
      <c r="K3308" s="278"/>
      <c r="L3308" s="276"/>
    </row>
    <row r="3309" spans="3:30" ht="17.45" customHeight="1" x14ac:dyDescent="0.25">
      <c r="C3309" s="8"/>
      <c r="D3309" s="260"/>
      <c r="E3309" s="261"/>
      <c r="F3309" s="260"/>
      <c r="G3309" s="262"/>
      <c r="H3309" s="261"/>
      <c r="I3309" s="260"/>
      <c r="J3309" s="261"/>
      <c r="K3309" s="263"/>
      <c r="L3309" s="261"/>
    </row>
    <row r="3310" spans="3:30" ht="17.45" customHeight="1" x14ac:dyDescent="0.25">
      <c r="C3310" s="8"/>
      <c r="D3310" s="260"/>
      <c r="E3310" s="261"/>
      <c r="F3310" s="260"/>
      <c r="G3310" s="262"/>
      <c r="H3310" s="261"/>
      <c r="I3310" s="260"/>
      <c r="J3310" s="261"/>
      <c r="K3310" s="263"/>
      <c r="L3310" s="261"/>
    </row>
    <row r="3311" spans="3:30" ht="17.45" customHeight="1" x14ac:dyDescent="0.25">
      <c r="C3311" s="8"/>
      <c r="D3311" s="260"/>
      <c r="E3311" s="261"/>
      <c r="F3311" s="260"/>
      <c r="G3311" s="262"/>
      <c r="H3311" s="261"/>
      <c r="I3311" s="260"/>
      <c r="J3311" s="261"/>
      <c r="K3311" s="263"/>
      <c r="L3311" s="261"/>
    </row>
    <row r="3312" spans="3:30" ht="17.45" customHeight="1" x14ac:dyDescent="0.25">
      <c r="C3312" s="8"/>
      <c r="D3312" s="260"/>
      <c r="E3312" s="261"/>
      <c r="F3312" s="260"/>
      <c r="G3312" s="262"/>
      <c r="H3312" s="261"/>
      <c r="I3312" s="260"/>
      <c r="J3312" s="261"/>
      <c r="K3312" s="263"/>
      <c r="L3312" s="261"/>
    </row>
    <row r="3313" spans="3:12" ht="17.45" customHeight="1" x14ac:dyDescent="0.25">
      <c r="C3313" s="8"/>
      <c r="D3313" s="260"/>
      <c r="E3313" s="261"/>
      <c r="F3313" s="260"/>
      <c r="G3313" s="262"/>
      <c r="H3313" s="261"/>
      <c r="I3313" s="260"/>
      <c r="J3313" s="261"/>
      <c r="K3313" s="263"/>
      <c r="L3313" s="261"/>
    </row>
    <row r="3314" spans="3:12" ht="17.45" customHeight="1" x14ac:dyDescent="0.25">
      <c r="C3314" s="48"/>
      <c r="D3314" s="428"/>
      <c r="E3314" s="429"/>
      <c r="F3314" s="428"/>
      <c r="G3314" s="430"/>
      <c r="H3314" s="429"/>
      <c r="I3314" s="428"/>
      <c r="J3314" s="429"/>
      <c r="K3314" s="431"/>
      <c r="L3314" s="429"/>
    </row>
    <row r="3315" spans="3:12" ht="17.45" customHeight="1" x14ac:dyDescent="0.25">
      <c r="C3315" s="8"/>
      <c r="D3315" s="260"/>
      <c r="E3315" s="261"/>
      <c r="F3315" s="260"/>
      <c r="G3315" s="262"/>
      <c r="H3315" s="261"/>
      <c r="I3315" s="260"/>
      <c r="J3315" s="261"/>
      <c r="K3315" s="263"/>
      <c r="L3315" s="261"/>
    </row>
    <row r="3316" spans="3:12" ht="17.45" customHeight="1" x14ac:dyDescent="0.25">
      <c r="C3316" s="8"/>
      <c r="D3316" s="260"/>
      <c r="E3316" s="261"/>
      <c r="F3316" s="260"/>
      <c r="G3316" s="262"/>
      <c r="H3316" s="261"/>
      <c r="I3316" s="260"/>
      <c r="J3316" s="261"/>
      <c r="K3316" s="263"/>
      <c r="L3316" s="261"/>
    </row>
    <row r="3317" spans="3:12" ht="17.45" customHeight="1" x14ac:dyDescent="0.25">
      <c r="C3317" s="8"/>
      <c r="D3317" s="260"/>
      <c r="E3317" s="261"/>
      <c r="F3317" s="260"/>
      <c r="G3317" s="262"/>
      <c r="H3317" s="261"/>
      <c r="I3317" s="260"/>
      <c r="J3317" s="261"/>
      <c r="K3317" s="263"/>
      <c r="L3317" s="261"/>
    </row>
    <row r="3318" spans="3:12" ht="17.45" customHeight="1" x14ac:dyDescent="0.25">
      <c r="C3318" s="8"/>
      <c r="D3318" s="260"/>
      <c r="E3318" s="261"/>
      <c r="F3318" s="260"/>
      <c r="G3318" s="262"/>
      <c r="H3318" s="261"/>
      <c r="I3318" s="260"/>
      <c r="J3318" s="261"/>
      <c r="K3318" s="263"/>
      <c r="L3318" s="261"/>
    </row>
    <row r="3319" spans="3:12" ht="17.45" customHeight="1" x14ac:dyDescent="0.25">
      <c r="C3319" s="8"/>
      <c r="D3319" s="260"/>
      <c r="E3319" s="261"/>
      <c r="F3319" s="260"/>
      <c r="G3319" s="262"/>
      <c r="H3319" s="261"/>
      <c r="I3319" s="260"/>
      <c r="J3319" s="261"/>
      <c r="K3319" s="263"/>
      <c r="L3319" s="261"/>
    </row>
    <row r="3320" spans="3:12" ht="17.45" customHeight="1" x14ac:dyDescent="0.25">
      <c r="C3320" s="48"/>
      <c r="D3320" s="275"/>
      <c r="E3320" s="276"/>
      <c r="F3320" s="275"/>
      <c r="G3320" s="277"/>
      <c r="H3320" s="276"/>
      <c r="I3320" s="275"/>
      <c r="J3320" s="276"/>
      <c r="K3320" s="278"/>
      <c r="L3320" s="276"/>
    </row>
    <row r="3321" spans="3:12" ht="17.45" customHeight="1" x14ac:dyDescent="0.25">
      <c r="C3321" s="8"/>
      <c r="D3321" s="260"/>
      <c r="E3321" s="261"/>
      <c r="F3321" s="260"/>
      <c r="G3321" s="262"/>
      <c r="H3321" s="261"/>
      <c r="I3321" s="260"/>
      <c r="J3321" s="261"/>
      <c r="K3321" s="263"/>
      <c r="L3321" s="261"/>
    </row>
    <row r="3322" spans="3:12" ht="17.45" customHeight="1" x14ac:dyDescent="0.25">
      <c r="C3322" s="8"/>
      <c r="D3322" s="260"/>
      <c r="E3322" s="261"/>
      <c r="F3322" s="260"/>
      <c r="G3322" s="262"/>
      <c r="H3322" s="261"/>
      <c r="I3322" s="260"/>
      <c r="J3322" s="261"/>
      <c r="K3322" s="263"/>
      <c r="L3322" s="261"/>
    </row>
    <row r="3323" spans="3:12" ht="17.45" customHeight="1" x14ac:dyDescent="0.25">
      <c r="C3323" s="8"/>
      <c r="D3323" s="260"/>
      <c r="E3323" s="261"/>
      <c r="F3323" s="260"/>
      <c r="G3323" s="262"/>
      <c r="H3323" s="261"/>
      <c r="I3323" s="260"/>
      <c r="J3323" s="261"/>
      <c r="K3323" s="263"/>
      <c r="L3323" s="261"/>
    </row>
    <row r="3324" spans="3:12" ht="17.45" customHeight="1" x14ac:dyDescent="0.25">
      <c r="C3324" s="8"/>
      <c r="D3324" s="260"/>
      <c r="E3324" s="261"/>
      <c r="F3324" s="260"/>
      <c r="G3324" s="262"/>
      <c r="H3324" s="261"/>
      <c r="I3324" s="260"/>
      <c r="J3324" s="261"/>
      <c r="K3324" s="263"/>
      <c r="L3324" s="261"/>
    </row>
    <row r="3325" spans="3:12" ht="17.45" customHeight="1" x14ac:dyDescent="0.25">
      <c r="C3325" s="8"/>
      <c r="D3325" s="260"/>
      <c r="E3325" s="261"/>
      <c r="F3325" s="260"/>
      <c r="G3325" s="262"/>
      <c r="H3325" s="261"/>
      <c r="I3325" s="260"/>
      <c r="J3325" s="261"/>
      <c r="K3325" s="263"/>
      <c r="L3325" s="261"/>
    </row>
    <row r="3326" spans="3:12" ht="17.45" customHeight="1" x14ac:dyDescent="0.25">
      <c r="C3326" s="48"/>
      <c r="D3326" s="275"/>
      <c r="E3326" s="276"/>
      <c r="F3326" s="275"/>
      <c r="G3326" s="277"/>
      <c r="H3326" s="276"/>
      <c r="I3326" s="275"/>
      <c r="J3326" s="276"/>
      <c r="K3326" s="278"/>
      <c r="L3326" s="276"/>
    </row>
    <row r="3327" spans="3:12" ht="17.45" customHeight="1" x14ac:dyDescent="0.25">
      <c r="C3327" s="8"/>
      <c r="D3327" s="260"/>
      <c r="E3327" s="261"/>
      <c r="F3327" s="260"/>
      <c r="G3327" s="262"/>
      <c r="H3327" s="261"/>
      <c r="I3327" s="260"/>
      <c r="J3327" s="261"/>
      <c r="K3327" s="263"/>
      <c r="L3327" s="261"/>
    </row>
    <row r="3328" spans="3:12" ht="17.45" customHeight="1" x14ac:dyDescent="0.25">
      <c r="C3328" s="8"/>
      <c r="D3328" s="260"/>
      <c r="E3328" s="261"/>
      <c r="F3328" s="260"/>
      <c r="G3328" s="262"/>
      <c r="H3328" s="261"/>
      <c r="I3328" s="260"/>
      <c r="J3328" s="261"/>
      <c r="K3328" s="263"/>
      <c r="L3328" s="261"/>
    </row>
    <row r="3329" spans="3:12" ht="17.45" customHeight="1" x14ac:dyDescent="0.25">
      <c r="C3329" s="8"/>
      <c r="D3329" s="260"/>
      <c r="E3329" s="261"/>
      <c r="F3329" s="260"/>
      <c r="G3329" s="262"/>
      <c r="H3329" s="261"/>
      <c r="I3329" s="260"/>
      <c r="J3329" s="261"/>
      <c r="K3329" s="263"/>
      <c r="L3329" s="261"/>
    </row>
    <row r="3330" spans="3:12" ht="17.45" customHeight="1" x14ac:dyDescent="0.25">
      <c r="C3330" s="8"/>
      <c r="D3330" s="260"/>
      <c r="E3330" s="261"/>
      <c r="F3330" s="260"/>
      <c r="G3330" s="262"/>
      <c r="H3330" s="261"/>
      <c r="I3330" s="260"/>
      <c r="J3330" s="261"/>
      <c r="K3330" s="263"/>
      <c r="L3330" s="261"/>
    </row>
    <row r="3331" spans="3:12" ht="17.45" customHeight="1" x14ac:dyDescent="0.25">
      <c r="C3331" s="8"/>
      <c r="D3331" s="260"/>
      <c r="E3331" s="261"/>
      <c r="F3331" s="260"/>
      <c r="G3331" s="262"/>
      <c r="H3331" s="261"/>
      <c r="I3331" s="260"/>
      <c r="J3331" s="261"/>
      <c r="K3331" s="263"/>
      <c r="L3331" s="261"/>
    </row>
    <row r="3332" spans="3:12" ht="17.45" customHeight="1" x14ac:dyDescent="0.25">
      <c r="C3332" s="48"/>
      <c r="D3332" s="275"/>
      <c r="E3332" s="276"/>
      <c r="F3332" s="275"/>
      <c r="G3332" s="277"/>
      <c r="H3332" s="276"/>
      <c r="I3332" s="275"/>
      <c r="J3332" s="276"/>
      <c r="K3332" s="278"/>
      <c r="L3332" s="276"/>
    </row>
    <row r="3333" spans="3:12" ht="17.45" customHeight="1" x14ac:dyDescent="0.25">
      <c r="C3333" s="8"/>
      <c r="D3333" s="260"/>
      <c r="E3333" s="261"/>
      <c r="F3333" s="260"/>
      <c r="G3333" s="262"/>
      <c r="H3333" s="261"/>
      <c r="I3333" s="260"/>
      <c r="J3333" s="261"/>
      <c r="K3333" s="263"/>
      <c r="L3333" s="261"/>
    </row>
    <row r="3334" spans="3:12" ht="17.45" customHeight="1" x14ac:dyDescent="0.25">
      <c r="C3334" s="8"/>
      <c r="D3334" s="260"/>
      <c r="E3334" s="261"/>
      <c r="F3334" s="260"/>
      <c r="G3334" s="262"/>
      <c r="H3334" s="261"/>
      <c r="I3334" s="260"/>
      <c r="J3334" s="261"/>
      <c r="K3334" s="263"/>
      <c r="L3334" s="261"/>
    </row>
    <row r="3335" spans="3:12" ht="17.45" customHeight="1" x14ac:dyDescent="0.25">
      <c r="C3335" s="8"/>
      <c r="D3335" s="260"/>
      <c r="E3335" s="261"/>
      <c r="F3335" s="260"/>
      <c r="G3335" s="262"/>
      <c r="H3335" s="261"/>
      <c r="I3335" s="260"/>
      <c r="J3335" s="261"/>
      <c r="K3335" s="263"/>
      <c r="L3335" s="261"/>
    </row>
    <row r="3336" spans="3:12" ht="17.45" customHeight="1" x14ac:dyDescent="0.25">
      <c r="C3336" s="8"/>
      <c r="D3336" s="260"/>
      <c r="E3336" s="261"/>
      <c r="F3336" s="260"/>
      <c r="G3336" s="262"/>
      <c r="H3336" s="261"/>
      <c r="I3336" s="260"/>
      <c r="J3336" s="261"/>
      <c r="K3336" s="263"/>
      <c r="L3336" s="261"/>
    </row>
    <row r="3337" spans="3:12" ht="17.45" customHeight="1" x14ac:dyDescent="0.25">
      <c r="C3337" s="8"/>
      <c r="D3337" s="260"/>
      <c r="E3337" s="261"/>
      <c r="F3337" s="260"/>
      <c r="G3337" s="262"/>
      <c r="H3337" s="261"/>
      <c r="I3337" s="260"/>
      <c r="J3337" s="261"/>
      <c r="K3337" s="263"/>
      <c r="L3337" s="261"/>
    </row>
    <row r="3338" spans="3:12" ht="17.45" customHeight="1" x14ac:dyDescent="0.25">
      <c r="C3338" s="48"/>
      <c r="D3338" s="428"/>
      <c r="E3338" s="429"/>
      <c r="F3338" s="428"/>
      <c r="G3338" s="430"/>
      <c r="H3338" s="429"/>
      <c r="I3338" s="428"/>
      <c r="J3338" s="429"/>
      <c r="K3338" s="431"/>
      <c r="L3338" s="429"/>
    </row>
    <row r="3339" spans="3:12" ht="17.45" customHeight="1" x14ac:dyDescent="0.25">
      <c r="C3339" s="8"/>
      <c r="D3339" s="260"/>
      <c r="E3339" s="261"/>
      <c r="F3339" s="260"/>
      <c r="G3339" s="262"/>
      <c r="H3339" s="261"/>
      <c r="I3339" s="260"/>
      <c r="J3339" s="261"/>
      <c r="K3339" s="263"/>
      <c r="L3339" s="261"/>
    </row>
    <row r="3340" spans="3:12" ht="17.45" customHeight="1" x14ac:dyDescent="0.25">
      <c r="C3340" s="8"/>
      <c r="D3340" s="260"/>
      <c r="E3340" s="261"/>
      <c r="F3340" s="260"/>
      <c r="G3340" s="262"/>
      <c r="H3340" s="261"/>
      <c r="I3340" s="260"/>
      <c r="J3340" s="261"/>
      <c r="K3340" s="263"/>
      <c r="L3340" s="261"/>
    </row>
    <row r="3341" spans="3:12" ht="17.45" customHeight="1" x14ac:dyDescent="0.25">
      <c r="C3341" s="8"/>
      <c r="D3341" s="260"/>
      <c r="E3341" s="261"/>
      <c r="F3341" s="260"/>
      <c r="G3341" s="262"/>
      <c r="H3341" s="261"/>
      <c r="I3341" s="260"/>
      <c r="J3341" s="261"/>
      <c r="K3341" s="263"/>
      <c r="L3341" s="261"/>
    </row>
    <row r="3342" spans="3:12" ht="17.45" customHeight="1" x14ac:dyDescent="0.25">
      <c r="C3342" s="8"/>
      <c r="D3342" s="260"/>
      <c r="E3342" s="261"/>
      <c r="F3342" s="260"/>
      <c r="G3342" s="262"/>
      <c r="H3342" s="261"/>
      <c r="I3342" s="260"/>
      <c r="J3342" s="261"/>
      <c r="K3342" s="263"/>
      <c r="L3342" s="261"/>
    </row>
    <row r="3343" spans="3:12" ht="17.45" customHeight="1" x14ac:dyDescent="0.25">
      <c r="C3343" s="8"/>
      <c r="D3343" s="260"/>
      <c r="E3343" s="261"/>
      <c r="F3343" s="260"/>
      <c r="G3343" s="262"/>
      <c r="H3343" s="261"/>
      <c r="I3343" s="260"/>
      <c r="J3343" s="261"/>
      <c r="K3343" s="263"/>
      <c r="L3343" s="261"/>
    </row>
    <row r="3344" spans="3:12" ht="17.45" customHeight="1" x14ac:dyDescent="0.25">
      <c r="C3344" s="48"/>
      <c r="D3344" s="275"/>
      <c r="E3344" s="276"/>
      <c r="F3344" s="275"/>
      <c r="G3344" s="277"/>
      <c r="H3344" s="276"/>
      <c r="I3344" s="275"/>
      <c r="J3344" s="276"/>
      <c r="K3344" s="278"/>
      <c r="L3344" s="276"/>
    </row>
    <row r="3345" spans="3:12" ht="17.45" customHeight="1" x14ac:dyDescent="0.25">
      <c r="C3345" s="8"/>
      <c r="D3345" s="260"/>
      <c r="E3345" s="261"/>
      <c r="F3345" s="260"/>
      <c r="G3345" s="262"/>
      <c r="H3345" s="261"/>
      <c r="I3345" s="260"/>
      <c r="J3345" s="261"/>
      <c r="K3345" s="263"/>
      <c r="L3345" s="261"/>
    </row>
    <row r="3346" spans="3:12" ht="17.45" customHeight="1" x14ac:dyDescent="0.25">
      <c r="C3346" s="8"/>
      <c r="D3346" s="260"/>
      <c r="E3346" s="261"/>
      <c r="F3346" s="260"/>
      <c r="G3346" s="262"/>
      <c r="H3346" s="261"/>
      <c r="I3346" s="260"/>
      <c r="J3346" s="261"/>
      <c r="K3346" s="263"/>
      <c r="L3346" s="261"/>
    </row>
    <row r="3347" spans="3:12" ht="17.45" customHeight="1" x14ac:dyDescent="0.25">
      <c r="C3347" s="8"/>
      <c r="D3347" s="260"/>
      <c r="E3347" s="261"/>
      <c r="F3347" s="260"/>
      <c r="G3347" s="262"/>
      <c r="H3347" s="261"/>
      <c r="I3347" s="260"/>
      <c r="J3347" s="261"/>
      <c r="K3347" s="263"/>
      <c r="L3347" s="261"/>
    </row>
    <row r="3348" spans="3:12" ht="17.45" customHeight="1" x14ac:dyDescent="0.25">
      <c r="C3348" s="8"/>
      <c r="D3348" s="260"/>
      <c r="E3348" s="261"/>
      <c r="F3348" s="260"/>
      <c r="G3348" s="262"/>
      <c r="H3348" s="261"/>
      <c r="I3348" s="260"/>
      <c r="J3348" s="261"/>
      <c r="K3348" s="263"/>
      <c r="L3348" s="261"/>
    </row>
    <row r="3349" spans="3:12" ht="17.45" customHeight="1" x14ac:dyDescent="0.25">
      <c r="C3349" s="8"/>
      <c r="D3349" s="260"/>
      <c r="E3349" s="261"/>
      <c r="F3349" s="260"/>
      <c r="G3349" s="262"/>
      <c r="H3349" s="261"/>
      <c r="I3349" s="260"/>
      <c r="J3349" s="261"/>
      <c r="K3349" s="263"/>
      <c r="L3349" s="261"/>
    </row>
    <row r="3350" spans="3:12" ht="17.45" customHeight="1" x14ac:dyDescent="0.25">
      <c r="C3350" s="48"/>
      <c r="D3350" s="275"/>
      <c r="E3350" s="276"/>
      <c r="F3350" s="275"/>
      <c r="G3350" s="277"/>
      <c r="H3350" s="276"/>
      <c r="I3350" s="275"/>
      <c r="J3350" s="276"/>
      <c r="K3350" s="278"/>
      <c r="L3350" s="276"/>
    </row>
    <row r="3351" spans="3:12" ht="17.45" customHeight="1" x14ac:dyDescent="0.25">
      <c r="C3351" s="8"/>
      <c r="D3351" s="260"/>
      <c r="E3351" s="261"/>
      <c r="F3351" s="260"/>
      <c r="G3351" s="262"/>
      <c r="H3351" s="261"/>
      <c r="I3351" s="260"/>
      <c r="J3351" s="261"/>
      <c r="K3351" s="263"/>
      <c r="L3351" s="261"/>
    </row>
    <row r="3352" spans="3:12" ht="17.45" customHeight="1" x14ac:dyDescent="0.25">
      <c r="C3352" s="8"/>
      <c r="D3352" s="260"/>
      <c r="E3352" s="261"/>
      <c r="F3352" s="260"/>
      <c r="G3352" s="262"/>
      <c r="H3352" s="261"/>
      <c r="I3352" s="260"/>
      <c r="J3352" s="261"/>
      <c r="K3352" s="263"/>
      <c r="L3352" s="261"/>
    </row>
    <row r="3353" spans="3:12" ht="17.45" customHeight="1" x14ac:dyDescent="0.25">
      <c r="C3353" s="8"/>
      <c r="D3353" s="260"/>
      <c r="E3353" s="261"/>
      <c r="F3353" s="260"/>
      <c r="G3353" s="262"/>
      <c r="H3353" s="261"/>
      <c r="I3353" s="260"/>
      <c r="J3353" s="261"/>
      <c r="K3353" s="263"/>
      <c r="L3353" s="261"/>
    </row>
    <row r="3354" spans="3:12" ht="17.45" customHeight="1" x14ac:dyDescent="0.25">
      <c r="C3354" s="8"/>
      <c r="D3354" s="260"/>
      <c r="E3354" s="261"/>
      <c r="F3354" s="260"/>
      <c r="G3354" s="262"/>
      <c r="H3354" s="261"/>
      <c r="I3354" s="260"/>
      <c r="J3354" s="261"/>
      <c r="K3354" s="263"/>
      <c r="L3354" s="261"/>
    </row>
    <row r="3355" spans="3:12" ht="17.45" customHeight="1" x14ac:dyDescent="0.25">
      <c r="C3355" s="8"/>
      <c r="D3355" s="260"/>
      <c r="E3355" s="261"/>
      <c r="F3355" s="260"/>
      <c r="G3355" s="262"/>
      <c r="H3355" s="261"/>
      <c r="I3355" s="260"/>
      <c r="J3355" s="261"/>
      <c r="K3355" s="263"/>
      <c r="L3355" s="261"/>
    </row>
    <row r="3356" spans="3:12" ht="17.45" customHeight="1" x14ac:dyDescent="0.25">
      <c r="C3356" s="48"/>
      <c r="D3356" s="428"/>
      <c r="E3356" s="429"/>
      <c r="F3356" s="428"/>
      <c r="G3356" s="430"/>
      <c r="H3356" s="429"/>
      <c r="I3356" s="428"/>
      <c r="J3356" s="429"/>
      <c r="K3356" s="431"/>
      <c r="L3356" s="429"/>
    </row>
    <row r="3357" spans="3:12" ht="17.45" customHeight="1" x14ac:dyDescent="0.25">
      <c r="C3357" s="8"/>
      <c r="D3357" s="260"/>
      <c r="E3357" s="261"/>
      <c r="F3357" s="260"/>
      <c r="G3357" s="262"/>
      <c r="H3357" s="261"/>
      <c r="I3357" s="260"/>
      <c r="J3357" s="261"/>
      <c r="K3357" s="263"/>
      <c r="L3357" s="261"/>
    </row>
    <row r="3358" spans="3:12" ht="17.45" customHeight="1" x14ac:dyDescent="0.25">
      <c r="C3358" s="8"/>
      <c r="D3358" s="260"/>
      <c r="E3358" s="261"/>
      <c r="F3358" s="260"/>
      <c r="G3358" s="262"/>
      <c r="H3358" s="261"/>
      <c r="I3358" s="260"/>
      <c r="J3358" s="261"/>
      <c r="K3358" s="263"/>
      <c r="L3358" s="261"/>
    </row>
    <row r="3359" spans="3:12" ht="17.45" customHeight="1" x14ac:dyDescent="0.25">
      <c r="C3359" s="8"/>
      <c r="D3359" s="260"/>
      <c r="E3359" s="261"/>
      <c r="F3359" s="260"/>
      <c r="G3359" s="262"/>
      <c r="H3359" s="261"/>
      <c r="I3359" s="260"/>
      <c r="J3359" s="261"/>
      <c r="K3359" s="263"/>
      <c r="L3359" s="261"/>
    </row>
    <row r="3360" spans="3:12" ht="17.45" customHeight="1" x14ac:dyDescent="0.25">
      <c r="C3360" s="8"/>
      <c r="D3360" s="260"/>
      <c r="E3360" s="261"/>
      <c r="F3360" s="260"/>
      <c r="G3360" s="262"/>
      <c r="H3360" s="261"/>
      <c r="I3360" s="260"/>
      <c r="J3360" s="261"/>
      <c r="K3360" s="263"/>
      <c r="L3360" s="261"/>
    </row>
    <row r="3361" spans="3:12" ht="17.45" customHeight="1" x14ac:dyDescent="0.25">
      <c r="C3361" s="8"/>
      <c r="D3361" s="260"/>
      <c r="E3361" s="261"/>
      <c r="F3361" s="260"/>
      <c r="G3361" s="262"/>
      <c r="H3361" s="261"/>
      <c r="I3361" s="260"/>
      <c r="J3361" s="261"/>
      <c r="K3361" s="263"/>
      <c r="L3361" s="261"/>
    </row>
    <row r="3362" spans="3:12" ht="17.45" customHeight="1" x14ac:dyDescent="0.25">
      <c r="C3362" s="48"/>
      <c r="D3362" s="275"/>
      <c r="E3362" s="276"/>
      <c r="F3362" s="275"/>
      <c r="G3362" s="277"/>
      <c r="H3362" s="276"/>
      <c r="I3362" s="275"/>
      <c r="J3362" s="276"/>
      <c r="K3362" s="278"/>
      <c r="L3362" s="276"/>
    </row>
    <row r="3363" spans="3:12" ht="17.45" customHeight="1" x14ac:dyDescent="0.25">
      <c r="C3363" s="8"/>
      <c r="D3363" s="260"/>
      <c r="E3363" s="261"/>
      <c r="F3363" s="260"/>
      <c r="G3363" s="262"/>
      <c r="H3363" s="261"/>
      <c r="I3363" s="260"/>
      <c r="J3363" s="261"/>
      <c r="K3363" s="263"/>
      <c r="L3363" s="261"/>
    </row>
    <row r="3364" spans="3:12" ht="17.45" customHeight="1" x14ac:dyDescent="0.25">
      <c r="C3364" s="8"/>
      <c r="D3364" s="260"/>
      <c r="E3364" s="261"/>
      <c r="F3364" s="260"/>
      <c r="G3364" s="262"/>
      <c r="H3364" s="261"/>
      <c r="I3364" s="260"/>
      <c r="J3364" s="261"/>
      <c r="K3364" s="263"/>
      <c r="L3364" s="261"/>
    </row>
    <row r="3365" spans="3:12" ht="17.45" customHeight="1" x14ac:dyDescent="0.25">
      <c r="C3365" s="8"/>
      <c r="D3365" s="260"/>
      <c r="E3365" s="261"/>
      <c r="F3365" s="260"/>
      <c r="G3365" s="262"/>
      <c r="H3365" s="261"/>
      <c r="I3365" s="260"/>
      <c r="J3365" s="261"/>
      <c r="K3365" s="263"/>
      <c r="L3365" s="261"/>
    </row>
    <row r="3366" spans="3:12" ht="17.45" customHeight="1" x14ac:dyDescent="0.25">
      <c r="C3366" s="8"/>
      <c r="D3366" s="260"/>
      <c r="E3366" s="261"/>
      <c r="F3366" s="260"/>
      <c r="G3366" s="262"/>
      <c r="H3366" s="261"/>
      <c r="I3366" s="260"/>
      <c r="J3366" s="261"/>
      <c r="K3366" s="263"/>
      <c r="L3366" s="261"/>
    </row>
    <row r="3367" spans="3:12" ht="17.45" customHeight="1" x14ac:dyDescent="0.25">
      <c r="C3367" s="8"/>
      <c r="D3367" s="260"/>
      <c r="E3367" s="261"/>
      <c r="F3367" s="260"/>
      <c r="G3367" s="262"/>
      <c r="H3367" s="261"/>
      <c r="I3367" s="260"/>
      <c r="J3367" s="261"/>
      <c r="K3367" s="263"/>
      <c r="L3367" s="261"/>
    </row>
    <row r="3368" spans="3:12" ht="17.45" customHeight="1" x14ac:dyDescent="0.25">
      <c r="C3368" s="48"/>
      <c r="D3368" s="275"/>
      <c r="E3368" s="276"/>
      <c r="F3368" s="275"/>
      <c r="G3368" s="277"/>
      <c r="H3368" s="276"/>
      <c r="I3368" s="275"/>
      <c r="J3368" s="276"/>
      <c r="K3368" s="278"/>
      <c r="L3368" s="276"/>
    </row>
    <row r="3369" spans="3:12" ht="17.45" customHeight="1" x14ac:dyDescent="0.25">
      <c r="C3369" s="8"/>
      <c r="D3369" s="260"/>
      <c r="E3369" s="261"/>
      <c r="F3369" s="260"/>
      <c r="G3369" s="262"/>
      <c r="H3369" s="261"/>
      <c r="I3369" s="260"/>
      <c r="J3369" s="261"/>
      <c r="K3369" s="263"/>
      <c r="L3369" s="261"/>
    </row>
    <row r="3370" spans="3:12" ht="17.45" customHeight="1" x14ac:dyDescent="0.25">
      <c r="C3370" s="8"/>
      <c r="D3370" s="260"/>
      <c r="E3370" s="261"/>
      <c r="F3370" s="260"/>
      <c r="G3370" s="262"/>
      <c r="H3370" s="261"/>
      <c r="I3370" s="260"/>
      <c r="J3370" s="261"/>
      <c r="K3370" s="263"/>
      <c r="L3370" s="261"/>
    </row>
    <row r="3371" spans="3:12" ht="17.45" customHeight="1" x14ac:dyDescent="0.25">
      <c r="C3371" s="8"/>
      <c r="D3371" s="260"/>
      <c r="E3371" s="261"/>
      <c r="F3371" s="260"/>
      <c r="G3371" s="262"/>
      <c r="H3371" s="261"/>
      <c r="I3371" s="260"/>
      <c r="J3371" s="261"/>
      <c r="K3371" s="263"/>
      <c r="L3371" s="261"/>
    </row>
    <row r="3372" spans="3:12" ht="17.45" customHeight="1" x14ac:dyDescent="0.25">
      <c r="C3372" s="8"/>
      <c r="D3372" s="260"/>
      <c r="E3372" s="261"/>
      <c r="F3372" s="260"/>
      <c r="G3372" s="262"/>
      <c r="H3372" s="261"/>
      <c r="I3372" s="260"/>
      <c r="J3372" s="261"/>
      <c r="K3372" s="263"/>
      <c r="L3372" s="261"/>
    </row>
    <row r="3373" spans="3:12" ht="17.45" customHeight="1" x14ac:dyDescent="0.25">
      <c r="C3373" s="8"/>
      <c r="D3373" s="260"/>
      <c r="E3373" s="261"/>
      <c r="F3373" s="260"/>
      <c r="G3373" s="262"/>
      <c r="H3373" s="261"/>
      <c r="I3373" s="260"/>
      <c r="J3373" s="261"/>
      <c r="K3373" s="263"/>
      <c r="L3373" s="261"/>
    </row>
    <row r="3374" spans="3:12" ht="17.45" customHeight="1" x14ac:dyDescent="0.25">
      <c r="C3374" s="48"/>
      <c r="D3374" s="275"/>
      <c r="E3374" s="276"/>
      <c r="F3374" s="275"/>
      <c r="G3374" s="277"/>
      <c r="H3374" s="276"/>
      <c r="I3374" s="275"/>
      <c r="J3374" s="276"/>
      <c r="K3374" s="278"/>
      <c r="L3374" s="276"/>
    </row>
    <row r="3375" spans="3:12" ht="17.45" customHeight="1" x14ac:dyDescent="0.25">
      <c r="C3375" s="8"/>
      <c r="D3375" s="260"/>
      <c r="E3375" s="261"/>
      <c r="F3375" s="260"/>
      <c r="G3375" s="262"/>
      <c r="H3375" s="261"/>
      <c r="I3375" s="260"/>
      <c r="J3375" s="261"/>
      <c r="K3375" s="263"/>
      <c r="L3375" s="261"/>
    </row>
    <row r="3376" spans="3:12" ht="17.45" customHeight="1" x14ac:dyDescent="0.25">
      <c r="C3376" s="8"/>
      <c r="D3376" s="260"/>
      <c r="E3376" s="261"/>
      <c r="F3376" s="260"/>
      <c r="G3376" s="262"/>
      <c r="H3376" s="261"/>
      <c r="I3376" s="260"/>
      <c r="J3376" s="261"/>
      <c r="K3376" s="263"/>
      <c r="L3376" s="261"/>
    </row>
    <row r="3377" spans="3:12" ht="17.45" customHeight="1" x14ac:dyDescent="0.25">
      <c r="C3377" s="8"/>
      <c r="D3377" s="260"/>
      <c r="E3377" s="261"/>
      <c r="F3377" s="260"/>
      <c r="G3377" s="262"/>
      <c r="H3377" s="261"/>
      <c r="I3377" s="260"/>
      <c r="J3377" s="261"/>
      <c r="K3377" s="263"/>
      <c r="L3377" s="261"/>
    </row>
    <row r="3378" spans="3:12" ht="17.45" customHeight="1" x14ac:dyDescent="0.25">
      <c r="C3378" s="8"/>
      <c r="D3378" s="260"/>
      <c r="E3378" s="261"/>
      <c r="F3378" s="260"/>
      <c r="G3378" s="262"/>
      <c r="H3378" s="261"/>
      <c r="I3378" s="260"/>
      <c r="J3378" s="261"/>
      <c r="K3378" s="263"/>
      <c r="L3378" s="261"/>
    </row>
    <row r="3379" spans="3:12" ht="17.45" customHeight="1" x14ac:dyDescent="0.25">
      <c r="C3379" s="8"/>
      <c r="D3379" s="260"/>
      <c r="E3379" s="261"/>
      <c r="F3379" s="260"/>
      <c r="G3379" s="262"/>
      <c r="H3379" s="261"/>
      <c r="I3379" s="260"/>
      <c r="J3379" s="261"/>
      <c r="K3379" s="263"/>
      <c r="L3379" s="261"/>
    </row>
    <row r="3380" spans="3:12" ht="17.45" customHeight="1" x14ac:dyDescent="0.25">
      <c r="C3380" s="48"/>
      <c r="D3380" s="275"/>
      <c r="E3380" s="276"/>
      <c r="F3380" s="275"/>
      <c r="G3380" s="277"/>
      <c r="H3380" s="276"/>
      <c r="I3380" s="275"/>
      <c r="J3380" s="276"/>
      <c r="K3380" s="278"/>
      <c r="L3380" s="276"/>
    </row>
    <row r="3381" spans="3:12" ht="17.45" customHeight="1" x14ac:dyDescent="0.25">
      <c r="C3381" s="8"/>
      <c r="D3381" s="260"/>
      <c r="E3381" s="261"/>
      <c r="F3381" s="260"/>
      <c r="G3381" s="262"/>
      <c r="H3381" s="261"/>
      <c r="I3381" s="260"/>
      <c r="J3381" s="261"/>
      <c r="K3381" s="263"/>
      <c r="L3381" s="261"/>
    </row>
    <row r="3382" spans="3:12" ht="17.45" customHeight="1" x14ac:dyDescent="0.25">
      <c r="C3382" s="8"/>
      <c r="D3382" s="260"/>
      <c r="E3382" s="261"/>
      <c r="F3382" s="260"/>
      <c r="G3382" s="262"/>
      <c r="H3382" s="261"/>
      <c r="I3382" s="260"/>
      <c r="J3382" s="261"/>
      <c r="K3382" s="263"/>
      <c r="L3382" s="261"/>
    </row>
    <row r="3383" spans="3:12" ht="17.45" customHeight="1" x14ac:dyDescent="0.25">
      <c r="C3383" s="8"/>
      <c r="D3383" s="260"/>
      <c r="E3383" s="261"/>
      <c r="F3383" s="260"/>
      <c r="G3383" s="262"/>
      <c r="H3383" s="261"/>
      <c r="I3383" s="260"/>
      <c r="J3383" s="261"/>
      <c r="K3383" s="263"/>
      <c r="L3383" s="261"/>
    </row>
    <row r="3384" spans="3:12" ht="17.45" customHeight="1" x14ac:dyDescent="0.25">
      <c r="C3384" s="8"/>
      <c r="D3384" s="260"/>
      <c r="E3384" s="261"/>
      <c r="F3384" s="260"/>
      <c r="G3384" s="262"/>
      <c r="H3384" s="261"/>
      <c r="I3384" s="260"/>
      <c r="J3384" s="261"/>
      <c r="K3384" s="263"/>
      <c r="L3384" s="261"/>
    </row>
    <row r="3385" spans="3:12" ht="17.45" customHeight="1" x14ac:dyDescent="0.25">
      <c r="C3385" s="8"/>
      <c r="D3385" s="260"/>
      <c r="E3385" s="261"/>
      <c r="F3385" s="260"/>
      <c r="G3385" s="262"/>
      <c r="H3385" s="261"/>
      <c r="I3385" s="260"/>
      <c r="J3385" s="261"/>
      <c r="K3385" s="263"/>
      <c r="L3385" s="261"/>
    </row>
    <row r="3386" spans="3:12" ht="17.45" customHeight="1" x14ac:dyDescent="0.25">
      <c r="C3386" s="48"/>
      <c r="D3386" s="275"/>
      <c r="E3386" s="276"/>
      <c r="F3386" s="275"/>
      <c r="G3386" s="277"/>
      <c r="H3386" s="276"/>
      <c r="I3386" s="275"/>
      <c r="J3386" s="276"/>
      <c r="K3386" s="278"/>
      <c r="L3386" s="276"/>
    </row>
    <row r="3387" spans="3:12" ht="17.45" customHeight="1" x14ac:dyDescent="0.25">
      <c r="C3387" s="8"/>
      <c r="D3387" s="260"/>
      <c r="E3387" s="261"/>
      <c r="F3387" s="260"/>
      <c r="G3387" s="262"/>
      <c r="H3387" s="261"/>
      <c r="I3387" s="260"/>
      <c r="J3387" s="261"/>
      <c r="K3387" s="263"/>
      <c r="L3387" s="261"/>
    </row>
    <row r="3388" spans="3:12" ht="17.45" customHeight="1" x14ac:dyDescent="0.25">
      <c r="C3388" s="8"/>
      <c r="D3388" s="260"/>
      <c r="E3388" s="261"/>
      <c r="F3388" s="260"/>
      <c r="G3388" s="262"/>
      <c r="H3388" s="261"/>
      <c r="I3388" s="260"/>
      <c r="J3388" s="261"/>
      <c r="K3388" s="263"/>
      <c r="L3388" s="261"/>
    </row>
    <row r="3389" spans="3:12" ht="17.45" customHeight="1" x14ac:dyDescent="0.25">
      <c r="C3389" s="8"/>
      <c r="D3389" s="260"/>
      <c r="E3389" s="261"/>
      <c r="F3389" s="260"/>
      <c r="G3389" s="262"/>
      <c r="H3389" s="261"/>
      <c r="I3389" s="260"/>
      <c r="J3389" s="261"/>
      <c r="K3389" s="263"/>
      <c r="L3389" s="261"/>
    </row>
    <row r="3390" spans="3:12" ht="17.45" customHeight="1" x14ac:dyDescent="0.25">
      <c r="C3390" s="8"/>
      <c r="D3390" s="260"/>
      <c r="E3390" s="261"/>
      <c r="F3390" s="260"/>
      <c r="G3390" s="262"/>
      <c r="H3390" s="261"/>
      <c r="I3390" s="260"/>
      <c r="J3390" s="261"/>
      <c r="K3390" s="263"/>
      <c r="L3390" s="261"/>
    </row>
    <row r="3391" spans="3:12" ht="17.45" customHeight="1" x14ac:dyDescent="0.25">
      <c r="C3391" s="8"/>
      <c r="D3391" s="260"/>
      <c r="E3391" s="261"/>
      <c r="F3391" s="260"/>
      <c r="G3391" s="262"/>
      <c r="H3391" s="261"/>
      <c r="I3391" s="260"/>
      <c r="J3391" s="261"/>
      <c r="K3391" s="263"/>
      <c r="L3391" s="261"/>
    </row>
    <row r="3392" spans="3:12" ht="17.45" customHeight="1" x14ac:dyDescent="0.25">
      <c r="C3392" s="48"/>
      <c r="D3392" s="428"/>
      <c r="E3392" s="429"/>
      <c r="F3392" s="428"/>
      <c r="G3392" s="430"/>
      <c r="H3392" s="429"/>
      <c r="I3392" s="428"/>
      <c r="J3392" s="429"/>
      <c r="K3392" s="431"/>
      <c r="L3392" s="429"/>
    </row>
    <row r="3393" spans="3:12" ht="17.45" customHeight="1" x14ac:dyDescent="0.25">
      <c r="C3393" s="8"/>
      <c r="D3393" s="260"/>
      <c r="E3393" s="261"/>
      <c r="F3393" s="260"/>
      <c r="G3393" s="262"/>
      <c r="H3393" s="261"/>
      <c r="I3393" s="260"/>
      <c r="J3393" s="261"/>
      <c r="K3393" s="263"/>
      <c r="L3393" s="261"/>
    </row>
    <row r="3394" spans="3:12" ht="17.45" customHeight="1" x14ac:dyDescent="0.25">
      <c r="C3394" s="8"/>
      <c r="D3394" s="260"/>
      <c r="E3394" s="261"/>
      <c r="F3394" s="260"/>
      <c r="G3394" s="262"/>
      <c r="H3394" s="261"/>
      <c r="I3394" s="260"/>
      <c r="J3394" s="261"/>
      <c r="K3394" s="263"/>
      <c r="L3394" s="261"/>
    </row>
    <row r="3395" spans="3:12" ht="17.45" customHeight="1" x14ac:dyDescent="0.25">
      <c r="C3395" s="8"/>
      <c r="D3395" s="260"/>
      <c r="E3395" s="261"/>
      <c r="F3395" s="260"/>
      <c r="G3395" s="262"/>
      <c r="H3395" s="261"/>
      <c r="I3395" s="260"/>
      <c r="J3395" s="261"/>
      <c r="K3395" s="263"/>
      <c r="L3395" s="261"/>
    </row>
    <row r="3396" spans="3:12" ht="17.45" customHeight="1" x14ac:dyDescent="0.25">
      <c r="C3396" s="8"/>
      <c r="D3396" s="260"/>
      <c r="E3396" s="261"/>
      <c r="F3396" s="260"/>
      <c r="G3396" s="262"/>
      <c r="H3396" s="261"/>
      <c r="I3396" s="260"/>
      <c r="J3396" s="261"/>
      <c r="K3396" s="263"/>
      <c r="L3396" s="261"/>
    </row>
    <row r="3397" spans="3:12" ht="17.45" customHeight="1" x14ac:dyDescent="0.25">
      <c r="C3397" s="8"/>
      <c r="D3397" s="260"/>
      <c r="E3397" s="261"/>
      <c r="F3397" s="260"/>
      <c r="G3397" s="262"/>
      <c r="H3397" s="261"/>
      <c r="I3397" s="260"/>
      <c r="J3397" s="261"/>
      <c r="K3397" s="263"/>
      <c r="L3397" s="261"/>
    </row>
    <row r="3398" spans="3:12" ht="17.45" customHeight="1" x14ac:dyDescent="0.25">
      <c r="C3398" s="48"/>
      <c r="D3398" s="275"/>
      <c r="E3398" s="276"/>
      <c r="F3398" s="275"/>
      <c r="G3398" s="277"/>
      <c r="H3398" s="276"/>
      <c r="I3398" s="275"/>
      <c r="J3398" s="276"/>
      <c r="K3398" s="278"/>
      <c r="L3398" s="276"/>
    </row>
    <row r="3399" spans="3:12" ht="17.45" customHeight="1" x14ac:dyDescent="0.25">
      <c r="C3399" s="8"/>
      <c r="D3399" s="260"/>
      <c r="E3399" s="261"/>
      <c r="F3399" s="260"/>
      <c r="G3399" s="262"/>
      <c r="H3399" s="261"/>
      <c r="I3399" s="260"/>
      <c r="J3399" s="261"/>
      <c r="K3399" s="263"/>
      <c r="L3399" s="261"/>
    </row>
    <row r="3400" spans="3:12" ht="17.45" customHeight="1" x14ac:dyDescent="0.25">
      <c r="C3400" s="8"/>
      <c r="D3400" s="260"/>
      <c r="E3400" s="261"/>
      <c r="F3400" s="260"/>
      <c r="G3400" s="262"/>
      <c r="H3400" s="261"/>
      <c r="I3400" s="260"/>
      <c r="J3400" s="261"/>
      <c r="K3400" s="263"/>
      <c r="L3400" s="261"/>
    </row>
    <row r="3401" spans="3:12" ht="17.45" customHeight="1" x14ac:dyDescent="0.25">
      <c r="C3401" s="8"/>
      <c r="D3401" s="260"/>
      <c r="E3401" s="261"/>
      <c r="F3401" s="260"/>
      <c r="G3401" s="262"/>
      <c r="H3401" s="261"/>
      <c r="I3401" s="260"/>
      <c r="J3401" s="261"/>
      <c r="K3401" s="263"/>
      <c r="L3401" s="261"/>
    </row>
    <row r="3402" spans="3:12" ht="17.45" customHeight="1" x14ac:dyDescent="0.25">
      <c r="C3402" s="8"/>
      <c r="D3402" s="260"/>
      <c r="E3402" s="261"/>
      <c r="F3402" s="260"/>
      <c r="G3402" s="262"/>
      <c r="H3402" s="261"/>
      <c r="I3402" s="260"/>
      <c r="J3402" s="261"/>
      <c r="K3402" s="263"/>
      <c r="L3402" s="261"/>
    </row>
    <row r="3403" spans="3:12" ht="17.45" customHeight="1" x14ac:dyDescent="0.25">
      <c r="C3403" s="8"/>
      <c r="D3403" s="260"/>
      <c r="E3403" s="261"/>
      <c r="F3403" s="260"/>
      <c r="G3403" s="262"/>
      <c r="H3403" s="261"/>
      <c r="I3403" s="260"/>
      <c r="J3403" s="261"/>
      <c r="K3403" s="263"/>
      <c r="L3403" s="261"/>
    </row>
    <row r="3404" spans="3:12" ht="17.45" customHeight="1" x14ac:dyDescent="0.25">
      <c r="C3404" s="48"/>
      <c r="D3404" s="275"/>
      <c r="E3404" s="276"/>
      <c r="F3404" s="275"/>
      <c r="G3404" s="277"/>
      <c r="H3404" s="276"/>
      <c r="I3404" s="275"/>
      <c r="J3404" s="276"/>
      <c r="K3404" s="278"/>
      <c r="L3404" s="276"/>
    </row>
    <row r="3405" spans="3:12" ht="17.45" customHeight="1" x14ac:dyDescent="0.25">
      <c r="C3405" s="8"/>
      <c r="D3405" s="260"/>
      <c r="E3405" s="261"/>
      <c r="F3405" s="260"/>
      <c r="G3405" s="262"/>
      <c r="H3405" s="261"/>
      <c r="I3405" s="260"/>
      <c r="J3405" s="261"/>
      <c r="K3405" s="263"/>
      <c r="L3405" s="261"/>
    </row>
    <row r="3406" spans="3:12" ht="17.45" customHeight="1" x14ac:dyDescent="0.25">
      <c r="C3406" s="8"/>
      <c r="D3406" s="260"/>
      <c r="E3406" s="261"/>
      <c r="F3406" s="260"/>
      <c r="G3406" s="262"/>
      <c r="H3406" s="261"/>
      <c r="I3406" s="260"/>
      <c r="J3406" s="261"/>
      <c r="K3406" s="263"/>
      <c r="L3406" s="261"/>
    </row>
    <row r="3407" spans="3:12" ht="17.45" customHeight="1" x14ac:dyDescent="0.25">
      <c r="C3407" s="8"/>
      <c r="D3407" s="260"/>
      <c r="E3407" s="261"/>
      <c r="F3407" s="260"/>
      <c r="G3407" s="262"/>
      <c r="H3407" s="261"/>
      <c r="I3407" s="260"/>
      <c r="J3407" s="261"/>
      <c r="K3407" s="263"/>
      <c r="L3407" s="261"/>
    </row>
    <row r="3408" spans="3:12" ht="17.45" customHeight="1" x14ac:dyDescent="0.25">
      <c r="C3408" s="8"/>
      <c r="D3408" s="260"/>
      <c r="E3408" s="261"/>
      <c r="F3408" s="260"/>
      <c r="G3408" s="262"/>
      <c r="H3408" s="261"/>
      <c r="I3408" s="260"/>
      <c r="J3408" s="261"/>
      <c r="K3408" s="263"/>
      <c r="L3408" s="261"/>
    </row>
    <row r="3409" spans="3:12" ht="17.45" customHeight="1" x14ac:dyDescent="0.25">
      <c r="C3409" s="8"/>
      <c r="D3409" s="260"/>
      <c r="E3409" s="261"/>
      <c r="F3409" s="260"/>
      <c r="G3409" s="262"/>
      <c r="H3409" s="261"/>
      <c r="I3409" s="260"/>
      <c r="J3409" s="261"/>
      <c r="K3409" s="263"/>
      <c r="L3409" s="261"/>
    </row>
    <row r="3410" spans="3:12" ht="17.45" customHeight="1" x14ac:dyDescent="0.25">
      <c r="C3410" s="48"/>
      <c r="D3410" s="275"/>
      <c r="E3410" s="276"/>
      <c r="F3410" s="275"/>
      <c r="G3410" s="277"/>
      <c r="H3410" s="276"/>
      <c r="I3410" s="275"/>
      <c r="J3410" s="276"/>
      <c r="K3410" s="278"/>
      <c r="L3410" s="276"/>
    </row>
    <row r="3411" spans="3:12" ht="17.45" customHeight="1" x14ac:dyDescent="0.25">
      <c r="C3411" s="8"/>
      <c r="D3411" s="260"/>
      <c r="E3411" s="261"/>
      <c r="F3411" s="260"/>
      <c r="G3411" s="262"/>
      <c r="H3411" s="261"/>
      <c r="I3411" s="260"/>
      <c r="J3411" s="261"/>
      <c r="K3411" s="263"/>
      <c r="L3411" s="261"/>
    </row>
    <row r="3412" spans="3:12" ht="17.45" customHeight="1" x14ac:dyDescent="0.25">
      <c r="C3412" s="8"/>
      <c r="D3412" s="260"/>
      <c r="E3412" s="261"/>
      <c r="F3412" s="260"/>
      <c r="G3412" s="262"/>
      <c r="H3412" s="261"/>
      <c r="I3412" s="260"/>
      <c r="J3412" s="261"/>
      <c r="K3412" s="263"/>
      <c r="L3412" s="261"/>
    </row>
    <row r="3413" spans="3:12" ht="17.45" customHeight="1" x14ac:dyDescent="0.25">
      <c r="C3413" s="8"/>
      <c r="D3413" s="260"/>
      <c r="E3413" s="261"/>
      <c r="F3413" s="260"/>
      <c r="G3413" s="262"/>
      <c r="H3413" s="261"/>
      <c r="I3413" s="260"/>
      <c r="J3413" s="261"/>
      <c r="K3413" s="263"/>
      <c r="L3413" s="261"/>
    </row>
    <row r="3414" spans="3:12" ht="17.45" customHeight="1" x14ac:dyDescent="0.25">
      <c r="C3414" s="8"/>
      <c r="D3414" s="260"/>
      <c r="E3414" s="261"/>
      <c r="F3414" s="260"/>
      <c r="G3414" s="262"/>
      <c r="H3414" s="261"/>
      <c r="I3414" s="260"/>
      <c r="J3414" s="261"/>
      <c r="K3414" s="263"/>
      <c r="L3414" s="261"/>
    </row>
    <row r="3415" spans="3:12" ht="17.45" customHeight="1" x14ac:dyDescent="0.25">
      <c r="C3415" s="8"/>
      <c r="D3415" s="260"/>
      <c r="E3415" s="261"/>
      <c r="F3415" s="260"/>
      <c r="G3415" s="262"/>
      <c r="H3415" s="261"/>
      <c r="I3415" s="260"/>
      <c r="J3415" s="261"/>
      <c r="K3415" s="263"/>
      <c r="L3415" s="261"/>
    </row>
    <row r="3416" spans="3:12" ht="17.45" customHeight="1" x14ac:dyDescent="0.25">
      <c r="C3416" s="48"/>
      <c r="D3416" s="428"/>
      <c r="E3416" s="429"/>
      <c r="F3416" s="428"/>
      <c r="G3416" s="430"/>
      <c r="H3416" s="429"/>
      <c r="I3416" s="428"/>
      <c r="J3416" s="429"/>
      <c r="K3416" s="431"/>
      <c r="L3416" s="429"/>
    </row>
    <row r="3417" spans="3:12" ht="17.45" customHeight="1" x14ac:dyDescent="0.25">
      <c r="C3417" s="8"/>
      <c r="D3417" s="260"/>
      <c r="E3417" s="261"/>
      <c r="F3417" s="260"/>
      <c r="G3417" s="262"/>
      <c r="H3417" s="261"/>
      <c r="I3417" s="260"/>
      <c r="J3417" s="261"/>
      <c r="K3417" s="263"/>
      <c r="L3417" s="261"/>
    </row>
    <row r="3418" spans="3:12" ht="17.45" customHeight="1" x14ac:dyDescent="0.25">
      <c r="C3418" s="8"/>
      <c r="D3418" s="260"/>
      <c r="E3418" s="261"/>
      <c r="F3418" s="260"/>
      <c r="G3418" s="262"/>
      <c r="H3418" s="261"/>
      <c r="I3418" s="260"/>
      <c r="J3418" s="261"/>
      <c r="K3418" s="263"/>
      <c r="L3418" s="261"/>
    </row>
    <row r="3419" spans="3:12" ht="17.45" customHeight="1" x14ac:dyDescent="0.25">
      <c r="C3419" s="8"/>
      <c r="D3419" s="260"/>
      <c r="E3419" s="261"/>
      <c r="F3419" s="260"/>
      <c r="G3419" s="262"/>
      <c r="H3419" s="261"/>
      <c r="I3419" s="260"/>
      <c r="J3419" s="261"/>
      <c r="K3419" s="263"/>
      <c r="L3419" s="261"/>
    </row>
    <row r="3420" spans="3:12" ht="17.45" customHeight="1" x14ac:dyDescent="0.25">
      <c r="C3420" s="8"/>
      <c r="D3420" s="260"/>
      <c r="E3420" s="261"/>
      <c r="F3420" s="260"/>
      <c r="G3420" s="262"/>
      <c r="H3420" s="261"/>
      <c r="I3420" s="260"/>
      <c r="J3420" s="261"/>
      <c r="K3420" s="263"/>
      <c r="L3420" s="261"/>
    </row>
    <row r="3421" spans="3:12" ht="17.45" customHeight="1" x14ac:dyDescent="0.25">
      <c r="C3421" s="8"/>
      <c r="D3421" s="260"/>
      <c r="E3421" s="261"/>
      <c r="F3421" s="260"/>
      <c r="G3421" s="262"/>
      <c r="H3421" s="261"/>
      <c r="I3421" s="260"/>
      <c r="J3421" s="261"/>
      <c r="K3421" s="263"/>
      <c r="L3421" s="261"/>
    </row>
    <row r="3422" spans="3:12" ht="17.45" customHeight="1" x14ac:dyDescent="0.25">
      <c r="C3422" s="48"/>
      <c r="D3422" s="275"/>
      <c r="E3422" s="276"/>
      <c r="F3422" s="275"/>
      <c r="G3422" s="277"/>
      <c r="H3422" s="276"/>
      <c r="I3422" s="275"/>
      <c r="J3422" s="276"/>
      <c r="K3422" s="278"/>
      <c r="L3422" s="276"/>
    </row>
    <row r="3423" spans="3:12" ht="17.45" customHeight="1" x14ac:dyDescent="0.25">
      <c r="C3423" s="8"/>
      <c r="D3423" s="260"/>
      <c r="E3423" s="261"/>
      <c r="F3423" s="260"/>
      <c r="G3423" s="262"/>
      <c r="H3423" s="261"/>
      <c r="I3423" s="260"/>
      <c r="J3423" s="261"/>
      <c r="K3423" s="263"/>
      <c r="L3423" s="261"/>
    </row>
    <row r="3424" spans="3:12" ht="17.45" customHeight="1" x14ac:dyDescent="0.25">
      <c r="C3424" s="8"/>
      <c r="D3424" s="260"/>
      <c r="E3424" s="261"/>
      <c r="F3424" s="260"/>
      <c r="G3424" s="262"/>
      <c r="H3424" s="261"/>
      <c r="I3424" s="260"/>
      <c r="J3424" s="261"/>
      <c r="K3424" s="263"/>
      <c r="L3424" s="261"/>
    </row>
    <row r="3425" spans="3:12" ht="17.45" customHeight="1" x14ac:dyDescent="0.25">
      <c r="C3425" s="8"/>
      <c r="D3425" s="260"/>
      <c r="E3425" s="261"/>
      <c r="F3425" s="260"/>
      <c r="G3425" s="262"/>
      <c r="H3425" s="261"/>
      <c r="I3425" s="260"/>
      <c r="J3425" s="261"/>
      <c r="K3425" s="263"/>
      <c r="L3425" s="261"/>
    </row>
    <row r="3426" spans="3:12" ht="17.45" customHeight="1" x14ac:dyDescent="0.25">
      <c r="C3426" s="8"/>
      <c r="D3426" s="260"/>
      <c r="E3426" s="261"/>
      <c r="F3426" s="260"/>
      <c r="G3426" s="262"/>
      <c r="H3426" s="261"/>
      <c r="I3426" s="260"/>
      <c r="J3426" s="261"/>
      <c r="K3426" s="263"/>
      <c r="L3426" s="261"/>
    </row>
    <row r="3427" spans="3:12" ht="17.45" customHeight="1" x14ac:dyDescent="0.25">
      <c r="C3427" s="8"/>
      <c r="D3427" s="260"/>
      <c r="E3427" s="261"/>
      <c r="F3427" s="260"/>
      <c r="G3427" s="262"/>
      <c r="H3427" s="261"/>
      <c r="I3427" s="260"/>
      <c r="J3427" s="261"/>
      <c r="K3427" s="263"/>
      <c r="L3427" s="261"/>
    </row>
    <row r="3428" spans="3:12" ht="17.45" customHeight="1" x14ac:dyDescent="0.25">
      <c r="C3428" s="48"/>
      <c r="D3428" s="275"/>
      <c r="E3428" s="276"/>
      <c r="F3428" s="275"/>
      <c r="G3428" s="277"/>
      <c r="H3428" s="276"/>
      <c r="I3428" s="275"/>
      <c r="J3428" s="276"/>
      <c r="K3428" s="278"/>
      <c r="L3428" s="276"/>
    </row>
    <row r="3429" spans="3:12" ht="17.45" customHeight="1" x14ac:dyDescent="0.25">
      <c r="C3429" s="8"/>
      <c r="D3429" s="260"/>
      <c r="E3429" s="261"/>
      <c r="F3429" s="260"/>
      <c r="G3429" s="262"/>
      <c r="H3429" s="261"/>
      <c r="I3429" s="260"/>
      <c r="J3429" s="261"/>
      <c r="K3429" s="263"/>
      <c r="L3429" s="261"/>
    </row>
    <row r="3430" spans="3:12" ht="17.45" customHeight="1" x14ac:dyDescent="0.25">
      <c r="C3430" s="8"/>
      <c r="D3430" s="260"/>
      <c r="E3430" s="261"/>
      <c r="F3430" s="260"/>
      <c r="G3430" s="262"/>
      <c r="H3430" s="261"/>
      <c r="I3430" s="260"/>
      <c r="J3430" s="261"/>
      <c r="K3430" s="263"/>
      <c r="L3430" s="261"/>
    </row>
    <row r="3431" spans="3:12" ht="17.45" customHeight="1" x14ac:dyDescent="0.25">
      <c r="C3431" s="8"/>
      <c r="D3431" s="260"/>
      <c r="E3431" s="261"/>
      <c r="F3431" s="260"/>
      <c r="G3431" s="262"/>
      <c r="H3431" s="261"/>
      <c r="I3431" s="260"/>
      <c r="J3431" s="261"/>
      <c r="K3431" s="263"/>
      <c r="L3431" s="261"/>
    </row>
    <row r="3432" spans="3:12" ht="17.45" customHeight="1" x14ac:dyDescent="0.25">
      <c r="C3432" s="8"/>
      <c r="D3432" s="260"/>
      <c r="E3432" s="261"/>
      <c r="F3432" s="260"/>
      <c r="G3432" s="262"/>
      <c r="H3432" s="261"/>
      <c r="I3432" s="260"/>
      <c r="J3432" s="261"/>
      <c r="K3432" s="263"/>
      <c r="L3432" s="261"/>
    </row>
    <row r="3433" spans="3:12" ht="17.45" customHeight="1" x14ac:dyDescent="0.25">
      <c r="C3433" s="8"/>
      <c r="D3433" s="260"/>
      <c r="E3433" s="261"/>
      <c r="F3433" s="260"/>
      <c r="G3433" s="262"/>
      <c r="H3433" s="261"/>
      <c r="I3433" s="260"/>
      <c r="J3433" s="261"/>
      <c r="K3433" s="263"/>
      <c r="L3433" s="261"/>
    </row>
    <row r="3434" spans="3:12" ht="17.45" customHeight="1" x14ac:dyDescent="0.25">
      <c r="C3434" s="48"/>
      <c r="D3434" s="428"/>
      <c r="E3434" s="429"/>
      <c r="F3434" s="428"/>
      <c r="G3434" s="430"/>
      <c r="H3434" s="429"/>
      <c r="I3434" s="428"/>
      <c r="J3434" s="429"/>
      <c r="K3434" s="431"/>
      <c r="L3434" s="429"/>
    </row>
    <row r="3435" spans="3:12" ht="17.45" customHeight="1" x14ac:dyDescent="0.25">
      <c r="C3435" s="8"/>
      <c r="D3435" s="260"/>
      <c r="E3435" s="261"/>
      <c r="F3435" s="260"/>
      <c r="G3435" s="262"/>
      <c r="H3435" s="261"/>
      <c r="I3435" s="260"/>
      <c r="J3435" s="261"/>
      <c r="K3435" s="263"/>
      <c r="L3435" s="261"/>
    </row>
    <row r="3436" spans="3:12" ht="17.45" customHeight="1" x14ac:dyDescent="0.25">
      <c r="C3436" s="8"/>
      <c r="D3436" s="260"/>
      <c r="E3436" s="261"/>
      <c r="F3436" s="260"/>
      <c r="G3436" s="262"/>
      <c r="H3436" s="261"/>
      <c r="I3436" s="260"/>
      <c r="J3436" s="261"/>
      <c r="K3436" s="263"/>
      <c r="L3436" s="261"/>
    </row>
    <row r="3437" spans="3:12" ht="17.45" customHeight="1" x14ac:dyDescent="0.25">
      <c r="C3437" s="8"/>
      <c r="D3437" s="260"/>
      <c r="E3437" s="261"/>
      <c r="F3437" s="260"/>
      <c r="G3437" s="262"/>
      <c r="H3437" s="261"/>
      <c r="I3437" s="260"/>
      <c r="J3437" s="261"/>
      <c r="K3437" s="263"/>
      <c r="L3437" s="261"/>
    </row>
    <row r="3438" spans="3:12" ht="17.45" customHeight="1" x14ac:dyDescent="0.25">
      <c r="C3438" s="8"/>
      <c r="D3438" s="260"/>
      <c r="E3438" s="261"/>
      <c r="F3438" s="260"/>
      <c r="G3438" s="262"/>
      <c r="H3438" s="261"/>
      <c r="I3438" s="260"/>
      <c r="J3438" s="261"/>
      <c r="K3438" s="263"/>
      <c r="L3438" s="261"/>
    </row>
    <row r="3439" spans="3:12" ht="17.45" customHeight="1" x14ac:dyDescent="0.25">
      <c r="C3439" s="8"/>
      <c r="D3439" s="260"/>
      <c r="E3439" s="261"/>
      <c r="F3439" s="260"/>
      <c r="G3439" s="262"/>
      <c r="H3439" s="261"/>
      <c r="I3439" s="260"/>
      <c r="J3439" s="261"/>
      <c r="K3439" s="263"/>
      <c r="L3439" s="261"/>
    </row>
    <row r="3440" spans="3:12" ht="17.45" customHeight="1" x14ac:dyDescent="0.25">
      <c r="C3440" s="48"/>
      <c r="D3440" s="275"/>
      <c r="E3440" s="276"/>
      <c r="F3440" s="275"/>
      <c r="G3440" s="277"/>
      <c r="H3440" s="276"/>
      <c r="I3440" s="275"/>
      <c r="J3440" s="276"/>
      <c r="K3440" s="278"/>
      <c r="L3440" s="276"/>
    </row>
    <row r="3441" spans="3:12" ht="17.45" customHeight="1" x14ac:dyDescent="0.25">
      <c r="C3441" s="8"/>
      <c r="D3441" s="260"/>
      <c r="E3441" s="261"/>
      <c r="F3441" s="260"/>
      <c r="G3441" s="262"/>
      <c r="H3441" s="261"/>
      <c r="I3441" s="260"/>
      <c r="J3441" s="261"/>
      <c r="K3441" s="263"/>
      <c r="L3441" s="261"/>
    </row>
    <row r="3442" spans="3:12" ht="17.45" customHeight="1" x14ac:dyDescent="0.25">
      <c r="C3442" s="8"/>
      <c r="D3442" s="260"/>
      <c r="E3442" s="261"/>
      <c r="F3442" s="260"/>
      <c r="G3442" s="262"/>
      <c r="H3442" s="261"/>
      <c r="I3442" s="260"/>
      <c r="J3442" s="261"/>
      <c r="K3442" s="263"/>
      <c r="L3442" s="261"/>
    </row>
    <row r="3443" spans="3:12" ht="17.45" customHeight="1" x14ac:dyDescent="0.25">
      <c r="C3443" s="8"/>
      <c r="D3443" s="260"/>
      <c r="E3443" s="261"/>
      <c r="F3443" s="260"/>
      <c r="G3443" s="262"/>
      <c r="H3443" s="261"/>
      <c r="I3443" s="260"/>
      <c r="J3443" s="261"/>
      <c r="K3443" s="263"/>
      <c r="L3443" s="261"/>
    </row>
    <row r="3444" spans="3:12" ht="17.45" customHeight="1" x14ac:dyDescent="0.25">
      <c r="C3444" s="8"/>
      <c r="D3444" s="260"/>
      <c r="E3444" s="261"/>
      <c r="F3444" s="260"/>
      <c r="G3444" s="262"/>
      <c r="H3444" s="261"/>
      <c r="I3444" s="260"/>
      <c r="J3444" s="261"/>
      <c r="K3444" s="263"/>
      <c r="L3444" s="261"/>
    </row>
    <row r="3445" spans="3:12" ht="17.45" customHeight="1" x14ac:dyDescent="0.25">
      <c r="C3445" s="8"/>
      <c r="D3445" s="260"/>
      <c r="E3445" s="261"/>
      <c r="F3445" s="260"/>
      <c r="G3445" s="262"/>
      <c r="H3445" s="261"/>
      <c r="I3445" s="260"/>
      <c r="J3445" s="261"/>
      <c r="K3445" s="263"/>
      <c r="L3445" s="261"/>
    </row>
    <row r="3446" spans="3:12" ht="17.45" customHeight="1" x14ac:dyDescent="0.25">
      <c r="C3446" s="48"/>
      <c r="D3446" s="275"/>
      <c r="E3446" s="276"/>
      <c r="F3446" s="275"/>
      <c r="G3446" s="277"/>
      <c r="H3446" s="276"/>
      <c r="I3446" s="275"/>
      <c r="J3446" s="276"/>
      <c r="K3446" s="278"/>
      <c r="L3446" s="276"/>
    </row>
    <row r="3447" spans="3:12" ht="17.45" customHeight="1" x14ac:dyDescent="0.25">
      <c r="C3447" s="8"/>
      <c r="D3447" s="260"/>
      <c r="E3447" s="261"/>
      <c r="F3447" s="260"/>
      <c r="G3447" s="262"/>
      <c r="H3447" s="261"/>
      <c r="I3447" s="260"/>
      <c r="J3447" s="261"/>
      <c r="K3447" s="263"/>
      <c r="L3447" s="261"/>
    </row>
    <row r="3448" spans="3:12" ht="17.45" customHeight="1" x14ac:dyDescent="0.25">
      <c r="C3448" s="8"/>
      <c r="D3448" s="260"/>
      <c r="E3448" s="261"/>
      <c r="F3448" s="260"/>
      <c r="G3448" s="262"/>
      <c r="H3448" s="261"/>
      <c r="I3448" s="260"/>
      <c r="J3448" s="261"/>
      <c r="K3448" s="263"/>
      <c r="L3448" s="261"/>
    </row>
    <row r="3449" spans="3:12" ht="17.45" customHeight="1" x14ac:dyDescent="0.25">
      <c r="C3449" s="8"/>
      <c r="D3449" s="260"/>
      <c r="E3449" s="261"/>
      <c r="F3449" s="260"/>
      <c r="G3449" s="262"/>
      <c r="H3449" s="261"/>
      <c r="I3449" s="260"/>
      <c r="J3449" s="261"/>
      <c r="K3449" s="263"/>
      <c r="L3449" s="261"/>
    </row>
    <row r="3450" spans="3:12" ht="17.45" customHeight="1" x14ac:dyDescent="0.25">
      <c r="C3450" s="8"/>
      <c r="D3450" s="260"/>
      <c r="E3450" s="261"/>
      <c r="F3450" s="260"/>
      <c r="G3450" s="262"/>
      <c r="H3450" s="261"/>
      <c r="I3450" s="260"/>
      <c r="J3450" s="261"/>
      <c r="K3450" s="263"/>
      <c r="L3450" s="261"/>
    </row>
    <row r="3451" spans="3:12" ht="17.45" customHeight="1" x14ac:dyDescent="0.25">
      <c r="C3451" s="8"/>
      <c r="D3451" s="260"/>
      <c r="E3451" s="261"/>
      <c r="F3451" s="260"/>
      <c r="G3451" s="262"/>
      <c r="H3451" s="261"/>
      <c r="I3451" s="260"/>
      <c r="J3451" s="261"/>
      <c r="K3451" s="263"/>
      <c r="L3451" s="261"/>
    </row>
    <row r="3452" spans="3:12" ht="17.45" customHeight="1" x14ac:dyDescent="0.25">
      <c r="C3452" s="48"/>
      <c r="D3452" s="275"/>
      <c r="E3452" s="276"/>
      <c r="F3452" s="275"/>
      <c r="G3452" s="277"/>
      <c r="H3452" s="276"/>
      <c r="I3452" s="275"/>
      <c r="J3452" s="276"/>
      <c r="K3452" s="278"/>
      <c r="L3452" s="276"/>
    </row>
    <row r="3453" spans="3:12" ht="17.45" customHeight="1" x14ac:dyDescent="0.25">
      <c r="C3453" s="8"/>
      <c r="D3453" s="260"/>
      <c r="E3453" s="261"/>
      <c r="F3453" s="260"/>
      <c r="G3453" s="262"/>
      <c r="H3453" s="261"/>
      <c r="I3453" s="260"/>
      <c r="J3453" s="261"/>
      <c r="K3453" s="263"/>
      <c r="L3453" s="261"/>
    </row>
    <row r="3454" spans="3:12" ht="17.45" customHeight="1" x14ac:dyDescent="0.25">
      <c r="C3454" s="8"/>
      <c r="D3454" s="260"/>
      <c r="E3454" s="261"/>
      <c r="F3454" s="260"/>
      <c r="G3454" s="262"/>
      <c r="H3454" s="261"/>
      <c r="I3454" s="260"/>
      <c r="J3454" s="261"/>
      <c r="K3454" s="263"/>
      <c r="L3454" s="261"/>
    </row>
    <row r="3455" spans="3:12" ht="17.45" customHeight="1" x14ac:dyDescent="0.25">
      <c r="C3455" s="8"/>
      <c r="D3455" s="260"/>
      <c r="E3455" s="261"/>
      <c r="F3455" s="260"/>
      <c r="G3455" s="262"/>
      <c r="H3455" s="261"/>
      <c r="I3455" s="260"/>
      <c r="J3455" s="261"/>
      <c r="K3455" s="263"/>
      <c r="L3455" s="261"/>
    </row>
    <row r="3456" spans="3:12" ht="17.45" customHeight="1" x14ac:dyDescent="0.25">
      <c r="C3456" s="8"/>
      <c r="D3456" s="260"/>
      <c r="E3456" s="261"/>
      <c r="F3456" s="260"/>
      <c r="G3456" s="262"/>
      <c r="H3456" s="261"/>
      <c r="I3456" s="260"/>
      <c r="J3456" s="261"/>
      <c r="K3456" s="263"/>
      <c r="L3456" s="261"/>
    </row>
    <row r="3457" spans="3:12" ht="17.45" customHeight="1" x14ac:dyDescent="0.25">
      <c r="C3457" s="8"/>
      <c r="D3457" s="260"/>
      <c r="E3457" s="261"/>
      <c r="F3457" s="260"/>
      <c r="G3457" s="262"/>
      <c r="H3457" s="261"/>
      <c r="I3457" s="260"/>
      <c r="J3457" s="261"/>
      <c r="K3457" s="263"/>
      <c r="L3457" s="261"/>
    </row>
    <row r="3458" spans="3:12" ht="17.45" customHeight="1" x14ac:dyDescent="0.25">
      <c r="C3458" s="48"/>
      <c r="D3458" s="275"/>
      <c r="E3458" s="276"/>
      <c r="F3458" s="275"/>
      <c r="G3458" s="277"/>
      <c r="H3458" s="276"/>
      <c r="I3458" s="275"/>
      <c r="J3458" s="276"/>
      <c r="K3458" s="278"/>
      <c r="L3458" s="276"/>
    </row>
    <row r="3459" spans="3:12" ht="17.45" customHeight="1" x14ac:dyDescent="0.25">
      <c r="C3459" s="8"/>
      <c r="D3459" s="260"/>
      <c r="E3459" s="261"/>
      <c r="F3459" s="260"/>
      <c r="G3459" s="262"/>
      <c r="H3459" s="261"/>
      <c r="I3459" s="260"/>
      <c r="J3459" s="261"/>
      <c r="K3459" s="263"/>
      <c r="L3459" s="261"/>
    </row>
    <row r="3460" spans="3:12" ht="17.45" customHeight="1" x14ac:dyDescent="0.25">
      <c r="C3460" s="8"/>
      <c r="D3460" s="260"/>
      <c r="E3460" s="261"/>
      <c r="F3460" s="260"/>
      <c r="G3460" s="262"/>
      <c r="H3460" s="261"/>
      <c r="I3460" s="260"/>
      <c r="J3460" s="261"/>
      <c r="K3460" s="263"/>
      <c r="L3460" s="261"/>
    </row>
    <row r="3461" spans="3:12" ht="17.45" customHeight="1" x14ac:dyDescent="0.25">
      <c r="C3461" s="8"/>
      <c r="D3461" s="260"/>
      <c r="E3461" s="261"/>
      <c r="F3461" s="260"/>
      <c r="G3461" s="262"/>
      <c r="H3461" s="261"/>
      <c r="I3461" s="260"/>
      <c r="J3461" s="261"/>
      <c r="K3461" s="263"/>
      <c r="L3461" s="261"/>
    </row>
    <row r="3462" spans="3:12" ht="17.45" customHeight="1" x14ac:dyDescent="0.25">
      <c r="C3462" s="8"/>
      <c r="D3462" s="260"/>
      <c r="E3462" s="261"/>
      <c r="F3462" s="260"/>
      <c r="G3462" s="262"/>
      <c r="H3462" s="261"/>
      <c r="I3462" s="260"/>
      <c r="J3462" s="261"/>
      <c r="K3462" s="263"/>
      <c r="L3462" s="261"/>
    </row>
    <row r="3463" spans="3:12" ht="17.45" customHeight="1" x14ac:dyDescent="0.25">
      <c r="C3463" s="8"/>
      <c r="D3463" s="260"/>
      <c r="E3463" s="261"/>
      <c r="F3463" s="260"/>
      <c r="G3463" s="262"/>
      <c r="H3463" s="261"/>
      <c r="I3463" s="260"/>
      <c r="J3463" s="261"/>
      <c r="K3463" s="263"/>
      <c r="L3463" s="261"/>
    </row>
    <row r="3464" spans="3:12" ht="17.45" customHeight="1" x14ac:dyDescent="0.25">
      <c r="C3464" s="48"/>
      <c r="D3464" s="275"/>
      <c r="E3464" s="276"/>
      <c r="F3464" s="275"/>
      <c r="G3464" s="277"/>
      <c r="H3464" s="276"/>
      <c r="I3464" s="275"/>
      <c r="J3464" s="276"/>
      <c r="K3464" s="278"/>
      <c r="L3464" s="276"/>
    </row>
    <row r="3465" spans="3:12" ht="17.45" customHeight="1" x14ac:dyDescent="0.25">
      <c r="C3465" s="8"/>
      <c r="D3465" s="260"/>
      <c r="E3465" s="261"/>
      <c r="F3465" s="260"/>
      <c r="G3465" s="262"/>
      <c r="H3465" s="261"/>
      <c r="I3465" s="260"/>
      <c r="J3465" s="261"/>
      <c r="K3465" s="263"/>
      <c r="L3465" s="261"/>
    </row>
    <row r="3466" spans="3:12" ht="17.45" customHeight="1" x14ac:dyDescent="0.25">
      <c r="C3466" s="8"/>
      <c r="D3466" s="260"/>
      <c r="E3466" s="261"/>
      <c r="F3466" s="260"/>
      <c r="G3466" s="262"/>
      <c r="H3466" s="261"/>
      <c r="I3466" s="260"/>
      <c r="J3466" s="261"/>
      <c r="K3466" s="263"/>
      <c r="L3466" s="261"/>
    </row>
    <row r="3467" spans="3:12" ht="17.45" customHeight="1" x14ac:dyDescent="0.25">
      <c r="C3467" s="8"/>
      <c r="D3467" s="260"/>
      <c r="E3467" s="261"/>
      <c r="F3467" s="260"/>
      <c r="G3467" s="262"/>
      <c r="H3467" s="261"/>
      <c r="I3467" s="260"/>
      <c r="J3467" s="261"/>
      <c r="K3467" s="263"/>
      <c r="L3467" s="261"/>
    </row>
    <row r="3468" spans="3:12" ht="17.45" customHeight="1" x14ac:dyDescent="0.25">
      <c r="C3468" s="8"/>
      <c r="D3468" s="260"/>
      <c r="E3468" s="261"/>
      <c r="F3468" s="260"/>
      <c r="G3468" s="262"/>
      <c r="H3468" s="261"/>
      <c r="I3468" s="260"/>
      <c r="J3468" s="261"/>
      <c r="K3468" s="263"/>
      <c r="L3468" s="261"/>
    </row>
    <row r="3469" spans="3:12" ht="17.45" customHeight="1" x14ac:dyDescent="0.25">
      <c r="C3469" s="8"/>
      <c r="D3469" s="260"/>
      <c r="E3469" s="261"/>
      <c r="F3469" s="260"/>
      <c r="G3469" s="262"/>
      <c r="H3469" s="261"/>
      <c r="I3469" s="260"/>
      <c r="J3469" s="261"/>
      <c r="K3469" s="263"/>
      <c r="L3469" s="261"/>
    </row>
    <row r="3470" spans="3:12" ht="17.45" customHeight="1" x14ac:dyDescent="0.25">
      <c r="C3470" s="48"/>
      <c r="D3470" s="428"/>
      <c r="E3470" s="429"/>
      <c r="F3470" s="428"/>
      <c r="G3470" s="430"/>
      <c r="H3470" s="429"/>
      <c r="I3470" s="428"/>
      <c r="J3470" s="429"/>
      <c r="K3470" s="431"/>
      <c r="L3470" s="429"/>
    </row>
    <row r="3471" spans="3:12" ht="17.45" customHeight="1" x14ac:dyDescent="0.25">
      <c r="C3471" s="8"/>
      <c r="D3471" s="260"/>
      <c r="E3471" s="261"/>
      <c r="F3471" s="260"/>
      <c r="G3471" s="262"/>
      <c r="H3471" s="261"/>
      <c r="I3471" s="260"/>
      <c r="J3471" s="261"/>
      <c r="K3471" s="263"/>
      <c r="L3471" s="261"/>
    </row>
    <row r="3472" spans="3:12" ht="17.45" customHeight="1" x14ac:dyDescent="0.25">
      <c r="C3472" s="8"/>
      <c r="D3472" s="260"/>
      <c r="E3472" s="261"/>
      <c r="F3472" s="260"/>
      <c r="G3472" s="262"/>
      <c r="H3472" s="261"/>
      <c r="I3472" s="260"/>
      <c r="J3472" s="261"/>
      <c r="K3472" s="263"/>
      <c r="L3472" s="261"/>
    </row>
    <row r="3473" spans="3:12" ht="17.45" customHeight="1" x14ac:dyDescent="0.25">
      <c r="C3473" s="8"/>
      <c r="D3473" s="260"/>
      <c r="E3473" s="261"/>
      <c r="F3473" s="260"/>
      <c r="G3473" s="262"/>
      <c r="H3473" s="261"/>
      <c r="I3473" s="260"/>
      <c r="J3473" s="261"/>
      <c r="K3473" s="263"/>
      <c r="L3473" s="261"/>
    </row>
    <row r="3474" spans="3:12" ht="17.45" customHeight="1" x14ac:dyDescent="0.25">
      <c r="C3474" s="8"/>
      <c r="D3474" s="260"/>
      <c r="E3474" s="261"/>
      <c r="F3474" s="260"/>
      <c r="G3474" s="262"/>
      <c r="H3474" s="261"/>
      <c r="I3474" s="260"/>
      <c r="J3474" s="261"/>
      <c r="K3474" s="263"/>
      <c r="L3474" s="261"/>
    </row>
    <row r="3475" spans="3:12" ht="17.45" customHeight="1" x14ac:dyDescent="0.25">
      <c r="C3475" s="8"/>
      <c r="D3475" s="260"/>
      <c r="E3475" s="261"/>
      <c r="F3475" s="260"/>
      <c r="G3475" s="262"/>
      <c r="H3475" s="261"/>
      <c r="I3475" s="260"/>
      <c r="J3475" s="261"/>
      <c r="K3475" s="263"/>
      <c r="L3475" s="261"/>
    </row>
    <row r="3476" spans="3:12" ht="17.45" customHeight="1" x14ac:dyDescent="0.25">
      <c r="C3476" s="48"/>
      <c r="D3476" s="275"/>
      <c r="E3476" s="276"/>
      <c r="F3476" s="275"/>
      <c r="G3476" s="277"/>
      <c r="H3476" s="276"/>
      <c r="I3476" s="275"/>
      <c r="J3476" s="276"/>
      <c r="K3476" s="278"/>
      <c r="L3476" s="276"/>
    </row>
    <row r="3477" spans="3:12" ht="17.45" customHeight="1" x14ac:dyDescent="0.25">
      <c r="C3477" s="8"/>
      <c r="D3477" s="260"/>
      <c r="E3477" s="261"/>
      <c r="F3477" s="260"/>
      <c r="G3477" s="262"/>
      <c r="H3477" s="261"/>
      <c r="I3477" s="260"/>
      <c r="J3477" s="261"/>
      <c r="K3477" s="263"/>
      <c r="L3477" s="261"/>
    </row>
    <row r="3478" spans="3:12" ht="17.45" customHeight="1" x14ac:dyDescent="0.25">
      <c r="C3478" s="8"/>
      <c r="D3478" s="260"/>
      <c r="E3478" s="261"/>
      <c r="F3478" s="260"/>
      <c r="G3478" s="262"/>
      <c r="H3478" s="261"/>
      <c r="I3478" s="260"/>
      <c r="J3478" s="261"/>
      <c r="K3478" s="263"/>
      <c r="L3478" s="261"/>
    </row>
    <row r="3479" spans="3:12" ht="17.45" customHeight="1" x14ac:dyDescent="0.25">
      <c r="C3479" s="8"/>
      <c r="D3479" s="260"/>
      <c r="E3479" s="261"/>
      <c r="F3479" s="260"/>
      <c r="G3479" s="262"/>
      <c r="H3479" s="261"/>
      <c r="I3479" s="260"/>
      <c r="J3479" s="261"/>
      <c r="K3479" s="263"/>
      <c r="L3479" s="261"/>
    </row>
    <row r="3480" spans="3:12" ht="17.45" customHeight="1" x14ac:dyDescent="0.25">
      <c r="C3480" s="8"/>
      <c r="D3480" s="260"/>
      <c r="E3480" s="261"/>
      <c r="F3480" s="260"/>
      <c r="G3480" s="262"/>
      <c r="H3480" s="261"/>
      <c r="I3480" s="260"/>
      <c r="J3480" s="261"/>
      <c r="K3480" s="263"/>
      <c r="L3480" s="261"/>
    </row>
    <row r="3481" spans="3:12" ht="17.45" customHeight="1" x14ac:dyDescent="0.25">
      <c r="C3481" s="8"/>
      <c r="D3481" s="260"/>
      <c r="E3481" s="261"/>
      <c r="F3481" s="260"/>
      <c r="G3481" s="262"/>
      <c r="H3481" s="261"/>
      <c r="I3481" s="260"/>
      <c r="J3481" s="261"/>
      <c r="K3481" s="263"/>
      <c r="L3481" s="261"/>
    </row>
    <row r="3482" spans="3:12" ht="17.45" customHeight="1" x14ac:dyDescent="0.25">
      <c r="C3482" s="48"/>
      <c r="D3482" s="275"/>
      <c r="E3482" s="276"/>
      <c r="F3482" s="275"/>
      <c r="G3482" s="277"/>
      <c r="H3482" s="276"/>
      <c r="I3482" s="275"/>
      <c r="J3482" s="276"/>
      <c r="K3482" s="278"/>
      <c r="L3482" s="276"/>
    </row>
    <row r="3483" spans="3:12" ht="17.45" customHeight="1" x14ac:dyDescent="0.25">
      <c r="C3483" s="8"/>
      <c r="D3483" s="260"/>
      <c r="E3483" s="261"/>
      <c r="F3483" s="260"/>
      <c r="G3483" s="262"/>
      <c r="H3483" s="261"/>
      <c r="I3483" s="260"/>
      <c r="J3483" s="261"/>
      <c r="K3483" s="263"/>
      <c r="L3483" s="261"/>
    </row>
    <row r="3484" spans="3:12" ht="17.45" customHeight="1" x14ac:dyDescent="0.25">
      <c r="C3484" s="8"/>
      <c r="D3484" s="260"/>
      <c r="E3484" s="261"/>
      <c r="F3484" s="260"/>
      <c r="G3484" s="262"/>
      <c r="H3484" s="261"/>
      <c r="I3484" s="260"/>
      <c r="J3484" s="261"/>
      <c r="K3484" s="263"/>
      <c r="L3484" s="261"/>
    </row>
    <row r="3485" spans="3:12" ht="17.45" customHeight="1" x14ac:dyDescent="0.25">
      <c r="C3485" s="8"/>
      <c r="D3485" s="260"/>
      <c r="E3485" s="261"/>
      <c r="F3485" s="260"/>
      <c r="G3485" s="262"/>
      <c r="H3485" s="261"/>
      <c r="I3485" s="260"/>
      <c r="J3485" s="261"/>
      <c r="K3485" s="263"/>
      <c r="L3485" s="261"/>
    </row>
    <row r="3486" spans="3:12" ht="17.45" customHeight="1" x14ac:dyDescent="0.25">
      <c r="C3486" s="8"/>
      <c r="D3486" s="260"/>
      <c r="E3486" s="261"/>
      <c r="F3486" s="260"/>
      <c r="G3486" s="262"/>
      <c r="H3486" s="261"/>
      <c r="I3486" s="260"/>
      <c r="J3486" s="261"/>
      <c r="K3486" s="263"/>
      <c r="L3486" s="261"/>
    </row>
    <row r="3487" spans="3:12" ht="17.45" customHeight="1" x14ac:dyDescent="0.25">
      <c r="C3487" s="8"/>
      <c r="D3487" s="260"/>
      <c r="E3487" s="261"/>
      <c r="F3487" s="260"/>
      <c r="G3487" s="262"/>
      <c r="H3487" s="261"/>
      <c r="I3487" s="260"/>
      <c r="J3487" s="261"/>
      <c r="K3487" s="263"/>
      <c r="L3487" s="261"/>
    </row>
    <row r="3488" spans="3:12" ht="17.45" customHeight="1" x14ac:dyDescent="0.25">
      <c r="C3488" s="48"/>
      <c r="D3488" s="275"/>
      <c r="E3488" s="276"/>
      <c r="F3488" s="275"/>
      <c r="G3488" s="277"/>
      <c r="H3488" s="276"/>
      <c r="I3488" s="275"/>
      <c r="J3488" s="276"/>
      <c r="K3488" s="278"/>
      <c r="L3488" s="276"/>
    </row>
    <row r="3489" spans="3:12" ht="17.45" customHeight="1" x14ac:dyDescent="0.25">
      <c r="C3489" s="8"/>
      <c r="D3489" s="260"/>
      <c r="E3489" s="261"/>
      <c r="F3489" s="260"/>
      <c r="G3489" s="262"/>
      <c r="H3489" s="261"/>
      <c r="I3489" s="260"/>
      <c r="J3489" s="261"/>
      <c r="K3489" s="263"/>
      <c r="L3489" s="261"/>
    </row>
    <row r="3490" spans="3:12" ht="17.45" customHeight="1" x14ac:dyDescent="0.25">
      <c r="C3490" s="8"/>
      <c r="D3490" s="260"/>
      <c r="E3490" s="261"/>
      <c r="F3490" s="260"/>
      <c r="G3490" s="262"/>
      <c r="H3490" s="261"/>
      <c r="I3490" s="260"/>
      <c r="J3490" s="261"/>
      <c r="K3490" s="263"/>
      <c r="L3490" s="261"/>
    </row>
    <row r="3491" spans="3:12" ht="17.45" customHeight="1" x14ac:dyDescent="0.25">
      <c r="C3491" s="8"/>
      <c r="D3491" s="260"/>
      <c r="E3491" s="261"/>
      <c r="F3491" s="260"/>
      <c r="G3491" s="262"/>
      <c r="H3491" s="261"/>
      <c r="I3491" s="260"/>
      <c r="J3491" s="261"/>
      <c r="K3491" s="263"/>
      <c r="L3491" s="261"/>
    </row>
    <row r="3492" spans="3:12" ht="17.45" customHeight="1" x14ac:dyDescent="0.25">
      <c r="C3492" s="8"/>
      <c r="D3492" s="260"/>
      <c r="E3492" s="261"/>
      <c r="F3492" s="260"/>
      <c r="G3492" s="262"/>
      <c r="H3492" s="261"/>
      <c r="I3492" s="260"/>
      <c r="J3492" s="261"/>
      <c r="K3492" s="263"/>
      <c r="L3492" s="261"/>
    </row>
    <row r="3493" spans="3:12" ht="17.45" customHeight="1" x14ac:dyDescent="0.25">
      <c r="C3493" s="8"/>
      <c r="D3493" s="260"/>
      <c r="E3493" s="261"/>
      <c r="F3493" s="260"/>
      <c r="G3493" s="262"/>
      <c r="H3493" s="261"/>
      <c r="I3493" s="260"/>
      <c r="J3493" s="261"/>
      <c r="K3493" s="263"/>
      <c r="L3493" s="261"/>
    </row>
    <row r="3494" spans="3:12" ht="17.45" customHeight="1" x14ac:dyDescent="0.25">
      <c r="C3494" s="48"/>
      <c r="D3494" s="428"/>
      <c r="E3494" s="429"/>
      <c r="F3494" s="428"/>
      <c r="G3494" s="430"/>
      <c r="H3494" s="429"/>
      <c r="I3494" s="428"/>
      <c r="J3494" s="429"/>
      <c r="K3494" s="431"/>
      <c r="L3494" s="429"/>
    </row>
    <row r="3495" spans="3:12" ht="17.45" customHeight="1" x14ac:dyDescent="0.25">
      <c r="C3495" s="8"/>
      <c r="D3495" s="260"/>
      <c r="E3495" s="261"/>
      <c r="F3495" s="260"/>
      <c r="G3495" s="262"/>
      <c r="H3495" s="261"/>
      <c r="I3495" s="260"/>
      <c r="J3495" s="261"/>
      <c r="K3495" s="263"/>
      <c r="L3495" s="261"/>
    </row>
    <row r="3496" spans="3:12" ht="17.45" customHeight="1" x14ac:dyDescent="0.25">
      <c r="C3496" s="8"/>
      <c r="D3496" s="260"/>
      <c r="E3496" s="261"/>
      <c r="F3496" s="260"/>
      <c r="G3496" s="262"/>
      <c r="H3496" s="261"/>
      <c r="I3496" s="260"/>
      <c r="J3496" s="261"/>
      <c r="K3496" s="263"/>
      <c r="L3496" s="261"/>
    </row>
    <row r="3497" spans="3:12" ht="17.45" customHeight="1" x14ac:dyDescent="0.25">
      <c r="C3497" s="8"/>
      <c r="D3497" s="260"/>
      <c r="E3497" s="261"/>
      <c r="F3497" s="260"/>
      <c r="G3497" s="262"/>
      <c r="H3497" s="261"/>
      <c r="I3497" s="260"/>
      <c r="J3497" s="261"/>
      <c r="K3497" s="263"/>
      <c r="L3497" s="261"/>
    </row>
    <row r="3498" spans="3:12" ht="17.45" customHeight="1" x14ac:dyDescent="0.25">
      <c r="C3498" s="8"/>
      <c r="D3498" s="260"/>
      <c r="E3498" s="261"/>
      <c r="F3498" s="260"/>
      <c r="G3498" s="262"/>
      <c r="H3498" s="261"/>
      <c r="I3498" s="260"/>
      <c r="J3498" s="261"/>
      <c r="K3498" s="263"/>
      <c r="L3498" s="261"/>
    </row>
    <row r="3499" spans="3:12" ht="17.45" customHeight="1" x14ac:dyDescent="0.25">
      <c r="C3499" s="8"/>
      <c r="D3499" s="260"/>
      <c r="E3499" s="261"/>
      <c r="F3499" s="260"/>
      <c r="G3499" s="262"/>
      <c r="H3499" s="261"/>
      <c r="I3499" s="260"/>
      <c r="J3499" s="261"/>
      <c r="K3499" s="263"/>
      <c r="L3499" s="261"/>
    </row>
    <row r="3500" spans="3:12" ht="17.45" customHeight="1" x14ac:dyDescent="0.25">
      <c r="C3500" s="48"/>
      <c r="D3500" s="275"/>
      <c r="E3500" s="276"/>
      <c r="F3500" s="275"/>
      <c r="G3500" s="277"/>
      <c r="H3500" s="276"/>
      <c r="I3500" s="275"/>
      <c r="J3500" s="276"/>
      <c r="K3500" s="278"/>
      <c r="L3500" s="276"/>
    </row>
    <row r="3501" spans="3:12" ht="17.45" customHeight="1" x14ac:dyDescent="0.25">
      <c r="C3501" s="8"/>
      <c r="D3501" s="260"/>
      <c r="E3501" s="261"/>
      <c r="F3501" s="260"/>
      <c r="G3501" s="262"/>
      <c r="H3501" s="261"/>
      <c r="I3501" s="260"/>
      <c r="J3501" s="261"/>
      <c r="K3501" s="263"/>
      <c r="L3501" s="261"/>
    </row>
    <row r="3502" spans="3:12" ht="17.45" customHeight="1" x14ac:dyDescent="0.25">
      <c r="C3502" s="8"/>
      <c r="D3502" s="260"/>
      <c r="E3502" s="261"/>
      <c r="F3502" s="260"/>
      <c r="G3502" s="262"/>
      <c r="H3502" s="261"/>
      <c r="I3502" s="260"/>
      <c r="J3502" s="261"/>
      <c r="K3502" s="263"/>
      <c r="L3502" s="261"/>
    </row>
    <row r="3503" spans="3:12" ht="17.45" customHeight="1" x14ac:dyDescent="0.25">
      <c r="C3503" s="8"/>
      <c r="D3503" s="260"/>
      <c r="E3503" s="261"/>
      <c r="F3503" s="260"/>
      <c r="G3503" s="262"/>
      <c r="H3503" s="261"/>
      <c r="I3503" s="260"/>
      <c r="J3503" s="261"/>
      <c r="K3503" s="263"/>
      <c r="L3503" s="261"/>
    </row>
    <row r="3504" spans="3:12" ht="17.45" customHeight="1" x14ac:dyDescent="0.25">
      <c r="C3504" s="8"/>
      <c r="D3504" s="260"/>
      <c r="E3504" s="261"/>
      <c r="F3504" s="260"/>
      <c r="G3504" s="262"/>
      <c r="H3504" s="261"/>
      <c r="I3504" s="260"/>
      <c r="J3504" s="261"/>
      <c r="K3504" s="263"/>
      <c r="L3504" s="261"/>
    </row>
    <row r="3505" spans="3:12" ht="17.45" customHeight="1" x14ac:dyDescent="0.25">
      <c r="C3505" s="8"/>
      <c r="D3505" s="260"/>
      <c r="E3505" s="261"/>
      <c r="F3505" s="260"/>
      <c r="G3505" s="262"/>
      <c r="H3505" s="261"/>
      <c r="I3505" s="260"/>
      <c r="J3505" s="261"/>
      <c r="K3505" s="263"/>
      <c r="L3505" s="261"/>
    </row>
    <row r="3506" spans="3:12" ht="17.45" customHeight="1" x14ac:dyDescent="0.25">
      <c r="C3506" s="48"/>
      <c r="D3506" s="275"/>
      <c r="E3506" s="276"/>
      <c r="F3506" s="275"/>
      <c r="G3506" s="277"/>
      <c r="H3506" s="276"/>
      <c r="I3506" s="275"/>
      <c r="J3506" s="276"/>
      <c r="K3506" s="278"/>
      <c r="L3506" s="276"/>
    </row>
    <row r="3507" spans="3:12" ht="17.45" customHeight="1" x14ac:dyDescent="0.25">
      <c r="C3507" s="8"/>
      <c r="D3507" s="260"/>
      <c r="E3507" s="261"/>
      <c r="F3507" s="260"/>
      <c r="G3507" s="262"/>
      <c r="H3507" s="261"/>
      <c r="I3507" s="260"/>
      <c r="J3507" s="261"/>
      <c r="K3507" s="263"/>
      <c r="L3507" s="261"/>
    </row>
    <row r="3508" spans="3:12" ht="17.45" customHeight="1" x14ac:dyDescent="0.25">
      <c r="C3508" s="8"/>
      <c r="D3508" s="260"/>
      <c r="E3508" s="261"/>
      <c r="F3508" s="260"/>
      <c r="G3508" s="262"/>
      <c r="H3508" s="261"/>
      <c r="I3508" s="260"/>
      <c r="J3508" s="261"/>
      <c r="K3508" s="263"/>
      <c r="L3508" s="261"/>
    </row>
    <row r="3509" spans="3:12" ht="17.45" customHeight="1" x14ac:dyDescent="0.25">
      <c r="C3509" s="8"/>
      <c r="D3509" s="260"/>
      <c r="E3509" s="261"/>
      <c r="F3509" s="260"/>
      <c r="G3509" s="262"/>
      <c r="H3509" s="261"/>
      <c r="I3509" s="260"/>
      <c r="J3509" s="261"/>
      <c r="K3509" s="263"/>
      <c r="L3509" s="261"/>
    </row>
    <row r="3510" spans="3:12" ht="17.45" customHeight="1" x14ac:dyDescent="0.25">
      <c r="C3510" s="8"/>
      <c r="D3510" s="260"/>
      <c r="E3510" s="261"/>
      <c r="F3510" s="260"/>
      <c r="G3510" s="262"/>
      <c r="H3510" s="261"/>
      <c r="I3510" s="260"/>
      <c r="J3510" s="261"/>
      <c r="K3510" s="263"/>
      <c r="L3510" s="261"/>
    </row>
    <row r="3511" spans="3:12" ht="17.45" customHeight="1" x14ac:dyDescent="0.25">
      <c r="C3511" s="8"/>
      <c r="D3511" s="260"/>
      <c r="E3511" s="261"/>
      <c r="F3511" s="260"/>
      <c r="G3511" s="262"/>
      <c r="H3511" s="261"/>
      <c r="I3511" s="260"/>
      <c r="J3511" s="261"/>
      <c r="K3511" s="263"/>
      <c r="L3511" s="261"/>
    </row>
    <row r="3512" spans="3:12" ht="17.45" customHeight="1" x14ac:dyDescent="0.25">
      <c r="C3512" s="48"/>
      <c r="D3512" s="428"/>
      <c r="E3512" s="429"/>
      <c r="F3512" s="428"/>
      <c r="G3512" s="430"/>
      <c r="H3512" s="429"/>
      <c r="I3512" s="428"/>
      <c r="J3512" s="429"/>
      <c r="K3512" s="431"/>
      <c r="L3512" s="429"/>
    </row>
    <row r="3513" spans="3:12" ht="17.45" customHeight="1" x14ac:dyDescent="0.25">
      <c r="C3513" s="8"/>
      <c r="D3513" s="260"/>
      <c r="E3513" s="261"/>
      <c r="F3513" s="260"/>
      <c r="G3513" s="262"/>
      <c r="H3513" s="261"/>
      <c r="I3513" s="260"/>
      <c r="J3513" s="261"/>
      <c r="K3513" s="263"/>
      <c r="L3513" s="261"/>
    </row>
    <row r="3514" spans="3:12" ht="17.45" customHeight="1" x14ac:dyDescent="0.25">
      <c r="C3514" s="8"/>
      <c r="D3514" s="260"/>
      <c r="E3514" s="261"/>
      <c r="F3514" s="260"/>
      <c r="G3514" s="262"/>
      <c r="H3514" s="261"/>
      <c r="I3514" s="260"/>
      <c r="J3514" s="261"/>
      <c r="K3514" s="263"/>
      <c r="L3514" s="261"/>
    </row>
    <row r="3515" spans="3:12" ht="17.45" customHeight="1" x14ac:dyDescent="0.25">
      <c r="C3515" s="8"/>
      <c r="D3515" s="260"/>
      <c r="E3515" s="261"/>
      <c r="F3515" s="260"/>
      <c r="G3515" s="262"/>
      <c r="H3515" s="261"/>
      <c r="I3515" s="260"/>
      <c r="J3515" s="261"/>
      <c r="K3515" s="263"/>
      <c r="L3515" s="261"/>
    </row>
    <row r="3516" spans="3:12" ht="17.45" customHeight="1" x14ac:dyDescent="0.25">
      <c r="C3516" s="8"/>
      <c r="D3516" s="260"/>
      <c r="E3516" s="261"/>
      <c r="F3516" s="260"/>
      <c r="G3516" s="262"/>
      <c r="H3516" s="261"/>
      <c r="I3516" s="260"/>
      <c r="J3516" s="261"/>
      <c r="K3516" s="263"/>
      <c r="L3516" s="261"/>
    </row>
    <row r="3517" spans="3:12" ht="17.45" customHeight="1" x14ac:dyDescent="0.25">
      <c r="C3517" s="8"/>
      <c r="D3517" s="260"/>
      <c r="E3517" s="261"/>
      <c r="F3517" s="260"/>
      <c r="G3517" s="262"/>
      <c r="H3517" s="261"/>
      <c r="I3517" s="260"/>
      <c r="J3517" s="261"/>
      <c r="K3517" s="263"/>
      <c r="L3517" s="261"/>
    </row>
    <row r="3518" spans="3:12" ht="17.45" customHeight="1" x14ac:dyDescent="0.25">
      <c r="C3518" s="48"/>
      <c r="D3518" s="275"/>
      <c r="E3518" s="276"/>
      <c r="F3518" s="275"/>
      <c r="G3518" s="277"/>
      <c r="H3518" s="276"/>
      <c r="I3518" s="275"/>
      <c r="J3518" s="276"/>
      <c r="K3518" s="278"/>
      <c r="L3518" s="276"/>
    </row>
    <row r="3519" spans="3:12" ht="17.45" customHeight="1" x14ac:dyDescent="0.25">
      <c r="C3519" s="8"/>
      <c r="D3519" s="260"/>
      <c r="E3519" s="261"/>
      <c r="F3519" s="260"/>
      <c r="G3519" s="262"/>
      <c r="H3519" s="261"/>
      <c r="I3519" s="260"/>
      <c r="J3519" s="261"/>
      <c r="K3519" s="263"/>
      <c r="L3519" s="261"/>
    </row>
    <row r="3520" spans="3:12" ht="17.45" customHeight="1" x14ac:dyDescent="0.25">
      <c r="C3520" s="8"/>
      <c r="D3520" s="260"/>
      <c r="E3520" s="261"/>
      <c r="F3520" s="260"/>
      <c r="G3520" s="262"/>
      <c r="H3520" s="261"/>
      <c r="I3520" s="260"/>
      <c r="J3520" s="261"/>
      <c r="K3520" s="263"/>
      <c r="L3520" s="261"/>
    </row>
    <row r="3521" spans="3:12" ht="17.45" customHeight="1" x14ac:dyDescent="0.25">
      <c r="C3521" s="8"/>
      <c r="D3521" s="260"/>
      <c r="E3521" s="261"/>
      <c r="F3521" s="260"/>
      <c r="G3521" s="262"/>
      <c r="H3521" s="261"/>
      <c r="I3521" s="260"/>
      <c r="J3521" s="261"/>
      <c r="K3521" s="263"/>
      <c r="L3521" s="261"/>
    </row>
    <row r="3522" spans="3:12" ht="17.45" customHeight="1" x14ac:dyDescent="0.25">
      <c r="C3522" s="8"/>
      <c r="D3522" s="260"/>
      <c r="E3522" s="261"/>
      <c r="F3522" s="260"/>
      <c r="G3522" s="262"/>
      <c r="H3522" s="261"/>
      <c r="I3522" s="260"/>
      <c r="J3522" s="261"/>
      <c r="K3522" s="263"/>
      <c r="L3522" s="261"/>
    </row>
    <row r="3523" spans="3:12" ht="17.45" customHeight="1" x14ac:dyDescent="0.25">
      <c r="C3523" s="8"/>
      <c r="D3523" s="260"/>
      <c r="E3523" s="261"/>
      <c r="F3523" s="260"/>
      <c r="G3523" s="262"/>
      <c r="H3523" s="261"/>
      <c r="I3523" s="260"/>
      <c r="J3523" s="261"/>
      <c r="K3523" s="263"/>
      <c r="L3523" s="261"/>
    </row>
    <row r="3524" spans="3:12" ht="17.45" customHeight="1" x14ac:dyDescent="0.25">
      <c r="C3524" s="48"/>
      <c r="D3524" s="275"/>
      <c r="E3524" s="276"/>
      <c r="F3524" s="275"/>
      <c r="G3524" s="277"/>
      <c r="H3524" s="276"/>
      <c r="I3524" s="275"/>
      <c r="J3524" s="276"/>
      <c r="K3524" s="278"/>
      <c r="L3524" s="276"/>
    </row>
    <row r="3525" spans="3:12" ht="17.45" customHeight="1" x14ac:dyDescent="0.25">
      <c r="C3525" s="8"/>
      <c r="D3525" s="260"/>
      <c r="E3525" s="261"/>
      <c r="F3525" s="260"/>
      <c r="G3525" s="262"/>
      <c r="H3525" s="261"/>
      <c r="I3525" s="260"/>
      <c r="J3525" s="261"/>
      <c r="K3525" s="263"/>
      <c r="L3525" s="261"/>
    </row>
    <row r="3526" spans="3:12" ht="17.45" customHeight="1" x14ac:dyDescent="0.25">
      <c r="C3526" s="8"/>
      <c r="D3526" s="260"/>
      <c r="E3526" s="261"/>
      <c r="F3526" s="260"/>
      <c r="G3526" s="262"/>
      <c r="H3526" s="261"/>
      <c r="I3526" s="260"/>
      <c r="J3526" s="261"/>
      <c r="K3526" s="263"/>
      <c r="L3526" s="261"/>
    </row>
    <row r="3527" spans="3:12" ht="17.45" customHeight="1" x14ac:dyDescent="0.25">
      <c r="C3527" s="8"/>
      <c r="D3527" s="260"/>
      <c r="E3527" s="261"/>
      <c r="F3527" s="260"/>
      <c r="G3527" s="262"/>
      <c r="H3527" s="261"/>
      <c r="I3527" s="260"/>
      <c r="J3527" s="261"/>
      <c r="K3527" s="263"/>
      <c r="L3527" s="261"/>
    </row>
    <row r="3528" spans="3:12" ht="17.45" customHeight="1" x14ac:dyDescent="0.25">
      <c r="C3528" s="8"/>
      <c r="D3528" s="260"/>
      <c r="E3528" s="261"/>
      <c r="F3528" s="260"/>
      <c r="G3528" s="262"/>
      <c r="H3528" s="261"/>
      <c r="I3528" s="260"/>
      <c r="J3528" s="261"/>
      <c r="K3528" s="263"/>
      <c r="L3528" s="261"/>
    </row>
    <row r="3529" spans="3:12" ht="17.45" customHeight="1" x14ac:dyDescent="0.25">
      <c r="C3529" s="8"/>
      <c r="D3529" s="260"/>
      <c r="E3529" s="261"/>
      <c r="F3529" s="260"/>
      <c r="G3529" s="262"/>
      <c r="H3529" s="261"/>
      <c r="I3529" s="260"/>
      <c r="J3529" s="261"/>
      <c r="K3529" s="263"/>
      <c r="L3529" s="261"/>
    </row>
    <row r="3530" spans="3:12" ht="17.45" customHeight="1" x14ac:dyDescent="0.25">
      <c r="C3530" s="48"/>
      <c r="D3530" s="275"/>
      <c r="E3530" s="276"/>
      <c r="F3530" s="275"/>
      <c r="G3530" s="277"/>
      <c r="H3530" s="276"/>
      <c r="I3530" s="275"/>
      <c r="J3530" s="276"/>
      <c r="K3530" s="278"/>
      <c r="L3530" s="276"/>
    </row>
    <row r="3531" spans="3:12" ht="17.45" customHeight="1" x14ac:dyDescent="0.25">
      <c r="C3531" s="8"/>
      <c r="D3531" s="260"/>
      <c r="E3531" s="261"/>
      <c r="F3531" s="260"/>
      <c r="G3531" s="262"/>
      <c r="H3531" s="261"/>
      <c r="I3531" s="260"/>
      <c r="J3531" s="261"/>
      <c r="K3531" s="263"/>
      <c r="L3531" s="261"/>
    </row>
    <row r="3532" spans="3:12" ht="17.45" customHeight="1" x14ac:dyDescent="0.25">
      <c r="C3532" s="8"/>
      <c r="D3532" s="260"/>
      <c r="E3532" s="261"/>
      <c r="F3532" s="260"/>
      <c r="G3532" s="262"/>
      <c r="H3532" s="261"/>
      <c r="I3532" s="260"/>
      <c r="J3532" s="261"/>
      <c r="K3532" s="263"/>
      <c r="L3532" s="261"/>
    </row>
    <row r="3533" spans="3:12" ht="17.45" customHeight="1" x14ac:dyDescent="0.25">
      <c r="C3533" s="8"/>
      <c r="D3533" s="260"/>
      <c r="E3533" s="261"/>
      <c r="F3533" s="260"/>
      <c r="G3533" s="262"/>
      <c r="H3533" s="261"/>
      <c r="I3533" s="260"/>
      <c r="J3533" s="261"/>
      <c r="K3533" s="263"/>
      <c r="L3533" s="261"/>
    </row>
    <row r="3534" spans="3:12" ht="17.45" customHeight="1" x14ac:dyDescent="0.25">
      <c r="C3534" s="8"/>
      <c r="D3534" s="260"/>
      <c r="E3534" s="261"/>
      <c r="F3534" s="260"/>
      <c r="G3534" s="262"/>
      <c r="H3534" s="261"/>
      <c r="I3534" s="260"/>
      <c r="J3534" s="261"/>
      <c r="K3534" s="263"/>
      <c r="L3534" s="261"/>
    </row>
    <row r="3535" spans="3:12" ht="17.45" customHeight="1" x14ac:dyDescent="0.25">
      <c r="C3535" s="8"/>
      <c r="D3535" s="260"/>
      <c r="E3535" s="261"/>
      <c r="F3535" s="260"/>
      <c r="G3535" s="262"/>
      <c r="H3535" s="261"/>
      <c r="I3535" s="260"/>
      <c r="J3535" s="261"/>
      <c r="K3535" s="263"/>
      <c r="L3535" s="261"/>
    </row>
    <row r="3536" spans="3:12" ht="17.45" customHeight="1" x14ac:dyDescent="0.25">
      <c r="C3536" s="48"/>
      <c r="D3536" s="275"/>
      <c r="E3536" s="276"/>
      <c r="F3536" s="275"/>
      <c r="G3536" s="277"/>
      <c r="H3536" s="276"/>
      <c r="I3536" s="275"/>
      <c r="J3536" s="276"/>
      <c r="K3536" s="278"/>
      <c r="L3536" s="276"/>
    </row>
    <row r="3537" spans="3:12" ht="17.45" customHeight="1" x14ac:dyDescent="0.25">
      <c r="C3537" s="8"/>
      <c r="D3537" s="260"/>
      <c r="E3537" s="261"/>
      <c r="F3537" s="260"/>
      <c r="G3537" s="262"/>
      <c r="H3537" s="261"/>
      <c r="I3537" s="260"/>
      <c r="J3537" s="261"/>
      <c r="K3537" s="263"/>
      <c r="L3537" s="261"/>
    </row>
    <row r="3538" spans="3:12" ht="17.45" customHeight="1" x14ac:dyDescent="0.25">
      <c r="C3538" s="8"/>
      <c r="D3538" s="260"/>
      <c r="E3538" s="261"/>
      <c r="F3538" s="260"/>
      <c r="G3538" s="262"/>
      <c r="H3538" s="261"/>
      <c r="I3538" s="260"/>
      <c r="J3538" s="261"/>
      <c r="K3538" s="263"/>
      <c r="L3538" s="261"/>
    </row>
    <row r="3539" spans="3:12" ht="17.45" customHeight="1" x14ac:dyDescent="0.25">
      <c r="C3539" s="8"/>
      <c r="D3539" s="260"/>
      <c r="E3539" s="261"/>
      <c r="F3539" s="260"/>
      <c r="G3539" s="262"/>
      <c r="H3539" s="261"/>
      <c r="I3539" s="260"/>
      <c r="J3539" s="261"/>
      <c r="K3539" s="263"/>
      <c r="L3539" s="261"/>
    </row>
    <row r="3540" spans="3:12" ht="17.45" customHeight="1" x14ac:dyDescent="0.25">
      <c r="C3540" s="8"/>
      <c r="D3540" s="260"/>
      <c r="E3540" s="261"/>
      <c r="F3540" s="260"/>
      <c r="G3540" s="262"/>
      <c r="H3540" s="261"/>
      <c r="I3540" s="260"/>
      <c r="J3540" s="261"/>
      <c r="K3540" s="263"/>
      <c r="L3540" s="261"/>
    </row>
    <row r="3541" spans="3:12" ht="17.45" customHeight="1" x14ac:dyDescent="0.25">
      <c r="C3541" s="8"/>
      <c r="D3541" s="260"/>
      <c r="E3541" s="261"/>
      <c r="F3541" s="260"/>
      <c r="G3541" s="262"/>
      <c r="H3541" s="261"/>
      <c r="I3541" s="260"/>
      <c r="J3541" s="261"/>
      <c r="K3541" s="263"/>
      <c r="L3541" s="261"/>
    </row>
    <row r="3542" spans="3:12" ht="17.45" customHeight="1" x14ac:dyDescent="0.25">
      <c r="C3542" s="48"/>
      <c r="D3542" s="275"/>
      <c r="E3542" s="276"/>
      <c r="F3542" s="275"/>
      <c r="G3542" s="277"/>
      <c r="H3542" s="276"/>
      <c r="I3542" s="275"/>
      <c r="J3542" s="276"/>
      <c r="K3542" s="278"/>
      <c r="L3542" s="276"/>
    </row>
    <row r="3543" spans="3:12" ht="17.45" customHeight="1" x14ac:dyDescent="0.25">
      <c r="C3543" s="8"/>
      <c r="D3543" s="260"/>
      <c r="E3543" s="261"/>
      <c r="F3543" s="260"/>
      <c r="G3543" s="262"/>
      <c r="H3543" s="261"/>
      <c r="I3543" s="260"/>
      <c r="J3543" s="261"/>
      <c r="K3543" s="263"/>
      <c r="L3543" s="261"/>
    </row>
    <row r="3544" spans="3:12" ht="17.45" customHeight="1" x14ac:dyDescent="0.25">
      <c r="C3544" s="8"/>
      <c r="D3544" s="260"/>
      <c r="E3544" s="261"/>
      <c r="F3544" s="260"/>
      <c r="G3544" s="262"/>
      <c r="H3544" s="261"/>
      <c r="I3544" s="260"/>
      <c r="J3544" s="261"/>
      <c r="K3544" s="263"/>
      <c r="L3544" s="261"/>
    </row>
    <row r="3545" spans="3:12" ht="17.45" customHeight="1" x14ac:dyDescent="0.25">
      <c r="C3545" s="8"/>
      <c r="D3545" s="260"/>
      <c r="E3545" s="261"/>
      <c r="F3545" s="260"/>
      <c r="G3545" s="262"/>
      <c r="H3545" s="261"/>
      <c r="I3545" s="260"/>
      <c r="J3545" s="261"/>
      <c r="K3545" s="263"/>
      <c r="L3545" s="261"/>
    </row>
    <row r="3546" spans="3:12" ht="17.45" customHeight="1" x14ac:dyDescent="0.25">
      <c r="C3546" s="8"/>
      <c r="D3546" s="260"/>
      <c r="E3546" s="261"/>
      <c r="F3546" s="260"/>
      <c r="G3546" s="262"/>
      <c r="H3546" s="261"/>
      <c r="I3546" s="260"/>
      <c r="J3546" s="261"/>
      <c r="K3546" s="263"/>
      <c r="L3546" s="261"/>
    </row>
    <row r="3547" spans="3:12" ht="17.45" customHeight="1" x14ac:dyDescent="0.25">
      <c r="C3547" s="8"/>
      <c r="D3547" s="260"/>
      <c r="E3547" s="261"/>
      <c r="F3547" s="260"/>
      <c r="G3547" s="262"/>
      <c r="H3547" s="261"/>
      <c r="I3547" s="260"/>
      <c r="J3547" s="261"/>
      <c r="K3547" s="263"/>
      <c r="L3547" s="261"/>
    </row>
    <row r="3548" spans="3:12" ht="17.45" customHeight="1" x14ac:dyDescent="0.25">
      <c r="C3548" s="48"/>
      <c r="D3548" s="428"/>
      <c r="E3548" s="429"/>
      <c r="F3548" s="428"/>
      <c r="G3548" s="430"/>
      <c r="H3548" s="429"/>
      <c r="I3548" s="428"/>
      <c r="J3548" s="429"/>
      <c r="K3548" s="431"/>
      <c r="L3548" s="429"/>
    </row>
    <row r="3549" spans="3:12" ht="17.45" customHeight="1" x14ac:dyDescent="0.25">
      <c r="C3549" s="8"/>
      <c r="D3549" s="260"/>
      <c r="E3549" s="261"/>
      <c r="F3549" s="260"/>
      <c r="G3549" s="262"/>
      <c r="H3549" s="261"/>
      <c r="I3549" s="260"/>
      <c r="J3549" s="261"/>
      <c r="K3549" s="263"/>
      <c r="L3549" s="261"/>
    </row>
    <row r="3550" spans="3:12" ht="17.45" customHeight="1" x14ac:dyDescent="0.25">
      <c r="C3550" s="8"/>
      <c r="D3550" s="260"/>
      <c r="E3550" s="261"/>
      <c r="F3550" s="260"/>
      <c r="G3550" s="262"/>
      <c r="H3550" s="261"/>
      <c r="I3550" s="260"/>
      <c r="J3550" s="261"/>
      <c r="K3550" s="263"/>
      <c r="L3550" s="261"/>
    </row>
    <row r="3551" spans="3:12" ht="17.45" customHeight="1" x14ac:dyDescent="0.25">
      <c r="C3551" s="8"/>
      <c r="D3551" s="260"/>
      <c r="E3551" s="261"/>
      <c r="F3551" s="260"/>
      <c r="G3551" s="262"/>
      <c r="H3551" s="261"/>
      <c r="I3551" s="260"/>
      <c r="J3551" s="261"/>
      <c r="K3551" s="263"/>
      <c r="L3551" s="261"/>
    </row>
    <row r="3552" spans="3:12" ht="17.45" customHeight="1" x14ac:dyDescent="0.25">
      <c r="C3552" s="8"/>
      <c r="D3552" s="260"/>
      <c r="E3552" s="261"/>
      <c r="F3552" s="260"/>
      <c r="G3552" s="262"/>
      <c r="H3552" s="261"/>
      <c r="I3552" s="260"/>
      <c r="J3552" s="261"/>
      <c r="K3552" s="263"/>
      <c r="L3552" s="261"/>
    </row>
    <row r="3553" spans="3:12" ht="17.45" customHeight="1" x14ac:dyDescent="0.25">
      <c r="C3553" s="8"/>
      <c r="D3553" s="260"/>
      <c r="E3553" s="261"/>
      <c r="F3553" s="260"/>
      <c r="G3553" s="262"/>
      <c r="H3553" s="261"/>
      <c r="I3553" s="260"/>
      <c r="J3553" s="261"/>
      <c r="K3553" s="263"/>
      <c r="L3553" s="261"/>
    </row>
    <row r="3554" spans="3:12" ht="17.45" customHeight="1" x14ac:dyDescent="0.25">
      <c r="C3554" s="48"/>
      <c r="D3554" s="275"/>
      <c r="E3554" s="276"/>
      <c r="F3554" s="275"/>
      <c r="G3554" s="277"/>
      <c r="H3554" s="276"/>
      <c r="I3554" s="275"/>
      <c r="J3554" s="276"/>
      <c r="K3554" s="278"/>
      <c r="L3554" s="276"/>
    </row>
    <row r="3555" spans="3:12" ht="17.45" customHeight="1" x14ac:dyDescent="0.25">
      <c r="C3555" s="8"/>
      <c r="D3555" s="260"/>
      <c r="E3555" s="261"/>
      <c r="F3555" s="260"/>
      <c r="G3555" s="262"/>
      <c r="H3555" s="261"/>
      <c r="I3555" s="260"/>
      <c r="J3555" s="261"/>
      <c r="K3555" s="263"/>
      <c r="L3555" s="261"/>
    </row>
    <row r="3556" spans="3:12" ht="17.45" customHeight="1" x14ac:dyDescent="0.25">
      <c r="C3556" s="8"/>
      <c r="D3556" s="260"/>
      <c r="E3556" s="261"/>
      <c r="F3556" s="260"/>
      <c r="G3556" s="262"/>
      <c r="H3556" s="261"/>
      <c r="I3556" s="260"/>
      <c r="J3556" s="261"/>
      <c r="K3556" s="263"/>
      <c r="L3556" s="261"/>
    </row>
    <row r="3557" spans="3:12" ht="17.45" customHeight="1" x14ac:dyDescent="0.25">
      <c r="C3557" s="8"/>
      <c r="D3557" s="260"/>
      <c r="E3557" s="261"/>
      <c r="F3557" s="260"/>
      <c r="G3557" s="262"/>
      <c r="H3557" s="261"/>
      <c r="I3557" s="260"/>
      <c r="J3557" s="261"/>
      <c r="K3557" s="263"/>
      <c r="L3557" s="261"/>
    </row>
    <row r="3558" spans="3:12" ht="17.45" customHeight="1" x14ac:dyDescent="0.25">
      <c r="C3558" s="8"/>
      <c r="D3558" s="260"/>
      <c r="E3558" s="261"/>
      <c r="F3558" s="260"/>
      <c r="G3558" s="262"/>
      <c r="H3558" s="261"/>
      <c r="I3558" s="260"/>
      <c r="J3558" s="261"/>
      <c r="K3558" s="263"/>
      <c r="L3558" s="261"/>
    </row>
    <row r="3559" spans="3:12" ht="17.45" customHeight="1" x14ac:dyDescent="0.25">
      <c r="C3559" s="8"/>
      <c r="D3559" s="260"/>
      <c r="E3559" s="261"/>
      <c r="F3559" s="260"/>
      <c r="G3559" s="262"/>
      <c r="H3559" s="261"/>
      <c r="I3559" s="260"/>
      <c r="J3559" s="261"/>
      <c r="K3559" s="263"/>
      <c r="L3559" s="261"/>
    </row>
    <row r="3560" spans="3:12" ht="17.45" customHeight="1" x14ac:dyDescent="0.25">
      <c r="C3560" s="48"/>
      <c r="D3560" s="275"/>
      <c r="E3560" s="276"/>
      <c r="F3560" s="275"/>
      <c r="G3560" s="277"/>
      <c r="H3560" s="276"/>
      <c r="I3560" s="275"/>
      <c r="J3560" s="276"/>
      <c r="K3560" s="278"/>
      <c r="L3560" s="276"/>
    </row>
    <row r="3561" spans="3:12" ht="17.45" customHeight="1" x14ac:dyDescent="0.25">
      <c r="C3561" s="8"/>
      <c r="D3561" s="260"/>
      <c r="E3561" s="261"/>
      <c r="F3561" s="260"/>
      <c r="G3561" s="262"/>
      <c r="H3561" s="261"/>
      <c r="I3561" s="260"/>
      <c r="J3561" s="261"/>
      <c r="K3561" s="263"/>
      <c r="L3561" s="261"/>
    </row>
    <row r="3562" spans="3:12" ht="17.45" customHeight="1" x14ac:dyDescent="0.25">
      <c r="C3562" s="8"/>
      <c r="D3562" s="260"/>
      <c r="E3562" s="261"/>
      <c r="F3562" s="260"/>
      <c r="G3562" s="262"/>
      <c r="H3562" s="261"/>
      <c r="I3562" s="260"/>
      <c r="J3562" s="261"/>
      <c r="K3562" s="263"/>
      <c r="L3562" s="261"/>
    </row>
    <row r="3563" spans="3:12" ht="17.45" customHeight="1" x14ac:dyDescent="0.25">
      <c r="C3563" s="8"/>
      <c r="D3563" s="260"/>
      <c r="E3563" s="261"/>
      <c r="F3563" s="260"/>
      <c r="G3563" s="262"/>
      <c r="H3563" s="261"/>
      <c r="I3563" s="260"/>
      <c r="J3563" s="261"/>
      <c r="K3563" s="263"/>
      <c r="L3563" s="261"/>
    </row>
    <row r="3564" spans="3:12" ht="17.45" customHeight="1" x14ac:dyDescent="0.25">
      <c r="C3564" s="8"/>
      <c r="D3564" s="260"/>
      <c r="E3564" s="261"/>
      <c r="F3564" s="260"/>
      <c r="G3564" s="262"/>
      <c r="H3564" s="261"/>
      <c r="I3564" s="260"/>
      <c r="J3564" s="261"/>
      <c r="K3564" s="263"/>
      <c r="L3564" s="261"/>
    </row>
    <row r="3565" spans="3:12" ht="17.45" customHeight="1" x14ac:dyDescent="0.25">
      <c r="C3565" s="8"/>
      <c r="D3565" s="260"/>
      <c r="E3565" s="261"/>
      <c r="F3565" s="260"/>
      <c r="G3565" s="262"/>
      <c r="H3565" s="261"/>
      <c r="I3565" s="260"/>
      <c r="J3565" s="261"/>
      <c r="K3565" s="263"/>
      <c r="L3565" s="261"/>
    </row>
    <row r="3566" spans="3:12" ht="17.45" customHeight="1" x14ac:dyDescent="0.25">
      <c r="C3566" s="48"/>
      <c r="D3566" s="275"/>
      <c r="E3566" s="276"/>
      <c r="F3566" s="275"/>
      <c r="G3566" s="277"/>
      <c r="H3566" s="276"/>
      <c r="I3566" s="275"/>
      <c r="J3566" s="276"/>
      <c r="K3566" s="278"/>
      <c r="L3566" s="276"/>
    </row>
    <row r="3567" spans="3:12" ht="17.45" customHeight="1" x14ac:dyDescent="0.25">
      <c r="C3567" s="8"/>
      <c r="D3567" s="260"/>
      <c r="E3567" s="261"/>
      <c r="F3567" s="260"/>
      <c r="G3567" s="262"/>
      <c r="H3567" s="261"/>
      <c r="I3567" s="260"/>
      <c r="J3567" s="261"/>
      <c r="K3567" s="263"/>
      <c r="L3567" s="261"/>
    </row>
    <row r="3568" spans="3:12" ht="17.45" customHeight="1" x14ac:dyDescent="0.25">
      <c r="C3568" s="8"/>
      <c r="D3568" s="260"/>
      <c r="E3568" s="261"/>
      <c r="F3568" s="260"/>
      <c r="G3568" s="262"/>
      <c r="H3568" s="261"/>
      <c r="I3568" s="260"/>
      <c r="J3568" s="261"/>
      <c r="K3568" s="263"/>
      <c r="L3568" s="261"/>
    </row>
    <row r="3569" spans="3:12" ht="17.45" customHeight="1" x14ac:dyDescent="0.25">
      <c r="C3569" s="8"/>
      <c r="D3569" s="260"/>
      <c r="E3569" s="261"/>
      <c r="F3569" s="260"/>
      <c r="G3569" s="262"/>
      <c r="H3569" s="261"/>
      <c r="I3569" s="260"/>
      <c r="J3569" s="261"/>
      <c r="K3569" s="263"/>
      <c r="L3569" s="261"/>
    </row>
    <row r="3570" spans="3:12" ht="17.45" customHeight="1" x14ac:dyDescent="0.25">
      <c r="C3570" s="8"/>
      <c r="D3570" s="260"/>
      <c r="E3570" s="261"/>
      <c r="F3570" s="260"/>
      <c r="G3570" s="262"/>
      <c r="H3570" s="261"/>
      <c r="I3570" s="260"/>
      <c r="J3570" s="261"/>
      <c r="K3570" s="263"/>
      <c r="L3570" s="261"/>
    </row>
    <row r="3571" spans="3:12" ht="17.45" customHeight="1" x14ac:dyDescent="0.25">
      <c r="C3571" s="8"/>
      <c r="D3571" s="260"/>
      <c r="E3571" s="261"/>
      <c r="F3571" s="260"/>
      <c r="G3571" s="262"/>
      <c r="H3571" s="261"/>
      <c r="I3571" s="260"/>
      <c r="J3571" s="261"/>
      <c r="K3571" s="263"/>
      <c r="L3571" s="261"/>
    </row>
    <row r="3572" spans="3:12" ht="17.45" customHeight="1" x14ac:dyDescent="0.25">
      <c r="C3572" s="48"/>
      <c r="D3572" s="428"/>
      <c r="E3572" s="429"/>
      <c r="F3572" s="428"/>
      <c r="G3572" s="430"/>
      <c r="H3572" s="429"/>
      <c r="I3572" s="428"/>
      <c r="J3572" s="429"/>
      <c r="K3572" s="431"/>
      <c r="L3572" s="429"/>
    </row>
    <row r="3573" spans="3:12" ht="17.45" customHeight="1" x14ac:dyDescent="0.25">
      <c r="C3573" s="8"/>
      <c r="D3573" s="260"/>
      <c r="E3573" s="261"/>
      <c r="F3573" s="260"/>
      <c r="G3573" s="262"/>
      <c r="H3573" s="261"/>
      <c r="I3573" s="260"/>
      <c r="J3573" s="261"/>
      <c r="K3573" s="263"/>
      <c r="L3573" s="261"/>
    </row>
    <row r="3574" spans="3:12" ht="17.45" customHeight="1" x14ac:dyDescent="0.25">
      <c r="C3574" s="8"/>
      <c r="D3574" s="260"/>
      <c r="E3574" s="261"/>
      <c r="F3574" s="260"/>
      <c r="G3574" s="262"/>
      <c r="H3574" s="261"/>
      <c r="I3574" s="260"/>
      <c r="J3574" s="261"/>
      <c r="K3574" s="263"/>
      <c r="L3574" s="261"/>
    </row>
    <row r="3575" spans="3:12" ht="17.45" customHeight="1" x14ac:dyDescent="0.25">
      <c r="C3575" s="8"/>
      <c r="D3575" s="260"/>
      <c r="E3575" s="261"/>
      <c r="F3575" s="260"/>
      <c r="G3575" s="262"/>
      <c r="H3575" s="261"/>
      <c r="I3575" s="260"/>
      <c r="J3575" s="261"/>
      <c r="K3575" s="263"/>
      <c r="L3575" s="261"/>
    </row>
    <row r="3576" spans="3:12" ht="17.45" customHeight="1" x14ac:dyDescent="0.25">
      <c r="C3576" s="8"/>
      <c r="D3576" s="260"/>
      <c r="E3576" s="261"/>
      <c r="F3576" s="260"/>
      <c r="G3576" s="262"/>
      <c r="H3576" s="261"/>
      <c r="I3576" s="260"/>
      <c r="J3576" s="261"/>
      <c r="K3576" s="263"/>
      <c r="L3576" s="261"/>
    </row>
    <row r="3577" spans="3:12" ht="17.45" customHeight="1" x14ac:dyDescent="0.25">
      <c r="C3577" s="8"/>
      <c r="D3577" s="260"/>
      <c r="E3577" s="261"/>
      <c r="F3577" s="260"/>
      <c r="G3577" s="262"/>
      <c r="H3577" s="261"/>
      <c r="I3577" s="260"/>
      <c r="J3577" s="261"/>
      <c r="K3577" s="263"/>
      <c r="L3577" s="261"/>
    </row>
    <row r="3578" spans="3:12" ht="17.45" customHeight="1" x14ac:dyDescent="0.25">
      <c r="C3578" s="48"/>
      <c r="D3578" s="275"/>
      <c r="E3578" s="276"/>
      <c r="F3578" s="275"/>
      <c r="G3578" s="277"/>
      <c r="H3578" s="276"/>
      <c r="I3578" s="275"/>
      <c r="J3578" s="276"/>
      <c r="K3578" s="278"/>
      <c r="L3578" s="276"/>
    </row>
    <row r="3579" spans="3:12" ht="17.45" customHeight="1" x14ac:dyDescent="0.25">
      <c r="C3579" s="8"/>
      <c r="D3579" s="260"/>
      <c r="E3579" s="261"/>
      <c r="F3579" s="260"/>
      <c r="G3579" s="262"/>
      <c r="H3579" s="261"/>
      <c r="I3579" s="260"/>
      <c r="J3579" s="261"/>
      <c r="K3579" s="263"/>
      <c r="L3579" s="261"/>
    </row>
    <row r="3580" spans="3:12" ht="17.45" customHeight="1" x14ac:dyDescent="0.25">
      <c r="C3580" s="8"/>
      <c r="D3580" s="260"/>
      <c r="E3580" s="261"/>
      <c r="F3580" s="260"/>
      <c r="G3580" s="262"/>
      <c r="H3580" s="261"/>
      <c r="I3580" s="260"/>
      <c r="J3580" s="261"/>
      <c r="K3580" s="263"/>
      <c r="L3580" s="261"/>
    </row>
    <row r="3581" spans="3:12" ht="17.45" customHeight="1" x14ac:dyDescent="0.25">
      <c r="C3581" s="8"/>
      <c r="D3581" s="260"/>
      <c r="E3581" s="261"/>
      <c r="F3581" s="260"/>
      <c r="G3581" s="262"/>
      <c r="H3581" s="261"/>
      <c r="I3581" s="260"/>
      <c r="J3581" s="261"/>
      <c r="K3581" s="263"/>
      <c r="L3581" s="261"/>
    </row>
    <row r="3582" spans="3:12" ht="17.45" customHeight="1" x14ac:dyDescent="0.25">
      <c r="C3582" s="8"/>
      <c r="D3582" s="260"/>
      <c r="E3582" s="261"/>
      <c r="F3582" s="260"/>
      <c r="G3582" s="262"/>
      <c r="H3582" s="261"/>
      <c r="I3582" s="260"/>
      <c r="J3582" s="261"/>
      <c r="K3582" s="263"/>
      <c r="L3582" s="261"/>
    </row>
    <row r="3583" spans="3:12" ht="17.45" customHeight="1" x14ac:dyDescent="0.25">
      <c r="C3583" s="8"/>
      <c r="D3583" s="260"/>
      <c r="E3583" s="261"/>
      <c r="F3583" s="260"/>
      <c r="G3583" s="262"/>
      <c r="H3583" s="261"/>
      <c r="I3583" s="260"/>
      <c r="J3583" s="261"/>
      <c r="K3583" s="263"/>
      <c r="L3583" s="261"/>
    </row>
    <row r="3584" spans="3:12" ht="17.45" customHeight="1" x14ac:dyDescent="0.25">
      <c r="C3584" s="48"/>
      <c r="D3584" s="275"/>
      <c r="E3584" s="276"/>
      <c r="F3584" s="275"/>
      <c r="G3584" s="277"/>
      <c r="H3584" s="276"/>
      <c r="I3584" s="275"/>
      <c r="J3584" s="276"/>
      <c r="K3584" s="278"/>
      <c r="L3584" s="276"/>
    </row>
    <row r="3585" spans="3:12" ht="17.45" customHeight="1" x14ac:dyDescent="0.25">
      <c r="C3585" s="8"/>
      <c r="D3585" s="260"/>
      <c r="E3585" s="261"/>
      <c r="F3585" s="260"/>
      <c r="G3585" s="262"/>
      <c r="H3585" s="261"/>
      <c r="I3585" s="260"/>
      <c r="J3585" s="261"/>
      <c r="K3585" s="263"/>
      <c r="L3585" s="261"/>
    </row>
    <row r="3586" spans="3:12" ht="17.45" customHeight="1" x14ac:dyDescent="0.25">
      <c r="C3586" s="8"/>
      <c r="D3586" s="260"/>
      <c r="E3586" s="261"/>
      <c r="F3586" s="260"/>
      <c r="G3586" s="262"/>
      <c r="H3586" s="261"/>
      <c r="I3586" s="260"/>
      <c r="J3586" s="261"/>
      <c r="K3586" s="263"/>
      <c r="L3586" s="261"/>
    </row>
    <row r="3587" spans="3:12" ht="17.45" customHeight="1" x14ac:dyDescent="0.25">
      <c r="C3587" s="8"/>
      <c r="D3587" s="260"/>
      <c r="E3587" s="261"/>
      <c r="F3587" s="260"/>
      <c r="G3587" s="262"/>
      <c r="H3587" s="261"/>
      <c r="I3587" s="260"/>
      <c r="J3587" s="261"/>
      <c r="K3587" s="263"/>
      <c r="L3587" s="261"/>
    </row>
    <row r="3588" spans="3:12" ht="17.45" customHeight="1" x14ac:dyDescent="0.25">
      <c r="C3588" s="8"/>
      <c r="D3588" s="260"/>
      <c r="E3588" s="261"/>
      <c r="F3588" s="260"/>
      <c r="G3588" s="262"/>
      <c r="H3588" s="261"/>
      <c r="I3588" s="260"/>
      <c r="J3588" s="261"/>
      <c r="K3588" s="263"/>
      <c r="L3588" s="261"/>
    </row>
    <row r="3589" spans="3:12" ht="17.45" customHeight="1" x14ac:dyDescent="0.25">
      <c r="C3589" s="8"/>
      <c r="D3589" s="260"/>
      <c r="E3589" s="261"/>
      <c r="F3589" s="260"/>
      <c r="G3589" s="262"/>
      <c r="H3589" s="261"/>
      <c r="I3589" s="260"/>
      <c r="J3589" s="261"/>
      <c r="K3589" s="263"/>
      <c r="L3589" s="261"/>
    </row>
    <row r="3590" spans="3:12" ht="17.45" customHeight="1" x14ac:dyDescent="0.25">
      <c r="C3590" s="48"/>
      <c r="D3590" s="428"/>
      <c r="E3590" s="429"/>
      <c r="F3590" s="428"/>
      <c r="G3590" s="430"/>
      <c r="H3590" s="429"/>
      <c r="I3590" s="428"/>
      <c r="J3590" s="429"/>
      <c r="K3590" s="431"/>
      <c r="L3590" s="429"/>
    </row>
    <row r="3591" spans="3:12" ht="17.45" customHeight="1" x14ac:dyDescent="0.25">
      <c r="C3591" s="8"/>
      <c r="D3591" s="260"/>
      <c r="E3591" s="261"/>
      <c r="F3591" s="260"/>
      <c r="G3591" s="262"/>
      <c r="H3591" s="261"/>
      <c r="I3591" s="260"/>
      <c r="J3591" s="261"/>
      <c r="K3591" s="263"/>
      <c r="L3591" s="261"/>
    </row>
    <row r="3592" spans="3:12" ht="17.45" customHeight="1" x14ac:dyDescent="0.25">
      <c r="C3592" s="8"/>
      <c r="D3592" s="260"/>
      <c r="E3592" s="261"/>
      <c r="F3592" s="260"/>
      <c r="G3592" s="262"/>
      <c r="H3592" s="261"/>
      <c r="I3592" s="260"/>
      <c r="J3592" s="261"/>
      <c r="K3592" s="263"/>
      <c r="L3592" s="261"/>
    </row>
    <row r="3593" spans="3:12" ht="17.45" customHeight="1" x14ac:dyDescent="0.25">
      <c r="C3593" s="8"/>
      <c r="D3593" s="260"/>
      <c r="E3593" s="261"/>
      <c r="F3593" s="260"/>
      <c r="G3593" s="262"/>
      <c r="H3593" s="261"/>
      <c r="I3593" s="260"/>
      <c r="J3593" s="261"/>
      <c r="K3593" s="263"/>
      <c r="L3593" s="261"/>
    </row>
    <row r="3594" spans="3:12" ht="17.45" customHeight="1" x14ac:dyDescent="0.25">
      <c r="C3594" s="8"/>
      <c r="D3594" s="260"/>
      <c r="E3594" s="261"/>
      <c r="F3594" s="260"/>
      <c r="G3594" s="262"/>
      <c r="H3594" s="261"/>
      <c r="I3594" s="260"/>
      <c r="J3594" s="261"/>
      <c r="K3594" s="263"/>
      <c r="L3594" s="261"/>
    </row>
    <row r="3595" spans="3:12" ht="17.45" customHeight="1" x14ac:dyDescent="0.25">
      <c r="C3595" s="8"/>
      <c r="D3595" s="260"/>
      <c r="E3595" s="261"/>
      <c r="F3595" s="260"/>
      <c r="G3595" s="262"/>
      <c r="H3595" s="261"/>
      <c r="I3595" s="260"/>
      <c r="J3595" s="261"/>
      <c r="K3595" s="263"/>
      <c r="L3595" s="261"/>
    </row>
    <row r="3596" spans="3:12" ht="17.45" customHeight="1" x14ac:dyDescent="0.25">
      <c r="C3596" s="48"/>
      <c r="D3596" s="275"/>
      <c r="E3596" s="276"/>
      <c r="F3596" s="275"/>
      <c r="G3596" s="277"/>
      <c r="H3596" s="276"/>
      <c r="I3596" s="275"/>
      <c r="J3596" s="276"/>
      <c r="K3596" s="278"/>
      <c r="L3596" s="276"/>
    </row>
    <row r="3597" spans="3:12" ht="17.45" customHeight="1" x14ac:dyDescent="0.25">
      <c r="C3597" s="8"/>
      <c r="D3597" s="260"/>
      <c r="E3597" s="261"/>
      <c r="F3597" s="260"/>
      <c r="G3597" s="262"/>
      <c r="H3597" s="261"/>
      <c r="I3597" s="260"/>
      <c r="J3597" s="261"/>
      <c r="K3597" s="263"/>
      <c r="L3597" s="261"/>
    </row>
    <row r="3598" spans="3:12" ht="17.45" customHeight="1" x14ac:dyDescent="0.25">
      <c r="C3598" s="8"/>
      <c r="D3598" s="260"/>
      <c r="E3598" s="261"/>
      <c r="F3598" s="260"/>
      <c r="G3598" s="262"/>
      <c r="H3598" s="261"/>
      <c r="I3598" s="260"/>
      <c r="J3598" s="261"/>
      <c r="K3598" s="263"/>
      <c r="L3598" s="261"/>
    </row>
    <row r="3599" spans="3:12" ht="17.45" customHeight="1" x14ac:dyDescent="0.25">
      <c r="C3599" s="8"/>
      <c r="D3599" s="260"/>
      <c r="E3599" s="261"/>
      <c r="F3599" s="260"/>
      <c r="G3599" s="262"/>
      <c r="H3599" s="261"/>
      <c r="I3599" s="260"/>
      <c r="J3599" s="261"/>
      <c r="K3599" s="263"/>
      <c r="L3599" s="261"/>
    </row>
    <row r="3600" spans="3:12" ht="17.45" customHeight="1" x14ac:dyDescent="0.25">
      <c r="C3600" s="8"/>
      <c r="D3600" s="260"/>
      <c r="E3600" s="261"/>
      <c r="F3600" s="260"/>
      <c r="G3600" s="262"/>
      <c r="H3600" s="261"/>
      <c r="I3600" s="260"/>
      <c r="J3600" s="261"/>
      <c r="K3600" s="263"/>
      <c r="L3600" s="261"/>
    </row>
    <row r="3601" spans="3:12" ht="17.45" customHeight="1" x14ac:dyDescent="0.25">
      <c r="C3601" s="8"/>
      <c r="D3601" s="260"/>
      <c r="E3601" s="261"/>
      <c r="F3601" s="260"/>
      <c r="G3601" s="262"/>
      <c r="H3601" s="261"/>
      <c r="I3601" s="260"/>
      <c r="J3601" s="261"/>
      <c r="K3601" s="263"/>
      <c r="L3601" s="261"/>
    </row>
    <row r="3602" spans="3:12" ht="17.45" customHeight="1" x14ac:dyDescent="0.25">
      <c r="C3602" s="48"/>
      <c r="D3602" s="275"/>
      <c r="E3602" s="276"/>
      <c r="F3602" s="275"/>
      <c r="G3602" s="277"/>
      <c r="H3602" s="276"/>
      <c r="I3602" s="275"/>
      <c r="J3602" s="276"/>
      <c r="K3602" s="278"/>
      <c r="L3602" s="276"/>
    </row>
    <row r="3603" spans="3:12" ht="17.45" customHeight="1" x14ac:dyDescent="0.25">
      <c r="C3603" s="8"/>
      <c r="D3603" s="260"/>
      <c r="E3603" s="261"/>
      <c r="F3603" s="260"/>
      <c r="G3603" s="262"/>
      <c r="H3603" s="261"/>
      <c r="I3603" s="260"/>
      <c r="J3603" s="261"/>
      <c r="K3603" s="263"/>
      <c r="L3603" s="261"/>
    </row>
    <row r="3604" spans="3:12" ht="17.45" customHeight="1" x14ac:dyDescent="0.25">
      <c r="C3604" s="8"/>
      <c r="D3604" s="260"/>
      <c r="E3604" s="261"/>
      <c r="F3604" s="260"/>
      <c r="G3604" s="262"/>
      <c r="H3604" s="261"/>
      <c r="I3604" s="260"/>
      <c r="J3604" s="261"/>
      <c r="K3604" s="263"/>
      <c r="L3604" s="261"/>
    </row>
    <row r="3605" spans="3:12" ht="17.45" customHeight="1" x14ac:dyDescent="0.25">
      <c r="C3605" s="8"/>
      <c r="D3605" s="260"/>
      <c r="E3605" s="261"/>
      <c r="F3605" s="260"/>
      <c r="G3605" s="262"/>
      <c r="H3605" s="261"/>
      <c r="I3605" s="260"/>
      <c r="J3605" s="261"/>
      <c r="K3605" s="263"/>
      <c r="L3605" s="261"/>
    </row>
    <row r="3606" spans="3:12" ht="17.45" customHeight="1" x14ac:dyDescent="0.25">
      <c r="C3606" s="8"/>
      <c r="D3606" s="260"/>
      <c r="E3606" s="261"/>
      <c r="F3606" s="260"/>
      <c r="G3606" s="262"/>
      <c r="H3606" s="261"/>
      <c r="I3606" s="260"/>
      <c r="J3606" s="261"/>
      <c r="K3606" s="263"/>
      <c r="L3606" s="261"/>
    </row>
    <row r="3607" spans="3:12" ht="17.45" customHeight="1" x14ac:dyDescent="0.25">
      <c r="C3607" s="8"/>
      <c r="D3607" s="260"/>
      <c r="E3607" s="261"/>
      <c r="F3607" s="260"/>
      <c r="G3607" s="262"/>
      <c r="H3607" s="261"/>
      <c r="I3607" s="260"/>
      <c r="J3607" s="261"/>
      <c r="K3607" s="263"/>
      <c r="L3607" s="261"/>
    </row>
    <row r="3608" spans="3:12" ht="17.45" customHeight="1" x14ac:dyDescent="0.25">
      <c r="C3608" s="48"/>
      <c r="D3608" s="275"/>
      <c r="E3608" s="276"/>
      <c r="F3608" s="275"/>
      <c r="G3608" s="277"/>
      <c r="H3608" s="276"/>
      <c r="I3608" s="275"/>
      <c r="J3608" s="276"/>
      <c r="K3608" s="278"/>
      <c r="L3608" s="276"/>
    </row>
    <row r="3609" spans="3:12" ht="17.45" customHeight="1" x14ac:dyDescent="0.25">
      <c r="C3609" s="8"/>
      <c r="D3609" s="260"/>
      <c r="E3609" s="261"/>
      <c r="F3609" s="260"/>
      <c r="G3609" s="262"/>
      <c r="H3609" s="261"/>
      <c r="I3609" s="260"/>
      <c r="J3609" s="261"/>
      <c r="K3609" s="263"/>
      <c r="L3609" s="261"/>
    </row>
    <row r="3610" spans="3:12" ht="17.45" customHeight="1" x14ac:dyDescent="0.25">
      <c r="C3610" s="8"/>
      <c r="D3610" s="260"/>
      <c r="E3610" s="261"/>
      <c r="F3610" s="260"/>
      <c r="G3610" s="262"/>
      <c r="H3610" s="261"/>
      <c r="I3610" s="260"/>
      <c r="J3610" s="261"/>
      <c r="K3610" s="263"/>
      <c r="L3610" s="261"/>
    </row>
    <row r="3611" spans="3:12" ht="17.45" customHeight="1" x14ac:dyDescent="0.25">
      <c r="C3611" s="8"/>
      <c r="D3611" s="260"/>
      <c r="E3611" s="261"/>
      <c r="F3611" s="260"/>
      <c r="G3611" s="262"/>
      <c r="H3611" s="261"/>
      <c r="I3611" s="260"/>
      <c r="J3611" s="261"/>
      <c r="K3611" s="263"/>
      <c r="L3611" s="261"/>
    </row>
    <row r="3612" spans="3:12" ht="17.45" customHeight="1" x14ac:dyDescent="0.25">
      <c r="C3612" s="8"/>
      <c r="D3612" s="260"/>
      <c r="E3612" s="261"/>
      <c r="F3612" s="260"/>
      <c r="G3612" s="262"/>
      <c r="H3612" s="261"/>
      <c r="I3612" s="260"/>
      <c r="J3612" s="261"/>
      <c r="K3612" s="263"/>
      <c r="L3612" s="261"/>
    </row>
    <row r="3613" spans="3:12" ht="17.45" customHeight="1" x14ac:dyDescent="0.25">
      <c r="C3613" s="8"/>
      <c r="D3613" s="260"/>
      <c r="E3613" s="261"/>
      <c r="F3613" s="260"/>
      <c r="G3613" s="262"/>
      <c r="H3613" s="261"/>
      <c r="I3613" s="260"/>
      <c r="J3613" s="261"/>
      <c r="K3613" s="263"/>
      <c r="L3613" s="261"/>
    </row>
    <row r="3614" spans="3:12" ht="17.45" customHeight="1" x14ac:dyDescent="0.25">
      <c r="C3614" s="48"/>
      <c r="D3614" s="275"/>
      <c r="E3614" s="276"/>
      <c r="F3614" s="275"/>
      <c r="G3614" s="277"/>
      <c r="H3614" s="276"/>
      <c r="I3614" s="275"/>
      <c r="J3614" s="276"/>
      <c r="K3614" s="278"/>
      <c r="L3614" s="276"/>
    </row>
    <row r="3615" spans="3:12" ht="17.45" customHeight="1" x14ac:dyDescent="0.25">
      <c r="C3615" s="8"/>
      <c r="D3615" s="260"/>
      <c r="E3615" s="261"/>
      <c r="F3615" s="260"/>
      <c r="G3615" s="262"/>
      <c r="H3615" s="261"/>
      <c r="I3615" s="260"/>
      <c r="J3615" s="261"/>
      <c r="K3615" s="263"/>
      <c r="L3615" s="261"/>
    </row>
    <row r="3616" spans="3:12" ht="17.45" customHeight="1" x14ac:dyDescent="0.25">
      <c r="C3616" s="8"/>
      <c r="D3616" s="260"/>
      <c r="E3616" s="261"/>
      <c r="F3616" s="260"/>
      <c r="G3616" s="262"/>
      <c r="H3616" s="261"/>
      <c r="I3616" s="260"/>
      <c r="J3616" s="261"/>
      <c r="K3616" s="263"/>
      <c r="L3616" s="261"/>
    </row>
    <row r="3617" spans="3:12" ht="17.45" customHeight="1" x14ac:dyDescent="0.25">
      <c r="C3617" s="8"/>
      <c r="D3617" s="260"/>
      <c r="E3617" s="261"/>
      <c r="F3617" s="260"/>
      <c r="G3617" s="262"/>
      <c r="H3617" s="261"/>
      <c r="I3617" s="260"/>
      <c r="J3617" s="261"/>
      <c r="K3617" s="263"/>
      <c r="L3617" s="261"/>
    </row>
    <row r="3618" spans="3:12" ht="17.45" customHeight="1" x14ac:dyDescent="0.25">
      <c r="C3618" s="8"/>
      <c r="D3618" s="260"/>
      <c r="E3618" s="261"/>
      <c r="F3618" s="260"/>
      <c r="G3618" s="262"/>
      <c r="H3618" s="261"/>
      <c r="I3618" s="260"/>
      <c r="J3618" s="261"/>
      <c r="K3618" s="263"/>
      <c r="L3618" s="261"/>
    </row>
    <row r="3619" spans="3:12" ht="17.45" customHeight="1" x14ac:dyDescent="0.25">
      <c r="C3619" s="8"/>
      <c r="D3619" s="260"/>
      <c r="E3619" s="261"/>
      <c r="F3619" s="260"/>
      <c r="G3619" s="262"/>
      <c r="H3619" s="261"/>
      <c r="I3619" s="260"/>
      <c r="J3619" s="261"/>
      <c r="K3619" s="263"/>
      <c r="L3619" s="261"/>
    </row>
    <row r="3620" spans="3:12" ht="17.45" customHeight="1" x14ac:dyDescent="0.25">
      <c r="C3620" s="48"/>
      <c r="D3620" s="275"/>
      <c r="E3620" s="276"/>
      <c r="F3620" s="275"/>
      <c r="G3620" s="277"/>
      <c r="H3620" s="276"/>
      <c r="I3620" s="275"/>
      <c r="J3620" s="276"/>
      <c r="K3620" s="278"/>
      <c r="L3620" s="276"/>
    </row>
    <row r="3621" spans="3:12" ht="17.45" customHeight="1" x14ac:dyDescent="0.25">
      <c r="C3621" s="8"/>
      <c r="D3621" s="260"/>
      <c r="E3621" s="261"/>
      <c r="F3621" s="260"/>
      <c r="G3621" s="262"/>
      <c r="H3621" s="261"/>
      <c r="I3621" s="260"/>
      <c r="J3621" s="261"/>
      <c r="K3621" s="263"/>
      <c r="L3621" s="261"/>
    </row>
    <row r="3622" spans="3:12" ht="17.45" customHeight="1" x14ac:dyDescent="0.25">
      <c r="C3622" s="8"/>
      <c r="D3622" s="260"/>
      <c r="E3622" s="261"/>
      <c r="F3622" s="260"/>
      <c r="G3622" s="262"/>
      <c r="H3622" s="261"/>
      <c r="I3622" s="260"/>
      <c r="J3622" s="261"/>
      <c r="K3622" s="263"/>
      <c r="L3622" s="261"/>
    </row>
    <row r="3623" spans="3:12" ht="17.45" customHeight="1" x14ac:dyDescent="0.25">
      <c r="C3623" s="8"/>
      <c r="D3623" s="260"/>
      <c r="E3623" s="261"/>
      <c r="F3623" s="260"/>
      <c r="G3623" s="262"/>
      <c r="H3623" s="261"/>
      <c r="I3623" s="260"/>
      <c r="J3623" s="261"/>
      <c r="K3623" s="263"/>
      <c r="L3623" s="261"/>
    </row>
    <row r="3624" spans="3:12" ht="17.45" customHeight="1" x14ac:dyDescent="0.25">
      <c r="C3624" s="8"/>
      <c r="D3624" s="260"/>
      <c r="E3624" s="261"/>
      <c r="F3624" s="260"/>
      <c r="G3624" s="262"/>
      <c r="H3624" s="261"/>
      <c r="I3624" s="260"/>
      <c r="J3624" s="261"/>
      <c r="K3624" s="263"/>
      <c r="L3624" s="261"/>
    </row>
    <row r="3625" spans="3:12" ht="17.45" customHeight="1" x14ac:dyDescent="0.25">
      <c r="C3625" s="8"/>
      <c r="D3625" s="260"/>
      <c r="E3625" s="261"/>
      <c r="F3625" s="260"/>
      <c r="G3625" s="262"/>
      <c r="H3625" s="261"/>
      <c r="I3625" s="260"/>
      <c r="J3625" s="261"/>
      <c r="K3625" s="263"/>
      <c r="L3625" s="261"/>
    </row>
    <row r="3626" spans="3:12" ht="17.45" customHeight="1" x14ac:dyDescent="0.25">
      <c r="C3626" s="48"/>
      <c r="D3626" s="428"/>
      <c r="E3626" s="429"/>
      <c r="F3626" s="428"/>
      <c r="G3626" s="430"/>
      <c r="H3626" s="429"/>
      <c r="I3626" s="428"/>
      <c r="J3626" s="429"/>
      <c r="K3626" s="431"/>
      <c r="L3626" s="429"/>
    </row>
    <row r="3627" spans="3:12" ht="17.45" customHeight="1" x14ac:dyDescent="0.25">
      <c r="C3627" s="8"/>
      <c r="D3627" s="260"/>
      <c r="E3627" s="261"/>
      <c r="F3627" s="260"/>
      <c r="G3627" s="262"/>
      <c r="H3627" s="261"/>
      <c r="I3627" s="260"/>
      <c r="J3627" s="261"/>
      <c r="K3627" s="263"/>
      <c r="L3627" s="261"/>
    </row>
    <row r="3628" spans="3:12" ht="17.45" customHeight="1" x14ac:dyDescent="0.25">
      <c r="C3628" s="8"/>
      <c r="D3628" s="260"/>
      <c r="E3628" s="261"/>
      <c r="F3628" s="260"/>
      <c r="G3628" s="262"/>
      <c r="H3628" s="261"/>
      <c r="I3628" s="260"/>
      <c r="J3628" s="261"/>
      <c r="K3628" s="263"/>
      <c r="L3628" s="261"/>
    </row>
    <row r="3629" spans="3:12" ht="17.45" customHeight="1" x14ac:dyDescent="0.25">
      <c r="C3629" s="8"/>
      <c r="D3629" s="260"/>
      <c r="E3629" s="261"/>
      <c r="F3629" s="260"/>
      <c r="G3629" s="262"/>
      <c r="H3629" s="261"/>
      <c r="I3629" s="260"/>
      <c r="J3629" s="261"/>
      <c r="K3629" s="263"/>
      <c r="L3629" s="261"/>
    </row>
    <row r="3630" spans="3:12" ht="17.45" customHeight="1" x14ac:dyDescent="0.25">
      <c r="C3630" s="8"/>
      <c r="D3630" s="260"/>
      <c r="E3630" s="261"/>
      <c r="F3630" s="260"/>
      <c r="G3630" s="262"/>
      <c r="H3630" s="261"/>
      <c r="I3630" s="260"/>
      <c r="J3630" s="261"/>
      <c r="K3630" s="263"/>
      <c r="L3630" s="261"/>
    </row>
    <row r="3631" spans="3:12" ht="17.45" customHeight="1" x14ac:dyDescent="0.25">
      <c r="C3631" s="8"/>
      <c r="D3631" s="260"/>
      <c r="E3631" s="261"/>
      <c r="F3631" s="260"/>
      <c r="G3631" s="262"/>
      <c r="H3631" s="261"/>
      <c r="I3631" s="260"/>
      <c r="J3631" s="261"/>
      <c r="K3631" s="263"/>
      <c r="L3631" s="261"/>
    </row>
    <row r="3632" spans="3:12" ht="17.45" customHeight="1" x14ac:dyDescent="0.25">
      <c r="C3632" s="48"/>
      <c r="D3632" s="275"/>
      <c r="E3632" s="276"/>
      <c r="F3632" s="275"/>
      <c r="G3632" s="277"/>
      <c r="H3632" s="276"/>
      <c r="I3632" s="275"/>
      <c r="J3632" s="276"/>
      <c r="K3632" s="278"/>
      <c r="L3632" s="276"/>
    </row>
    <row r="3633" spans="3:12" ht="17.45" customHeight="1" x14ac:dyDescent="0.25">
      <c r="C3633" s="8"/>
      <c r="D3633" s="260"/>
      <c r="E3633" s="261"/>
      <c r="F3633" s="260"/>
      <c r="G3633" s="262"/>
      <c r="H3633" s="261"/>
      <c r="I3633" s="260"/>
      <c r="J3633" s="261"/>
      <c r="K3633" s="263"/>
      <c r="L3633" s="261"/>
    </row>
    <row r="3634" spans="3:12" ht="17.45" customHeight="1" x14ac:dyDescent="0.25">
      <c r="C3634" s="8"/>
      <c r="D3634" s="260"/>
      <c r="E3634" s="261"/>
      <c r="F3634" s="260"/>
      <c r="G3634" s="262"/>
      <c r="H3634" s="261"/>
      <c r="I3634" s="260"/>
      <c r="J3634" s="261"/>
      <c r="K3634" s="263"/>
      <c r="L3634" s="261"/>
    </row>
    <row r="3635" spans="3:12" ht="17.45" customHeight="1" x14ac:dyDescent="0.25">
      <c r="C3635" s="8"/>
      <c r="D3635" s="260"/>
      <c r="E3635" s="261"/>
      <c r="F3635" s="260"/>
      <c r="G3635" s="262"/>
      <c r="H3635" s="261"/>
      <c r="I3635" s="260"/>
      <c r="J3635" s="261"/>
      <c r="K3635" s="263"/>
      <c r="L3635" s="261"/>
    </row>
    <row r="3636" spans="3:12" ht="17.45" customHeight="1" x14ac:dyDescent="0.25">
      <c r="C3636" s="8"/>
      <c r="D3636" s="260"/>
      <c r="E3636" s="261"/>
      <c r="F3636" s="260"/>
      <c r="G3636" s="262"/>
      <c r="H3636" s="261"/>
      <c r="I3636" s="260"/>
      <c r="J3636" s="261"/>
      <c r="K3636" s="263"/>
      <c r="L3636" s="261"/>
    </row>
    <row r="3637" spans="3:12" ht="17.45" customHeight="1" x14ac:dyDescent="0.25">
      <c r="C3637" s="8"/>
      <c r="D3637" s="260"/>
      <c r="E3637" s="261"/>
      <c r="F3637" s="260"/>
      <c r="G3637" s="262"/>
      <c r="H3637" s="261"/>
      <c r="I3637" s="260"/>
      <c r="J3637" s="261"/>
      <c r="K3637" s="263"/>
      <c r="L3637" s="261"/>
    </row>
    <row r="3638" spans="3:12" ht="17.45" customHeight="1" x14ac:dyDescent="0.25">
      <c r="C3638" s="48"/>
      <c r="D3638" s="275"/>
      <c r="E3638" s="276"/>
      <c r="F3638" s="275"/>
      <c r="G3638" s="277"/>
      <c r="H3638" s="276"/>
      <c r="I3638" s="275"/>
      <c r="J3638" s="276"/>
      <c r="K3638" s="278"/>
      <c r="L3638" s="276"/>
    </row>
    <row r="3639" spans="3:12" ht="17.45" customHeight="1" x14ac:dyDescent="0.25">
      <c r="C3639" s="8"/>
      <c r="D3639" s="260"/>
      <c r="E3639" s="261"/>
      <c r="F3639" s="260"/>
      <c r="G3639" s="262"/>
      <c r="H3639" s="261"/>
      <c r="I3639" s="260"/>
      <c r="J3639" s="261"/>
      <c r="K3639" s="263"/>
      <c r="L3639" s="261"/>
    </row>
    <row r="3640" spans="3:12" ht="17.45" customHeight="1" x14ac:dyDescent="0.25">
      <c r="C3640" s="8"/>
      <c r="D3640" s="260"/>
      <c r="E3640" s="261"/>
      <c r="F3640" s="260"/>
      <c r="G3640" s="262"/>
      <c r="H3640" s="261"/>
      <c r="I3640" s="260"/>
      <c r="J3640" s="261"/>
      <c r="K3640" s="263"/>
      <c r="L3640" s="261"/>
    </row>
    <row r="3641" spans="3:12" ht="17.45" customHeight="1" x14ac:dyDescent="0.25">
      <c r="C3641" s="8"/>
      <c r="D3641" s="260"/>
      <c r="E3641" s="261"/>
      <c r="F3641" s="260"/>
      <c r="G3641" s="262"/>
      <c r="H3641" s="261"/>
      <c r="I3641" s="260"/>
      <c r="J3641" s="261"/>
      <c r="K3641" s="263"/>
      <c r="L3641" s="261"/>
    </row>
    <row r="3642" spans="3:12" ht="17.45" customHeight="1" x14ac:dyDescent="0.25">
      <c r="C3642" s="8"/>
      <c r="D3642" s="260"/>
      <c r="E3642" s="261"/>
      <c r="F3642" s="260"/>
      <c r="G3642" s="262"/>
      <c r="H3642" s="261"/>
      <c r="I3642" s="260"/>
      <c r="J3642" s="261"/>
      <c r="K3642" s="263"/>
      <c r="L3642" s="261"/>
    </row>
    <row r="3643" spans="3:12" ht="17.45" customHeight="1" x14ac:dyDescent="0.25">
      <c r="C3643" s="8"/>
      <c r="D3643" s="260"/>
      <c r="E3643" s="261"/>
      <c r="F3643" s="260"/>
      <c r="G3643" s="262"/>
      <c r="H3643" s="261"/>
      <c r="I3643" s="260"/>
      <c r="J3643" s="261"/>
      <c r="K3643" s="263"/>
      <c r="L3643" s="261"/>
    </row>
    <row r="3644" spans="3:12" ht="17.45" customHeight="1" x14ac:dyDescent="0.25">
      <c r="C3644" s="48"/>
      <c r="D3644" s="275"/>
      <c r="E3644" s="276"/>
      <c r="F3644" s="275"/>
      <c r="G3644" s="277"/>
      <c r="H3644" s="276"/>
      <c r="I3644" s="275"/>
      <c r="J3644" s="276"/>
      <c r="K3644" s="278"/>
      <c r="L3644" s="276"/>
    </row>
    <row r="3645" spans="3:12" ht="17.45" customHeight="1" x14ac:dyDescent="0.25">
      <c r="C3645" s="8"/>
      <c r="D3645" s="260"/>
      <c r="E3645" s="261"/>
      <c r="F3645" s="260"/>
      <c r="G3645" s="262"/>
      <c r="H3645" s="261"/>
      <c r="I3645" s="260"/>
      <c r="J3645" s="261"/>
      <c r="K3645" s="263"/>
      <c r="L3645" s="261"/>
    </row>
    <row r="3646" spans="3:12" ht="17.45" customHeight="1" x14ac:dyDescent="0.25">
      <c r="C3646" s="8"/>
      <c r="D3646" s="260"/>
      <c r="E3646" s="261"/>
      <c r="F3646" s="260"/>
      <c r="G3646" s="262"/>
      <c r="H3646" s="261"/>
      <c r="I3646" s="260"/>
      <c r="J3646" s="261"/>
      <c r="K3646" s="263"/>
      <c r="L3646" s="261"/>
    </row>
    <row r="3647" spans="3:12" ht="17.45" customHeight="1" x14ac:dyDescent="0.25">
      <c r="C3647" s="8"/>
      <c r="D3647" s="260"/>
      <c r="E3647" s="261"/>
      <c r="F3647" s="260"/>
      <c r="G3647" s="262"/>
      <c r="H3647" s="261"/>
      <c r="I3647" s="260"/>
      <c r="J3647" s="261"/>
      <c r="K3647" s="263"/>
      <c r="L3647" s="261"/>
    </row>
    <row r="3648" spans="3:12" ht="17.45" customHeight="1" x14ac:dyDescent="0.25">
      <c r="C3648" s="8"/>
      <c r="D3648" s="260"/>
      <c r="E3648" s="261"/>
      <c r="F3648" s="260"/>
      <c r="G3648" s="262"/>
      <c r="H3648" s="261"/>
      <c r="I3648" s="260"/>
      <c r="J3648" s="261"/>
      <c r="K3648" s="263"/>
      <c r="L3648" s="261"/>
    </row>
    <row r="3649" spans="3:12" ht="17.45" customHeight="1" x14ac:dyDescent="0.25">
      <c r="C3649" s="8"/>
      <c r="D3649" s="260"/>
      <c r="E3649" s="261"/>
      <c r="F3649" s="260"/>
      <c r="G3649" s="262"/>
      <c r="H3649" s="261"/>
      <c r="I3649" s="260"/>
      <c r="J3649" s="261"/>
      <c r="K3649" s="263"/>
      <c r="L3649" s="261"/>
    </row>
    <row r="3650" spans="3:12" ht="17.45" customHeight="1" x14ac:dyDescent="0.25">
      <c r="C3650" s="48"/>
      <c r="D3650" s="428"/>
      <c r="E3650" s="429"/>
      <c r="F3650" s="428"/>
      <c r="G3650" s="430"/>
      <c r="H3650" s="429"/>
      <c r="I3650" s="428"/>
      <c r="J3650" s="429"/>
      <c r="K3650" s="431"/>
      <c r="L3650" s="429"/>
    </row>
    <row r="3651" spans="3:12" ht="17.45" customHeight="1" x14ac:dyDescent="0.25">
      <c r="C3651" s="8"/>
      <c r="D3651" s="260"/>
      <c r="E3651" s="261"/>
      <c r="F3651" s="260"/>
      <c r="G3651" s="262"/>
      <c r="H3651" s="261"/>
      <c r="I3651" s="260"/>
      <c r="J3651" s="261"/>
      <c r="K3651" s="263"/>
      <c r="L3651" s="261"/>
    </row>
    <row r="3652" spans="3:12" ht="17.45" customHeight="1" x14ac:dyDescent="0.25">
      <c r="C3652" s="8"/>
      <c r="D3652" s="260"/>
      <c r="E3652" s="261"/>
      <c r="F3652" s="260"/>
      <c r="G3652" s="262"/>
      <c r="H3652" s="261"/>
      <c r="I3652" s="260"/>
      <c r="J3652" s="261"/>
      <c r="K3652" s="263"/>
      <c r="L3652" s="261"/>
    </row>
    <row r="3653" spans="3:12" ht="17.45" customHeight="1" x14ac:dyDescent="0.25">
      <c r="C3653" s="8"/>
      <c r="D3653" s="260"/>
      <c r="E3653" s="261"/>
      <c r="F3653" s="260"/>
      <c r="G3653" s="262"/>
      <c r="H3653" s="261"/>
      <c r="I3653" s="260"/>
      <c r="J3653" s="261"/>
      <c r="K3653" s="263"/>
      <c r="L3653" s="261"/>
    </row>
    <row r="3654" spans="3:12" ht="17.45" customHeight="1" x14ac:dyDescent="0.25">
      <c r="C3654" s="8"/>
      <c r="D3654" s="260"/>
      <c r="E3654" s="261"/>
      <c r="F3654" s="260"/>
      <c r="G3654" s="262"/>
      <c r="H3654" s="261"/>
      <c r="I3654" s="260"/>
      <c r="J3654" s="261"/>
      <c r="K3654" s="263"/>
      <c r="L3654" s="261"/>
    </row>
    <row r="3655" spans="3:12" ht="17.45" customHeight="1" x14ac:dyDescent="0.25">
      <c r="C3655" s="8"/>
      <c r="D3655" s="260"/>
      <c r="E3655" s="261"/>
      <c r="F3655" s="260"/>
      <c r="G3655" s="262"/>
      <c r="H3655" s="261"/>
      <c r="I3655" s="260"/>
      <c r="J3655" s="261"/>
      <c r="K3655" s="263"/>
      <c r="L3655" s="261"/>
    </row>
    <row r="3656" spans="3:12" ht="17.45" customHeight="1" x14ac:dyDescent="0.25">
      <c r="C3656" s="48"/>
      <c r="D3656" s="275"/>
      <c r="E3656" s="276"/>
      <c r="F3656" s="275"/>
      <c r="G3656" s="277"/>
      <c r="H3656" s="276"/>
      <c r="I3656" s="275"/>
      <c r="J3656" s="276"/>
      <c r="K3656" s="278"/>
      <c r="L3656" s="276"/>
    </row>
    <row r="3657" spans="3:12" ht="17.45" customHeight="1" x14ac:dyDescent="0.25">
      <c r="C3657" s="8"/>
      <c r="D3657" s="260"/>
      <c r="E3657" s="261"/>
      <c r="F3657" s="260"/>
      <c r="G3657" s="262"/>
      <c r="H3657" s="261"/>
      <c r="I3657" s="260"/>
      <c r="J3657" s="261"/>
      <c r="K3657" s="263"/>
      <c r="L3657" s="261"/>
    </row>
    <row r="3658" spans="3:12" ht="17.45" customHeight="1" x14ac:dyDescent="0.25">
      <c r="C3658" s="8"/>
      <c r="D3658" s="260"/>
      <c r="E3658" s="261"/>
      <c r="F3658" s="260"/>
      <c r="G3658" s="262"/>
      <c r="H3658" s="261"/>
      <c r="I3658" s="260"/>
      <c r="J3658" s="261"/>
      <c r="K3658" s="263"/>
      <c r="L3658" s="261"/>
    </row>
    <row r="3659" spans="3:12" ht="17.45" customHeight="1" x14ac:dyDescent="0.25">
      <c r="C3659" s="8"/>
      <c r="D3659" s="260"/>
      <c r="E3659" s="261"/>
      <c r="F3659" s="260"/>
      <c r="G3659" s="262"/>
      <c r="H3659" s="261"/>
      <c r="I3659" s="260"/>
      <c r="J3659" s="261"/>
      <c r="K3659" s="263"/>
      <c r="L3659" s="261"/>
    </row>
    <row r="3660" spans="3:12" ht="17.45" customHeight="1" x14ac:dyDescent="0.25">
      <c r="C3660" s="8"/>
      <c r="D3660" s="260"/>
      <c r="E3660" s="261"/>
      <c r="F3660" s="260"/>
      <c r="G3660" s="262"/>
      <c r="H3660" s="261"/>
      <c r="I3660" s="260"/>
      <c r="J3660" s="261"/>
      <c r="K3660" s="263"/>
      <c r="L3660" s="261"/>
    </row>
    <row r="3661" spans="3:12" ht="17.45" customHeight="1" x14ac:dyDescent="0.25">
      <c r="C3661" s="8"/>
      <c r="D3661" s="260"/>
      <c r="E3661" s="261"/>
      <c r="F3661" s="260"/>
      <c r="G3661" s="262"/>
      <c r="H3661" s="261"/>
      <c r="I3661" s="260"/>
      <c r="J3661" s="261"/>
      <c r="K3661" s="263"/>
      <c r="L3661" s="261"/>
    </row>
    <row r="3662" spans="3:12" ht="17.45" customHeight="1" x14ac:dyDescent="0.25">
      <c r="C3662" s="48"/>
      <c r="D3662" s="275"/>
      <c r="E3662" s="276"/>
      <c r="F3662" s="275"/>
      <c r="G3662" s="277"/>
      <c r="H3662" s="276"/>
      <c r="I3662" s="275"/>
      <c r="J3662" s="276"/>
      <c r="K3662" s="278"/>
      <c r="L3662" s="276"/>
    </row>
    <row r="3663" spans="3:12" ht="17.45" customHeight="1" x14ac:dyDescent="0.25">
      <c r="C3663" s="8"/>
      <c r="D3663" s="260"/>
      <c r="E3663" s="261"/>
      <c r="F3663" s="260"/>
      <c r="G3663" s="262"/>
      <c r="H3663" s="261"/>
      <c r="I3663" s="260"/>
      <c r="J3663" s="261"/>
      <c r="K3663" s="263"/>
      <c r="L3663" s="261"/>
    </row>
    <row r="3664" spans="3:12" ht="17.45" customHeight="1" x14ac:dyDescent="0.25">
      <c r="C3664" s="8"/>
      <c r="D3664" s="260"/>
      <c r="E3664" s="261"/>
      <c r="F3664" s="260"/>
      <c r="G3664" s="262"/>
      <c r="H3664" s="261"/>
      <c r="I3664" s="260"/>
      <c r="J3664" s="261"/>
      <c r="K3664" s="263"/>
      <c r="L3664" s="261"/>
    </row>
    <row r="3665" spans="3:12" ht="17.45" customHeight="1" x14ac:dyDescent="0.25">
      <c r="C3665" s="8"/>
      <c r="D3665" s="260"/>
      <c r="E3665" s="261"/>
      <c r="F3665" s="260"/>
      <c r="G3665" s="262"/>
      <c r="H3665" s="261"/>
      <c r="I3665" s="260"/>
      <c r="J3665" s="261"/>
      <c r="K3665" s="263"/>
      <c r="L3665" s="261"/>
    </row>
    <row r="3666" spans="3:12" ht="17.45" customHeight="1" x14ac:dyDescent="0.25">
      <c r="C3666" s="8"/>
      <c r="D3666" s="260"/>
      <c r="E3666" s="261"/>
      <c r="F3666" s="260"/>
      <c r="G3666" s="262"/>
      <c r="H3666" s="261"/>
      <c r="I3666" s="260"/>
      <c r="J3666" s="261"/>
      <c r="K3666" s="263"/>
      <c r="L3666" s="261"/>
    </row>
    <row r="3667" spans="3:12" ht="17.45" customHeight="1" x14ac:dyDescent="0.25">
      <c r="C3667" s="8"/>
      <c r="D3667" s="260"/>
      <c r="E3667" s="261"/>
      <c r="F3667" s="260"/>
      <c r="G3667" s="262"/>
      <c r="H3667" s="261"/>
      <c r="I3667" s="260"/>
      <c r="J3667" s="261"/>
      <c r="K3667" s="263"/>
      <c r="L3667" s="261"/>
    </row>
    <row r="3668" spans="3:12" ht="17.45" customHeight="1" x14ac:dyDescent="0.25">
      <c r="C3668" s="48"/>
      <c r="D3668" s="428"/>
      <c r="E3668" s="429"/>
      <c r="F3668" s="428"/>
      <c r="G3668" s="430"/>
      <c r="H3668" s="429"/>
      <c r="I3668" s="428"/>
      <c r="J3668" s="429"/>
      <c r="K3668" s="431"/>
      <c r="L3668" s="429"/>
    </row>
    <row r="3669" spans="3:12" ht="17.45" customHeight="1" x14ac:dyDescent="0.25">
      <c r="C3669" s="8"/>
      <c r="D3669" s="260"/>
      <c r="E3669" s="261"/>
      <c r="F3669" s="260"/>
      <c r="G3669" s="262"/>
      <c r="H3669" s="261"/>
      <c r="I3669" s="260"/>
      <c r="J3669" s="261"/>
      <c r="K3669" s="263"/>
      <c r="L3669" s="261"/>
    </row>
    <row r="3670" spans="3:12" ht="17.45" customHeight="1" x14ac:dyDescent="0.25">
      <c r="C3670" s="8"/>
      <c r="D3670" s="260"/>
      <c r="E3670" s="261"/>
      <c r="F3670" s="260"/>
      <c r="G3670" s="262"/>
      <c r="H3670" s="261"/>
      <c r="I3670" s="260"/>
      <c r="J3670" s="261"/>
      <c r="K3670" s="263"/>
      <c r="L3670" s="261"/>
    </row>
    <row r="3671" spans="3:12" ht="17.45" customHeight="1" x14ac:dyDescent="0.25">
      <c r="C3671" s="8"/>
      <c r="D3671" s="260"/>
      <c r="E3671" s="261"/>
      <c r="F3671" s="260"/>
      <c r="G3671" s="262"/>
      <c r="H3671" s="261"/>
      <c r="I3671" s="260"/>
      <c r="J3671" s="261"/>
      <c r="K3671" s="263"/>
      <c r="L3671" s="261"/>
    </row>
    <row r="3672" spans="3:12" ht="17.45" customHeight="1" x14ac:dyDescent="0.25">
      <c r="C3672" s="8"/>
      <c r="D3672" s="260"/>
      <c r="E3672" s="261"/>
      <c r="F3672" s="260"/>
      <c r="G3672" s="262"/>
      <c r="H3672" s="261"/>
      <c r="I3672" s="260"/>
      <c r="J3672" s="261"/>
      <c r="K3672" s="263"/>
      <c r="L3672" s="261"/>
    </row>
    <row r="3673" spans="3:12" ht="17.45" customHeight="1" x14ac:dyDescent="0.25">
      <c r="C3673" s="8"/>
      <c r="D3673" s="260"/>
      <c r="E3673" s="261"/>
      <c r="F3673" s="260"/>
      <c r="G3673" s="262"/>
      <c r="H3673" s="261"/>
      <c r="I3673" s="260"/>
      <c r="J3673" s="261"/>
      <c r="K3673" s="263"/>
      <c r="L3673" s="261"/>
    </row>
    <row r="3674" spans="3:12" ht="17.45" customHeight="1" x14ac:dyDescent="0.25">
      <c r="C3674" s="48"/>
      <c r="D3674" s="275"/>
      <c r="E3674" s="276"/>
      <c r="F3674" s="275"/>
      <c r="G3674" s="277"/>
      <c r="H3674" s="276"/>
      <c r="I3674" s="275"/>
      <c r="J3674" s="276"/>
      <c r="K3674" s="278"/>
      <c r="L3674" s="276"/>
    </row>
    <row r="3675" spans="3:12" ht="17.45" customHeight="1" x14ac:dyDescent="0.25">
      <c r="C3675" s="8"/>
      <c r="D3675" s="260"/>
      <c r="E3675" s="261"/>
      <c r="F3675" s="260"/>
      <c r="G3675" s="262"/>
      <c r="H3675" s="261"/>
      <c r="I3675" s="260"/>
      <c r="J3675" s="261"/>
      <c r="K3675" s="263"/>
      <c r="L3675" s="261"/>
    </row>
    <row r="3676" spans="3:12" ht="17.45" customHeight="1" x14ac:dyDescent="0.25">
      <c r="C3676" s="8"/>
      <c r="D3676" s="260"/>
      <c r="E3676" s="261"/>
      <c r="F3676" s="260"/>
      <c r="G3676" s="262"/>
      <c r="H3676" s="261"/>
      <c r="I3676" s="260"/>
      <c r="J3676" s="261"/>
      <c r="K3676" s="263"/>
      <c r="L3676" s="261"/>
    </row>
    <row r="3677" spans="3:12" ht="17.45" customHeight="1" x14ac:dyDescent="0.25">
      <c r="C3677" s="8"/>
      <c r="D3677" s="260"/>
      <c r="E3677" s="261"/>
      <c r="F3677" s="260"/>
      <c r="G3677" s="262"/>
      <c r="H3677" s="261"/>
      <c r="I3677" s="260"/>
      <c r="J3677" s="261"/>
      <c r="K3677" s="263"/>
      <c r="L3677" s="261"/>
    </row>
    <row r="3678" spans="3:12" ht="17.45" customHeight="1" x14ac:dyDescent="0.25">
      <c r="C3678" s="8"/>
      <c r="D3678" s="260"/>
      <c r="E3678" s="261"/>
      <c r="F3678" s="260"/>
      <c r="G3678" s="262"/>
      <c r="H3678" s="261"/>
      <c r="I3678" s="260"/>
      <c r="J3678" s="261"/>
      <c r="K3678" s="263"/>
      <c r="L3678" s="261"/>
    </row>
    <row r="3679" spans="3:12" ht="17.45" customHeight="1" x14ac:dyDescent="0.25">
      <c r="C3679" s="8"/>
      <c r="D3679" s="260"/>
      <c r="E3679" s="261"/>
      <c r="F3679" s="260"/>
      <c r="G3679" s="262"/>
      <c r="H3679" s="261"/>
      <c r="I3679" s="260"/>
      <c r="J3679" s="261"/>
      <c r="K3679" s="263"/>
      <c r="L3679" s="261"/>
    </row>
    <row r="3680" spans="3:12" ht="17.45" customHeight="1" x14ac:dyDescent="0.25">
      <c r="C3680" s="48"/>
      <c r="D3680" s="275"/>
      <c r="E3680" s="276"/>
      <c r="F3680" s="275"/>
      <c r="G3680" s="277"/>
      <c r="H3680" s="276"/>
      <c r="I3680" s="275"/>
      <c r="J3680" s="276"/>
      <c r="K3680" s="278"/>
      <c r="L3680" s="276"/>
    </row>
    <row r="3681" spans="3:12" ht="17.45" customHeight="1" x14ac:dyDescent="0.25">
      <c r="C3681" s="8"/>
      <c r="D3681" s="260"/>
      <c r="E3681" s="261"/>
      <c r="F3681" s="260"/>
      <c r="G3681" s="262"/>
      <c r="H3681" s="261"/>
      <c r="I3681" s="260"/>
      <c r="J3681" s="261"/>
      <c r="K3681" s="263"/>
      <c r="L3681" s="261"/>
    </row>
    <row r="3682" spans="3:12" ht="17.45" customHeight="1" x14ac:dyDescent="0.25">
      <c r="C3682" s="8"/>
      <c r="D3682" s="260"/>
      <c r="E3682" s="261"/>
      <c r="F3682" s="260"/>
      <c r="G3682" s="262"/>
      <c r="H3682" s="261"/>
      <c r="I3682" s="260"/>
      <c r="J3682" s="261"/>
      <c r="K3682" s="263"/>
      <c r="L3682" s="261"/>
    </row>
    <row r="3683" spans="3:12" ht="17.45" customHeight="1" x14ac:dyDescent="0.25">
      <c r="C3683" s="8"/>
      <c r="D3683" s="260"/>
      <c r="E3683" s="261"/>
      <c r="F3683" s="260"/>
      <c r="G3683" s="262"/>
      <c r="H3683" s="261"/>
      <c r="I3683" s="260"/>
      <c r="J3683" s="261"/>
      <c r="K3683" s="263"/>
      <c r="L3683" s="261"/>
    </row>
    <row r="3684" spans="3:12" ht="17.45" customHeight="1" x14ac:dyDescent="0.25">
      <c r="C3684" s="8"/>
      <c r="D3684" s="260"/>
      <c r="E3684" s="261"/>
      <c r="F3684" s="260"/>
      <c r="G3684" s="262"/>
      <c r="H3684" s="261"/>
      <c r="I3684" s="260"/>
      <c r="J3684" s="261"/>
      <c r="K3684" s="263"/>
      <c r="L3684" s="261"/>
    </row>
    <row r="3685" spans="3:12" ht="17.45" customHeight="1" x14ac:dyDescent="0.25">
      <c r="C3685" s="8"/>
      <c r="D3685" s="260"/>
      <c r="E3685" s="261"/>
      <c r="F3685" s="260"/>
      <c r="G3685" s="262"/>
      <c r="H3685" s="261"/>
      <c r="I3685" s="260"/>
      <c r="J3685" s="261"/>
      <c r="K3685" s="263"/>
      <c r="L3685" s="261"/>
    </row>
    <row r="3686" spans="3:12" ht="17.45" customHeight="1" x14ac:dyDescent="0.25">
      <c r="C3686" s="48"/>
      <c r="D3686" s="275"/>
      <c r="E3686" s="276"/>
      <c r="F3686" s="275"/>
      <c r="G3686" s="277"/>
      <c r="H3686" s="276"/>
      <c r="I3686" s="275"/>
      <c r="J3686" s="276"/>
      <c r="K3686" s="278"/>
      <c r="L3686" s="276"/>
    </row>
    <row r="3687" spans="3:12" ht="17.45" customHeight="1" x14ac:dyDescent="0.25">
      <c r="C3687" s="8"/>
      <c r="D3687" s="260"/>
      <c r="E3687" s="261"/>
      <c r="F3687" s="260"/>
      <c r="G3687" s="262"/>
      <c r="H3687" s="261"/>
      <c r="I3687" s="260"/>
      <c r="J3687" s="261"/>
      <c r="K3687" s="263"/>
      <c r="L3687" s="261"/>
    </row>
    <row r="3688" spans="3:12" ht="17.45" customHeight="1" x14ac:dyDescent="0.25">
      <c r="C3688" s="8"/>
      <c r="D3688" s="260"/>
      <c r="E3688" s="261"/>
      <c r="F3688" s="260"/>
      <c r="G3688" s="262"/>
      <c r="H3688" s="261"/>
      <c r="I3688" s="260"/>
      <c r="J3688" s="261"/>
      <c r="K3688" s="263"/>
      <c r="L3688" s="261"/>
    </row>
    <row r="3689" spans="3:12" ht="17.45" customHeight="1" x14ac:dyDescent="0.25">
      <c r="C3689" s="8"/>
      <c r="D3689" s="260"/>
      <c r="E3689" s="261"/>
      <c r="F3689" s="260"/>
      <c r="G3689" s="262"/>
      <c r="H3689" s="261"/>
      <c r="I3689" s="260"/>
      <c r="J3689" s="261"/>
      <c r="K3689" s="263"/>
      <c r="L3689" s="261"/>
    </row>
    <row r="3690" spans="3:12" ht="17.45" customHeight="1" x14ac:dyDescent="0.25">
      <c r="C3690" s="8"/>
      <c r="D3690" s="260"/>
      <c r="E3690" s="261"/>
      <c r="F3690" s="260"/>
      <c r="G3690" s="262"/>
      <c r="H3690" s="261"/>
      <c r="I3690" s="260"/>
      <c r="J3690" s="261"/>
      <c r="K3690" s="263"/>
      <c r="L3690" s="261"/>
    </row>
    <row r="3691" spans="3:12" ht="17.45" customHeight="1" x14ac:dyDescent="0.25">
      <c r="C3691" s="8"/>
      <c r="D3691" s="260"/>
      <c r="E3691" s="261"/>
      <c r="F3691" s="260"/>
      <c r="G3691" s="262"/>
      <c r="H3691" s="261"/>
      <c r="I3691" s="260"/>
      <c r="J3691" s="261"/>
      <c r="K3691" s="263"/>
      <c r="L3691" s="261"/>
    </row>
    <row r="3692" spans="3:12" ht="17.45" customHeight="1" x14ac:dyDescent="0.25">
      <c r="C3692" s="48"/>
      <c r="D3692" s="275"/>
      <c r="E3692" s="276"/>
      <c r="F3692" s="275"/>
      <c r="G3692" s="277"/>
      <c r="H3692" s="276"/>
      <c r="I3692" s="275"/>
      <c r="J3692" s="276"/>
      <c r="K3692" s="278"/>
      <c r="L3692" s="276"/>
    </row>
    <row r="3693" spans="3:12" ht="17.45" customHeight="1" x14ac:dyDescent="0.25">
      <c r="C3693" s="8"/>
      <c r="D3693" s="260"/>
      <c r="E3693" s="261"/>
      <c r="F3693" s="260"/>
      <c r="G3693" s="262"/>
      <c r="H3693" s="261"/>
      <c r="I3693" s="260"/>
      <c r="J3693" s="261"/>
      <c r="K3693" s="263"/>
      <c r="L3693" s="261"/>
    </row>
    <row r="3694" spans="3:12" ht="17.45" customHeight="1" x14ac:dyDescent="0.25">
      <c r="C3694" s="8"/>
      <c r="D3694" s="260"/>
      <c r="E3694" s="261"/>
      <c r="F3694" s="260"/>
      <c r="G3694" s="262"/>
      <c r="H3694" s="261"/>
      <c r="I3694" s="260"/>
      <c r="J3694" s="261"/>
      <c r="K3694" s="263"/>
      <c r="L3694" s="261"/>
    </row>
    <row r="3695" spans="3:12" ht="17.45" customHeight="1" x14ac:dyDescent="0.25">
      <c r="C3695" s="8"/>
      <c r="D3695" s="260"/>
      <c r="E3695" s="261"/>
      <c r="F3695" s="260"/>
      <c r="G3695" s="262"/>
      <c r="H3695" s="261"/>
      <c r="I3695" s="260"/>
      <c r="J3695" s="261"/>
      <c r="K3695" s="263"/>
      <c r="L3695" s="261"/>
    </row>
    <row r="3696" spans="3:12" ht="17.45" customHeight="1" x14ac:dyDescent="0.25">
      <c r="C3696" s="8"/>
      <c r="D3696" s="260"/>
      <c r="E3696" s="261"/>
      <c r="F3696" s="260"/>
      <c r="G3696" s="262"/>
      <c r="H3696" s="261"/>
      <c r="I3696" s="260"/>
      <c r="J3696" s="261"/>
      <c r="K3696" s="263"/>
      <c r="L3696" s="261"/>
    </row>
    <row r="3697" spans="3:12" ht="17.45" customHeight="1" x14ac:dyDescent="0.25">
      <c r="C3697" s="8"/>
      <c r="D3697" s="260"/>
      <c r="E3697" s="261"/>
      <c r="F3697" s="260"/>
      <c r="G3697" s="262"/>
      <c r="H3697" s="261"/>
      <c r="I3697" s="260"/>
      <c r="J3697" s="261"/>
      <c r="K3697" s="263"/>
      <c r="L3697" s="261"/>
    </row>
    <row r="3698" spans="3:12" ht="17.45" customHeight="1" x14ac:dyDescent="0.25">
      <c r="C3698" s="48"/>
      <c r="D3698" s="275"/>
      <c r="E3698" s="276"/>
      <c r="F3698" s="275"/>
      <c r="G3698" s="277"/>
      <c r="H3698" s="276"/>
      <c r="I3698" s="275"/>
      <c r="J3698" s="276"/>
      <c r="K3698" s="278"/>
      <c r="L3698" s="276"/>
    </row>
    <row r="3699" spans="3:12" ht="17.45" customHeight="1" x14ac:dyDescent="0.25">
      <c r="C3699" s="8"/>
      <c r="D3699" s="260"/>
      <c r="E3699" s="261"/>
      <c r="F3699" s="260"/>
      <c r="G3699" s="262"/>
      <c r="H3699" s="261"/>
      <c r="I3699" s="260"/>
      <c r="J3699" s="261"/>
      <c r="K3699" s="263"/>
      <c r="L3699" s="261"/>
    </row>
    <row r="3700" spans="3:12" ht="17.45" customHeight="1" x14ac:dyDescent="0.25">
      <c r="C3700" s="8"/>
      <c r="D3700" s="260"/>
      <c r="E3700" s="261"/>
      <c r="F3700" s="260"/>
      <c r="G3700" s="262"/>
      <c r="H3700" s="261"/>
      <c r="I3700" s="260"/>
      <c r="J3700" s="261"/>
      <c r="K3700" s="263"/>
      <c r="L3700" s="261"/>
    </row>
    <row r="3701" spans="3:12" ht="17.45" customHeight="1" x14ac:dyDescent="0.25">
      <c r="C3701" s="8"/>
      <c r="D3701" s="260"/>
      <c r="E3701" s="261"/>
      <c r="F3701" s="260"/>
      <c r="G3701" s="262"/>
      <c r="H3701" s="261"/>
      <c r="I3701" s="260"/>
      <c r="J3701" s="261"/>
      <c r="K3701" s="263"/>
      <c r="L3701" s="261"/>
    </row>
    <row r="3702" spans="3:12" ht="17.45" customHeight="1" x14ac:dyDescent="0.25">
      <c r="C3702" s="8"/>
      <c r="D3702" s="260"/>
      <c r="E3702" s="261"/>
      <c r="F3702" s="260"/>
      <c r="G3702" s="262"/>
      <c r="H3702" s="261"/>
      <c r="I3702" s="260"/>
      <c r="J3702" s="261"/>
      <c r="K3702" s="263"/>
      <c r="L3702" s="261"/>
    </row>
    <row r="3703" spans="3:12" ht="17.45" customHeight="1" x14ac:dyDescent="0.25">
      <c r="C3703" s="8"/>
      <c r="D3703" s="260"/>
      <c r="E3703" s="261"/>
      <c r="F3703" s="260"/>
      <c r="G3703" s="262"/>
      <c r="H3703" s="261"/>
      <c r="I3703" s="260"/>
      <c r="J3703" s="261"/>
      <c r="K3703" s="263"/>
      <c r="L3703" s="261"/>
    </row>
    <row r="3704" spans="3:12" ht="17.45" customHeight="1" x14ac:dyDescent="0.25">
      <c r="C3704" s="48"/>
      <c r="D3704" s="428"/>
      <c r="E3704" s="429"/>
      <c r="F3704" s="428"/>
      <c r="G3704" s="430"/>
      <c r="H3704" s="429"/>
      <c r="I3704" s="428"/>
      <c r="J3704" s="429"/>
      <c r="K3704" s="431"/>
      <c r="L3704" s="429"/>
    </row>
    <row r="3705" spans="3:12" ht="17.45" customHeight="1" x14ac:dyDescent="0.25">
      <c r="C3705" s="8"/>
      <c r="D3705" s="260"/>
      <c r="E3705" s="261"/>
      <c r="F3705" s="260"/>
      <c r="G3705" s="262"/>
      <c r="H3705" s="261"/>
      <c r="I3705" s="260"/>
      <c r="J3705" s="261"/>
      <c r="K3705" s="263"/>
      <c r="L3705" s="261"/>
    </row>
    <row r="3706" spans="3:12" ht="17.45" customHeight="1" x14ac:dyDescent="0.25">
      <c r="C3706" s="8"/>
      <c r="D3706" s="260"/>
      <c r="E3706" s="261"/>
      <c r="F3706" s="260"/>
      <c r="G3706" s="262"/>
      <c r="H3706" s="261"/>
      <c r="I3706" s="260"/>
      <c r="J3706" s="261"/>
      <c r="K3706" s="263"/>
      <c r="L3706" s="261"/>
    </row>
    <row r="3707" spans="3:12" ht="17.45" customHeight="1" x14ac:dyDescent="0.25">
      <c r="C3707" s="8"/>
      <c r="D3707" s="260"/>
      <c r="E3707" s="261"/>
      <c r="F3707" s="260"/>
      <c r="G3707" s="262"/>
      <c r="H3707" s="261"/>
      <c r="I3707" s="260"/>
      <c r="J3707" s="261"/>
      <c r="K3707" s="263"/>
      <c r="L3707" s="261"/>
    </row>
    <row r="3708" spans="3:12" ht="17.45" customHeight="1" x14ac:dyDescent="0.25">
      <c r="C3708" s="8"/>
      <c r="D3708" s="260"/>
      <c r="E3708" s="261"/>
      <c r="F3708" s="260"/>
      <c r="G3708" s="262"/>
      <c r="H3708" s="261"/>
      <c r="I3708" s="260"/>
      <c r="J3708" s="261"/>
      <c r="K3708" s="263"/>
      <c r="L3708" s="261"/>
    </row>
    <row r="3709" spans="3:12" ht="17.45" customHeight="1" x14ac:dyDescent="0.25">
      <c r="C3709" s="8"/>
      <c r="D3709" s="260"/>
      <c r="E3709" s="261"/>
      <c r="F3709" s="260"/>
      <c r="G3709" s="262"/>
      <c r="H3709" s="261"/>
      <c r="I3709" s="260"/>
      <c r="J3709" s="261"/>
      <c r="K3709" s="263"/>
      <c r="L3709" s="261"/>
    </row>
    <row r="3710" spans="3:12" ht="17.45" customHeight="1" x14ac:dyDescent="0.25">
      <c r="C3710" s="48"/>
      <c r="D3710" s="275"/>
      <c r="E3710" s="276"/>
      <c r="F3710" s="275"/>
      <c r="G3710" s="277"/>
      <c r="H3710" s="276"/>
      <c r="I3710" s="275"/>
      <c r="J3710" s="276"/>
      <c r="K3710" s="278"/>
      <c r="L3710" s="276"/>
    </row>
    <row r="3711" spans="3:12" ht="17.45" customHeight="1" x14ac:dyDescent="0.25">
      <c r="C3711" s="8"/>
      <c r="D3711" s="260"/>
      <c r="E3711" s="261"/>
      <c r="F3711" s="260"/>
      <c r="G3711" s="262"/>
      <c r="H3711" s="261"/>
      <c r="I3711" s="260"/>
      <c r="J3711" s="261"/>
      <c r="K3711" s="263"/>
      <c r="L3711" s="261"/>
    </row>
    <row r="3712" spans="3:12" ht="17.45" customHeight="1" x14ac:dyDescent="0.25">
      <c r="C3712" s="8"/>
      <c r="D3712" s="260"/>
      <c r="E3712" s="261"/>
      <c r="F3712" s="260"/>
      <c r="G3712" s="262"/>
      <c r="H3712" s="261"/>
      <c r="I3712" s="260"/>
      <c r="J3712" s="261"/>
      <c r="K3712" s="263"/>
      <c r="L3712" s="261"/>
    </row>
    <row r="3713" spans="3:12" ht="17.45" customHeight="1" x14ac:dyDescent="0.25">
      <c r="C3713" s="8"/>
      <c r="D3713" s="260"/>
      <c r="E3713" s="261"/>
      <c r="F3713" s="260"/>
      <c r="G3713" s="262"/>
      <c r="H3713" s="261"/>
      <c r="I3713" s="260"/>
      <c r="J3713" s="261"/>
      <c r="K3713" s="263"/>
      <c r="L3713" s="261"/>
    </row>
    <row r="3714" spans="3:12" ht="17.45" customHeight="1" x14ac:dyDescent="0.25">
      <c r="C3714" s="8"/>
      <c r="D3714" s="260"/>
      <c r="E3714" s="261"/>
      <c r="F3714" s="260"/>
      <c r="G3714" s="262"/>
      <c r="H3714" s="261"/>
      <c r="I3714" s="260"/>
      <c r="J3714" s="261"/>
      <c r="K3714" s="263"/>
      <c r="L3714" s="261"/>
    </row>
    <row r="3715" spans="3:12" ht="17.45" customHeight="1" x14ac:dyDescent="0.25">
      <c r="C3715" s="8"/>
      <c r="D3715" s="260"/>
      <c r="E3715" s="261"/>
      <c r="F3715" s="260"/>
      <c r="G3715" s="262"/>
      <c r="H3715" s="261"/>
      <c r="I3715" s="260"/>
      <c r="J3715" s="261"/>
      <c r="K3715" s="263"/>
      <c r="L3715" s="261"/>
    </row>
    <row r="3716" spans="3:12" ht="17.45" customHeight="1" x14ac:dyDescent="0.25">
      <c r="C3716" s="48"/>
      <c r="D3716" s="275"/>
      <c r="E3716" s="276"/>
      <c r="F3716" s="275"/>
      <c r="G3716" s="277"/>
      <c r="H3716" s="276"/>
      <c r="I3716" s="275"/>
      <c r="J3716" s="276"/>
      <c r="K3716" s="278"/>
      <c r="L3716" s="276"/>
    </row>
    <row r="3717" spans="3:12" ht="17.45" customHeight="1" x14ac:dyDescent="0.25">
      <c r="C3717" s="8"/>
      <c r="D3717" s="260"/>
      <c r="E3717" s="261"/>
      <c r="F3717" s="260"/>
      <c r="G3717" s="262"/>
      <c r="H3717" s="261"/>
      <c r="I3717" s="260"/>
      <c r="J3717" s="261"/>
      <c r="K3717" s="263"/>
      <c r="L3717" s="261"/>
    </row>
    <row r="3718" spans="3:12" ht="17.45" customHeight="1" x14ac:dyDescent="0.25">
      <c r="C3718" s="8"/>
      <c r="D3718" s="260"/>
      <c r="E3718" s="261"/>
      <c r="F3718" s="260"/>
      <c r="G3718" s="262"/>
      <c r="H3718" s="261"/>
      <c r="I3718" s="260"/>
      <c r="J3718" s="261"/>
      <c r="K3718" s="263"/>
      <c r="L3718" s="261"/>
    </row>
    <row r="3719" spans="3:12" ht="17.45" customHeight="1" x14ac:dyDescent="0.25">
      <c r="C3719" s="8"/>
      <c r="D3719" s="260"/>
      <c r="E3719" s="261"/>
      <c r="F3719" s="260"/>
      <c r="G3719" s="262"/>
      <c r="H3719" s="261"/>
      <c r="I3719" s="260"/>
      <c r="J3719" s="261"/>
      <c r="K3719" s="263"/>
      <c r="L3719" s="261"/>
    </row>
    <row r="3720" spans="3:12" ht="17.45" customHeight="1" x14ac:dyDescent="0.25">
      <c r="C3720" s="8"/>
      <c r="D3720" s="260"/>
      <c r="E3720" s="261"/>
      <c r="F3720" s="260"/>
      <c r="G3720" s="262"/>
      <c r="H3720" s="261"/>
      <c r="I3720" s="260"/>
      <c r="J3720" s="261"/>
      <c r="K3720" s="263"/>
      <c r="L3720" s="261"/>
    </row>
    <row r="3721" spans="3:12" ht="17.45" customHeight="1" x14ac:dyDescent="0.25">
      <c r="C3721" s="8"/>
      <c r="D3721" s="260"/>
      <c r="E3721" s="261"/>
      <c r="F3721" s="260"/>
      <c r="G3721" s="262"/>
      <c r="H3721" s="261"/>
      <c r="I3721" s="260"/>
      <c r="J3721" s="261"/>
      <c r="K3721" s="263"/>
      <c r="L3721" s="261"/>
    </row>
    <row r="3722" spans="3:12" ht="17.45" customHeight="1" x14ac:dyDescent="0.25">
      <c r="C3722" s="48"/>
      <c r="D3722" s="275"/>
      <c r="E3722" s="276"/>
      <c r="F3722" s="275"/>
      <c r="G3722" s="277"/>
      <c r="H3722" s="276"/>
      <c r="I3722" s="275"/>
      <c r="J3722" s="276"/>
      <c r="K3722" s="278"/>
      <c r="L3722" s="276"/>
    </row>
    <row r="3723" spans="3:12" ht="17.45" customHeight="1" x14ac:dyDescent="0.25">
      <c r="C3723" s="8"/>
      <c r="D3723" s="260"/>
      <c r="E3723" s="261"/>
      <c r="F3723" s="260"/>
      <c r="G3723" s="262"/>
      <c r="H3723" s="261"/>
      <c r="I3723" s="260"/>
      <c r="J3723" s="261"/>
      <c r="K3723" s="263"/>
      <c r="L3723" s="261"/>
    </row>
    <row r="3724" spans="3:12" ht="17.45" customHeight="1" x14ac:dyDescent="0.25">
      <c r="C3724" s="8"/>
      <c r="D3724" s="260"/>
      <c r="E3724" s="261"/>
      <c r="F3724" s="260"/>
      <c r="G3724" s="262"/>
      <c r="H3724" s="261"/>
      <c r="I3724" s="260"/>
      <c r="J3724" s="261"/>
      <c r="K3724" s="263"/>
      <c r="L3724" s="261"/>
    </row>
    <row r="3725" spans="3:12" ht="17.45" customHeight="1" x14ac:dyDescent="0.25">
      <c r="C3725" s="8"/>
      <c r="D3725" s="260"/>
      <c r="E3725" s="261"/>
      <c r="F3725" s="260"/>
      <c r="G3725" s="262"/>
      <c r="H3725" s="261"/>
      <c r="I3725" s="260"/>
      <c r="J3725" s="261"/>
      <c r="K3725" s="263"/>
      <c r="L3725" s="261"/>
    </row>
    <row r="3726" spans="3:12" ht="17.45" customHeight="1" x14ac:dyDescent="0.25">
      <c r="C3726" s="8"/>
      <c r="D3726" s="260"/>
      <c r="E3726" s="261"/>
      <c r="F3726" s="260"/>
      <c r="G3726" s="262"/>
      <c r="H3726" s="261"/>
      <c r="I3726" s="260"/>
      <c r="J3726" s="261"/>
      <c r="K3726" s="263"/>
      <c r="L3726" s="261"/>
    </row>
    <row r="3727" spans="3:12" ht="17.45" customHeight="1" x14ac:dyDescent="0.25">
      <c r="C3727" s="8"/>
      <c r="D3727" s="260"/>
      <c r="E3727" s="261"/>
      <c r="F3727" s="260"/>
      <c r="G3727" s="262"/>
      <c r="H3727" s="261"/>
      <c r="I3727" s="260"/>
      <c r="J3727" s="261"/>
      <c r="K3727" s="263"/>
      <c r="L3727" s="261"/>
    </row>
    <row r="3728" spans="3:12" ht="17.45" customHeight="1" x14ac:dyDescent="0.25">
      <c r="C3728" s="48"/>
      <c r="D3728" s="428"/>
      <c r="E3728" s="429"/>
      <c r="F3728" s="428"/>
      <c r="G3728" s="430"/>
      <c r="H3728" s="429"/>
      <c r="I3728" s="428"/>
      <c r="J3728" s="429"/>
      <c r="K3728" s="431"/>
      <c r="L3728" s="429"/>
    </row>
    <row r="3729" spans="3:12" ht="17.45" customHeight="1" x14ac:dyDescent="0.25">
      <c r="C3729" s="8"/>
      <c r="D3729" s="260"/>
      <c r="E3729" s="261"/>
      <c r="F3729" s="260"/>
      <c r="G3729" s="262"/>
      <c r="H3729" s="261"/>
      <c r="I3729" s="260"/>
      <c r="J3729" s="261"/>
      <c r="K3729" s="263"/>
      <c r="L3729" s="261"/>
    </row>
    <row r="3730" spans="3:12" ht="17.45" customHeight="1" x14ac:dyDescent="0.25">
      <c r="C3730" s="8"/>
      <c r="D3730" s="260"/>
      <c r="E3730" s="261"/>
      <c r="F3730" s="260"/>
      <c r="G3730" s="262"/>
      <c r="H3730" s="261"/>
      <c r="I3730" s="260"/>
      <c r="J3730" s="261"/>
      <c r="K3730" s="263"/>
      <c r="L3730" s="261"/>
    </row>
    <row r="3731" spans="3:12" ht="17.45" customHeight="1" x14ac:dyDescent="0.25">
      <c r="C3731" s="8"/>
      <c r="D3731" s="260"/>
      <c r="E3731" s="261"/>
      <c r="F3731" s="260"/>
      <c r="G3731" s="262"/>
      <c r="H3731" s="261"/>
      <c r="I3731" s="260"/>
      <c r="J3731" s="261"/>
      <c r="K3731" s="263"/>
      <c r="L3731" s="261"/>
    </row>
    <row r="3732" spans="3:12" ht="17.45" customHeight="1" x14ac:dyDescent="0.25">
      <c r="C3732" s="8"/>
      <c r="D3732" s="260"/>
      <c r="E3732" s="261"/>
      <c r="F3732" s="260"/>
      <c r="G3732" s="262"/>
      <c r="H3732" s="261"/>
      <c r="I3732" s="260"/>
      <c r="J3732" s="261"/>
      <c r="K3732" s="263"/>
      <c r="L3732" s="261"/>
    </row>
    <row r="3733" spans="3:12" ht="17.45" customHeight="1" x14ac:dyDescent="0.25">
      <c r="C3733" s="8"/>
      <c r="D3733" s="260"/>
      <c r="E3733" s="261"/>
      <c r="F3733" s="260"/>
      <c r="G3733" s="262"/>
      <c r="H3733" s="261"/>
      <c r="I3733" s="260"/>
      <c r="J3733" s="261"/>
      <c r="K3733" s="263"/>
      <c r="L3733" s="261"/>
    </row>
    <row r="3734" spans="3:12" ht="17.45" customHeight="1" x14ac:dyDescent="0.25">
      <c r="C3734" s="48"/>
      <c r="D3734" s="275"/>
      <c r="E3734" s="276"/>
      <c r="F3734" s="275"/>
      <c r="G3734" s="277"/>
      <c r="H3734" s="276"/>
      <c r="I3734" s="275"/>
      <c r="J3734" s="276"/>
      <c r="K3734" s="278"/>
      <c r="L3734" s="276"/>
    </row>
    <row r="3735" spans="3:12" ht="17.45" customHeight="1" x14ac:dyDescent="0.25">
      <c r="C3735" s="8"/>
      <c r="D3735" s="260"/>
      <c r="E3735" s="261"/>
      <c r="F3735" s="260"/>
      <c r="G3735" s="262"/>
      <c r="H3735" s="261"/>
      <c r="I3735" s="260"/>
      <c r="J3735" s="261"/>
      <c r="K3735" s="263"/>
      <c r="L3735" s="261"/>
    </row>
    <row r="3736" spans="3:12" ht="17.45" customHeight="1" x14ac:dyDescent="0.25">
      <c r="C3736" s="8"/>
      <c r="D3736" s="260"/>
      <c r="E3736" s="261"/>
      <c r="F3736" s="260"/>
      <c r="G3736" s="262"/>
      <c r="H3736" s="261"/>
      <c r="I3736" s="260"/>
      <c r="J3736" s="261"/>
      <c r="K3736" s="263"/>
      <c r="L3736" s="261"/>
    </row>
    <row r="3737" spans="3:12" ht="17.45" customHeight="1" x14ac:dyDescent="0.25">
      <c r="C3737" s="8"/>
      <c r="D3737" s="260"/>
      <c r="E3737" s="261"/>
      <c r="F3737" s="260"/>
      <c r="G3737" s="262"/>
      <c r="H3737" s="261"/>
      <c r="I3737" s="260"/>
      <c r="J3737" s="261"/>
      <c r="K3737" s="263"/>
      <c r="L3737" s="261"/>
    </row>
    <row r="3738" spans="3:12" ht="17.45" customHeight="1" x14ac:dyDescent="0.25">
      <c r="C3738" s="8"/>
      <c r="D3738" s="260"/>
      <c r="E3738" s="261"/>
      <c r="F3738" s="260"/>
      <c r="G3738" s="262"/>
      <c r="H3738" s="261"/>
      <c r="I3738" s="260"/>
      <c r="J3738" s="261"/>
      <c r="K3738" s="263"/>
      <c r="L3738" s="261"/>
    </row>
    <row r="3739" spans="3:12" ht="17.45" customHeight="1" x14ac:dyDescent="0.25">
      <c r="C3739" s="8"/>
      <c r="D3739" s="260"/>
      <c r="E3739" s="261"/>
      <c r="F3739" s="260"/>
      <c r="G3739" s="262"/>
      <c r="H3739" s="261"/>
      <c r="I3739" s="260"/>
      <c r="J3739" s="261"/>
      <c r="K3739" s="263"/>
      <c r="L3739" s="261"/>
    </row>
    <row r="3740" spans="3:12" ht="17.45" customHeight="1" x14ac:dyDescent="0.25">
      <c r="C3740" s="48"/>
      <c r="D3740" s="275"/>
      <c r="E3740" s="276"/>
      <c r="F3740" s="275"/>
      <c r="G3740" s="277"/>
      <c r="H3740" s="276"/>
      <c r="I3740" s="275"/>
      <c r="J3740" s="276"/>
      <c r="K3740" s="278"/>
      <c r="L3740" s="276"/>
    </row>
    <row r="3741" spans="3:12" ht="17.45" customHeight="1" x14ac:dyDescent="0.25">
      <c r="C3741" s="8"/>
      <c r="D3741" s="260"/>
      <c r="E3741" s="261"/>
      <c r="F3741" s="260"/>
      <c r="G3741" s="262"/>
      <c r="H3741" s="261"/>
      <c r="I3741" s="260"/>
      <c r="J3741" s="261"/>
      <c r="K3741" s="263"/>
      <c r="L3741" s="261"/>
    </row>
    <row r="3742" spans="3:12" ht="17.45" customHeight="1" x14ac:dyDescent="0.25">
      <c r="C3742" s="8"/>
      <c r="D3742" s="260"/>
      <c r="E3742" s="261"/>
      <c r="F3742" s="260"/>
      <c r="G3742" s="262"/>
      <c r="H3742" s="261"/>
      <c r="I3742" s="260"/>
      <c r="J3742" s="261"/>
      <c r="K3742" s="263"/>
      <c r="L3742" s="261"/>
    </row>
    <row r="3743" spans="3:12" ht="17.45" customHeight="1" x14ac:dyDescent="0.25">
      <c r="C3743" s="8"/>
      <c r="D3743" s="260"/>
      <c r="E3743" s="261"/>
      <c r="F3743" s="260"/>
      <c r="G3743" s="262"/>
      <c r="H3743" s="261"/>
      <c r="I3743" s="260"/>
      <c r="J3743" s="261"/>
      <c r="K3743" s="263"/>
      <c r="L3743" s="261"/>
    </row>
    <row r="3744" spans="3:12" ht="17.45" customHeight="1" x14ac:dyDescent="0.25">
      <c r="C3744" s="8"/>
      <c r="D3744" s="260"/>
      <c r="E3744" s="261"/>
      <c r="F3744" s="260"/>
      <c r="G3744" s="262"/>
      <c r="H3744" s="261"/>
      <c r="I3744" s="260"/>
      <c r="J3744" s="261"/>
      <c r="K3744" s="263"/>
      <c r="L3744" s="261"/>
    </row>
    <row r="3745" spans="3:12" ht="17.45" customHeight="1" x14ac:dyDescent="0.25">
      <c r="C3745" s="8"/>
      <c r="D3745" s="260"/>
      <c r="E3745" s="261"/>
      <c r="F3745" s="260"/>
      <c r="G3745" s="262"/>
      <c r="H3745" s="261"/>
      <c r="I3745" s="260"/>
      <c r="J3745" s="261"/>
      <c r="K3745" s="263"/>
      <c r="L3745" s="261"/>
    </row>
    <row r="3746" spans="3:12" ht="17.45" customHeight="1" x14ac:dyDescent="0.25">
      <c r="C3746" s="48"/>
      <c r="D3746" s="428"/>
      <c r="E3746" s="429"/>
      <c r="F3746" s="428"/>
      <c r="G3746" s="430"/>
      <c r="H3746" s="429"/>
      <c r="I3746" s="428"/>
      <c r="J3746" s="429"/>
      <c r="K3746" s="431"/>
      <c r="L3746" s="429"/>
    </row>
    <row r="3747" spans="3:12" ht="17.45" customHeight="1" x14ac:dyDescent="0.25">
      <c r="C3747" s="8"/>
      <c r="D3747" s="260"/>
      <c r="E3747" s="261"/>
      <c r="F3747" s="260"/>
      <c r="G3747" s="262"/>
      <c r="H3747" s="261"/>
      <c r="I3747" s="260"/>
      <c r="J3747" s="261"/>
      <c r="K3747" s="263"/>
      <c r="L3747" s="261"/>
    </row>
    <row r="3748" spans="3:12" ht="17.45" customHeight="1" x14ac:dyDescent="0.25">
      <c r="C3748" s="8"/>
      <c r="D3748" s="260"/>
      <c r="E3748" s="261"/>
      <c r="F3748" s="260"/>
      <c r="G3748" s="262"/>
      <c r="H3748" s="261"/>
      <c r="I3748" s="260"/>
      <c r="J3748" s="261"/>
      <c r="K3748" s="263"/>
      <c r="L3748" s="261"/>
    </row>
    <row r="3749" spans="3:12" ht="17.45" customHeight="1" x14ac:dyDescent="0.25">
      <c r="C3749" s="8"/>
      <c r="D3749" s="260"/>
      <c r="E3749" s="261"/>
      <c r="F3749" s="260"/>
      <c r="G3749" s="262"/>
      <c r="H3749" s="261"/>
      <c r="I3749" s="260"/>
      <c r="J3749" s="261"/>
      <c r="K3749" s="263"/>
      <c r="L3749" s="261"/>
    </row>
    <row r="3750" spans="3:12" ht="17.45" customHeight="1" x14ac:dyDescent="0.25">
      <c r="C3750" s="8"/>
      <c r="D3750" s="260"/>
      <c r="E3750" s="261"/>
      <c r="F3750" s="260"/>
      <c r="G3750" s="262"/>
      <c r="H3750" s="261"/>
      <c r="I3750" s="260"/>
      <c r="J3750" s="261"/>
      <c r="K3750" s="263"/>
      <c r="L3750" s="261"/>
    </row>
    <row r="3751" spans="3:12" ht="17.45" customHeight="1" x14ac:dyDescent="0.25">
      <c r="C3751" s="8"/>
      <c r="D3751" s="260"/>
      <c r="E3751" s="261"/>
      <c r="F3751" s="260"/>
      <c r="G3751" s="262"/>
      <c r="H3751" s="261"/>
      <c r="I3751" s="260"/>
      <c r="J3751" s="261"/>
      <c r="K3751" s="263"/>
      <c r="L3751" s="261"/>
    </row>
    <row r="3752" spans="3:12" ht="17.45" customHeight="1" x14ac:dyDescent="0.25">
      <c r="C3752" s="48"/>
      <c r="D3752" s="275"/>
      <c r="E3752" s="276"/>
      <c r="F3752" s="275"/>
      <c r="G3752" s="277"/>
      <c r="H3752" s="276"/>
      <c r="I3752" s="275"/>
      <c r="J3752" s="276"/>
      <c r="K3752" s="278"/>
      <c r="L3752" s="276"/>
    </row>
    <row r="3753" spans="3:12" ht="17.45" customHeight="1" x14ac:dyDescent="0.25">
      <c r="C3753" s="8"/>
      <c r="D3753" s="260"/>
      <c r="E3753" s="261"/>
      <c r="F3753" s="260"/>
      <c r="G3753" s="262"/>
      <c r="H3753" s="261"/>
      <c r="I3753" s="260"/>
      <c r="J3753" s="261"/>
      <c r="K3753" s="263"/>
      <c r="L3753" s="261"/>
    </row>
    <row r="3754" spans="3:12" ht="17.45" customHeight="1" x14ac:dyDescent="0.25">
      <c r="C3754" s="8"/>
      <c r="D3754" s="260"/>
      <c r="E3754" s="261"/>
      <c r="F3754" s="260"/>
      <c r="G3754" s="262"/>
      <c r="H3754" s="261"/>
      <c r="I3754" s="260"/>
      <c r="J3754" s="261"/>
      <c r="K3754" s="263"/>
      <c r="L3754" s="261"/>
    </row>
    <row r="3755" spans="3:12" ht="17.45" customHeight="1" x14ac:dyDescent="0.25">
      <c r="C3755" s="8"/>
      <c r="D3755" s="260"/>
      <c r="E3755" s="261"/>
      <c r="F3755" s="260"/>
      <c r="G3755" s="262"/>
      <c r="H3755" s="261"/>
      <c r="I3755" s="260"/>
      <c r="J3755" s="261"/>
      <c r="K3755" s="263"/>
      <c r="L3755" s="261"/>
    </row>
    <row r="3756" spans="3:12" ht="17.45" customHeight="1" x14ac:dyDescent="0.25">
      <c r="C3756" s="8"/>
      <c r="D3756" s="260"/>
      <c r="E3756" s="261"/>
      <c r="F3756" s="260"/>
      <c r="G3756" s="262"/>
      <c r="H3756" s="261"/>
      <c r="I3756" s="260"/>
      <c r="J3756" s="261"/>
      <c r="K3756" s="263"/>
      <c r="L3756" s="261"/>
    </row>
    <row r="3757" spans="3:12" ht="17.45" customHeight="1" x14ac:dyDescent="0.25">
      <c r="C3757" s="8"/>
      <c r="D3757" s="260"/>
      <c r="E3757" s="261"/>
      <c r="F3757" s="260"/>
      <c r="G3757" s="262"/>
      <c r="H3757" s="261"/>
      <c r="I3757" s="260"/>
      <c r="J3757" s="261"/>
      <c r="K3757" s="263"/>
      <c r="L3757" s="261"/>
    </row>
    <row r="3758" spans="3:12" ht="17.45" customHeight="1" x14ac:dyDescent="0.25">
      <c r="C3758" s="48"/>
      <c r="D3758" s="275"/>
      <c r="E3758" s="276"/>
      <c r="F3758" s="275"/>
      <c r="G3758" s="277"/>
      <c r="H3758" s="276"/>
      <c r="I3758" s="275"/>
      <c r="J3758" s="276"/>
      <c r="K3758" s="278"/>
      <c r="L3758" s="276"/>
    </row>
    <row r="3759" spans="3:12" ht="17.45" customHeight="1" x14ac:dyDescent="0.25">
      <c r="C3759" s="8"/>
      <c r="D3759" s="260"/>
      <c r="E3759" s="261"/>
      <c r="F3759" s="260"/>
      <c r="G3759" s="262"/>
      <c r="H3759" s="261"/>
      <c r="I3759" s="260"/>
      <c r="J3759" s="261"/>
      <c r="K3759" s="263"/>
      <c r="L3759" s="261"/>
    </row>
    <row r="3760" spans="3:12" ht="17.45" customHeight="1" x14ac:dyDescent="0.25">
      <c r="C3760" s="8"/>
      <c r="D3760" s="260"/>
      <c r="E3760" s="261"/>
      <c r="F3760" s="260"/>
      <c r="G3760" s="262"/>
      <c r="H3760" s="261"/>
      <c r="I3760" s="260"/>
      <c r="J3760" s="261"/>
      <c r="K3760" s="263"/>
      <c r="L3760" s="261"/>
    </row>
    <row r="3761" spans="3:12" ht="17.45" customHeight="1" x14ac:dyDescent="0.25">
      <c r="C3761" s="8"/>
      <c r="D3761" s="260"/>
      <c r="E3761" s="261"/>
      <c r="F3761" s="260"/>
      <c r="G3761" s="262"/>
      <c r="H3761" s="261"/>
      <c r="I3761" s="260"/>
      <c r="J3761" s="261"/>
      <c r="K3761" s="263"/>
      <c r="L3761" s="261"/>
    </row>
    <row r="3762" spans="3:12" ht="17.45" customHeight="1" x14ac:dyDescent="0.25">
      <c r="C3762" s="8"/>
      <c r="D3762" s="260"/>
      <c r="E3762" s="261"/>
      <c r="F3762" s="260"/>
      <c r="G3762" s="262"/>
      <c r="H3762" s="261"/>
      <c r="I3762" s="260"/>
      <c r="J3762" s="261"/>
      <c r="K3762" s="263"/>
      <c r="L3762" s="261"/>
    </row>
    <row r="3763" spans="3:12" ht="17.45" customHeight="1" x14ac:dyDescent="0.25">
      <c r="C3763" s="8"/>
      <c r="D3763" s="260"/>
      <c r="E3763" s="261"/>
      <c r="F3763" s="260"/>
      <c r="G3763" s="262"/>
      <c r="H3763" s="261"/>
      <c r="I3763" s="260"/>
      <c r="J3763" s="261"/>
      <c r="K3763" s="263"/>
      <c r="L3763" s="261"/>
    </row>
    <row r="3764" spans="3:12" ht="17.45" customHeight="1" x14ac:dyDescent="0.25">
      <c r="C3764" s="48"/>
      <c r="D3764" s="275"/>
      <c r="E3764" s="276"/>
      <c r="F3764" s="275"/>
      <c r="G3764" s="277"/>
      <c r="H3764" s="276"/>
      <c r="I3764" s="275"/>
      <c r="J3764" s="276"/>
      <c r="K3764" s="278"/>
      <c r="L3764" s="276"/>
    </row>
    <row r="3765" spans="3:12" ht="17.45" customHeight="1" x14ac:dyDescent="0.25">
      <c r="C3765" s="8"/>
      <c r="D3765" s="260"/>
      <c r="E3765" s="261"/>
      <c r="F3765" s="260"/>
      <c r="G3765" s="262"/>
      <c r="H3765" s="261"/>
      <c r="I3765" s="260"/>
      <c r="J3765" s="261"/>
      <c r="K3765" s="263"/>
      <c r="L3765" s="261"/>
    </row>
    <row r="3766" spans="3:12" ht="17.45" customHeight="1" x14ac:dyDescent="0.25">
      <c r="C3766" s="8"/>
      <c r="D3766" s="260"/>
      <c r="E3766" s="261"/>
      <c r="F3766" s="260"/>
      <c r="G3766" s="262"/>
      <c r="H3766" s="261"/>
      <c r="I3766" s="260"/>
      <c r="J3766" s="261"/>
      <c r="K3766" s="263"/>
      <c r="L3766" s="261"/>
    </row>
    <row r="3767" spans="3:12" ht="17.45" customHeight="1" x14ac:dyDescent="0.25">
      <c r="C3767" s="8"/>
      <c r="D3767" s="260"/>
      <c r="E3767" s="261"/>
      <c r="F3767" s="260"/>
      <c r="G3767" s="262"/>
      <c r="H3767" s="261"/>
      <c r="I3767" s="260"/>
      <c r="J3767" s="261"/>
      <c r="K3767" s="263"/>
      <c r="L3767" s="261"/>
    </row>
    <row r="3768" spans="3:12" ht="17.45" customHeight="1" x14ac:dyDescent="0.25">
      <c r="C3768" s="8"/>
      <c r="D3768" s="260"/>
      <c r="E3768" s="261"/>
      <c r="F3768" s="260"/>
      <c r="G3768" s="262"/>
      <c r="H3768" s="261"/>
      <c r="I3768" s="260"/>
      <c r="J3768" s="261"/>
      <c r="K3768" s="263"/>
      <c r="L3768" s="261"/>
    </row>
    <row r="3769" spans="3:12" ht="17.45" customHeight="1" x14ac:dyDescent="0.25">
      <c r="C3769" s="8"/>
      <c r="D3769" s="260"/>
      <c r="E3769" s="261"/>
      <c r="F3769" s="260"/>
      <c r="G3769" s="262"/>
      <c r="H3769" s="261"/>
      <c r="I3769" s="260"/>
      <c r="J3769" s="261"/>
      <c r="K3769" s="263"/>
      <c r="L3769" s="261"/>
    </row>
    <row r="3770" spans="3:12" ht="17.45" customHeight="1" x14ac:dyDescent="0.25">
      <c r="C3770" s="48"/>
      <c r="D3770" s="275"/>
      <c r="E3770" s="276"/>
      <c r="F3770" s="275"/>
      <c r="G3770" s="277"/>
      <c r="H3770" s="276"/>
      <c r="I3770" s="275"/>
      <c r="J3770" s="276"/>
      <c r="K3770" s="278"/>
      <c r="L3770" s="276"/>
    </row>
    <row r="3771" spans="3:12" ht="17.45" customHeight="1" x14ac:dyDescent="0.25">
      <c r="C3771" s="8"/>
      <c r="D3771" s="260"/>
      <c r="E3771" s="261"/>
      <c r="F3771" s="260"/>
      <c r="G3771" s="262"/>
      <c r="H3771" s="261"/>
      <c r="I3771" s="260"/>
      <c r="J3771" s="261"/>
      <c r="K3771" s="263"/>
      <c r="L3771" s="261"/>
    </row>
    <row r="3772" spans="3:12" ht="17.45" customHeight="1" x14ac:dyDescent="0.25">
      <c r="C3772" s="8"/>
      <c r="D3772" s="260"/>
      <c r="E3772" s="261"/>
      <c r="F3772" s="260"/>
      <c r="G3772" s="262"/>
      <c r="H3772" s="261"/>
      <c r="I3772" s="260"/>
      <c r="J3772" s="261"/>
      <c r="K3772" s="263"/>
      <c r="L3772" s="261"/>
    </row>
    <row r="3773" spans="3:12" ht="17.45" customHeight="1" x14ac:dyDescent="0.25">
      <c r="C3773" s="8"/>
      <c r="D3773" s="260"/>
      <c r="E3773" s="261"/>
      <c r="F3773" s="260"/>
      <c r="G3773" s="262"/>
      <c r="H3773" s="261"/>
      <c r="I3773" s="260"/>
      <c r="J3773" s="261"/>
      <c r="K3773" s="263"/>
      <c r="L3773" s="261"/>
    </row>
    <row r="3774" spans="3:12" ht="17.45" customHeight="1" x14ac:dyDescent="0.25">
      <c r="C3774" s="8"/>
      <c r="D3774" s="260"/>
      <c r="E3774" s="261"/>
      <c r="F3774" s="260"/>
      <c r="G3774" s="262"/>
      <c r="H3774" s="261"/>
      <c r="I3774" s="260"/>
      <c r="J3774" s="261"/>
      <c r="K3774" s="263"/>
      <c r="L3774" s="261"/>
    </row>
    <row r="3775" spans="3:12" ht="17.45" customHeight="1" x14ac:dyDescent="0.25">
      <c r="C3775" s="8"/>
      <c r="D3775" s="260"/>
      <c r="E3775" s="261"/>
      <c r="F3775" s="260"/>
      <c r="G3775" s="262"/>
      <c r="H3775" s="261"/>
      <c r="I3775" s="260"/>
      <c r="J3775" s="261"/>
      <c r="K3775" s="263"/>
      <c r="L3775" s="261"/>
    </row>
    <row r="3776" spans="3:12" ht="17.45" customHeight="1" x14ac:dyDescent="0.25">
      <c r="C3776" s="48"/>
      <c r="D3776" s="275"/>
      <c r="E3776" s="276"/>
      <c r="F3776" s="275"/>
      <c r="G3776" s="277"/>
      <c r="H3776" s="276"/>
      <c r="I3776" s="275"/>
      <c r="J3776" s="276"/>
      <c r="K3776" s="278"/>
      <c r="L3776" s="276"/>
    </row>
    <row r="3777" spans="3:12" ht="17.45" customHeight="1" x14ac:dyDescent="0.25">
      <c r="C3777" s="8"/>
      <c r="D3777" s="260"/>
      <c r="E3777" s="261"/>
      <c r="F3777" s="260"/>
      <c r="G3777" s="262"/>
      <c r="H3777" s="261"/>
      <c r="I3777" s="260"/>
      <c r="J3777" s="261"/>
      <c r="K3777" s="263"/>
      <c r="L3777" s="261"/>
    </row>
    <row r="3778" spans="3:12" ht="17.45" customHeight="1" x14ac:dyDescent="0.25">
      <c r="C3778" s="8"/>
      <c r="D3778" s="260"/>
      <c r="E3778" s="261"/>
      <c r="F3778" s="260"/>
      <c r="G3778" s="262"/>
      <c r="H3778" s="261"/>
      <c r="I3778" s="260"/>
      <c r="J3778" s="261"/>
      <c r="K3778" s="263"/>
      <c r="L3778" s="261"/>
    </row>
    <row r="3779" spans="3:12" ht="17.45" customHeight="1" x14ac:dyDescent="0.25">
      <c r="C3779" s="8"/>
      <c r="D3779" s="260"/>
      <c r="E3779" s="261"/>
      <c r="F3779" s="260"/>
      <c r="G3779" s="262"/>
      <c r="H3779" s="261"/>
      <c r="I3779" s="260"/>
      <c r="J3779" s="261"/>
      <c r="K3779" s="263"/>
      <c r="L3779" s="261"/>
    </row>
    <row r="3780" spans="3:12" ht="17.45" customHeight="1" x14ac:dyDescent="0.25">
      <c r="C3780" s="8"/>
      <c r="D3780" s="260"/>
      <c r="E3780" s="261"/>
      <c r="F3780" s="260"/>
      <c r="G3780" s="262"/>
      <c r="H3780" s="261"/>
      <c r="I3780" s="260"/>
      <c r="J3780" s="261"/>
      <c r="K3780" s="263"/>
      <c r="L3780" s="261"/>
    </row>
    <row r="3781" spans="3:12" ht="17.45" customHeight="1" x14ac:dyDescent="0.25">
      <c r="C3781" s="8"/>
      <c r="D3781" s="260"/>
      <c r="E3781" s="261"/>
      <c r="F3781" s="260"/>
      <c r="G3781" s="262"/>
      <c r="H3781" s="261"/>
      <c r="I3781" s="260"/>
      <c r="J3781" s="261"/>
      <c r="K3781" s="263"/>
      <c r="L3781" s="261"/>
    </row>
    <row r="3782" spans="3:12" ht="17.45" customHeight="1" x14ac:dyDescent="0.25">
      <c r="C3782" s="48"/>
      <c r="D3782" s="428"/>
      <c r="E3782" s="429"/>
      <c r="F3782" s="428"/>
      <c r="G3782" s="430"/>
      <c r="H3782" s="429"/>
      <c r="I3782" s="428"/>
      <c r="J3782" s="429"/>
      <c r="K3782" s="431"/>
      <c r="L3782" s="429"/>
    </row>
    <row r="3783" spans="3:12" ht="17.45" customHeight="1" x14ac:dyDescent="0.25">
      <c r="C3783" s="8"/>
      <c r="D3783" s="260"/>
      <c r="E3783" s="261"/>
      <c r="F3783" s="260"/>
      <c r="G3783" s="262"/>
      <c r="H3783" s="261"/>
      <c r="I3783" s="260"/>
      <c r="J3783" s="261"/>
      <c r="K3783" s="263"/>
      <c r="L3783" s="261"/>
    </row>
    <row r="3784" spans="3:12" ht="17.45" customHeight="1" x14ac:dyDescent="0.25">
      <c r="C3784" s="8"/>
      <c r="D3784" s="260"/>
      <c r="E3784" s="261"/>
      <c r="F3784" s="260"/>
      <c r="G3784" s="262"/>
      <c r="H3784" s="261"/>
      <c r="I3784" s="260"/>
      <c r="J3784" s="261"/>
      <c r="K3784" s="263"/>
      <c r="L3784" s="261"/>
    </row>
    <row r="3785" spans="3:12" ht="17.45" customHeight="1" x14ac:dyDescent="0.25">
      <c r="C3785" s="8"/>
      <c r="D3785" s="260"/>
      <c r="E3785" s="261"/>
      <c r="F3785" s="260"/>
      <c r="G3785" s="262"/>
      <c r="H3785" s="261"/>
      <c r="I3785" s="260"/>
      <c r="J3785" s="261"/>
      <c r="K3785" s="263"/>
      <c r="L3785" s="261"/>
    </row>
    <row r="3786" spans="3:12" ht="17.45" customHeight="1" x14ac:dyDescent="0.25">
      <c r="C3786" s="8"/>
      <c r="D3786" s="260"/>
      <c r="E3786" s="261"/>
      <c r="F3786" s="260"/>
      <c r="G3786" s="262"/>
      <c r="H3786" s="261"/>
      <c r="I3786" s="260"/>
      <c r="J3786" s="261"/>
      <c r="K3786" s="263"/>
      <c r="L3786" s="261"/>
    </row>
    <row r="3787" spans="3:12" ht="17.45" customHeight="1" x14ac:dyDescent="0.25">
      <c r="C3787" s="8"/>
      <c r="D3787" s="260"/>
      <c r="E3787" s="261"/>
      <c r="F3787" s="260"/>
      <c r="G3787" s="262"/>
      <c r="H3787" s="261"/>
      <c r="I3787" s="260"/>
      <c r="J3787" s="261"/>
      <c r="K3787" s="263"/>
      <c r="L3787" s="261"/>
    </row>
    <row r="3788" spans="3:12" ht="17.45" customHeight="1" x14ac:dyDescent="0.25">
      <c r="C3788" s="48"/>
      <c r="D3788" s="275"/>
      <c r="E3788" s="276"/>
      <c r="F3788" s="275"/>
      <c r="G3788" s="277"/>
      <c r="H3788" s="276"/>
      <c r="I3788" s="275"/>
      <c r="J3788" s="276"/>
      <c r="K3788" s="278"/>
      <c r="L3788" s="276"/>
    </row>
    <row r="3789" spans="3:12" ht="17.45" customHeight="1" x14ac:dyDescent="0.25">
      <c r="C3789" s="8"/>
      <c r="D3789" s="260"/>
      <c r="E3789" s="261"/>
      <c r="F3789" s="260"/>
      <c r="G3789" s="262"/>
      <c r="H3789" s="261"/>
      <c r="I3789" s="260"/>
      <c r="J3789" s="261"/>
      <c r="K3789" s="263"/>
      <c r="L3789" s="261"/>
    </row>
    <row r="3790" spans="3:12" ht="17.45" customHeight="1" x14ac:dyDescent="0.25">
      <c r="C3790" s="8"/>
      <c r="D3790" s="260"/>
      <c r="E3790" s="261"/>
      <c r="F3790" s="260"/>
      <c r="G3790" s="262"/>
      <c r="H3790" s="261"/>
      <c r="I3790" s="260"/>
      <c r="J3790" s="261"/>
      <c r="K3790" s="263"/>
      <c r="L3790" s="261"/>
    </row>
    <row r="3791" spans="3:12" ht="17.45" customHeight="1" x14ac:dyDescent="0.25">
      <c r="C3791" s="8"/>
      <c r="D3791" s="260"/>
      <c r="E3791" s="261"/>
      <c r="F3791" s="260"/>
      <c r="G3791" s="262"/>
      <c r="H3791" s="261"/>
      <c r="I3791" s="260"/>
      <c r="J3791" s="261"/>
      <c r="K3791" s="263"/>
      <c r="L3791" s="261"/>
    </row>
    <row r="3792" spans="3:12" ht="17.45" customHeight="1" x14ac:dyDescent="0.25">
      <c r="C3792" s="8"/>
      <c r="D3792" s="260"/>
      <c r="E3792" s="261"/>
      <c r="F3792" s="260"/>
      <c r="G3792" s="262"/>
      <c r="H3792" s="261"/>
      <c r="I3792" s="260"/>
      <c r="J3792" s="261"/>
      <c r="K3792" s="263"/>
      <c r="L3792" s="261"/>
    </row>
    <row r="3793" spans="3:12" ht="17.45" customHeight="1" x14ac:dyDescent="0.25">
      <c r="C3793" s="8"/>
      <c r="D3793" s="260"/>
      <c r="E3793" s="261"/>
      <c r="F3793" s="260"/>
      <c r="G3793" s="262"/>
      <c r="H3793" s="261"/>
      <c r="I3793" s="260"/>
      <c r="J3793" s="261"/>
      <c r="K3793" s="263"/>
      <c r="L3793" s="261"/>
    </row>
    <row r="3794" spans="3:12" ht="17.45" customHeight="1" x14ac:dyDescent="0.25">
      <c r="C3794" s="48"/>
      <c r="D3794" s="275"/>
      <c r="E3794" s="276"/>
      <c r="F3794" s="275"/>
      <c r="G3794" s="277"/>
      <c r="H3794" s="276"/>
      <c r="I3794" s="275"/>
      <c r="J3794" s="276"/>
      <c r="K3794" s="278"/>
      <c r="L3794" s="276"/>
    </row>
    <row r="3795" spans="3:12" ht="17.45" customHeight="1" x14ac:dyDescent="0.25">
      <c r="C3795" s="8"/>
      <c r="D3795" s="260"/>
      <c r="E3795" s="261"/>
      <c r="F3795" s="260"/>
      <c r="G3795" s="262"/>
      <c r="H3795" s="261"/>
      <c r="I3795" s="260"/>
      <c r="J3795" s="261"/>
      <c r="K3795" s="263"/>
      <c r="L3795" s="261"/>
    </row>
    <row r="3796" spans="3:12" ht="17.45" customHeight="1" x14ac:dyDescent="0.25">
      <c r="C3796" s="8"/>
      <c r="D3796" s="260"/>
      <c r="E3796" s="261"/>
      <c r="F3796" s="260"/>
      <c r="G3796" s="262"/>
      <c r="H3796" s="261"/>
      <c r="I3796" s="260"/>
      <c r="J3796" s="261"/>
      <c r="K3796" s="263"/>
      <c r="L3796" s="261"/>
    </row>
    <row r="3797" spans="3:12" ht="17.45" customHeight="1" x14ac:dyDescent="0.25">
      <c r="C3797" s="8"/>
      <c r="D3797" s="260"/>
      <c r="E3797" s="261"/>
      <c r="F3797" s="260"/>
      <c r="G3797" s="262"/>
      <c r="H3797" s="261"/>
      <c r="I3797" s="260"/>
      <c r="J3797" s="261"/>
      <c r="K3797" s="263"/>
      <c r="L3797" s="261"/>
    </row>
    <row r="3798" spans="3:12" ht="17.45" customHeight="1" x14ac:dyDescent="0.25">
      <c r="C3798" s="8"/>
      <c r="D3798" s="260"/>
      <c r="E3798" s="261"/>
      <c r="F3798" s="260"/>
      <c r="G3798" s="262"/>
      <c r="H3798" s="261"/>
      <c r="I3798" s="260"/>
      <c r="J3798" s="261"/>
      <c r="K3798" s="263"/>
      <c r="L3798" s="261"/>
    </row>
    <row r="3799" spans="3:12" ht="17.45" customHeight="1" x14ac:dyDescent="0.25">
      <c r="C3799" s="8"/>
      <c r="D3799" s="260"/>
      <c r="E3799" s="261"/>
      <c r="F3799" s="260"/>
      <c r="G3799" s="262"/>
      <c r="H3799" s="261"/>
      <c r="I3799" s="260"/>
      <c r="J3799" s="261"/>
      <c r="K3799" s="263"/>
      <c r="L3799" s="261"/>
    </row>
    <row r="3800" spans="3:12" ht="17.45" customHeight="1" x14ac:dyDescent="0.25">
      <c r="C3800" s="48"/>
      <c r="D3800" s="275"/>
      <c r="E3800" s="276"/>
      <c r="F3800" s="275"/>
      <c r="G3800" s="277"/>
      <c r="H3800" s="276"/>
      <c r="I3800" s="275"/>
      <c r="J3800" s="276"/>
      <c r="K3800" s="278"/>
      <c r="L3800" s="276"/>
    </row>
    <row r="3801" spans="3:12" ht="17.45" customHeight="1" x14ac:dyDescent="0.25">
      <c r="C3801" s="8"/>
      <c r="D3801" s="260"/>
      <c r="E3801" s="261"/>
      <c r="F3801" s="260"/>
      <c r="G3801" s="262"/>
      <c r="H3801" s="261"/>
      <c r="I3801" s="260"/>
      <c r="J3801" s="261"/>
      <c r="K3801" s="263"/>
      <c r="L3801" s="261"/>
    </row>
    <row r="3802" spans="3:12" ht="17.45" customHeight="1" x14ac:dyDescent="0.25">
      <c r="C3802" s="8"/>
      <c r="D3802" s="260"/>
      <c r="E3802" s="261"/>
      <c r="F3802" s="260"/>
      <c r="G3802" s="262"/>
      <c r="H3802" s="261"/>
      <c r="I3802" s="260"/>
      <c r="J3802" s="261"/>
      <c r="K3802" s="263"/>
      <c r="L3802" s="261"/>
    </row>
    <row r="3803" spans="3:12" ht="17.45" customHeight="1" x14ac:dyDescent="0.25">
      <c r="C3803" s="8"/>
      <c r="D3803" s="260"/>
      <c r="E3803" s="261"/>
      <c r="F3803" s="260"/>
      <c r="G3803" s="262"/>
      <c r="H3803" s="261"/>
      <c r="I3803" s="260"/>
      <c r="J3803" s="261"/>
      <c r="K3803" s="263"/>
      <c r="L3803" s="261"/>
    </row>
    <row r="3804" spans="3:12" ht="17.45" customHeight="1" x14ac:dyDescent="0.25">
      <c r="C3804" s="8"/>
      <c r="D3804" s="260"/>
      <c r="E3804" s="261"/>
      <c r="F3804" s="260"/>
      <c r="G3804" s="262"/>
      <c r="H3804" s="261"/>
      <c r="I3804" s="260"/>
      <c r="J3804" s="261"/>
      <c r="K3804" s="263"/>
      <c r="L3804" s="261"/>
    </row>
    <row r="3805" spans="3:12" ht="17.45" customHeight="1" x14ac:dyDescent="0.25">
      <c r="C3805" s="8"/>
      <c r="D3805" s="260"/>
      <c r="E3805" s="261"/>
      <c r="F3805" s="260"/>
      <c r="G3805" s="262"/>
      <c r="H3805" s="261"/>
      <c r="I3805" s="260"/>
      <c r="J3805" s="261"/>
      <c r="K3805" s="263"/>
      <c r="L3805" s="261"/>
    </row>
    <row r="3806" spans="3:12" ht="17.45" customHeight="1" x14ac:dyDescent="0.25">
      <c r="C3806" s="48"/>
      <c r="D3806" s="428"/>
      <c r="E3806" s="429"/>
      <c r="F3806" s="428"/>
      <c r="G3806" s="430"/>
      <c r="H3806" s="429"/>
      <c r="I3806" s="428"/>
      <c r="J3806" s="429"/>
      <c r="K3806" s="431"/>
      <c r="L3806" s="429"/>
    </row>
    <row r="3807" spans="3:12" ht="17.45" customHeight="1" x14ac:dyDescent="0.25">
      <c r="C3807" s="8"/>
      <c r="D3807" s="260"/>
      <c r="E3807" s="261"/>
      <c r="F3807" s="260"/>
      <c r="G3807" s="262"/>
      <c r="H3807" s="261"/>
      <c r="I3807" s="260"/>
      <c r="J3807" s="261"/>
      <c r="K3807" s="263"/>
      <c r="L3807" s="261"/>
    </row>
    <row r="3808" spans="3:12" ht="17.45" customHeight="1" x14ac:dyDescent="0.25">
      <c r="C3808" s="8"/>
      <c r="D3808" s="260"/>
      <c r="E3808" s="261"/>
      <c r="F3808" s="260"/>
      <c r="G3808" s="262"/>
      <c r="H3808" s="261"/>
      <c r="I3808" s="260"/>
      <c r="J3808" s="261"/>
      <c r="K3808" s="263"/>
      <c r="L3808" s="261"/>
    </row>
    <row r="3809" spans="3:12" ht="17.45" customHeight="1" x14ac:dyDescent="0.25">
      <c r="C3809" s="8"/>
      <c r="D3809" s="260"/>
      <c r="E3809" s="261"/>
      <c r="F3809" s="260"/>
      <c r="G3809" s="262"/>
      <c r="H3809" s="261"/>
      <c r="I3809" s="260"/>
      <c r="J3809" s="261"/>
      <c r="K3809" s="263"/>
      <c r="L3809" s="261"/>
    </row>
    <row r="3810" spans="3:12" ht="17.45" customHeight="1" x14ac:dyDescent="0.25">
      <c r="C3810" s="8"/>
      <c r="D3810" s="260"/>
      <c r="E3810" s="261"/>
      <c r="F3810" s="260"/>
      <c r="G3810" s="262"/>
      <c r="H3810" s="261"/>
      <c r="I3810" s="260"/>
      <c r="J3810" s="261"/>
      <c r="K3810" s="263"/>
      <c r="L3810" s="261"/>
    </row>
    <row r="3811" spans="3:12" ht="17.45" customHeight="1" x14ac:dyDescent="0.25">
      <c r="C3811" s="8"/>
      <c r="D3811" s="260"/>
      <c r="E3811" s="261"/>
      <c r="F3811" s="260"/>
      <c r="G3811" s="262"/>
      <c r="H3811" s="261"/>
      <c r="I3811" s="260"/>
      <c r="J3811" s="261"/>
      <c r="K3811" s="263"/>
      <c r="L3811" s="261"/>
    </row>
    <row r="3812" spans="3:12" ht="17.45" customHeight="1" x14ac:dyDescent="0.25">
      <c r="C3812" s="48"/>
      <c r="D3812" s="275"/>
      <c r="E3812" s="276"/>
      <c r="F3812" s="275"/>
      <c r="G3812" s="277"/>
      <c r="H3812" s="276"/>
      <c r="I3812" s="275"/>
      <c r="J3812" s="276"/>
      <c r="K3812" s="278"/>
      <c r="L3812" s="276"/>
    </row>
    <row r="3813" spans="3:12" ht="17.45" customHeight="1" x14ac:dyDescent="0.25">
      <c r="C3813" s="8"/>
      <c r="D3813" s="260"/>
      <c r="E3813" s="261"/>
      <c r="F3813" s="260"/>
      <c r="G3813" s="262"/>
      <c r="H3813" s="261"/>
      <c r="I3813" s="260"/>
      <c r="J3813" s="261"/>
      <c r="K3813" s="263"/>
      <c r="L3813" s="261"/>
    </row>
    <row r="3814" spans="3:12" ht="17.45" customHeight="1" x14ac:dyDescent="0.25">
      <c r="C3814" s="8"/>
      <c r="D3814" s="260"/>
      <c r="E3814" s="261"/>
      <c r="F3814" s="260"/>
      <c r="G3814" s="262"/>
      <c r="H3814" s="261"/>
      <c r="I3814" s="260"/>
      <c r="J3814" s="261"/>
      <c r="K3814" s="263"/>
      <c r="L3814" s="261"/>
    </row>
    <row r="3815" spans="3:12" ht="17.45" customHeight="1" x14ac:dyDescent="0.25">
      <c r="C3815" s="8"/>
      <c r="D3815" s="260"/>
      <c r="E3815" s="261"/>
      <c r="F3815" s="260"/>
      <c r="G3815" s="262"/>
      <c r="H3815" s="261"/>
      <c r="I3815" s="260"/>
      <c r="J3815" s="261"/>
      <c r="K3815" s="263"/>
      <c r="L3815" s="261"/>
    </row>
    <row r="3816" spans="3:12" ht="17.45" customHeight="1" x14ac:dyDescent="0.25">
      <c r="C3816" s="8"/>
      <c r="D3816" s="260"/>
      <c r="E3816" s="261"/>
      <c r="F3816" s="260"/>
      <c r="G3816" s="262"/>
      <c r="H3816" s="261"/>
      <c r="I3816" s="260"/>
      <c r="J3816" s="261"/>
      <c r="K3816" s="263"/>
      <c r="L3816" s="261"/>
    </row>
    <row r="3817" spans="3:12" ht="17.45" customHeight="1" x14ac:dyDescent="0.25">
      <c r="C3817" s="8"/>
      <c r="D3817" s="260"/>
      <c r="E3817" s="261"/>
      <c r="F3817" s="260"/>
      <c r="G3817" s="262"/>
      <c r="H3817" s="261"/>
      <c r="I3817" s="260"/>
      <c r="J3817" s="261"/>
      <c r="K3817" s="263"/>
      <c r="L3817" s="261"/>
    </row>
    <row r="3818" spans="3:12" ht="17.45" customHeight="1" x14ac:dyDescent="0.25">
      <c r="C3818" s="48"/>
      <c r="D3818" s="275"/>
      <c r="E3818" s="276"/>
      <c r="F3818" s="275"/>
      <c r="G3818" s="277"/>
      <c r="H3818" s="276"/>
      <c r="I3818" s="275"/>
      <c r="J3818" s="276"/>
      <c r="K3818" s="278"/>
      <c r="L3818" s="276"/>
    </row>
    <row r="3819" spans="3:12" ht="17.45" customHeight="1" x14ac:dyDescent="0.25">
      <c r="C3819" s="8"/>
      <c r="D3819" s="260"/>
      <c r="E3819" s="261"/>
      <c r="F3819" s="260"/>
      <c r="G3819" s="262"/>
      <c r="H3819" s="261"/>
      <c r="I3819" s="260"/>
      <c r="J3819" s="261"/>
      <c r="K3819" s="263"/>
      <c r="L3819" s="261"/>
    </row>
    <row r="3820" spans="3:12" ht="17.45" customHeight="1" x14ac:dyDescent="0.25">
      <c r="C3820" s="8"/>
      <c r="D3820" s="260"/>
      <c r="E3820" s="261"/>
      <c r="F3820" s="260"/>
      <c r="G3820" s="262"/>
      <c r="H3820" s="261"/>
      <c r="I3820" s="260"/>
      <c r="J3820" s="261"/>
      <c r="K3820" s="263"/>
      <c r="L3820" s="261"/>
    </row>
    <row r="3821" spans="3:12" ht="17.45" customHeight="1" x14ac:dyDescent="0.25">
      <c r="C3821" s="8"/>
      <c r="D3821" s="260"/>
      <c r="E3821" s="261"/>
      <c r="F3821" s="260"/>
      <c r="G3821" s="262"/>
      <c r="H3821" s="261"/>
      <c r="I3821" s="260"/>
      <c r="J3821" s="261"/>
      <c r="K3821" s="263"/>
      <c r="L3821" s="261"/>
    </row>
    <row r="3822" spans="3:12" ht="17.45" customHeight="1" x14ac:dyDescent="0.25">
      <c r="C3822" s="8"/>
      <c r="D3822" s="260"/>
      <c r="E3822" s="261"/>
      <c r="F3822" s="260"/>
      <c r="G3822" s="262"/>
      <c r="H3822" s="261"/>
      <c r="I3822" s="260"/>
      <c r="J3822" s="261"/>
      <c r="K3822" s="263"/>
      <c r="L3822" s="261"/>
    </row>
    <row r="3823" spans="3:12" ht="17.45" customHeight="1" x14ac:dyDescent="0.25">
      <c r="C3823" s="8"/>
      <c r="D3823" s="260"/>
      <c r="E3823" s="261"/>
      <c r="F3823" s="260"/>
      <c r="G3823" s="262"/>
      <c r="H3823" s="261"/>
      <c r="I3823" s="260"/>
      <c r="J3823" s="261"/>
      <c r="K3823" s="263"/>
      <c r="L3823" s="261"/>
    </row>
    <row r="3824" spans="3:12" ht="17.45" customHeight="1" x14ac:dyDescent="0.25">
      <c r="C3824" s="48"/>
      <c r="D3824" s="428"/>
      <c r="E3824" s="429"/>
      <c r="F3824" s="428"/>
      <c r="G3824" s="430"/>
      <c r="H3824" s="429"/>
      <c r="I3824" s="428"/>
      <c r="J3824" s="429"/>
      <c r="K3824" s="431"/>
      <c r="L3824" s="429"/>
    </row>
    <row r="3825" spans="3:12" ht="17.45" customHeight="1" x14ac:dyDescent="0.25">
      <c r="C3825" s="8"/>
      <c r="D3825" s="260"/>
      <c r="E3825" s="261"/>
      <c r="F3825" s="260"/>
      <c r="G3825" s="262"/>
      <c r="H3825" s="261"/>
      <c r="I3825" s="260"/>
      <c r="J3825" s="261"/>
      <c r="K3825" s="263"/>
      <c r="L3825" s="261"/>
    </row>
    <row r="3826" spans="3:12" ht="17.45" customHeight="1" x14ac:dyDescent="0.25">
      <c r="C3826" s="8"/>
      <c r="D3826" s="260"/>
      <c r="E3826" s="261"/>
      <c r="F3826" s="260"/>
      <c r="G3826" s="262"/>
      <c r="H3826" s="261"/>
      <c r="I3826" s="260"/>
      <c r="J3826" s="261"/>
      <c r="K3826" s="263"/>
      <c r="L3826" s="261"/>
    </row>
    <row r="3827" spans="3:12" ht="17.45" customHeight="1" x14ac:dyDescent="0.25">
      <c r="C3827" s="8"/>
      <c r="D3827" s="260"/>
      <c r="E3827" s="261"/>
      <c r="F3827" s="260"/>
      <c r="G3827" s="262"/>
      <c r="H3827" s="261"/>
      <c r="I3827" s="260"/>
      <c r="J3827" s="261"/>
      <c r="K3827" s="263"/>
      <c r="L3827" s="261"/>
    </row>
    <row r="3828" spans="3:12" ht="17.45" customHeight="1" x14ac:dyDescent="0.25">
      <c r="C3828" s="8"/>
      <c r="D3828" s="260"/>
      <c r="E3828" s="261"/>
      <c r="F3828" s="260"/>
      <c r="G3828" s="262"/>
      <c r="H3828" s="261"/>
      <c r="I3828" s="260"/>
      <c r="J3828" s="261"/>
      <c r="K3828" s="263"/>
      <c r="L3828" s="261"/>
    </row>
    <row r="3829" spans="3:12" ht="17.45" customHeight="1" x14ac:dyDescent="0.25">
      <c r="C3829" s="8"/>
      <c r="D3829" s="260"/>
      <c r="E3829" s="261"/>
      <c r="F3829" s="260"/>
      <c r="G3829" s="262"/>
      <c r="H3829" s="261"/>
      <c r="I3829" s="260"/>
      <c r="J3829" s="261"/>
      <c r="K3829" s="263"/>
      <c r="L3829" s="261"/>
    </row>
    <row r="3830" spans="3:12" ht="17.45" customHeight="1" x14ac:dyDescent="0.25">
      <c r="C3830" s="48"/>
      <c r="D3830" s="275"/>
      <c r="E3830" s="276"/>
      <c r="F3830" s="275"/>
      <c r="G3830" s="277"/>
      <c r="H3830" s="276"/>
      <c r="I3830" s="275"/>
      <c r="J3830" s="276"/>
      <c r="K3830" s="278"/>
      <c r="L3830" s="276"/>
    </row>
    <row r="3831" spans="3:12" ht="17.45" customHeight="1" x14ac:dyDescent="0.25">
      <c r="C3831" s="8"/>
      <c r="D3831" s="260"/>
      <c r="E3831" s="261"/>
      <c r="F3831" s="260"/>
      <c r="G3831" s="262"/>
      <c r="H3831" s="261"/>
      <c r="I3831" s="260"/>
      <c r="J3831" s="261"/>
      <c r="K3831" s="263"/>
      <c r="L3831" s="261"/>
    </row>
    <row r="3832" spans="3:12" ht="17.45" customHeight="1" x14ac:dyDescent="0.25">
      <c r="C3832" s="8"/>
      <c r="D3832" s="260"/>
      <c r="E3832" s="261"/>
      <c r="F3832" s="260"/>
      <c r="G3832" s="262"/>
      <c r="H3832" s="261"/>
      <c r="I3832" s="260"/>
      <c r="J3832" s="261"/>
      <c r="K3832" s="263"/>
      <c r="L3832" s="261"/>
    </row>
    <row r="3833" spans="3:12" ht="17.45" customHeight="1" x14ac:dyDescent="0.25">
      <c r="C3833" s="8"/>
      <c r="D3833" s="260"/>
      <c r="E3833" s="261"/>
      <c r="F3833" s="260"/>
      <c r="G3833" s="262"/>
      <c r="H3833" s="261"/>
      <c r="I3833" s="260"/>
      <c r="J3833" s="261"/>
      <c r="K3833" s="263"/>
      <c r="L3833" s="261"/>
    </row>
    <row r="3834" spans="3:12" ht="17.45" customHeight="1" x14ac:dyDescent="0.25">
      <c r="C3834" s="8"/>
      <c r="D3834" s="260"/>
      <c r="E3834" s="261"/>
      <c r="F3834" s="260"/>
      <c r="G3834" s="262"/>
      <c r="H3834" s="261"/>
      <c r="I3834" s="260"/>
      <c r="J3834" s="261"/>
      <c r="K3834" s="263"/>
      <c r="L3834" s="261"/>
    </row>
    <row r="3835" spans="3:12" ht="17.45" customHeight="1" x14ac:dyDescent="0.25">
      <c r="C3835" s="8"/>
      <c r="D3835" s="260"/>
      <c r="E3835" s="261"/>
      <c r="F3835" s="260"/>
      <c r="G3835" s="262"/>
      <c r="H3835" s="261"/>
      <c r="I3835" s="260"/>
      <c r="J3835" s="261"/>
      <c r="K3835" s="263"/>
      <c r="L3835" s="261"/>
    </row>
    <row r="3836" spans="3:12" ht="17.45" customHeight="1" x14ac:dyDescent="0.25">
      <c r="C3836" s="48"/>
      <c r="D3836" s="275"/>
      <c r="E3836" s="276"/>
      <c r="F3836" s="275"/>
      <c r="G3836" s="277"/>
      <c r="H3836" s="276"/>
      <c r="I3836" s="275"/>
      <c r="J3836" s="276"/>
      <c r="K3836" s="278"/>
      <c r="L3836" s="276"/>
    </row>
    <row r="3837" spans="3:12" ht="17.45" customHeight="1" x14ac:dyDescent="0.25">
      <c r="C3837" s="8"/>
      <c r="D3837" s="260"/>
      <c r="E3837" s="261"/>
      <c r="F3837" s="260"/>
      <c r="G3837" s="262"/>
      <c r="H3837" s="261"/>
      <c r="I3837" s="260"/>
      <c r="J3837" s="261"/>
      <c r="K3837" s="263"/>
      <c r="L3837" s="261"/>
    </row>
    <row r="3838" spans="3:12" ht="17.45" customHeight="1" x14ac:dyDescent="0.25">
      <c r="C3838" s="8"/>
      <c r="D3838" s="260"/>
      <c r="E3838" s="261"/>
      <c r="F3838" s="260"/>
      <c r="G3838" s="262"/>
      <c r="H3838" s="261"/>
      <c r="I3838" s="260"/>
      <c r="J3838" s="261"/>
      <c r="K3838" s="263"/>
      <c r="L3838" s="261"/>
    </row>
    <row r="3839" spans="3:12" ht="17.45" customHeight="1" x14ac:dyDescent="0.25">
      <c r="C3839" s="8"/>
      <c r="D3839" s="260"/>
      <c r="E3839" s="261"/>
      <c r="F3839" s="260"/>
      <c r="G3839" s="262"/>
      <c r="H3839" s="261"/>
      <c r="I3839" s="260"/>
      <c r="J3839" s="261"/>
      <c r="K3839" s="263"/>
      <c r="L3839" s="261"/>
    </row>
    <row r="3840" spans="3:12" ht="17.45" customHeight="1" x14ac:dyDescent="0.25">
      <c r="C3840" s="8"/>
      <c r="D3840" s="260"/>
      <c r="E3840" s="261"/>
      <c r="F3840" s="260"/>
      <c r="G3840" s="262"/>
      <c r="H3840" s="261"/>
      <c r="I3840" s="260"/>
      <c r="J3840" s="261"/>
      <c r="K3840" s="263"/>
      <c r="L3840" s="261"/>
    </row>
    <row r="3841" spans="3:12" ht="17.45" customHeight="1" x14ac:dyDescent="0.25">
      <c r="C3841" s="8"/>
      <c r="D3841" s="260"/>
      <c r="E3841" s="261"/>
      <c r="F3841" s="260"/>
      <c r="G3841" s="262"/>
      <c r="H3841" s="261"/>
      <c r="I3841" s="260"/>
      <c r="J3841" s="261"/>
      <c r="K3841" s="263"/>
      <c r="L3841" s="261"/>
    </row>
    <row r="3842" spans="3:12" ht="17.45" customHeight="1" x14ac:dyDescent="0.25">
      <c r="C3842" s="48"/>
      <c r="D3842" s="275"/>
      <c r="E3842" s="276"/>
      <c r="F3842" s="275"/>
      <c r="G3842" s="277"/>
      <c r="H3842" s="276"/>
      <c r="I3842" s="275"/>
      <c r="J3842" s="276"/>
      <c r="K3842" s="278"/>
      <c r="L3842" s="276"/>
    </row>
    <row r="3843" spans="3:12" ht="17.45" customHeight="1" x14ac:dyDescent="0.25">
      <c r="C3843" s="8"/>
      <c r="D3843" s="260"/>
      <c r="E3843" s="261"/>
      <c r="F3843" s="260"/>
      <c r="G3843" s="262"/>
      <c r="H3843" s="261"/>
      <c r="I3843" s="260"/>
      <c r="J3843" s="261"/>
      <c r="K3843" s="263"/>
      <c r="L3843" s="261"/>
    </row>
    <row r="3844" spans="3:12" ht="17.45" customHeight="1" x14ac:dyDescent="0.25">
      <c r="C3844" s="8"/>
      <c r="D3844" s="260"/>
      <c r="E3844" s="261"/>
      <c r="F3844" s="260"/>
      <c r="G3844" s="262"/>
      <c r="H3844" s="261"/>
      <c r="I3844" s="260"/>
      <c r="J3844" s="261"/>
      <c r="K3844" s="263"/>
      <c r="L3844" s="261"/>
    </row>
    <row r="3845" spans="3:12" ht="17.45" customHeight="1" x14ac:dyDescent="0.25">
      <c r="C3845" s="8"/>
      <c r="D3845" s="260"/>
      <c r="E3845" s="261"/>
      <c r="F3845" s="260"/>
      <c r="G3845" s="262"/>
      <c r="H3845" s="261"/>
      <c r="I3845" s="260"/>
      <c r="J3845" s="261"/>
      <c r="K3845" s="263"/>
      <c r="L3845" s="261"/>
    </row>
    <row r="3846" spans="3:12" ht="17.45" customHeight="1" x14ac:dyDescent="0.25">
      <c r="C3846" s="8"/>
      <c r="D3846" s="260"/>
      <c r="E3846" s="261"/>
      <c r="F3846" s="260"/>
      <c r="G3846" s="262"/>
      <c r="H3846" s="261"/>
      <c r="I3846" s="260"/>
      <c r="J3846" s="261"/>
      <c r="K3846" s="263"/>
      <c r="L3846" s="261"/>
    </row>
    <row r="3847" spans="3:12" ht="17.45" customHeight="1" x14ac:dyDescent="0.25">
      <c r="C3847" s="8"/>
      <c r="D3847" s="260"/>
      <c r="E3847" s="261"/>
      <c r="F3847" s="260"/>
      <c r="G3847" s="262"/>
      <c r="H3847" s="261"/>
      <c r="I3847" s="260"/>
      <c r="J3847" s="261"/>
      <c r="K3847" s="263"/>
      <c r="L3847" s="261"/>
    </row>
    <row r="3848" spans="3:12" ht="17.45" customHeight="1" x14ac:dyDescent="0.25">
      <c r="C3848" s="48"/>
      <c r="D3848" s="275"/>
      <c r="E3848" s="276"/>
      <c r="F3848" s="275"/>
      <c r="G3848" s="277"/>
      <c r="H3848" s="276"/>
      <c r="I3848" s="275"/>
      <c r="J3848" s="276"/>
      <c r="K3848" s="278"/>
      <c r="L3848" s="276"/>
    </row>
    <row r="3849" spans="3:12" ht="17.45" customHeight="1" x14ac:dyDescent="0.25">
      <c r="C3849" s="8"/>
      <c r="D3849" s="260"/>
      <c r="E3849" s="261"/>
      <c r="F3849" s="260"/>
      <c r="G3849" s="262"/>
      <c r="H3849" s="261"/>
      <c r="I3849" s="260"/>
      <c r="J3849" s="261"/>
      <c r="K3849" s="263"/>
      <c r="L3849" s="261"/>
    </row>
    <row r="3850" spans="3:12" ht="17.45" customHeight="1" x14ac:dyDescent="0.25">
      <c r="C3850" s="8"/>
      <c r="D3850" s="260"/>
      <c r="E3850" s="261"/>
      <c r="F3850" s="260"/>
      <c r="G3850" s="262"/>
      <c r="H3850" s="261"/>
      <c r="I3850" s="260"/>
      <c r="J3850" s="261"/>
      <c r="K3850" s="263"/>
      <c r="L3850" s="261"/>
    </row>
    <row r="3851" spans="3:12" ht="17.45" customHeight="1" x14ac:dyDescent="0.25">
      <c r="C3851" s="8"/>
      <c r="D3851" s="260"/>
      <c r="E3851" s="261"/>
      <c r="F3851" s="260"/>
      <c r="G3851" s="262"/>
      <c r="H3851" s="261"/>
      <c r="I3851" s="260"/>
      <c r="J3851" s="261"/>
      <c r="K3851" s="263"/>
      <c r="L3851" s="261"/>
    </row>
    <row r="3852" spans="3:12" ht="17.45" customHeight="1" x14ac:dyDescent="0.25">
      <c r="C3852" s="8"/>
      <c r="D3852" s="260"/>
      <c r="E3852" s="261"/>
      <c r="F3852" s="260"/>
      <c r="G3852" s="262"/>
      <c r="H3852" s="261"/>
      <c r="I3852" s="260"/>
      <c r="J3852" s="261"/>
      <c r="K3852" s="263"/>
      <c r="L3852" s="261"/>
    </row>
    <row r="3853" spans="3:12" ht="17.45" customHeight="1" x14ac:dyDescent="0.25">
      <c r="C3853" s="8"/>
      <c r="D3853" s="260"/>
      <c r="E3853" s="261"/>
      <c r="F3853" s="260"/>
      <c r="G3853" s="262"/>
      <c r="H3853" s="261"/>
      <c r="I3853" s="260"/>
      <c r="J3853" s="261"/>
      <c r="K3853" s="263"/>
      <c r="L3853" s="261"/>
    </row>
    <row r="3854" spans="3:12" ht="17.45" customHeight="1" x14ac:dyDescent="0.25">
      <c r="C3854" s="48"/>
      <c r="D3854" s="275"/>
      <c r="E3854" s="276"/>
      <c r="F3854" s="275"/>
      <c r="G3854" s="277"/>
      <c r="H3854" s="276"/>
      <c r="I3854" s="275"/>
      <c r="J3854" s="276"/>
      <c r="K3854" s="278"/>
      <c r="L3854" s="276"/>
    </row>
    <row r="3855" spans="3:12" ht="17.45" customHeight="1" x14ac:dyDescent="0.25">
      <c r="C3855" s="8"/>
      <c r="D3855" s="260"/>
      <c r="E3855" s="261"/>
      <c r="F3855" s="260"/>
      <c r="G3855" s="262"/>
      <c r="H3855" s="261"/>
      <c r="I3855" s="260"/>
      <c r="J3855" s="261"/>
      <c r="K3855" s="263"/>
      <c r="L3855" s="261"/>
    </row>
    <row r="3856" spans="3:12" ht="17.45" customHeight="1" x14ac:dyDescent="0.25">
      <c r="C3856" s="8"/>
      <c r="D3856" s="260"/>
      <c r="E3856" s="261"/>
      <c r="F3856" s="260"/>
      <c r="G3856" s="262"/>
      <c r="H3856" s="261"/>
      <c r="I3856" s="260"/>
      <c r="J3856" s="261"/>
      <c r="K3856" s="263"/>
      <c r="L3856" s="261"/>
    </row>
    <row r="3857" spans="3:12" ht="17.45" customHeight="1" x14ac:dyDescent="0.25">
      <c r="C3857" s="8"/>
      <c r="D3857" s="260"/>
      <c r="E3857" s="261"/>
      <c r="F3857" s="260"/>
      <c r="G3857" s="262"/>
      <c r="H3857" s="261"/>
      <c r="I3857" s="260"/>
      <c r="J3857" s="261"/>
      <c r="K3857" s="263"/>
      <c r="L3857" s="261"/>
    </row>
    <row r="3858" spans="3:12" ht="17.45" customHeight="1" x14ac:dyDescent="0.25">
      <c r="C3858" s="8"/>
      <c r="D3858" s="260"/>
      <c r="E3858" s="261"/>
      <c r="F3858" s="260"/>
      <c r="G3858" s="262"/>
      <c r="H3858" s="261"/>
      <c r="I3858" s="260"/>
      <c r="J3858" s="261"/>
      <c r="K3858" s="263"/>
      <c r="L3858" s="261"/>
    </row>
    <row r="3859" spans="3:12" ht="17.45" customHeight="1" x14ac:dyDescent="0.25">
      <c r="C3859" s="8"/>
      <c r="D3859" s="260"/>
      <c r="E3859" s="261"/>
      <c r="F3859" s="260"/>
      <c r="G3859" s="262"/>
      <c r="H3859" s="261"/>
      <c r="I3859" s="260"/>
      <c r="J3859" s="261"/>
      <c r="K3859" s="263"/>
      <c r="L3859" s="261"/>
    </row>
    <row r="3860" spans="3:12" ht="17.45" customHeight="1" x14ac:dyDescent="0.25">
      <c r="C3860" s="48"/>
      <c r="D3860" s="428"/>
      <c r="E3860" s="429"/>
      <c r="F3860" s="428"/>
      <c r="G3860" s="430"/>
      <c r="H3860" s="429"/>
      <c r="I3860" s="428"/>
      <c r="J3860" s="429"/>
      <c r="K3860" s="431"/>
      <c r="L3860" s="429"/>
    </row>
    <row r="3861" spans="3:12" ht="17.45" customHeight="1" x14ac:dyDescent="0.25">
      <c r="C3861" s="8"/>
      <c r="D3861" s="260"/>
      <c r="E3861" s="261"/>
      <c r="F3861" s="260"/>
      <c r="G3861" s="262"/>
      <c r="H3861" s="261"/>
      <c r="I3861" s="260"/>
      <c r="J3861" s="261"/>
      <c r="K3861" s="263"/>
      <c r="L3861" s="261"/>
    </row>
    <row r="3862" spans="3:12" ht="17.45" customHeight="1" x14ac:dyDescent="0.25">
      <c r="C3862" s="8"/>
      <c r="D3862" s="260"/>
      <c r="E3862" s="261"/>
      <c r="F3862" s="260"/>
      <c r="G3862" s="262"/>
      <c r="H3862" s="261"/>
      <c r="I3862" s="260"/>
      <c r="J3862" s="261"/>
      <c r="K3862" s="263"/>
      <c r="L3862" s="261"/>
    </row>
    <row r="3863" spans="3:12" ht="17.45" customHeight="1" x14ac:dyDescent="0.25">
      <c r="C3863" s="8"/>
      <c r="D3863" s="260"/>
      <c r="E3863" s="261"/>
      <c r="F3863" s="260"/>
      <c r="G3863" s="262"/>
      <c r="H3863" s="261"/>
      <c r="I3863" s="260"/>
      <c r="J3863" s="261"/>
      <c r="K3863" s="263"/>
      <c r="L3863" s="261"/>
    </row>
    <row r="3864" spans="3:12" ht="17.45" customHeight="1" x14ac:dyDescent="0.25">
      <c r="C3864" s="8"/>
      <c r="D3864" s="260"/>
      <c r="E3864" s="261"/>
      <c r="F3864" s="260"/>
      <c r="G3864" s="262"/>
      <c r="H3864" s="261"/>
      <c r="I3864" s="260"/>
      <c r="J3864" s="261"/>
      <c r="K3864" s="263"/>
      <c r="L3864" s="261"/>
    </row>
    <row r="3865" spans="3:12" ht="17.45" customHeight="1" x14ac:dyDescent="0.25">
      <c r="C3865" s="8"/>
      <c r="D3865" s="260"/>
      <c r="E3865" s="261"/>
      <c r="F3865" s="260"/>
      <c r="G3865" s="262"/>
      <c r="H3865" s="261"/>
      <c r="I3865" s="260"/>
      <c r="J3865" s="261"/>
      <c r="K3865" s="263"/>
      <c r="L3865" s="261"/>
    </row>
    <row r="3866" spans="3:12" ht="17.45" customHeight="1" x14ac:dyDescent="0.25">
      <c r="C3866" s="48"/>
      <c r="D3866" s="275"/>
      <c r="E3866" s="276"/>
      <c r="F3866" s="275"/>
      <c r="G3866" s="277"/>
      <c r="H3866" s="276"/>
      <c r="I3866" s="275"/>
      <c r="J3866" s="276"/>
      <c r="K3866" s="278"/>
      <c r="L3866" s="276"/>
    </row>
    <row r="3867" spans="3:12" ht="17.45" customHeight="1" x14ac:dyDescent="0.25">
      <c r="C3867" s="8"/>
      <c r="D3867" s="260"/>
      <c r="E3867" s="261"/>
      <c r="F3867" s="260"/>
      <c r="G3867" s="262"/>
      <c r="H3867" s="261"/>
      <c r="I3867" s="260"/>
      <c r="J3867" s="261"/>
      <c r="K3867" s="263"/>
      <c r="L3867" s="261"/>
    </row>
    <row r="3868" spans="3:12" ht="17.45" customHeight="1" x14ac:dyDescent="0.25">
      <c r="C3868" s="8"/>
      <c r="D3868" s="260"/>
      <c r="E3868" s="261"/>
      <c r="F3868" s="260"/>
      <c r="G3868" s="262"/>
      <c r="H3868" s="261"/>
      <c r="I3868" s="260"/>
      <c r="J3868" s="261"/>
      <c r="K3868" s="263"/>
      <c r="L3868" s="261"/>
    </row>
    <row r="3869" spans="3:12" ht="17.45" customHeight="1" x14ac:dyDescent="0.25">
      <c r="C3869" s="8"/>
      <c r="D3869" s="260"/>
      <c r="E3869" s="261"/>
      <c r="F3869" s="260"/>
      <c r="G3869" s="262"/>
      <c r="H3869" s="261"/>
      <c r="I3869" s="260"/>
      <c r="J3869" s="261"/>
      <c r="K3869" s="263"/>
      <c r="L3869" s="261"/>
    </row>
    <row r="3870" spans="3:12" ht="17.45" customHeight="1" x14ac:dyDescent="0.25">
      <c r="C3870" s="8"/>
      <c r="D3870" s="260"/>
      <c r="E3870" s="261"/>
      <c r="F3870" s="260"/>
      <c r="G3870" s="262"/>
      <c r="H3870" s="261"/>
      <c r="I3870" s="260"/>
      <c r="J3870" s="261"/>
      <c r="K3870" s="263"/>
      <c r="L3870" s="261"/>
    </row>
    <row r="3871" spans="3:12" ht="17.45" customHeight="1" x14ac:dyDescent="0.25">
      <c r="C3871" s="8"/>
      <c r="D3871" s="260"/>
      <c r="E3871" s="261"/>
      <c r="F3871" s="260"/>
      <c r="G3871" s="262"/>
      <c r="H3871" s="261"/>
      <c r="I3871" s="260"/>
      <c r="J3871" s="261"/>
      <c r="K3871" s="263"/>
      <c r="L3871" s="261"/>
    </row>
    <row r="3872" spans="3:12" ht="17.45" customHeight="1" x14ac:dyDescent="0.25">
      <c r="C3872" s="48"/>
      <c r="D3872" s="275"/>
      <c r="E3872" s="276"/>
      <c r="F3872" s="275"/>
      <c r="G3872" s="277"/>
      <c r="H3872" s="276"/>
      <c r="I3872" s="275"/>
      <c r="J3872" s="276"/>
      <c r="K3872" s="278"/>
      <c r="L3872" s="276"/>
    </row>
    <row r="3873" spans="3:12" ht="17.45" customHeight="1" x14ac:dyDescent="0.25">
      <c r="C3873" s="8"/>
      <c r="D3873" s="260"/>
      <c r="E3873" s="261"/>
      <c r="F3873" s="260"/>
      <c r="G3873" s="262"/>
      <c r="H3873" s="261"/>
      <c r="I3873" s="260"/>
      <c r="J3873" s="261"/>
      <c r="K3873" s="263"/>
      <c r="L3873" s="261"/>
    </row>
    <row r="3874" spans="3:12" ht="17.45" customHeight="1" x14ac:dyDescent="0.25">
      <c r="C3874" s="8"/>
      <c r="D3874" s="260"/>
      <c r="E3874" s="261"/>
      <c r="F3874" s="260"/>
      <c r="G3874" s="262"/>
      <c r="H3874" s="261"/>
      <c r="I3874" s="260"/>
      <c r="J3874" s="261"/>
      <c r="K3874" s="263"/>
      <c r="L3874" s="261"/>
    </row>
    <row r="3875" spans="3:12" ht="17.45" customHeight="1" x14ac:dyDescent="0.25">
      <c r="C3875" s="8"/>
      <c r="D3875" s="260"/>
      <c r="E3875" s="261"/>
      <c r="F3875" s="260"/>
      <c r="G3875" s="262"/>
      <c r="H3875" s="261"/>
      <c r="I3875" s="260"/>
      <c r="J3875" s="261"/>
      <c r="K3875" s="263"/>
      <c r="L3875" s="261"/>
    </row>
    <row r="3876" spans="3:12" ht="17.45" customHeight="1" x14ac:dyDescent="0.25">
      <c r="C3876" s="8"/>
      <c r="D3876" s="260"/>
      <c r="E3876" s="261"/>
      <c r="F3876" s="260"/>
      <c r="G3876" s="262"/>
      <c r="H3876" s="261"/>
      <c r="I3876" s="260"/>
      <c r="J3876" s="261"/>
      <c r="K3876" s="263"/>
      <c r="L3876" s="261"/>
    </row>
    <row r="3877" spans="3:12" ht="17.45" customHeight="1" x14ac:dyDescent="0.25">
      <c r="C3877" s="8"/>
      <c r="D3877" s="260"/>
      <c r="E3877" s="261"/>
      <c r="F3877" s="260"/>
      <c r="G3877" s="262"/>
      <c r="H3877" s="261"/>
      <c r="I3877" s="260"/>
      <c r="J3877" s="261"/>
      <c r="K3877" s="263"/>
      <c r="L3877" s="261"/>
    </row>
    <row r="3878" spans="3:12" ht="17.45" customHeight="1" x14ac:dyDescent="0.25">
      <c r="C3878" s="48"/>
      <c r="D3878" s="275"/>
      <c r="E3878" s="276"/>
      <c r="F3878" s="275"/>
      <c r="G3878" s="277"/>
      <c r="H3878" s="276"/>
      <c r="I3878" s="275"/>
      <c r="J3878" s="276"/>
      <c r="K3878" s="278"/>
      <c r="L3878" s="276"/>
    </row>
    <row r="3879" spans="3:12" ht="17.45" customHeight="1" x14ac:dyDescent="0.25">
      <c r="C3879" s="8"/>
      <c r="D3879" s="260"/>
      <c r="E3879" s="261"/>
      <c r="F3879" s="260"/>
      <c r="G3879" s="262"/>
      <c r="H3879" s="261"/>
      <c r="I3879" s="260"/>
      <c r="J3879" s="261"/>
      <c r="K3879" s="263"/>
      <c r="L3879" s="261"/>
    </row>
    <row r="3880" spans="3:12" ht="17.45" customHeight="1" x14ac:dyDescent="0.25">
      <c r="C3880" s="8"/>
      <c r="D3880" s="260"/>
      <c r="E3880" s="261"/>
      <c r="F3880" s="260"/>
      <c r="G3880" s="262"/>
      <c r="H3880" s="261"/>
      <c r="I3880" s="260"/>
      <c r="J3880" s="261"/>
      <c r="K3880" s="263"/>
      <c r="L3880" s="261"/>
    </row>
    <row r="3881" spans="3:12" ht="17.45" customHeight="1" x14ac:dyDescent="0.25">
      <c r="C3881" s="8"/>
      <c r="D3881" s="260"/>
      <c r="E3881" s="261"/>
      <c r="F3881" s="260"/>
      <c r="G3881" s="262"/>
      <c r="H3881" s="261"/>
      <c r="I3881" s="260"/>
      <c r="J3881" s="261"/>
      <c r="K3881" s="263"/>
      <c r="L3881" s="261"/>
    </row>
    <row r="3882" spans="3:12" ht="17.45" customHeight="1" x14ac:dyDescent="0.25">
      <c r="C3882" s="8"/>
      <c r="D3882" s="260"/>
      <c r="E3882" s="261"/>
      <c r="F3882" s="260"/>
      <c r="G3882" s="262"/>
      <c r="H3882" s="261"/>
      <c r="I3882" s="260"/>
      <c r="J3882" s="261"/>
      <c r="K3882" s="263"/>
      <c r="L3882" s="261"/>
    </row>
    <row r="3883" spans="3:12" ht="17.45" customHeight="1" x14ac:dyDescent="0.25">
      <c r="C3883" s="8"/>
      <c r="D3883" s="260"/>
      <c r="E3883" s="261"/>
      <c r="F3883" s="260"/>
      <c r="G3883" s="262"/>
      <c r="H3883" s="261"/>
      <c r="I3883" s="260"/>
      <c r="J3883" s="261"/>
      <c r="K3883" s="263"/>
      <c r="L3883" s="261"/>
    </row>
    <row r="3884" spans="3:12" ht="17.45" customHeight="1" x14ac:dyDescent="0.25">
      <c r="C3884" s="48"/>
      <c r="D3884" s="428"/>
      <c r="E3884" s="429"/>
      <c r="F3884" s="428"/>
      <c r="G3884" s="430"/>
      <c r="H3884" s="429"/>
      <c r="I3884" s="428"/>
      <c r="J3884" s="429"/>
      <c r="K3884" s="431"/>
      <c r="L3884" s="429"/>
    </row>
    <row r="3885" spans="3:12" ht="17.45" customHeight="1" x14ac:dyDescent="0.25">
      <c r="C3885" s="8"/>
      <c r="D3885" s="260"/>
      <c r="E3885" s="261"/>
      <c r="F3885" s="260"/>
      <c r="G3885" s="262"/>
      <c r="H3885" s="261"/>
      <c r="I3885" s="260"/>
      <c r="J3885" s="261"/>
      <c r="K3885" s="263"/>
      <c r="L3885" s="261"/>
    </row>
    <row r="3886" spans="3:12" ht="17.45" customHeight="1" x14ac:dyDescent="0.25">
      <c r="C3886" s="8"/>
      <c r="D3886" s="260"/>
      <c r="E3886" s="261"/>
      <c r="F3886" s="260"/>
      <c r="G3886" s="262"/>
      <c r="H3886" s="261"/>
      <c r="I3886" s="260"/>
      <c r="J3886" s="261"/>
      <c r="K3886" s="263"/>
      <c r="L3886" s="261"/>
    </row>
    <row r="3887" spans="3:12" ht="17.45" customHeight="1" x14ac:dyDescent="0.25">
      <c r="C3887" s="8"/>
      <c r="D3887" s="260"/>
      <c r="E3887" s="261"/>
      <c r="F3887" s="260"/>
      <c r="G3887" s="262"/>
      <c r="H3887" s="261"/>
      <c r="I3887" s="260"/>
      <c r="J3887" s="261"/>
      <c r="K3887" s="263"/>
      <c r="L3887" s="261"/>
    </row>
    <row r="3888" spans="3:12" ht="17.45" customHeight="1" x14ac:dyDescent="0.25">
      <c r="C3888" s="8"/>
      <c r="D3888" s="260"/>
      <c r="E3888" s="261"/>
      <c r="F3888" s="260"/>
      <c r="G3888" s="262"/>
      <c r="H3888" s="261"/>
      <c r="I3888" s="260"/>
      <c r="J3888" s="261"/>
      <c r="K3888" s="263"/>
      <c r="L3888" s="261"/>
    </row>
    <row r="3889" spans="3:12" ht="17.45" customHeight="1" x14ac:dyDescent="0.25">
      <c r="C3889" s="8"/>
      <c r="D3889" s="260"/>
      <c r="E3889" s="261"/>
      <c r="F3889" s="260"/>
      <c r="G3889" s="262"/>
      <c r="H3889" s="261"/>
      <c r="I3889" s="260"/>
      <c r="J3889" s="261"/>
      <c r="K3889" s="263"/>
      <c r="L3889" s="261"/>
    </row>
    <row r="3890" spans="3:12" ht="17.45" customHeight="1" x14ac:dyDescent="0.25">
      <c r="C3890" s="48"/>
      <c r="D3890" s="275"/>
      <c r="E3890" s="276"/>
      <c r="F3890" s="275"/>
      <c r="G3890" s="277"/>
      <c r="H3890" s="276"/>
      <c r="I3890" s="275"/>
      <c r="J3890" s="276"/>
      <c r="K3890" s="278"/>
      <c r="L3890" s="276"/>
    </row>
    <row r="3891" spans="3:12" ht="17.45" customHeight="1" x14ac:dyDescent="0.25">
      <c r="C3891" s="8"/>
      <c r="D3891" s="260"/>
      <c r="E3891" s="261"/>
      <c r="F3891" s="260"/>
      <c r="G3891" s="262"/>
      <c r="H3891" s="261"/>
      <c r="I3891" s="260"/>
      <c r="J3891" s="261"/>
      <c r="K3891" s="263"/>
      <c r="L3891" s="261"/>
    </row>
    <row r="3892" spans="3:12" ht="17.45" customHeight="1" x14ac:dyDescent="0.25">
      <c r="C3892" s="8"/>
      <c r="D3892" s="260"/>
      <c r="E3892" s="261"/>
      <c r="F3892" s="260"/>
      <c r="G3892" s="262"/>
      <c r="H3892" s="261"/>
      <c r="I3892" s="260"/>
      <c r="J3892" s="261"/>
      <c r="K3892" s="263"/>
      <c r="L3892" s="261"/>
    </row>
    <row r="3893" spans="3:12" ht="17.45" customHeight="1" x14ac:dyDescent="0.25">
      <c r="C3893" s="8"/>
      <c r="D3893" s="260"/>
      <c r="E3893" s="261"/>
      <c r="F3893" s="260"/>
      <c r="G3893" s="262"/>
      <c r="H3893" s="261"/>
      <c r="I3893" s="260"/>
      <c r="J3893" s="261"/>
      <c r="K3893" s="263"/>
      <c r="L3893" s="261"/>
    </row>
    <row r="3894" spans="3:12" ht="17.45" customHeight="1" x14ac:dyDescent="0.25">
      <c r="C3894" s="8"/>
      <c r="D3894" s="260"/>
      <c r="E3894" s="261"/>
      <c r="F3894" s="260"/>
      <c r="G3894" s="262"/>
      <c r="H3894" s="261"/>
      <c r="I3894" s="260"/>
      <c r="J3894" s="261"/>
      <c r="K3894" s="263"/>
      <c r="L3894" s="261"/>
    </row>
    <row r="3895" spans="3:12" ht="17.45" customHeight="1" x14ac:dyDescent="0.25">
      <c r="C3895" s="8"/>
      <c r="D3895" s="260"/>
      <c r="E3895" s="261"/>
      <c r="F3895" s="260"/>
      <c r="G3895" s="262"/>
      <c r="H3895" s="261"/>
      <c r="I3895" s="260"/>
      <c r="J3895" s="261"/>
      <c r="K3895" s="263"/>
      <c r="L3895" s="261"/>
    </row>
    <row r="3896" spans="3:12" ht="17.45" customHeight="1" x14ac:dyDescent="0.25">
      <c r="C3896" s="48"/>
      <c r="D3896" s="275"/>
      <c r="E3896" s="276"/>
      <c r="F3896" s="275"/>
      <c r="G3896" s="277"/>
      <c r="H3896" s="276"/>
      <c r="I3896" s="275"/>
      <c r="J3896" s="276"/>
      <c r="K3896" s="278"/>
      <c r="L3896" s="276"/>
    </row>
    <row r="3897" spans="3:12" ht="17.45" customHeight="1" x14ac:dyDescent="0.25">
      <c r="C3897" s="8"/>
      <c r="D3897" s="260"/>
      <c r="E3897" s="261"/>
      <c r="F3897" s="260"/>
      <c r="G3897" s="262"/>
      <c r="H3897" s="261"/>
      <c r="I3897" s="260"/>
      <c r="J3897" s="261"/>
      <c r="K3897" s="263"/>
      <c r="L3897" s="261"/>
    </row>
    <row r="3898" spans="3:12" ht="17.45" customHeight="1" x14ac:dyDescent="0.25">
      <c r="C3898" s="8"/>
      <c r="D3898" s="260"/>
      <c r="E3898" s="261"/>
      <c r="F3898" s="260"/>
      <c r="G3898" s="262"/>
      <c r="H3898" s="261"/>
      <c r="I3898" s="260"/>
      <c r="J3898" s="261"/>
      <c r="K3898" s="263"/>
      <c r="L3898" s="261"/>
    </row>
    <row r="3899" spans="3:12" ht="17.45" customHeight="1" x14ac:dyDescent="0.25">
      <c r="C3899" s="8"/>
      <c r="D3899" s="260"/>
      <c r="E3899" s="261"/>
      <c r="F3899" s="260"/>
      <c r="G3899" s="262"/>
      <c r="H3899" s="261"/>
      <c r="I3899" s="260"/>
      <c r="J3899" s="261"/>
      <c r="K3899" s="263"/>
      <c r="L3899" s="261"/>
    </row>
    <row r="3900" spans="3:12" ht="17.45" customHeight="1" x14ac:dyDescent="0.25">
      <c r="C3900" s="8"/>
      <c r="D3900" s="260"/>
      <c r="E3900" s="261"/>
      <c r="F3900" s="260"/>
      <c r="G3900" s="262"/>
      <c r="H3900" s="261"/>
      <c r="I3900" s="260"/>
      <c r="J3900" s="261"/>
      <c r="K3900" s="263"/>
      <c r="L3900" s="261"/>
    </row>
    <row r="3901" spans="3:12" ht="17.45" customHeight="1" x14ac:dyDescent="0.25">
      <c r="C3901" s="8"/>
      <c r="D3901" s="260"/>
      <c r="E3901" s="261"/>
      <c r="F3901" s="260"/>
      <c r="G3901" s="262"/>
      <c r="H3901" s="261"/>
      <c r="I3901" s="260"/>
      <c r="J3901" s="261"/>
      <c r="K3901" s="263"/>
      <c r="L3901" s="261"/>
    </row>
    <row r="3902" spans="3:12" ht="17.45" customHeight="1" x14ac:dyDescent="0.25">
      <c r="C3902" s="48"/>
      <c r="D3902" s="428"/>
      <c r="E3902" s="429"/>
      <c r="F3902" s="428"/>
      <c r="G3902" s="430"/>
      <c r="H3902" s="429"/>
      <c r="I3902" s="428"/>
      <c r="J3902" s="429"/>
      <c r="K3902" s="431"/>
      <c r="L3902" s="429"/>
    </row>
    <row r="3903" spans="3:12" ht="17.45" customHeight="1" x14ac:dyDescent="0.25">
      <c r="C3903" s="8"/>
      <c r="D3903" s="260"/>
      <c r="E3903" s="261"/>
      <c r="F3903" s="260"/>
      <c r="G3903" s="262"/>
      <c r="H3903" s="261"/>
      <c r="I3903" s="260"/>
      <c r="J3903" s="261"/>
      <c r="K3903" s="263"/>
      <c r="L3903" s="261"/>
    </row>
    <row r="3904" spans="3:12" ht="17.45" customHeight="1" x14ac:dyDescent="0.25">
      <c r="C3904" s="8"/>
      <c r="D3904" s="260"/>
      <c r="E3904" s="261"/>
      <c r="F3904" s="260"/>
      <c r="G3904" s="262"/>
      <c r="H3904" s="261"/>
      <c r="I3904" s="260"/>
      <c r="J3904" s="261"/>
      <c r="K3904" s="263"/>
      <c r="L3904" s="261"/>
    </row>
    <row r="3905" spans="3:12" ht="17.45" customHeight="1" x14ac:dyDescent="0.25">
      <c r="C3905" s="8"/>
      <c r="D3905" s="260"/>
      <c r="E3905" s="261"/>
      <c r="F3905" s="260"/>
      <c r="G3905" s="262"/>
      <c r="H3905" s="261"/>
      <c r="I3905" s="260"/>
      <c r="J3905" s="261"/>
      <c r="K3905" s="263"/>
      <c r="L3905" s="261"/>
    </row>
    <row r="3906" spans="3:12" ht="17.45" customHeight="1" x14ac:dyDescent="0.25">
      <c r="C3906" s="8"/>
      <c r="D3906" s="260"/>
      <c r="E3906" s="261"/>
      <c r="F3906" s="260"/>
      <c r="G3906" s="262"/>
      <c r="H3906" s="261"/>
      <c r="I3906" s="260"/>
      <c r="J3906" s="261"/>
      <c r="K3906" s="263"/>
      <c r="L3906" s="261"/>
    </row>
    <row r="3907" spans="3:12" ht="17.45" customHeight="1" x14ac:dyDescent="0.25">
      <c r="C3907" s="8"/>
      <c r="D3907" s="260"/>
      <c r="E3907" s="261"/>
      <c r="F3907" s="260"/>
      <c r="G3907" s="262"/>
      <c r="H3907" s="261"/>
      <c r="I3907" s="260"/>
      <c r="J3907" s="261"/>
      <c r="K3907" s="263"/>
      <c r="L3907" s="261"/>
    </row>
    <row r="3908" spans="3:12" ht="17.45" customHeight="1" x14ac:dyDescent="0.25">
      <c r="C3908" s="48"/>
      <c r="D3908" s="275"/>
      <c r="E3908" s="276"/>
      <c r="F3908" s="275"/>
      <c r="G3908" s="277"/>
      <c r="H3908" s="276"/>
      <c r="I3908" s="275"/>
      <c r="J3908" s="276"/>
      <c r="K3908" s="278"/>
      <c r="L3908" s="276"/>
    </row>
    <row r="3909" spans="3:12" ht="17.45" customHeight="1" x14ac:dyDescent="0.25">
      <c r="C3909" s="8"/>
      <c r="D3909" s="260"/>
      <c r="E3909" s="261"/>
      <c r="F3909" s="260"/>
      <c r="G3909" s="262"/>
      <c r="H3909" s="261"/>
      <c r="I3909" s="260"/>
      <c r="J3909" s="261"/>
      <c r="K3909" s="263"/>
      <c r="L3909" s="261"/>
    </row>
    <row r="3910" spans="3:12" ht="17.45" customHeight="1" x14ac:dyDescent="0.25">
      <c r="C3910" s="8"/>
      <c r="D3910" s="260"/>
      <c r="E3910" s="261"/>
      <c r="F3910" s="260"/>
      <c r="G3910" s="262"/>
      <c r="H3910" s="261"/>
      <c r="I3910" s="260"/>
      <c r="J3910" s="261"/>
      <c r="K3910" s="263"/>
      <c r="L3910" s="261"/>
    </row>
    <row r="3911" spans="3:12" ht="17.45" customHeight="1" x14ac:dyDescent="0.25">
      <c r="C3911" s="8"/>
      <c r="D3911" s="260"/>
      <c r="E3911" s="261"/>
      <c r="F3911" s="260"/>
      <c r="G3911" s="262"/>
      <c r="H3911" s="261"/>
      <c r="I3911" s="260"/>
      <c r="J3911" s="261"/>
      <c r="K3911" s="263"/>
      <c r="L3911" s="261"/>
    </row>
    <row r="3912" spans="3:12" ht="17.45" customHeight="1" x14ac:dyDescent="0.25">
      <c r="C3912" s="8"/>
      <c r="D3912" s="260"/>
      <c r="E3912" s="261"/>
      <c r="F3912" s="260"/>
      <c r="G3912" s="262"/>
      <c r="H3912" s="261"/>
      <c r="I3912" s="260"/>
      <c r="J3912" s="261"/>
      <c r="K3912" s="263"/>
      <c r="L3912" s="261"/>
    </row>
    <row r="3913" spans="3:12" ht="17.45" customHeight="1" x14ac:dyDescent="0.25">
      <c r="C3913" s="8"/>
      <c r="D3913" s="260"/>
      <c r="E3913" s="261"/>
      <c r="F3913" s="260"/>
      <c r="G3913" s="262"/>
      <c r="H3913" s="261"/>
      <c r="I3913" s="260"/>
      <c r="J3913" s="261"/>
      <c r="K3913" s="263"/>
      <c r="L3913" s="261"/>
    </row>
    <row r="3914" spans="3:12" ht="17.45" customHeight="1" x14ac:dyDescent="0.25">
      <c r="C3914" s="48"/>
      <c r="D3914" s="275"/>
      <c r="E3914" s="276"/>
      <c r="F3914" s="275"/>
      <c r="G3914" s="277"/>
      <c r="H3914" s="276"/>
      <c r="I3914" s="275"/>
      <c r="J3914" s="276"/>
      <c r="K3914" s="278"/>
      <c r="L3914" s="276"/>
    </row>
    <row r="3915" spans="3:12" ht="17.45" customHeight="1" x14ac:dyDescent="0.25">
      <c r="C3915" s="8"/>
      <c r="D3915" s="260"/>
      <c r="E3915" s="261"/>
      <c r="F3915" s="260"/>
      <c r="G3915" s="262"/>
      <c r="H3915" s="261"/>
      <c r="I3915" s="260"/>
      <c r="J3915" s="261"/>
      <c r="K3915" s="263"/>
      <c r="L3915" s="261"/>
    </row>
    <row r="3916" spans="3:12" ht="17.45" customHeight="1" x14ac:dyDescent="0.25">
      <c r="C3916" s="8"/>
      <c r="D3916" s="260"/>
      <c r="E3916" s="261"/>
      <c r="F3916" s="260"/>
      <c r="G3916" s="262"/>
      <c r="H3916" s="261"/>
      <c r="I3916" s="260"/>
      <c r="J3916" s="261"/>
      <c r="K3916" s="263"/>
      <c r="L3916" s="261"/>
    </row>
    <row r="3917" spans="3:12" ht="17.45" customHeight="1" x14ac:dyDescent="0.25">
      <c r="C3917" s="8"/>
      <c r="D3917" s="260"/>
      <c r="E3917" s="261"/>
      <c r="F3917" s="260"/>
      <c r="G3917" s="262"/>
      <c r="H3917" s="261"/>
      <c r="I3917" s="260"/>
      <c r="J3917" s="261"/>
      <c r="K3917" s="263"/>
      <c r="L3917" s="261"/>
    </row>
    <row r="3918" spans="3:12" ht="17.45" customHeight="1" x14ac:dyDescent="0.25">
      <c r="C3918" s="8"/>
      <c r="D3918" s="260"/>
      <c r="E3918" s="261"/>
      <c r="F3918" s="260"/>
      <c r="G3918" s="262"/>
      <c r="H3918" s="261"/>
      <c r="I3918" s="260"/>
      <c r="J3918" s="261"/>
      <c r="K3918" s="263"/>
      <c r="L3918" s="261"/>
    </row>
    <row r="3919" spans="3:12" ht="17.45" customHeight="1" x14ac:dyDescent="0.25">
      <c r="C3919" s="8"/>
      <c r="D3919" s="260"/>
      <c r="E3919" s="261"/>
      <c r="F3919" s="260"/>
      <c r="G3919" s="262"/>
      <c r="H3919" s="261"/>
      <c r="I3919" s="260"/>
      <c r="J3919" s="261"/>
      <c r="K3919" s="263"/>
      <c r="L3919" s="261"/>
    </row>
    <row r="3920" spans="3:12" ht="17.45" customHeight="1" x14ac:dyDescent="0.25">
      <c r="C3920" s="48"/>
      <c r="D3920" s="275"/>
      <c r="E3920" s="276"/>
      <c r="F3920" s="275"/>
      <c r="G3920" s="277"/>
      <c r="H3920" s="276"/>
      <c r="I3920" s="275"/>
      <c r="J3920" s="276"/>
      <c r="K3920" s="278"/>
      <c r="L3920" s="276"/>
    </row>
    <row r="3921" spans="3:12" ht="17.45" customHeight="1" x14ac:dyDescent="0.25">
      <c r="C3921" s="8"/>
      <c r="D3921" s="260"/>
      <c r="E3921" s="261"/>
      <c r="F3921" s="260"/>
      <c r="G3921" s="262"/>
      <c r="H3921" s="261"/>
      <c r="I3921" s="260"/>
      <c r="J3921" s="261"/>
      <c r="K3921" s="263"/>
      <c r="L3921" s="261"/>
    </row>
    <row r="3922" spans="3:12" ht="17.45" customHeight="1" x14ac:dyDescent="0.25">
      <c r="C3922" s="8"/>
      <c r="D3922" s="260"/>
      <c r="E3922" s="261"/>
      <c r="F3922" s="260"/>
      <c r="G3922" s="262"/>
      <c r="H3922" s="261"/>
      <c r="I3922" s="260"/>
      <c r="J3922" s="261"/>
      <c r="K3922" s="263"/>
      <c r="L3922" s="261"/>
    </row>
    <row r="3923" spans="3:12" ht="17.45" customHeight="1" x14ac:dyDescent="0.25">
      <c r="C3923" s="8"/>
      <c r="D3923" s="260"/>
      <c r="E3923" s="261"/>
      <c r="F3923" s="260"/>
      <c r="G3923" s="262"/>
      <c r="H3923" s="261"/>
      <c r="I3923" s="260"/>
      <c r="J3923" s="261"/>
      <c r="K3923" s="263"/>
      <c r="L3923" s="261"/>
    </row>
    <row r="3924" spans="3:12" ht="17.45" customHeight="1" x14ac:dyDescent="0.25">
      <c r="C3924" s="8"/>
      <c r="D3924" s="260"/>
      <c r="E3924" s="261"/>
      <c r="F3924" s="260"/>
      <c r="G3924" s="262"/>
      <c r="H3924" s="261"/>
      <c r="I3924" s="260"/>
      <c r="J3924" s="261"/>
      <c r="K3924" s="263"/>
      <c r="L3924" s="261"/>
    </row>
    <row r="3925" spans="3:12" ht="17.45" customHeight="1" x14ac:dyDescent="0.25">
      <c r="C3925" s="8"/>
      <c r="D3925" s="260"/>
      <c r="E3925" s="261"/>
      <c r="F3925" s="260"/>
      <c r="G3925" s="262"/>
      <c r="H3925" s="261"/>
      <c r="I3925" s="260"/>
      <c r="J3925" s="261"/>
      <c r="K3925" s="263"/>
      <c r="L3925" s="261"/>
    </row>
    <row r="3926" spans="3:12" ht="17.45" customHeight="1" x14ac:dyDescent="0.25">
      <c r="C3926" s="48"/>
      <c r="D3926" s="275"/>
      <c r="E3926" s="276"/>
      <c r="F3926" s="275"/>
      <c r="G3926" s="277"/>
      <c r="H3926" s="276"/>
      <c r="I3926" s="275"/>
      <c r="J3926" s="276"/>
      <c r="K3926" s="278"/>
      <c r="L3926" s="276"/>
    </row>
    <row r="3927" spans="3:12" ht="17.45" customHeight="1" x14ac:dyDescent="0.25">
      <c r="C3927" s="8"/>
      <c r="D3927" s="260"/>
      <c r="E3927" s="261"/>
      <c r="F3927" s="260"/>
      <c r="G3927" s="262"/>
      <c r="H3927" s="261"/>
      <c r="I3927" s="260"/>
      <c r="J3927" s="261"/>
      <c r="K3927" s="263"/>
      <c r="L3927" s="261"/>
    </row>
    <row r="3928" spans="3:12" ht="17.45" customHeight="1" x14ac:dyDescent="0.25">
      <c r="C3928" s="8"/>
      <c r="D3928" s="260"/>
      <c r="E3928" s="261"/>
      <c r="F3928" s="260"/>
      <c r="G3928" s="262"/>
      <c r="H3928" s="261"/>
      <c r="I3928" s="260"/>
      <c r="J3928" s="261"/>
      <c r="K3928" s="263"/>
      <c r="L3928" s="261"/>
    </row>
    <row r="3929" spans="3:12" ht="17.45" customHeight="1" x14ac:dyDescent="0.25">
      <c r="C3929" s="8"/>
      <c r="D3929" s="260"/>
      <c r="E3929" s="261"/>
      <c r="F3929" s="260"/>
      <c r="G3929" s="262"/>
      <c r="H3929" s="261"/>
      <c r="I3929" s="260"/>
      <c r="J3929" s="261"/>
      <c r="K3929" s="263"/>
      <c r="L3929" s="261"/>
    </row>
    <row r="3930" spans="3:12" ht="17.45" customHeight="1" x14ac:dyDescent="0.25">
      <c r="C3930" s="8"/>
      <c r="D3930" s="260"/>
      <c r="E3930" s="261"/>
      <c r="F3930" s="260"/>
      <c r="G3930" s="262"/>
      <c r="H3930" s="261"/>
      <c r="I3930" s="260"/>
      <c r="J3930" s="261"/>
      <c r="K3930" s="263"/>
      <c r="L3930" s="261"/>
    </row>
    <row r="3931" spans="3:12" ht="17.45" customHeight="1" x14ac:dyDescent="0.25">
      <c r="C3931" s="8"/>
      <c r="D3931" s="260"/>
      <c r="E3931" s="261"/>
      <c r="F3931" s="260"/>
      <c r="G3931" s="262"/>
      <c r="H3931" s="261"/>
      <c r="I3931" s="260"/>
      <c r="J3931" s="261"/>
      <c r="K3931" s="263"/>
      <c r="L3931" s="261"/>
    </row>
    <row r="3932" spans="3:12" ht="17.45" customHeight="1" x14ac:dyDescent="0.25">
      <c r="C3932" s="48"/>
      <c r="D3932" s="275"/>
      <c r="E3932" s="276"/>
      <c r="F3932" s="275"/>
      <c r="G3932" s="277"/>
      <c r="H3932" s="276"/>
      <c r="I3932" s="275"/>
      <c r="J3932" s="276"/>
      <c r="K3932" s="278"/>
      <c r="L3932" s="276"/>
    </row>
    <row r="3933" spans="3:12" ht="17.45" customHeight="1" x14ac:dyDescent="0.25">
      <c r="C3933" s="8"/>
      <c r="D3933" s="260"/>
      <c r="E3933" s="261"/>
      <c r="F3933" s="260"/>
      <c r="G3933" s="262"/>
      <c r="H3933" s="261"/>
      <c r="I3933" s="260"/>
      <c r="J3933" s="261"/>
      <c r="K3933" s="263"/>
      <c r="L3933" s="261"/>
    </row>
    <row r="3934" spans="3:12" ht="17.45" customHeight="1" x14ac:dyDescent="0.25">
      <c r="C3934" s="8"/>
      <c r="D3934" s="260"/>
      <c r="E3934" s="261"/>
      <c r="F3934" s="260"/>
      <c r="G3934" s="262"/>
      <c r="H3934" s="261"/>
      <c r="I3934" s="260"/>
      <c r="J3934" s="261"/>
      <c r="K3934" s="263"/>
      <c r="L3934" s="261"/>
    </row>
    <row r="3935" spans="3:12" ht="17.45" customHeight="1" x14ac:dyDescent="0.25">
      <c r="C3935" s="8"/>
      <c r="D3935" s="260"/>
      <c r="E3935" s="261"/>
      <c r="F3935" s="260"/>
      <c r="G3935" s="262"/>
      <c r="H3935" s="261"/>
      <c r="I3935" s="260"/>
      <c r="J3935" s="261"/>
      <c r="K3935" s="263"/>
      <c r="L3935" s="261"/>
    </row>
    <row r="3936" spans="3:12" ht="17.45" customHeight="1" x14ac:dyDescent="0.25">
      <c r="C3936" s="8"/>
      <c r="D3936" s="260"/>
      <c r="E3936" s="261"/>
      <c r="F3936" s="260"/>
      <c r="G3936" s="262"/>
      <c r="H3936" s="261"/>
      <c r="I3936" s="260"/>
      <c r="J3936" s="261"/>
      <c r="K3936" s="263"/>
      <c r="L3936" s="261"/>
    </row>
    <row r="3937" spans="3:12" ht="17.45" customHeight="1" x14ac:dyDescent="0.25">
      <c r="C3937" s="8"/>
      <c r="D3937" s="260"/>
      <c r="E3937" s="261"/>
      <c r="F3937" s="260"/>
      <c r="G3937" s="262"/>
      <c r="H3937" s="261"/>
      <c r="I3937" s="260"/>
      <c r="J3937" s="261"/>
      <c r="K3937" s="263"/>
      <c r="L3937" s="261"/>
    </row>
    <row r="3938" spans="3:12" ht="17.45" customHeight="1" x14ac:dyDescent="0.25">
      <c r="C3938" s="48"/>
      <c r="D3938" s="428"/>
      <c r="E3938" s="429"/>
      <c r="F3938" s="428"/>
      <c r="G3938" s="430"/>
      <c r="H3938" s="429"/>
      <c r="I3938" s="428"/>
      <c r="J3938" s="429"/>
      <c r="K3938" s="431"/>
      <c r="L3938" s="429"/>
    </row>
    <row r="3939" spans="3:12" ht="17.45" customHeight="1" x14ac:dyDescent="0.25">
      <c r="C3939" s="8"/>
      <c r="D3939" s="260"/>
      <c r="E3939" s="261"/>
      <c r="F3939" s="260"/>
      <c r="G3939" s="262"/>
      <c r="H3939" s="261"/>
      <c r="I3939" s="260"/>
      <c r="J3939" s="261"/>
      <c r="K3939" s="263"/>
      <c r="L3939" s="261"/>
    </row>
    <row r="3940" spans="3:12" ht="17.45" customHeight="1" x14ac:dyDescent="0.25">
      <c r="C3940" s="8"/>
      <c r="D3940" s="260"/>
      <c r="E3940" s="261"/>
      <c r="F3940" s="260"/>
      <c r="G3940" s="262"/>
      <c r="H3940" s="261"/>
      <c r="I3940" s="260"/>
      <c r="J3940" s="261"/>
      <c r="K3940" s="263"/>
      <c r="L3940" s="261"/>
    </row>
    <row r="3941" spans="3:12" ht="17.45" customHeight="1" x14ac:dyDescent="0.25">
      <c r="C3941" s="8"/>
      <c r="D3941" s="260"/>
      <c r="E3941" s="261"/>
      <c r="F3941" s="260"/>
      <c r="G3941" s="262"/>
      <c r="H3941" s="261"/>
      <c r="I3941" s="260"/>
      <c r="J3941" s="261"/>
      <c r="K3941" s="263"/>
      <c r="L3941" s="261"/>
    </row>
    <row r="3942" spans="3:12" ht="17.45" customHeight="1" x14ac:dyDescent="0.25">
      <c r="C3942" s="8"/>
      <c r="D3942" s="260"/>
      <c r="E3942" s="261"/>
      <c r="F3942" s="260"/>
      <c r="G3942" s="262"/>
      <c r="H3942" s="261"/>
      <c r="I3942" s="260"/>
      <c r="J3942" s="261"/>
      <c r="K3942" s="263"/>
      <c r="L3942" s="261"/>
    </row>
    <row r="3943" spans="3:12" ht="17.45" customHeight="1" x14ac:dyDescent="0.25">
      <c r="C3943" s="8"/>
      <c r="D3943" s="260"/>
      <c r="E3943" s="261"/>
      <c r="F3943" s="260"/>
      <c r="G3943" s="262"/>
      <c r="H3943" s="261"/>
      <c r="I3943" s="260"/>
      <c r="J3943" s="261"/>
      <c r="K3943" s="263"/>
      <c r="L3943" s="261"/>
    </row>
    <row r="3944" spans="3:12" ht="17.45" customHeight="1" x14ac:dyDescent="0.25">
      <c r="C3944" s="48"/>
      <c r="D3944" s="275"/>
      <c r="E3944" s="276"/>
      <c r="F3944" s="275"/>
      <c r="G3944" s="277"/>
      <c r="H3944" s="276"/>
      <c r="I3944" s="275"/>
      <c r="J3944" s="276"/>
      <c r="K3944" s="278"/>
      <c r="L3944" s="276"/>
    </row>
    <row r="3945" spans="3:12" ht="17.45" customHeight="1" x14ac:dyDescent="0.25">
      <c r="C3945" s="8"/>
      <c r="D3945" s="260"/>
      <c r="E3945" s="261"/>
      <c r="F3945" s="260"/>
      <c r="G3945" s="262"/>
      <c r="H3945" s="261"/>
      <c r="I3945" s="260"/>
      <c r="J3945" s="261"/>
      <c r="K3945" s="263"/>
      <c r="L3945" s="261"/>
    </row>
    <row r="3946" spans="3:12" ht="17.45" customHeight="1" x14ac:dyDescent="0.25">
      <c r="C3946" s="8"/>
      <c r="D3946" s="260"/>
      <c r="E3946" s="261"/>
      <c r="F3946" s="260"/>
      <c r="G3946" s="262"/>
      <c r="H3946" s="261"/>
      <c r="I3946" s="260"/>
      <c r="J3946" s="261"/>
      <c r="K3946" s="263"/>
      <c r="L3946" s="261"/>
    </row>
    <row r="3947" spans="3:12" ht="17.45" customHeight="1" x14ac:dyDescent="0.25">
      <c r="C3947" s="8"/>
      <c r="D3947" s="260"/>
      <c r="E3947" s="261"/>
      <c r="F3947" s="260"/>
      <c r="G3947" s="262"/>
      <c r="H3947" s="261"/>
      <c r="I3947" s="260"/>
      <c r="J3947" s="261"/>
      <c r="K3947" s="263"/>
      <c r="L3947" s="261"/>
    </row>
    <row r="3948" spans="3:12" ht="17.45" customHeight="1" x14ac:dyDescent="0.25">
      <c r="C3948" s="8"/>
      <c r="D3948" s="260"/>
      <c r="E3948" s="261"/>
      <c r="F3948" s="260"/>
      <c r="G3948" s="262"/>
      <c r="H3948" s="261"/>
      <c r="I3948" s="260"/>
      <c r="J3948" s="261"/>
      <c r="K3948" s="263"/>
      <c r="L3948" s="261"/>
    </row>
    <row r="3949" spans="3:12" ht="17.45" customHeight="1" x14ac:dyDescent="0.25">
      <c r="C3949" s="8"/>
      <c r="D3949" s="260"/>
      <c r="E3949" s="261"/>
      <c r="F3949" s="260"/>
      <c r="G3949" s="262"/>
      <c r="H3949" s="261"/>
      <c r="I3949" s="260"/>
      <c r="J3949" s="261"/>
      <c r="K3949" s="263"/>
      <c r="L3949" s="261"/>
    </row>
    <row r="3950" spans="3:12" ht="17.45" customHeight="1" x14ac:dyDescent="0.25">
      <c r="C3950" s="48"/>
      <c r="D3950" s="275"/>
      <c r="E3950" s="276"/>
      <c r="F3950" s="275"/>
      <c r="G3950" s="277"/>
      <c r="H3950" s="276"/>
      <c r="I3950" s="275"/>
      <c r="J3950" s="276"/>
      <c r="K3950" s="278"/>
      <c r="L3950" s="276"/>
    </row>
    <row r="3951" spans="3:12" ht="17.45" customHeight="1" x14ac:dyDescent="0.25">
      <c r="C3951" s="8"/>
      <c r="D3951" s="260"/>
      <c r="E3951" s="261"/>
      <c r="F3951" s="260"/>
      <c r="G3951" s="262"/>
      <c r="H3951" s="261"/>
      <c r="I3951" s="260"/>
      <c r="J3951" s="261"/>
      <c r="K3951" s="263"/>
      <c r="L3951" s="261"/>
    </row>
    <row r="3952" spans="3:12" ht="17.45" customHeight="1" x14ac:dyDescent="0.25">
      <c r="C3952" s="8"/>
      <c r="D3952" s="260"/>
      <c r="E3952" s="261"/>
      <c r="F3952" s="260"/>
      <c r="G3952" s="262"/>
      <c r="H3952" s="261"/>
      <c r="I3952" s="260"/>
      <c r="J3952" s="261"/>
      <c r="K3952" s="263"/>
      <c r="L3952" s="261"/>
    </row>
    <row r="3953" spans="3:12" ht="17.45" customHeight="1" x14ac:dyDescent="0.25">
      <c r="C3953" s="8"/>
      <c r="D3953" s="260"/>
      <c r="E3953" s="261"/>
      <c r="F3953" s="260"/>
      <c r="G3953" s="262"/>
      <c r="H3953" s="261"/>
      <c r="I3953" s="260"/>
      <c r="J3953" s="261"/>
      <c r="K3953" s="263"/>
      <c r="L3953" s="261"/>
    </row>
    <row r="3954" spans="3:12" ht="17.45" customHeight="1" x14ac:dyDescent="0.25">
      <c r="C3954" s="8"/>
      <c r="D3954" s="260"/>
      <c r="E3954" s="261"/>
      <c r="F3954" s="260"/>
      <c r="G3954" s="262"/>
      <c r="H3954" s="261"/>
      <c r="I3954" s="260"/>
      <c r="J3954" s="261"/>
      <c r="K3954" s="263"/>
      <c r="L3954" s="261"/>
    </row>
    <row r="3955" spans="3:12" ht="17.45" customHeight="1" x14ac:dyDescent="0.25">
      <c r="C3955" s="8"/>
      <c r="D3955" s="260"/>
      <c r="E3955" s="261"/>
      <c r="F3955" s="260"/>
      <c r="G3955" s="262"/>
      <c r="H3955" s="261"/>
      <c r="I3955" s="260"/>
      <c r="J3955" s="261"/>
      <c r="K3955" s="263"/>
      <c r="L3955" s="261"/>
    </row>
    <row r="3956" spans="3:12" ht="17.45" customHeight="1" x14ac:dyDescent="0.25">
      <c r="C3956" s="48"/>
      <c r="D3956" s="275"/>
      <c r="E3956" s="276"/>
      <c r="F3956" s="275"/>
      <c r="G3956" s="277"/>
      <c r="H3956" s="276"/>
      <c r="I3956" s="275"/>
      <c r="J3956" s="276"/>
      <c r="K3956" s="278"/>
      <c r="L3956" s="276"/>
    </row>
    <row r="3957" spans="3:12" ht="17.45" customHeight="1" x14ac:dyDescent="0.25">
      <c r="C3957" s="8"/>
      <c r="D3957" s="260"/>
      <c r="E3957" s="261"/>
      <c r="F3957" s="260"/>
      <c r="G3957" s="262"/>
      <c r="H3957" s="261"/>
      <c r="I3957" s="260"/>
      <c r="J3957" s="261"/>
      <c r="K3957" s="263"/>
      <c r="L3957" s="261"/>
    </row>
    <row r="3958" spans="3:12" ht="17.45" customHeight="1" x14ac:dyDescent="0.25">
      <c r="C3958" s="8"/>
      <c r="D3958" s="260"/>
      <c r="E3958" s="261"/>
      <c r="F3958" s="260"/>
      <c r="G3958" s="262"/>
      <c r="H3958" s="261"/>
      <c r="I3958" s="260"/>
      <c r="J3958" s="261"/>
      <c r="K3958" s="263"/>
      <c r="L3958" s="261"/>
    </row>
    <row r="3959" spans="3:12" ht="17.45" customHeight="1" x14ac:dyDescent="0.25">
      <c r="C3959" s="8"/>
      <c r="D3959" s="260"/>
      <c r="E3959" s="261"/>
      <c r="F3959" s="260"/>
      <c r="G3959" s="262"/>
      <c r="H3959" s="261"/>
      <c r="I3959" s="260"/>
      <c r="J3959" s="261"/>
      <c r="K3959" s="263"/>
      <c r="L3959" s="261"/>
    </row>
    <row r="3960" spans="3:12" ht="17.45" customHeight="1" x14ac:dyDescent="0.25">
      <c r="C3960" s="8"/>
      <c r="D3960" s="260"/>
      <c r="E3960" s="261"/>
      <c r="F3960" s="260"/>
      <c r="G3960" s="262"/>
      <c r="H3960" s="261"/>
      <c r="I3960" s="260"/>
      <c r="J3960" s="261"/>
      <c r="K3960" s="263"/>
      <c r="L3960" s="261"/>
    </row>
    <row r="3961" spans="3:12" ht="17.45" customHeight="1" x14ac:dyDescent="0.25">
      <c r="C3961" s="8"/>
      <c r="D3961" s="260"/>
      <c r="E3961" s="261"/>
      <c r="F3961" s="260"/>
      <c r="G3961" s="262"/>
      <c r="H3961" s="261"/>
      <c r="I3961" s="260"/>
      <c r="J3961" s="261"/>
      <c r="K3961" s="263"/>
      <c r="L3961" s="261"/>
    </row>
    <row r="3962" spans="3:12" ht="17.45" customHeight="1" x14ac:dyDescent="0.25">
      <c r="C3962" s="48"/>
      <c r="D3962" s="428"/>
      <c r="E3962" s="429"/>
      <c r="F3962" s="428"/>
      <c r="G3962" s="430"/>
      <c r="H3962" s="429"/>
      <c r="I3962" s="428"/>
      <c r="J3962" s="429"/>
      <c r="K3962" s="431"/>
      <c r="L3962" s="429"/>
    </row>
    <row r="3963" spans="3:12" ht="17.45" customHeight="1" x14ac:dyDescent="0.25">
      <c r="C3963" s="8"/>
      <c r="D3963" s="260"/>
      <c r="E3963" s="261"/>
      <c r="F3963" s="260"/>
      <c r="G3963" s="262"/>
      <c r="H3963" s="261"/>
      <c r="I3963" s="260"/>
      <c r="J3963" s="261"/>
      <c r="K3963" s="263"/>
      <c r="L3963" s="261"/>
    </row>
    <row r="3964" spans="3:12" ht="17.45" customHeight="1" x14ac:dyDescent="0.25">
      <c r="C3964" s="8"/>
      <c r="D3964" s="260"/>
      <c r="E3964" s="261"/>
      <c r="F3964" s="260"/>
      <c r="G3964" s="262"/>
      <c r="H3964" s="261"/>
      <c r="I3964" s="260"/>
      <c r="J3964" s="261"/>
      <c r="K3964" s="263"/>
      <c r="L3964" s="261"/>
    </row>
    <row r="3965" spans="3:12" ht="17.45" customHeight="1" x14ac:dyDescent="0.25">
      <c r="C3965" s="8"/>
      <c r="D3965" s="260"/>
      <c r="E3965" s="261"/>
      <c r="F3965" s="260"/>
      <c r="G3965" s="262"/>
      <c r="H3965" s="261"/>
      <c r="I3965" s="260"/>
      <c r="J3965" s="261"/>
      <c r="K3965" s="263"/>
      <c r="L3965" s="261"/>
    </row>
    <row r="3966" spans="3:12" ht="17.45" customHeight="1" x14ac:dyDescent="0.25">
      <c r="C3966" s="8"/>
      <c r="D3966" s="260"/>
      <c r="E3966" s="261"/>
      <c r="F3966" s="260"/>
      <c r="G3966" s="262"/>
      <c r="H3966" s="261"/>
      <c r="I3966" s="260"/>
      <c r="J3966" s="261"/>
      <c r="K3966" s="263"/>
      <c r="L3966" s="261"/>
    </row>
    <row r="3967" spans="3:12" ht="17.45" customHeight="1" x14ac:dyDescent="0.25">
      <c r="C3967" s="8"/>
      <c r="D3967" s="260"/>
      <c r="E3967" s="261"/>
      <c r="F3967" s="260"/>
      <c r="G3967" s="262"/>
      <c r="H3967" s="261"/>
      <c r="I3967" s="260"/>
      <c r="J3967" s="261"/>
      <c r="K3967" s="263"/>
      <c r="L3967" s="261"/>
    </row>
    <row r="3968" spans="3:12" ht="17.45" customHeight="1" x14ac:dyDescent="0.25">
      <c r="C3968" s="48"/>
      <c r="D3968" s="275"/>
      <c r="E3968" s="276"/>
      <c r="F3968" s="275"/>
      <c r="G3968" s="277"/>
      <c r="H3968" s="276"/>
      <c r="I3968" s="275"/>
      <c r="J3968" s="276"/>
      <c r="K3968" s="278"/>
      <c r="L3968" s="276"/>
    </row>
    <row r="3969" spans="3:12" ht="17.45" customHeight="1" x14ac:dyDescent="0.25">
      <c r="C3969" s="8"/>
      <c r="D3969" s="260"/>
      <c r="E3969" s="261"/>
      <c r="F3969" s="260"/>
      <c r="G3969" s="262"/>
      <c r="H3969" s="261"/>
      <c r="I3969" s="260"/>
      <c r="J3969" s="261"/>
      <c r="K3969" s="263"/>
      <c r="L3969" s="261"/>
    </row>
    <row r="3970" spans="3:12" ht="17.45" customHeight="1" x14ac:dyDescent="0.25">
      <c r="C3970" s="8"/>
      <c r="D3970" s="260"/>
      <c r="E3970" s="261"/>
      <c r="F3970" s="260"/>
      <c r="G3970" s="262"/>
      <c r="H3970" s="261"/>
      <c r="I3970" s="260"/>
      <c r="J3970" s="261"/>
      <c r="K3970" s="263"/>
      <c r="L3970" s="261"/>
    </row>
    <row r="3971" spans="3:12" ht="17.45" customHeight="1" x14ac:dyDescent="0.25">
      <c r="C3971" s="8"/>
      <c r="D3971" s="260"/>
      <c r="E3971" s="261"/>
      <c r="F3971" s="260"/>
      <c r="G3971" s="262"/>
      <c r="H3971" s="261"/>
      <c r="I3971" s="260"/>
      <c r="J3971" s="261"/>
      <c r="K3971" s="263"/>
      <c r="L3971" s="261"/>
    </row>
    <row r="3972" spans="3:12" ht="17.45" customHeight="1" x14ac:dyDescent="0.25">
      <c r="C3972" s="8"/>
      <c r="D3972" s="260"/>
      <c r="E3972" s="261"/>
      <c r="F3972" s="260"/>
      <c r="G3972" s="262"/>
      <c r="H3972" s="261"/>
      <c r="I3972" s="260"/>
      <c r="J3972" s="261"/>
      <c r="K3972" s="263"/>
      <c r="L3972" s="261"/>
    </row>
    <row r="3973" spans="3:12" ht="17.45" customHeight="1" x14ac:dyDescent="0.25">
      <c r="C3973" s="8"/>
      <c r="D3973" s="260"/>
      <c r="E3973" s="261"/>
      <c r="F3973" s="260"/>
      <c r="G3973" s="262"/>
      <c r="H3973" s="261"/>
      <c r="I3973" s="260"/>
      <c r="J3973" s="261"/>
      <c r="K3973" s="263"/>
      <c r="L3973" s="261"/>
    </row>
    <row r="3974" spans="3:12" ht="17.45" customHeight="1" x14ac:dyDescent="0.25">
      <c r="C3974" s="48"/>
      <c r="D3974" s="275"/>
      <c r="E3974" s="276"/>
      <c r="F3974" s="275"/>
      <c r="G3974" s="277"/>
      <c r="H3974" s="276"/>
      <c r="I3974" s="275"/>
      <c r="J3974" s="276"/>
      <c r="K3974" s="278"/>
      <c r="L3974" s="276"/>
    </row>
    <row r="3975" spans="3:12" ht="17.45" customHeight="1" x14ac:dyDescent="0.25">
      <c r="C3975" s="8"/>
      <c r="D3975" s="260"/>
      <c r="E3975" s="261"/>
      <c r="F3975" s="260"/>
      <c r="G3975" s="262"/>
      <c r="H3975" s="261"/>
      <c r="I3975" s="260"/>
      <c r="J3975" s="261"/>
      <c r="K3975" s="263"/>
      <c r="L3975" s="261"/>
    </row>
    <row r="3976" spans="3:12" ht="17.45" customHeight="1" x14ac:dyDescent="0.25">
      <c r="C3976" s="8"/>
      <c r="D3976" s="260"/>
      <c r="E3976" s="261"/>
      <c r="F3976" s="260"/>
      <c r="G3976" s="262"/>
      <c r="H3976" s="261"/>
      <c r="I3976" s="260"/>
      <c r="J3976" s="261"/>
      <c r="K3976" s="263"/>
      <c r="L3976" s="261"/>
    </row>
    <row r="3977" spans="3:12" ht="17.45" customHeight="1" x14ac:dyDescent="0.25">
      <c r="C3977" s="8"/>
      <c r="D3977" s="260"/>
      <c r="E3977" s="261"/>
      <c r="F3977" s="260"/>
      <c r="G3977" s="262"/>
      <c r="H3977" s="261"/>
      <c r="I3977" s="260"/>
      <c r="J3977" s="261"/>
      <c r="K3977" s="263"/>
      <c r="L3977" s="261"/>
    </row>
    <row r="3978" spans="3:12" ht="17.45" customHeight="1" x14ac:dyDescent="0.25">
      <c r="C3978" s="8"/>
      <c r="D3978" s="260"/>
      <c r="E3978" s="261"/>
      <c r="F3978" s="260"/>
      <c r="G3978" s="262"/>
      <c r="H3978" s="261"/>
      <c r="I3978" s="260"/>
      <c r="J3978" s="261"/>
      <c r="K3978" s="263"/>
      <c r="L3978" s="261"/>
    </row>
    <row r="3979" spans="3:12" ht="17.45" customHeight="1" x14ac:dyDescent="0.25">
      <c r="C3979" s="8"/>
      <c r="D3979" s="260"/>
      <c r="E3979" s="261"/>
      <c r="F3979" s="260"/>
      <c r="G3979" s="262"/>
      <c r="H3979" s="261"/>
      <c r="I3979" s="260"/>
      <c r="J3979" s="261"/>
      <c r="K3979" s="263"/>
      <c r="L3979" s="261"/>
    </row>
    <row r="3980" spans="3:12" ht="17.45" customHeight="1" x14ac:dyDescent="0.25">
      <c r="C3980" s="48"/>
      <c r="D3980" s="428"/>
      <c r="E3980" s="429"/>
      <c r="F3980" s="428"/>
      <c r="G3980" s="430"/>
      <c r="H3980" s="429"/>
      <c r="I3980" s="428"/>
      <c r="J3980" s="429"/>
      <c r="K3980" s="431"/>
      <c r="L3980" s="429"/>
    </row>
    <row r="3981" spans="3:12" ht="17.45" customHeight="1" x14ac:dyDescent="0.25">
      <c r="C3981" s="8"/>
      <c r="D3981" s="260"/>
      <c r="E3981" s="261"/>
      <c r="F3981" s="260"/>
      <c r="G3981" s="262"/>
      <c r="H3981" s="261"/>
      <c r="I3981" s="260"/>
      <c r="J3981" s="261"/>
      <c r="K3981" s="263"/>
      <c r="L3981" s="261"/>
    </row>
    <row r="3982" spans="3:12" ht="17.45" customHeight="1" x14ac:dyDescent="0.25">
      <c r="C3982" s="8"/>
      <c r="D3982" s="260"/>
      <c r="E3982" s="261"/>
      <c r="F3982" s="260"/>
      <c r="G3982" s="262"/>
      <c r="H3982" s="261"/>
      <c r="I3982" s="260"/>
      <c r="J3982" s="261"/>
      <c r="K3982" s="263"/>
      <c r="L3982" s="261"/>
    </row>
    <row r="3983" spans="3:12" ht="17.45" customHeight="1" x14ac:dyDescent="0.25">
      <c r="C3983" s="8"/>
      <c r="D3983" s="260"/>
      <c r="E3983" s="261"/>
      <c r="F3983" s="260"/>
      <c r="G3983" s="262"/>
      <c r="H3983" s="261"/>
      <c r="I3983" s="260"/>
      <c r="J3983" s="261"/>
      <c r="K3983" s="263"/>
      <c r="L3983" s="261"/>
    </row>
    <row r="3984" spans="3:12" ht="17.45" customHeight="1" x14ac:dyDescent="0.25">
      <c r="C3984" s="8"/>
      <c r="D3984" s="260"/>
      <c r="E3984" s="261"/>
      <c r="F3984" s="260"/>
      <c r="G3984" s="262"/>
      <c r="H3984" s="261"/>
      <c r="I3984" s="260"/>
      <c r="J3984" s="261"/>
      <c r="K3984" s="263"/>
      <c r="L3984" s="261"/>
    </row>
    <row r="3985" spans="3:12" ht="17.45" customHeight="1" x14ac:dyDescent="0.25">
      <c r="C3985" s="8"/>
      <c r="D3985" s="260"/>
      <c r="E3985" s="261"/>
      <c r="F3985" s="260"/>
      <c r="G3985" s="262"/>
      <c r="H3985" s="261"/>
      <c r="I3985" s="260"/>
      <c r="J3985" s="261"/>
      <c r="K3985" s="263"/>
      <c r="L3985" s="261"/>
    </row>
    <row r="3986" spans="3:12" ht="17.45" customHeight="1" x14ac:dyDescent="0.25">
      <c r="C3986" s="48"/>
      <c r="D3986" s="275"/>
      <c r="E3986" s="276"/>
      <c r="F3986" s="275"/>
      <c r="G3986" s="277"/>
      <c r="H3986" s="276"/>
      <c r="I3986" s="275"/>
      <c r="J3986" s="276"/>
      <c r="K3986" s="278"/>
      <c r="L3986" s="276"/>
    </row>
    <row r="3987" spans="3:12" ht="17.45" customHeight="1" x14ac:dyDescent="0.25">
      <c r="C3987" s="8"/>
      <c r="D3987" s="260"/>
      <c r="E3987" s="261"/>
      <c r="F3987" s="260"/>
      <c r="G3987" s="262"/>
      <c r="H3987" s="261"/>
      <c r="I3987" s="260"/>
      <c r="J3987" s="261"/>
      <c r="K3987" s="263"/>
      <c r="L3987" s="261"/>
    </row>
    <row r="3988" spans="3:12" ht="17.45" customHeight="1" x14ac:dyDescent="0.25">
      <c r="C3988" s="8"/>
      <c r="D3988" s="260"/>
      <c r="E3988" s="261"/>
      <c r="F3988" s="260"/>
      <c r="G3988" s="262"/>
      <c r="H3988" s="261"/>
      <c r="I3988" s="260"/>
      <c r="J3988" s="261"/>
      <c r="K3988" s="263"/>
      <c r="L3988" s="261"/>
    </row>
    <row r="3989" spans="3:12" ht="17.45" customHeight="1" x14ac:dyDescent="0.25">
      <c r="C3989" s="8"/>
      <c r="D3989" s="260"/>
      <c r="E3989" s="261"/>
      <c r="F3989" s="260"/>
      <c r="G3989" s="262"/>
      <c r="H3989" s="261"/>
      <c r="I3989" s="260"/>
      <c r="J3989" s="261"/>
      <c r="K3989" s="263"/>
      <c r="L3989" s="261"/>
    </row>
    <row r="3990" spans="3:12" ht="17.45" customHeight="1" x14ac:dyDescent="0.25">
      <c r="C3990" s="8"/>
      <c r="D3990" s="260"/>
      <c r="E3990" s="261"/>
      <c r="F3990" s="260"/>
      <c r="G3990" s="262"/>
      <c r="H3990" s="261"/>
      <c r="I3990" s="260"/>
      <c r="J3990" s="261"/>
      <c r="K3990" s="263"/>
      <c r="L3990" s="261"/>
    </row>
    <row r="3991" spans="3:12" ht="17.45" customHeight="1" x14ac:dyDescent="0.25">
      <c r="C3991" s="8"/>
      <c r="D3991" s="260"/>
      <c r="E3991" s="261"/>
      <c r="F3991" s="260"/>
      <c r="G3991" s="262"/>
      <c r="H3991" s="261"/>
      <c r="I3991" s="260"/>
      <c r="J3991" s="261"/>
      <c r="K3991" s="263"/>
      <c r="L3991" s="261"/>
    </row>
    <row r="3992" spans="3:12" ht="17.45" customHeight="1" x14ac:dyDescent="0.25">
      <c r="C3992" s="48"/>
      <c r="D3992" s="275"/>
      <c r="E3992" s="276"/>
      <c r="F3992" s="275"/>
      <c r="G3992" s="277"/>
      <c r="H3992" s="276"/>
      <c r="I3992" s="275"/>
      <c r="J3992" s="276"/>
      <c r="K3992" s="278"/>
      <c r="L3992" s="276"/>
    </row>
    <row r="3993" spans="3:12" ht="17.45" customHeight="1" x14ac:dyDescent="0.25">
      <c r="C3993" s="8"/>
      <c r="D3993" s="260"/>
      <c r="E3993" s="261"/>
      <c r="F3993" s="260"/>
      <c r="G3993" s="262"/>
      <c r="H3993" s="261"/>
      <c r="I3993" s="260"/>
      <c r="J3993" s="261"/>
      <c r="K3993" s="263"/>
      <c r="L3993" s="261"/>
    </row>
    <row r="3994" spans="3:12" ht="17.45" customHeight="1" x14ac:dyDescent="0.25">
      <c r="C3994" s="8"/>
      <c r="D3994" s="260"/>
      <c r="E3994" s="261"/>
      <c r="F3994" s="260"/>
      <c r="G3994" s="262"/>
      <c r="H3994" s="261"/>
      <c r="I3994" s="260"/>
      <c r="J3994" s="261"/>
      <c r="K3994" s="263"/>
      <c r="L3994" s="261"/>
    </row>
    <row r="3995" spans="3:12" ht="17.45" customHeight="1" x14ac:dyDescent="0.25">
      <c r="C3995" s="8"/>
      <c r="D3995" s="260"/>
      <c r="E3995" s="261"/>
      <c r="F3995" s="260"/>
      <c r="G3995" s="262"/>
      <c r="H3995" s="261"/>
      <c r="I3995" s="260"/>
      <c r="J3995" s="261"/>
      <c r="K3995" s="263"/>
      <c r="L3995" s="261"/>
    </row>
    <row r="3996" spans="3:12" ht="17.45" customHeight="1" x14ac:dyDescent="0.25">
      <c r="C3996" s="8"/>
      <c r="D3996" s="260"/>
      <c r="E3996" s="261"/>
      <c r="F3996" s="260"/>
      <c r="G3996" s="262"/>
      <c r="H3996" s="261"/>
      <c r="I3996" s="260"/>
      <c r="J3996" s="261"/>
      <c r="K3996" s="263"/>
      <c r="L3996" s="261"/>
    </row>
    <row r="3997" spans="3:12" ht="17.45" customHeight="1" x14ac:dyDescent="0.25">
      <c r="C3997" s="8"/>
      <c r="D3997" s="260"/>
      <c r="E3997" s="261"/>
      <c r="F3997" s="260"/>
      <c r="G3997" s="262"/>
      <c r="H3997" s="261"/>
      <c r="I3997" s="260"/>
      <c r="J3997" s="261"/>
      <c r="K3997" s="263"/>
      <c r="L3997" s="261"/>
    </row>
    <row r="3998" spans="3:12" ht="17.45" customHeight="1" x14ac:dyDescent="0.25">
      <c r="C3998" s="48"/>
      <c r="D3998" s="275"/>
      <c r="E3998" s="276"/>
      <c r="F3998" s="275"/>
      <c r="G3998" s="277"/>
      <c r="H3998" s="276"/>
      <c r="I3998" s="275"/>
      <c r="J3998" s="276"/>
      <c r="K3998" s="278"/>
      <c r="L3998" s="276"/>
    </row>
    <row r="3999" spans="3:12" ht="17.45" customHeight="1" x14ac:dyDescent="0.25">
      <c r="C3999" s="8"/>
      <c r="D3999" s="260"/>
      <c r="E3999" s="261"/>
      <c r="F3999" s="260"/>
      <c r="G3999" s="262"/>
      <c r="H3999" s="261"/>
      <c r="I3999" s="260"/>
      <c r="J3999" s="261"/>
      <c r="K3999" s="263"/>
      <c r="L3999" s="261"/>
    </row>
    <row r="4000" spans="3:12" ht="17.45" customHeight="1" x14ac:dyDescent="0.25">
      <c r="C4000" s="8"/>
      <c r="D4000" s="260"/>
      <c r="E4000" s="261"/>
      <c r="F4000" s="260"/>
      <c r="G4000" s="262"/>
      <c r="H4000" s="261"/>
      <c r="I4000" s="260"/>
      <c r="J4000" s="261"/>
      <c r="K4000" s="263"/>
      <c r="L4000" s="261"/>
    </row>
    <row r="4001" spans="3:12" ht="17.45" customHeight="1" x14ac:dyDescent="0.25">
      <c r="C4001" s="8"/>
      <c r="D4001" s="260"/>
      <c r="E4001" s="261"/>
      <c r="F4001" s="260"/>
      <c r="G4001" s="262"/>
      <c r="H4001" s="261"/>
      <c r="I4001" s="260"/>
      <c r="J4001" s="261"/>
      <c r="K4001" s="263"/>
      <c r="L4001" s="261"/>
    </row>
    <row r="4002" spans="3:12" ht="17.45" customHeight="1" x14ac:dyDescent="0.25">
      <c r="C4002" s="8"/>
      <c r="D4002" s="260"/>
      <c r="E4002" s="261"/>
      <c r="F4002" s="260"/>
      <c r="G4002" s="262"/>
      <c r="H4002" s="261"/>
      <c r="I4002" s="260"/>
      <c r="J4002" s="261"/>
      <c r="K4002" s="263"/>
      <c r="L4002" s="261"/>
    </row>
    <row r="4003" spans="3:12" ht="17.45" customHeight="1" x14ac:dyDescent="0.25">
      <c r="C4003" s="8"/>
      <c r="D4003" s="260"/>
      <c r="E4003" s="261"/>
      <c r="F4003" s="260"/>
      <c r="G4003" s="262"/>
      <c r="H4003" s="261"/>
      <c r="I4003" s="260"/>
      <c r="J4003" s="261"/>
      <c r="K4003" s="263"/>
      <c r="L4003" s="261"/>
    </row>
    <row r="4004" spans="3:12" ht="17.45" customHeight="1" x14ac:dyDescent="0.25">
      <c r="C4004" s="48"/>
      <c r="D4004" s="275"/>
      <c r="E4004" s="276"/>
      <c r="F4004" s="275"/>
      <c r="G4004" s="277"/>
      <c r="H4004" s="276"/>
      <c r="I4004" s="275"/>
      <c r="J4004" s="276"/>
      <c r="K4004" s="278"/>
      <c r="L4004" s="276"/>
    </row>
    <row r="4005" spans="3:12" ht="17.45" customHeight="1" x14ac:dyDescent="0.25">
      <c r="C4005" s="8"/>
      <c r="D4005" s="260"/>
      <c r="E4005" s="261"/>
      <c r="F4005" s="260"/>
      <c r="G4005" s="262"/>
      <c r="H4005" s="261"/>
      <c r="I4005" s="260"/>
      <c r="J4005" s="261"/>
      <c r="K4005" s="263"/>
      <c r="L4005" s="261"/>
    </row>
    <row r="4006" spans="3:12" ht="17.45" customHeight="1" x14ac:dyDescent="0.25">
      <c r="C4006" s="8"/>
      <c r="D4006" s="260"/>
      <c r="E4006" s="261"/>
      <c r="F4006" s="260"/>
      <c r="G4006" s="262"/>
      <c r="H4006" s="261"/>
      <c r="I4006" s="260"/>
      <c r="J4006" s="261"/>
      <c r="K4006" s="263"/>
      <c r="L4006" s="261"/>
    </row>
    <row r="4007" spans="3:12" ht="17.45" customHeight="1" x14ac:dyDescent="0.25">
      <c r="C4007" s="8"/>
      <c r="D4007" s="260"/>
      <c r="E4007" s="261"/>
      <c r="F4007" s="260"/>
      <c r="G4007" s="262"/>
      <c r="H4007" s="261"/>
      <c r="I4007" s="260"/>
      <c r="J4007" s="261"/>
      <c r="K4007" s="263"/>
      <c r="L4007" s="261"/>
    </row>
    <row r="4008" spans="3:12" ht="17.45" customHeight="1" x14ac:dyDescent="0.25">
      <c r="C4008" s="8"/>
      <c r="D4008" s="260"/>
      <c r="E4008" s="261"/>
      <c r="F4008" s="260"/>
      <c r="G4008" s="262"/>
      <c r="H4008" s="261"/>
      <c r="I4008" s="260"/>
      <c r="J4008" s="261"/>
      <c r="K4008" s="263"/>
      <c r="L4008" s="261"/>
    </row>
    <row r="4009" spans="3:12" ht="17.45" customHeight="1" x14ac:dyDescent="0.25">
      <c r="C4009" s="8"/>
      <c r="D4009" s="260"/>
      <c r="E4009" s="261"/>
      <c r="F4009" s="260"/>
      <c r="G4009" s="262"/>
      <c r="H4009" s="261"/>
      <c r="I4009" s="260"/>
      <c r="J4009" s="261"/>
      <c r="K4009" s="263"/>
      <c r="L4009" s="261"/>
    </row>
    <row r="4010" spans="3:12" ht="17.45" customHeight="1" x14ac:dyDescent="0.25">
      <c r="C4010" s="48"/>
      <c r="D4010" s="275"/>
      <c r="E4010" s="276"/>
      <c r="F4010" s="275"/>
      <c r="G4010" s="277"/>
      <c r="H4010" s="276"/>
      <c r="I4010" s="275"/>
      <c r="J4010" s="276"/>
      <c r="K4010" s="278"/>
      <c r="L4010" s="276"/>
    </row>
    <row r="4011" spans="3:12" ht="17.45" customHeight="1" x14ac:dyDescent="0.25">
      <c r="C4011" s="8"/>
      <c r="D4011" s="260"/>
      <c r="E4011" s="261"/>
      <c r="F4011" s="260"/>
      <c r="G4011" s="262"/>
      <c r="H4011" s="261"/>
      <c r="I4011" s="260"/>
      <c r="J4011" s="261"/>
      <c r="K4011" s="263"/>
      <c r="L4011" s="261"/>
    </row>
    <row r="4012" spans="3:12" ht="17.45" customHeight="1" x14ac:dyDescent="0.25">
      <c r="C4012" s="8"/>
      <c r="D4012" s="260"/>
      <c r="E4012" s="261"/>
      <c r="F4012" s="260"/>
      <c r="G4012" s="262"/>
      <c r="H4012" s="261"/>
      <c r="I4012" s="260"/>
      <c r="J4012" s="261"/>
      <c r="K4012" s="263"/>
      <c r="L4012" s="261"/>
    </row>
    <row r="4013" spans="3:12" ht="17.45" customHeight="1" x14ac:dyDescent="0.25">
      <c r="C4013" s="8"/>
      <c r="D4013" s="260"/>
      <c r="E4013" s="261"/>
      <c r="F4013" s="260"/>
      <c r="G4013" s="262"/>
      <c r="H4013" s="261"/>
      <c r="I4013" s="260"/>
      <c r="J4013" s="261"/>
      <c r="K4013" s="263"/>
      <c r="L4013" s="261"/>
    </row>
    <row r="4014" spans="3:12" ht="17.45" customHeight="1" x14ac:dyDescent="0.25">
      <c r="C4014" s="8"/>
      <c r="D4014" s="260"/>
      <c r="E4014" s="261"/>
      <c r="F4014" s="260"/>
      <c r="G4014" s="262"/>
      <c r="H4014" s="261"/>
      <c r="I4014" s="260"/>
      <c r="J4014" s="261"/>
      <c r="K4014" s="263"/>
      <c r="L4014" s="261"/>
    </row>
    <row r="4015" spans="3:12" ht="17.45" customHeight="1" x14ac:dyDescent="0.25">
      <c r="C4015" s="8"/>
      <c r="D4015" s="260"/>
      <c r="E4015" s="261"/>
      <c r="F4015" s="260"/>
      <c r="G4015" s="262"/>
      <c r="H4015" s="261"/>
      <c r="I4015" s="260"/>
      <c r="J4015" s="261"/>
      <c r="K4015" s="263"/>
      <c r="L4015" s="261"/>
    </row>
    <row r="4016" spans="3:12" ht="17.45" customHeight="1" x14ac:dyDescent="0.25">
      <c r="C4016" s="48"/>
      <c r="D4016" s="428"/>
      <c r="E4016" s="429"/>
      <c r="F4016" s="428"/>
      <c r="G4016" s="430"/>
      <c r="H4016" s="429"/>
      <c r="I4016" s="428"/>
      <c r="J4016" s="429"/>
      <c r="K4016" s="431"/>
      <c r="L4016" s="429"/>
    </row>
    <row r="4017" spans="3:12" ht="17.45" customHeight="1" x14ac:dyDescent="0.25">
      <c r="C4017" s="8"/>
      <c r="D4017" s="260"/>
      <c r="E4017" s="261"/>
      <c r="F4017" s="260"/>
      <c r="G4017" s="262"/>
      <c r="H4017" s="261"/>
      <c r="I4017" s="260"/>
      <c r="J4017" s="261"/>
      <c r="K4017" s="263"/>
      <c r="L4017" s="261"/>
    </row>
    <row r="4018" spans="3:12" ht="17.45" customHeight="1" x14ac:dyDescent="0.25">
      <c r="C4018" s="8"/>
      <c r="D4018" s="260"/>
      <c r="E4018" s="261"/>
      <c r="F4018" s="260"/>
      <c r="G4018" s="262"/>
      <c r="H4018" s="261"/>
      <c r="I4018" s="260"/>
      <c r="J4018" s="261"/>
      <c r="K4018" s="263"/>
      <c r="L4018" s="261"/>
    </row>
    <row r="4019" spans="3:12" ht="17.45" customHeight="1" x14ac:dyDescent="0.25">
      <c r="C4019" s="8"/>
      <c r="D4019" s="260"/>
      <c r="E4019" s="261"/>
      <c r="F4019" s="260"/>
      <c r="G4019" s="262"/>
      <c r="H4019" s="261"/>
      <c r="I4019" s="260"/>
      <c r="J4019" s="261"/>
      <c r="K4019" s="263"/>
      <c r="L4019" s="261"/>
    </row>
    <row r="4020" spans="3:12" ht="17.45" customHeight="1" x14ac:dyDescent="0.25">
      <c r="C4020" s="8"/>
      <c r="D4020" s="260"/>
      <c r="E4020" s="261"/>
      <c r="F4020" s="260"/>
      <c r="G4020" s="262"/>
      <c r="H4020" s="261"/>
      <c r="I4020" s="260"/>
      <c r="J4020" s="261"/>
      <c r="K4020" s="263"/>
      <c r="L4020" s="261"/>
    </row>
    <row r="4021" spans="3:12" ht="17.45" customHeight="1" x14ac:dyDescent="0.25">
      <c r="C4021" s="8"/>
      <c r="D4021" s="260"/>
      <c r="E4021" s="261"/>
      <c r="F4021" s="260"/>
      <c r="G4021" s="262"/>
      <c r="H4021" s="261"/>
      <c r="I4021" s="260"/>
      <c r="J4021" s="261"/>
      <c r="K4021" s="263"/>
      <c r="L4021" s="261"/>
    </row>
    <row r="4022" spans="3:12" ht="17.45" customHeight="1" x14ac:dyDescent="0.25">
      <c r="C4022" s="48"/>
      <c r="D4022" s="275"/>
      <c r="E4022" s="276"/>
      <c r="F4022" s="275"/>
      <c r="G4022" s="277"/>
      <c r="H4022" s="276"/>
      <c r="I4022" s="275"/>
      <c r="J4022" s="276"/>
      <c r="K4022" s="278"/>
      <c r="L4022" s="276"/>
    </row>
    <row r="4023" spans="3:12" ht="17.45" customHeight="1" x14ac:dyDescent="0.25">
      <c r="C4023" s="8"/>
      <c r="D4023" s="260"/>
      <c r="E4023" s="261"/>
      <c r="F4023" s="260"/>
      <c r="G4023" s="262"/>
      <c r="H4023" s="261"/>
      <c r="I4023" s="260"/>
      <c r="J4023" s="261"/>
      <c r="K4023" s="263"/>
      <c r="L4023" s="261"/>
    </row>
    <row r="4024" spans="3:12" ht="17.45" customHeight="1" x14ac:dyDescent="0.25">
      <c r="C4024" s="8"/>
      <c r="D4024" s="260"/>
      <c r="E4024" s="261"/>
      <c r="F4024" s="260"/>
      <c r="G4024" s="262"/>
      <c r="H4024" s="261"/>
      <c r="I4024" s="260"/>
      <c r="J4024" s="261"/>
      <c r="K4024" s="263"/>
      <c r="L4024" s="261"/>
    </row>
    <row r="4025" spans="3:12" ht="17.45" customHeight="1" x14ac:dyDescent="0.25">
      <c r="C4025" s="8"/>
      <c r="D4025" s="260"/>
      <c r="E4025" s="261"/>
      <c r="F4025" s="260"/>
      <c r="G4025" s="262"/>
      <c r="H4025" s="261"/>
      <c r="I4025" s="260"/>
      <c r="J4025" s="261"/>
      <c r="K4025" s="263"/>
      <c r="L4025" s="261"/>
    </row>
    <row r="4026" spans="3:12" ht="17.45" customHeight="1" x14ac:dyDescent="0.25">
      <c r="C4026" s="8"/>
      <c r="D4026" s="260"/>
      <c r="E4026" s="261"/>
      <c r="F4026" s="260"/>
      <c r="G4026" s="262"/>
      <c r="H4026" s="261"/>
      <c r="I4026" s="260"/>
      <c r="J4026" s="261"/>
      <c r="K4026" s="263"/>
      <c r="L4026" s="261"/>
    </row>
    <row r="4027" spans="3:12" ht="17.45" customHeight="1" x14ac:dyDescent="0.25">
      <c r="C4027" s="8"/>
      <c r="D4027" s="260"/>
      <c r="E4027" s="261"/>
      <c r="F4027" s="260"/>
      <c r="G4027" s="262"/>
      <c r="H4027" s="261"/>
      <c r="I4027" s="260"/>
      <c r="J4027" s="261"/>
      <c r="K4027" s="263"/>
      <c r="L4027" s="261"/>
    </row>
    <row r="4028" spans="3:12" ht="17.45" customHeight="1" x14ac:dyDescent="0.25">
      <c r="C4028" s="48"/>
      <c r="D4028" s="275"/>
      <c r="E4028" s="276"/>
      <c r="F4028" s="275"/>
      <c r="G4028" s="277"/>
      <c r="H4028" s="276"/>
      <c r="I4028" s="275"/>
      <c r="J4028" s="276"/>
      <c r="K4028" s="278"/>
      <c r="L4028" s="276"/>
    </row>
  </sheetData>
  <mergeCells count="6">
    <mergeCell ref="Q3:T3"/>
    <mergeCell ref="M3:P3"/>
    <mergeCell ref="D3:E3"/>
    <mergeCell ref="F3:H3"/>
    <mergeCell ref="I3:J3"/>
    <mergeCell ref="K3:L3"/>
  </mergeCells>
  <conditionalFormatting sqref="D5:L432">
    <cfRule type="expression" dxfId="299" priority="1240" stopIfTrue="1">
      <formula>D5&gt;VLOOKUP($C5,Reporting_Limit_Table,3)</formula>
    </cfRule>
    <cfRule type="expression" dxfId="298" priority="1241">
      <formula>D5&gt;VLOOKUP($C5,Reporting_Limit_Table,2)</formula>
    </cfRule>
  </conditionalFormatting>
  <conditionalFormatting sqref="D428:L428">
    <cfRule type="expression" dxfId="297" priority="1238" stopIfTrue="1">
      <formula>D428&gt;VLOOKUP($C428,Reporting_Limit_Table,3)</formula>
    </cfRule>
    <cfRule type="expression" dxfId="296" priority="1239">
      <formula>D428&gt;VLOOKUP($C428,Reporting_Limit_Table,2)</formula>
    </cfRule>
  </conditionalFormatting>
  <conditionalFormatting sqref="D433:L442">
    <cfRule type="expression" dxfId="295" priority="1232" stopIfTrue="1">
      <formula>D433&gt;VLOOKUP($C433,Reporting_Limit_Table,3)</formula>
    </cfRule>
    <cfRule type="expression" dxfId="294" priority="1233">
      <formula>D433&gt;VLOOKUP($C433,Reporting_Limit_Table,2)</formula>
    </cfRule>
  </conditionalFormatting>
  <conditionalFormatting sqref="D440:L440">
    <cfRule type="expression" dxfId="293" priority="1230" stopIfTrue="1">
      <formula>D440&gt;VLOOKUP($C440,Reporting_Limit_Table,3)</formula>
    </cfRule>
    <cfRule type="expression" dxfId="292" priority="1231">
      <formula>D440&gt;VLOOKUP($C440,Reporting_Limit_Table,2)</formula>
    </cfRule>
  </conditionalFormatting>
  <conditionalFormatting sqref="D443:L504">
    <cfRule type="expression" dxfId="291" priority="1218" stopIfTrue="1">
      <formula>D443&gt;VLOOKUP($C443,Reporting_Limit_Table,3)</formula>
    </cfRule>
    <cfRule type="expression" dxfId="290" priority="1219">
      <formula>D443&gt;VLOOKUP($C443,Reporting_Limit_Table,2)</formula>
    </cfRule>
  </conditionalFormatting>
  <conditionalFormatting sqref="D456:L456">
    <cfRule type="expression" dxfId="289" priority="1216" stopIfTrue="1">
      <formula>D456&gt;VLOOKUP($C456,Reporting_Limit_Table,3)</formula>
    </cfRule>
    <cfRule type="expression" dxfId="288" priority="1217">
      <formula>D456&gt;VLOOKUP($C456,Reporting_Limit_Table,2)</formula>
    </cfRule>
  </conditionalFormatting>
  <conditionalFormatting sqref="D481:L487">
    <cfRule type="expression" dxfId="287" priority="1208" stopIfTrue="1">
      <formula>D481&gt;VLOOKUP($C481,Reporting_Limit_Table,3)</formula>
    </cfRule>
    <cfRule type="expression" dxfId="286" priority="1209">
      <formula>D481&gt;VLOOKUP($C481,Reporting_Limit_Table,2)</formula>
    </cfRule>
  </conditionalFormatting>
  <conditionalFormatting sqref="D496:L498">
    <cfRule type="expression" dxfId="285" priority="1206" stopIfTrue="1">
      <formula>D496&gt;VLOOKUP($C496,Reporting_Limit_Table,3)</formula>
    </cfRule>
    <cfRule type="expression" dxfId="284" priority="1207">
      <formula>D496&gt;VLOOKUP($C496,Reporting_Limit_Table,2)</formula>
    </cfRule>
  </conditionalFormatting>
  <conditionalFormatting sqref="D505:L529">
    <cfRule type="expression" dxfId="283" priority="1205">
      <formula>D505&gt;VLOOKUP($C505,Reporting_Limit_Table,2)</formula>
    </cfRule>
  </conditionalFormatting>
  <conditionalFormatting sqref="D505:L733">
    <cfRule type="expression" dxfId="282" priority="1204" stopIfTrue="1">
      <formula>D505&gt;VLOOKUP($C505,Reporting_Limit_Table,3)</formula>
    </cfRule>
  </conditionalFormatting>
  <conditionalFormatting sqref="D530:L573">
    <cfRule type="expression" dxfId="281" priority="1196" stopIfTrue="1">
      <formula>D530&gt;VLOOKUP($C530,Reporting_Limit_Table,3)</formula>
    </cfRule>
    <cfRule type="expression" dxfId="280" priority="1197">
      <formula>D530&gt;VLOOKUP($C530,Reporting_Limit_Table,2)</formula>
    </cfRule>
  </conditionalFormatting>
  <conditionalFormatting sqref="D534:L733">
    <cfRule type="expression" dxfId="279" priority="1251">
      <formula>D534&gt;VLOOKUP($C534,Reporting_Limit_Table,2)</formula>
    </cfRule>
  </conditionalFormatting>
  <conditionalFormatting sqref="D572:L572">
    <cfRule type="expression" dxfId="278" priority="1194" stopIfTrue="1">
      <formula>D572&gt;VLOOKUP($C572,Reporting_Limit_Table,3)</formula>
    </cfRule>
    <cfRule type="expression" dxfId="277" priority="1195">
      <formula>D572&gt;VLOOKUP($C572,Reporting_Limit_Table,2)</formula>
    </cfRule>
  </conditionalFormatting>
  <conditionalFormatting sqref="D624:L739">
    <cfRule type="expression" dxfId="276" priority="1188" stopIfTrue="1">
      <formula>D624&gt;VLOOKUP($C624,Reporting_Limit_Table,3)</formula>
    </cfRule>
    <cfRule type="expression" dxfId="275" priority="1189">
      <formula>D624&gt;VLOOKUP($C624,Reporting_Limit_Table,2)</formula>
    </cfRule>
  </conditionalFormatting>
  <conditionalFormatting sqref="D714:L714">
    <cfRule type="expression" dxfId="274" priority="948" stopIfTrue="1">
      <formula>D714&gt;VLOOKUP($C714,Reporting_Limit_Table,3)</formula>
    </cfRule>
    <cfRule type="expression" dxfId="273" priority="949">
      <formula>D714&gt;VLOOKUP($C714,Reporting_Limit_Table,2)</formula>
    </cfRule>
  </conditionalFormatting>
  <conditionalFormatting sqref="D734:L734">
    <cfRule type="expression" dxfId="272" priority="1186" stopIfTrue="1">
      <formula>D734&gt;VLOOKUP($C734,Reporting_Limit_Table,3)</formula>
    </cfRule>
    <cfRule type="expression" dxfId="271" priority="1187">
      <formula>D734&gt;VLOOKUP($C734,Reporting_Limit_Table,2)</formula>
    </cfRule>
  </conditionalFormatting>
  <conditionalFormatting sqref="D740:L793">
    <cfRule type="expression" dxfId="270" priority="1172" stopIfTrue="1">
      <formula>D740&gt;VLOOKUP($C740,Reporting_Limit_Table,3)</formula>
    </cfRule>
    <cfRule type="expression" dxfId="269" priority="1173">
      <formula>D740&gt;VLOOKUP($C740,Reporting_Limit_Table,2)</formula>
    </cfRule>
  </conditionalFormatting>
  <conditionalFormatting sqref="D750:L756">
    <cfRule type="expression" dxfId="268" priority="946" stopIfTrue="1">
      <formula>D750&gt;VLOOKUP($C750,Reporting_Limit_Table,3)</formula>
    </cfRule>
    <cfRule type="expression" dxfId="267" priority="947">
      <formula>D750&gt;VLOOKUP($C750,Reporting_Limit_Table,2)</formula>
    </cfRule>
  </conditionalFormatting>
  <conditionalFormatting sqref="D758:L758">
    <cfRule type="expression" dxfId="266" priority="1168" stopIfTrue="1">
      <formula>D758&gt;VLOOKUP($C758,Reporting_Limit_Table,3)</formula>
    </cfRule>
    <cfRule type="expression" dxfId="265" priority="1169">
      <formula>D758&gt;VLOOKUP($C758,Reporting_Limit_Table,2)</formula>
    </cfRule>
  </conditionalFormatting>
  <conditionalFormatting sqref="D764:L764">
    <cfRule type="expression" dxfId="264" priority="1166" stopIfTrue="1">
      <formula>D764&gt;VLOOKUP($C764,Reporting_Limit_Table,3)</formula>
    </cfRule>
    <cfRule type="expression" dxfId="263" priority="1167">
      <formula>D764&gt;VLOOKUP($C764,Reporting_Limit_Table,2)</formula>
    </cfRule>
  </conditionalFormatting>
  <conditionalFormatting sqref="D770:L770">
    <cfRule type="expression" dxfId="262" priority="1164" stopIfTrue="1">
      <formula>D770&gt;VLOOKUP($C770,Reporting_Limit_Table,3)</formula>
    </cfRule>
    <cfRule type="expression" dxfId="261" priority="1165">
      <formula>D770&gt;VLOOKUP($C770,Reporting_Limit_Table,2)</formula>
    </cfRule>
  </conditionalFormatting>
  <conditionalFormatting sqref="D776:L776">
    <cfRule type="expression" dxfId="260" priority="1162" stopIfTrue="1">
      <formula>D776&gt;VLOOKUP($C776,Reporting_Limit_Table,3)</formula>
    </cfRule>
    <cfRule type="expression" dxfId="259" priority="1163">
      <formula>D776&gt;VLOOKUP($C776,Reporting_Limit_Table,2)</formula>
    </cfRule>
  </conditionalFormatting>
  <conditionalFormatting sqref="D782:L782">
    <cfRule type="expression" dxfId="258" priority="1160" stopIfTrue="1">
      <formula>D782&gt;VLOOKUP($C782,Reporting_Limit_Table,3)</formula>
    </cfRule>
    <cfRule type="expression" dxfId="257" priority="1161">
      <formula>D782&gt;VLOOKUP($C782,Reporting_Limit_Table,2)</formula>
    </cfRule>
  </conditionalFormatting>
  <conditionalFormatting sqref="D788:L788">
    <cfRule type="expression" dxfId="256" priority="1158" stopIfTrue="1">
      <formula>D788&gt;VLOOKUP($C788,Reporting_Limit_Table,3)</formula>
    </cfRule>
    <cfRule type="expression" dxfId="255" priority="1159">
      <formula>D788&gt;VLOOKUP($C788,Reporting_Limit_Table,2)</formula>
    </cfRule>
  </conditionalFormatting>
  <conditionalFormatting sqref="D794:L799">
    <cfRule type="expression" dxfId="254" priority="945">
      <formula>D794&gt;VLOOKUP($C794,Reporting_Limit_Table,2)</formula>
    </cfRule>
  </conditionalFormatting>
  <conditionalFormatting sqref="D794:L838">
    <cfRule type="expression" dxfId="253" priority="942" stopIfTrue="1">
      <formula>D794&gt;VLOOKUP($C794,Reporting_Limit_Table,3)</formula>
    </cfRule>
  </conditionalFormatting>
  <conditionalFormatting sqref="D800:L1201">
    <cfRule type="expression" dxfId="252" priority="960" stopIfTrue="1">
      <formula>D800&gt;VLOOKUP($C800,Reporting_Limit_Table,3)</formula>
    </cfRule>
    <cfRule type="expression" dxfId="251" priority="961">
      <formula>D800&gt;VLOOKUP($C800,Reporting_Limit_Table,2)</formula>
    </cfRule>
  </conditionalFormatting>
  <conditionalFormatting sqref="D812:L838">
    <cfRule type="expression" dxfId="250" priority="943">
      <formula>D812&gt;VLOOKUP($C812,Reporting_Limit_Table,2)</formula>
    </cfRule>
  </conditionalFormatting>
  <conditionalFormatting sqref="D842:L1010">
    <cfRule type="expression" dxfId="249" priority="940" stopIfTrue="1">
      <formula>D842&gt;VLOOKUP($C842,Reporting_Limit_Table,3)</formula>
    </cfRule>
    <cfRule type="expression" dxfId="248" priority="941">
      <formula>D842&gt;VLOOKUP($C842,Reporting_Limit_Table,2)</formula>
    </cfRule>
  </conditionalFormatting>
  <conditionalFormatting sqref="D1009:L1009">
    <cfRule type="cellIs" dxfId="247" priority="939" operator="greaterThan">
      <formula>0.075</formula>
    </cfRule>
  </conditionalFormatting>
  <conditionalFormatting sqref="D1016:L1291">
    <cfRule type="expression" dxfId="246" priority="901" stopIfTrue="1">
      <formula>D1016&gt;VLOOKUP($C1016,Reporting_Limit_Table,3)</formula>
    </cfRule>
    <cfRule type="expression" dxfId="245" priority="902">
      <formula>D1016&gt;VLOOKUP($C1016,Reporting_Limit_Table,2)</formula>
    </cfRule>
  </conditionalFormatting>
  <conditionalFormatting sqref="D1115:L1117">
    <cfRule type="cellIs" dxfId="244" priority="592" operator="greaterThan">
      <formula>0.075</formula>
    </cfRule>
    <cfRule type="expression" dxfId="243" priority="593" stopIfTrue="1">
      <formula>D1115&gt;VLOOKUP($C1115,Reporting_Limit_Table,3)</formula>
    </cfRule>
    <cfRule type="expression" dxfId="242" priority="594">
      <formula>D1115&gt;VLOOKUP($C1115,Reporting_Limit_Table,2)</formula>
    </cfRule>
  </conditionalFormatting>
  <conditionalFormatting sqref="D1142:L1147">
    <cfRule type="cellIs" dxfId="241" priority="589" operator="greaterThan">
      <formula>0.075</formula>
    </cfRule>
    <cfRule type="expression" dxfId="240" priority="590" stopIfTrue="1">
      <formula>D1142&gt;VLOOKUP($C1142,Reporting_Limit_Table,3)</formula>
    </cfRule>
    <cfRule type="expression" dxfId="239" priority="591">
      <formula>D1142&gt;VLOOKUP($C1142,Reporting_Limit_Table,2)</formula>
    </cfRule>
  </conditionalFormatting>
  <conditionalFormatting sqref="D1212:L1215">
    <cfRule type="cellIs" dxfId="238" priority="586" operator="greaterThan">
      <formula>0.075</formula>
    </cfRule>
    <cfRule type="expression" dxfId="237" priority="587" stopIfTrue="1">
      <formula>D1212&gt;VLOOKUP($C1212,Reporting_Limit_Table,3)</formula>
    </cfRule>
    <cfRule type="expression" dxfId="236" priority="588">
      <formula>D1212&gt;VLOOKUP($C1212,Reporting_Limit_Table,2)</formula>
    </cfRule>
  </conditionalFormatting>
  <conditionalFormatting sqref="D1220:L1289">
    <cfRule type="expression" dxfId="235" priority="584" stopIfTrue="1">
      <formula>D1220&gt;VLOOKUP($C1220,Reporting_Limit_Table,3)</formula>
    </cfRule>
    <cfRule type="expression" dxfId="234" priority="585">
      <formula>D1220&gt;VLOOKUP($C1220,Reporting_Limit_Table,2)</formula>
    </cfRule>
  </conditionalFormatting>
  <conditionalFormatting sqref="D1288:L1289">
    <cfRule type="cellIs" dxfId="233" priority="583" operator="greaterThan">
      <formula>0.075</formula>
    </cfRule>
  </conditionalFormatting>
  <conditionalFormatting sqref="D1292:L1585">
    <cfRule type="expression" dxfId="232" priority="581" stopIfTrue="1">
      <formula>D1292&gt;VLOOKUP($C1292,Reporting_Limit_Table,3)</formula>
    </cfRule>
    <cfRule type="expression" dxfId="231" priority="582">
      <formula>D1292&gt;VLOOKUP($C1292,Reporting_Limit_Table,2)</formula>
    </cfRule>
  </conditionalFormatting>
  <conditionalFormatting sqref="D1296:L1296">
    <cfRule type="cellIs" dxfId="230" priority="580" operator="greaterThan">
      <formula>0.075</formula>
    </cfRule>
  </conditionalFormatting>
  <conditionalFormatting sqref="D1298:L1355">
    <cfRule type="expression" dxfId="229" priority="578" stopIfTrue="1">
      <formula>D1298&gt;VLOOKUP($C1298,Reporting_Limit_Table,3)</formula>
    </cfRule>
    <cfRule type="expression" dxfId="228" priority="579">
      <formula>D1298&gt;VLOOKUP($C1298,Reporting_Limit_Table,2)</formula>
    </cfRule>
  </conditionalFormatting>
  <conditionalFormatting sqref="D1346:L1355">
    <cfRule type="cellIs" dxfId="227" priority="577" operator="greaterThan">
      <formula>0.075</formula>
    </cfRule>
  </conditionalFormatting>
  <conditionalFormatting sqref="D1358:L1468">
    <cfRule type="expression" dxfId="226" priority="575" stopIfTrue="1">
      <formula>D1358&gt;VLOOKUP($C1358,Reporting_Limit_Table,3)</formula>
    </cfRule>
    <cfRule type="expression" dxfId="225" priority="576">
      <formula>D1358&gt;VLOOKUP($C1358,Reporting_Limit_Table,2)</formula>
    </cfRule>
  </conditionalFormatting>
  <conditionalFormatting sqref="D1466:L1466">
    <cfRule type="expression" dxfId="224" priority="573" stopIfTrue="1">
      <formula>D1466&gt;VLOOKUP($C1466,Reporting_Limit_Table,3)</formula>
    </cfRule>
    <cfRule type="expression" dxfId="223" priority="574">
      <formula>D1466&gt;VLOOKUP($C1466,Reporting_Limit_Table,2)</formula>
    </cfRule>
  </conditionalFormatting>
  <conditionalFormatting sqref="D1478:L1582">
    <cfRule type="expression" dxfId="222" priority="571" stopIfTrue="1">
      <formula>D1478&gt;VLOOKUP($C1478,Reporting_Limit_Table,3)</formula>
    </cfRule>
    <cfRule type="expression" dxfId="221" priority="572">
      <formula>D1478&gt;VLOOKUP($C1478,Reporting_Limit_Table,2)</formula>
    </cfRule>
  </conditionalFormatting>
  <conditionalFormatting sqref="D1586:L1819">
    <cfRule type="expression" dxfId="220" priority="569" stopIfTrue="1">
      <formula>D1586&gt;VLOOKUP($C1586,Reporting_Limit_Table,3)</formula>
    </cfRule>
    <cfRule type="expression" dxfId="219" priority="570">
      <formula>D1586&gt;VLOOKUP($C1586,Reporting_Limit_Table,2)</formula>
    </cfRule>
  </conditionalFormatting>
  <conditionalFormatting sqref="D1592:L2383 D2386:L2564">
    <cfRule type="expression" dxfId="218" priority="288">
      <formula>D1592&gt;VLOOKUP($C1592,Reporting_Limit_Table,2)</formula>
    </cfRule>
  </conditionalFormatting>
  <conditionalFormatting sqref="D1883:L1883">
    <cfRule type="expression" dxfId="217" priority="3" stopIfTrue="1">
      <formula>D1883&gt;VLOOKUP($C1883,Reporting_Limit_Table,3)</formula>
    </cfRule>
    <cfRule type="expression" dxfId="216" priority="4">
      <formula>D1883&gt;VLOOKUP($C1883,Reporting_Limit_Table,2)</formula>
    </cfRule>
  </conditionalFormatting>
  <conditionalFormatting sqref="D2384:L2385">
    <cfRule type="expression" dxfId="215" priority="1" stopIfTrue="1">
      <formula>D2384&gt;VLOOKUP($C2384,Reporting_Limit_Table,3)</formula>
    </cfRule>
    <cfRule type="expression" dxfId="214" priority="2">
      <formula>D2384&gt;VLOOKUP($C2384,Reporting_Limit_Table,2)</formula>
    </cfRule>
  </conditionalFormatting>
  <conditionalFormatting sqref="D2386:L2564 D1592:L2383">
    <cfRule type="expression" dxfId="213" priority="287" stopIfTrue="1">
      <formula>D1592&gt;VLOOKUP($C1592,Reporting_Limit_Table,3)</formula>
    </cfRule>
  </conditionalFormatting>
  <conditionalFormatting sqref="D2552:L97273">
    <cfRule type="expression" dxfId="212" priority="5" stopIfTrue="1">
      <formula>D2552&gt;VLOOKUP($C2552,Reporting_Limit_Table,3)</formula>
    </cfRule>
    <cfRule type="expression" dxfId="211" priority="6">
      <formula>D2552&gt;VLOOKUP($C2552,Reporting_Limit_Table,2)</formula>
    </cfRule>
  </conditionalFormatting>
  <conditionalFormatting sqref="M5:P7274">
    <cfRule type="expression" dxfId="210" priority="1244">
      <formula>AND(ISNUMBER(M5),M5&gt;VLOOKUP($C5,Reporting_Limit_Table,4))</formula>
    </cfRule>
    <cfRule type="expression" dxfId="209" priority="1245">
      <formula>AND(ISNUMBER(M5),M5&gt;VLOOKUP($C5,Reporting_Limit_Table,5))</formula>
    </cfRule>
  </conditionalFormatting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CF4346"/>
  <sheetViews>
    <sheetView topLeftCell="C1" zoomScaleNormal="100" workbookViewId="0">
      <pane ySplit="8" topLeftCell="A2986" activePane="bottomLeft" state="frozen"/>
      <selection activeCell="C1" sqref="C1"/>
      <selection pane="bottomLeft" activeCell="D2990" sqref="D2990"/>
    </sheetView>
  </sheetViews>
  <sheetFormatPr defaultColWidth="9.140625" defaultRowHeight="15" x14ac:dyDescent="0.25"/>
  <cols>
    <col min="1" max="2" width="9.140625" style="257" hidden="1" customWidth="1"/>
    <col min="3" max="3" width="30.7109375" style="5" customWidth="1"/>
    <col min="4" max="12" width="8.7109375" style="5" customWidth="1"/>
    <col min="13" max="16" width="9.7109375" style="5" customWidth="1"/>
    <col min="17" max="19" width="12.7109375" style="5" customWidth="1"/>
    <col min="20" max="20" width="6.7109375" style="5" customWidth="1"/>
    <col min="21" max="21" width="16.7109375" style="5" customWidth="1"/>
    <col min="22" max="25" width="12.7109375" style="5" customWidth="1"/>
    <col min="26" max="26" width="18.7109375" style="5" hidden="1" customWidth="1"/>
    <col min="27" max="27" width="12.7109375" style="5" hidden="1" customWidth="1"/>
    <col min="28" max="28" width="9.140625" style="5" hidden="1" customWidth="1"/>
    <col min="29" max="29" width="12.7109375" style="5" hidden="1" customWidth="1"/>
    <col min="30" max="30" width="4.7109375" style="5" customWidth="1"/>
    <col min="31" max="31" width="16.7109375" style="5" customWidth="1"/>
    <col min="32" max="36" width="12.7109375" style="5" customWidth="1"/>
    <col min="37" max="37" width="4.7109375" style="5" customWidth="1"/>
    <col min="38" max="38" width="16.7109375" style="5" customWidth="1"/>
    <col min="39" max="43" width="12.7109375" style="5" customWidth="1"/>
    <col min="44" max="44" width="4.7109375" style="5" customWidth="1"/>
    <col min="45" max="45" width="16.7109375" style="5" customWidth="1"/>
    <col min="46" max="50" width="12.7109375" style="5" customWidth="1"/>
    <col min="51" max="51" width="4.7109375" style="5" customWidth="1"/>
    <col min="52" max="52" width="16.7109375" style="5" customWidth="1"/>
    <col min="53" max="57" width="12.7109375" style="5" customWidth="1"/>
    <col min="58" max="58" width="3.7109375" style="5" customWidth="1"/>
    <col min="59" max="59" width="16.7109375" style="5" customWidth="1"/>
    <col min="60" max="64" width="12.7109375" style="5" customWidth="1"/>
    <col min="65" max="65" width="4.7109375" style="5" customWidth="1"/>
    <col min="66" max="66" width="24.7109375" style="5" customWidth="1"/>
    <col min="67" max="70" width="12.7109375" style="5" customWidth="1"/>
    <col min="71" max="16384" width="9.140625" style="5"/>
  </cols>
  <sheetData>
    <row r="1" spans="1:84" ht="17.45" customHeight="1" thickBot="1" x14ac:dyDescent="0.3">
      <c r="C1" s="50" t="s">
        <v>44</v>
      </c>
    </row>
    <row r="2" spans="1:84" ht="17.45" customHeight="1" thickBot="1" x14ac:dyDescent="0.3">
      <c r="C2" s="50" t="s">
        <v>45</v>
      </c>
      <c r="AQ2" s="136">
        <v>2.5</v>
      </c>
      <c r="AX2" s="136">
        <v>2.5</v>
      </c>
      <c r="BE2" s="136">
        <v>2.5</v>
      </c>
      <c r="BL2" s="136">
        <v>2.5</v>
      </c>
      <c r="BS2" s="136">
        <v>2.5</v>
      </c>
      <c r="BZ2" s="136">
        <v>2.5</v>
      </c>
    </row>
    <row r="3" spans="1:84" ht="17.45" customHeight="1" thickBot="1" x14ac:dyDescent="0.3">
      <c r="A3" s="257" t="s">
        <v>15</v>
      </c>
      <c r="B3" s="257" t="s">
        <v>16</v>
      </c>
      <c r="C3" s="256" t="s">
        <v>0</v>
      </c>
      <c r="D3" s="683" t="s">
        <v>1</v>
      </c>
      <c r="E3" s="684"/>
      <c r="F3" s="683" t="s">
        <v>2</v>
      </c>
      <c r="G3" s="685"/>
      <c r="H3" s="684"/>
      <c r="I3" s="683" t="s">
        <v>9</v>
      </c>
      <c r="J3" s="684"/>
      <c r="K3" s="683" t="s">
        <v>12</v>
      </c>
      <c r="L3" s="684"/>
      <c r="M3" s="681" t="s">
        <v>19</v>
      </c>
      <c r="N3" s="681"/>
      <c r="O3" s="681"/>
      <c r="P3" s="681"/>
      <c r="AA3" s="67">
        <f>COUNTIF($D$5:$L$734,"&gt;=2.5")</f>
        <v>22</v>
      </c>
      <c r="AC3" s="67">
        <f>COUNTIF($M$5:$P$734,"&gt;=2.5")</f>
        <v>16</v>
      </c>
    </row>
    <row r="4" spans="1:84" ht="17.45" customHeight="1" thickBot="1" x14ac:dyDescent="0.3">
      <c r="A4" s="257" t="str">
        <f t="shared" ref="A4" si="0">IF(ISNUMBER(C4),MONTH(C4),"")</f>
        <v/>
      </c>
      <c r="B4" s="257" t="str">
        <f t="shared" ref="B4" si="1">IF(ISNUMBER(C4),YEAR(C4),"")</f>
        <v/>
      </c>
      <c r="C4" s="1" t="s">
        <v>3</v>
      </c>
      <c r="D4" s="2" t="s">
        <v>4</v>
      </c>
      <c r="E4" s="3" t="s">
        <v>5</v>
      </c>
      <c r="F4" s="2" t="s">
        <v>6</v>
      </c>
      <c r="G4" s="4" t="s">
        <v>7</v>
      </c>
      <c r="H4" s="3" t="s">
        <v>8</v>
      </c>
      <c r="I4" s="2" t="s">
        <v>10</v>
      </c>
      <c r="J4" s="3" t="s">
        <v>11</v>
      </c>
      <c r="K4" s="2" t="s">
        <v>13</v>
      </c>
      <c r="L4" s="3" t="s">
        <v>14</v>
      </c>
      <c r="M4" s="25" t="s">
        <v>1</v>
      </c>
      <c r="N4" s="25" t="s">
        <v>2</v>
      </c>
      <c r="O4" s="25" t="s">
        <v>9</v>
      </c>
      <c r="P4" s="25" t="s">
        <v>12</v>
      </c>
      <c r="Q4" s="287" t="s">
        <v>25</v>
      </c>
      <c r="R4" s="287" t="s">
        <v>24</v>
      </c>
      <c r="V4" s="287" t="s">
        <v>25</v>
      </c>
      <c r="W4" s="287" t="s">
        <v>24</v>
      </c>
      <c r="X4" s="287" t="s">
        <v>27</v>
      </c>
      <c r="Z4" s="66" t="s">
        <v>55</v>
      </c>
      <c r="AE4" s="258" t="s">
        <v>172</v>
      </c>
      <c r="AF4" s="25" t="s">
        <v>1</v>
      </c>
      <c r="AG4" s="25" t="s">
        <v>2</v>
      </c>
      <c r="AH4" s="25" t="s">
        <v>9</v>
      </c>
      <c r="AI4" s="25" t="s">
        <v>12</v>
      </c>
      <c r="AJ4" s="25" t="s">
        <v>83</v>
      </c>
      <c r="AL4" s="258" t="s">
        <v>159</v>
      </c>
      <c r="AM4" s="25" t="s">
        <v>1</v>
      </c>
      <c r="AN4" s="25" t="s">
        <v>2</v>
      </c>
      <c r="AO4" s="25" t="s">
        <v>9</v>
      </c>
      <c r="AP4" s="25" t="s">
        <v>12</v>
      </c>
      <c r="AQ4" s="25" t="s">
        <v>83</v>
      </c>
      <c r="AS4" s="258" t="s">
        <v>150</v>
      </c>
      <c r="AT4" s="25" t="s">
        <v>1</v>
      </c>
      <c r="AU4" s="25" t="s">
        <v>2</v>
      </c>
      <c r="AV4" s="25" t="s">
        <v>9</v>
      </c>
      <c r="AW4" s="25" t="s">
        <v>12</v>
      </c>
      <c r="AX4" s="25" t="s">
        <v>83</v>
      </c>
      <c r="AZ4" s="258" t="s">
        <v>151</v>
      </c>
      <c r="BA4" s="25" t="s">
        <v>1</v>
      </c>
      <c r="BB4" s="25" t="s">
        <v>2</v>
      </c>
      <c r="BC4" s="25" t="s">
        <v>9</v>
      </c>
      <c r="BD4" s="25" t="s">
        <v>12</v>
      </c>
      <c r="BE4" s="25" t="s">
        <v>83</v>
      </c>
      <c r="BG4" s="258" t="s">
        <v>106</v>
      </c>
      <c r="BH4" s="25" t="s">
        <v>1</v>
      </c>
      <c r="BI4" s="25" t="s">
        <v>2</v>
      </c>
      <c r="BJ4" s="25" t="s">
        <v>9</v>
      </c>
      <c r="BK4" s="25" t="s">
        <v>12</v>
      </c>
      <c r="BL4" s="25" t="s">
        <v>83</v>
      </c>
      <c r="BN4" s="258" t="s">
        <v>103</v>
      </c>
      <c r="BO4" s="25" t="s">
        <v>1</v>
      </c>
      <c r="BP4" s="25" t="s">
        <v>2</v>
      </c>
      <c r="BQ4" s="25" t="s">
        <v>9</v>
      </c>
      <c r="BR4" s="25" t="s">
        <v>12</v>
      </c>
      <c r="BS4" s="25" t="s">
        <v>83</v>
      </c>
      <c r="BU4" s="258" t="s">
        <v>102</v>
      </c>
      <c r="BV4" s="25" t="s">
        <v>1</v>
      </c>
      <c r="BW4" s="25" t="s">
        <v>2</v>
      </c>
      <c r="BX4" s="25" t="s">
        <v>9</v>
      </c>
      <c r="BY4" s="25" t="s">
        <v>12</v>
      </c>
      <c r="BZ4" s="25" t="s">
        <v>83</v>
      </c>
      <c r="CC4" s="25" t="s">
        <v>1</v>
      </c>
      <c r="CD4" s="25" t="s">
        <v>2</v>
      </c>
      <c r="CE4" s="25" t="s">
        <v>9</v>
      </c>
      <c r="CF4" s="25" t="s">
        <v>12</v>
      </c>
    </row>
    <row r="5" spans="1:84" ht="17.45" customHeight="1" x14ac:dyDescent="0.25">
      <c r="A5" s="257">
        <f t="shared" ref="A5:A55" si="2">IF(ISNUMBER(C5),MONTH(C5),"")</f>
        <v>1</v>
      </c>
      <c r="B5" s="257">
        <f t="shared" ref="B5:B55" si="3">IF(ISNUMBER(C5),YEAR(C5),"")</f>
        <v>2018</v>
      </c>
      <c r="C5" s="8">
        <v>43101</v>
      </c>
      <c r="D5" s="260"/>
      <c r="E5" s="19">
        <v>10.99</v>
      </c>
      <c r="F5" s="260"/>
      <c r="G5" s="21">
        <v>9.2899999999999991</v>
      </c>
      <c r="H5" s="261"/>
      <c r="I5" s="260"/>
      <c r="J5" s="19">
        <v>3.6080000000000001</v>
      </c>
      <c r="K5" s="263"/>
      <c r="L5" s="19">
        <v>8.1319999999999997</v>
      </c>
      <c r="M5" s="288"/>
      <c r="N5" s="288"/>
      <c r="O5" s="288"/>
      <c r="P5" s="288"/>
      <c r="Q5" s="289"/>
      <c r="R5" s="290"/>
      <c r="S5" s="291" t="s">
        <v>26</v>
      </c>
      <c r="T5" s="287">
        <f>MAX(T556:T994)</f>
        <v>9</v>
      </c>
      <c r="U5" s="22" t="s">
        <v>20</v>
      </c>
      <c r="V5" s="23">
        <f>MAX(Q5:Q3300)</f>
        <v>3.8479999999999999</v>
      </c>
      <c r="W5" s="20">
        <f>MAX(R5:R3300)</f>
        <v>5.8328749999999996</v>
      </c>
      <c r="X5" s="292">
        <f>(W5-V5)/V5</f>
        <v>0.51581990644490638</v>
      </c>
      <c r="Z5" s="287" t="s">
        <v>24</v>
      </c>
      <c r="AA5" s="20">
        <f>PERCENTILE($R$5:$R$734,0.98)</f>
        <v>1.9576999999999987</v>
      </c>
      <c r="AE5" s="22" t="s">
        <v>20</v>
      </c>
      <c r="AF5" s="264">
        <f>MAX($D$2562:$E$2926)</f>
        <v>4.5789999999999997</v>
      </c>
      <c r="AG5" s="264">
        <f>MAX($F$2562:$H$2926)</f>
        <v>5.0250000000000004</v>
      </c>
      <c r="AH5" s="264">
        <f>MAX($I$2562:$J$2926)</f>
        <v>3.25</v>
      </c>
      <c r="AI5" s="264">
        <f>MAX($K$2562:$L$2926)</f>
        <v>11.11</v>
      </c>
      <c r="AJ5" s="264">
        <f>MAX($D$2562:$L$2926)</f>
        <v>11.11</v>
      </c>
      <c r="AL5" s="22" t="s">
        <v>20</v>
      </c>
      <c r="AM5" s="264">
        <f>MAX($D$2196:$E$2561)</f>
        <v>3.899</v>
      </c>
      <c r="AN5" s="264">
        <f>MAX($F$2196:$H$2561)</f>
        <v>3.5630000000000002</v>
      </c>
      <c r="AO5" s="264">
        <f>MAX($I$2196:$J$2561)</f>
        <v>7.7290000000000001</v>
      </c>
      <c r="AP5" s="264">
        <f>MAX($K$2196:$L$2561)</f>
        <v>5.8029999999999999</v>
      </c>
      <c r="AQ5" s="264">
        <f>MAX($D$2196:$L$2561)</f>
        <v>7.7290000000000001</v>
      </c>
      <c r="AS5" s="22" t="s">
        <v>20</v>
      </c>
      <c r="AT5" s="264">
        <f>MAX($D$1831:$E$2195)</f>
        <v>7.1909999999999998</v>
      </c>
      <c r="AU5" s="264">
        <f>MAX($F$1831:$H$2195)</f>
        <v>3.7919999999999998</v>
      </c>
      <c r="AV5" s="264">
        <f>MAX($I$1831:$J$2195)</f>
        <v>2.6669999999999998</v>
      </c>
      <c r="AW5" s="264">
        <f>MAX($K$1831:$L$2195)</f>
        <v>8.2560000000000002</v>
      </c>
      <c r="AX5" s="264">
        <f>MAX($D$1831:$L$2195)</f>
        <v>8.2560000000000002</v>
      </c>
      <c r="AZ5" s="22" t="s">
        <v>20</v>
      </c>
      <c r="BA5" s="264">
        <f>MAX($D$1466:$E$1830)</f>
        <v>6.7779999999999996</v>
      </c>
      <c r="BB5" s="264">
        <f>MAX($F$1466:$H$1830)</f>
        <v>3.1739999999999999</v>
      </c>
      <c r="BC5" s="264">
        <f>MAX($I$1466:$J$1830)</f>
        <v>2.0270000000000001</v>
      </c>
      <c r="BD5" s="264">
        <f>MAX($K$1466:$L$1830)</f>
        <v>2.7269999999999999</v>
      </c>
      <c r="BE5" s="264">
        <f>MAX($D$1466:$L$1830)</f>
        <v>6.7779999999999996</v>
      </c>
      <c r="BG5" s="22" t="s">
        <v>20</v>
      </c>
      <c r="BH5" s="264">
        <f>MAX($D$1101:$E$1465)</f>
        <v>5.8659999999999997</v>
      </c>
      <c r="BI5" s="264">
        <f>MAX($F$1101:$H$1465)</f>
        <v>3.0049999999999999</v>
      </c>
      <c r="BJ5" s="264">
        <f>MAX($I$1101:$J$1465)</f>
        <v>2.8119999999999998</v>
      </c>
      <c r="BK5" s="264">
        <f>MAX($K$1101:$L$1465)</f>
        <v>5.1070000000000002</v>
      </c>
      <c r="BL5" s="264">
        <f>MAX($D$1101:$L$1465)</f>
        <v>5.8659999999999997</v>
      </c>
      <c r="BN5" s="22" t="s">
        <v>20</v>
      </c>
      <c r="BO5" s="264">
        <f>MAX($D$735:$E$1100)</f>
        <v>5.5410000000000004</v>
      </c>
      <c r="BP5" s="264">
        <f>MAX($F$735:$H$1100)</f>
        <v>5.6260000000000003</v>
      </c>
      <c r="BQ5" s="264">
        <f>MAX($I$735:$J$1100)</f>
        <v>5.9160000000000004</v>
      </c>
      <c r="BR5" s="264">
        <f>MAX($K$735:$L$1100)</f>
        <v>6.4640000000000004</v>
      </c>
      <c r="BS5" s="264">
        <f>MAX($D$735:$L$1100)</f>
        <v>6.4640000000000004</v>
      </c>
      <c r="BU5" s="22" t="s">
        <v>20</v>
      </c>
      <c r="BV5" s="264">
        <f>MAX($D$5:$E$734)</f>
        <v>10.99</v>
      </c>
      <c r="BW5" s="264">
        <f>MAX($F$5:$H$734)</f>
        <v>9.2899999999999991</v>
      </c>
      <c r="BX5" s="264">
        <f>MAX($I$5:$J$734)</f>
        <v>28.43</v>
      </c>
      <c r="BY5" s="264">
        <f>MAX($K$5:$L$734)</f>
        <v>8.1319999999999997</v>
      </c>
      <c r="BZ5" s="264">
        <f>MAX($D$5:$L$734)</f>
        <v>28.43</v>
      </c>
      <c r="CB5" s="5" t="s">
        <v>80</v>
      </c>
      <c r="CC5" s="287">
        <f>COUNTIF($D$5:$E$734,"&gt;=6")</f>
        <v>2</v>
      </c>
      <c r="CD5" s="287">
        <f>COUNTIF($F$5:$H$734,"&gt;=6")</f>
        <v>1</v>
      </c>
      <c r="CE5" s="287">
        <f>COUNTIF($I$5:$J$734,"&gt;=6")</f>
        <v>1</v>
      </c>
      <c r="CF5" s="287">
        <f>COUNTIF($K$5:$L$734,"&gt;=6")</f>
        <v>1</v>
      </c>
    </row>
    <row r="6" spans="1:84" ht="17.45" customHeight="1" thickBot="1" x14ac:dyDescent="0.3">
      <c r="A6" s="257">
        <f t="shared" si="2"/>
        <v>1</v>
      </c>
      <c r="B6" s="257">
        <f t="shared" si="3"/>
        <v>2018</v>
      </c>
      <c r="C6" s="8">
        <f t="shared" ref="C6" si="4">C5+1</f>
        <v>43102</v>
      </c>
      <c r="D6" s="260">
        <v>2.2370000000000001</v>
      </c>
      <c r="E6" s="261"/>
      <c r="F6" s="260"/>
      <c r="G6" s="262"/>
      <c r="H6" s="261">
        <v>2.1629999999999998</v>
      </c>
      <c r="I6" s="260">
        <v>1.974</v>
      </c>
      <c r="J6" s="261"/>
      <c r="K6" s="263">
        <v>2.17</v>
      </c>
      <c r="L6" s="261"/>
      <c r="M6" s="293">
        <f t="shared" ref="M6:M68" si="5">IFERROR(AVERAGE(D6:E6),"")</f>
        <v>2.2370000000000001</v>
      </c>
      <c r="N6" s="293">
        <f t="shared" ref="N6:N68" si="6">IFERROR(AVERAGE(F6:H6),"")</f>
        <v>2.1629999999999998</v>
      </c>
      <c r="O6" s="293">
        <f t="shared" ref="O6:O68" si="7">IFERROR(AVERAGE(I6:J6),"")</f>
        <v>1.974</v>
      </c>
      <c r="P6" s="293">
        <f t="shared" ref="P6:P68" si="8">IFERROR(AVERAGE(K6:L6),"")</f>
        <v>2.17</v>
      </c>
      <c r="Q6" s="257"/>
      <c r="R6" s="265">
        <f>AVERAGE(M6:N6)</f>
        <v>2.2000000000000002</v>
      </c>
      <c r="S6" s="5" t="s">
        <v>17</v>
      </c>
      <c r="U6" s="22" t="s">
        <v>21</v>
      </c>
      <c r="V6" s="20">
        <f>PERCENTILE($Q$5:$Q$3300,0.9)</f>
        <v>1.2969999999999999</v>
      </c>
      <c r="W6" s="20">
        <f>PERCENTILE($R$5:$R$3300,0.9)</f>
        <v>1.713645062820413</v>
      </c>
      <c r="X6" s="292">
        <f t="shared" ref="X6:X8" si="9">(W6-V6)/V6</f>
        <v>0.32123751952229224</v>
      </c>
      <c r="Y6" s="20">
        <f>PERCENTILE($D$5:$L$2569,0.98)</f>
        <v>2.5697000000000005</v>
      </c>
      <c r="Z6" s="287" t="s">
        <v>25</v>
      </c>
      <c r="AA6" s="20">
        <f>PERCENTILE($Q$5:$Q$734,0.98)</f>
        <v>1.6659149999999998</v>
      </c>
      <c r="AC6" s="20">
        <f>PERCENTILE($D$5:$L$734,0.985)</f>
        <v>2.0128000000000013</v>
      </c>
      <c r="AE6" s="105" t="s">
        <v>55</v>
      </c>
      <c r="AF6" s="294">
        <f>PERCENTILE($D$2562:$E$2926,0.98)</f>
        <v>2.8695391999999953</v>
      </c>
      <c r="AG6" s="294">
        <f>PERCENTILE($F$2562:$H$2926,0.98)</f>
        <v>2.7839221093982509</v>
      </c>
      <c r="AH6" s="294">
        <f>PERCENTILE($I$2562:$J$2926,0.98)</f>
        <v>2.0570032486127783</v>
      </c>
      <c r="AI6" s="294">
        <f>PERCENTILE($K$2562:$L$2926,0.98)</f>
        <v>2.8365170556512536</v>
      </c>
      <c r="AJ6" s="294">
        <f>PERCENTILE($D$2562:$L$2926,0.98)</f>
        <v>2.7446559397229415</v>
      </c>
      <c r="AL6" s="105" t="s">
        <v>55</v>
      </c>
      <c r="AM6" s="294">
        <f>PERCENTILE($D$2196:$E$2561,0.98)</f>
        <v>2.2966999999999977</v>
      </c>
      <c r="AN6" s="294">
        <f>PERCENTILE($F$2196:$H$2561,0.98)</f>
        <v>2.2123600000000017</v>
      </c>
      <c r="AO6" s="294">
        <f>PERCENTILE($I$2196:$J$2561,0.98)</f>
        <v>2.0396999999999994</v>
      </c>
      <c r="AP6" s="294">
        <f>PERCENTILE($K$2196:$L$2561,0.98)</f>
        <v>2.8618999999999968</v>
      </c>
      <c r="AQ6" s="294">
        <f>PERCENTILE($D$2196:$L$2561,0.98)</f>
        <v>2.3494399999999995</v>
      </c>
      <c r="AS6" s="105" t="s">
        <v>55</v>
      </c>
      <c r="AT6" s="294">
        <f>PERCENTILE($D$1831:$E$2195,0.98)</f>
        <v>4.2386400000000011</v>
      </c>
      <c r="AU6" s="294">
        <f>PERCENTILE($F$1831:$H$2195,0.98)</f>
        <v>2.4020000000000001</v>
      </c>
      <c r="AV6" s="294">
        <f>PERCENTILE($I$1831:$J$2195,0.98)</f>
        <v>1.8599599999999987</v>
      </c>
      <c r="AW6" s="294">
        <f>PERCENTILE($K$1831:$L$2195,0.98)</f>
        <v>2.4350399999999968</v>
      </c>
      <c r="AX6" s="294">
        <f>PERCENTILE($D$1831:$L$2195,0.98)</f>
        <v>2.9543599999999968</v>
      </c>
      <c r="AZ6" s="105" t="s">
        <v>55</v>
      </c>
      <c r="BA6" s="294">
        <f>PERCENTILE($D$1466:$E$1830,0.98)</f>
        <v>4.6497400000000004</v>
      </c>
      <c r="BB6" s="294">
        <f>PERCENTILE($F$1466:$H$1830,0.98)</f>
        <v>2.3254999999999999</v>
      </c>
      <c r="BC6" s="294">
        <f>PERCENTILE($I$1466:$J$1830,0.98)</f>
        <v>1.6180399999999981</v>
      </c>
      <c r="BD6" s="294">
        <f>PERCENTILE($K$1466:$L$1830,0.98)</f>
        <v>2.0350399999999973</v>
      </c>
      <c r="BE6" s="294">
        <f>PERCENTILE($D$1466:$L$1830,0.98)</f>
        <v>3.2675999999999967</v>
      </c>
      <c r="BG6" s="105" t="s">
        <v>55</v>
      </c>
      <c r="BH6" s="294">
        <f>PERCENTILE($D$1101:$E$1465,0.98)</f>
        <v>3.8959199999999998</v>
      </c>
      <c r="BI6" s="294">
        <f>PERCENTILE($F$1101:$H$1465,0.98)</f>
        <v>2.1759999999999993</v>
      </c>
      <c r="BJ6" s="294">
        <f>PERCENTILE($I$1101:$J$1465,0.98)</f>
        <v>1.7859199999999997</v>
      </c>
      <c r="BK6" s="294">
        <f>PERCENTILE($K$1101:$L$1465,0.98)</f>
        <v>2.5913599999999892</v>
      </c>
      <c r="BL6" s="294">
        <f>PERCENTILE($D$1101:$L$1465,0.98)</f>
        <v>2.620159999999998</v>
      </c>
      <c r="BN6" s="105" t="s">
        <v>55</v>
      </c>
      <c r="BO6" s="294">
        <f>PERCENTILE($D$735:$E$1100,0.98)</f>
        <v>2.1654999999999998</v>
      </c>
      <c r="BP6" s="294">
        <f>PERCENTILE($F$735:$H$1100,0.98)</f>
        <v>2.2479799999999988</v>
      </c>
      <c r="BQ6" s="294">
        <f>PERCENTILE($I$735:$J$1100,0.98)</f>
        <v>2.1995</v>
      </c>
      <c r="BR6" s="294">
        <f>PERCENTILE($K$735:$L$1100,0.98)</f>
        <v>2.2005999999999997</v>
      </c>
      <c r="BS6" s="294">
        <f>PERCENTILE($D$735:$L$1100,0.98)</f>
        <v>2.2071999999999998</v>
      </c>
      <c r="BU6" s="105" t="s">
        <v>55</v>
      </c>
      <c r="BV6" s="294">
        <f>PERCENTILE($D$5:$E$734,0.98)</f>
        <v>2.0355999999999992</v>
      </c>
      <c r="BW6" s="294">
        <f>PERCENTILE($F$5:$H$734,0.98)</f>
        <v>2.0077600000000002</v>
      </c>
      <c r="BX6" s="294">
        <f>PERCENTILE($I$5:$J$734,0.98)</f>
        <v>1.7510999999999999</v>
      </c>
      <c r="BY6" s="294">
        <f>PERCENTILE($K$5:$L$734,0.98)</f>
        <v>1.8550999999999997</v>
      </c>
      <c r="BZ6" s="294">
        <f>PERCENTILE($D$5:$L$734,0.98)</f>
        <v>1.9211999999999998</v>
      </c>
      <c r="CB6" s="5" t="s">
        <v>81</v>
      </c>
      <c r="CC6" s="287">
        <f>COUNTIF($D$5:$E$734,"&gt;=2.5")</f>
        <v>6</v>
      </c>
      <c r="CD6" s="287">
        <f>COUNTIF($F$5:$H$734,"&gt;=2.5")</f>
        <v>7</v>
      </c>
      <c r="CE6" s="287">
        <f>COUNTIF($I$5:$J$734,"&gt;=2.5")</f>
        <v>5</v>
      </c>
      <c r="CF6" s="287">
        <f>COUNTIF($K$5:$L$734,"&gt;=2.5")</f>
        <v>4</v>
      </c>
    </row>
    <row r="7" spans="1:84" ht="17.45" customHeight="1" thickBot="1" x14ac:dyDescent="0.3">
      <c r="A7" s="257">
        <f t="shared" si="2"/>
        <v>1</v>
      </c>
      <c r="B7" s="257">
        <f t="shared" si="3"/>
        <v>2018</v>
      </c>
      <c r="C7" s="8">
        <f t="shared" ref="C7:C70" si="10">C6+1</f>
        <v>43103</v>
      </c>
      <c r="D7" s="260"/>
      <c r="E7" s="261">
        <v>1.744</v>
      </c>
      <c r="F7" s="260"/>
      <c r="G7" s="262">
        <v>1.6479999999999999</v>
      </c>
      <c r="H7" s="261"/>
      <c r="I7" s="260"/>
      <c r="J7" s="261">
        <v>1.7490000000000001</v>
      </c>
      <c r="K7" s="263"/>
      <c r="L7" s="261">
        <v>1.829</v>
      </c>
      <c r="M7" s="293">
        <f t="shared" si="5"/>
        <v>1.744</v>
      </c>
      <c r="N7" s="293">
        <f t="shared" si="6"/>
        <v>1.6479999999999999</v>
      </c>
      <c r="O7" s="293">
        <f t="shared" si="7"/>
        <v>1.7490000000000001</v>
      </c>
      <c r="P7" s="293">
        <f t="shared" si="8"/>
        <v>1.829</v>
      </c>
      <c r="Q7" s="257"/>
      <c r="R7" s="265">
        <f>AVERAGE(M7:N7)</f>
        <v>1.696</v>
      </c>
      <c r="U7" s="22" t="s">
        <v>22</v>
      </c>
      <c r="V7" s="20">
        <f>PERCENTILE($Q$5:$Q$3300,0.75)</f>
        <v>1.04658125</v>
      </c>
      <c r="W7" s="20">
        <f>PERCENTILE($R$5:$R$3300,0.75)</f>
        <v>1.3592797044115479</v>
      </c>
      <c r="X7" s="292">
        <f t="shared" si="9"/>
        <v>0.29878086809939303</v>
      </c>
      <c r="Z7" s="287" t="s">
        <v>56</v>
      </c>
      <c r="AA7" s="295">
        <f>PERCENTILE($D$5:$L$734,0.98)</f>
        <v>1.9211999999999998</v>
      </c>
      <c r="AC7" s="20">
        <f>PERCENTILE($D$5:$L$734,0.99)</f>
        <v>2.2435999999999994</v>
      </c>
      <c r="AE7" s="22" t="s">
        <v>75</v>
      </c>
      <c r="AF7" s="264">
        <f>PERCENTILE($D$2562:$E$2926,0.95)</f>
        <v>2.3270752372504204</v>
      </c>
      <c r="AG7" s="264">
        <f>PERCENTILE($F$2562:$H$2926,0.95)</f>
        <v>2.1766312479767156</v>
      </c>
      <c r="AH7" s="264">
        <f>PERCENTILE($I$2562:$J$2926,0.95)</f>
        <v>1.7480000000000002</v>
      </c>
      <c r="AI7" s="264">
        <f>PERCENTILE($K$2562:$L$2926,0.95)</f>
        <v>2.2154231673948757</v>
      </c>
      <c r="AJ7" s="264">
        <f>PERCENTILE($D$2562:$L$2926,0.95)</f>
        <v>2.1450019838411114</v>
      </c>
      <c r="AL7" s="22" t="s">
        <v>75</v>
      </c>
      <c r="AM7" s="264">
        <f>PERCENTILE($D$2196:$E$2561,0.95)</f>
        <v>1.91225</v>
      </c>
      <c r="AN7" s="264">
        <f>PERCENTILE($F$2196:$H$2561,0.95)</f>
        <v>1.7608999999999999</v>
      </c>
      <c r="AO7" s="264">
        <f>PERCENTILE($I$2196:$J$2561,0.95)</f>
        <v>1.7275</v>
      </c>
      <c r="AP7" s="264">
        <f>PERCENTILE($K$2196:$L$2561,0.95)</f>
        <v>2.0570000000000004</v>
      </c>
      <c r="AQ7" s="264">
        <f>PERCENTILE($D$2196:$L$2561,0.95)</f>
        <v>1.8581999999999992</v>
      </c>
      <c r="AS7" s="22" t="s">
        <v>75</v>
      </c>
      <c r="AT7" s="264">
        <f>PERCENTILE($D$1831:$E$2195,0.95)</f>
        <v>3.1305499999999991</v>
      </c>
      <c r="AU7" s="264">
        <f>PERCENTILE($F$1831:$H$2195,0.95)</f>
        <v>2.04325</v>
      </c>
      <c r="AV7" s="264">
        <f>PERCENTILE($I$1831:$J$2195,0.95)</f>
        <v>1.6276000000000002</v>
      </c>
      <c r="AW7" s="264">
        <f>PERCENTILE($K$1831:$L$2195,0.95)</f>
        <v>2.0644000000000005</v>
      </c>
      <c r="AX7" s="264">
        <f>PERCENTILE($D$1831:$L$2195,0.95)</f>
        <v>2.2695499999999997</v>
      </c>
      <c r="AZ7" s="22" t="s">
        <v>75</v>
      </c>
      <c r="BA7" s="264">
        <f>PERCENTILE($D$1466:$E$1830,0.95)</f>
        <v>3.767399999999999</v>
      </c>
      <c r="BB7" s="264">
        <f>PERCENTILE($F$1466:$H$1830,0.95)</f>
        <v>1.97275</v>
      </c>
      <c r="BC7" s="264">
        <f>PERCENTILE($I$1466:$J$1830,0.95)</f>
        <v>1.4708000000000001</v>
      </c>
      <c r="BD7" s="264">
        <f>PERCENTILE($K$1466:$L$1830,0.95)</f>
        <v>1.7298000000000004</v>
      </c>
      <c r="BE7" s="264">
        <f>PERCENTILE($D$1466:$L$1830,0.95)</f>
        <v>2.4001999999999999</v>
      </c>
      <c r="BG7" s="22" t="s">
        <v>75</v>
      </c>
      <c r="BH7" s="264">
        <f>PERCENTILE($D$1101:$E$1465,0.95)</f>
        <v>2.7458000000000018</v>
      </c>
      <c r="BI7" s="264">
        <f>PERCENTILE($F$1101:$H$1465,0.95)</f>
        <v>1.7567999999999997</v>
      </c>
      <c r="BJ7" s="264">
        <f>PERCENTILE($I$1101:$J$1465,0.95)</f>
        <v>1.4648000000000001</v>
      </c>
      <c r="BK7" s="264">
        <f>PERCENTILE($K$1101:$L$1465,0.95)</f>
        <v>1.7616000000000009</v>
      </c>
      <c r="BL7" s="264">
        <f>PERCENTILE($D$1101:$L$1465,0.95)</f>
        <v>1.7903499999999997</v>
      </c>
      <c r="BN7" s="22" t="s">
        <v>75</v>
      </c>
      <c r="BO7" s="264">
        <f>PERCENTILE($D$735:$E$1100,0.95)</f>
        <v>1.91875</v>
      </c>
      <c r="BP7" s="264">
        <f>PERCENTILE($F$735:$H$1100,0.95)</f>
        <v>1.8993999999999998</v>
      </c>
      <c r="BQ7" s="264">
        <f>PERCENTILE($I$735:$J$1100,0.95)</f>
        <v>1.9505000000000001</v>
      </c>
      <c r="BR7" s="264">
        <f>PERCENTILE($K$735:$L$1100,0.95)</f>
        <v>2.0529999999999999</v>
      </c>
      <c r="BS7" s="264">
        <f>PERCENTILE($D$735:$L$1100,0.95)</f>
        <v>1.9561999999999995</v>
      </c>
      <c r="BU7" s="22" t="s">
        <v>75</v>
      </c>
      <c r="BV7" s="264">
        <f>PERCENTILE($D$5:$E$734,0.95)</f>
        <v>1.7586000000000004</v>
      </c>
      <c r="BW7" s="264">
        <f>PERCENTILE($F$5:$H$734,0.95)</f>
        <v>1.7731499999999996</v>
      </c>
      <c r="BX7" s="264">
        <f>PERCENTILE($I$5:$J$734,0.95)</f>
        <v>1.5664499999999992</v>
      </c>
      <c r="BY7" s="264">
        <f>PERCENTILE($K$5:$L$734,0.95)</f>
        <v>1.6474499999999992</v>
      </c>
      <c r="BZ7" s="264">
        <f>PERCENTILE($D$5:$L$734,0.95)</f>
        <v>1.7090000000000001</v>
      </c>
      <c r="CB7" s="5" t="s">
        <v>82</v>
      </c>
      <c r="CC7" s="287">
        <f>COUNTIF($D$5:$E$734,"&gt;=1.95")</f>
        <v>21</v>
      </c>
      <c r="CD7" s="287">
        <f>COUNTIF($F$5:$H$734,"&gt;=1.95")</f>
        <v>21</v>
      </c>
      <c r="CE7" s="287">
        <f>COUNTIF($I$5:$J$734,"&gt;=1.95")</f>
        <v>8</v>
      </c>
      <c r="CF7" s="287">
        <f>COUNTIF($K$5:$L$734,"&gt;=1.95")</f>
        <v>6</v>
      </c>
    </row>
    <row r="8" spans="1:84" ht="17.45" customHeight="1" x14ac:dyDescent="0.25">
      <c r="A8" s="257">
        <f t="shared" si="2"/>
        <v>1</v>
      </c>
      <c r="B8" s="257">
        <f t="shared" si="3"/>
        <v>2018</v>
      </c>
      <c r="C8" s="9">
        <f t="shared" si="10"/>
        <v>43104</v>
      </c>
      <c r="D8" s="275">
        <v>1.5629999999999999</v>
      </c>
      <c r="E8" s="276"/>
      <c r="F8" s="275">
        <v>1.5780000000000001</v>
      </c>
      <c r="G8" s="277"/>
      <c r="H8" s="276">
        <v>1.5780000000000001</v>
      </c>
      <c r="I8" s="275">
        <v>2.02</v>
      </c>
      <c r="J8" s="276"/>
      <c r="K8" s="278">
        <v>1.69</v>
      </c>
      <c r="L8" s="276"/>
      <c r="M8" s="293">
        <f t="shared" si="5"/>
        <v>1.5629999999999999</v>
      </c>
      <c r="N8" s="293">
        <f t="shared" si="6"/>
        <v>1.5780000000000001</v>
      </c>
      <c r="O8" s="293">
        <f t="shared" si="7"/>
        <v>2.02</v>
      </c>
      <c r="P8" s="293">
        <f t="shared" si="8"/>
        <v>1.69</v>
      </c>
      <c r="Q8" s="257"/>
      <c r="R8" s="265">
        <f>AVERAGE(M8:N8)</f>
        <v>1.5705</v>
      </c>
      <c r="U8" s="22" t="s">
        <v>23</v>
      </c>
      <c r="V8" s="20">
        <f>AVERAGE(Q5:Q3300)</f>
        <v>0.84828131692160569</v>
      </c>
      <c r="W8" s="20">
        <f>AVERAGE(R5:R3300)</f>
        <v>1.125833614368873</v>
      </c>
      <c r="X8" s="292">
        <f t="shared" si="9"/>
        <v>0.32719369377896768</v>
      </c>
      <c r="Z8" s="287"/>
      <c r="AE8" s="22" t="s">
        <v>21</v>
      </c>
      <c r="AF8" s="264">
        <f>PERCENTILE($D$2562:$E$2926,0.9)</f>
        <v>1.9372637970251723</v>
      </c>
      <c r="AG8" s="264">
        <f>PERCENTILE($F$2562:$H$2926,0.9)</f>
        <v>1.9177865773162162</v>
      </c>
      <c r="AH8" s="264">
        <f>PERCENTILE($I$2562:$J$2926,0.9)</f>
        <v>1.5934064487220567</v>
      </c>
      <c r="AI8" s="264">
        <f>PERCENTILE($K$2562:$L$2926,0.9)</f>
        <v>1.7668829911759272</v>
      </c>
      <c r="AJ8" s="264">
        <f>PERCENTILE($D$2562:$L$2926,0.9)</f>
        <v>1.7756201067558082</v>
      </c>
      <c r="AL8" s="22" t="s">
        <v>21</v>
      </c>
      <c r="AM8" s="264">
        <f>PERCENTILE($D$2196:$E$2561,0.9)</f>
        <v>1.6005</v>
      </c>
      <c r="AN8" s="264">
        <f>PERCENTILE($F$2196:$H$2561,0.9)</f>
        <v>1.56</v>
      </c>
      <c r="AO8" s="264">
        <f>PERCENTILE($I$2196:$J$2561,0.9)</f>
        <v>1.4220000000000002</v>
      </c>
      <c r="AP8" s="264">
        <f>PERCENTILE($K$2196:$L$2561,0.9)</f>
        <v>1.6865000000000001</v>
      </c>
      <c r="AQ8" s="264">
        <f>PERCENTILE($D$2196:$L$2561,0.9)</f>
        <v>1.5684000000000007</v>
      </c>
      <c r="AS8" s="22" t="s">
        <v>21</v>
      </c>
      <c r="AT8" s="264">
        <f>PERCENTILE($D$1831:$E$2195,0.9)</f>
        <v>2.5987</v>
      </c>
      <c r="AU8" s="264">
        <f>PERCENTILE($F$1831:$H$2195,0.9)</f>
        <v>1.8045</v>
      </c>
      <c r="AV8" s="264">
        <f>PERCENTILE($I$1831:$J$2195,0.9)</f>
        <v>1.4458000000000006</v>
      </c>
      <c r="AW8" s="264">
        <f>PERCENTILE($K$1831:$L$2195,0.9)</f>
        <v>1.8192000000000004</v>
      </c>
      <c r="AX8" s="264">
        <f>PERCENTILE($D$1831:$L$2195,0.9)</f>
        <v>1.9003000000000003</v>
      </c>
      <c r="AZ8" s="22" t="s">
        <v>21</v>
      </c>
      <c r="BA8" s="264">
        <f>PERCENTILE($D$1466:$E$1830,0.9)</f>
        <v>3.0493000000000001</v>
      </c>
      <c r="BB8" s="264">
        <f>PERCENTILE($F$1466:$H$1830,0.9)</f>
        <v>1.6935</v>
      </c>
      <c r="BC8" s="264">
        <f>PERCENTILE($I$1466:$J$1830,0.9)</f>
        <v>1.2806</v>
      </c>
      <c r="BD8" s="264">
        <f>PERCENTILE($K$1466:$L$1830,0.9)</f>
        <v>1.5176000000000001</v>
      </c>
      <c r="BE8" s="264">
        <f>PERCENTILE($D$1466:$L$1830,0.9)</f>
        <v>1.8954000000000006</v>
      </c>
      <c r="BG8" s="22" t="s">
        <v>21</v>
      </c>
      <c r="BH8" s="264">
        <f>PERCENTILE($D$1101:$E$1465,0.9)</f>
        <v>1.7226000000000004</v>
      </c>
      <c r="BI8" s="264">
        <f>PERCENTILE($F$1101:$H$1465,0.9)</f>
        <v>1.5056000000000003</v>
      </c>
      <c r="BJ8" s="264">
        <f>PERCENTILE($I$1101:$J$1465,0.9)</f>
        <v>1.3200000000000003</v>
      </c>
      <c r="BK8" s="264">
        <f>PERCENTILE($K$1101:$L$1465,0.9)</f>
        <v>1.4972000000000001</v>
      </c>
      <c r="BL8" s="264">
        <f>PERCENTILE($D$1101:$L$1465,0.9)</f>
        <v>1.4962000000000002</v>
      </c>
      <c r="BN8" s="22" t="s">
        <v>21</v>
      </c>
      <c r="BO8" s="264">
        <f>PERCENTILE($D$735:$E$1100,0.9)</f>
        <v>1.6724999999999999</v>
      </c>
      <c r="BP8" s="264">
        <f>PERCENTILE($F$735:$H$1100,0.9)</f>
        <v>1.6785000000000001</v>
      </c>
      <c r="BQ8" s="264">
        <f>PERCENTILE($I$735:$J$1100,0.9)</f>
        <v>1.5649999999999999</v>
      </c>
      <c r="BR8" s="264">
        <f>PERCENTILE($K$735:$L$1100,0.9)</f>
        <v>1.6586000000000003</v>
      </c>
      <c r="BS8" s="264">
        <f>PERCENTILE($D$735:$L$1100,0.9)</f>
        <v>1.6508000000000003</v>
      </c>
      <c r="BU8" s="22" t="s">
        <v>21</v>
      </c>
      <c r="BV8" s="264">
        <f>PERCENTILE($D$5:$E$734,0.9)</f>
        <v>1.5262</v>
      </c>
      <c r="BW8" s="264">
        <f>PERCENTILE($F$5:$H$734,0.9)</f>
        <v>1.5713999999999999</v>
      </c>
      <c r="BX8" s="264">
        <f>PERCENTILE($I$5:$J$734,0.9)</f>
        <v>1.3703000000000001</v>
      </c>
      <c r="BY8" s="264">
        <f>PERCENTILE($K$5:$L$734,0.9)</f>
        <v>1.496</v>
      </c>
      <c r="BZ8" s="264">
        <f>PERCENTILE($D$5:$L$734,0.9)</f>
        <v>1.5049999999999999</v>
      </c>
    </row>
    <row r="9" spans="1:84" ht="17.45" customHeight="1" x14ac:dyDescent="0.25">
      <c r="A9" s="257">
        <f t="shared" si="2"/>
        <v>1</v>
      </c>
      <c r="B9" s="257">
        <f t="shared" si="3"/>
        <v>2018</v>
      </c>
      <c r="C9" s="8">
        <f t="shared" si="10"/>
        <v>43105</v>
      </c>
      <c r="D9" s="260"/>
      <c r="E9" s="261">
        <v>1.052</v>
      </c>
      <c r="F9" s="260"/>
      <c r="G9" s="262">
        <v>1.0289999999999999</v>
      </c>
      <c r="H9" s="261"/>
      <c r="I9" s="260"/>
      <c r="J9" s="261">
        <v>1.1579999999999999</v>
      </c>
      <c r="K9" s="263"/>
      <c r="L9" s="261">
        <v>1.254</v>
      </c>
      <c r="M9" s="293">
        <f t="shared" si="5"/>
        <v>1.052</v>
      </c>
      <c r="N9" s="293">
        <f t="shared" si="6"/>
        <v>1.0289999999999999</v>
      </c>
      <c r="O9" s="293">
        <f t="shared" si="7"/>
        <v>1.1579999999999999</v>
      </c>
      <c r="P9" s="293">
        <f t="shared" si="8"/>
        <v>1.254</v>
      </c>
      <c r="Q9" s="257"/>
      <c r="R9" s="265">
        <f>AVERAGE(M9:N9)</f>
        <v>1.0405</v>
      </c>
      <c r="S9" s="296">
        <f>AVERAGE(L5:O9)</f>
        <v>2.0753333333333335</v>
      </c>
      <c r="T9" s="296"/>
    </row>
    <row r="10" spans="1:84" ht="17.45" customHeight="1" x14ac:dyDescent="0.25">
      <c r="A10" s="257">
        <f t="shared" si="2"/>
        <v>1</v>
      </c>
      <c r="B10" s="257">
        <f t="shared" si="3"/>
        <v>2018</v>
      </c>
      <c r="C10" s="435">
        <f t="shared" si="10"/>
        <v>43106</v>
      </c>
      <c r="D10" s="434">
        <v>0.96599999999999997</v>
      </c>
      <c r="E10" s="436"/>
      <c r="F10" s="434">
        <v>0.83099999999999996</v>
      </c>
      <c r="G10" s="438"/>
      <c r="H10" s="436"/>
      <c r="I10" s="434">
        <v>0.86199999999999999</v>
      </c>
      <c r="J10" s="436"/>
      <c r="K10" s="437">
        <v>0.99</v>
      </c>
      <c r="L10" s="436"/>
      <c r="M10" s="440">
        <f t="shared" si="5"/>
        <v>0.96599999999999997</v>
      </c>
      <c r="N10" s="440">
        <f t="shared" si="6"/>
        <v>0.83099999999999996</v>
      </c>
      <c r="O10" s="440">
        <f t="shared" si="7"/>
        <v>0.86199999999999999</v>
      </c>
      <c r="P10" s="440">
        <f t="shared" si="8"/>
        <v>0.99</v>
      </c>
      <c r="Q10" s="442">
        <f>AVERAGE(M10:N10)</f>
        <v>0.89849999999999997</v>
      </c>
      <c r="R10" s="445"/>
      <c r="S10" s="441"/>
      <c r="T10" s="441"/>
      <c r="V10" s="7" t="s">
        <v>1</v>
      </c>
      <c r="W10" s="7" t="s">
        <v>2</v>
      </c>
      <c r="X10" s="7" t="s">
        <v>9</v>
      </c>
      <c r="Y10" s="7" t="s">
        <v>12</v>
      </c>
    </row>
    <row r="11" spans="1:84" ht="17.45" customHeight="1" x14ac:dyDescent="0.25">
      <c r="A11" s="257">
        <f t="shared" si="2"/>
        <v>1</v>
      </c>
      <c r="B11" s="257">
        <f t="shared" si="3"/>
        <v>2018</v>
      </c>
      <c r="C11" s="435">
        <f t="shared" si="10"/>
        <v>43107</v>
      </c>
      <c r="D11" s="434"/>
      <c r="E11" s="436">
        <v>1.0780000000000001</v>
      </c>
      <c r="F11" s="434"/>
      <c r="G11" s="438">
        <v>1.1359999999999999</v>
      </c>
      <c r="H11" s="436"/>
      <c r="I11" s="434"/>
      <c r="J11" s="436">
        <v>0.91649999999999998</v>
      </c>
      <c r="K11" s="437"/>
      <c r="L11" s="436">
        <v>0.99609999999999999</v>
      </c>
      <c r="M11" s="440">
        <f t="shared" si="5"/>
        <v>1.0780000000000001</v>
      </c>
      <c r="N11" s="440">
        <f t="shared" si="6"/>
        <v>1.1359999999999999</v>
      </c>
      <c r="O11" s="440">
        <f t="shared" si="7"/>
        <v>0.91649999999999998</v>
      </c>
      <c r="P11" s="440">
        <f t="shared" si="8"/>
        <v>0.99609999999999999</v>
      </c>
      <c r="Q11" s="442">
        <f>AVERAGE(M11:N11)</f>
        <v>1.107</v>
      </c>
      <c r="R11" s="445"/>
      <c r="S11" s="504">
        <f>AVERAGE(L10:O11)</f>
        <v>0.96937142857142866</v>
      </c>
      <c r="T11" s="504"/>
      <c r="V11" s="293" t="s">
        <v>30</v>
      </c>
    </row>
    <row r="12" spans="1:84" ht="17.45" customHeight="1" x14ac:dyDescent="0.25">
      <c r="A12" s="257">
        <f t="shared" si="2"/>
        <v>1</v>
      </c>
      <c r="B12" s="257">
        <f t="shared" si="3"/>
        <v>2018</v>
      </c>
      <c r="C12" s="8">
        <f t="shared" si="10"/>
        <v>43108</v>
      </c>
      <c r="D12" s="260">
        <v>1.337</v>
      </c>
      <c r="E12" s="261"/>
      <c r="F12" s="260"/>
      <c r="G12" s="262"/>
      <c r="H12" s="261">
        <v>1.079</v>
      </c>
      <c r="I12" s="260">
        <v>0.9778</v>
      </c>
      <c r="J12" s="261"/>
      <c r="K12" s="263">
        <v>1.1779999999999999</v>
      </c>
      <c r="L12" s="261"/>
      <c r="M12" s="293">
        <f t="shared" si="5"/>
        <v>1.337</v>
      </c>
      <c r="N12" s="293">
        <f t="shared" si="6"/>
        <v>1.079</v>
      </c>
      <c r="O12" s="293">
        <f t="shared" si="7"/>
        <v>0.9778</v>
      </c>
      <c r="P12" s="293">
        <f t="shared" si="8"/>
        <v>1.1779999999999999</v>
      </c>
      <c r="Q12" s="257"/>
      <c r="R12" s="265">
        <f>AVERAGE(M12:N12)</f>
        <v>1.208</v>
      </c>
    </row>
    <row r="13" spans="1:84" ht="17.45" customHeight="1" x14ac:dyDescent="0.25">
      <c r="A13" s="257">
        <f t="shared" si="2"/>
        <v>1</v>
      </c>
      <c r="B13" s="257">
        <f t="shared" si="3"/>
        <v>2018</v>
      </c>
      <c r="C13" s="8">
        <f t="shared" si="10"/>
        <v>43109</v>
      </c>
      <c r="D13" s="260"/>
      <c r="E13" s="261">
        <v>0.48830000000000001</v>
      </c>
      <c r="F13" s="260"/>
      <c r="G13" s="262">
        <v>0.45900000000000002</v>
      </c>
      <c r="H13" s="261"/>
      <c r="I13" s="260"/>
      <c r="J13" s="261">
        <v>0.31290000000000001</v>
      </c>
      <c r="K13" s="263"/>
      <c r="L13" s="261">
        <v>0.48830000000000001</v>
      </c>
      <c r="M13" s="293">
        <f t="shared" si="5"/>
        <v>0.48830000000000001</v>
      </c>
      <c r="N13" s="293">
        <f t="shared" si="6"/>
        <v>0.45900000000000002</v>
      </c>
      <c r="O13" s="293">
        <f t="shared" si="7"/>
        <v>0.31290000000000001</v>
      </c>
      <c r="P13" s="293">
        <f t="shared" si="8"/>
        <v>0.48830000000000001</v>
      </c>
      <c r="Q13" s="257"/>
      <c r="R13" s="265">
        <f>AVERAGE(M13:N13)</f>
        <v>0.47365000000000002</v>
      </c>
    </row>
    <row r="14" spans="1:84" ht="17.45" customHeight="1" x14ac:dyDescent="0.25">
      <c r="A14" s="257">
        <f t="shared" si="2"/>
        <v>1</v>
      </c>
      <c r="B14" s="257">
        <f t="shared" si="3"/>
        <v>2018</v>
      </c>
      <c r="C14" s="9">
        <f t="shared" si="10"/>
        <v>43110</v>
      </c>
      <c r="D14" s="275">
        <v>0.78059999999999996</v>
      </c>
      <c r="E14" s="276"/>
      <c r="F14" s="275">
        <v>0.66190000000000004</v>
      </c>
      <c r="G14" s="277"/>
      <c r="H14" s="276">
        <v>0.5726</v>
      </c>
      <c r="I14" s="275">
        <v>0.60360000000000003</v>
      </c>
      <c r="J14" s="276"/>
      <c r="K14" s="278">
        <v>0.70069999999999999</v>
      </c>
      <c r="L14" s="276"/>
      <c r="M14" s="293">
        <f t="shared" si="5"/>
        <v>0.78059999999999996</v>
      </c>
      <c r="N14" s="293">
        <f t="shared" si="6"/>
        <v>0.61725000000000008</v>
      </c>
      <c r="O14" s="293">
        <f t="shared" si="7"/>
        <v>0.60360000000000003</v>
      </c>
      <c r="P14" s="293">
        <f t="shared" si="8"/>
        <v>0.70069999999999999</v>
      </c>
      <c r="Q14" s="257"/>
      <c r="R14" s="265">
        <f>AVERAGE(M14:N14)</f>
        <v>0.69892500000000002</v>
      </c>
    </row>
    <row r="15" spans="1:84" ht="17.45" customHeight="1" x14ac:dyDescent="0.25">
      <c r="A15" s="257">
        <f t="shared" si="2"/>
        <v>1</v>
      </c>
      <c r="B15" s="257">
        <f t="shared" si="3"/>
        <v>2018</v>
      </c>
      <c r="C15" s="8">
        <f t="shared" si="10"/>
        <v>43111</v>
      </c>
      <c r="D15" s="260"/>
      <c r="E15" s="261">
        <v>1.5609999999999999</v>
      </c>
      <c r="F15" s="260"/>
      <c r="G15" s="262">
        <v>1.304</v>
      </c>
      <c r="H15" s="261"/>
      <c r="I15" s="260"/>
      <c r="J15" s="261">
        <v>1.444</v>
      </c>
      <c r="K15" s="263"/>
      <c r="L15" s="261">
        <v>1.42</v>
      </c>
      <c r="M15" s="293">
        <f t="shared" si="5"/>
        <v>1.5609999999999999</v>
      </c>
      <c r="N15" s="293">
        <f t="shared" si="6"/>
        <v>1.304</v>
      </c>
      <c r="O15" s="293">
        <f t="shared" si="7"/>
        <v>1.444</v>
      </c>
      <c r="P15" s="293">
        <f t="shared" si="8"/>
        <v>1.42</v>
      </c>
      <c r="Q15" s="257"/>
      <c r="R15" s="265">
        <f>AVERAGE(M15:N15)</f>
        <v>1.4325000000000001</v>
      </c>
    </row>
    <row r="16" spans="1:84" ht="17.45" customHeight="1" x14ac:dyDescent="0.25">
      <c r="A16" s="257">
        <f t="shared" si="2"/>
        <v>1</v>
      </c>
      <c r="B16" s="257">
        <f t="shared" si="3"/>
        <v>2018</v>
      </c>
      <c r="C16" s="8">
        <f t="shared" si="10"/>
        <v>43112</v>
      </c>
      <c r="D16" s="260">
        <v>1.861</v>
      </c>
      <c r="E16" s="261"/>
      <c r="F16" s="260">
        <v>1.921</v>
      </c>
      <c r="G16" s="262"/>
      <c r="H16" s="261"/>
      <c r="I16" s="99">
        <v>2.5299999999999998</v>
      </c>
      <c r="J16" s="261"/>
      <c r="K16" s="263">
        <v>1.9139999999999999</v>
      </c>
      <c r="L16" s="261"/>
      <c r="M16" s="293">
        <f t="shared" si="5"/>
        <v>1.861</v>
      </c>
      <c r="N16" s="293">
        <f t="shared" si="6"/>
        <v>1.921</v>
      </c>
      <c r="O16" s="293">
        <f t="shared" si="7"/>
        <v>2.5299999999999998</v>
      </c>
      <c r="P16" s="293">
        <f t="shared" si="8"/>
        <v>1.9139999999999999</v>
      </c>
      <c r="Q16" s="257"/>
      <c r="R16" s="265">
        <f>AVERAGE(M16:N16)</f>
        <v>1.891</v>
      </c>
      <c r="S16" s="296">
        <f>AVERAGE(L12:O16)</f>
        <v>1.128514705882353</v>
      </c>
      <c r="T16" s="296"/>
    </row>
    <row r="17" spans="1:20" ht="17.45" customHeight="1" x14ac:dyDescent="0.25">
      <c r="A17" s="257">
        <f t="shared" si="2"/>
        <v>1</v>
      </c>
      <c r="B17" s="257">
        <f t="shared" si="3"/>
        <v>2018</v>
      </c>
      <c r="C17" s="435">
        <f t="shared" si="10"/>
        <v>43113</v>
      </c>
      <c r="D17" s="434"/>
      <c r="E17" s="436">
        <v>1.085</v>
      </c>
      <c r="F17" s="434"/>
      <c r="G17" s="438">
        <v>1.004</v>
      </c>
      <c r="H17" s="436"/>
      <c r="I17" s="434"/>
      <c r="J17" s="436">
        <v>0.92430000000000001</v>
      </c>
      <c r="K17" s="437"/>
      <c r="L17" s="436">
        <v>1.1539999999999999</v>
      </c>
      <c r="M17" s="440">
        <f t="shared" si="5"/>
        <v>1.085</v>
      </c>
      <c r="N17" s="440">
        <f t="shared" si="6"/>
        <v>1.004</v>
      </c>
      <c r="O17" s="440">
        <f t="shared" si="7"/>
        <v>0.92430000000000001</v>
      </c>
      <c r="P17" s="440">
        <f t="shared" si="8"/>
        <v>1.1539999999999999</v>
      </c>
      <c r="Q17" s="442">
        <f>AVERAGE(M17:N17)</f>
        <v>1.0445</v>
      </c>
      <c r="R17" s="445"/>
      <c r="S17" s="441"/>
      <c r="T17" s="441"/>
    </row>
    <row r="18" spans="1:20" ht="17.45" customHeight="1" x14ac:dyDescent="0.25">
      <c r="A18" s="257">
        <f t="shared" si="2"/>
        <v>1</v>
      </c>
      <c r="B18" s="257">
        <f t="shared" si="3"/>
        <v>2018</v>
      </c>
      <c r="C18" s="435">
        <f t="shared" si="10"/>
        <v>43114</v>
      </c>
      <c r="D18" s="434">
        <v>0.86199999999999999</v>
      </c>
      <c r="E18" s="436"/>
      <c r="F18" s="434"/>
      <c r="G18" s="438"/>
      <c r="H18" s="436">
        <v>0.79810000000000003</v>
      </c>
      <c r="I18" s="434">
        <v>0.60960000000000003</v>
      </c>
      <c r="J18" s="436"/>
      <c r="K18" s="437">
        <v>0.72970000000000002</v>
      </c>
      <c r="L18" s="436"/>
      <c r="M18" s="440">
        <f t="shared" si="5"/>
        <v>0.86199999999999999</v>
      </c>
      <c r="N18" s="440">
        <f t="shared" si="6"/>
        <v>0.79810000000000003</v>
      </c>
      <c r="O18" s="440">
        <f t="shared" si="7"/>
        <v>0.60960000000000003</v>
      </c>
      <c r="P18" s="440">
        <f t="shared" si="8"/>
        <v>0.72970000000000002</v>
      </c>
      <c r="Q18" s="442">
        <f>AVERAGE(M18:N18)</f>
        <v>0.83004999999999995</v>
      </c>
      <c r="R18" s="445"/>
      <c r="S18" s="504">
        <f>AVERAGE(L17:O18)</f>
        <v>0.9195714285714286</v>
      </c>
      <c r="T18" s="504"/>
    </row>
    <row r="19" spans="1:20" ht="17.45" customHeight="1" x14ac:dyDescent="0.25">
      <c r="A19" s="257">
        <f t="shared" si="2"/>
        <v>1</v>
      </c>
      <c r="B19" s="257">
        <f t="shared" si="3"/>
        <v>2018</v>
      </c>
      <c r="C19" s="8">
        <f t="shared" si="10"/>
        <v>43115</v>
      </c>
      <c r="D19" s="260"/>
      <c r="E19" s="261">
        <v>1.601</v>
      </c>
      <c r="F19" s="260"/>
      <c r="G19" s="262">
        <v>1.4330000000000001</v>
      </c>
      <c r="H19" s="261"/>
      <c r="I19" s="260"/>
      <c r="J19" s="261">
        <v>1.407</v>
      </c>
      <c r="K19" s="263"/>
      <c r="L19" s="261">
        <v>1.427</v>
      </c>
      <c r="M19" s="293">
        <f t="shared" si="5"/>
        <v>1.601</v>
      </c>
      <c r="N19" s="293">
        <f t="shared" si="6"/>
        <v>1.4330000000000001</v>
      </c>
      <c r="O19" s="293">
        <f t="shared" si="7"/>
        <v>1.407</v>
      </c>
      <c r="P19" s="293">
        <f t="shared" si="8"/>
        <v>1.427</v>
      </c>
      <c r="Q19" s="257"/>
      <c r="R19" s="265">
        <f>AVERAGE(M19:N19)</f>
        <v>1.5169999999999999</v>
      </c>
    </row>
    <row r="20" spans="1:20" ht="17.45" customHeight="1" x14ac:dyDescent="0.25">
      <c r="A20" s="257">
        <f t="shared" si="2"/>
        <v>1</v>
      </c>
      <c r="B20" s="257">
        <f t="shared" si="3"/>
        <v>2018</v>
      </c>
      <c r="C20" s="9">
        <f t="shared" si="10"/>
        <v>43116</v>
      </c>
      <c r="D20" s="275">
        <v>1.631</v>
      </c>
      <c r="E20" s="276"/>
      <c r="F20" s="275">
        <v>1.607</v>
      </c>
      <c r="G20" s="277"/>
      <c r="H20" s="276">
        <v>1.4750000000000001</v>
      </c>
      <c r="I20" s="275">
        <v>1.6479999999999999</v>
      </c>
      <c r="J20" s="276"/>
      <c r="K20" s="278">
        <v>1.6850000000000001</v>
      </c>
      <c r="L20" s="276"/>
      <c r="M20" s="293">
        <f t="shared" si="5"/>
        <v>1.631</v>
      </c>
      <c r="N20" s="293">
        <f t="shared" si="6"/>
        <v>1.5409999999999999</v>
      </c>
      <c r="O20" s="293">
        <f t="shared" si="7"/>
        <v>1.6479999999999999</v>
      </c>
      <c r="P20" s="293">
        <f t="shared" si="8"/>
        <v>1.6850000000000001</v>
      </c>
      <c r="Q20" s="257"/>
      <c r="R20" s="265">
        <f>AVERAGE(M20:N20)</f>
        <v>1.5859999999999999</v>
      </c>
    </row>
    <row r="21" spans="1:20" ht="17.45" customHeight="1" x14ac:dyDescent="0.25">
      <c r="A21" s="257">
        <f t="shared" si="2"/>
        <v>1</v>
      </c>
      <c r="B21" s="257">
        <f t="shared" si="3"/>
        <v>2018</v>
      </c>
      <c r="C21" s="8">
        <f t="shared" si="10"/>
        <v>43117</v>
      </c>
      <c r="D21" s="260"/>
      <c r="E21" s="261">
        <v>2.0289999999999999</v>
      </c>
      <c r="F21" s="260"/>
      <c r="G21" s="262">
        <v>1.7050000000000001</v>
      </c>
      <c r="H21" s="261"/>
      <c r="I21" s="260"/>
      <c r="J21" s="261">
        <v>1.754</v>
      </c>
      <c r="K21" s="263"/>
      <c r="L21" s="261">
        <v>1.8069999999999999</v>
      </c>
      <c r="M21" s="293">
        <f t="shared" si="5"/>
        <v>2.0289999999999999</v>
      </c>
      <c r="N21" s="293">
        <f t="shared" si="6"/>
        <v>1.7050000000000001</v>
      </c>
      <c r="O21" s="293">
        <f t="shared" si="7"/>
        <v>1.754</v>
      </c>
      <c r="P21" s="293">
        <f t="shared" si="8"/>
        <v>1.8069999999999999</v>
      </c>
      <c r="Q21" s="257"/>
      <c r="R21" s="265">
        <f>AVERAGE(M21:N21)</f>
        <v>1.867</v>
      </c>
    </row>
    <row r="22" spans="1:20" ht="17.45" customHeight="1" x14ac:dyDescent="0.25">
      <c r="A22" s="257">
        <f t="shared" si="2"/>
        <v>1</v>
      </c>
      <c r="B22" s="257">
        <f t="shared" si="3"/>
        <v>2018</v>
      </c>
      <c r="C22" s="8">
        <f t="shared" si="10"/>
        <v>43118</v>
      </c>
      <c r="D22" s="260">
        <v>2.4289999999999998</v>
      </c>
      <c r="E22" s="261"/>
      <c r="F22" s="260">
        <v>1.61</v>
      </c>
      <c r="G22" s="262"/>
      <c r="H22" s="261"/>
      <c r="I22" s="260">
        <v>1.401</v>
      </c>
      <c r="J22" s="261"/>
      <c r="K22" s="263">
        <v>1.875</v>
      </c>
      <c r="L22" s="261"/>
      <c r="M22" s="293">
        <f t="shared" si="5"/>
        <v>2.4289999999999998</v>
      </c>
      <c r="N22" s="293">
        <f t="shared" si="6"/>
        <v>1.61</v>
      </c>
      <c r="O22" s="293">
        <f t="shared" si="7"/>
        <v>1.401</v>
      </c>
      <c r="P22" s="293">
        <f t="shared" si="8"/>
        <v>1.875</v>
      </c>
      <c r="Q22" s="257"/>
      <c r="R22" s="265">
        <f>AVERAGE(M22:N22)</f>
        <v>2.0194999999999999</v>
      </c>
    </row>
    <row r="23" spans="1:20" ht="17.45" customHeight="1" x14ac:dyDescent="0.25">
      <c r="A23" s="257">
        <f t="shared" si="2"/>
        <v>1</v>
      </c>
      <c r="B23" s="257">
        <f t="shared" si="3"/>
        <v>2018</v>
      </c>
      <c r="C23" s="8">
        <f t="shared" si="10"/>
        <v>43119</v>
      </c>
      <c r="D23" s="260"/>
      <c r="E23" s="261">
        <v>1.234</v>
      </c>
      <c r="F23" s="260"/>
      <c r="G23" s="262">
        <v>1.0669999999999999</v>
      </c>
      <c r="H23" s="261"/>
      <c r="I23" s="260"/>
      <c r="J23" s="261">
        <v>0.87090000000000001</v>
      </c>
      <c r="K23" s="263"/>
      <c r="L23" s="261">
        <v>1.0640000000000001</v>
      </c>
      <c r="M23" s="293">
        <f t="shared" si="5"/>
        <v>1.234</v>
      </c>
      <c r="N23" s="293">
        <f t="shared" si="6"/>
        <v>1.0669999999999999</v>
      </c>
      <c r="O23" s="293">
        <f t="shared" si="7"/>
        <v>0.87090000000000001</v>
      </c>
      <c r="P23" s="293">
        <f t="shared" si="8"/>
        <v>1.0640000000000001</v>
      </c>
      <c r="Q23" s="257"/>
      <c r="R23" s="265">
        <f>AVERAGE(M23:N23)</f>
        <v>1.1505000000000001</v>
      </c>
      <c r="S23" s="296">
        <f>AVERAGE(L19:O23)</f>
        <v>1.5366055555555553</v>
      </c>
      <c r="T23" s="296"/>
    </row>
    <row r="24" spans="1:20" ht="17.45" customHeight="1" x14ac:dyDescent="0.25">
      <c r="A24" s="257">
        <f t="shared" si="2"/>
        <v>1</v>
      </c>
      <c r="B24" s="257">
        <f t="shared" si="3"/>
        <v>2018</v>
      </c>
      <c r="C24" s="435">
        <f t="shared" si="10"/>
        <v>43120</v>
      </c>
      <c r="D24" s="434">
        <v>0.54910000000000003</v>
      </c>
      <c r="E24" s="436"/>
      <c r="F24" s="434"/>
      <c r="G24" s="438"/>
      <c r="H24" s="436">
        <v>0.69410000000000005</v>
      </c>
      <c r="I24" s="434">
        <v>0.49580000000000002</v>
      </c>
      <c r="J24" s="436"/>
      <c r="K24" s="437">
        <v>0.7702</v>
      </c>
      <c r="L24" s="436"/>
      <c r="M24" s="440">
        <f t="shared" si="5"/>
        <v>0.54910000000000003</v>
      </c>
      <c r="N24" s="440">
        <f t="shared" si="6"/>
        <v>0.69410000000000005</v>
      </c>
      <c r="O24" s="440">
        <f t="shared" si="7"/>
        <v>0.49580000000000002</v>
      </c>
      <c r="P24" s="440">
        <f t="shared" si="8"/>
        <v>0.7702</v>
      </c>
      <c r="Q24" s="442">
        <f>AVERAGE(M24:N24)</f>
        <v>0.62160000000000004</v>
      </c>
      <c r="R24" s="445"/>
      <c r="S24" s="441"/>
      <c r="T24" s="441"/>
    </row>
    <row r="25" spans="1:20" ht="17.45" customHeight="1" x14ac:dyDescent="0.25">
      <c r="A25" s="257">
        <f t="shared" si="2"/>
        <v>1</v>
      </c>
      <c r="B25" s="257">
        <f t="shared" si="3"/>
        <v>2018</v>
      </c>
      <c r="C25" s="435">
        <f t="shared" si="10"/>
        <v>43121</v>
      </c>
      <c r="D25" s="434"/>
      <c r="E25" s="436">
        <v>0.70799999999999996</v>
      </c>
      <c r="F25" s="434"/>
      <c r="G25" s="438">
        <v>0.85699999999999998</v>
      </c>
      <c r="H25" s="436"/>
      <c r="I25" s="434"/>
      <c r="J25" s="436">
        <v>0.61780000000000002</v>
      </c>
      <c r="K25" s="437"/>
      <c r="L25" s="436">
        <v>0.70899999999999996</v>
      </c>
      <c r="M25" s="440">
        <f t="shared" si="5"/>
        <v>0.70799999999999996</v>
      </c>
      <c r="N25" s="440">
        <f t="shared" si="6"/>
        <v>0.85699999999999998</v>
      </c>
      <c r="O25" s="440">
        <f t="shared" si="7"/>
        <v>0.61780000000000002</v>
      </c>
      <c r="P25" s="440">
        <f t="shared" si="8"/>
        <v>0.70899999999999996</v>
      </c>
      <c r="Q25" s="442">
        <f>AVERAGE(M25:N25)</f>
        <v>0.78249999999999997</v>
      </c>
      <c r="R25" s="445"/>
      <c r="S25" s="504">
        <f>AVERAGE(L24:O25)</f>
        <v>0.6615428571428571</v>
      </c>
      <c r="T25" s="504"/>
    </row>
    <row r="26" spans="1:20" ht="17.45" customHeight="1" x14ac:dyDescent="0.25">
      <c r="A26" s="257">
        <f t="shared" si="2"/>
        <v>1</v>
      </c>
      <c r="B26" s="257">
        <f t="shared" si="3"/>
        <v>2018</v>
      </c>
      <c r="C26" s="9">
        <f t="shared" si="10"/>
        <v>43122</v>
      </c>
      <c r="D26" s="275">
        <v>1.026</v>
      </c>
      <c r="E26" s="276"/>
      <c r="F26" s="275">
        <v>0.78410000000000002</v>
      </c>
      <c r="G26" s="277"/>
      <c r="H26" s="276">
        <v>0.82809999999999995</v>
      </c>
      <c r="I26" s="275">
        <v>0.998</v>
      </c>
      <c r="J26" s="276"/>
      <c r="K26" s="278">
        <v>1.0589999999999999</v>
      </c>
      <c r="L26" s="276"/>
      <c r="M26" s="293">
        <f t="shared" si="5"/>
        <v>1.026</v>
      </c>
      <c r="N26" s="293">
        <f t="shared" si="6"/>
        <v>0.80610000000000004</v>
      </c>
      <c r="O26" s="293">
        <f t="shared" si="7"/>
        <v>0.998</v>
      </c>
      <c r="P26" s="293">
        <f t="shared" si="8"/>
        <v>1.0589999999999999</v>
      </c>
      <c r="Q26" s="257"/>
      <c r="R26" s="265">
        <f>AVERAGE(M26:N26)</f>
        <v>0.91605000000000003</v>
      </c>
    </row>
    <row r="27" spans="1:20" ht="17.45" customHeight="1" x14ac:dyDescent="0.25">
      <c r="A27" s="257">
        <f t="shared" si="2"/>
        <v>1</v>
      </c>
      <c r="B27" s="257">
        <f t="shared" si="3"/>
        <v>2018</v>
      </c>
      <c r="C27" s="8">
        <f t="shared" si="10"/>
        <v>43123</v>
      </c>
      <c r="D27" s="260"/>
      <c r="E27" s="261">
        <v>1.288</v>
      </c>
      <c r="F27" s="260"/>
      <c r="G27" s="262">
        <v>1.4870000000000001</v>
      </c>
      <c r="H27" s="261"/>
      <c r="I27" s="260"/>
      <c r="J27" s="261">
        <v>1.3260000000000001</v>
      </c>
      <c r="K27" s="263"/>
      <c r="L27" s="261">
        <v>1.5569999999999999</v>
      </c>
      <c r="M27" s="293">
        <f t="shared" si="5"/>
        <v>1.288</v>
      </c>
      <c r="N27" s="293">
        <f t="shared" si="6"/>
        <v>1.4870000000000001</v>
      </c>
      <c r="O27" s="293">
        <f t="shared" si="7"/>
        <v>1.3260000000000001</v>
      </c>
      <c r="P27" s="293">
        <f t="shared" si="8"/>
        <v>1.5569999999999999</v>
      </c>
      <c r="Q27" s="257"/>
      <c r="R27" s="265">
        <f>AVERAGE(M27:N27)</f>
        <v>1.3875000000000002</v>
      </c>
    </row>
    <row r="28" spans="1:20" ht="17.45" customHeight="1" x14ac:dyDescent="0.25">
      <c r="A28" s="257">
        <f t="shared" si="2"/>
        <v>1</v>
      </c>
      <c r="B28" s="257">
        <f t="shared" si="3"/>
        <v>2018</v>
      </c>
      <c r="C28" s="8">
        <f t="shared" si="10"/>
        <v>43124</v>
      </c>
      <c r="D28" s="260">
        <v>1.0580000000000001</v>
      </c>
      <c r="E28" s="261"/>
      <c r="F28" s="260">
        <v>1.1779999999999999</v>
      </c>
      <c r="G28" s="262"/>
      <c r="H28" s="261"/>
      <c r="I28" s="260">
        <v>0.83850000000000002</v>
      </c>
      <c r="J28" s="261"/>
      <c r="K28" s="263">
        <v>1.157</v>
      </c>
      <c r="L28" s="261"/>
      <c r="M28" s="293">
        <f t="shared" si="5"/>
        <v>1.0580000000000001</v>
      </c>
      <c r="N28" s="293">
        <f t="shared" si="6"/>
        <v>1.1779999999999999</v>
      </c>
      <c r="O28" s="293">
        <f t="shared" si="7"/>
        <v>0.83850000000000002</v>
      </c>
      <c r="P28" s="293">
        <f t="shared" si="8"/>
        <v>1.157</v>
      </c>
      <c r="Q28" s="257"/>
      <c r="R28" s="265">
        <f>AVERAGE(M28:N28)</f>
        <v>1.1179999999999999</v>
      </c>
    </row>
    <row r="29" spans="1:20" ht="17.45" customHeight="1" x14ac:dyDescent="0.25">
      <c r="A29" s="257">
        <f t="shared" si="2"/>
        <v>1</v>
      </c>
      <c r="B29" s="257">
        <f t="shared" si="3"/>
        <v>2018</v>
      </c>
      <c r="C29" s="8">
        <f t="shared" si="10"/>
        <v>43125</v>
      </c>
      <c r="D29" s="260"/>
      <c r="E29" s="261">
        <v>1.17</v>
      </c>
      <c r="F29" s="260"/>
      <c r="G29" s="262">
        <v>0.96679999999999999</v>
      </c>
      <c r="H29" s="261"/>
      <c r="I29" s="260"/>
      <c r="J29" s="261">
        <v>0.9708</v>
      </c>
      <c r="K29" s="263"/>
      <c r="L29" s="261">
        <v>1.069</v>
      </c>
      <c r="M29" s="293">
        <f t="shared" si="5"/>
        <v>1.17</v>
      </c>
      <c r="N29" s="293">
        <f t="shared" si="6"/>
        <v>0.96679999999999999</v>
      </c>
      <c r="O29" s="293">
        <f t="shared" si="7"/>
        <v>0.9708</v>
      </c>
      <c r="P29" s="293">
        <f t="shared" si="8"/>
        <v>1.069</v>
      </c>
      <c r="Q29" s="257"/>
      <c r="R29" s="265">
        <f>AVERAGE(M29:N29)</f>
        <v>1.0684</v>
      </c>
    </row>
    <row r="30" spans="1:20" ht="17.45" customHeight="1" x14ac:dyDescent="0.25">
      <c r="A30" s="257">
        <f t="shared" si="2"/>
        <v>1</v>
      </c>
      <c r="B30" s="257">
        <f t="shared" si="3"/>
        <v>2018</v>
      </c>
      <c r="C30" s="8">
        <f t="shared" si="10"/>
        <v>43126</v>
      </c>
      <c r="D30" s="260">
        <v>1.196</v>
      </c>
      <c r="E30" s="261"/>
      <c r="F30" s="260"/>
      <c r="G30" s="262"/>
      <c r="H30" s="261">
        <v>1.089</v>
      </c>
      <c r="I30" s="260">
        <v>1.0249999999999999</v>
      </c>
      <c r="J30" s="261"/>
      <c r="K30" s="263">
        <v>1.0349999999999999</v>
      </c>
      <c r="L30" s="261"/>
      <c r="M30" s="293">
        <f t="shared" si="5"/>
        <v>1.196</v>
      </c>
      <c r="N30" s="293">
        <f t="shared" si="6"/>
        <v>1.089</v>
      </c>
      <c r="O30" s="293">
        <f t="shared" si="7"/>
        <v>1.0249999999999999</v>
      </c>
      <c r="P30" s="293">
        <f t="shared" si="8"/>
        <v>1.0349999999999999</v>
      </c>
      <c r="Q30" s="257"/>
      <c r="R30" s="265">
        <f>AVERAGE(M30:N30)</f>
        <v>1.1425000000000001</v>
      </c>
      <c r="S30" s="296">
        <f>AVERAGE(L26:O30)</f>
        <v>1.1205411764705879</v>
      </c>
      <c r="T30" s="296"/>
    </row>
    <row r="31" spans="1:20" ht="17.45" customHeight="1" x14ac:dyDescent="0.25">
      <c r="A31" s="257">
        <f t="shared" si="2"/>
        <v>1</v>
      </c>
      <c r="B31" s="257">
        <f t="shared" si="3"/>
        <v>2018</v>
      </c>
      <c r="C31" s="435">
        <f t="shared" si="10"/>
        <v>43127</v>
      </c>
      <c r="D31" s="434"/>
      <c r="E31" s="436">
        <v>1.1160000000000001</v>
      </c>
      <c r="F31" s="434"/>
      <c r="G31" s="438">
        <v>0.98089999999999999</v>
      </c>
      <c r="H31" s="436"/>
      <c r="I31" s="434"/>
      <c r="J31" s="436">
        <v>0.88529999999999998</v>
      </c>
      <c r="K31" s="437"/>
      <c r="L31" s="436">
        <v>1.266</v>
      </c>
      <c r="M31" s="440">
        <f t="shared" si="5"/>
        <v>1.1160000000000001</v>
      </c>
      <c r="N31" s="440">
        <f t="shared" si="6"/>
        <v>0.98089999999999999</v>
      </c>
      <c r="O31" s="440">
        <f t="shared" si="7"/>
        <v>0.88529999999999998</v>
      </c>
      <c r="P31" s="440">
        <f t="shared" si="8"/>
        <v>1.266</v>
      </c>
      <c r="Q31" s="442">
        <f>AVERAGE(M31:N31)</f>
        <v>1.0484500000000001</v>
      </c>
      <c r="R31" s="445"/>
      <c r="S31" s="441"/>
      <c r="T31" s="441"/>
    </row>
    <row r="32" spans="1:20" ht="17.45" customHeight="1" x14ac:dyDescent="0.25">
      <c r="A32" s="257">
        <f t="shared" si="2"/>
        <v>1</v>
      </c>
      <c r="B32" s="257">
        <f t="shared" si="3"/>
        <v>2018</v>
      </c>
      <c r="C32" s="435">
        <f t="shared" si="10"/>
        <v>43128</v>
      </c>
      <c r="D32" s="434">
        <v>1.246</v>
      </c>
      <c r="E32" s="436"/>
      <c r="F32" s="434">
        <v>1.034</v>
      </c>
      <c r="G32" s="438"/>
      <c r="H32" s="436">
        <v>1.2589999999999999</v>
      </c>
      <c r="I32" s="434">
        <v>0.85950000000000004</v>
      </c>
      <c r="J32" s="436"/>
      <c r="K32" s="437">
        <v>1.3680000000000001</v>
      </c>
      <c r="L32" s="436"/>
      <c r="M32" s="440">
        <f t="shared" si="5"/>
        <v>1.246</v>
      </c>
      <c r="N32" s="440">
        <f t="shared" si="6"/>
        <v>1.1465000000000001</v>
      </c>
      <c r="O32" s="440">
        <f t="shared" si="7"/>
        <v>0.85950000000000004</v>
      </c>
      <c r="P32" s="440">
        <f t="shared" si="8"/>
        <v>1.3680000000000001</v>
      </c>
      <c r="Q32" s="442">
        <f>AVERAGE(M32:N32)</f>
        <v>1.19625</v>
      </c>
      <c r="R32" s="445"/>
      <c r="S32" s="504">
        <f>AVERAGE(L31:O32)</f>
        <v>1.0714571428571429</v>
      </c>
      <c r="T32" s="504"/>
    </row>
    <row r="33" spans="1:25" ht="17.45" customHeight="1" x14ac:dyDescent="0.25">
      <c r="A33" s="257">
        <f t="shared" si="2"/>
        <v>1</v>
      </c>
      <c r="B33" s="257">
        <f t="shared" si="3"/>
        <v>2018</v>
      </c>
      <c r="C33" s="8">
        <f t="shared" si="10"/>
        <v>43129</v>
      </c>
      <c r="D33" s="260"/>
      <c r="E33" s="261">
        <v>1.0640000000000001</v>
      </c>
      <c r="F33" s="260"/>
      <c r="G33" s="262">
        <v>1.0640000000000001</v>
      </c>
      <c r="H33" s="261"/>
      <c r="I33" s="260"/>
      <c r="J33" s="261">
        <v>0.94399999999999995</v>
      </c>
      <c r="K33" s="263"/>
      <c r="L33" s="261">
        <v>1.238</v>
      </c>
      <c r="M33" s="293">
        <f t="shared" si="5"/>
        <v>1.0640000000000001</v>
      </c>
      <c r="N33" s="293">
        <f t="shared" si="6"/>
        <v>1.0640000000000001</v>
      </c>
      <c r="O33" s="293">
        <f t="shared" si="7"/>
        <v>0.94399999999999995</v>
      </c>
      <c r="P33" s="293">
        <f t="shared" si="8"/>
        <v>1.238</v>
      </c>
      <c r="Q33" s="257"/>
      <c r="R33" s="265">
        <f>AVERAGE(M33:N33)</f>
        <v>1.0640000000000001</v>
      </c>
      <c r="U33" s="299" t="s">
        <v>63</v>
      </c>
      <c r="V33" s="299">
        <v>2018</v>
      </c>
      <c r="W33" s="300"/>
      <c r="X33" s="300"/>
      <c r="Y33" s="300"/>
    </row>
    <row r="34" spans="1:25" ht="17.45" customHeight="1" x14ac:dyDescent="0.25">
      <c r="A34" s="257">
        <f t="shared" si="2"/>
        <v>1</v>
      </c>
      <c r="B34" s="257">
        <f t="shared" si="3"/>
        <v>2018</v>
      </c>
      <c r="C34" s="8">
        <f t="shared" si="10"/>
        <v>43130</v>
      </c>
      <c r="D34" s="260">
        <v>1.286</v>
      </c>
      <c r="E34" s="261"/>
      <c r="F34" s="260">
        <v>1.046</v>
      </c>
      <c r="G34" s="262"/>
      <c r="H34" s="261"/>
      <c r="I34" s="260">
        <v>1.0920000000000001</v>
      </c>
      <c r="J34" s="261"/>
      <c r="K34" s="263">
        <v>1.262</v>
      </c>
      <c r="L34" s="261"/>
      <c r="M34" s="293">
        <f t="shared" si="5"/>
        <v>1.286</v>
      </c>
      <c r="N34" s="293">
        <f t="shared" si="6"/>
        <v>1.046</v>
      </c>
      <c r="O34" s="293">
        <f t="shared" si="7"/>
        <v>1.0920000000000001</v>
      </c>
      <c r="P34" s="293">
        <f t="shared" si="8"/>
        <v>1.262</v>
      </c>
      <c r="Q34" s="257"/>
      <c r="R34" s="265">
        <f>AVERAGE(M34:N34)</f>
        <v>1.1659999999999999</v>
      </c>
      <c r="U34" s="301" t="s">
        <v>35</v>
      </c>
      <c r="V34" s="301" t="s">
        <v>1</v>
      </c>
      <c r="W34" s="301" t="s">
        <v>2</v>
      </c>
      <c r="X34" s="301" t="s">
        <v>9</v>
      </c>
      <c r="Y34" s="301" t="s">
        <v>12</v>
      </c>
    </row>
    <row r="35" spans="1:25" ht="17.45" customHeight="1" x14ac:dyDescent="0.25">
      <c r="A35" s="257">
        <f t="shared" si="2"/>
        <v>1</v>
      </c>
      <c r="B35" s="257">
        <f t="shared" si="3"/>
        <v>2018</v>
      </c>
      <c r="C35" s="8">
        <f t="shared" si="10"/>
        <v>43131</v>
      </c>
      <c r="D35" s="260"/>
      <c r="E35" s="261">
        <v>1.458</v>
      </c>
      <c r="F35" s="260"/>
      <c r="G35" s="262">
        <v>1.3220000000000001</v>
      </c>
      <c r="H35" s="261"/>
      <c r="I35" s="260"/>
      <c r="J35" s="261">
        <v>1.2</v>
      </c>
      <c r="K35" s="263"/>
      <c r="L35" s="261">
        <v>1.415</v>
      </c>
      <c r="M35" s="293">
        <f t="shared" si="5"/>
        <v>1.458</v>
      </c>
      <c r="N35" s="293">
        <f t="shared" si="6"/>
        <v>1.3220000000000001</v>
      </c>
      <c r="O35" s="293">
        <f t="shared" si="7"/>
        <v>1.2</v>
      </c>
      <c r="P35" s="293">
        <f t="shared" si="8"/>
        <v>1.415</v>
      </c>
      <c r="Q35" s="257"/>
      <c r="R35" s="265">
        <f>AVERAGE(M35:N35)</f>
        <v>1.3900000000000001</v>
      </c>
      <c r="U35" s="302" t="s">
        <v>58</v>
      </c>
      <c r="V35" s="303">
        <f>AVERAGE(D5:E35)</f>
        <v>1.6030322580645162</v>
      </c>
      <c r="W35" s="303">
        <f>AVERAGE(F5:H35)</f>
        <v>1.4038777777777776</v>
      </c>
      <c r="X35" s="303">
        <f>AVERAGE(I5:J35)</f>
        <v>1.2265580645161289</v>
      </c>
      <c r="Y35" s="303">
        <f>AVERAGE(K5:L35)</f>
        <v>1.4970645161290321</v>
      </c>
    </row>
    <row r="36" spans="1:25" ht="17.45" customHeight="1" x14ac:dyDescent="0.25">
      <c r="A36" s="257">
        <f t="shared" si="2"/>
        <v>2</v>
      </c>
      <c r="B36" s="257">
        <f t="shared" si="3"/>
        <v>2018</v>
      </c>
      <c r="C36" s="8">
        <f t="shared" si="10"/>
        <v>43132</v>
      </c>
      <c r="D36" s="260">
        <v>1.84</v>
      </c>
      <c r="E36" s="261"/>
      <c r="F36" s="260"/>
      <c r="G36" s="262"/>
      <c r="H36" s="261">
        <v>1.752</v>
      </c>
      <c r="I36" s="260">
        <v>1.673</v>
      </c>
      <c r="J36" s="261"/>
      <c r="K36" s="263">
        <v>1.768</v>
      </c>
      <c r="L36" s="261"/>
      <c r="M36" s="293">
        <f t="shared" si="5"/>
        <v>1.84</v>
      </c>
      <c r="N36" s="293">
        <f t="shared" si="6"/>
        <v>1.752</v>
      </c>
      <c r="O36" s="293">
        <f t="shared" si="7"/>
        <v>1.673</v>
      </c>
      <c r="P36" s="293">
        <f t="shared" si="8"/>
        <v>1.768</v>
      </c>
      <c r="Q36" s="257"/>
      <c r="R36" s="265">
        <f>AVERAGE(M36:N36)</f>
        <v>1.796</v>
      </c>
      <c r="U36" s="302" t="s">
        <v>59</v>
      </c>
      <c r="V36" s="303">
        <f>MAX(D5:E35)</f>
        <v>10.99</v>
      </c>
      <c r="W36" s="303">
        <f>MAX(F5:H35)</f>
        <v>9.2899999999999991</v>
      </c>
      <c r="X36" s="303">
        <f>MAX(I5:J35)</f>
        <v>3.6080000000000001</v>
      </c>
      <c r="Y36" s="303">
        <f>MAX(K5:L35)</f>
        <v>8.1319999999999997</v>
      </c>
    </row>
    <row r="37" spans="1:25" ht="17.45" customHeight="1" thickBot="1" x14ac:dyDescent="0.3">
      <c r="A37" s="257">
        <f t="shared" si="2"/>
        <v>2</v>
      </c>
      <c r="B37" s="257">
        <f t="shared" si="3"/>
        <v>2018</v>
      </c>
      <c r="C37" s="8">
        <f t="shared" si="10"/>
        <v>43133</v>
      </c>
      <c r="D37" s="260"/>
      <c r="E37" s="261">
        <v>1.827</v>
      </c>
      <c r="F37" s="260"/>
      <c r="G37" s="262">
        <v>1.643</v>
      </c>
      <c r="H37" s="261"/>
      <c r="I37" s="260"/>
      <c r="J37" s="261">
        <v>1.714</v>
      </c>
      <c r="K37" s="263"/>
      <c r="L37" s="261">
        <v>1.8080000000000001</v>
      </c>
      <c r="M37" s="293">
        <f t="shared" si="5"/>
        <v>1.827</v>
      </c>
      <c r="N37" s="293">
        <f t="shared" si="6"/>
        <v>1.643</v>
      </c>
      <c r="O37" s="293">
        <f t="shared" si="7"/>
        <v>1.714</v>
      </c>
      <c r="P37" s="293">
        <f t="shared" si="8"/>
        <v>1.8080000000000001</v>
      </c>
      <c r="Q37" s="257"/>
      <c r="R37" s="265">
        <f>AVERAGE(M37:N37)</f>
        <v>1.7349999999999999</v>
      </c>
      <c r="S37" s="296">
        <f>AVERAGE(L33:O37)</f>
        <v>1.410333333333333</v>
      </c>
      <c r="T37" s="296"/>
      <c r="U37" s="304" t="s">
        <v>126</v>
      </c>
      <c r="V37" s="305">
        <f>COUNTIF(D5:E35,"&gt;=2.5")</f>
        <v>1</v>
      </c>
      <c r="W37" s="305">
        <f>COUNTIF(F5:G35,"&gt;=2.5")</f>
        <v>1</v>
      </c>
      <c r="X37" s="305">
        <f>COUNTIF(I5:J35,"&gt;=2.5")</f>
        <v>2</v>
      </c>
      <c r="Y37" s="305">
        <f>COUNTIF(I5:J35,"&gt;=2.5")</f>
        <v>2</v>
      </c>
    </row>
    <row r="38" spans="1:25" ht="17.45" customHeight="1" thickBot="1" x14ac:dyDescent="0.3">
      <c r="A38" s="257">
        <f t="shared" si="2"/>
        <v>2</v>
      </c>
      <c r="B38" s="257">
        <f t="shared" si="3"/>
        <v>2018</v>
      </c>
      <c r="C38" s="435">
        <f t="shared" si="10"/>
        <v>43134</v>
      </c>
      <c r="D38" s="434">
        <v>1.1779999999999999</v>
      </c>
      <c r="E38" s="436"/>
      <c r="F38" s="434">
        <v>1.21</v>
      </c>
      <c r="G38" s="438"/>
      <c r="H38" s="436">
        <v>1.153</v>
      </c>
      <c r="I38" s="434">
        <v>1.2090000000000001</v>
      </c>
      <c r="J38" s="436"/>
      <c r="K38" s="437">
        <v>1.288</v>
      </c>
      <c r="L38" s="436"/>
      <c r="M38" s="440">
        <f t="shared" si="5"/>
        <v>1.1779999999999999</v>
      </c>
      <c r="N38" s="440">
        <f t="shared" si="6"/>
        <v>1.1815</v>
      </c>
      <c r="O38" s="440">
        <f t="shared" si="7"/>
        <v>1.2090000000000001</v>
      </c>
      <c r="P38" s="440">
        <f t="shared" si="8"/>
        <v>1.288</v>
      </c>
      <c r="Q38" s="442">
        <f>AVERAGE(M38:N38)</f>
        <v>1.1797499999999999</v>
      </c>
      <c r="R38" s="445"/>
      <c r="S38" s="441"/>
      <c r="T38" s="441"/>
      <c r="Y38" s="136">
        <f>AVERAGE(V35:Y35)</f>
        <v>1.4326331541218638</v>
      </c>
    </row>
    <row r="39" spans="1:25" ht="17.45" customHeight="1" x14ac:dyDescent="0.25">
      <c r="A39" s="257">
        <f t="shared" si="2"/>
        <v>2</v>
      </c>
      <c r="B39" s="257">
        <f t="shared" si="3"/>
        <v>2018</v>
      </c>
      <c r="C39" s="435">
        <f t="shared" si="10"/>
        <v>43135</v>
      </c>
      <c r="D39" s="434"/>
      <c r="E39" s="436">
        <v>1.1240000000000001</v>
      </c>
      <c r="F39" s="434"/>
      <c r="G39" s="438">
        <v>1.046</v>
      </c>
      <c r="H39" s="436"/>
      <c r="I39" s="434"/>
      <c r="J39" s="436">
        <v>0.83320000000000005</v>
      </c>
      <c r="K39" s="437"/>
      <c r="L39" s="436">
        <v>1.0529999999999999</v>
      </c>
      <c r="M39" s="440">
        <f t="shared" si="5"/>
        <v>1.1240000000000001</v>
      </c>
      <c r="N39" s="440">
        <f t="shared" si="6"/>
        <v>1.046</v>
      </c>
      <c r="O39" s="440">
        <f t="shared" si="7"/>
        <v>0.83320000000000005</v>
      </c>
      <c r="P39" s="440">
        <f t="shared" si="8"/>
        <v>1.0529999999999999</v>
      </c>
      <c r="Q39" s="442">
        <f>AVERAGE(M39:N39)</f>
        <v>1.085</v>
      </c>
      <c r="R39" s="445"/>
      <c r="S39" s="504">
        <f>AVERAGE(L38:O39)</f>
        <v>1.0892428571428572</v>
      </c>
      <c r="T39" s="504"/>
    </row>
    <row r="40" spans="1:25" ht="17.45" customHeight="1" x14ac:dyDescent="0.25">
      <c r="A40" s="257">
        <f t="shared" si="2"/>
        <v>2</v>
      </c>
      <c r="B40" s="257">
        <f t="shared" si="3"/>
        <v>2018</v>
      </c>
      <c r="C40" s="8">
        <f t="shared" si="10"/>
        <v>43136</v>
      </c>
      <c r="D40" s="260">
        <v>1.155</v>
      </c>
      <c r="E40" s="261"/>
      <c r="F40" s="260">
        <v>1.115</v>
      </c>
      <c r="G40" s="262"/>
      <c r="H40" s="261"/>
      <c r="I40" s="260">
        <v>1.198</v>
      </c>
      <c r="J40" s="261"/>
      <c r="K40" s="263">
        <v>1.3009999999999999</v>
      </c>
      <c r="L40" s="261"/>
      <c r="M40" s="293">
        <f t="shared" si="5"/>
        <v>1.155</v>
      </c>
      <c r="N40" s="293">
        <f t="shared" si="6"/>
        <v>1.115</v>
      </c>
      <c r="O40" s="293">
        <f t="shared" si="7"/>
        <v>1.198</v>
      </c>
      <c r="P40" s="293">
        <f t="shared" si="8"/>
        <v>1.3009999999999999</v>
      </c>
      <c r="Q40" s="257"/>
      <c r="R40" s="265">
        <f>AVERAGE(M40:N40)</f>
        <v>1.135</v>
      </c>
    </row>
    <row r="41" spans="1:25" ht="17.45" customHeight="1" x14ac:dyDescent="0.25">
      <c r="A41" s="257">
        <f t="shared" si="2"/>
        <v>2</v>
      </c>
      <c r="B41" s="257">
        <f t="shared" si="3"/>
        <v>2018</v>
      </c>
      <c r="C41" s="8">
        <f t="shared" si="10"/>
        <v>43137</v>
      </c>
      <c r="D41" s="260"/>
      <c r="E41" s="261">
        <v>1.2050000000000001</v>
      </c>
      <c r="F41" s="260"/>
      <c r="G41" s="262">
        <v>1.304</v>
      </c>
      <c r="H41" s="261"/>
      <c r="I41" s="260"/>
      <c r="J41" s="261">
        <v>1.165</v>
      </c>
      <c r="K41" s="263"/>
      <c r="L41" s="261">
        <v>1.2829999999999999</v>
      </c>
      <c r="M41" s="293">
        <f t="shared" si="5"/>
        <v>1.2050000000000001</v>
      </c>
      <c r="N41" s="293">
        <f t="shared" si="6"/>
        <v>1.304</v>
      </c>
      <c r="O41" s="293">
        <f t="shared" si="7"/>
        <v>1.165</v>
      </c>
      <c r="P41" s="293">
        <f t="shared" si="8"/>
        <v>1.2829999999999999</v>
      </c>
      <c r="Q41" s="257"/>
      <c r="R41" s="265">
        <f>AVERAGE(M41:N41)</f>
        <v>1.2545000000000002</v>
      </c>
    </row>
    <row r="42" spans="1:25" ht="17.45" customHeight="1" x14ac:dyDescent="0.25">
      <c r="A42" s="257">
        <f t="shared" si="2"/>
        <v>2</v>
      </c>
      <c r="B42" s="257">
        <f t="shared" si="3"/>
        <v>2018</v>
      </c>
      <c r="C42" s="8">
        <f t="shared" si="10"/>
        <v>43138</v>
      </c>
      <c r="D42" s="260">
        <v>1.403</v>
      </c>
      <c r="E42" s="261"/>
      <c r="F42" s="260"/>
      <c r="G42" s="262"/>
      <c r="H42" s="261">
        <v>1.528</v>
      </c>
      <c r="I42" s="260">
        <v>1.5029999999999999</v>
      </c>
      <c r="J42" s="261"/>
      <c r="K42" s="263">
        <v>1.5009999999999999</v>
      </c>
      <c r="L42" s="261"/>
      <c r="M42" s="293">
        <f t="shared" si="5"/>
        <v>1.403</v>
      </c>
      <c r="N42" s="293">
        <f t="shared" si="6"/>
        <v>1.528</v>
      </c>
      <c r="O42" s="293">
        <f t="shared" si="7"/>
        <v>1.5029999999999999</v>
      </c>
      <c r="P42" s="293">
        <f t="shared" si="8"/>
        <v>1.5009999999999999</v>
      </c>
      <c r="Q42" s="257"/>
      <c r="R42" s="265">
        <f>AVERAGE(M42:N42)</f>
        <v>1.4655</v>
      </c>
    </row>
    <row r="43" spans="1:25" ht="17.45" customHeight="1" x14ac:dyDescent="0.25">
      <c r="A43" s="257">
        <f t="shared" si="2"/>
        <v>2</v>
      </c>
      <c r="B43" s="257">
        <f t="shared" si="3"/>
        <v>2018</v>
      </c>
      <c r="C43" s="8">
        <f t="shared" si="10"/>
        <v>43139</v>
      </c>
      <c r="D43" s="260"/>
      <c r="E43" s="261">
        <v>1.331</v>
      </c>
      <c r="F43" s="260"/>
      <c r="G43" s="262">
        <v>1.534</v>
      </c>
      <c r="H43" s="261"/>
      <c r="I43" s="260"/>
      <c r="J43" s="261">
        <v>0.99909999999999999</v>
      </c>
      <c r="K43" s="263"/>
      <c r="L43" s="261">
        <v>1.7809999999999999</v>
      </c>
      <c r="M43" s="293">
        <f t="shared" si="5"/>
        <v>1.331</v>
      </c>
      <c r="N43" s="293">
        <f t="shared" si="6"/>
        <v>1.534</v>
      </c>
      <c r="O43" s="293">
        <f t="shared" si="7"/>
        <v>0.99909999999999999</v>
      </c>
      <c r="P43" s="293">
        <f t="shared" si="8"/>
        <v>1.7809999999999999</v>
      </c>
      <c r="Q43" s="257"/>
      <c r="R43" s="265">
        <f>AVERAGE(M43:N43)</f>
        <v>1.4325000000000001</v>
      </c>
    </row>
    <row r="44" spans="1:25" ht="17.45" customHeight="1" x14ac:dyDescent="0.25">
      <c r="A44" s="257">
        <f t="shared" si="2"/>
        <v>2</v>
      </c>
      <c r="B44" s="257">
        <f t="shared" si="3"/>
        <v>2018</v>
      </c>
      <c r="C44" s="9">
        <f t="shared" si="10"/>
        <v>43140</v>
      </c>
      <c r="D44" s="275">
        <v>1.6639999999999999</v>
      </c>
      <c r="E44" s="276"/>
      <c r="F44" s="275">
        <v>1.542</v>
      </c>
      <c r="G44" s="277"/>
      <c r="H44" s="276">
        <v>1.3089999999999999</v>
      </c>
      <c r="I44" s="275">
        <v>1.337</v>
      </c>
      <c r="J44" s="276"/>
      <c r="K44" s="278">
        <v>1.851</v>
      </c>
      <c r="L44" s="276"/>
      <c r="M44" s="293">
        <f t="shared" si="5"/>
        <v>1.6639999999999999</v>
      </c>
      <c r="N44" s="293">
        <f t="shared" si="6"/>
        <v>1.4255</v>
      </c>
      <c r="O44" s="293">
        <f t="shared" si="7"/>
        <v>1.337</v>
      </c>
      <c r="P44" s="293">
        <f t="shared" si="8"/>
        <v>1.851</v>
      </c>
      <c r="Q44" s="257"/>
      <c r="R44" s="265">
        <f>AVERAGE(M44:N44)</f>
        <v>1.5447500000000001</v>
      </c>
      <c r="S44" s="296">
        <f>AVERAGE(L40:O44)</f>
        <v>1.3488588235294119</v>
      </c>
      <c r="T44" s="296"/>
    </row>
    <row r="45" spans="1:25" ht="17.45" customHeight="1" x14ac:dyDescent="0.25">
      <c r="A45" s="257">
        <f t="shared" si="2"/>
        <v>2</v>
      </c>
      <c r="B45" s="257">
        <f t="shared" si="3"/>
        <v>2018</v>
      </c>
      <c r="C45" s="435">
        <f t="shared" si="10"/>
        <v>43141</v>
      </c>
      <c r="D45" s="434"/>
      <c r="E45" s="436">
        <v>0.70840000000000003</v>
      </c>
      <c r="F45" s="434"/>
      <c r="G45" s="438">
        <v>0.71530000000000005</v>
      </c>
      <c r="H45" s="436"/>
      <c r="I45" s="434"/>
      <c r="J45" s="436">
        <v>0.62729999999999997</v>
      </c>
      <c r="K45" s="437"/>
      <c r="L45" s="436">
        <v>0.79059999999999997</v>
      </c>
      <c r="M45" s="440">
        <f t="shared" si="5"/>
        <v>0.70840000000000003</v>
      </c>
      <c r="N45" s="440">
        <f t="shared" si="6"/>
        <v>0.71530000000000005</v>
      </c>
      <c r="O45" s="440">
        <f t="shared" si="7"/>
        <v>0.62729999999999997</v>
      </c>
      <c r="P45" s="440">
        <f t="shared" si="8"/>
        <v>0.79059999999999997</v>
      </c>
      <c r="Q45" s="442">
        <f>AVERAGE(M45:N45)</f>
        <v>0.71185000000000009</v>
      </c>
      <c r="R45" s="445"/>
      <c r="S45" s="441"/>
      <c r="T45" s="441"/>
    </row>
    <row r="46" spans="1:25" ht="17.45" customHeight="1" x14ac:dyDescent="0.25">
      <c r="A46" s="257">
        <f t="shared" si="2"/>
        <v>2</v>
      </c>
      <c r="B46" s="257">
        <f t="shared" si="3"/>
        <v>2018</v>
      </c>
      <c r="C46" s="435">
        <f t="shared" si="10"/>
        <v>43142</v>
      </c>
      <c r="D46" s="434">
        <v>1.2809999999999999</v>
      </c>
      <c r="E46" s="436"/>
      <c r="F46" s="434">
        <v>1.135</v>
      </c>
      <c r="G46" s="438"/>
      <c r="H46" s="436"/>
      <c r="I46" s="434">
        <v>1.0589999999999999</v>
      </c>
      <c r="J46" s="436"/>
      <c r="K46" s="437">
        <v>1.3129999999999999</v>
      </c>
      <c r="L46" s="436"/>
      <c r="M46" s="440">
        <f t="shared" si="5"/>
        <v>1.2809999999999999</v>
      </c>
      <c r="N46" s="440">
        <f t="shared" si="6"/>
        <v>1.135</v>
      </c>
      <c r="O46" s="440">
        <f t="shared" si="7"/>
        <v>1.0589999999999999</v>
      </c>
      <c r="P46" s="440">
        <f t="shared" si="8"/>
        <v>1.3129999999999999</v>
      </c>
      <c r="Q46" s="442">
        <f>AVERAGE(M46:N46)</f>
        <v>1.208</v>
      </c>
      <c r="R46" s="445"/>
      <c r="S46" s="504">
        <f>AVERAGE(L45:O46)</f>
        <v>0.9023714285714286</v>
      </c>
      <c r="T46" s="504"/>
    </row>
    <row r="47" spans="1:25" ht="17.45" customHeight="1" x14ac:dyDescent="0.25">
      <c r="A47" s="257">
        <f t="shared" si="2"/>
        <v>2</v>
      </c>
      <c r="B47" s="257">
        <f t="shared" si="3"/>
        <v>2018</v>
      </c>
      <c r="C47" s="8">
        <f t="shared" si="10"/>
        <v>43143</v>
      </c>
      <c r="D47" s="260"/>
      <c r="E47" s="261">
        <v>0.79490000000000005</v>
      </c>
      <c r="F47" s="260"/>
      <c r="G47" s="262">
        <v>0.66769999999999996</v>
      </c>
      <c r="H47" s="261"/>
      <c r="I47" s="260"/>
      <c r="J47" s="261">
        <v>0.6734</v>
      </c>
      <c r="K47" s="263"/>
      <c r="L47" s="261">
        <v>0.70960000000000001</v>
      </c>
      <c r="M47" s="293">
        <f t="shared" si="5"/>
        <v>0.79490000000000005</v>
      </c>
      <c r="N47" s="293">
        <f t="shared" si="6"/>
        <v>0.66769999999999996</v>
      </c>
      <c r="O47" s="293">
        <f t="shared" si="7"/>
        <v>0.6734</v>
      </c>
      <c r="P47" s="293">
        <f t="shared" si="8"/>
        <v>0.70960000000000001</v>
      </c>
      <c r="Q47" s="257"/>
      <c r="R47" s="265">
        <f>AVERAGE(M47:N47)</f>
        <v>0.73130000000000006</v>
      </c>
    </row>
    <row r="48" spans="1:25" ht="17.45" customHeight="1" x14ac:dyDescent="0.25">
      <c r="A48" s="257">
        <f t="shared" si="2"/>
        <v>2</v>
      </c>
      <c r="B48" s="257">
        <f t="shared" si="3"/>
        <v>2018</v>
      </c>
      <c r="C48" s="8">
        <f t="shared" si="10"/>
        <v>43144</v>
      </c>
      <c r="D48" s="260">
        <v>0.76629999999999998</v>
      </c>
      <c r="E48" s="261"/>
      <c r="F48" s="260"/>
      <c r="G48" s="262"/>
      <c r="H48" s="261">
        <v>0.75170000000000003</v>
      </c>
      <c r="I48" s="260">
        <v>0.66439999999999999</v>
      </c>
      <c r="J48" s="261"/>
      <c r="K48" s="263">
        <v>1.165</v>
      </c>
      <c r="L48" s="261"/>
      <c r="M48" s="293">
        <f t="shared" si="5"/>
        <v>0.76629999999999998</v>
      </c>
      <c r="N48" s="293">
        <f t="shared" si="6"/>
        <v>0.75170000000000003</v>
      </c>
      <c r="O48" s="293">
        <f t="shared" si="7"/>
        <v>0.66439999999999999</v>
      </c>
      <c r="P48" s="293">
        <f t="shared" si="8"/>
        <v>1.165</v>
      </c>
      <c r="Q48" s="257"/>
      <c r="R48" s="265">
        <f>AVERAGE(M48:N48)</f>
        <v>0.75900000000000001</v>
      </c>
    </row>
    <row r="49" spans="1:25" ht="17.45" customHeight="1" x14ac:dyDescent="0.25">
      <c r="A49" s="257">
        <f t="shared" si="2"/>
        <v>2</v>
      </c>
      <c r="B49" s="257">
        <f t="shared" si="3"/>
        <v>2018</v>
      </c>
      <c r="C49" s="8">
        <f t="shared" si="10"/>
        <v>43145</v>
      </c>
      <c r="D49" s="260"/>
      <c r="E49" s="261">
        <v>0.90110000000000001</v>
      </c>
      <c r="F49" s="260"/>
      <c r="G49" s="262">
        <v>0.91500000000000004</v>
      </c>
      <c r="H49" s="261"/>
      <c r="I49" s="260"/>
      <c r="J49" s="261">
        <v>0.76900000000000002</v>
      </c>
      <c r="K49" s="263"/>
      <c r="L49" s="261">
        <v>0.95709999999999995</v>
      </c>
      <c r="M49" s="293">
        <f t="shared" si="5"/>
        <v>0.90110000000000001</v>
      </c>
      <c r="N49" s="293">
        <f t="shared" si="6"/>
        <v>0.91500000000000004</v>
      </c>
      <c r="O49" s="293">
        <f t="shared" si="7"/>
        <v>0.76900000000000002</v>
      </c>
      <c r="P49" s="293">
        <f t="shared" si="8"/>
        <v>0.95709999999999995</v>
      </c>
      <c r="Q49" s="257"/>
      <c r="R49" s="265">
        <f>AVERAGE(M49:N49)</f>
        <v>0.90805000000000002</v>
      </c>
    </row>
    <row r="50" spans="1:25" ht="17.45" customHeight="1" x14ac:dyDescent="0.25">
      <c r="A50" s="257">
        <f t="shared" si="2"/>
        <v>2</v>
      </c>
      <c r="B50" s="257">
        <f t="shared" si="3"/>
        <v>2018</v>
      </c>
      <c r="C50" s="9">
        <f t="shared" si="10"/>
        <v>43146</v>
      </c>
      <c r="D50" s="275">
        <v>1.135</v>
      </c>
      <c r="E50" s="276"/>
      <c r="F50" s="275">
        <v>1.1399999999999999</v>
      </c>
      <c r="G50" s="277"/>
      <c r="H50" s="276">
        <v>1.1679999999999999</v>
      </c>
      <c r="I50" s="275">
        <v>1.159</v>
      </c>
      <c r="J50" s="276"/>
      <c r="K50" s="278">
        <v>1.1200000000000001</v>
      </c>
      <c r="L50" s="276"/>
      <c r="M50" s="293">
        <f t="shared" si="5"/>
        <v>1.135</v>
      </c>
      <c r="N50" s="293">
        <f t="shared" si="6"/>
        <v>1.1539999999999999</v>
      </c>
      <c r="O50" s="293">
        <f t="shared" si="7"/>
        <v>1.159</v>
      </c>
      <c r="P50" s="293">
        <f t="shared" si="8"/>
        <v>1.1200000000000001</v>
      </c>
      <c r="Q50" s="257"/>
      <c r="R50" s="265">
        <f>AVERAGE(M50:N50)</f>
        <v>1.1444999999999999</v>
      </c>
    </row>
    <row r="51" spans="1:25" ht="17.45" customHeight="1" x14ac:dyDescent="0.25">
      <c r="A51" s="257">
        <f t="shared" si="2"/>
        <v>2</v>
      </c>
      <c r="B51" s="257">
        <f t="shared" si="3"/>
        <v>2018</v>
      </c>
      <c r="C51" s="8">
        <f t="shared" si="10"/>
        <v>43147</v>
      </c>
      <c r="D51" s="260"/>
      <c r="E51" s="261">
        <v>0.88460000000000005</v>
      </c>
      <c r="F51" s="260"/>
      <c r="G51" s="262">
        <v>0.96020000000000005</v>
      </c>
      <c r="H51" s="261"/>
      <c r="I51" s="260"/>
      <c r="J51" s="261">
        <v>0.74270000000000003</v>
      </c>
      <c r="K51" s="263"/>
      <c r="L51" s="261">
        <v>0.97799999999999998</v>
      </c>
      <c r="M51" s="293">
        <f t="shared" si="5"/>
        <v>0.88460000000000005</v>
      </c>
      <c r="N51" s="293">
        <f t="shared" si="6"/>
        <v>0.96020000000000005</v>
      </c>
      <c r="O51" s="293">
        <f t="shared" si="7"/>
        <v>0.74270000000000003</v>
      </c>
      <c r="P51" s="293">
        <f t="shared" si="8"/>
        <v>0.97799999999999998</v>
      </c>
      <c r="Q51" s="257"/>
      <c r="R51" s="265">
        <f>AVERAGE(M51:N51)</f>
        <v>0.92240000000000011</v>
      </c>
      <c r="S51" s="296">
        <f>AVERAGE(L47:O51)</f>
        <v>0.86576111111111098</v>
      </c>
      <c r="T51" s="296"/>
    </row>
    <row r="52" spans="1:25" ht="17.45" customHeight="1" x14ac:dyDescent="0.25">
      <c r="A52" s="257">
        <f t="shared" si="2"/>
        <v>2</v>
      </c>
      <c r="B52" s="257">
        <f t="shared" si="3"/>
        <v>2018</v>
      </c>
      <c r="C52" s="435">
        <f t="shared" si="10"/>
        <v>43148</v>
      </c>
      <c r="D52" s="434">
        <v>0.85919999999999996</v>
      </c>
      <c r="E52" s="436"/>
      <c r="F52" s="434">
        <v>0.83709999999999996</v>
      </c>
      <c r="G52" s="438"/>
      <c r="H52" s="436"/>
      <c r="I52" s="434">
        <v>0.77569999999999995</v>
      </c>
      <c r="J52" s="436"/>
      <c r="K52" s="437">
        <v>1.0429999999999999</v>
      </c>
      <c r="L52" s="436"/>
      <c r="M52" s="440">
        <f t="shared" si="5"/>
        <v>0.85919999999999996</v>
      </c>
      <c r="N52" s="440">
        <f t="shared" si="6"/>
        <v>0.83709999999999996</v>
      </c>
      <c r="O52" s="440">
        <f t="shared" si="7"/>
        <v>0.77569999999999995</v>
      </c>
      <c r="P52" s="440">
        <f t="shared" si="8"/>
        <v>1.0429999999999999</v>
      </c>
      <c r="Q52" s="442">
        <f>AVERAGE(M52:N52)</f>
        <v>0.84814999999999996</v>
      </c>
      <c r="R52" s="445"/>
      <c r="S52" s="441"/>
      <c r="T52" s="441"/>
    </row>
    <row r="53" spans="1:25" ht="17.45" customHeight="1" x14ac:dyDescent="0.25">
      <c r="A53" s="257">
        <f t="shared" si="2"/>
        <v>2</v>
      </c>
      <c r="B53" s="257">
        <f t="shared" si="3"/>
        <v>2018</v>
      </c>
      <c r="C53" s="435">
        <f t="shared" si="10"/>
        <v>43149</v>
      </c>
      <c r="D53" s="434"/>
      <c r="E53" s="436">
        <v>1.2210000000000001</v>
      </c>
      <c r="F53" s="434"/>
      <c r="G53" s="438">
        <v>1.516</v>
      </c>
      <c r="H53" s="436"/>
      <c r="I53" s="434"/>
      <c r="J53" s="436">
        <v>0.94730000000000003</v>
      </c>
      <c r="K53" s="437"/>
      <c r="L53" s="436">
        <v>1.1519999999999999</v>
      </c>
      <c r="M53" s="440">
        <f t="shared" si="5"/>
        <v>1.2210000000000001</v>
      </c>
      <c r="N53" s="440">
        <f t="shared" si="6"/>
        <v>1.516</v>
      </c>
      <c r="O53" s="440">
        <f t="shared" si="7"/>
        <v>0.94730000000000003</v>
      </c>
      <c r="P53" s="440">
        <f t="shared" si="8"/>
        <v>1.1519999999999999</v>
      </c>
      <c r="Q53" s="442">
        <f>AVERAGE(M53:N53)</f>
        <v>1.3685</v>
      </c>
      <c r="R53" s="445"/>
      <c r="S53" s="504">
        <f>AVERAGE(L52:O53)</f>
        <v>1.0440428571428571</v>
      </c>
      <c r="T53" s="504"/>
    </row>
    <row r="54" spans="1:25" ht="17.45" customHeight="1" x14ac:dyDescent="0.25">
      <c r="A54" s="257">
        <f t="shared" si="2"/>
        <v>2</v>
      </c>
      <c r="B54" s="257">
        <f t="shared" si="3"/>
        <v>2018</v>
      </c>
      <c r="C54" s="8">
        <f t="shared" si="10"/>
        <v>43150</v>
      </c>
      <c r="D54" s="260">
        <v>0.71140000000000003</v>
      </c>
      <c r="E54" s="261"/>
      <c r="F54" s="260"/>
      <c r="G54" s="262"/>
      <c r="H54" s="261">
        <v>0.63890000000000002</v>
      </c>
      <c r="I54" s="260">
        <v>0.5524</v>
      </c>
      <c r="J54" s="261"/>
      <c r="K54" s="263">
        <v>0.75290000000000001</v>
      </c>
      <c r="L54" s="261"/>
      <c r="M54" s="293">
        <f t="shared" si="5"/>
        <v>0.71140000000000003</v>
      </c>
      <c r="N54" s="293">
        <f t="shared" si="6"/>
        <v>0.63890000000000002</v>
      </c>
      <c r="O54" s="293">
        <f t="shared" si="7"/>
        <v>0.5524</v>
      </c>
      <c r="P54" s="293">
        <f t="shared" si="8"/>
        <v>0.75290000000000001</v>
      </c>
      <c r="Q54" s="257"/>
      <c r="R54" s="265">
        <f>AVERAGE(M54:N54)</f>
        <v>0.67515000000000003</v>
      </c>
    </row>
    <row r="55" spans="1:25" ht="17.45" customHeight="1" x14ac:dyDescent="0.25">
      <c r="A55" s="257">
        <f t="shared" si="2"/>
        <v>2</v>
      </c>
      <c r="B55" s="257">
        <f t="shared" si="3"/>
        <v>2018</v>
      </c>
      <c r="C55" s="8">
        <f t="shared" si="10"/>
        <v>43151</v>
      </c>
      <c r="D55" s="260"/>
      <c r="E55" s="261">
        <v>0.8175</v>
      </c>
      <c r="F55" s="260"/>
      <c r="G55" s="262">
        <v>0.98809999999999998</v>
      </c>
      <c r="H55" s="261"/>
      <c r="I55" s="260"/>
      <c r="J55" s="261">
        <v>0.71679999999999999</v>
      </c>
      <c r="K55" s="263"/>
      <c r="L55" s="261">
        <v>0.87109999999999999</v>
      </c>
      <c r="M55" s="293">
        <f t="shared" si="5"/>
        <v>0.8175</v>
      </c>
      <c r="N55" s="293">
        <f t="shared" si="6"/>
        <v>0.98809999999999998</v>
      </c>
      <c r="O55" s="293">
        <f t="shared" si="7"/>
        <v>0.71679999999999999</v>
      </c>
      <c r="P55" s="293">
        <f t="shared" si="8"/>
        <v>0.87109999999999999</v>
      </c>
      <c r="Q55" s="257"/>
      <c r="R55" s="265">
        <f>AVERAGE(M55:N55)</f>
        <v>0.90280000000000005</v>
      </c>
    </row>
    <row r="56" spans="1:25" ht="17.45" customHeight="1" x14ac:dyDescent="0.25">
      <c r="A56" s="257">
        <f t="shared" ref="A56:A119" si="11">IF(ISNUMBER(C56),MONTH(C56),"")</f>
        <v>2</v>
      </c>
      <c r="B56" s="257">
        <f t="shared" ref="B56:B119" si="12">IF(ISNUMBER(C56),YEAR(C56),"")</f>
        <v>2018</v>
      </c>
      <c r="C56" s="9">
        <f t="shared" si="10"/>
        <v>43152</v>
      </c>
      <c r="D56" s="275">
        <v>1.2390000000000001</v>
      </c>
      <c r="E56" s="276"/>
      <c r="F56" s="275">
        <v>0.77090000000000003</v>
      </c>
      <c r="G56" s="277"/>
      <c r="H56" s="276">
        <v>0.71509999999999996</v>
      </c>
      <c r="I56" s="275">
        <v>0.58399999999999996</v>
      </c>
      <c r="J56" s="276"/>
      <c r="K56" s="278">
        <v>0.83279999999999998</v>
      </c>
      <c r="L56" s="276"/>
      <c r="M56" s="293">
        <f t="shared" si="5"/>
        <v>1.2390000000000001</v>
      </c>
      <c r="N56" s="293">
        <f t="shared" si="6"/>
        <v>0.74299999999999999</v>
      </c>
      <c r="O56" s="293">
        <f t="shared" si="7"/>
        <v>0.58399999999999996</v>
      </c>
      <c r="P56" s="293">
        <f t="shared" si="8"/>
        <v>0.83279999999999998</v>
      </c>
      <c r="Q56" s="257"/>
      <c r="R56" s="265">
        <f>AVERAGE(M56:N56)</f>
        <v>0.9910000000000001</v>
      </c>
    </row>
    <row r="57" spans="1:25" ht="17.45" customHeight="1" x14ac:dyDescent="0.25">
      <c r="A57" s="257">
        <f t="shared" si="11"/>
        <v>2</v>
      </c>
      <c r="B57" s="257">
        <f t="shared" si="12"/>
        <v>2018</v>
      </c>
      <c r="C57" s="8">
        <f t="shared" si="10"/>
        <v>43153</v>
      </c>
      <c r="D57" s="260"/>
      <c r="E57" s="261">
        <v>0.69120000000000004</v>
      </c>
      <c r="F57" s="260"/>
      <c r="G57" s="262">
        <v>0.75929999999999997</v>
      </c>
      <c r="H57" s="261"/>
      <c r="I57" s="260"/>
      <c r="J57" s="261">
        <v>0.58560000000000001</v>
      </c>
      <c r="K57" s="263"/>
      <c r="L57" s="261">
        <v>0.68899999999999995</v>
      </c>
      <c r="M57" s="293">
        <f t="shared" si="5"/>
        <v>0.69120000000000004</v>
      </c>
      <c r="N57" s="293">
        <f t="shared" si="6"/>
        <v>0.75929999999999997</v>
      </c>
      <c r="O57" s="293">
        <f t="shared" si="7"/>
        <v>0.58560000000000001</v>
      </c>
      <c r="P57" s="293">
        <f t="shared" si="8"/>
        <v>0.68899999999999995</v>
      </c>
      <c r="Q57" s="257"/>
      <c r="R57" s="265">
        <f>AVERAGE(M57:N57)</f>
        <v>0.72524999999999995</v>
      </c>
    </row>
    <row r="58" spans="1:25" ht="17.45" customHeight="1" x14ac:dyDescent="0.25">
      <c r="A58" s="257">
        <f t="shared" si="11"/>
        <v>2</v>
      </c>
      <c r="B58" s="257">
        <f t="shared" si="12"/>
        <v>2018</v>
      </c>
      <c r="C58" s="8">
        <f t="shared" si="10"/>
        <v>43154</v>
      </c>
      <c r="D58" s="260">
        <v>0.60899999999999999</v>
      </c>
      <c r="E58" s="261"/>
      <c r="F58" s="260">
        <v>0.91100000000000003</v>
      </c>
      <c r="G58" s="262"/>
      <c r="H58" s="261"/>
      <c r="I58" s="260">
        <v>0.65400000000000003</v>
      </c>
      <c r="J58" s="261"/>
      <c r="K58" s="263">
        <v>0.83499999999999996</v>
      </c>
      <c r="L58" s="261"/>
      <c r="M58" s="293">
        <f t="shared" si="5"/>
        <v>0.60899999999999999</v>
      </c>
      <c r="N58" s="293">
        <f t="shared" si="6"/>
        <v>0.91100000000000003</v>
      </c>
      <c r="O58" s="293">
        <f t="shared" si="7"/>
        <v>0.65400000000000003</v>
      </c>
      <c r="P58" s="293">
        <f t="shared" si="8"/>
        <v>0.83499999999999996</v>
      </c>
      <c r="Q58" s="257"/>
      <c r="R58" s="265">
        <f>AVERAGE(M58:N58)</f>
        <v>0.76</v>
      </c>
      <c r="S58" s="296">
        <f>AVERAGE(L54:O58)</f>
        <v>0.7506647058823529</v>
      </c>
      <c r="T58" s="296"/>
    </row>
    <row r="59" spans="1:25" ht="17.45" customHeight="1" x14ac:dyDescent="0.25">
      <c r="A59" s="257">
        <f t="shared" si="11"/>
        <v>2</v>
      </c>
      <c r="B59" s="257">
        <f t="shared" si="12"/>
        <v>2018</v>
      </c>
      <c r="C59" s="435">
        <f t="shared" si="10"/>
        <v>43155</v>
      </c>
      <c r="D59" s="434"/>
      <c r="E59" s="436">
        <v>0.77300000000000002</v>
      </c>
      <c r="F59" s="434"/>
      <c r="G59" s="438">
        <v>0.89</v>
      </c>
      <c r="H59" s="436"/>
      <c r="I59" s="434"/>
      <c r="J59" s="436">
        <v>0.6361</v>
      </c>
      <c r="K59" s="437"/>
      <c r="L59" s="436">
        <v>0.79</v>
      </c>
      <c r="M59" s="440">
        <f t="shared" si="5"/>
        <v>0.77300000000000002</v>
      </c>
      <c r="N59" s="440">
        <f t="shared" si="6"/>
        <v>0.89</v>
      </c>
      <c r="O59" s="440">
        <f t="shared" si="7"/>
        <v>0.6361</v>
      </c>
      <c r="P59" s="440">
        <f t="shared" si="8"/>
        <v>0.79</v>
      </c>
      <c r="Q59" s="442">
        <f>AVERAGE(M59:N59)</f>
        <v>0.83150000000000002</v>
      </c>
      <c r="R59" s="445"/>
      <c r="S59" s="441"/>
      <c r="T59" s="441"/>
    </row>
    <row r="60" spans="1:25" ht="17.45" customHeight="1" x14ac:dyDescent="0.25">
      <c r="A60" s="257">
        <f t="shared" si="11"/>
        <v>2</v>
      </c>
      <c r="B60" s="257">
        <f t="shared" si="12"/>
        <v>2018</v>
      </c>
      <c r="C60" s="435">
        <f t="shared" si="10"/>
        <v>43156</v>
      </c>
      <c r="D60" s="434">
        <v>0.75139999999999996</v>
      </c>
      <c r="E60" s="436"/>
      <c r="F60" s="434"/>
      <c r="G60" s="438"/>
      <c r="H60" s="436">
        <v>1.2110000000000001</v>
      </c>
      <c r="I60" s="434">
        <v>0.70830000000000004</v>
      </c>
      <c r="J60" s="436"/>
      <c r="K60" s="437">
        <v>0.81889999999999996</v>
      </c>
      <c r="L60" s="436"/>
      <c r="M60" s="440">
        <f t="shared" si="5"/>
        <v>0.75139999999999996</v>
      </c>
      <c r="N60" s="440">
        <f t="shared" si="6"/>
        <v>1.2110000000000001</v>
      </c>
      <c r="O60" s="440">
        <f t="shared" si="7"/>
        <v>0.70830000000000004</v>
      </c>
      <c r="P60" s="440">
        <f t="shared" si="8"/>
        <v>0.81889999999999996</v>
      </c>
      <c r="Q60" s="442">
        <f>AVERAGE(M60:N60)</f>
        <v>0.98120000000000007</v>
      </c>
      <c r="R60" s="445"/>
      <c r="S60" s="504">
        <f>AVERAGE(L59:O60)</f>
        <v>0.82282857142857146</v>
      </c>
      <c r="T60" s="504"/>
    </row>
    <row r="61" spans="1:25" ht="17.45" customHeight="1" x14ac:dyDescent="0.25">
      <c r="A61" s="257">
        <f t="shared" si="11"/>
        <v>2</v>
      </c>
      <c r="B61" s="257">
        <f t="shared" si="12"/>
        <v>2018</v>
      </c>
      <c r="C61" s="8">
        <f t="shared" si="10"/>
        <v>43157</v>
      </c>
      <c r="D61" s="260"/>
      <c r="E61" s="261">
        <v>0.76129999999999998</v>
      </c>
      <c r="F61" s="260"/>
      <c r="G61" s="262">
        <v>0.60580000000000001</v>
      </c>
      <c r="H61" s="261"/>
      <c r="I61" s="260"/>
      <c r="J61" s="261">
        <v>0.62949999999999995</v>
      </c>
      <c r="K61" s="263"/>
      <c r="L61" s="261">
        <v>0.71870000000000001</v>
      </c>
      <c r="M61" s="293">
        <f t="shared" si="5"/>
        <v>0.76129999999999998</v>
      </c>
      <c r="N61" s="293">
        <f t="shared" si="6"/>
        <v>0.60580000000000001</v>
      </c>
      <c r="O61" s="293">
        <f t="shared" si="7"/>
        <v>0.62949999999999995</v>
      </c>
      <c r="P61" s="293">
        <f t="shared" si="8"/>
        <v>0.71870000000000001</v>
      </c>
      <c r="Q61" s="257"/>
      <c r="R61" s="265">
        <f>AVERAGE(M61:N61)</f>
        <v>0.68354999999999999</v>
      </c>
      <c r="U61" s="299" t="s">
        <v>64</v>
      </c>
      <c r="V61" s="299">
        <v>2018</v>
      </c>
      <c r="W61" s="300"/>
      <c r="X61" s="300"/>
      <c r="Y61" s="300"/>
    </row>
    <row r="62" spans="1:25" ht="17.45" customHeight="1" x14ac:dyDescent="0.25">
      <c r="A62" s="257">
        <f t="shared" si="11"/>
        <v>2</v>
      </c>
      <c r="B62" s="257">
        <f t="shared" si="12"/>
        <v>2018</v>
      </c>
      <c r="C62" s="9">
        <f t="shared" si="10"/>
        <v>43158</v>
      </c>
      <c r="D62" s="275">
        <v>0.54900000000000004</v>
      </c>
      <c r="E62" s="276"/>
      <c r="F62" s="275">
        <v>0.43709999999999999</v>
      </c>
      <c r="G62" s="277"/>
      <c r="H62" s="276">
        <v>0.61929999999999996</v>
      </c>
      <c r="I62" s="275">
        <v>0.39560000000000001</v>
      </c>
      <c r="J62" s="276"/>
      <c r="K62" s="278">
        <v>0.59030000000000005</v>
      </c>
      <c r="L62" s="276"/>
      <c r="M62" s="293">
        <f t="shared" si="5"/>
        <v>0.54900000000000004</v>
      </c>
      <c r="N62" s="293">
        <f t="shared" si="6"/>
        <v>0.5282</v>
      </c>
      <c r="O62" s="293">
        <f t="shared" si="7"/>
        <v>0.39560000000000001</v>
      </c>
      <c r="P62" s="293">
        <f t="shared" si="8"/>
        <v>0.59030000000000005</v>
      </c>
      <c r="Q62" s="257"/>
      <c r="R62" s="265">
        <f>AVERAGE(M62:N62)</f>
        <v>0.53859999999999997</v>
      </c>
      <c r="U62" s="301" t="s">
        <v>35</v>
      </c>
      <c r="V62" s="301" t="s">
        <v>1</v>
      </c>
      <c r="W62" s="301" t="s">
        <v>2</v>
      </c>
      <c r="X62" s="301" t="s">
        <v>9</v>
      </c>
      <c r="Y62" s="301" t="s">
        <v>12</v>
      </c>
    </row>
    <row r="63" spans="1:25" ht="17.45" customHeight="1" x14ac:dyDescent="0.25">
      <c r="A63" s="257">
        <f t="shared" si="11"/>
        <v>2</v>
      </c>
      <c r="B63" s="257">
        <f t="shared" si="12"/>
        <v>2018</v>
      </c>
      <c r="C63" s="8">
        <f t="shared" si="10"/>
        <v>43159</v>
      </c>
      <c r="D63" s="260"/>
      <c r="E63" s="261">
        <v>0.99480000000000002</v>
      </c>
      <c r="F63" s="260"/>
      <c r="G63" s="262">
        <v>0.51759999999999995</v>
      </c>
      <c r="H63" s="261"/>
      <c r="I63" s="260"/>
      <c r="J63" s="261">
        <v>0.58979999999999999</v>
      </c>
      <c r="K63" s="263"/>
      <c r="L63" s="261">
        <v>0.82430000000000003</v>
      </c>
      <c r="M63" s="293">
        <f t="shared" si="5"/>
        <v>0.99480000000000002</v>
      </c>
      <c r="N63" s="293">
        <f t="shared" si="6"/>
        <v>0.51759999999999995</v>
      </c>
      <c r="O63" s="293">
        <f t="shared" si="7"/>
        <v>0.58979999999999999</v>
      </c>
      <c r="P63" s="293">
        <f t="shared" si="8"/>
        <v>0.82430000000000003</v>
      </c>
      <c r="Q63" s="257"/>
      <c r="R63" s="265">
        <f>AVERAGE(M63:N63)</f>
        <v>0.75619999999999998</v>
      </c>
      <c r="U63" s="302" t="s">
        <v>58</v>
      </c>
      <c r="V63" s="303">
        <f>AVERAGE(D36:E63)</f>
        <v>1.0420035714285716</v>
      </c>
      <c r="W63" s="303">
        <f>AVERAGE(F36:H63)</f>
        <v>1.0304878787878788</v>
      </c>
      <c r="X63" s="303">
        <f>AVERAGE(I36:J63)</f>
        <v>0.89647142857142847</v>
      </c>
      <c r="Y63" s="303">
        <f>AVERAGE(K36:L63)</f>
        <v>1.0923321428571429</v>
      </c>
    </row>
    <row r="64" spans="1:25" ht="17.45" customHeight="1" x14ac:dyDescent="0.25">
      <c r="A64" s="257">
        <f t="shared" si="11"/>
        <v>3</v>
      </c>
      <c r="B64" s="257">
        <f t="shared" si="12"/>
        <v>2018</v>
      </c>
      <c r="C64" s="8">
        <f t="shared" si="10"/>
        <v>43160</v>
      </c>
      <c r="D64" s="260">
        <v>0.93879999999999997</v>
      </c>
      <c r="E64" s="261"/>
      <c r="F64" s="260">
        <v>0.93940000000000001</v>
      </c>
      <c r="G64" s="262"/>
      <c r="H64" s="261"/>
      <c r="I64" s="260">
        <v>0.60970000000000002</v>
      </c>
      <c r="J64" s="261"/>
      <c r="K64" s="263">
        <v>0.83640000000000003</v>
      </c>
      <c r="L64" s="261"/>
      <c r="M64" s="293">
        <f t="shared" si="5"/>
        <v>0.93879999999999997</v>
      </c>
      <c r="N64" s="293">
        <f t="shared" si="6"/>
        <v>0.93940000000000001</v>
      </c>
      <c r="O64" s="293">
        <f t="shared" si="7"/>
        <v>0.60970000000000002</v>
      </c>
      <c r="P64" s="293">
        <f t="shared" si="8"/>
        <v>0.83640000000000003</v>
      </c>
      <c r="Q64" s="257"/>
      <c r="R64" s="265">
        <f>AVERAGE(M64:N64)</f>
        <v>0.93910000000000005</v>
      </c>
      <c r="U64" s="302" t="s">
        <v>59</v>
      </c>
      <c r="V64" s="303">
        <f>MAX(D36:E63)</f>
        <v>1.84</v>
      </c>
      <c r="W64" s="303">
        <f>MAX(F36:H63)</f>
        <v>1.752</v>
      </c>
      <c r="X64" s="303">
        <f>MAX(I36:J63)</f>
        <v>1.714</v>
      </c>
      <c r="Y64" s="303">
        <f>MAX(K36:L63)</f>
        <v>1.851</v>
      </c>
    </row>
    <row r="65" spans="1:25" ht="17.45" customHeight="1" thickBot="1" x14ac:dyDescent="0.3">
      <c r="A65" s="257">
        <f t="shared" si="11"/>
        <v>3</v>
      </c>
      <c r="B65" s="257">
        <f t="shared" si="12"/>
        <v>2018</v>
      </c>
      <c r="C65" s="8">
        <f t="shared" si="10"/>
        <v>43161</v>
      </c>
      <c r="D65" s="260"/>
      <c r="E65" s="261">
        <v>0.441</v>
      </c>
      <c r="F65" s="260"/>
      <c r="G65" s="262">
        <v>0.39400000000000002</v>
      </c>
      <c r="H65" s="261"/>
      <c r="I65" s="260"/>
      <c r="J65" s="261">
        <v>0.33929999999999999</v>
      </c>
      <c r="K65" s="263"/>
      <c r="L65" s="261">
        <v>0.42699999999999999</v>
      </c>
      <c r="M65" s="293">
        <f t="shared" si="5"/>
        <v>0.441</v>
      </c>
      <c r="N65" s="293">
        <f t="shared" si="6"/>
        <v>0.39400000000000002</v>
      </c>
      <c r="O65" s="293">
        <f t="shared" si="7"/>
        <v>0.33929999999999999</v>
      </c>
      <c r="P65" s="293">
        <f t="shared" si="8"/>
        <v>0.42699999999999999</v>
      </c>
      <c r="Q65" s="257"/>
      <c r="R65" s="265">
        <f>AVERAGE(M65:N65)</f>
        <v>0.41749999999999998</v>
      </c>
      <c r="S65" s="296">
        <f>AVERAGE(L61:O65)</f>
        <v>0.62243333333333328</v>
      </c>
      <c r="T65" s="296"/>
      <c r="U65" s="304" t="s">
        <v>126</v>
      </c>
      <c r="V65" s="305">
        <f>COUNTIF(D36:E63,"&gt;=2.5")</f>
        <v>0</v>
      </c>
      <c r="W65" s="305">
        <f>COUNTIF(F36:G63,"&gt;=2.5")</f>
        <v>0</v>
      </c>
      <c r="X65" s="305">
        <f>COUNTIF(I36:J63,"&gt;=2.5")</f>
        <v>0</v>
      </c>
      <c r="Y65" s="305">
        <f>COUNTIF(I36:J63,"&gt;=2.5")</f>
        <v>0</v>
      </c>
    </row>
    <row r="66" spans="1:25" ht="17.45" customHeight="1" thickBot="1" x14ac:dyDescent="0.3">
      <c r="A66" s="257">
        <f t="shared" si="11"/>
        <v>3</v>
      </c>
      <c r="B66" s="257">
        <f t="shared" si="12"/>
        <v>2018</v>
      </c>
      <c r="C66" s="435">
        <f t="shared" si="10"/>
        <v>43162</v>
      </c>
      <c r="D66" s="434">
        <v>0.2727</v>
      </c>
      <c r="E66" s="436"/>
      <c r="F66" s="434"/>
      <c r="G66" s="438"/>
      <c r="H66" s="436">
        <v>0.23930000000000001</v>
      </c>
      <c r="I66" s="434">
        <v>0.16259999999999999</v>
      </c>
      <c r="J66" s="436"/>
      <c r="K66" s="437">
        <v>0.31240000000000001</v>
      </c>
      <c r="L66" s="436"/>
      <c r="M66" s="440">
        <f t="shared" si="5"/>
        <v>0.2727</v>
      </c>
      <c r="N66" s="440">
        <f t="shared" si="6"/>
        <v>0.23930000000000001</v>
      </c>
      <c r="O66" s="440">
        <f t="shared" si="7"/>
        <v>0.16259999999999999</v>
      </c>
      <c r="P66" s="440">
        <f t="shared" si="8"/>
        <v>0.31240000000000001</v>
      </c>
      <c r="Q66" s="442">
        <f>AVERAGE(M66:N66)</f>
        <v>0.25600000000000001</v>
      </c>
      <c r="R66" s="445"/>
      <c r="S66" s="441"/>
      <c r="T66" s="441"/>
      <c r="Y66" s="136">
        <f>AVERAGE(V63:Y63)</f>
        <v>1.0153237554112553</v>
      </c>
    </row>
    <row r="67" spans="1:25" ht="17.45" customHeight="1" x14ac:dyDescent="0.25">
      <c r="A67" s="257">
        <f t="shared" si="11"/>
        <v>3</v>
      </c>
      <c r="B67" s="257">
        <f t="shared" si="12"/>
        <v>2018</v>
      </c>
      <c r="C67" s="435">
        <f t="shared" si="10"/>
        <v>43163</v>
      </c>
      <c r="D67" s="434"/>
      <c r="E67" s="436">
        <v>0.41370000000000001</v>
      </c>
      <c r="F67" s="434"/>
      <c r="G67" s="438">
        <v>0.45619999999999999</v>
      </c>
      <c r="H67" s="436"/>
      <c r="I67" s="434"/>
      <c r="J67" s="436">
        <v>0.33229999999999998</v>
      </c>
      <c r="K67" s="437"/>
      <c r="L67" s="436">
        <v>0.46789999999999998</v>
      </c>
      <c r="M67" s="440">
        <f t="shared" si="5"/>
        <v>0.41370000000000001</v>
      </c>
      <c r="N67" s="440">
        <f t="shared" si="6"/>
        <v>0.45619999999999999</v>
      </c>
      <c r="O67" s="440">
        <f t="shared" si="7"/>
        <v>0.33229999999999998</v>
      </c>
      <c r="P67" s="440">
        <f t="shared" si="8"/>
        <v>0.46789999999999998</v>
      </c>
      <c r="Q67" s="442">
        <f>AVERAGE(M67:N67)</f>
        <v>0.43495</v>
      </c>
      <c r="R67" s="445"/>
      <c r="S67" s="504">
        <f>AVERAGE(L66:O67)</f>
        <v>0.33495714285714284</v>
      </c>
      <c r="T67" s="504"/>
    </row>
    <row r="68" spans="1:25" ht="17.45" customHeight="1" x14ac:dyDescent="0.25">
      <c r="A68" s="257">
        <f t="shared" si="11"/>
        <v>3</v>
      </c>
      <c r="B68" s="257">
        <f t="shared" si="12"/>
        <v>2018</v>
      </c>
      <c r="C68" s="9">
        <f t="shared" si="10"/>
        <v>43164</v>
      </c>
      <c r="D68" s="275">
        <v>0.77100000000000002</v>
      </c>
      <c r="E68" s="276"/>
      <c r="F68" s="275">
        <v>0.65249999999999997</v>
      </c>
      <c r="G68" s="277"/>
      <c r="H68" s="276">
        <v>0.60499999999999998</v>
      </c>
      <c r="I68" s="275">
        <v>0.68510000000000004</v>
      </c>
      <c r="J68" s="276"/>
      <c r="K68" s="278">
        <v>0.75019999999999998</v>
      </c>
      <c r="L68" s="276"/>
      <c r="M68" s="293">
        <f t="shared" si="5"/>
        <v>0.77100000000000002</v>
      </c>
      <c r="N68" s="293">
        <f t="shared" si="6"/>
        <v>0.62874999999999992</v>
      </c>
      <c r="O68" s="293">
        <f t="shared" si="7"/>
        <v>0.68510000000000004</v>
      </c>
      <c r="P68" s="293">
        <f t="shared" si="8"/>
        <v>0.75019999999999998</v>
      </c>
      <c r="Q68" s="257"/>
      <c r="R68" s="265">
        <f>AVERAGE(M68:N68)</f>
        <v>0.69987500000000002</v>
      </c>
    </row>
    <row r="69" spans="1:25" ht="17.45" customHeight="1" x14ac:dyDescent="0.25">
      <c r="A69" s="257">
        <f t="shared" si="11"/>
        <v>3</v>
      </c>
      <c r="B69" s="257">
        <f t="shared" si="12"/>
        <v>2018</v>
      </c>
      <c r="C69" s="8">
        <f t="shared" si="10"/>
        <v>43165</v>
      </c>
      <c r="D69" s="260"/>
      <c r="E69" s="261">
        <v>0.62380000000000002</v>
      </c>
      <c r="F69" s="260"/>
      <c r="G69" s="262">
        <v>0.85899999999999999</v>
      </c>
      <c r="H69" s="261"/>
      <c r="I69" s="260"/>
      <c r="J69" s="261">
        <v>0.7581</v>
      </c>
      <c r="K69" s="263"/>
      <c r="L69" s="261">
        <v>0.85440000000000005</v>
      </c>
      <c r="M69" s="293">
        <f t="shared" ref="M69:M94" si="13">IFERROR(AVERAGE(D69:E69),"")</f>
        <v>0.62380000000000002</v>
      </c>
      <c r="N69" s="293">
        <f t="shared" ref="N69:N94" si="14">IFERROR(AVERAGE(F69:H69),"")</f>
        <v>0.85899999999999999</v>
      </c>
      <c r="O69" s="293">
        <f t="shared" ref="O69:O94" si="15">IFERROR(AVERAGE(I69:J69),"")</f>
        <v>0.7581</v>
      </c>
      <c r="P69" s="293">
        <f t="shared" ref="P69:P94" si="16">IFERROR(AVERAGE(K69:L69),"")</f>
        <v>0.85440000000000005</v>
      </c>
      <c r="Q69" s="257"/>
      <c r="R69" s="265">
        <f>AVERAGE(M69:N69)</f>
        <v>0.74140000000000006</v>
      </c>
    </row>
    <row r="70" spans="1:25" ht="17.45" customHeight="1" x14ac:dyDescent="0.25">
      <c r="A70" s="257">
        <f t="shared" si="11"/>
        <v>3</v>
      </c>
      <c r="B70" s="257">
        <f t="shared" si="12"/>
        <v>2018</v>
      </c>
      <c r="C70" s="8">
        <f t="shared" si="10"/>
        <v>43166</v>
      </c>
      <c r="D70" s="260">
        <v>1.145</v>
      </c>
      <c r="E70" s="261"/>
      <c r="F70" s="260">
        <v>1.0740000000000001</v>
      </c>
      <c r="G70" s="262"/>
      <c r="H70" s="261"/>
      <c r="I70" s="260">
        <v>1.2150000000000001</v>
      </c>
      <c r="J70" s="261"/>
      <c r="K70" s="263">
        <v>1.3560000000000001</v>
      </c>
      <c r="L70" s="261"/>
      <c r="M70" s="293">
        <f t="shared" si="13"/>
        <v>1.145</v>
      </c>
      <c r="N70" s="293">
        <f t="shared" si="14"/>
        <v>1.0740000000000001</v>
      </c>
      <c r="O70" s="293">
        <f t="shared" si="15"/>
        <v>1.2150000000000001</v>
      </c>
      <c r="P70" s="293">
        <f t="shared" si="16"/>
        <v>1.3560000000000001</v>
      </c>
      <c r="Q70" s="257"/>
      <c r="R70" s="265">
        <f>AVERAGE(M70:N70)</f>
        <v>1.1095000000000002</v>
      </c>
    </row>
    <row r="71" spans="1:25" ht="17.45" customHeight="1" x14ac:dyDescent="0.25">
      <c r="A71" s="257">
        <f t="shared" si="11"/>
        <v>3</v>
      </c>
      <c r="B71" s="257">
        <f t="shared" si="12"/>
        <v>2018</v>
      </c>
      <c r="C71" s="8">
        <f t="shared" ref="C71:C134" si="17">C70+1</f>
        <v>43167</v>
      </c>
      <c r="D71" s="260"/>
      <c r="E71" s="261">
        <v>1.36</v>
      </c>
      <c r="F71" s="260"/>
      <c r="G71" s="262">
        <v>1.3129999999999999</v>
      </c>
      <c r="H71" s="261"/>
      <c r="I71" s="260"/>
      <c r="J71" s="261">
        <v>1.0960000000000001</v>
      </c>
      <c r="K71" s="263"/>
      <c r="L71" s="261">
        <v>1.34</v>
      </c>
      <c r="M71" s="293">
        <f t="shared" si="13"/>
        <v>1.36</v>
      </c>
      <c r="N71" s="293">
        <f t="shared" si="14"/>
        <v>1.3129999999999999</v>
      </c>
      <c r="O71" s="293">
        <f t="shared" si="15"/>
        <v>1.0960000000000001</v>
      </c>
      <c r="P71" s="293">
        <f t="shared" si="16"/>
        <v>1.34</v>
      </c>
      <c r="Q71" s="257"/>
      <c r="R71" s="265">
        <f>AVERAGE(M71:N71)</f>
        <v>1.3365</v>
      </c>
    </row>
    <row r="72" spans="1:25" ht="17.45" customHeight="1" x14ac:dyDescent="0.25">
      <c r="A72" s="257">
        <f t="shared" si="11"/>
        <v>3</v>
      </c>
      <c r="B72" s="257">
        <f t="shared" si="12"/>
        <v>2018</v>
      </c>
      <c r="C72" s="8">
        <f t="shared" si="17"/>
        <v>43168</v>
      </c>
      <c r="D72" s="260">
        <v>0.998</v>
      </c>
      <c r="E72" s="261"/>
      <c r="F72" s="260"/>
      <c r="G72" s="262"/>
      <c r="H72" s="261">
        <v>0.68899999999999995</v>
      </c>
      <c r="I72" s="260">
        <v>0.78400000000000003</v>
      </c>
      <c r="J72" s="261"/>
      <c r="K72" s="263">
        <v>0.91600000000000004</v>
      </c>
      <c r="L72" s="261"/>
      <c r="M72" s="293">
        <f t="shared" si="13"/>
        <v>0.998</v>
      </c>
      <c r="N72" s="293">
        <f t="shared" si="14"/>
        <v>0.68899999999999995</v>
      </c>
      <c r="O72" s="293">
        <f t="shared" si="15"/>
        <v>0.78400000000000003</v>
      </c>
      <c r="P72" s="293">
        <f t="shared" si="16"/>
        <v>0.91600000000000004</v>
      </c>
      <c r="Q72" s="257"/>
      <c r="R72" s="265">
        <f>AVERAGE(M72:N72)</f>
        <v>0.84349999999999992</v>
      </c>
      <c r="S72" s="296">
        <f>AVERAGE(L68:O72)</f>
        <v>0.95259705882352941</v>
      </c>
      <c r="T72" s="296"/>
    </row>
    <row r="73" spans="1:25" ht="17.45" customHeight="1" x14ac:dyDescent="0.25">
      <c r="A73" s="257">
        <f t="shared" si="11"/>
        <v>3</v>
      </c>
      <c r="B73" s="257">
        <f t="shared" si="12"/>
        <v>2018</v>
      </c>
      <c r="C73" s="435">
        <f t="shared" si="17"/>
        <v>43169</v>
      </c>
      <c r="D73" s="434"/>
      <c r="E73" s="436">
        <v>0.36</v>
      </c>
      <c r="F73" s="434"/>
      <c r="G73" s="438">
        <v>0.30499999999999999</v>
      </c>
      <c r="H73" s="436"/>
      <c r="I73" s="434"/>
      <c r="J73" s="436">
        <v>0.2286</v>
      </c>
      <c r="K73" s="437"/>
      <c r="L73" s="436">
        <v>0.82499999999999996</v>
      </c>
      <c r="M73" s="440">
        <f t="shared" si="13"/>
        <v>0.36</v>
      </c>
      <c r="N73" s="440">
        <f t="shared" si="14"/>
        <v>0.30499999999999999</v>
      </c>
      <c r="O73" s="440">
        <f t="shared" si="15"/>
        <v>0.2286</v>
      </c>
      <c r="P73" s="440">
        <f t="shared" si="16"/>
        <v>0.82499999999999996</v>
      </c>
      <c r="Q73" s="442">
        <f>AVERAGE(M73:N73)</f>
        <v>0.33250000000000002</v>
      </c>
      <c r="R73" s="445"/>
      <c r="S73" s="441"/>
      <c r="T73" s="441"/>
    </row>
    <row r="74" spans="1:25" ht="17.45" customHeight="1" x14ac:dyDescent="0.25">
      <c r="A74" s="257">
        <f t="shared" si="11"/>
        <v>3</v>
      </c>
      <c r="B74" s="257">
        <f t="shared" si="12"/>
        <v>2018</v>
      </c>
      <c r="C74" s="435">
        <f t="shared" si="17"/>
        <v>43170</v>
      </c>
      <c r="D74" s="434">
        <v>0.51659999999999995</v>
      </c>
      <c r="E74" s="436"/>
      <c r="F74" s="434">
        <v>0.30209999999999998</v>
      </c>
      <c r="G74" s="438"/>
      <c r="H74" s="436">
        <v>0.26100000000000001</v>
      </c>
      <c r="I74" s="434">
        <v>0.20599999999999999</v>
      </c>
      <c r="J74" s="436"/>
      <c r="K74" s="437">
        <v>0.31490000000000001</v>
      </c>
      <c r="L74" s="436"/>
      <c r="M74" s="440">
        <f t="shared" si="13"/>
        <v>0.51659999999999995</v>
      </c>
      <c r="N74" s="440">
        <f t="shared" si="14"/>
        <v>0.28154999999999997</v>
      </c>
      <c r="O74" s="440">
        <f t="shared" si="15"/>
        <v>0.20599999999999999</v>
      </c>
      <c r="P74" s="440">
        <f t="shared" si="16"/>
        <v>0.31490000000000001</v>
      </c>
      <c r="Q74" s="442">
        <f>AVERAGE(M74:N74)</f>
        <v>0.39907499999999996</v>
      </c>
      <c r="R74" s="445"/>
      <c r="S74" s="504">
        <f>AVERAGE(L73:O74)</f>
        <v>0.38896428571428571</v>
      </c>
      <c r="T74" s="504"/>
    </row>
    <row r="75" spans="1:25" ht="17.45" customHeight="1" x14ac:dyDescent="0.25">
      <c r="A75" s="257">
        <f t="shared" si="11"/>
        <v>3</v>
      </c>
      <c r="B75" s="257">
        <f t="shared" si="12"/>
        <v>2018</v>
      </c>
      <c r="C75" s="8">
        <f t="shared" si="17"/>
        <v>43171</v>
      </c>
      <c r="D75" s="260"/>
      <c r="E75" s="261">
        <v>0.8397</v>
      </c>
      <c r="F75" s="260"/>
      <c r="G75" s="262">
        <v>0.80289999999999995</v>
      </c>
      <c r="H75" s="261"/>
      <c r="I75" s="260"/>
      <c r="J75" s="261">
        <v>0.67049999999999998</v>
      </c>
      <c r="K75" s="263"/>
      <c r="L75" s="261">
        <v>0.70069999999999999</v>
      </c>
      <c r="M75" s="293">
        <f t="shared" si="13"/>
        <v>0.8397</v>
      </c>
      <c r="N75" s="293">
        <f t="shared" si="14"/>
        <v>0.80289999999999995</v>
      </c>
      <c r="O75" s="293">
        <f t="shared" si="15"/>
        <v>0.67049999999999998</v>
      </c>
      <c r="P75" s="293">
        <f t="shared" si="16"/>
        <v>0.70069999999999999</v>
      </c>
      <c r="Q75" s="257"/>
      <c r="R75" s="265">
        <f>AVERAGE(M75:N75)</f>
        <v>0.82129999999999992</v>
      </c>
    </row>
    <row r="76" spans="1:25" ht="17.45" customHeight="1" x14ac:dyDescent="0.25">
      <c r="A76" s="257">
        <f t="shared" si="11"/>
        <v>3</v>
      </c>
      <c r="B76" s="257">
        <f t="shared" si="12"/>
        <v>2018</v>
      </c>
      <c r="C76" s="8">
        <f t="shared" si="17"/>
        <v>43172</v>
      </c>
      <c r="D76" s="260">
        <v>0.79600000000000004</v>
      </c>
      <c r="E76" s="261"/>
      <c r="F76" s="260">
        <v>1.423</v>
      </c>
      <c r="G76" s="262"/>
      <c r="H76" s="261"/>
      <c r="I76" s="260">
        <v>0.60499999999999998</v>
      </c>
      <c r="J76" s="261"/>
      <c r="K76" s="263">
        <v>0.75600000000000001</v>
      </c>
      <c r="L76" s="261"/>
      <c r="M76" s="293">
        <f t="shared" si="13"/>
        <v>0.79600000000000004</v>
      </c>
      <c r="N76" s="293">
        <f t="shared" si="14"/>
        <v>1.423</v>
      </c>
      <c r="O76" s="293">
        <f t="shared" si="15"/>
        <v>0.60499999999999998</v>
      </c>
      <c r="P76" s="293">
        <f t="shared" si="16"/>
        <v>0.75600000000000001</v>
      </c>
      <c r="Q76" s="257"/>
      <c r="R76" s="265">
        <f>AVERAGE(M76:N76)</f>
        <v>1.1095000000000002</v>
      </c>
    </row>
    <row r="77" spans="1:25" ht="17.45" customHeight="1" x14ac:dyDescent="0.25">
      <c r="A77" s="257">
        <f t="shared" si="11"/>
        <v>3</v>
      </c>
      <c r="B77" s="257">
        <f t="shared" si="12"/>
        <v>2018</v>
      </c>
      <c r="C77" s="8">
        <f t="shared" si="17"/>
        <v>43173</v>
      </c>
      <c r="D77" s="260"/>
      <c r="E77" s="261">
        <v>0.56899999999999995</v>
      </c>
      <c r="F77" s="260"/>
      <c r="G77" s="262">
        <v>1.86</v>
      </c>
      <c r="H77" s="261"/>
      <c r="I77" s="260"/>
      <c r="J77" s="261">
        <v>0.22900000000000001</v>
      </c>
      <c r="K77" s="263"/>
      <c r="L77" s="261">
        <v>0.38600000000000001</v>
      </c>
      <c r="M77" s="293">
        <f t="shared" si="13"/>
        <v>0.56899999999999995</v>
      </c>
      <c r="N77" s="293">
        <f t="shared" si="14"/>
        <v>1.86</v>
      </c>
      <c r="O77" s="293">
        <f t="shared" si="15"/>
        <v>0.22900000000000001</v>
      </c>
      <c r="P77" s="293">
        <f t="shared" si="16"/>
        <v>0.38600000000000001</v>
      </c>
      <c r="Q77" s="257"/>
      <c r="R77" s="265">
        <f>AVERAGE(M77:N77)</f>
        <v>1.2145000000000001</v>
      </c>
    </row>
    <row r="78" spans="1:25" ht="17.45" customHeight="1" x14ac:dyDescent="0.25">
      <c r="A78" s="257">
        <f t="shared" si="11"/>
        <v>3</v>
      </c>
      <c r="B78" s="257">
        <f t="shared" si="12"/>
        <v>2018</v>
      </c>
      <c r="C78" s="8">
        <f t="shared" si="17"/>
        <v>43174</v>
      </c>
      <c r="D78" s="260">
        <v>0.8095</v>
      </c>
      <c r="E78" s="261"/>
      <c r="F78" s="260"/>
      <c r="G78" s="262"/>
      <c r="H78" s="261">
        <v>0.57899999999999996</v>
      </c>
      <c r="I78" s="260">
        <v>0.3755</v>
      </c>
      <c r="J78" s="261"/>
      <c r="K78" s="263">
        <v>0.47139999999999999</v>
      </c>
      <c r="L78" s="261"/>
      <c r="M78" s="293">
        <f t="shared" si="13"/>
        <v>0.8095</v>
      </c>
      <c r="N78" s="293">
        <f t="shared" si="14"/>
        <v>0.57899999999999996</v>
      </c>
      <c r="O78" s="293">
        <f t="shared" si="15"/>
        <v>0.3755</v>
      </c>
      <c r="P78" s="293">
        <f t="shared" si="16"/>
        <v>0.47139999999999999</v>
      </c>
      <c r="Q78" s="257"/>
      <c r="R78" s="265">
        <f>AVERAGE(M78:N78)</f>
        <v>0.69425000000000003</v>
      </c>
    </row>
    <row r="79" spans="1:25" ht="17.45" customHeight="1" x14ac:dyDescent="0.25">
      <c r="A79" s="257">
        <f t="shared" si="11"/>
        <v>3</v>
      </c>
      <c r="B79" s="257">
        <f t="shared" si="12"/>
        <v>2018</v>
      </c>
      <c r="C79" s="8">
        <f t="shared" si="17"/>
        <v>43175</v>
      </c>
      <c r="D79" s="260"/>
      <c r="E79" s="261">
        <v>0.55400000000000005</v>
      </c>
      <c r="F79" s="260"/>
      <c r="G79" s="262">
        <v>0.88500000000000001</v>
      </c>
      <c r="H79" s="261"/>
      <c r="I79" s="260"/>
      <c r="J79" s="261">
        <v>0.371</v>
      </c>
      <c r="K79" s="263"/>
      <c r="L79" s="261">
        <v>0.56399999999999995</v>
      </c>
      <c r="M79" s="293">
        <f t="shared" si="13"/>
        <v>0.55400000000000005</v>
      </c>
      <c r="N79" s="293">
        <f t="shared" si="14"/>
        <v>0.88500000000000001</v>
      </c>
      <c r="O79" s="293">
        <f t="shared" si="15"/>
        <v>0.371</v>
      </c>
      <c r="P79" s="293">
        <f t="shared" si="16"/>
        <v>0.56399999999999995</v>
      </c>
      <c r="Q79" s="257"/>
      <c r="R79" s="265">
        <f>AVERAGE(M79:N79)</f>
        <v>0.71950000000000003</v>
      </c>
      <c r="S79" s="296">
        <f>AVERAGE(L75:O79)</f>
        <v>0.7233222222222222</v>
      </c>
      <c r="T79" s="296"/>
    </row>
    <row r="80" spans="1:25" ht="17.45" customHeight="1" x14ac:dyDescent="0.25">
      <c r="A80" s="257">
        <f t="shared" si="11"/>
        <v>3</v>
      </c>
      <c r="B80" s="257">
        <f t="shared" si="12"/>
        <v>2018</v>
      </c>
      <c r="C80" s="435">
        <f t="shared" si="17"/>
        <v>43176</v>
      </c>
      <c r="D80" s="434">
        <v>0.3795</v>
      </c>
      <c r="E80" s="436"/>
      <c r="F80" s="434">
        <v>0.39939999999999998</v>
      </c>
      <c r="G80" s="438"/>
      <c r="H80" s="436">
        <v>0.36380000000000001</v>
      </c>
      <c r="I80" s="434">
        <v>0.1757</v>
      </c>
      <c r="J80" s="436"/>
      <c r="K80" s="437">
        <v>0.25819999999999999</v>
      </c>
      <c r="L80" s="436"/>
      <c r="M80" s="440">
        <f t="shared" si="13"/>
        <v>0.3795</v>
      </c>
      <c r="N80" s="440">
        <f t="shared" si="14"/>
        <v>0.38159999999999999</v>
      </c>
      <c r="O80" s="440">
        <f t="shared" si="15"/>
        <v>0.1757</v>
      </c>
      <c r="P80" s="440">
        <f t="shared" si="16"/>
        <v>0.25819999999999999</v>
      </c>
      <c r="Q80" s="442">
        <f>AVERAGE(M80:N80)</f>
        <v>0.38055</v>
      </c>
      <c r="R80" s="445"/>
      <c r="S80" s="441"/>
      <c r="T80" s="441"/>
    </row>
    <row r="81" spans="1:25" ht="17.45" customHeight="1" x14ac:dyDescent="0.25">
      <c r="A81" s="257">
        <f t="shared" si="11"/>
        <v>3</v>
      </c>
      <c r="B81" s="257">
        <f t="shared" si="12"/>
        <v>2018</v>
      </c>
      <c r="C81" s="435">
        <f t="shared" si="17"/>
        <v>43177</v>
      </c>
      <c r="D81" s="434"/>
      <c r="E81" s="436">
        <v>0.46500000000000002</v>
      </c>
      <c r="F81" s="434"/>
      <c r="G81" s="438">
        <v>0.56999999999999995</v>
      </c>
      <c r="H81" s="436"/>
      <c r="I81" s="434"/>
      <c r="J81" s="436">
        <v>0.36330000000000001</v>
      </c>
      <c r="K81" s="437"/>
      <c r="L81" s="436">
        <v>0.47399999999999998</v>
      </c>
      <c r="M81" s="440">
        <f t="shared" si="13"/>
        <v>0.46500000000000002</v>
      </c>
      <c r="N81" s="440">
        <f t="shared" si="14"/>
        <v>0.56999999999999995</v>
      </c>
      <c r="O81" s="440">
        <f t="shared" si="15"/>
        <v>0.36330000000000001</v>
      </c>
      <c r="P81" s="440">
        <f t="shared" si="16"/>
        <v>0.47399999999999998</v>
      </c>
      <c r="Q81" s="442">
        <f>AVERAGE(M81:N81)</f>
        <v>0.51749999999999996</v>
      </c>
      <c r="R81" s="445"/>
      <c r="S81" s="504">
        <f>AVERAGE(L80:O81)</f>
        <v>0.40130000000000005</v>
      </c>
      <c r="T81" s="504"/>
    </row>
    <row r="82" spans="1:25" ht="17.45" customHeight="1" x14ac:dyDescent="0.25">
      <c r="A82" s="257">
        <f t="shared" si="11"/>
        <v>3</v>
      </c>
      <c r="B82" s="257">
        <f t="shared" si="12"/>
        <v>2018</v>
      </c>
      <c r="C82" s="8">
        <f t="shared" si="17"/>
        <v>43178</v>
      </c>
      <c r="D82" s="260">
        <v>0.75670000000000004</v>
      </c>
      <c r="E82" s="261"/>
      <c r="F82" s="260">
        <v>0.91080000000000005</v>
      </c>
      <c r="G82" s="262"/>
      <c r="H82" s="261"/>
      <c r="I82" s="260">
        <v>0.70750000000000002</v>
      </c>
      <c r="J82" s="261"/>
      <c r="K82" s="263">
        <v>0.79100000000000004</v>
      </c>
      <c r="L82" s="261"/>
      <c r="M82" s="293">
        <f t="shared" si="13"/>
        <v>0.75670000000000004</v>
      </c>
      <c r="N82" s="293">
        <f t="shared" si="14"/>
        <v>0.91080000000000005</v>
      </c>
      <c r="O82" s="293">
        <f t="shared" si="15"/>
        <v>0.70750000000000002</v>
      </c>
      <c r="P82" s="293">
        <f t="shared" si="16"/>
        <v>0.79100000000000004</v>
      </c>
      <c r="Q82" s="257"/>
      <c r="R82" s="265">
        <f>AVERAGE(M82:N82)</f>
        <v>0.83374999999999999</v>
      </c>
    </row>
    <row r="83" spans="1:25" ht="17.45" customHeight="1" x14ac:dyDescent="0.25">
      <c r="A83" s="257">
        <f t="shared" si="11"/>
        <v>3</v>
      </c>
      <c r="B83" s="257">
        <f t="shared" si="12"/>
        <v>2018</v>
      </c>
      <c r="C83" s="8">
        <f t="shared" si="17"/>
        <v>43179</v>
      </c>
      <c r="D83" s="260"/>
      <c r="E83" s="261">
        <v>1.19</v>
      </c>
      <c r="F83" s="260"/>
      <c r="G83" s="262">
        <v>1.4730000000000001</v>
      </c>
      <c r="H83" s="261"/>
      <c r="I83" s="260"/>
      <c r="J83" s="261">
        <v>1.0049999999999999</v>
      </c>
      <c r="K83" s="263"/>
      <c r="L83" s="261">
        <v>1.155</v>
      </c>
      <c r="M83" s="293">
        <f t="shared" si="13"/>
        <v>1.19</v>
      </c>
      <c r="N83" s="293">
        <f t="shared" si="14"/>
        <v>1.4730000000000001</v>
      </c>
      <c r="O83" s="293">
        <f t="shared" si="15"/>
        <v>1.0049999999999999</v>
      </c>
      <c r="P83" s="293">
        <f t="shared" si="16"/>
        <v>1.155</v>
      </c>
      <c r="Q83" s="257"/>
      <c r="R83" s="265">
        <f>AVERAGE(M83:N83)</f>
        <v>1.3315000000000001</v>
      </c>
    </row>
    <row r="84" spans="1:25" ht="17.45" customHeight="1" x14ac:dyDescent="0.25">
      <c r="A84" s="257">
        <f t="shared" si="11"/>
        <v>3</v>
      </c>
      <c r="B84" s="257">
        <f t="shared" si="12"/>
        <v>2018</v>
      </c>
      <c r="C84" s="8">
        <f t="shared" si="17"/>
        <v>43180</v>
      </c>
      <c r="D84" s="260">
        <v>1.294</v>
      </c>
      <c r="E84" s="261"/>
      <c r="F84" s="260"/>
      <c r="G84" s="262"/>
      <c r="H84" s="261">
        <v>1.0760000000000001</v>
      </c>
      <c r="I84" s="260">
        <v>1</v>
      </c>
      <c r="J84" s="261"/>
      <c r="K84" s="263">
        <v>1.365</v>
      </c>
      <c r="L84" s="261"/>
      <c r="M84" s="293">
        <f t="shared" si="13"/>
        <v>1.294</v>
      </c>
      <c r="N84" s="293">
        <f t="shared" si="14"/>
        <v>1.0760000000000001</v>
      </c>
      <c r="O84" s="293">
        <f t="shared" si="15"/>
        <v>1</v>
      </c>
      <c r="P84" s="293">
        <f t="shared" si="16"/>
        <v>1.365</v>
      </c>
      <c r="Q84" s="257"/>
      <c r="R84" s="265">
        <f>AVERAGE(M84:N84)</f>
        <v>1.1850000000000001</v>
      </c>
    </row>
    <row r="85" spans="1:25" ht="17.45" customHeight="1" x14ac:dyDescent="0.25">
      <c r="A85" s="257">
        <f t="shared" si="11"/>
        <v>3</v>
      </c>
      <c r="B85" s="257">
        <f t="shared" si="12"/>
        <v>2018</v>
      </c>
      <c r="C85" s="8">
        <f t="shared" si="17"/>
        <v>43181</v>
      </c>
      <c r="D85" s="260"/>
      <c r="E85" s="261">
        <v>0.76719999999999999</v>
      </c>
      <c r="F85" s="260"/>
      <c r="G85" s="262">
        <v>0.74270000000000003</v>
      </c>
      <c r="H85" s="261"/>
      <c r="I85" s="260"/>
      <c r="J85" s="261">
        <v>0.52749999999999997</v>
      </c>
      <c r="K85" s="263"/>
      <c r="L85" s="261">
        <v>0.6462</v>
      </c>
      <c r="M85" s="293">
        <f t="shared" si="13"/>
        <v>0.76719999999999999</v>
      </c>
      <c r="N85" s="293">
        <f t="shared" si="14"/>
        <v>0.74270000000000003</v>
      </c>
      <c r="O85" s="293">
        <f t="shared" si="15"/>
        <v>0.52749999999999997</v>
      </c>
      <c r="P85" s="293">
        <f t="shared" si="16"/>
        <v>0.6462</v>
      </c>
      <c r="Q85" s="257"/>
      <c r="R85" s="265">
        <f>AVERAGE(M85:N85)</f>
        <v>0.75495000000000001</v>
      </c>
    </row>
    <row r="86" spans="1:25" ht="17.45" customHeight="1" x14ac:dyDescent="0.25">
      <c r="A86" s="257">
        <f t="shared" si="11"/>
        <v>3</v>
      </c>
      <c r="B86" s="257">
        <f t="shared" si="12"/>
        <v>2018</v>
      </c>
      <c r="C86" s="9">
        <f t="shared" si="17"/>
        <v>43182</v>
      </c>
      <c r="D86" s="275">
        <v>0.57269999999999999</v>
      </c>
      <c r="E86" s="276"/>
      <c r="F86" s="275">
        <v>0.40620000000000001</v>
      </c>
      <c r="G86" s="277"/>
      <c r="H86" s="276">
        <v>0.40379999999999999</v>
      </c>
      <c r="I86" s="275">
        <v>0.34849999999999998</v>
      </c>
      <c r="J86" s="276"/>
      <c r="K86" s="278">
        <v>0.47249999999999998</v>
      </c>
      <c r="L86" s="276"/>
      <c r="M86" s="293">
        <f t="shared" si="13"/>
        <v>0.57269999999999999</v>
      </c>
      <c r="N86" s="293">
        <f t="shared" si="14"/>
        <v>0.40500000000000003</v>
      </c>
      <c r="O86" s="293">
        <f t="shared" si="15"/>
        <v>0.34849999999999998</v>
      </c>
      <c r="P86" s="293">
        <f t="shared" si="16"/>
        <v>0.47249999999999998</v>
      </c>
      <c r="Q86" s="257"/>
      <c r="R86" s="265">
        <f>AVERAGE(M86:N86)</f>
        <v>0.48885000000000001</v>
      </c>
      <c r="S86" s="296">
        <f>AVERAGE(L82:O86)</f>
        <v>0.8575176470588235</v>
      </c>
      <c r="T86" s="296"/>
    </row>
    <row r="87" spans="1:25" ht="17.45" customHeight="1" x14ac:dyDescent="0.25">
      <c r="A87" s="257">
        <f t="shared" si="11"/>
        <v>3</v>
      </c>
      <c r="B87" s="257">
        <f t="shared" si="12"/>
        <v>2018</v>
      </c>
      <c r="C87" s="435">
        <f t="shared" si="17"/>
        <v>43183</v>
      </c>
      <c r="D87" s="434"/>
      <c r="E87" s="436">
        <v>0.28570000000000001</v>
      </c>
      <c r="F87" s="434"/>
      <c r="G87" s="438">
        <v>0.38569999999999999</v>
      </c>
      <c r="H87" s="436"/>
      <c r="I87" s="434"/>
      <c r="J87" s="436">
        <v>0.29010000000000002</v>
      </c>
      <c r="K87" s="437"/>
      <c r="L87" s="436">
        <v>0.3019</v>
      </c>
      <c r="M87" s="440">
        <f t="shared" si="13"/>
        <v>0.28570000000000001</v>
      </c>
      <c r="N87" s="440">
        <f t="shared" si="14"/>
        <v>0.38569999999999999</v>
      </c>
      <c r="O87" s="440">
        <f t="shared" si="15"/>
        <v>0.29010000000000002</v>
      </c>
      <c r="P87" s="440">
        <f t="shared" si="16"/>
        <v>0.3019</v>
      </c>
      <c r="Q87" s="442">
        <f>AVERAGE(M87:N87)</f>
        <v>0.3357</v>
      </c>
      <c r="R87" s="445"/>
      <c r="S87" s="441"/>
      <c r="T87" s="441"/>
    </row>
    <row r="88" spans="1:25" ht="17.45" customHeight="1" x14ac:dyDescent="0.25">
      <c r="A88" s="257">
        <f t="shared" si="11"/>
        <v>3</v>
      </c>
      <c r="B88" s="257">
        <f t="shared" si="12"/>
        <v>2018</v>
      </c>
      <c r="C88" s="435">
        <f t="shared" si="17"/>
        <v>43184</v>
      </c>
      <c r="D88" s="434">
        <v>0.47199999999999998</v>
      </c>
      <c r="E88" s="436"/>
      <c r="F88" s="434">
        <v>0.29799999999999999</v>
      </c>
      <c r="G88" s="438"/>
      <c r="H88" s="436"/>
      <c r="I88" s="434">
        <v>0.222</v>
      </c>
      <c r="J88" s="436"/>
      <c r="K88" s="437">
        <v>0.32300000000000001</v>
      </c>
      <c r="L88" s="436"/>
      <c r="M88" s="440">
        <f t="shared" si="13"/>
        <v>0.47199999999999998</v>
      </c>
      <c r="N88" s="440">
        <f t="shared" si="14"/>
        <v>0.29799999999999999</v>
      </c>
      <c r="O88" s="440">
        <f t="shared" si="15"/>
        <v>0.222</v>
      </c>
      <c r="P88" s="440">
        <f t="shared" si="16"/>
        <v>0.32300000000000001</v>
      </c>
      <c r="Q88" s="442">
        <f>AVERAGE(M88:N88)</f>
        <v>0.38500000000000001</v>
      </c>
      <c r="R88" s="445"/>
      <c r="S88" s="504">
        <f>AVERAGE(L87:O88)</f>
        <v>0.32219999999999999</v>
      </c>
      <c r="T88" s="504"/>
    </row>
    <row r="89" spans="1:25" ht="17.45" customHeight="1" x14ac:dyDescent="0.25">
      <c r="A89" s="257">
        <f t="shared" si="11"/>
        <v>3</v>
      </c>
      <c r="B89" s="257">
        <f t="shared" si="12"/>
        <v>2018</v>
      </c>
      <c r="C89" s="8">
        <f t="shared" si="17"/>
        <v>43185</v>
      </c>
      <c r="D89" s="260"/>
      <c r="E89" s="261">
        <v>0.78480000000000005</v>
      </c>
      <c r="F89" s="260"/>
      <c r="G89" s="262">
        <v>0.68679999999999997</v>
      </c>
      <c r="H89" s="261"/>
      <c r="I89" s="260"/>
      <c r="J89" s="261">
        <v>0.63819999999999999</v>
      </c>
      <c r="K89" s="263"/>
      <c r="L89" s="261">
        <v>0.86360000000000003</v>
      </c>
      <c r="M89" s="293">
        <f t="shared" si="13"/>
        <v>0.78480000000000005</v>
      </c>
      <c r="N89" s="293">
        <f t="shared" si="14"/>
        <v>0.68679999999999997</v>
      </c>
      <c r="O89" s="293">
        <f t="shared" si="15"/>
        <v>0.63819999999999999</v>
      </c>
      <c r="P89" s="293">
        <f t="shared" si="16"/>
        <v>0.86360000000000003</v>
      </c>
      <c r="Q89" s="257"/>
      <c r="R89" s="265">
        <f>AVERAGE(M89:N89)</f>
        <v>0.73580000000000001</v>
      </c>
    </row>
    <row r="90" spans="1:25" ht="17.45" customHeight="1" x14ac:dyDescent="0.25">
      <c r="A90" s="257">
        <f t="shared" si="11"/>
        <v>3</v>
      </c>
      <c r="B90" s="257">
        <f t="shared" si="12"/>
        <v>2018</v>
      </c>
      <c r="C90" s="8">
        <f t="shared" si="17"/>
        <v>43186</v>
      </c>
      <c r="D90" s="260">
        <v>1.258</v>
      </c>
      <c r="E90" s="261"/>
      <c r="F90" s="260"/>
      <c r="G90" s="262"/>
      <c r="H90" s="261">
        <v>1.196</v>
      </c>
      <c r="I90" s="260">
        <v>1.038</v>
      </c>
      <c r="J90" s="261"/>
      <c r="K90" s="263">
        <v>1.044</v>
      </c>
      <c r="L90" s="261"/>
      <c r="M90" s="293">
        <f t="shared" si="13"/>
        <v>1.258</v>
      </c>
      <c r="N90" s="293">
        <f t="shared" si="14"/>
        <v>1.196</v>
      </c>
      <c r="O90" s="293">
        <f t="shared" si="15"/>
        <v>1.038</v>
      </c>
      <c r="P90" s="293">
        <f t="shared" si="16"/>
        <v>1.044</v>
      </c>
      <c r="Q90" s="257"/>
      <c r="R90" s="265">
        <f>AVERAGE(M90:N90)</f>
        <v>1.2269999999999999</v>
      </c>
    </row>
    <row r="91" spans="1:25" ht="17.45" customHeight="1" x14ac:dyDescent="0.25">
      <c r="A91" s="257">
        <f t="shared" si="11"/>
        <v>3</v>
      </c>
      <c r="B91" s="257">
        <f t="shared" si="12"/>
        <v>2018</v>
      </c>
      <c r="C91" s="8">
        <f t="shared" si="17"/>
        <v>43187</v>
      </c>
      <c r="D91" s="260"/>
      <c r="E91" s="261">
        <v>1.2949999999999999</v>
      </c>
      <c r="F91" s="260"/>
      <c r="G91" s="262">
        <v>1.77</v>
      </c>
      <c r="H91" s="261"/>
      <c r="I91" s="260"/>
      <c r="J91" s="261">
        <v>1.1140000000000001</v>
      </c>
      <c r="K91" s="263"/>
      <c r="L91" s="261">
        <v>1.137</v>
      </c>
      <c r="M91" s="293">
        <f t="shared" si="13"/>
        <v>1.2949999999999999</v>
      </c>
      <c r="N91" s="293">
        <f t="shared" si="14"/>
        <v>1.77</v>
      </c>
      <c r="O91" s="293">
        <f t="shared" si="15"/>
        <v>1.1140000000000001</v>
      </c>
      <c r="P91" s="293">
        <f t="shared" si="16"/>
        <v>1.137</v>
      </c>
      <c r="Q91" s="257"/>
      <c r="R91" s="265">
        <f>AVERAGE(M91:N91)</f>
        <v>1.5325</v>
      </c>
    </row>
    <row r="92" spans="1:25" ht="17.45" customHeight="1" x14ac:dyDescent="0.25">
      <c r="A92" s="257">
        <f t="shared" si="11"/>
        <v>3</v>
      </c>
      <c r="B92" s="257">
        <f t="shared" si="12"/>
        <v>2018</v>
      </c>
      <c r="C92" s="9">
        <f t="shared" si="17"/>
        <v>43188</v>
      </c>
      <c r="D92" s="275">
        <v>1.3420000000000001</v>
      </c>
      <c r="E92" s="276"/>
      <c r="F92" s="275">
        <v>1.331</v>
      </c>
      <c r="G92" s="277"/>
      <c r="H92" s="276">
        <v>1.298</v>
      </c>
      <c r="I92" s="275">
        <v>1.256</v>
      </c>
      <c r="J92" s="276"/>
      <c r="K92" s="278">
        <v>1.3220000000000001</v>
      </c>
      <c r="L92" s="276"/>
      <c r="M92" s="293">
        <f t="shared" si="13"/>
        <v>1.3420000000000001</v>
      </c>
      <c r="N92" s="293">
        <f t="shared" si="14"/>
        <v>1.3145</v>
      </c>
      <c r="O92" s="293">
        <f t="shared" si="15"/>
        <v>1.256</v>
      </c>
      <c r="P92" s="293">
        <f t="shared" si="16"/>
        <v>1.3220000000000001</v>
      </c>
      <c r="Q92" s="257"/>
      <c r="R92" s="265">
        <f>AVERAGE(M92:N92)</f>
        <v>1.3282500000000002</v>
      </c>
      <c r="U92" s="299" t="s">
        <v>65</v>
      </c>
      <c r="V92" s="299">
        <v>2018</v>
      </c>
      <c r="W92" s="300"/>
      <c r="X92" s="300"/>
      <c r="Y92" s="300"/>
    </row>
    <row r="93" spans="1:25" ht="17.45" customHeight="1" x14ac:dyDescent="0.25">
      <c r="A93" s="257">
        <f t="shared" si="11"/>
        <v>3</v>
      </c>
      <c r="B93" s="257">
        <f t="shared" si="12"/>
        <v>2018</v>
      </c>
      <c r="C93" s="8">
        <f t="shared" si="17"/>
        <v>43189</v>
      </c>
      <c r="D93" s="260"/>
      <c r="E93" s="261">
        <v>1.474</v>
      </c>
      <c r="F93" s="260"/>
      <c r="G93" s="262">
        <v>1.4279999999999999</v>
      </c>
      <c r="H93" s="261"/>
      <c r="I93" s="260"/>
      <c r="J93" s="261">
        <v>1.278</v>
      </c>
      <c r="K93" s="263"/>
      <c r="L93" s="261">
        <v>1.488</v>
      </c>
      <c r="M93" s="293">
        <f t="shared" si="13"/>
        <v>1.474</v>
      </c>
      <c r="N93" s="293">
        <f t="shared" si="14"/>
        <v>1.4279999999999999</v>
      </c>
      <c r="O93" s="293">
        <f t="shared" si="15"/>
        <v>1.278</v>
      </c>
      <c r="P93" s="293">
        <f t="shared" si="16"/>
        <v>1.488</v>
      </c>
      <c r="Q93" s="257"/>
      <c r="R93" s="265">
        <f>AVERAGE(M93:N93)</f>
        <v>1.4510000000000001</v>
      </c>
      <c r="S93" s="296">
        <f>AVERAGE(L89:O93)</f>
        <v>1.1867722222222223</v>
      </c>
      <c r="T93" s="296"/>
      <c r="U93" s="301" t="s">
        <v>35</v>
      </c>
      <c r="V93" s="301" t="s">
        <v>1</v>
      </c>
      <c r="W93" s="301" t="s">
        <v>2</v>
      </c>
      <c r="X93" s="301" t="s">
        <v>9</v>
      </c>
      <c r="Y93" s="301" t="s">
        <v>12</v>
      </c>
    </row>
    <row r="94" spans="1:25" ht="17.45" customHeight="1" x14ac:dyDescent="0.25">
      <c r="A94" s="257">
        <f t="shared" si="11"/>
        <v>3</v>
      </c>
      <c r="B94" s="257">
        <f t="shared" si="12"/>
        <v>2018</v>
      </c>
      <c r="C94" s="435">
        <f t="shared" si="17"/>
        <v>43190</v>
      </c>
      <c r="D94" s="434">
        <v>1.17</v>
      </c>
      <c r="E94" s="436"/>
      <c r="F94" s="434">
        <v>1.244</v>
      </c>
      <c r="G94" s="438"/>
      <c r="H94" s="436"/>
      <c r="I94" s="434">
        <v>0.90910000000000002</v>
      </c>
      <c r="J94" s="436"/>
      <c r="K94" s="437">
        <v>1.0569999999999999</v>
      </c>
      <c r="L94" s="436"/>
      <c r="M94" s="440">
        <f t="shared" si="13"/>
        <v>1.17</v>
      </c>
      <c r="N94" s="440">
        <f t="shared" si="14"/>
        <v>1.244</v>
      </c>
      <c r="O94" s="440">
        <f t="shared" si="15"/>
        <v>0.90910000000000002</v>
      </c>
      <c r="P94" s="440">
        <f t="shared" si="16"/>
        <v>1.0569999999999999</v>
      </c>
      <c r="Q94" s="442">
        <f>AVERAGE(M94:N94)</f>
        <v>1.2069999999999999</v>
      </c>
      <c r="R94" s="445"/>
      <c r="S94" s="441"/>
      <c r="T94" s="441"/>
      <c r="U94" s="302" t="s">
        <v>58</v>
      </c>
      <c r="V94" s="303">
        <f>AVERAGE(D64:E94)</f>
        <v>0.80372258064516122</v>
      </c>
      <c r="W94" s="303">
        <f>AVERAGE(F64:H94)</f>
        <v>0.82284999999999986</v>
      </c>
      <c r="X94" s="303">
        <f>AVERAGE(I64:J94)</f>
        <v>0.63034193548387085</v>
      </c>
      <c r="Y94" s="303">
        <f>AVERAGE(K64:L94)</f>
        <v>0.77344193548387086</v>
      </c>
    </row>
    <row r="95" spans="1:25" ht="17.45" customHeight="1" x14ac:dyDescent="0.25">
      <c r="A95" s="257">
        <f t="shared" si="11"/>
        <v>4</v>
      </c>
      <c r="B95" s="257">
        <f t="shared" si="12"/>
        <v>2018</v>
      </c>
      <c r="C95" s="435">
        <f t="shared" si="17"/>
        <v>43191</v>
      </c>
      <c r="D95" s="434"/>
      <c r="E95" s="436">
        <v>0.71209999999999996</v>
      </c>
      <c r="F95" s="434"/>
      <c r="G95" s="438">
        <v>0.5484</v>
      </c>
      <c r="H95" s="436"/>
      <c r="I95" s="434"/>
      <c r="J95" s="436">
        <v>0.43569999999999998</v>
      </c>
      <c r="K95" s="437"/>
      <c r="L95" s="436">
        <v>0.54579999999999995</v>
      </c>
      <c r="M95" s="440">
        <f t="shared" ref="M95:M158" si="18">IFERROR(AVERAGE(D95:E95),"")</f>
        <v>0.71209999999999996</v>
      </c>
      <c r="N95" s="440">
        <f t="shared" ref="N95:N158" si="19">IFERROR(AVERAGE(F95:H95),"")</f>
        <v>0.5484</v>
      </c>
      <c r="O95" s="440">
        <f t="shared" ref="O95:O158" si="20">IFERROR(AVERAGE(I95:J95),"")</f>
        <v>0.43569999999999998</v>
      </c>
      <c r="P95" s="440">
        <f t="shared" ref="P95:P158" si="21">IFERROR(AVERAGE(K95:L95),"")</f>
        <v>0.54579999999999995</v>
      </c>
      <c r="Q95" s="442">
        <f>AVERAGE(M95:N95)</f>
        <v>0.63024999999999998</v>
      </c>
      <c r="R95" s="445"/>
      <c r="S95" s="504">
        <f>AVERAGE(L94:O95)</f>
        <v>0.79501428571428556</v>
      </c>
      <c r="T95" s="504"/>
      <c r="U95" s="302" t="s">
        <v>59</v>
      </c>
      <c r="V95" s="303">
        <f>MAX(D64:E94)</f>
        <v>1.474</v>
      </c>
      <c r="W95" s="303">
        <f>MAX(F64:H94)</f>
        <v>1.86</v>
      </c>
      <c r="X95" s="303">
        <f>MAX(I64:J94)</f>
        <v>1.278</v>
      </c>
      <c r="Y95" s="303">
        <f>MAX(K64:L94)</f>
        <v>1.488</v>
      </c>
    </row>
    <row r="96" spans="1:25" ht="17.45" customHeight="1" thickBot="1" x14ac:dyDescent="0.3">
      <c r="A96" s="257">
        <f t="shared" si="11"/>
        <v>4</v>
      </c>
      <c r="B96" s="257">
        <f t="shared" si="12"/>
        <v>2018</v>
      </c>
      <c r="C96" s="8">
        <f t="shared" si="17"/>
        <v>43192</v>
      </c>
      <c r="D96" s="260">
        <v>0.96909999999999996</v>
      </c>
      <c r="E96" s="261"/>
      <c r="F96" s="260"/>
      <c r="G96" s="262"/>
      <c r="H96" s="261">
        <v>0.81850000000000001</v>
      </c>
      <c r="I96" s="260">
        <v>0.65439999999999998</v>
      </c>
      <c r="J96" s="261"/>
      <c r="K96" s="263">
        <v>0.68340000000000001</v>
      </c>
      <c r="L96" s="261"/>
      <c r="M96" s="293">
        <f t="shared" si="18"/>
        <v>0.96909999999999996</v>
      </c>
      <c r="N96" s="293">
        <f t="shared" si="19"/>
        <v>0.81850000000000001</v>
      </c>
      <c r="O96" s="293">
        <f t="shared" si="20"/>
        <v>0.65439999999999998</v>
      </c>
      <c r="P96" s="293">
        <f t="shared" si="21"/>
        <v>0.68340000000000001</v>
      </c>
      <c r="Q96" s="257"/>
      <c r="R96" s="265">
        <f>AVERAGE(M96:N96)</f>
        <v>0.89379999999999993</v>
      </c>
      <c r="U96" s="304" t="s">
        <v>126</v>
      </c>
      <c r="V96" s="305">
        <f>COUNTIF(D64:E94,"&gt;=2.5")</f>
        <v>0</v>
      </c>
      <c r="W96" s="305">
        <f>COUNTIF(F64:G94,"&gt;=2.5")</f>
        <v>0</v>
      </c>
      <c r="X96" s="305">
        <f>COUNTIF(I64:J94,"&gt;=2.5")</f>
        <v>0</v>
      </c>
      <c r="Y96" s="305">
        <f>COUNTIF(I64:J94,"&gt;=2.5")</f>
        <v>0</v>
      </c>
    </row>
    <row r="97" spans="1:25" ht="17.45" customHeight="1" thickBot="1" x14ac:dyDescent="0.3">
      <c r="A97" s="257">
        <f t="shared" si="11"/>
        <v>4</v>
      </c>
      <c r="B97" s="257">
        <f t="shared" si="12"/>
        <v>2018</v>
      </c>
      <c r="C97" s="8">
        <f t="shared" si="17"/>
        <v>43193</v>
      </c>
      <c r="D97" s="260"/>
      <c r="E97" s="261">
        <v>0.88</v>
      </c>
      <c r="F97" s="260"/>
      <c r="G97" s="262">
        <v>1.012</v>
      </c>
      <c r="H97" s="261"/>
      <c r="I97" s="260"/>
      <c r="J97" s="261">
        <v>0.94289999999999996</v>
      </c>
      <c r="K97" s="263"/>
      <c r="L97" s="261">
        <v>0.94669999999999999</v>
      </c>
      <c r="M97" s="293">
        <f t="shared" si="18"/>
        <v>0.88</v>
      </c>
      <c r="N97" s="293">
        <f t="shared" si="19"/>
        <v>1.012</v>
      </c>
      <c r="O97" s="293">
        <f t="shared" si="20"/>
        <v>0.94289999999999996</v>
      </c>
      <c r="P97" s="293">
        <f t="shared" si="21"/>
        <v>0.94669999999999999</v>
      </c>
      <c r="Q97" s="257"/>
      <c r="R97" s="265">
        <f>AVERAGE(M97:N97)</f>
        <v>0.94599999999999995</v>
      </c>
      <c r="Y97" s="136">
        <f>AVERAGE(V94:Y94)</f>
        <v>0.75758911290322573</v>
      </c>
    </row>
    <row r="98" spans="1:25" ht="17.45" customHeight="1" x14ac:dyDescent="0.25">
      <c r="A98" s="257">
        <f t="shared" si="11"/>
        <v>4</v>
      </c>
      <c r="B98" s="257">
        <f t="shared" si="12"/>
        <v>2018</v>
      </c>
      <c r="C98" s="9">
        <f t="shared" si="17"/>
        <v>43194</v>
      </c>
      <c r="D98" s="275">
        <v>1.45</v>
      </c>
      <c r="E98" s="276"/>
      <c r="F98" s="275">
        <v>1.2909999999999999</v>
      </c>
      <c r="G98" s="277"/>
      <c r="H98" s="276">
        <v>1.244</v>
      </c>
      <c r="I98" s="275">
        <v>1.1439999999999999</v>
      </c>
      <c r="J98" s="276"/>
      <c r="K98" s="278">
        <v>1.357</v>
      </c>
      <c r="L98" s="276"/>
      <c r="M98" s="293">
        <f t="shared" si="18"/>
        <v>1.45</v>
      </c>
      <c r="N98" s="293">
        <f t="shared" si="19"/>
        <v>1.2675000000000001</v>
      </c>
      <c r="O98" s="293">
        <f t="shared" si="20"/>
        <v>1.1439999999999999</v>
      </c>
      <c r="P98" s="293">
        <f t="shared" si="21"/>
        <v>1.357</v>
      </c>
      <c r="Q98" s="257"/>
      <c r="R98" s="265">
        <f>AVERAGE(M98:N98)</f>
        <v>1.3587500000000001</v>
      </c>
    </row>
    <row r="99" spans="1:25" ht="17.45" customHeight="1" x14ac:dyDescent="0.25">
      <c r="A99" s="257">
        <f t="shared" si="11"/>
        <v>4</v>
      </c>
      <c r="B99" s="257">
        <f t="shared" si="12"/>
        <v>2018</v>
      </c>
      <c r="C99" s="8">
        <f t="shared" si="17"/>
        <v>43195</v>
      </c>
      <c r="D99" s="260"/>
      <c r="E99" s="261">
        <v>1.1379999999999999</v>
      </c>
      <c r="F99" s="260"/>
      <c r="G99" s="262">
        <v>1.036</v>
      </c>
      <c r="H99" s="261"/>
      <c r="I99" s="260"/>
      <c r="J99" s="261">
        <v>0.83</v>
      </c>
      <c r="K99" s="263"/>
      <c r="L99" s="261">
        <v>0.97009999999999996</v>
      </c>
      <c r="M99" s="293">
        <f t="shared" si="18"/>
        <v>1.1379999999999999</v>
      </c>
      <c r="N99" s="293">
        <f t="shared" si="19"/>
        <v>1.036</v>
      </c>
      <c r="O99" s="293">
        <f t="shared" si="20"/>
        <v>0.83</v>
      </c>
      <c r="P99" s="293">
        <f t="shared" si="21"/>
        <v>0.97009999999999996</v>
      </c>
      <c r="Q99" s="257"/>
      <c r="R99" s="265">
        <f>AVERAGE(M99:N99)</f>
        <v>1.087</v>
      </c>
    </row>
    <row r="100" spans="1:25" ht="17.45" customHeight="1" x14ac:dyDescent="0.25">
      <c r="A100" s="257">
        <f t="shared" si="11"/>
        <v>4</v>
      </c>
      <c r="B100" s="257">
        <f t="shared" si="12"/>
        <v>2018</v>
      </c>
      <c r="C100" s="8">
        <f t="shared" si="17"/>
        <v>43196</v>
      </c>
      <c r="D100" s="260">
        <v>0.97399999999999998</v>
      </c>
      <c r="E100" s="261"/>
      <c r="F100" s="260">
        <v>0.82799999999999996</v>
      </c>
      <c r="G100" s="262"/>
      <c r="H100" s="261"/>
      <c r="I100" s="260">
        <v>0.73099999999999998</v>
      </c>
      <c r="J100" s="261"/>
      <c r="K100" s="263">
        <v>0.82799999999999996</v>
      </c>
      <c r="L100" s="261"/>
      <c r="M100" s="293">
        <f t="shared" si="18"/>
        <v>0.97399999999999998</v>
      </c>
      <c r="N100" s="293">
        <f t="shared" si="19"/>
        <v>0.82799999999999996</v>
      </c>
      <c r="O100" s="293">
        <f t="shared" si="20"/>
        <v>0.73099999999999998</v>
      </c>
      <c r="P100" s="293">
        <f t="shared" si="21"/>
        <v>0.82799999999999996</v>
      </c>
      <c r="Q100" s="257"/>
      <c r="R100" s="265">
        <f>AVERAGE(M100:N100)</f>
        <v>0.90100000000000002</v>
      </c>
      <c r="S100" s="296">
        <f>AVERAGE(L96:O100)</f>
        <v>0.97601176470588225</v>
      </c>
      <c r="T100" s="296"/>
    </row>
    <row r="101" spans="1:25" ht="17.45" customHeight="1" x14ac:dyDescent="0.25">
      <c r="A101" s="257">
        <f t="shared" si="11"/>
        <v>4</v>
      </c>
      <c r="B101" s="257">
        <f t="shared" si="12"/>
        <v>2018</v>
      </c>
      <c r="C101" s="435">
        <f t="shared" si="17"/>
        <v>43197</v>
      </c>
      <c r="D101" s="434"/>
      <c r="E101" s="436">
        <v>0.58099999999999996</v>
      </c>
      <c r="F101" s="434"/>
      <c r="G101" s="438">
        <v>0.46400000000000002</v>
      </c>
      <c r="H101" s="436"/>
      <c r="I101" s="434"/>
      <c r="J101" s="436">
        <v>0.44719999999999999</v>
      </c>
      <c r="K101" s="437"/>
      <c r="L101" s="436">
        <v>0.503</v>
      </c>
      <c r="M101" s="440">
        <f t="shared" si="18"/>
        <v>0.58099999999999996</v>
      </c>
      <c r="N101" s="440">
        <f t="shared" si="19"/>
        <v>0.46400000000000002</v>
      </c>
      <c r="O101" s="440">
        <f t="shared" si="20"/>
        <v>0.44719999999999999</v>
      </c>
      <c r="P101" s="440">
        <f t="shared" si="21"/>
        <v>0.503</v>
      </c>
      <c r="Q101" s="442">
        <f>AVERAGE(M101:N101)</f>
        <v>0.52249999999999996</v>
      </c>
      <c r="R101" s="445"/>
      <c r="S101" s="441"/>
      <c r="T101" s="441"/>
    </row>
    <row r="102" spans="1:25" ht="17.45" customHeight="1" x14ac:dyDescent="0.25">
      <c r="A102" s="257">
        <f t="shared" si="11"/>
        <v>4</v>
      </c>
      <c r="B102" s="257">
        <f t="shared" si="12"/>
        <v>2018</v>
      </c>
      <c r="C102" s="435">
        <f t="shared" si="17"/>
        <v>43198</v>
      </c>
      <c r="D102" s="434">
        <v>0.48759999999999998</v>
      </c>
      <c r="E102" s="436"/>
      <c r="F102" s="434"/>
      <c r="G102" s="438"/>
      <c r="H102" s="436">
        <v>0.4153</v>
      </c>
      <c r="I102" s="434">
        <v>0.38279999999999997</v>
      </c>
      <c r="J102" s="436"/>
      <c r="K102" s="437">
        <v>0.4708</v>
      </c>
      <c r="L102" s="436"/>
      <c r="M102" s="440">
        <f t="shared" si="18"/>
        <v>0.48759999999999998</v>
      </c>
      <c r="N102" s="440">
        <f t="shared" si="19"/>
        <v>0.4153</v>
      </c>
      <c r="O102" s="440">
        <f t="shared" si="20"/>
        <v>0.38279999999999997</v>
      </c>
      <c r="P102" s="440">
        <f t="shared" si="21"/>
        <v>0.4708</v>
      </c>
      <c r="Q102" s="442">
        <f>AVERAGE(M102:N102)</f>
        <v>0.45145000000000002</v>
      </c>
      <c r="R102" s="445"/>
      <c r="S102" s="504">
        <f>AVERAGE(L101:O102)</f>
        <v>0.46870000000000006</v>
      </c>
      <c r="T102" s="504"/>
    </row>
    <row r="103" spans="1:25" ht="17.45" customHeight="1" x14ac:dyDescent="0.25">
      <c r="A103" s="257">
        <f t="shared" si="11"/>
        <v>4</v>
      </c>
      <c r="B103" s="257">
        <f t="shared" si="12"/>
        <v>2018</v>
      </c>
      <c r="C103" s="8">
        <f t="shared" si="17"/>
        <v>43199</v>
      </c>
      <c r="D103" s="260"/>
      <c r="E103" s="261">
        <v>1.232</v>
      </c>
      <c r="F103" s="260"/>
      <c r="G103" s="262">
        <v>1.1579999999999999</v>
      </c>
      <c r="H103" s="261"/>
      <c r="I103" s="260"/>
      <c r="J103" s="261">
        <v>1.1910000000000001</v>
      </c>
      <c r="K103" s="263"/>
      <c r="L103" s="261">
        <v>1.357</v>
      </c>
      <c r="M103" s="293">
        <f t="shared" si="18"/>
        <v>1.232</v>
      </c>
      <c r="N103" s="293">
        <f t="shared" si="19"/>
        <v>1.1579999999999999</v>
      </c>
      <c r="O103" s="293">
        <f t="shared" si="20"/>
        <v>1.1910000000000001</v>
      </c>
      <c r="P103" s="293">
        <f t="shared" si="21"/>
        <v>1.357</v>
      </c>
      <c r="Q103" s="257"/>
      <c r="R103" s="265">
        <f>AVERAGE(M103:N103)</f>
        <v>1.1949999999999998</v>
      </c>
    </row>
    <row r="104" spans="1:25" ht="17.45" customHeight="1" x14ac:dyDescent="0.25">
      <c r="A104" s="257">
        <f t="shared" si="11"/>
        <v>4</v>
      </c>
      <c r="B104" s="257">
        <f t="shared" si="12"/>
        <v>2018</v>
      </c>
      <c r="C104" s="9">
        <f t="shared" si="17"/>
        <v>43200</v>
      </c>
      <c r="D104" s="275">
        <v>1.2470000000000001</v>
      </c>
      <c r="E104" s="276"/>
      <c r="F104" s="275">
        <v>1.2549999999999999</v>
      </c>
      <c r="G104" s="277"/>
      <c r="H104" s="276">
        <v>1.121</v>
      </c>
      <c r="I104" s="275">
        <v>1.0860000000000001</v>
      </c>
      <c r="J104" s="276"/>
      <c r="K104" s="278">
        <v>1.3240000000000001</v>
      </c>
      <c r="L104" s="276"/>
      <c r="M104" s="293">
        <f t="shared" si="18"/>
        <v>1.2470000000000001</v>
      </c>
      <c r="N104" s="293">
        <f t="shared" si="19"/>
        <v>1.1879999999999999</v>
      </c>
      <c r="O104" s="293">
        <f t="shared" si="20"/>
        <v>1.0860000000000001</v>
      </c>
      <c r="P104" s="293">
        <f t="shared" si="21"/>
        <v>1.3240000000000001</v>
      </c>
      <c r="Q104" s="257"/>
      <c r="R104" s="265">
        <f>AVERAGE(M104:N104)</f>
        <v>1.2175</v>
      </c>
    </row>
    <row r="105" spans="1:25" ht="17.45" customHeight="1" x14ac:dyDescent="0.25">
      <c r="A105" s="257">
        <f t="shared" si="11"/>
        <v>4</v>
      </c>
      <c r="B105" s="257">
        <f t="shared" si="12"/>
        <v>2018</v>
      </c>
      <c r="C105" s="8">
        <f t="shared" si="17"/>
        <v>43201</v>
      </c>
      <c r="D105" s="260"/>
      <c r="E105" s="261">
        <v>1.03</v>
      </c>
      <c r="F105" s="260"/>
      <c r="G105" s="262">
        <v>0.81799999999999995</v>
      </c>
      <c r="H105" s="261"/>
      <c r="I105" s="260"/>
      <c r="J105" s="261">
        <v>0.74</v>
      </c>
      <c r="K105" s="263"/>
      <c r="L105" s="261">
        <v>1.0780000000000001</v>
      </c>
      <c r="M105" s="293">
        <f t="shared" si="18"/>
        <v>1.03</v>
      </c>
      <c r="N105" s="293">
        <f t="shared" si="19"/>
        <v>0.81799999999999995</v>
      </c>
      <c r="O105" s="293">
        <f t="shared" si="20"/>
        <v>0.74</v>
      </c>
      <c r="P105" s="293">
        <f t="shared" si="21"/>
        <v>1.0780000000000001</v>
      </c>
      <c r="Q105" s="257"/>
      <c r="R105" s="265">
        <f>AVERAGE(M105:N105)</f>
        <v>0.92399999999999993</v>
      </c>
    </row>
    <row r="106" spans="1:25" ht="17.45" customHeight="1" x14ac:dyDescent="0.25">
      <c r="A106" s="257">
        <f t="shared" si="11"/>
        <v>4</v>
      </c>
      <c r="B106" s="257">
        <f t="shared" si="12"/>
        <v>2018</v>
      </c>
      <c r="C106" s="8">
        <f t="shared" si="17"/>
        <v>43202</v>
      </c>
      <c r="D106" s="260">
        <v>0.996</v>
      </c>
      <c r="E106" s="261"/>
      <c r="F106" s="260">
        <v>1.3779999999999999</v>
      </c>
      <c r="G106" s="262"/>
      <c r="H106" s="261"/>
      <c r="I106" s="260">
        <v>0.94899999999999995</v>
      </c>
      <c r="J106" s="261"/>
      <c r="K106" s="263">
        <v>1.704</v>
      </c>
      <c r="L106" s="261"/>
      <c r="M106" s="293">
        <f t="shared" si="18"/>
        <v>0.996</v>
      </c>
      <c r="N106" s="293">
        <f t="shared" si="19"/>
        <v>1.3779999999999999</v>
      </c>
      <c r="O106" s="293">
        <f t="shared" si="20"/>
        <v>0.94899999999999995</v>
      </c>
      <c r="P106" s="293">
        <f t="shared" si="21"/>
        <v>1.704</v>
      </c>
      <c r="Q106" s="257"/>
      <c r="R106" s="265">
        <f>AVERAGE(M106:N106)</f>
        <v>1.1869999999999998</v>
      </c>
    </row>
    <row r="107" spans="1:25" ht="17.45" customHeight="1" x14ac:dyDescent="0.25">
      <c r="A107" s="257">
        <f t="shared" si="11"/>
        <v>4</v>
      </c>
      <c r="B107" s="257">
        <f t="shared" si="12"/>
        <v>2018</v>
      </c>
      <c r="C107" s="8">
        <f t="shared" si="17"/>
        <v>43203</v>
      </c>
      <c r="D107" s="260"/>
      <c r="E107" s="261">
        <v>0.99250000000000005</v>
      </c>
      <c r="F107" s="260"/>
      <c r="G107" s="262">
        <v>1.1100000000000001</v>
      </c>
      <c r="H107" s="261"/>
      <c r="I107" s="260"/>
      <c r="J107" s="261">
        <v>1.153</v>
      </c>
      <c r="K107" s="263"/>
      <c r="L107" s="261">
        <v>1.232</v>
      </c>
      <c r="M107" s="293">
        <f t="shared" si="18"/>
        <v>0.99250000000000005</v>
      </c>
      <c r="N107" s="293">
        <f t="shared" si="19"/>
        <v>1.1100000000000001</v>
      </c>
      <c r="O107" s="293">
        <f t="shared" si="20"/>
        <v>1.153</v>
      </c>
      <c r="P107" s="293">
        <f t="shared" si="21"/>
        <v>1.232</v>
      </c>
      <c r="Q107" s="257"/>
      <c r="R107" s="265">
        <f>AVERAGE(M107:N107)</f>
        <v>1.05125</v>
      </c>
      <c r="S107" s="296">
        <f>AVERAGE(L103:O107)</f>
        <v>1.1075277777777777</v>
      </c>
      <c r="T107" s="296"/>
    </row>
    <row r="108" spans="1:25" ht="17.45" customHeight="1" x14ac:dyDescent="0.25">
      <c r="A108" s="257">
        <f t="shared" si="11"/>
        <v>4</v>
      </c>
      <c r="B108" s="257">
        <f t="shared" si="12"/>
        <v>2018</v>
      </c>
      <c r="C108" s="435">
        <f t="shared" si="17"/>
        <v>43204</v>
      </c>
      <c r="D108" s="434">
        <v>1.071</v>
      </c>
      <c r="E108" s="436"/>
      <c r="F108" s="434"/>
      <c r="G108" s="438"/>
      <c r="H108" s="436">
        <v>0.99</v>
      </c>
      <c r="I108" s="434">
        <v>0.97789999999999999</v>
      </c>
      <c r="J108" s="436"/>
      <c r="K108" s="437">
        <v>1.1259999999999999</v>
      </c>
      <c r="L108" s="436"/>
      <c r="M108" s="440">
        <f t="shared" si="18"/>
        <v>1.071</v>
      </c>
      <c r="N108" s="440">
        <f t="shared" si="19"/>
        <v>0.99</v>
      </c>
      <c r="O108" s="440">
        <f t="shared" si="20"/>
        <v>0.97789999999999999</v>
      </c>
      <c r="P108" s="440">
        <f t="shared" si="21"/>
        <v>1.1259999999999999</v>
      </c>
      <c r="Q108" s="442">
        <f>AVERAGE(M108:N108)</f>
        <v>1.0305</v>
      </c>
      <c r="R108" s="445"/>
      <c r="S108" s="441"/>
      <c r="T108" s="441"/>
    </row>
    <row r="109" spans="1:25" ht="17.45" customHeight="1" x14ac:dyDescent="0.25">
      <c r="A109" s="257">
        <f t="shared" si="11"/>
        <v>4</v>
      </c>
      <c r="B109" s="257">
        <f t="shared" si="12"/>
        <v>2018</v>
      </c>
      <c r="C109" s="435">
        <f t="shared" si="17"/>
        <v>43205</v>
      </c>
      <c r="D109" s="434"/>
      <c r="E109" s="436">
        <v>1.0589999999999999</v>
      </c>
      <c r="F109" s="434"/>
      <c r="G109" s="438">
        <v>1.016</v>
      </c>
      <c r="H109" s="436"/>
      <c r="I109" s="434"/>
      <c r="J109" s="436">
        <v>0.89229999999999998</v>
      </c>
      <c r="K109" s="437"/>
      <c r="L109" s="436">
        <v>1.06</v>
      </c>
      <c r="M109" s="440">
        <f t="shared" si="18"/>
        <v>1.0589999999999999</v>
      </c>
      <c r="N109" s="440">
        <f t="shared" si="19"/>
        <v>1.016</v>
      </c>
      <c r="O109" s="440">
        <f t="shared" si="20"/>
        <v>0.89229999999999998</v>
      </c>
      <c r="P109" s="440">
        <f t="shared" si="21"/>
        <v>1.06</v>
      </c>
      <c r="Q109" s="442">
        <f>AVERAGE(M109:N109)</f>
        <v>1.0375000000000001</v>
      </c>
      <c r="R109" s="445"/>
      <c r="S109" s="504">
        <f>AVERAGE(L108:O109)</f>
        <v>1.0094571428571428</v>
      </c>
      <c r="T109" s="504"/>
    </row>
    <row r="110" spans="1:25" ht="17.45" customHeight="1" x14ac:dyDescent="0.25">
      <c r="A110" s="257">
        <f t="shared" si="11"/>
        <v>4</v>
      </c>
      <c r="B110" s="257">
        <f t="shared" si="12"/>
        <v>2018</v>
      </c>
      <c r="C110" s="9">
        <f t="shared" si="17"/>
        <v>43206</v>
      </c>
      <c r="D110" s="275">
        <v>0.69840000000000002</v>
      </c>
      <c r="E110" s="276"/>
      <c r="F110" s="275">
        <v>1.016</v>
      </c>
      <c r="G110" s="277"/>
      <c r="H110" s="276">
        <v>0.83069999999999999</v>
      </c>
      <c r="I110" s="275">
        <v>0.51200000000000001</v>
      </c>
      <c r="J110" s="276"/>
      <c r="K110" s="278">
        <v>0.80230000000000001</v>
      </c>
      <c r="L110" s="276"/>
      <c r="M110" s="293">
        <f t="shared" si="18"/>
        <v>0.69840000000000002</v>
      </c>
      <c r="N110" s="293">
        <f t="shared" si="19"/>
        <v>0.92335</v>
      </c>
      <c r="O110" s="293">
        <f t="shared" si="20"/>
        <v>0.51200000000000001</v>
      </c>
      <c r="P110" s="293">
        <f t="shared" si="21"/>
        <v>0.80230000000000001</v>
      </c>
      <c r="Q110" s="257"/>
      <c r="R110" s="265">
        <f>AVERAGE(M110:N110)</f>
        <v>0.81087500000000001</v>
      </c>
    </row>
    <row r="111" spans="1:25" ht="17.45" customHeight="1" x14ac:dyDescent="0.25">
      <c r="A111" s="257">
        <f t="shared" si="11"/>
        <v>4</v>
      </c>
      <c r="B111" s="257">
        <f t="shared" si="12"/>
        <v>2018</v>
      </c>
      <c r="C111" s="8">
        <f t="shared" si="17"/>
        <v>43207</v>
      </c>
      <c r="D111" s="260"/>
      <c r="E111" s="261">
        <v>0.72760000000000002</v>
      </c>
      <c r="F111" s="260"/>
      <c r="G111" s="262">
        <v>0.78839999999999999</v>
      </c>
      <c r="H111" s="261"/>
      <c r="I111" s="260"/>
      <c r="J111" s="261">
        <v>0.67490000000000006</v>
      </c>
      <c r="K111" s="263"/>
      <c r="L111" s="261">
        <v>0.76629999999999998</v>
      </c>
      <c r="M111" s="293">
        <f t="shared" si="18"/>
        <v>0.72760000000000002</v>
      </c>
      <c r="N111" s="293">
        <f t="shared" si="19"/>
        <v>0.78839999999999999</v>
      </c>
      <c r="O111" s="293">
        <f t="shared" si="20"/>
        <v>0.67490000000000006</v>
      </c>
      <c r="P111" s="293">
        <f t="shared" si="21"/>
        <v>0.76629999999999998</v>
      </c>
      <c r="Q111" s="257"/>
      <c r="R111" s="265">
        <f>AVERAGE(M111:N111)</f>
        <v>0.75800000000000001</v>
      </c>
    </row>
    <row r="112" spans="1:25" ht="17.45" customHeight="1" x14ac:dyDescent="0.25">
      <c r="A112" s="257">
        <f t="shared" si="11"/>
        <v>4</v>
      </c>
      <c r="B112" s="257">
        <f t="shared" si="12"/>
        <v>2018</v>
      </c>
      <c r="C112" s="8">
        <f t="shared" si="17"/>
        <v>43208</v>
      </c>
      <c r="D112" s="260">
        <v>0.99099999999999999</v>
      </c>
      <c r="E112" s="261"/>
      <c r="F112" s="260">
        <v>0.91479999999999995</v>
      </c>
      <c r="G112" s="262"/>
      <c r="H112" s="261"/>
      <c r="I112" s="260">
        <v>0.85660000000000003</v>
      </c>
      <c r="J112" s="261"/>
      <c r="K112" s="263">
        <v>1.143</v>
      </c>
      <c r="L112" s="261"/>
      <c r="M112" s="293">
        <f t="shared" si="18"/>
        <v>0.99099999999999999</v>
      </c>
      <c r="N112" s="293">
        <f t="shared" si="19"/>
        <v>0.91479999999999995</v>
      </c>
      <c r="O112" s="293">
        <f t="shared" si="20"/>
        <v>0.85660000000000003</v>
      </c>
      <c r="P112" s="293">
        <f t="shared" si="21"/>
        <v>1.143</v>
      </c>
      <c r="Q112" s="257"/>
      <c r="R112" s="265">
        <f>AVERAGE(M112:N112)</f>
        <v>0.95289999999999997</v>
      </c>
    </row>
    <row r="113" spans="1:25" ht="17.45" customHeight="1" x14ac:dyDescent="0.25">
      <c r="A113" s="257">
        <f t="shared" si="11"/>
        <v>4</v>
      </c>
      <c r="B113" s="257">
        <f t="shared" si="12"/>
        <v>2018</v>
      </c>
      <c r="C113" s="8">
        <f t="shared" si="17"/>
        <v>43209</v>
      </c>
      <c r="D113" s="260"/>
      <c r="E113" s="261">
        <v>0.54590000000000005</v>
      </c>
      <c r="F113" s="260"/>
      <c r="G113" s="262">
        <v>0.57069999999999999</v>
      </c>
      <c r="H113" s="261"/>
      <c r="I113" s="260"/>
      <c r="J113" s="261">
        <v>0.37759999999999999</v>
      </c>
      <c r="K113" s="263"/>
      <c r="L113" s="261">
        <v>0.66930000000000001</v>
      </c>
      <c r="M113" s="293">
        <f t="shared" si="18"/>
        <v>0.54590000000000005</v>
      </c>
      <c r="N113" s="293">
        <f t="shared" si="19"/>
        <v>0.57069999999999999</v>
      </c>
      <c r="O113" s="293">
        <f t="shared" si="20"/>
        <v>0.37759999999999999</v>
      </c>
      <c r="P113" s="293">
        <f t="shared" si="21"/>
        <v>0.66930000000000001</v>
      </c>
      <c r="Q113" s="257"/>
      <c r="R113" s="265">
        <f>AVERAGE(M113:N113)</f>
        <v>0.55830000000000002</v>
      </c>
    </row>
    <row r="114" spans="1:25" ht="17.45" customHeight="1" x14ac:dyDescent="0.25">
      <c r="A114" s="257">
        <f t="shared" si="11"/>
        <v>4</v>
      </c>
      <c r="B114" s="257">
        <f t="shared" si="12"/>
        <v>2018</v>
      </c>
      <c r="C114" s="8">
        <f t="shared" si="17"/>
        <v>43210</v>
      </c>
      <c r="D114" s="260">
        <v>0.85050000000000003</v>
      </c>
      <c r="E114" s="261"/>
      <c r="F114" s="260"/>
      <c r="G114" s="262"/>
      <c r="H114" s="261">
        <v>0.9698</v>
      </c>
      <c r="I114" s="260">
        <v>0.74350000000000005</v>
      </c>
      <c r="J114" s="261"/>
      <c r="K114" s="263">
        <v>0.8599</v>
      </c>
      <c r="L114" s="261"/>
      <c r="M114" s="293">
        <f t="shared" si="18"/>
        <v>0.85050000000000003</v>
      </c>
      <c r="N114" s="293">
        <f t="shared" si="19"/>
        <v>0.9698</v>
      </c>
      <c r="O114" s="293">
        <f t="shared" si="20"/>
        <v>0.74350000000000005</v>
      </c>
      <c r="P114" s="293">
        <f t="shared" si="21"/>
        <v>0.8599</v>
      </c>
      <c r="Q114" s="257"/>
      <c r="R114" s="265">
        <f>AVERAGE(M114:N114)</f>
        <v>0.91015000000000001</v>
      </c>
      <c r="S114" s="296">
        <f>AVERAGE(L110:O114)</f>
        <v>0.74003823529411761</v>
      </c>
      <c r="T114" s="296"/>
    </row>
    <row r="115" spans="1:25" ht="17.45" customHeight="1" x14ac:dyDescent="0.25">
      <c r="A115" s="257">
        <f t="shared" si="11"/>
        <v>4</v>
      </c>
      <c r="B115" s="257">
        <f t="shared" si="12"/>
        <v>2018</v>
      </c>
      <c r="C115" s="435">
        <f t="shared" si="17"/>
        <v>43211</v>
      </c>
      <c r="D115" s="434"/>
      <c r="E115" s="436">
        <v>1.2310000000000001</v>
      </c>
      <c r="F115" s="434"/>
      <c r="G115" s="438">
        <v>1.1919999999999999</v>
      </c>
      <c r="H115" s="436"/>
      <c r="I115" s="434"/>
      <c r="J115" s="436">
        <v>0.86560000000000004</v>
      </c>
      <c r="K115" s="437"/>
      <c r="L115" s="436">
        <v>0.9194</v>
      </c>
      <c r="M115" s="440">
        <f t="shared" si="18"/>
        <v>1.2310000000000001</v>
      </c>
      <c r="N115" s="440">
        <f t="shared" si="19"/>
        <v>1.1919999999999999</v>
      </c>
      <c r="O115" s="440">
        <f t="shared" si="20"/>
        <v>0.86560000000000004</v>
      </c>
      <c r="P115" s="440">
        <f t="shared" si="21"/>
        <v>0.9194</v>
      </c>
      <c r="Q115" s="442">
        <f>AVERAGE(M115:N115)</f>
        <v>1.2115</v>
      </c>
      <c r="R115" s="445"/>
      <c r="S115" s="441"/>
      <c r="T115" s="441"/>
    </row>
    <row r="116" spans="1:25" ht="17.45" customHeight="1" x14ac:dyDescent="0.25">
      <c r="A116" s="257">
        <f t="shared" si="11"/>
        <v>4</v>
      </c>
      <c r="B116" s="257">
        <f t="shared" si="12"/>
        <v>2018</v>
      </c>
      <c r="C116" s="435">
        <f t="shared" si="17"/>
        <v>43212</v>
      </c>
      <c r="D116" s="434">
        <v>1.3460000000000001</v>
      </c>
      <c r="E116" s="436"/>
      <c r="F116" s="434">
        <v>1.286</v>
      </c>
      <c r="G116" s="438"/>
      <c r="H116" s="436">
        <v>1.196</v>
      </c>
      <c r="I116" s="434">
        <v>0.94330000000000003</v>
      </c>
      <c r="J116" s="436"/>
      <c r="K116" s="437">
        <v>1.1200000000000001</v>
      </c>
      <c r="L116" s="436"/>
      <c r="M116" s="440">
        <f t="shared" si="18"/>
        <v>1.3460000000000001</v>
      </c>
      <c r="N116" s="440">
        <f t="shared" si="19"/>
        <v>1.2410000000000001</v>
      </c>
      <c r="O116" s="440">
        <f t="shared" si="20"/>
        <v>0.94330000000000003</v>
      </c>
      <c r="P116" s="440">
        <f t="shared" si="21"/>
        <v>1.1200000000000001</v>
      </c>
      <c r="Q116" s="442">
        <f>AVERAGE(M116:N116)</f>
        <v>1.2935000000000001</v>
      </c>
      <c r="R116" s="445"/>
      <c r="S116" s="504">
        <f>AVERAGE(L115:O116)</f>
        <v>1.1054714285714284</v>
      </c>
      <c r="T116" s="504"/>
    </row>
    <row r="117" spans="1:25" ht="17.45" customHeight="1" x14ac:dyDescent="0.25">
      <c r="A117" s="257">
        <f t="shared" si="11"/>
        <v>4</v>
      </c>
      <c r="B117" s="257">
        <f t="shared" si="12"/>
        <v>2018</v>
      </c>
      <c r="C117" s="8">
        <f t="shared" si="17"/>
        <v>43213</v>
      </c>
      <c r="D117" s="260"/>
      <c r="E117" s="261">
        <v>1.0269999999999999</v>
      </c>
      <c r="F117" s="260"/>
      <c r="G117" s="262">
        <v>1.0820000000000001</v>
      </c>
      <c r="H117" s="261"/>
      <c r="I117" s="260"/>
      <c r="J117" s="261">
        <v>1.0009999999999999</v>
      </c>
      <c r="K117" s="263"/>
      <c r="L117" s="261">
        <v>0.94950000000000001</v>
      </c>
      <c r="M117" s="293">
        <f t="shared" si="18"/>
        <v>1.0269999999999999</v>
      </c>
      <c r="N117" s="293">
        <f t="shared" si="19"/>
        <v>1.0820000000000001</v>
      </c>
      <c r="O117" s="293">
        <f t="shared" si="20"/>
        <v>1.0009999999999999</v>
      </c>
      <c r="P117" s="293">
        <f t="shared" si="21"/>
        <v>0.94950000000000001</v>
      </c>
      <c r="Q117" s="257"/>
      <c r="R117" s="265">
        <f>AVERAGE(M117:N117)</f>
        <v>1.0545</v>
      </c>
    </row>
    <row r="118" spans="1:25" ht="17.45" customHeight="1" x14ac:dyDescent="0.25">
      <c r="A118" s="257">
        <f t="shared" si="11"/>
        <v>4</v>
      </c>
      <c r="B118" s="257">
        <f t="shared" si="12"/>
        <v>2018</v>
      </c>
      <c r="C118" s="8">
        <f t="shared" si="17"/>
        <v>43214</v>
      </c>
      <c r="D118" s="260">
        <v>1.1659999999999999</v>
      </c>
      <c r="E118" s="261"/>
      <c r="F118" s="260">
        <v>1.1639999999999999</v>
      </c>
      <c r="G118" s="262"/>
      <c r="H118" s="261"/>
      <c r="I118" s="260">
        <v>1.1839999999999999</v>
      </c>
      <c r="J118" s="261"/>
      <c r="K118" s="263">
        <v>1.2669999999999999</v>
      </c>
      <c r="L118" s="261"/>
      <c r="M118" s="293">
        <f t="shared" si="18"/>
        <v>1.1659999999999999</v>
      </c>
      <c r="N118" s="293">
        <f t="shared" si="19"/>
        <v>1.1639999999999999</v>
      </c>
      <c r="O118" s="293">
        <f t="shared" si="20"/>
        <v>1.1839999999999999</v>
      </c>
      <c r="P118" s="293">
        <f t="shared" si="21"/>
        <v>1.2669999999999999</v>
      </c>
      <c r="Q118" s="257"/>
      <c r="R118" s="265">
        <f>AVERAGE(M118:N118)</f>
        <v>1.165</v>
      </c>
    </row>
    <row r="119" spans="1:25" ht="17.45" customHeight="1" x14ac:dyDescent="0.25">
      <c r="A119" s="257">
        <f t="shared" si="11"/>
        <v>4</v>
      </c>
      <c r="B119" s="257">
        <f t="shared" si="12"/>
        <v>2018</v>
      </c>
      <c r="C119" s="8">
        <f t="shared" si="17"/>
        <v>43215</v>
      </c>
      <c r="D119" s="260"/>
      <c r="E119" s="261">
        <v>1.1719999999999999</v>
      </c>
      <c r="F119" s="260"/>
      <c r="G119" s="262">
        <v>1.2589999999999999</v>
      </c>
      <c r="H119" s="261"/>
      <c r="I119" s="260"/>
      <c r="J119" s="261">
        <v>1.32</v>
      </c>
      <c r="K119" s="263"/>
      <c r="L119" s="261">
        <v>1.202</v>
      </c>
      <c r="M119" s="293">
        <f t="shared" si="18"/>
        <v>1.1719999999999999</v>
      </c>
      <c r="N119" s="293">
        <f t="shared" si="19"/>
        <v>1.2589999999999999</v>
      </c>
      <c r="O119" s="293">
        <f t="shared" si="20"/>
        <v>1.32</v>
      </c>
      <c r="P119" s="293">
        <f t="shared" si="21"/>
        <v>1.202</v>
      </c>
      <c r="Q119" s="257"/>
      <c r="R119" s="265">
        <f>AVERAGE(M119:N119)</f>
        <v>1.2155</v>
      </c>
    </row>
    <row r="120" spans="1:25" ht="17.45" customHeight="1" x14ac:dyDescent="0.25">
      <c r="A120" s="257">
        <f t="shared" ref="A120:A183" si="22">IF(ISNUMBER(C120),MONTH(C120),"")</f>
        <v>4</v>
      </c>
      <c r="B120" s="257">
        <f t="shared" ref="B120:B183" si="23">IF(ISNUMBER(C120),YEAR(C120),"")</f>
        <v>2018</v>
      </c>
      <c r="C120" s="8">
        <f t="shared" si="17"/>
        <v>43216</v>
      </c>
      <c r="D120" s="260">
        <v>1.212</v>
      </c>
      <c r="E120" s="261"/>
      <c r="F120" s="260"/>
      <c r="G120" s="262"/>
      <c r="H120" s="261">
        <v>1.1990000000000001</v>
      </c>
      <c r="I120" s="260">
        <v>1.028</v>
      </c>
      <c r="J120" s="261"/>
      <c r="K120" s="263">
        <v>1.113</v>
      </c>
      <c r="L120" s="261"/>
      <c r="M120" s="293">
        <f t="shared" si="18"/>
        <v>1.212</v>
      </c>
      <c r="N120" s="293">
        <f t="shared" si="19"/>
        <v>1.1990000000000001</v>
      </c>
      <c r="O120" s="293">
        <f t="shared" si="20"/>
        <v>1.028</v>
      </c>
      <c r="P120" s="293">
        <f t="shared" si="21"/>
        <v>1.113</v>
      </c>
      <c r="Q120" s="257"/>
      <c r="R120" s="265">
        <f>AVERAGE(M120:N120)</f>
        <v>1.2055</v>
      </c>
    </row>
    <row r="121" spans="1:25" ht="17.45" customHeight="1" x14ac:dyDescent="0.25">
      <c r="A121" s="257">
        <f t="shared" si="22"/>
        <v>4</v>
      </c>
      <c r="B121" s="257">
        <f t="shared" si="23"/>
        <v>2018</v>
      </c>
      <c r="C121" s="8">
        <f t="shared" si="17"/>
        <v>43217</v>
      </c>
      <c r="D121" s="260"/>
      <c r="E121" s="261">
        <v>1.2749999999999999</v>
      </c>
      <c r="F121" s="260"/>
      <c r="G121" s="262">
        <v>1.248</v>
      </c>
      <c r="H121" s="261"/>
      <c r="I121" s="260"/>
      <c r="J121" s="261">
        <v>0.9375</v>
      </c>
      <c r="K121" s="263"/>
      <c r="L121" s="261">
        <v>0.98619999999999997</v>
      </c>
      <c r="M121" s="293">
        <f t="shared" si="18"/>
        <v>1.2749999999999999</v>
      </c>
      <c r="N121" s="293">
        <f t="shared" si="19"/>
        <v>1.248</v>
      </c>
      <c r="O121" s="293">
        <f t="shared" si="20"/>
        <v>0.9375</v>
      </c>
      <c r="P121" s="293">
        <f t="shared" si="21"/>
        <v>0.98619999999999997</v>
      </c>
      <c r="Q121" s="257"/>
      <c r="R121" s="265">
        <f>AVERAGE(M121:N121)</f>
        <v>1.2614999999999998</v>
      </c>
      <c r="S121" s="296">
        <f>AVERAGE(L117:O121)</f>
        <v>1.1340111111111113</v>
      </c>
      <c r="T121" s="296"/>
    </row>
    <row r="122" spans="1:25" ht="17.45" customHeight="1" x14ac:dyDescent="0.25">
      <c r="A122" s="257">
        <f t="shared" si="22"/>
        <v>4</v>
      </c>
      <c r="B122" s="257">
        <f t="shared" si="23"/>
        <v>2018</v>
      </c>
      <c r="C122" s="435">
        <f t="shared" si="17"/>
        <v>43218</v>
      </c>
      <c r="D122" s="434">
        <v>0.91100000000000003</v>
      </c>
      <c r="E122" s="436"/>
      <c r="F122" s="434">
        <v>1.0289999999999999</v>
      </c>
      <c r="G122" s="438"/>
      <c r="H122" s="436">
        <v>0.96699999999999997</v>
      </c>
      <c r="I122" s="434">
        <v>0.73970000000000002</v>
      </c>
      <c r="J122" s="436"/>
      <c r="K122" s="437">
        <v>0.91769999999999996</v>
      </c>
      <c r="L122" s="436"/>
      <c r="M122" s="440">
        <f t="shared" si="18"/>
        <v>0.91100000000000003</v>
      </c>
      <c r="N122" s="440">
        <f t="shared" si="19"/>
        <v>0.998</v>
      </c>
      <c r="O122" s="440">
        <f t="shared" si="20"/>
        <v>0.73970000000000002</v>
      </c>
      <c r="P122" s="440">
        <f t="shared" si="21"/>
        <v>0.91769999999999996</v>
      </c>
      <c r="Q122" s="442">
        <f>AVERAGE(M122:N122)</f>
        <v>0.95450000000000002</v>
      </c>
      <c r="R122" s="445"/>
      <c r="S122" s="441"/>
      <c r="T122" s="441"/>
    </row>
    <row r="123" spans="1:25" ht="17.45" customHeight="1" x14ac:dyDescent="0.25">
      <c r="A123" s="257">
        <f t="shared" si="22"/>
        <v>4</v>
      </c>
      <c r="B123" s="257">
        <f t="shared" si="23"/>
        <v>2018</v>
      </c>
      <c r="C123" s="435">
        <f t="shared" si="17"/>
        <v>43219</v>
      </c>
      <c r="D123" s="434"/>
      <c r="E123" s="436">
        <v>0.67869999999999997</v>
      </c>
      <c r="F123" s="434"/>
      <c r="G123" s="438">
        <v>0.7702</v>
      </c>
      <c r="H123" s="436"/>
      <c r="I123" s="434"/>
      <c r="J123" s="436">
        <v>0.44919999999999999</v>
      </c>
      <c r="K123" s="437"/>
      <c r="L123" s="436">
        <v>0.57210000000000005</v>
      </c>
      <c r="M123" s="440">
        <f t="shared" si="18"/>
        <v>0.67869999999999997</v>
      </c>
      <c r="N123" s="440">
        <f t="shared" si="19"/>
        <v>0.7702</v>
      </c>
      <c r="O123" s="440">
        <f t="shared" si="20"/>
        <v>0.44919999999999999</v>
      </c>
      <c r="P123" s="440">
        <f t="shared" si="21"/>
        <v>0.57210000000000005</v>
      </c>
      <c r="Q123" s="442">
        <f>AVERAGE(M123:N123)</f>
        <v>0.72445000000000004</v>
      </c>
      <c r="R123" s="445"/>
      <c r="S123" s="504">
        <f>AVERAGE(L122:O123)</f>
        <v>0.73127142857142857</v>
      </c>
      <c r="T123" s="504"/>
      <c r="U123" s="299" t="s">
        <v>66</v>
      </c>
      <c r="V123" s="299">
        <v>2018</v>
      </c>
      <c r="W123" s="300"/>
      <c r="X123" s="300"/>
      <c r="Y123" s="300"/>
    </row>
    <row r="124" spans="1:25" ht="17.45" customHeight="1" x14ac:dyDescent="0.25">
      <c r="A124" s="257">
        <f t="shared" si="22"/>
        <v>4</v>
      </c>
      <c r="B124" s="257">
        <f t="shared" si="23"/>
        <v>2018</v>
      </c>
      <c r="C124" s="8">
        <f t="shared" si="17"/>
        <v>43220</v>
      </c>
      <c r="D124" s="260">
        <v>0.70179999999999998</v>
      </c>
      <c r="E124" s="261"/>
      <c r="F124" s="260"/>
      <c r="G124" s="262"/>
      <c r="H124" s="261">
        <v>0.52380000000000004</v>
      </c>
      <c r="I124" s="260">
        <v>0.44130000000000003</v>
      </c>
      <c r="J124" s="261"/>
      <c r="K124" s="263">
        <v>0.61599999999999999</v>
      </c>
      <c r="L124" s="261"/>
      <c r="M124" s="293">
        <f t="shared" si="18"/>
        <v>0.70179999999999998</v>
      </c>
      <c r="N124" s="293">
        <f t="shared" si="19"/>
        <v>0.52380000000000004</v>
      </c>
      <c r="O124" s="293">
        <f t="shared" si="20"/>
        <v>0.44130000000000003</v>
      </c>
      <c r="P124" s="293">
        <f t="shared" si="21"/>
        <v>0.61599999999999999</v>
      </c>
      <c r="Q124" s="257"/>
      <c r="R124" s="265">
        <f>AVERAGE(M124:N124)</f>
        <v>0.61280000000000001</v>
      </c>
      <c r="U124" s="301" t="s">
        <v>35</v>
      </c>
      <c r="V124" s="301" t="s">
        <v>1</v>
      </c>
      <c r="W124" s="301" t="s">
        <v>2</v>
      </c>
      <c r="X124" s="301" t="s">
        <v>9</v>
      </c>
      <c r="Y124" s="301" t="s">
        <v>12</v>
      </c>
    </row>
    <row r="125" spans="1:25" ht="17.45" customHeight="1" x14ac:dyDescent="0.25">
      <c r="A125" s="257">
        <f t="shared" si="22"/>
        <v>5</v>
      </c>
      <c r="B125" s="257">
        <f t="shared" si="23"/>
        <v>2018</v>
      </c>
      <c r="C125" s="8">
        <f t="shared" si="17"/>
        <v>43221</v>
      </c>
      <c r="D125" s="260"/>
      <c r="E125" s="261">
        <v>0.73270000000000002</v>
      </c>
      <c r="F125" s="260"/>
      <c r="G125" s="262">
        <v>0.4718</v>
      </c>
      <c r="H125" s="261"/>
      <c r="I125" s="260"/>
      <c r="J125" s="261">
        <v>0.48130000000000001</v>
      </c>
      <c r="K125" s="263"/>
      <c r="L125" s="261">
        <v>0.622</v>
      </c>
      <c r="M125" s="293">
        <f t="shared" si="18"/>
        <v>0.73270000000000002</v>
      </c>
      <c r="N125" s="293">
        <f t="shared" si="19"/>
        <v>0.4718</v>
      </c>
      <c r="O125" s="293">
        <f t="shared" si="20"/>
        <v>0.48130000000000001</v>
      </c>
      <c r="P125" s="293">
        <f t="shared" si="21"/>
        <v>0.622</v>
      </c>
      <c r="Q125" s="257"/>
      <c r="R125" s="265">
        <f>AVERAGE(M125:N125)</f>
        <v>0.60224999999999995</v>
      </c>
      <c r="U125" s="302" t="s">
        <v>58</v>
      </c>
      <c r="V125" s="303">
        <f>AVERAGE(D95:E124)</f>
        <v>0.97843999999999987</v>
      </c>
      <c r="W125" s="303">
        <f>AVERAGE(F95:H124)</f>
        <v>0.98598857142857155</v>
      </c>
      <c r="X125" s="303">
        <f>AVERAGE(I95:J124)</f>
        <v>0.82104666666666659</v>
      </c>
      <c r="Y125" s="303">
        <f>AVERAGE(K95:L124)</f>
        <v>0.96965000000000001</v>
      </c>
    </row>
    <row r="126" spans="1:25" ht="17.45" customHeight="1" x14ac:dyDescent="0.25">
      <c r="A126" s="257">
        <f t="shared" si="22"/>
        <v>5</v>
      </c>
      <c r="B126" s="257">
        <f t="shared" si="23"/>
        <v>2018</v>
      </c>
      <c r="C126" s="8">
        <f t="shared" si="17"/>
        <v>43222</v>
      </c>
      <c r="D126" s="260">
        <v>0.56859999999999999</v>
      </c>
      <c r="E126" s="261"/>
      <c r="F126" s="260"/>
      <c r="G126" s="262"/>
      <c r="H126" s="261">
        <v>0.31879999999999997</v>
      </c>
      <c r="I126" s="260">
        <v>0.45279999999999998</v>
      </c>
      <c r="J126" s="261"/>
      <c r="K126" s="263">
        <v>0.45590000000000003</v>
      </c>
      <c r="L126" s="261"/>
      <c r="M126" s="293">
        <f t="shared" si="18"/>
        <v>0.56859999999999999</v>
      </c>
      <c r="N126" s="293">
        <f t="shared" si="19"/>
        <v>0.31879999999999997</v>
      </c>
      <c r="O126" s="293">
        <f t="shared" si="20"/>
        <v>0.45279999999999998</v>
      </c>
      <c r="P126" s="293">
        <f t="shared" si="21"/>
        <v>0.45590000000000003</v>
      </c>
      <c r="Q126" s="257"/>
      <c r="R126" s="265">
        <f>AVERAGE(M126:N126)</f>
        <v>0.44369999999999998</v>
      </c>
      <c r="U126" s="302" t="s">
        <v>59</v>
      </c>
      <c r="V126" s="303">
        <f>MAX(D95:E124)</f>
        <v>1.45</v>
      </c>
      <c r="W126" s="303">
        <f>MAX(F95:H124)</f>
        <v>1.3779999999999999</v>
      </c>
      <c r="X126" s="303">
        <f>MAX(I95:J124)</f>
        <v>1.32</v>
      </c>
      <c r="Y126" s="303">
        <f>MAX(K95:L124)</f>
        <v>1.704</v>
      </c>
    </row>
    <row r="127" spans="1:25" ht="17.45" customHeight="1" thickBot="1" x14ac:dyDescent="0.3">
      <c r="A127" s="257">
        <f t="shared" si="22"/>
        <v>5</v>
      </c>
      <c r="B127" s="257">
        <f t="shared" si="23"/>
        <v>2018</v>
      </c>
      <c r="C127" s="8">
        <f t="shared" si="17"/>
        <v>43223</v>
      </c>
      <c r="D127" s="260"/>
      <c r="E127" s="261">
        <v>0.95660000000000001</v>
      </c>
      <c r="F127" s="260"/>
      <c r="G127" s="262">
        <v>1.256</v>
      </c>
      <c r="H127" s="261"/>
      <c r="I127" s="260"/>
      <c r="J127" s="261">
        <v>0.94030000000000002</v>
      </c>
      <c r="K127" s="263"/>
      <c r="L127" s="261">
        <v>1.0049999999999999</v>
      </c>
      <c r="M127" s="293">
        <f t="shared" si="18"/>
        <v>0.95660000000000001</v>
      </c>
      <c r="N127" s="293">
        <f t="shared" si="19"/>
        <v>1.256</v>
      </c>
      <c r="O127" s="293">
        <f t="shared" si="20"/>
        <v>0.94030000000000002</v>
      </c>
      <c r="P127" s="293">
        <f t="shared" si="21"/>
        <v>1.0049999999999999</v>
      </c>
      <c r="Q127" s="257"/>
      <c r="R127" s="265">
        <f>AVERAGE(M127:N127)</f>
        <v>1.1063000000000001</v>
      </c>
      <c r="U127" s="304" t="s">
        <v>126</v>
      </c>
      <c r="V127" s="305">
        <f>COUNTIF(D95:E124,"&gt;=2.5")</f>
        <v>0</v>
      </c>
      <c r="W127" s="305">
        <f>COUNTIF(F95:G124,"&gt;=2.5")</f>
        <v>0</v>
      </c>
      <c r="X127" s="305">
        <f>COUNTIF(I95:J124,"&gt;=2.5")</f>
        <v>0</v>
      </c>
      <c r="Y127" s="305">
        <f>COUNTIF(I95:J124,"&gt;=2.5")</f>
        <v>0</v>
      </c>
    </row>
    <row r="128" spans="1:25" ht="17.45" customHeight="1" thickBot="1" x14ac:dyDescent="0.3">
      <c r="A128" s="257">
        <f t="shared" si="22"/>
        <v>5</v>
      </c>
      <c r="B128" s="257">
        <f t="shared" si="23"/>
        <v>2018</v>
      </c>
      <c r="C128" s="9">
        <f t="shared" si="17"/>
        <v>43224</v>
      </c>
      <c r="D128" s="275">
        <v>1.4650000000000001</v>
      </c>
      <c r="E128" s="276"/>
      <c r="F128" s="275">
        <v>1.3029999999999999</v>
      </c>
      <c r="G128" s="277"/>
      <c r="H128" s="276">
        <v>1.552</v>
      </c>
      <c r="I128" s="275">
        <v>1.8069999999999999</v>
      </c>
      <c r="J128" s="276"/>
      <c r="K128" s="278">
        <v>1.8520000000000001</v>
      </c>
      <c r="L128" s="276"/>
      <c r="M128" s="293">
        <f t="shared" si="18"/>
        <v>1.4650000000000001</v>
      </c>
      <c r="N128" s="293">
        <f t="shared" si="19"/>
        <v>1.4275</v>
      </c>
      <c r="O128" s="293">
        <f t="shared" si="20"/>
        <v>1.8069999999999999</v>
      </c>
      <c r="P128" s="293">
        <f t="shared" si="21"/>
        <v>1.8520000000000001</v>
      </c>
      <c r="Q128" s="257"/>
      <c r="R128" s="265">
        <f>AVERAGE(M128:N128)</f>
        <v>1.44625</v>
      </c>
      <c r="S128" s="296">
        <f>AVERAGE(L124:O128)</f>
        <v>0.83366470588235297</v>
      </c>
      <c r="T128" s="296"/>
      <c r="Y128" s="136">
        <f>AVERAGE(V125:Y125)</f>
        <v>0.93878130952380956</v>
      </c>
    </row>
    <row r="129" spans="1:20" ht="17.45" customHeight="1" x14ac:dyDescent="0.25">
      <c r="A129" s="257">
        <f t="shared" si="22"/>
        <v>5</v>
      </c>
      <c r="B129" s="257">
        <f t="shared" si="23"/>
        <v>2018</v>
      </c>
      <c r="C129" s="435">
        <f t="shared" si="17"/>
        <v>43225</v>
      </c>
      <c r="D129" s="434"/>
      <c r="E129" s="436">
        <v>1.3680000000000001</v>
      </c>
      <c r="F129" s="434"/>
      <c r="G129" s="438">
        <v>1.3759999999999999</v>
      </c>
      <c r="H129" s="436"/>
      <c r="I129" s="434"/>
      <c r="J129" s="436">
        <v>1.2150000000000001</v>
      </c>
      <c r="K129" s="437"/>
      <c r="L129" s="436">
        <v>1.302</v>
      </c>
      <c r="M129" s="440">
        <f t="shared" si="18"/>
        <v>1.3680000000000001</v>
      </c>
      <c r="N129" s="440">
        <f t="shared" si="19"/>
        <v>1.3759999999999999</v>
      </c>
      <c r="O129" s="440">
        <f t="shared" si="20"/>
        <v>1.2150000000000001</v>
      </c>
      <c r="P129" s="440">
        <f t="shared" si="21"/>
        <v>1.302</v>
      </c>
      <c r="Q129" s="442">
        <f>AVERAGE(M129:N129)</f>
        <v>1.3719999999999999</v>
      </c>
      <c r="R129" s="445"/>
      <c r="S129" s="441"/>
      <c r="T129" s="441"/>
    </row>
    <row r="130" spans="1:20" ht="17.45" customHeight="1" x14ac:dyDescent="0.25">
      <c r="A130" s="257">
        <f t="shared" si="22"/>
        <v>5</v>
      </c>
      <c r="B130" s="257">
        <f t="shared" si="23"/>
        <v>2018</v>
      </c>
      <c r="C130" s="435">
        <f t="shared" si="17"/>
        <v>43226</v>
      </c>
      <c r="D130" s="434">
        <v>1.1830000000000001</v>
      </c>
      <c r="E130" s="436"/>
      <c r="F130" s="434">
        <v>1.2769999999999999</v>
      </c>
      <c r="G130" s="438"/>
      <c r="H130" s="436"/>
      <c r="I130" s="434">
        <v>0.99229999999999996</v>
      </c>
      <c r="J130" s="436"/>
      <c r="K130" s="437">
        <v>1.024</v>
      </c>
      <c r="L130" s="436"/>
      <c r="M130" s="440">
        <f t="shared" si="18"/>
        <v>1.1830000000000001</v>
      </c>
      <c r="N130" s="440">
        <f t="shared" si="19"/>
        <v>1.2769999999999999</v>
      </c>
      <c r="O130" s="440">
        <f t="shared" si="20"/>
        <v>0.99229999999999996</v>
      </c>
      <c r="P130" s="440">
        <f t="shared" si="21"/>
        <v>1.024</v>
      </c>
      <c r="Q130" s="442">
        <f>AVERAGE(M130:N130)</f>
        <v>1.23</v>
      </c>
      <c r="R130" s="445"/>
      <c r="S130" s="504">
        <f>AVERAGE(L129:O130)</f>
        <v>1.2447571428571427</v>
      </c>
      <c r="T130" s="504"/>
    </row>
    <row r="131" spans="1:20" ht="17.45" customHeight="1" x14ac:dyDescent="0.25">
      <c r="A131" s="257">
        <f t="shared" si="22"/>
        <v>5</v>
      </c>
      <c r="B131" s="257">
        <f t="shared" si="23"/>
        <v>2018</v>
      </c>
      <c r="C131" s="8">
        <f t="shared" si="17"/>
        <v>43227</v>
      </c>
      <c r="D131" s="260"/>
      <c r="E131" s="261">
        <v>1.165</v>
      </c>
      <c r="F131" s="260"/>
      <c r="G131" s="262">
        <v>1.052</v>
      </c>
      <c r="H131" s="261"/>
      <c r="I131" s="260"/>
      <c r="J131" s="261">
        <v>0.92110000000000003</v>
      </c>
      <c r="K131" s="263"/>
      <c r="L131" s="261">
        <v>1.2170000000000001</v>
      </c>
      <c r="M131" s="293">
        <f t="shared" si="18"/>
        <v>1.165</v>
      </c>
      <c r="N131" s="293">
        <f t="shared" si="19"/>
        <v>1.052</v>
      </c>
      <c r="O131" s="293">
        <f t="shared" si="20"/>
        <v>0.92110000000000003</v>
      </c>
      <c r="P131" s="293">
        <f t="shared" si="21"/>
        <v>1.2170000000000001</v>
      </c>
      <c r="Q131" s="257"/>
      <c r="R131" s="265">
        <f>AVERAGE(M131:N131)</f>
        <v>1.1085</v>
      </c>
    </row>
    <row r="132" spans="1:20" ht="17.45" customHeight="1" x14ac:dyDescent="0.25">
      <c r="A132" s="257">
        <f t="shared" si="22"/>
        <v>5</v>
      </c>
      <c r="B132" s="257">
        <f t="shared" si="23"/>
        <v>2018</v>
      </c>
      <c r="C132" s="8">
        <f t="shared" si="17"/>
        <v>43228</v>
      </c>
      <c r="D132" s="260">
        <v>1.159</v>
      </c>
      <c r="E132" s="261"/>
      <c r="F132" s="260"/>
      <c r="G132" s="262"/>
      <c r="H132" s="261">
        <v>0.94569999999999999</v>
      </c>
      <c r="I132" s="260">
        <v>0.82250000000000001</v>
      </c>
      <c r="J132" s="261"/>
      <c r="K132" s="263">
        <v>1.0620000000000001</v>
      </c>
      <c r="L132" s="261"/>
      <c r="M132" s="293">
        <f t="shared" si="18"/>
        <v>1.159</v>
      </c>
      <c r="N132" s="293">
        <f t="shared" si="19"/>
        <v>0.94569999999999999</v>
      </c>
      <c r="O132" s="293">
        <f t="shared" si="20"/>
        <v>0.82250000000000001</v>
      </c>
      <c r="P132" s="293">
        <f t="shared" si="21"/>
        <v>1.0620000000000001</v>
      </c>
      <c r="Q132" s="257"/>
      <c r="R132" s="265">
        <f>AVERAGE(M132:N132)</f>
        <v>1.0523500000000001</v>
      </c>
    </row>
    <row r="133" spans="1:20" ht="17.45" customHeight="1" x14ac:dyDescent="0.25">
      <c r="A133" s="257">
        <f t="shared" si="22"/>
        <v>5</v>
      </c>
      <c r="B133" s="257">
        <f t="shared" si="23"/>
        <v>2018</v>
      </c>
      <c r="C133" s="8">
        <f t="shared" si="17"/>
        <v>43229</v>
      </c>
      <c r="D133" s="260"/>
      <c r="E133" s="261">
        <v>1.0209999999999999</v>
      </c>
      <c r="F133" s="260"/>
      <c r="G133" s="262">
        <v>0.98529999999999995</v>
      </c>
      <c r="H133" s="261"/>
      <c r="I133" s="260"/>
      <c r="J133" s="261">
        <v>0.92369999999999997</v>
      </c>
      <c r="K133" s="263"/>
      <c r="L133" s="261">
        <v>1.206</v>
      </c>
      <c r="M133" s="293">
        <f t="shared" si="18"/>
        <v>1.0209999999999999</v>
      </c>
      <c r="N133" s="293">
        <f t="shared" si="19"/>
        <v>0.98529999999999995</v>
      </c>
      <c r="O133" s="293">
        <f t="shared" si="20"/>
        <v>0.92369999999999997</v>
      </c>
      <c r="P133" s="293">
        <f t="shared" si="21"/>
        <v>1.206</v>
      </c>
      <c r="Q133" s="257"/>
      <c r="R133" s="265">
        <f>AVERAGE(M133:N133)</f>
        <v>1.00315</v>
      </c>
    </row>
    <row r="134" spans="1:20" ht="17.45" customHeight="1" x14ac:dyDescent="0.25">
      <c r="A134" s="257">
        <f t="shared" si="22"/>
        <v>5</v>
      </c>
      <c r="B134" s="257">
        <f t="shared" si="23"/>
        <v>2018</v>
      </c>
      <c r="C134" s="9">
        <f t="shared" si="17"/>
        <v>43230</v>
      </c>
      <c r="D134" s="275">
        <v>0.78349999999999997</v>
      </c>
      <c r="E134" s="276"/>
      <c r="F134" s="275">
        <v>1.091</v>
      </c>
      <c r="G134" s="277"/>
      <c r="H134" s="276">
        <v>1.107</v>
      </c>
      <c r="I134" s="275">
        <v>1.143</v>
      </c>
      <c r="J134" s="276"/>
      <c r="K134" s="278">
        <v>1.3740000000000001</v>
      </c>
      <c r="L134" s="276"/>
      <c r="M134" s="293">
        <f t="shared" si="18"/>
        <v>0.78349999999999997</v>
      </c>
      <c r="N134" s="293">
        <f t="shared" si="19"/>
        <v>1.099</v>
      </c>
      <c r="O134" s="293">
        <f t="shared" si="20"/>
        <v>1.143</v>
      </c>
      <c r="P134" s="293">
        <f t="shared" si="21"/>
        <v>1.3740000000000001</v>
      </c>
      <c r="Q134" s="257"/>
      <c r="R134" s="265">
        <f>AVERAGE(M134:N134)</f>
        <v>0.94124999999999992</v>
      </c>
    </row>
    <row r="135" spans="1:20" ht="17.45" customHeight="1" x14ac:dyDescent="0.25">
      <c r="A135" s="257">
        <f t="shared" si="22"/>
        <v>5</v>
      </c>
      <c r="B135" s="257">
        <f t="shared" si="23"/>
        <v>2018</v>
      </c>
      <c r="C135" s="8">
        <f t="shared" ref="C135:C198" si="24">C134+1</f>
        <v>43231</v>
      </c>
      <c r="D135" s="260"/>
      <c r="E135" s="261">
        <v>0.84409999999999996</v>
      </c>
      <c r="F135" s="260"/>
      <c r="G135" s="262">
        <v>0.53759999999999997</v>
      </c>
      <c r="H135" s="261"/>
      <c r="I135" s="260"/>
      <c r="J135" s="261">
        <v>0.4017</v>
      </c>
      <c r="K135" s="263"/>
      <c r="L135" s="261">
        <v>1.5669999999999999</v>
      </c>
      <c r="M135" s="293">
        <f t="shared" si="18"/>
        <v>0.84409999999999996</v>
      </c>
      <c r="N135" s="293">
        <f t="shared" si="19"/>
        <v>0.53759999999999997</v>
      </c>
      <c r="O135" s="293">
        <f t="shared" si="20"/>
        <v>0.4017</v>
      </c>
      <c r="P135" s="293">
        <f t="shared" si="21"/>
        <v>1.5669999999999999</v>
      </c>
      <c r="Q135" s="257"/>
      <c r="R135" s="265">
        <f>AVERAGE(M135:N135)</f>
        <v>0.69084999999999996</v>
      </c>
      <c r="S135" s="296">
        <f>AVERAGE(L131:O135)</f>
        <v>0.98856666666666682</v>
      </c>
      <c r="T135" s="296"/>
    </row>
    <row r="136" spans="1:20" ht="17.45" customHeight="1" x14ac:dyDescent="0.25">
      <c r="A136" s="257">
        <f t="shared" si="22"/>
        <v>5</v>
      </c>
      <c r="B136" s="257">
        <f t="shared" si="23"/>
        <v>2018</v>
      </c>
      <c r="C136" s="435">
        <f t="shared" si="24"/>
        <v>43232</v>
      </c>
      <c r="D136" s="434">
        <v>0.41899999999999998</v>
      </c>
      <c r="E136" s="436"/>
      <c r="F136" s="434">
        <v>0.4713</v>
      </c>
      <c r="G136" s="438"/>
      <c r="H136" s="436"/>
      <c r="I136" s="434">
        <v>0.31380000000000002</v>
      </c>
      <c r="J136" s="436"/>
      <c r="K136" s="437">
        <v>0.5665</v>
      </c>
      <c r="L136" s="436"/>
      <c r="M136" s="440">
        <f t="shared" si="18"/>
        <v>0.41899999999999998</v>
      </c>
      <c r="N136" s="440">
        <f t="shared" si="19"/>
        <v>0.4713</v>
      </c>
      <c r="O136" s="440">
        <f t="shared" si="20"/>
        <v>0.31380000000000002</v>
      </c>
      <c r="P136" s="440">
        <f t="shared" si="21"/>
        <v>0.5665</v>
      </c>
      <c r="Q136" s="442">
        <f>AVERAGE(M136:N136)</f>
        <v>0.44514999999999999</v>
      </c>
      <c r="R136" s="445"/>
      <c r="S136" s="441"/>
      <c r="T136" s="441"/>
    </row>
    <row r="137" spans="1:20" ht="17.45" customHeight="1" x14ac:dyDescent="0.25">
      <c r="A137" s="257">
        <f t="shared" si="22"/>
        <v>5</v>
      </c>
      <c r="B137" s="257">
        <f t="shared" si="23"/>
        <v>2018</v>
      </c>
      <c r="C137" s="435">
        <f t="shared" si="24"/>
        <v>43233</v>
      </c>
      <c r="D137" s="434"/>
      <c r="E137" s="436">
        <v>0.66290000000000004</v>
      </c>
      <c r="F137" s="434"/>
      <c r="G137" s="438">
        <v>0.4239</v>
      </c>
      <c r="H137" s="436"/>
      <c r="I137" s="434"/>
      <c r="J137" s="436">
        <v>0.36699999999999999</v>
      </c>
      <c r="K137" s="437"/>
      <c r="L137" s="436">
        <v>0.51870000000000005</v>
      </c>
      <c r="M137" s="440">
        <f t="shared" si="18"/>
        <v>0.66290000000000004</v>
      </c>
      <c r="N137" s="440">
        <f t="shared" si="19"/>
        <v>0.4239</v>
      </c>
      <c r="O137" s="440">
        <f t="shared" si="20"/>
        <v>0.36699999999999999</v>
      </c>
      <c r="P137" s="440">
        <f t="shared" si="21"/>
        <v>0.51870000000000005</v>
      </c>
      <c r="Q137" s="442">
        <f>AVERAGE(M137:N137)</f>
        <v>0.54339999999999999</v>
      </c>
      <c r="R137" s="445"/>
      <c r="S137" s="504">
        <f>AVERAGE(L136:O137)</f>
        <v>0.45380000000000004</v>
      </c>
      <c r="T137" s="504"/>
    </row>
    <row r="138" spans="1:20" ht="17.45" customHeight="1" x14ac:dyDescent="0.25">
      <c r="A138" s="257">
        <f t="shared" si="22"/>
        <v>5</v>
      </c>
      <c r="B138" s="257">
        <f t="shared" si="23"/>
        <v>2018</v>
      </c>
      <c r="C138" s="8">
        <f t="shared" si="24"/>
        <v>43234</v>
      </c>
      <c r="D138" s="260">
        <v>0.72309999999999997</v>
      </c>
      <c r="E138" s="261"/>
      <c r="F138" s="260"/>
      <c r="G138" s="262"/>
      <c r="H138" s="261">
        <v>0.92220000000000002</v>
      </c>
      <c r="I138" s="260">
        <v>0.77029999999999998</v>
      </c>
      <c r="J138" s="261"/>
      <c r="K138" s="263">
        <v>0.75309999999999999</v>
      </c>
      <c r="L138" s="261"/>
      <c r="M138" s="293">
        <f t="shared" si="18"/>
        <v>0.72309999999999997</v>
      </c>
      <c r="N138" s="293">
        <f t="shared" si="19"/>
        <v>0.92220000000000002</v>
      </c>
      <c r="O138" s="293">
        <f t="shared" si="20"/>
        <v>0.77029999999999998</v>
      </c>
      <c r="P138" s="293">
        <f t="shared" si="21"/>
        <v>0.75309999999999999</v>
      </c>
      <c r="Q138" s="257"/>
      <c r="R138" s="265">
        <f>AVERAGE(M138:N138)</f>
        <v>0.82264999999999999</v>
      </c>
    </row>
    <row r="139" spans="1:20" ht="17.45" customHeight="1" x14ac:dyDescent="0.25">
      <c r="A139" s="257">
        <f t="shared" si="22"/>
        <v>5</v>
      </c>
      <c r="B139" s="257">
        <f t="shared" si="23"/>
        <v>2018</v>
      </c>
      <c r="C139" s="8">
        <f t="shared" si="24"/>
        <v>43235</v>
      </c>
      <c r="D139" s="260"/>
      <c r="E139" s="261">
        <v>0.93500000000000005</v>
      </c>
      <c r="F139" s="260"/>
      <c r="G139" s="262">
        <v>0.59899999999999998</v>
      </c>
      <c r="H139" s="261"/>
      <c r="I139" s="260"/>
      <c r="J139" s="261">
        <v>0.78600000000000003</v>
      </c>
      <c r="K139" s="263"/>
      <c r="L139" s="261">
        <v>0.72489999999999999</v>
      </c>
      <c r="M139" s="293">
        <f t="shared" si="18"/>
        <v>0.93500000000000005</v>
      </c>
      <c r="N139" s="293">
        <f t="shared" si="19"/>
        <v>0.59899999999999998</v>
      </c>
      <c r="O139" s="293">
        <f t="shared" si="20"/>
        <v>0.78600000000000003</v>
      </c>
      <c r="P139" s="293">
        <f t="shared" si="21"/>
        <v>0.72489999999999999</v>
      </c>
      <c r="Q139" s="257"/>
      <c r="R139" s="265">
        <f>AVERAGE(M139:N139)</f>
        <v>0.76700000000000002</v>
      </c>
    </row>
    <row r="140" spans="1:20" ht="17.45" customHeight="1" x14ac:dyDescent="0.25">
      <c r="A140" s="257">
        <f t="shared" si="22"/>
        <v>5</v>
      </c>
      <c r="B140" s="257">
        <f t="shared" si="23"/>
        <v>2018</v>
      </c>
      <c r="C140" s="9">
        <f t="shared" si="24"/>
        <v>43236</v>
      </c>
      <c r="D140" s="275">
        <v>0.79549999999999998</v>
      </c>
      <c r="E140" s="276"/>
      <c r="F140" s="275">
        <v>0.71499999999999997</v>
      </c>
      <c r="G140" s="277"/>
      <c r="H140" s="276">
        <v>0.6542</v>
      </c>
      <c r="I140" s="275">
        <v>0.7006</v>
      </c>
      <c r="J140" s="276"/>
      <c r="K140" s="278">
        <v>0.89349999999999996</v>
      </c>
      <c r="L140" s="276"/>
      <c r="M140" s="293">
        <f t="shared" si="18"/>
        <v>0.79549999999999998</v>
      </c>
      <c r="N140" s="293">
        <f t="shared" si="19"/>
        <v>0.68459999999999999</v>
      </c>
      <c r="O140" s="293">
        <f t="shared" si="20"/>
        <v>0.7006</v>
      </c>
      <c r="P140" s="293">
        <f t="shared" si="21"/>
        <v>0.89349999999999996</v>
      </c>
      <c r="Q140" s="257"/>
      <c r="R140" s="265">
        <f>AVERAGE(M140:N140)</f>
        <v>0.74004999999999999</v>
      </c>
    </row>
    <row r="141" spans="1:20" ht="17.45" customHeight="1" x14ac:dyDescent="0.25">
      <c r="A141" s="257">
        <f t="shared" si="22"/>
        <v>5</v>
      </c>
      <c r="B141" s="257">
        <f t="shared" si="23"/>
        <v>2018</v>
      </c>
      <c r="C141" s="8">
        <f t="shared" si="24"/>
        <v>43237</v>
      </c>
      <c r="D141" s="260"/>
      <c r="E141" s="261">
        <v>0.88200000000000001</v>
      </c>
      <c r="F141" s="260"/>
      <c r="G141" s="262">
        <v>0.56950000000000001</v>
      </c>
      <c r="H141" s="261"/>
      <c r="I141" s="260"/>
      <c r="J141" s="261">
        <v>0.5605</v>
      </c>
      <c r="K141" s="263"/>
      <c r="L141" s="261">
        <v>0.93320000000000003</v>
      </c>
      <c r="M141" s="293">
        <f t="shared" si="18"/>
        <v>0.88200000000000001</v>
      </c>
      <c r="N141" s="293">
        <f t="shared" si="19"/>
        <v>0.56950000000000001</v>
      </c>
      <c r="O141" s="293">
        <f t="shared" si="20"/>
        <v>0.5605</v>
      </c>
      <c r="P141" s="293">
        <f t="shared" si="21"/>
        <v>0.93320000000000003</v>
      </c>
      <c r="Q141" s="257"/>
      <c r="R141" s="265">
        <f>AVERAGE(M141:N141)</f>
        <v>0.72575000000000001</v>
      </c>
    </row>
    <row r="142" spans="1:20" ht="17.45" customHeight="1" x14ac:dyDescent="0.25">
      <c r="A142" s="257">
        <f t="shared" si="22"/>
        <v>5</v>
      </c>
      <c r="B142" s="257">
        <f t="shared" si="23"/>
        <v>2018</v>
      </c>
      <c r="C142" s="8">
        <f t="shared" si="24"/>
        <v>43238</v>
      </c>
      <c r="D142" s="260">
        <v>0.73509999999999998</v>
      </c>
      <c r="E142" s="261"/>
      <c r="F142" s="260">
        <v>0.59460000000000002</v>
      </c>
      <c r="G142" s="262"/>
      <c r="H142" s="261"/>
      <c r="I142" s="260">
        <v>0.47549999999999998</v>
      </c>
      <c r="J142" s="261"/>
      <c r="K142" s="263">
        <v>0.57850000000000001</v>
      </c>
      <c r="L142" s="261"/>
      <c r="M142" s="293">
        <f t="shared" si="18"/>
        <v>0.73509999999999998</v>
      </c>
      <c r="N142" s="293">
        <f t="shared" si="19"/>
        <v>0.59460000000000002</v>
      </c>
      <c r="O142" s="293">
        <f t="shared" si="20"/>
        <v>0.47549999999999998</v>
      </c>
      <c r="P142" s="293">
        <f t="shared" si="21"/>
        <v>0.57850000000000001</v>
      </c>
      <c r="Q142" s="257"/>
      <c r="R142" s="265">
        <f>AVERAGE(M142:N142)</f>
        <v>0.66484999999999994</v>
      </c>
      <c r="S142" s="296">
        <f>AVERAGE(L138:O142)</f>
        <v>0.72891764705882334</v>
      </c>
      <c r="T142" s="296"/>
    </row>
    <row r="143" spans="1:20" ht="17.45" customHeight="1" x14ac:dyDescent="0.25">
      <c r="A143" s="257">
        <f t="shared" si="22"/>
        <v>5</v>
      </c>
      <c r="B143" s="257">
        <f t="shared" si="23"/>
        <v>2018</v>
      </c>
      <c r="C143" s="435">
        <f t="shared" si="24"/>
        <v>43239</v>
      </c>
      <c r="D143" s="434"/>
      <c r="E143" s="436">
        <v>0.95209999999999995</v>
      </c>
      <c r="F143" s="434"/>
      <c r="G143" s="438">
        <v>0.52490000000000003</v>
      </c>
      <c r="H143" s="436"/>
      <c r="I143" s="434"/>
      <c r="J143" s="436">
        <v>0.4718</v>
      </c>
      <c r="K143" s="437"/>
      <c r="L143" s="436">
        <v>0.67249999999999999</v>
      </c>
      <c r="M143" s="440">
        <f t="shared" si="18"/>
        <v>0.95209999999999995</v>
      </c>
      <c r="N143" s="440">
        <f t="shared" si="19"/>
        <v>0.52490000000000003</v>
      </c>
      <c r="O143" s="440">
        <f t="shared" si="20"/>
        <v>0.4718</v>
      </c>
      <c r="P143" s="440">
        <f t="shared" si="21"/>
        <v>0.67249999999999999</v>
      </c>
      <c r="Q143" s="442">
        <f>AVERAGE(M143:N143)</f>
        <v>0.73849999999999993</v>
      </c>
      <c r="R143" s="445"/>
      <c r="S143" s="441"/>
      <c r="T143" s="441"/>
    </row>
    <row r="144" spans="1:20" ht="17.45" customHeight="1" x14ac:dyDescent="0.25">
      <c r="A144" s="257">
        <f t="shared" si="22"/>
        <v>5</v>
      </c>
      <c r="B144" s="257">
        <f t="shared" si="23"/>
        <v>2018</v>
      </c>
      <c r="C144" s="435">
        <f t="shared" si="24"/>
        <v>43240</v>
      </c>
      <c r="D144" s="434">
        <v>0.66890000000000005</v>
      </c>
      <c r="E144" s="436"/>
      <c r="F144" s="434"/>
      <c r="G144" s="438"/>
      <c r="H144" s="436">
        <v>0.62019999999999997</v>
      </c>
      <c r="I144" s="434">
        <v>0.4415</v>
      </c>
      <c r="J144" s="436"/>
      <c r="K144" s="437">
        <v>1.466</v>
      </c>
      <c r="L144" s="436"/>
      <c r="M144" s="440">
        <f t="shared" si="18"/>
        <v>0.66890000000000005</v>
      </c>
      <c r="N144" s="440">
        <f t="shared" si="19"/>
        <v>0.62019999999999997</v>
      </c>
      <c r="O144" s="440">
        <f t="shared" si="20"/>
        <v>0.4415</v>
      </c>
      <c r="P144" s="440">
        <f t="shared" si="21"/>
        <v>1.466</v>
      </c>
      <c r="Q144" s="442">
        <f>AVERAGE(M144:N144)</f>
        <v>0.64454999999999996</v>
      </c>
      <c r="R144" s="445"/>
      <c r="S144" s="504">
        <f>AVERAGE(L143:O144)</f>
        <v>0.62170000000000003</v>
      </c>
      <c r="T144" s="504"/>
    </row>
    <row r="145" spans="1:25" ht="17.45" customHeight="1" x14ac:dyDescent="0.25">
      <c r="A145" s="257">
        <f t="shared" si="22"/>
        <v>5</v>
      </c>
      <c r="B145" s="257">
        <f t="shared" si="23"/>
        <v>2018</v>
      </c>
      <c r="C145" s="8">
        <f t="shared" si="24"/>
        <v>43241</v>
      </c>
      <c r="D145" s="260"/>
      <c r="E145" s="261">
        <v>0.79600000000000004</v>
      </c>
      <c r="F145" s="260"/>
      <c r="G145" s="262">
        <v>0.51139999999999997</v>
      </c>
      <c r="H145" s="261"/>
      <c r="I145" s="260"/>
      <c r="J145" s="261">
        <v>0.35410000000000003</v>
      </c>
      <c r="K145" s="263"/>
      <c r="L145" s="261">
        <v>0.66459999999999997</v>
      </c>
      <c r="M145" s="293">
        <f t="shared" si="18"/>
        <v>0.79600000000000004</v>
      </c>
      <c r="N145" s="293">
        <f t="shared" si="19"/>
        <v>0.51139999999999997</v>
      </c>
      <c r="O145" s="293">
        <f t="shared" si="20"/>
        <v>0.35410000000000003</v>
      </c>
      <c r="P145" s="293">
        <f t="shared" si="21"/>
        <v>0.66459999999999997</v>
      </c>
      <c r="Q145" s="257"/>
      <c r="R145" s="265">
        <f>AVERAGE(M145:N145)</f>
        <v>0.65369999999999995</v>
      </c>
    </row>
    <row r="146" spans="1:25" ht="17.45" customHeight="1" x14ac:dyDescent="0.25">
      <c r="A146" s="257">
        <f t="shared" si="22"/>
        <v>5</v>
      </c>
      <c r="B146" s="257">
        <f t="shared" si="23"/>
        <v>2018</v>
      </c>
      <c r="C146" s="9">
        <f t="shared" si="24"/>
        <v>43242</v>
      </c>
      <c r="D146" s="275">
        <v>0.74629999999999996</v>
      </c>
      <c r="E146" s="276"/>
      <c r="F146" s="275">
        <v>0.87339999999999995</v>
      </c>
      <c r="G146" s="277"/>
      <c r="H146" s="276">
        <v>0.8327</v>
      </c>
      <c r="I146" s="275">
        <v>0.61029999999999995</v>
      </c>
      <c r="J146" s="276"/>
      <c r="K146" s="278">
        <v>0.58099999999999996</v>
      </c>
      <c r="L146" s="276"/>
      <c r="M146" s="293">
        <f t="shared" si="18"/>
        <v>0.74629999999999996</v>
      </c>
      <c r="N146" s="293">
        <f t="shared" si="19"/>
        <v>0.85304999999999997</v>
      </c>
      <c r="O146" s="293">
        <f t="shared" si="20"/>
        <v>0.61029999999999995</v>
      </c>
      <c r="P146" s="293">
        <f t="shared" si="21"/>
        <v>0.58099999999999996</v>
      </c>
      <c r="Q146" s="257"/>
      <c r="R146" s="265">
        <f>AVERAGE(M146:N146)</f>
        <v>0.79967499999999991</v>
      </c>
    </row>
    <row r="147" spans="1:25" ht="17.45" customHeight="1" x14ac:dyDescent="0.25">
      <c r="A147" s="257">
        <f t="shared" si="22"/>
        <v>5</v>
      </c>
      <c r="B147" s="257">
        <f t="shared" si="23"/>
        <v>2018</v>
      </c>
      <c r="C147" s="8">
        <f t="shared" si="24"/>
        <v>43243</v>
      </c>
      <c r="D147" s="260"/>
      <c r="E147" s="261">
        <v>0.72189999999999999</v>
      </c>
      <c r="F147" s="260"/>
      <c r="G147" s="262">
        <v>0.6976</v>
      </c>
      <c r="H147" s="261"/>
      <c r="I147" s="260"/>
      <c r="J147" s="261">
        <v>0.7228</v>
      </c>
      <c r="K147" s="263"/>
      <c r="L147" s="261">
        <v>0.79449999999999998</v>
      </c>
      <c r="M147" s="293">
        <f t="shared" si="18"/>
        <v>0.72189999999999999</v>
      </c>
      <c r="N147" s="293">
        <f t="shared" si="19"/>
        <v>0.6976</v>
      </c>
      <c r="O147" s="293">
        <f t="shared" si="20"/>
        <v>0.7228</v>
      </c>
      <c r="P147" s="293">
        <f t="shared" si="21"/>
        <v>0.79449999999999998</v>
      </c>
      <c r="Q147" s="257"/>
      <c r="R147" s="265">
        <f>AVERAGE(M147:N147)</f>
        <v>0.70974999999999999</v>
      </c>
    </row>
    <row r="148" spans="1:25" ht="17.45" customHeight="1" x14ac:dyDescent="0.25">
      <c r="A148" s="257">
        <f t="shared" si="22"/>
        <v>5</v>
      </c>
      <c r="B148" s="257">
        <f t="shared" si="23"/>
        <v>2018</v>
      </c>
      <c r="C148" s="8">
        <f t="shared" si="24"/>
        <v>43244</v>
      </c>
      <c r="D148" s="260">
        <v>0.71509999999999996</v>
      </c>
      <c r="E148" s="261"/>
      <c r="F148" s="260">
        <v>1.4450000000000001</v>
      </c>
      <c r="G148" s="262"/>
      <c r="H148" s="261"/>
      <c r="I148" s="260">
        <v>0.81759999999999999</v>
      </c>
      <c r="J148" s="261"/>
      <c r="K148" s="263">
        <v>0.73250000000000004</v>
      </c>
      <c r="L148" s="261"/>
      <c r="M148" s="293">
        <f t="shared" si="18"/>
        <v>0.71509999999999996</v>
      </c>
      <c r="N148" s="293">
        <f t="shared" si="19"/>
        <v>1.4450000000000001</v>
      </c>
      <c r="O148" s="293">
        <f t="shared" si="20"/>
        <v>0.81759999999999999</v>
      </c>
      <c r="P148" s="293">
        <f t="shared" si="21"/>
        <v>0.73250000000000004</v>
      </c>
      <c r="Q148" s="257"/>
      <c r="R148" s="265">
        <f>AVERAGE(M148:N148)</f>
        <v>1.08005</v>
      </c>
    </row>
    <row r="149" spans="1:25" ht="17.45" customHeight="1" x14ac:dyDescent="0.25">
      <c r="A149" s="257">
        <f t="shared" si="22"/>
        <v>5</v>
      </c>
      <c r="B149" s="257">
        <f t="shared" si="23"/>
        <v>2018</v>
      </c>
      <c r="C149" s="8">
        <f t="shared" si="24"/>
        <v>43245</v>
      </c>
      <c r="D149" s="260"/>
      <c r="E149" s="261">
        <v>0.65390000000000004</v>
      </c>
      <c r="F149" s="260"/>
      <c r="G149" s="262">
        <v>0.94789999999999996</v>
      </c>
      <c r="H149" s="261"/>
      <c r="I149" s="260"/>
      <c r="J149" s="261">
        <v>0.79149999999999998</v>
      </c>
      <c r="K149" s="263"/>
      <c r="L149" s="261">
        <v>0.76770000000000005</v>
      </c>
      <c r="M149" s="293">
        <f t="shared" si="18"/>
        <v>0.65390000000000004</v>
      </c>
      <c r="N149" s="293">
        <f t="shared" si="19"/>
        <v>0.94789999999999996</v>
      </c>
      <c r="O149" s="293">
        <f t="shared" si="20"/>
        <v>0.79149999999999998</v>
      </c>
      <c r="P149" s="293">
        <f t="shared" si="21"/>
        <v>0.76770000000000005</v>
      </c>
      <c r="Q149" s="257"/>
      <c r="R149" s="265">
        <f>AVERAGE(M149:N149)</f>
        <v>0.80089999999999995</v>
      </c>
      <c r="S149" s="296">
        <f>AVERAGE(L145:O149)</f>
        <v>0.75618055555555563</v>
      </c>
      <c r="T149" s="296"/>
    </row>
    <row r="150" spans="1:25" ht="17.45" customHeight="1" x14ac:dyDescent="0.25">
      <c r="A150" s="257">
        <f t="shared" si="22"/>
        <v>5</v>
      </c>
      <c r="B150" s="257">
        <f t="shared" si="23"/>
        <v>2018</v>
      </c>
      <c r="C150" s="435">
        <f t="shared" si="24"/>
        <v>43246</v>
      </c>
      <c r="D150" s="434">
        <v>0.65459999999999996</v>
      </c>
      <c r="E150" s="436"/>
      <c r="F150" s="434"/>
      <c r="G150" s="438"/>
      <c r="H150" s="436">
        <v>0.42970000000000003</v>
      </c>
      <c r="I150" s="434">
        <v>0.45469999999999999</v>
      </c>
      <c r="J150" s="436"/>
      <c r="K150" s="437">
        <v>0.49130000000000001</v>
      </c>
      <c r="L150" s="436"/>
      <c r="M150" s="440">
        <f t="shared" si="18"/>
        <v>0.65459999999999996</v>
      </c>
      <c r="N150" s="440">
        <f t="shared" si="19"/>
        <v>0.42970000000000003</v>
      </c>
      <c r="O150" s="440">
        <f t="shared" si="20"/>
        <v>0.45469999999999999</v>
      </c>
      <c r="P150" s="440">
        <f t="shared" si="21"/>
        <v>0.49130000000000001</v>
      </c>
      <c r="Q150" s="442">
        <f>AVERAGE(M150:N150)</f>
        <v>0.54215000000000002</v>
      </c>
      <c r="R150" s="445"/>
      <c r="S150" s="441"/>
      <c r="T150" s="441"/>
    </row>
    <row r="151" spans="1:25" ht="17.45" customHeight="1" x14ac:dyDescent="0.25">
      <c r="A151" s="257">
        <f t="shared" si="22"/>
        <v>5</v>
      </c>
      <c r="B151" s="257">
        <f t="shared" si="23"/>
        <v>2018</v>
      </c>
      <c r="C151" s="435">
        <f t="shared" si="24"/>
        <v>43247</v>
      </c>
      <c r="D151" s="434"/>
      <c r="E151" s="436">
        <v>0.71199999999999997</v>
      </c>
      <c r="F151" s="434"/>
      <c r="G151" s="438">
        <v>0.7218</v>
      </c>
      <c r="H151" s="436"/>
      <c r="I151" s="434"/>
      <c r="J151" s="436">
        <v>0.41899999999999998</v>
      </c>
      <c r="K151" s="437"/>
      <c r="L151" s="436">
        <v>0.503</v>
      </c>
      <c r="M151" s="440">
        <f t="shared" si="18"/>
        <v>0.71199999999999997</v>
      </c>
      <c r="N151" s="440">
        <f t="shared" si="19"/>
        <v>0.7218</v>
      </c>
      <c r="O151" s="440">
        <f t="shared" si="20"/>
        <v>0.41899999999999998</v>
      </c>
      <c r="P151" s="440">
        <f t="shared" si="21"/>
        <v>0.503</v>
      </c>
      <c r="Q151" s="442">
        <f>AVERAGE(M151:N151)</f>
        <v>0.71689999999999998</v>
      </c>
      <c r="R151" s="445"/>
      <c r="S151" s="504">
        <f>AVERAGE(L150:O151)</f>
        <v>0.55640000000000012</v>
      </c>
      <c r="T151" s="504"/>
    </row>
    <row r="152" spans="1:25" ht="17.45" customHeight="1" x14ac:dyDescent="0.25">
      <c r="A152" s="257">
        <f t="shared" si="22"/>
        <v>5</v>
      </c>
      <c r="B152" s="257">
        <f t="shared" si="23"/>
        <v>2018</v>
      </c>
      <c r="C152" s="9">
        <f t="shared" si="24"/>
        <v>43248</v>
      </c>
      <c r="D152" s="275">
        <v>0.71679999999999999</v>
      </c>
      <c r="E152" s="276"/>
      <c r="F152" s="275">
        <v>1.167</v>
      </c>
      <c r="G152" s="277"/>
      <c r="H152" s="276">
        <v>1.0900000000000001</v>
      </c>
      <c r="I152" s="275">
        <v>0.59770000000000001</v>
      </c>
      <c r="J152" s="276"/>
      <c r="K152" s="278">
        <v>0.66439999999999999</v>
      </c>
      <c r="L152" s="276"/>
      <c r="M152" s="293">
        <f t="shared" si="18"/>
        <v>0.71679999999999999</v>
      </c>
      <c r="N152" s="293">
        <f t="shared" si="19"/>
        <v>1.1285000000000001</v>
      </c>
      <c r="O152" s="293">
        <f t="shared" si="20"/>
        <v>0.59770000000000001</v>
      </c>
      <c r="P152" s="293">
        <f t="shared" si="21"/>
        <v>0.66439999999999999</v>
      </c>
      <c r="Q152" s="257"/>
      <c r="R152" s="265">
        <f>AVERAGE(M152:N152)</f>
        <v>0.92264999999999997</v>
      </c>
    </row>
    <row r="153" spans="1:25" ht="17.45" customHeight="1" x14ac:dyDescent="0.25">
      <c r="A153" s="257">
        <f t="shared" si="22"/>
        <v>5</v>
      </c>
      <c r="B153" s="257">
        <f t="shared" si="23"/>
        <v>2018</v>
      </c>
      <c r="C153" s="8">
        <f t="shared" si="24"/>
        <v>43249</v>
      </c>
      <c r="D153" s="260"/>
      <c r="E153" s="261">
        <v>1.0840000000000001</v>
      </c>
      <c r="F153" s="260"/>
      <c r="G153" s="262">
        <v>1.171</v>
      </c>
      <c r="H153" s="261"/>
      <c r="I153" s="260"/>
      <c r="J153" s="261">
        <v>0.77749999999999997</v>
      </c>
      <c r="K153" s="263"/>
      <c r="L153" s="261">
        <v>0.77390000000000003</v>
      </c>
      <c r="M153" s="293">
        <f t="shared" si="18"/>
        <v>1.0840000000000001</v>
      </c>
      <c r="N153" s="293">
        <f t="shared" si="19"/>
        <v>1.171</v>
      </c>
      <c r="O153" s="293">
        <f t="shared" si="20"/>
        <v>0.77749999999999997</v>
      </c>
      <c r="P153" s="293">
        <f t="shared" si="21"/>
        <v>0.77390000000000003</v>
      </c>
      <c r="Q153" s="257"/>
      <c r="R153" s="265">
        <f>AVERAGE(M153:N153)</f>
        <v>1.1274999999999999</v>
      </c>
      <c r="U153" s="299" t="s">
        <v>67</v>
      </c>
      <c r="V153" s="299">
        <v>2018</v>
      </c>
      <c r="W153" s="300"/>
      <c r="X153" s="300"/>
      <c r="Y153" s="300"/>
    </row>
    <row r="154" spans="1:25" ht="17.45" customHeight="1" x14ac:dyDescent="0.25">
      <c r="A154" s="257">
        <f t="shared" si="22"/>
        <v>5</v>
      </c>
      <c r="B154" s="257">
        <f t="shared" si="23"/>
        <v>2018</v>
      </c>
      <c r="C154" s="8">
        <f t="shared" si="24"/>
        <v>43250</v>
      </c>
      <c r="D154" s="260">
        <v>1.915</v>
      </c>
      <c r="E154" s="261"/>
      <c r="F154" s="260">
        <v>0.85770000000000002</v>
      </c>
      <c r="G154" s="262"/>
      <c r="H154" s="261"/>
      <c r="I154" s="260">
        <v>0.41949999999999998</v>
      </c>
      <c r="J154" s="261"/>
      <c r="K154" s="263">
        <v>0.58950000000000002</v>
      </c>
      <c r="L154" s="261"/>
      <c r="M154" s="293">
        <f t="shared" si="18"/>
        <v>1.915</v>
      </c>
      <c r="N154" s="293">
        <f t="shared" si="19"/>
        <v>0.85770000000000002</v>
      </c>
      <c r="O154" s="293">
        <f t="shared" si="20"/>
        <v>0.41949999999999998</v>
      </c>
      <c r="P154" s="293">
        <f t="shared" si="21"/>
        <v>0.58950000000000002</v>
      </c>
      <c r="Q154" s="257"/>
      <c r="R154" s="265">
        <f>AVERAGE(M154:N154)</f>
        <v>1.38635</v>
      </c>
      <c r="U154" s="301" t="s">
        <v>35</v>
      </c>
      <c r="V154" s="301" t="s">
        <v>1</v>
      </c>
      <c r="W154" s="301" t="s">
        <v>2</v>
      </c>
      <c r="X154" s="301" t="s">
        <v>9</v>
      </c>
      <c r="Y154" s="301" t="s">
        <v>12</v>
      </c>
    </row>
    <row r="155" spans="1:25" ht="17.45" customHeight="1" x14ac:dyDescent="0.25">
      <c r="A155" s="257">
        <f t="shared" si="22"/>
        <v>5</v>
      </c>
      <c r="B155" s="257">
        <f t="shared" si="23"/>
        <v>2018</v>
      </c>
      <c r="C155" s="8">
        <f t="shared" si="24"/>
        <v>43251</v>
      </c>
      <c r="D155" s="260"/>
      <c r="E155" s="261">
        <v>0.58189999999999997</v>
      </c>
      <c r="F155" s="260"/>
      <c r="G155" s="262">
        <v>0.44969999999999999</v>
      </c>
      <c r="H155" s="261"/>
      <c r="I155" s="260"/>
      <c r="J155" s="261">
        <v>0.41270000000000001</v>
      </c>
      <c r="K155" s="263"/>
      <c r="L155" s="261">
        <v>0.52400000000000002</v>
      </c>
      <c r="M155" s="293">
        <f t="shared" si="18"/>
        <v>0.58189999999999997</v>
      </c>
      <c r="N155" s="293">
        <f t="shared" si="19"/>
        <v>0.44969999999999999</v>
      </c>
      <c r="O155" s="293">
        <f t="shared" si="20"/>
        <v>0.41270000000000001</v>
      </c>
      <c r="P155" s="293">
        <f t="shared" si="21"/>
        <v>0.52400000000000002</v>
      </c>
      <c r="Q155" s="257"/>
      <c r="R155" s="265">
        <f>AVERAGE(M155:N155)</f>
        <v>0.51580000000000004</v>
      </c>
      <c r="U155" s="302" t="s">
        <v>58</v>
      </c>
      <c r="V155" s="303">
        <f>AVERAGE(D125:E155)</f>
        <v>0.88121290322580648</v>
      </c>
      <c r="W155" s="303">
        <f>AVERAGE(F125:H155)</f>
        <v>0.84896944444444455</v>
      </c>
      <c r="X155" s="303">
        <f>AVERAGE(I125:J155)</f>
        <v>0.6891967741935483</v>
      </c>
      <c r="Y155" s="303">
        <f>AVERAGE(K125:L155)</f>
        <v>0.86710322580645172</v>
      </c>
    </row>
    <row r="156" spans="1:25" ht="17.45" customHeight="1" x14ac:dyDescent="0.25">
      <c r="A156" s="257">
        <f t="shared" si="22"/>
        <v>6</v>
      </c>
      <c r="B156" s="257">
        <f t="shared" si="23"/>
        <v>2018</v>
      </c>
      <c r="C156" s="8">
        <f t="shared" si="24"/>
        <v>43252</v>
      </c>
      <c r="D156" s="260">
        <v>0.95740000000000003</v>
      </c>
      <c r="E156" s="261"/>
      <c r="F156" s="260">
        <v>1.996</v>
      </c>
      <c r="G156" s="262"/>
      <c r="H156" s="261"/>
      <c r="I156" s="260">
        <v>0.72960000000000003</v>
      </c>
      <c r="J156" s="261"/>
      <c r="K156" s="263">
        <v>0.85809999999999997</v>
      </c>
      <c r="L156" s="261"/>
      <c r="M156" s="293">
        <f t="shared" si="18"/>
        <v>0.95740000000000003</v>
      </c>
      <c r="N156" s="293">
        <f t="shared" si="19"/>
        <v>1.996</v>
      </c>
      <c r="O156" s="293">
        <f t="shared" si="20"/>
        <v>0.72960000000000003</v>
      </c>
      <c r="P156" s="293">
        <f t="shared" si="21"/>
        <v>0.85809999999999997</v>
      </c>
      <c r="Q156" s="257"/>
      <c r="R156" s="265">
        <f>AVERAGE(M156:N156)</f>
        <v>1.4767000000000001</v>
      </c>
      <c r="S156" s="296">
        <f>AVERAGE(L152:O156)</f>
        <v>0.88781764705882338</v>
      </c>
      <c r="T156" s="296"/>
      <c r="U156" s="302" t="s">
        <v>59</v>
      </c>
      <c r="V156" s="303">
        <f>MAX(D125:E155)</f>
        <v>1.915</v>
      </c>
      <c r="W156" s="303">
        <f>MAX(F125:H155)</f>
        <v>1.552</v>
      </c>
      <c r="X156" s="303">
        <f>MAX(I125:J155)</f>
        <v>1.8069999999999999</v>
      </c>
      <c r="Y156" s="303">
        <f>MAX(K125:L155)</f>
        <v>1.8520000000000001</v>
      </c>
    </row>
    <row r="157" spans="1:25" ht="17.45" customHeight="1" thickBot="1" x14ac:dyDescent="0.3">
      <c r="A157" s="257">
        <f t="shared" si="22"/>
        <v>6</v>
      </c>
      <c r="B157" s="257">
        <f t="shared" si="23"/>
        <v>2018</v>
      </c>
      <c r="C157" s="435">
        <f t="shared" si="24"/>
        <v>43253</v>
      </c>
      <c r="D157" s="434"/>
      <c r="E157" s="436">
        <v>1.522</v>
      </c>
      <c r="F157" s="434"/>
      <c r="G157" s="438">
        <v>1.9650000000000001</v>
      </c>
      <c r="H157" s="436"/>
      <c r="I157" s="434"/>
      <c r="J157" s="436">
        <v>0.99429999999999996</v>
      </c>
      <c r="K157" s="437"/>
      <c r="L157" s="436">
        <v>1.1459999999999999</v>
      </c>
      <c r="M157" s="440">
        <f t="shared" si="18"/>
        <v>1.522</v>
      </c>
      <c r="N157" s="440">
        <f t="shared" si="19"/>
        <v>1.9650000000000001</v>
      </c>
      <c r="O157" s="440">
        <f t="shared" si="20"/>
        <v>0.99429999999999996</v>
      </c>
      <c r="P157" s="440">
        <f t="shared" si="21"/>
        <v>1.1459999999999999</v>
      </c>
      <c r="Q157" s="442">
        <f>AVERAGE(M157:N157)</f>
        <v>1.7435</v>
      </c>
      <c r="R157" s="445"/>
      <c r="S157" s="441"/>
      <c r="T157" s="441"/>
      <c r="U157" s="304" t="s">
        <v>126</v>
      </c>
      <c r="V157" s="305">
        <f>COUNTIF(D125:E155,"&gt;=2.5")</f>
        <v>0</v>
      </c>
      <c r="W157" s="305">
        <f>COUNTIF(F125:G155,"&gt;=2.5")</f>
        <v>0</v>
      </c>
      <c r="X157" s="305">
        <f>COUNTIF(I125:J155,"&gt;=2.5")</f>
        <v>0</v>
      </c>
      <c r="Y157" s="305">
        <f>COUNTIF(I125:J155,"&gt;=2.5")</f>
        <v>0</v>
      </c>
    </row>
    <row r="158" spans="1:25" ht="17.45" customHeight="1" thickBot="1" x14ac:dyDescent="0.3">
      <c r="A158" s="257">
        <f t="shared" si="22"/>
        <v>6</v>
      </c>
      <c r="B158" s="257">
        <f t="shared" si="23"/>
        <v>2018</v>
      </c>
      <c r="C158" s="435">
        <f t="shared" si="24"/>
        <v>43254</v>
      </c>
      <c r="D158" s="434">
        <v>0.80330000000000001</v>
      </c>
      <c r="E158" s="436"/>
      <c r="F158" s="434">
        <v>0.92759999999999998</v>
      </c>
      <c r="G158" s="438"/>
      <c r="H158" s="436">
        <v>0.89800000000000002</v>
      </c>
      <c r="I158" s="434">
        <v>0.64490000000000003</v>
      </c>
      <c r="J158" s="436"/>
      <c r="K158" s="437">
        <v>0.62870000000000004</v>
      </c>
      <c r="L158" s="436"/>
      <c r="M158" s="440">
        <f t="shared" si="18"/>
        <v>0.80330000000000001</v>
      </c>
      <c r="N158" s="440">
        <f t="shared" si="19"/>
        <v>0.91280000000000006</v>
      </c>
      <c r="O158" s="440">
        <f t="shared" si="20"/>
        <v>0.64490000000000003</v>
      </c>
      <c r="P158" s="440">
        <f t="shared" si="21"/>
        <v>0.62870000000000004</v>
      </c>
      <c r="Q158" s="442">
        <f>AVERAGE(M158:N158)</f>
        <v>0.85804999999999998</v>
      </c>
      <c r="R158" s="445"/>
      <c r="S158" s="504">
        <f>AVERAGE(L157:O158)</f>
        <v>1.1411857142857142</v>
      </c>
      <c r="T158" s="504"/>
      <c r="Y158" s="136">
        <f>AVERAGE(V155:Y155)</f>
        <v>0.82162058691756279</v>
      </c>
    </row>
    <row r="159" spans="1:25" ht="17.45" customHeight="1" x14ac:dyDescent="0.25">
      <c r="A159" s="257">
        <f t="shared" si="22"/>
        <v>6</v>
      </c>
      <c r="B159" s="257">
        <f t="shared" si="23"/>
        <v>2018</v>
      </c>
      <c r="C159" s="8">
        <f t="shared" si="24"/>
        <v>43255</v>
      </c>
      <c r="D159" s="260"/>
      <c r="E159" s="261">
        <v>0.86409999999999998</v>
      </c>
      <c r="F159" s="260"/>
      <c r="G159" s="262">
        <v>1.044</v>
      </c>
      <c r="H159" s="261"/>
      <c r="I159" s="260"/>
      <c r="J159" s="261">
        <v>0.81120000000000003</v>
      </c>
      <c r="K159" s="263"/>
      <c r="L159" s="261">
        <v>1.1299999999999999</v>
      </c>
      <c r="M159" s="293">
        <f t="shared" ref="M159:M222" si="25">IFERROR(AVERAGE(D159:E159),"")</f>
        <v>0.86409999999999998</v>
      </c>
      <c r="N159" s="293">
        <f t="shared" ref="N159:N222" si="26">IFERROR(AVERAGE(F159:H159),"")</f>
        <v>1.044</v>
      </c>
      <c r="O159" s="293">
        <f t="shared" ref="O159:O222" si="27">IFERROR(AVERAGE(I159:J159),"")</f>
        <v>0.81120000000000003</v>
      </c>
      <c r="P159" s="293">
        <f t="shared" ref="P159:P222" si="28">IFERROR(AVERAGE(K159:L159),"")</f>
        <v>1.1299999999999999</v>
      </c>
      <c r="Q159" s="257"/>
      <c r="R159" s="265">
        <f>AVERAGE(M159:N159)</f>
        <v>0.95405000000000006</v>
      </c>
    </row>
    <row r="160" spans="1:25" ht="17.45" customHeight="1" x14ac:dyDescent="0.25">
      <c r="A160" s="257">
        <f t="shared" si="22"/>
        <v>6</v>
      </c>
      <c r="B160" s="257">
        <f t="shared" si="23"/>
        <v>2018</v>
      </c>
      <c r="C160" s="8">
        <f t="shared" si="24"/>
        <v>43256</v>
      </c>
      <c r="D160" s="260">
        <v>1.1080000000000001</v>
      </c>
      <c r="E160" s="261"/>
      <c r="F160" s="260">
        <v>0.80910000000000004</v>
      </c>
      <c r="G160" s="262"/>
      <c r="H160" s="261"/>
      <c r="I160" s="260">
        <v>0.74160000000000004</v>
      </c>
      <c r="J160" s="261"/>
      <c r="K160" s="263">
        <v>1.506</v>
      </c>
      <c r="L160" s="261"/>
      <c r="M160" s="293">
        <f t="shared" si="25"/>
        <v>1.1080000000000001</v>
      </c>
      <c r="N160" s="293">
        <f t="shared" si="26"/>
        <v>0.80910000000000004</v>
      </c>
      <c r="O160" s="293">
        <f t="shared" si="27"/>
        <v>0.74160000000000004</v>
      </c>
      <c r="P160" s="293">
        <f t="shared" si="28"/>
        <v>1.506</v>
      </c>
      <c r="Q160" s="257"/>
      <c r="R160" s="265">
        <f>AVERAGE(M160:N160)</f>
        <v>0.95855000000000001</v>
      </c>
    </row>
    <row r="161" spans="1:20" ht="17.45" customHeight="1" x14ac:dyDescent="0.25">
      <c r="A161" s="257">
        <f t="shared" si="22"/>
        <v>6</v>
      </c>
      <c r="B161" s="257">
        <f t="shared" si="23"/>
        <v>2018</v>
      </c>
      <c r="C161" s="8">
        <f t="shared" si="24"/>
        <v>43257</v>
      </c>
      <c r="D161" s="260"/>
      <c r="E161" s="261">
        <v>1.19</v>
      </c>
      <c r="F161" s="260"/>
      <c r="G161" s="262">
        <v>1.7809999999999999</v>
      </c>
      <c r="H161" s="261"/>
      <c r="I161" s="260"/>
      <c r="J161" s="261">
        <v>0.60070000000000001</v>
      </c>
      <c r="K161" s="263"/>
      <c r="L161" s="261">
        <v>0.85880000000000001</v>
      </c>
      <c r="M161" s="293">
        <f t="shared" si="25"/>
        <v>1.19</v>
      </c>
      <c r="N161" s="293">
        <f t="shared" si="26"/>
        <v>1.7809999999999999</v>
      </c>
      <c r="O161" s="293">
        <f t="shared" si="27"/>
        <v>0.60070000000000001</v>
      </c>
      <c r="P161" s="293">
        <f t="shared" si="28"/>
        <v>0.85880000000000001</v>
      </c>
      <c r="Q161" s="257"/>
      <c r="R161" s="265">
        <f>AVERAGE(M161:N161)</f>
        <v>1.4855</v>
      </c>
    </row>
    <row r="162" spans="1:20" ht="17.45" customHeight="1" x14ac:dyDescent="0.25">
      <c r="A162" s="257">
        <f t="shared" si="22"/>
        <v>6</v>
      </c>
      <c r="B162" s="257">
        <f t="shared" si="23"/>
        <v>2018</v>
      </c>
      <c r="C162" s="8">
        <f t="shared" si="24"/>
        <v>43258</v>
      </c>
      <c r="D162" s="260">
        <v>0.83240000000000003</v>
      </c>
      <c r="E162" s="261"/>
      <c r="F162" s="260"/>
      <c r="G162" s="262"/>
      <c r="H162" s="261">
        <v>1.04</v>
      </c>
      <c r="I162" s="260">
        <v>0.82840000000000003</v>
      </c>
      <c r="J162" s="261"/>
      <c r="K162" s="263">
        <v>0.93389999999999995</v>
      </c>
      <c r="L162" s="261"/>
      <c r="M162" s="293">
        <f t="shared" si="25"/>
        <v>0.83240000000000003</v>
      </c>
      <c r="N162" s="293">
        <f t="shared" si="26"/>
        <v>1.04</v>
      </c>
      <c r="O162" s="293">
        <f t="shared" si="27"/>
        <v>0.82840000000000003</v>
      </c>
      <c r="P162" s="293">
        <f t="shared" si="28"/>
        <v>0.93389999999999995</v>
      </c>
      <c r="Q162" s="257"/>
      <c r="R162" s="265">
        <f>AVERAGE(M162:N162)</f>
        <v>0.93620000000000003</v>
      </c>
    </row>
    <row r="163" spans="1:20" ht="17.45" customHeight="1" x14ac:dyDescent="0.25">
      <c r="A163" s="257">
        <f t="shared" si="22"/>
        <v>6</v>
      </c>
      <c r="B163" s="257">
        <f t="shared" si="23"/>
        <v>2018</v>
      </c>
      <c r="C163" s="8">
        <f t="shared" si="24"/>
        <v>43259</v>
      </c>
      <c r="D163" s="260"/>
      <c r="E163" s="261">
        <v>1.252</v>
      </c>
      <c r="F163" s="260"/>
      <c r="G163" s="262">
        <v>1.899</v>
      </c>
      <c r="H163" s="261"/>
      <c r="I163" s="260"/>
      <c r="J163" s="261">
        <v>0.9889</v>
      </c>
      <c r="K163" s="263"/>
      <c r="L163" s="261">
        <v>1.32</v>
      </c>
      <c r="M163" s="293">
        <f t="shared" si="25"/>
        <v>1.252</v>
      </c>
      <c r="N163" s="293">
        <f t="shared" si="26"/>
        <v>1.899</v>
      </c>
      <c r="O163" s="293">
        <f t="shared" si="27"/>
        <v>0.9889</v>
      </c>
      <c r="P163" s="293">
        <f t="shared" si="28"/>
        <v>1.32</v>
      </c>
      <c r="Q163" s="257"/>
      <c r="R163" s="265">
        <f>AVERAGE(M163:N163)</f>
        <v>1.5754999999999999</v>
      </c>
      <c r="S163" s="296">
        <f>AVERAGE(L159:O163)</f>
        <v>1.0610666666666668</v>
      </c>
      <c r="T163" s="296"/>
    </row>
    <row r="164" spans="1:20" ht="17.45" customHeight="1" x14ac:dyDescent="0.25">
      <c r="A164" s="257">
        <f t="shared" si="22"/>
        <v>6</v>
      </c>
      <c r="B164" s="257">
        <f t="shared" si="23"/>
        <v>2018</v>
      </c>
      <c r="C164" s="435">
        <f t="shared" si="24"/>
        <v>43260</v>
      </c>
      <c r="D164" s="434">
        <v>1.117</v>
      </c>
      <c r="E164" s="436"/>
      <c r="F164" s="434">
        <v>1.1439999999999999</v>
      </c>
      <c r="G164" s="438"/>
      <c r="H164" s="436">
        <v>1.0880000000000001</v>
      </c>
      <c r="I164" s="434">
        <v>0.90710000000000002</v>
      </c>
      <c r="J164" s="436"/>
      <c r="K164" s="437">
        <v>0.95630000000000004</v>
      </c>
      <c r="L164" s="436"/>
      <c r="M164" s="440">
        <f t="shared" si="25"/>
        <v>1.117</v>
      </c>
      <c r="N164" s="440">
        <f t="shared" si="26"/>
        <v>1.1160000000000001</v>
      </c>
      <c r="O164" s="440">
        <f t="shared" si="27"/>
        <v>0.90710000000000002</v>
      </c>
      <c r="P164" s="440">
        <f t="shared" si="28"/>
        <v>0.95630000000000004</v>
      </c>
      <c r="Q164" s="442">
        <f>AVERAGE(M164:N164)</f>
        <v>1.1165</v>
      </c>
      <c r="R164" s="445"/>
      <c r="S164" s="441"/>
      <c r="T164" s="441"/>
    </row>
    <row r="165" spans="1:20" ht="17.45" customHeight="1" x14ac:dyDescent="0.25">
      <c r="A165" s="257">
        <f t="shared" si="22"/>
        <v>6</v>
      </c>
      <c r="B165" s="257">
        <f t="shared" si="23"/>
        <v>2018</v>
      </c>
      <c r="C165" s="435">
        <f t="shared" si="24"/>
        <v>43261</v>
      </c>
      <c r="D165" s="434"/>
      <c r="E165" s="436">
        <v>0.89319999999999999</v>
      </c>
      <c r="F165" s="434"/>
      <c r="G165" s="438">
        <v>0.73060000000000003</v>
      </c>
      <c r="H165" s="436"/>
      <c r="I165" s="434"/>
      <c r="J165" s="436">
        <v>0.73809999999999998</v>
      </c>
      <c r="K165" s="437"/>
      <c r="L165" s="436">
        <v>0.79100000000000004</v>
      </c>
      <c r="M165" s="440">
        <f t="shared" si="25"/>
        <v>0.89319999999999999</v>
      </c>
      <c r="N165" s="440">
        <f t="shared" si="26"/>
        <v>0.73060000000000003</v>
      </c>
      <c r="O165" s="440">
        <f t="shared" si="27"/>
        <v>0.73809999999999998</v>
      </c>
      <c r="P165" s="440">
        <f t="shared" si="28"/>
        <v>0.79100000000000004</v>
      </c>
      <c r="Q165" s="442">
        <f>AVERAGE(M165:N165)</f>
        <v>0.81190000000000007</v>
      </c>
      <c r="R165" s="445"/>
      <c r="S165" s="504">
        <f>AVERAGE(L164:O165)</f>
        <v>0.89900000000000002</v>
      </c>
      <c r="T165" s="504"/>
    </row>
    <row r="166" spans="1:20" ht="17.45" customHeight="1" x14ac:dyDescent="0.25">
      <c r="A166" s="257">
        <f t="shared" si="22"/>
        <v>6</v>
      </c>
      <c r="B166" s="257">
        <f t="shared" si="23"/>
        <v>2018</v>
      </c>
      <c r="C166" s="8">
        <f t="shared" si="24"/>
        <v>43262</v>
      </c>
      <c r="D166" s="260">
        <v>1.409</v>
      </c>
      <c r="E166" s="261"/>
      <c r="F166" s="260">
        <v>1.8169999999999999</v>
      </c>
      <c r="G166" s="262"/>
      <c r="H166" s="261"/>
      <c r="I166" s="260">
        <v>1.2470000000000001</v>
      </c>
      <c r="J166" s="261"/>
      <c r="K166" s="263">
        <v>1.113</v>
      </c>
      <c r="L166" s="261"/>
      <c r="M166" s="293">
        <f t="shared" si="25"/>
        <v>1.409</v>
      </c>
      <c r="N166" s="293">
        <f t="shared" si="26"/>
        <v>1.8169999999999999</v>
      </c>
      <c r="O166" s="293">
        <f t="shared" si="27"/>
        <v>1.2470000000000001</v>
      </c>
      <c r="P166" s="293">
        <f t="shared" si="28"/>
        <v>1.113</v>
      </c>
      <c r="Q166" s="257"/>
      <c r="R166" s="265">
        <f>AVERAGE(M166:N166)</f>
        <v>1.613</v>
      </c>
    </row>
    <row r="167" spans="1:20" ht="17.45" customHeight="1" x14ac:dyDescent="0.25">
      <c r="A167" s="257">
        <f t="shared" si="22"/>
        <v>6</v>
      </c>
      <c r="B167" s="257">
        <f t="shared" si="23"/>
        <v>2018</v>
      </c>
      <c r="C167" s="8">
        <f t="shared" si="24"/>
        <v>43263</v>
      </c>
      <c r="D167" s="260"/>
      <c r="E167" s="19">
        <v>8.9730000000000008</v>
      </c>
      <c r="F167" s="260"/>
      <c r="G167" s="262">
        <v>1.321</v>
      </c>
      <c r="H167" s="261"/>
      <c r="I167" s="260"/>
      <c r="J167" s="261">
        <v>1.2629999999999999</v>
      </c>
      <c r="K167" s="263"/>
      <c r="L167" s="261">
        <v>1.4770000000000001</v>
      </c>
      <c r="M167" s="288"/>
      <c r="N167" s="293">
        <f t="shared" si="26"/>
        <v>1.321</v>
      </c>
      <c r="O167" s="293">
        <f t="shared" si="27"/>
        <v>1.2629999999999999</v>
      </c>
      <c r="P167" s="293">
        <f t="shared" si="28"/>
        <v>1.4770000000000001</v>
      </c>
      <c r="Q167" s="257"/>
      <c r="R167" s="265">
        <f>AVERAGE(M167:N167)</f>
        <v>1.321</v>
      </c>
      <c r="S167" s="291" t="s">
        <v>26</v>
      </c>
      <c r="T167" s="291"/>
    </row>
    <row r="168" spans="1:20" ht="17.45" customHeight="1" x14ac:dyDescent="0.25">
      <c r="A168" s="257">
        <f t="shared" si="22"/>
        <v>6</v>
      </c>
      <c r="B168" s="257">
        <f t="shared" si="23"/>
        <v>2018</v>
      </c>
      <c r="C168" s="8">
        <f t="shared" si="24"/>
        <v>43264</v>
      </c>
      <c r="D168" s="260">
        <v>1.631</v>
      </c>
      <c r="E168" s="261"/>
      <c r="F168" s="260"/>
      <c r="G168" s="262"/>
      <c r="H168" s="261">
        <v>1.337</v>
      </c>
      <c r="I168" s="260">
        <v>1.141</v>
      </c>
      <c r="J168" s="261"/>
      <c r="K168" s="263">
        <v>1.133</v>
      </c>
      <c r="L168" s="261"/>
      <c r="M168" s="293">
        <f t="shared" si="25"/>
        <v>1.631</v>
      </c>
      <c r="N168" s="293">
        <f t="shared" si="26"/>
        <v>1.337</v>
      </c>
      <c r="O168" s="293">
        <f t="shared" si="27"/>
        <v>1.141</v>
      </c>
      <c r="P168" s="293">
        <f t="shared" si="28"/>
        <v>1.133</v>
      </c>
      <c r="Q168" s="257"/>
      <c r="R168" s="265">
        <f>AVERAGE(M168:N168)</f>
        <v>1.484</v>
      </c>
    </row>
    <row r="169" spans="1:20" ht="17.45" customHeight="1" x14ac:dyDescent="0.25">
      <c r="A169" s="257">
        <f t="shared" si="22"/>
        <v>6</v>
      </c>
      <c r="B169" s="257">
        <f t="shared" si="23"/>
        <v>2018</v>
      </c>
      <c r="C169" s="8">
        <f t="shared" si="24"/>
        <v>43265</v>
      </c>
      <c r="D169" s="260"/>
      <c r="E169" s="261">
        <v>1.304</v>
      </c>
      <c r="F169" s="260"/>
      <c r="G169" s="262">
        <v>1.167</v>
      </c>
      <c r="H169" s="261"/>
      <c r="I169" s="260"/>
      <c r="J169" s="261">
        <v>1.024</v>
      </c>
      <c r="K169" s="263"/>
      <c r="L169" s="261">
        <v>1.1180000000000001</v>
      </c>
      <c r="M169" s="293">
        <f t="shared" si="25"/>
        <v>1.304</v>
      </c>
      <c r="N169" s="293">
        <f t="shared" si="26"/>
        <v>1.167</v>
      </c>
      <c r="O169" s="293">
        <f t="shared" si="27"/>
        <v>1.024</v>
      </c>
      <c r="P169" s="293">
        <f t="shared" si="28"/>
        <v>1.1180000000000001</v>
      </c>
      <c r="Q169" s="257"/>
      <c r="R169" s="265">
        <f>AVERAGE(M169:N169)</f>
        <v>1.2355</v>
      </c>
    </row>
    <row r="170" spans="1:20" ht="17.45" customHeight="1" x14ac:dyDescent="0.25">
      <c r="A170" s="257">
        <f t="shared" si="22"/>
        <v>6</v>
      </c>
      <c r="B170" s="257">
        <f t="shared" si="23"/>
        <v>2018</v>
      </c>
      <c r="C170" s="9">
        <f t="shared" si="24"/>
        <v>43266</v>
      </c>
      <c r="D170" s="275">
        <v>1.107</v>
      </c>
      <c r="E170" s="276"/>
      <c r="F170" s="275">
        <v>1.147</v>
      </c>
      <c r="G170" s="277"/>
      <c r="H170" s="276">
        <v>1.2989999999999999</v>
      </c>
      <c r="I170" s="275">
        <v>0.86109999999999998</v>
      </c>
      <c r="J170" s="276"/>
      <c r="K170" s="278">
        <v>0.94310000000000005</v>
      </c>
      <c r="L170" s="276"/>
      <c r="M170" s="293">
        <f t="shared" si="25"/>
        <v>1.107</v>
      </c>
      <c r="N170" s="293">
        <f t="shared" si="26"/>
        <v>1.2229999999999999</v>
      </c>
      <c r="O170" s="293">
        <f t="shared" si="27"/>
        <v>0.86109999999999998</v>
      </c>
      <c r="P170" s="293">
        <f t="shared" si="28"/>
        <v>0.94310000000000005</v>
      </c>
      <c r="Q170" s="257"/>
      <c r="R170" s="265">
        <f>AVERAGE(M170:N170)</f>
        <v>1.165</v>
      </c>
      <c r="S170" s="296">
        <f>AVERAGE(L166:O170)</f>
        <v>1.2779437499999999</v>
      </c>
      <c r="T170" s="296"/>
    </row>
    <row r="171" spans="1:20" ht="17.45" customHeight="1" x14ac:dyDescent="0.25">
      <c r="A171" s="257">
        <f t="shared" si="22"/>
        <v>6</v>
      </c>
      <c r="B171" s="257">
        <f t="shared" si="23"/>
        <v>2018</v>
      </c>
      <c r="C171" s="435">
        <f t="shared" si="24"/>
        <v>43267</v>
      </c>
      <c r="D171" s="434"/>
      <c r="E171" s="436">
        <v>0.78659999999999997</v>
      </c>
      <c r="F171" s="434"/>
      <c r="G171" s="438">
        <v>0.5121</v>
      </c>
      <c r="H171" s="436"/>
      <c r="I171" s="434"/>
      <c r="J171" s="436">
        <v>0.3296</v>
      </c>
      <c r="K171" s="437"/>
      <c r="L171" s="436">
        <v>0.56820000000000004</v>
      </c>
      <c r="M171" s="440">
        <f t="shared" si="25"/>
        <v>0.78659999999999997</v>
      </c>
      <c r="N171" s="440">
        <f t="shared" si="26"/>
        <v>0.5121</v>
      </c>
      <c r="O171" s="440">
        <f t="shared" si="27"/>
        <v>0.3296</v>
      </c>
      <c r="P171" s="440">
        <f t="shared" si="28"/>
        <v>0.56820000000000004</v>
      </c>
      <c r="Q171" s="442">
        <f>AVERAGE(M171:N171)</f>
        <v>0.64934999999999998</v>
      </c>
      <c r="R171" s="445"/>
      <c r="S171" s="441"/>
      <c r="T171" s="441"/>
    </row>
    <row r="172" spans="1:20" ht="17.45" customHeight="1" x14ac:dyDescent="0.25">
      <c r="A172" s="257">
        <f t="shared" si="22"/>
        <v>6</v>
      </c>
      <c r="B172" s="257">
        <f t="shared" si="23"/>
        <v>2018</v>
      </c>
      <c r="C172" s="435">
        <f t="shared" si="24"/>
        <v>43268</v>
      </c>
      <c r="D172" s="434">
        <v>0.79700000000000004</v>
      </c>
      <c r="E172" s="436"/>
      <c r="F172" s="434">
        <v>0.495</v>
      </c>
      <c r="G172" s="438"/>
      <c r="H172" s="436"/>
      <c r="I172" s="434">
        <v>0.23100000000000001</v>
      </c>
      <c r="J172" s="436"/>
      <c r="K172" s="437">
        <v>0.374</v>
      </c>
      <c r="L172" s="436"/>
      <c r="M172" s="440">
        <f t="shared" si="25"/>
        <v>0.79700000000000004</v>
      </c>
      <c r="N172" s="440">
        <f t="shared" si="26"/>
        <v>0.495</v>
      </c>
      <c r="O172" s="440">
        <f t="shared" si="27"/>
        <v>0.23100000000000001</v>
      </c>
      <c r="P172" s="440">
        <f t="shared" si="28"/>
        <v>0.374</v>
      </c>
      <c r="Q172" s="442">
        <f>AVERAGE(M172:N172)</f>
        <v>0.64600000000000002</v>
      </c>
      <c r="R172" s="445"/>
      <c r="S172" s="504">
        <f>AVERAGE(L171:O172)</f>
        <v>0.53135714285714286</v>
      </c>
      <c r="T172" s="504"/>
    </row>
    <row r="173" spans="1:20" ht="17.45" customHeight="1" x14ac:dyDescent="0.25">
      <c r="A173" s="257">
        <f t="shared" si="22"/>
        <v>6</v>
      </c>
      <c r="B173" s="257">
        <f t="shared" si="23"/>
        <v>2018</v>
      </c>
      <c r="C173" s="8">
        <f t="shared" si="24"/>
        <v>43269</v>
      </c>
      <c r="D173" s="260"/>
      <c r="E173" s="261">
        <v>0.61080000000000001</v>
      </c>
      <c r="F173" s="260"/>
      <c r="G173" s="262">
        <v>0.79190000000000005</v>
      </c>
      <c r="H173" s="261"/>
      <c r="I173" s="260"/>
      <c r="J173" s="261">
        <v>0.63500000000000001</v>
      </c>
      <c r="K173" s="263"/>
      <c r="L173" s="261">
        <v>0.67710000000000004</v>
      </c>
      <c r="M173" s="293">
        <f t="shared" si="25"/>
        <v>0.61080000000000001</v>
      </c>
      <c r="N173" s="293">
        <f t="shared" si="26"/>
        <v>0.79190000000000005</v>
      </c>
      <c r="O173" s="293">
        <f t="shared" si="27"/>
        <v>0.63500000000000001</v>
      </c>
      <c r="P173" s="293">
        <f t="shared" si="28"/>
        <v>0.67710000000000004</v>
      </c>
      <c r="Q173" s="257"/>
      <c r="R173" s="265">
        <f>AVERAGE(M173:N173)</f>
        <v>0.70135000000000003</v>
      </c>
    </row>
    <row r="174" spans="1:20" ht="17.45" customHeight="1" x14ac:dyDescent="0.25">
      <c r="A174" s="257">
        <f t="shared" si="22"/>
        <v>6</v>
      </c>
      <c r="B174" s="257">
        <f t="shared" si="23"/>
        <v>2018</v>
      </c>
      <c r="C174" s="8">
        <f t="shared" si="24"/>
        <v>43270</v>
      </c>
      <c r="D174" s="260">
        <v>0.95499999999999996</v>
      </c>
      <c r="E174" s="261"/>
      <c r="F174" s="260"/>
      <c r="G174" s="262"/>
      <c r="H174" s="261">
        <v>1.0369999999999999</v>
      </c>
      <c r="I174" s="260">
        <v>0.6452</v>
      </c>
      <c r="J174" s="261"/>
      <c r="K174" s="263">
        <v>0.72699999999999998</v>
      </c>
      <c r="L174" s="261"/>
      <c r="M174" s="293">
        <f t="shared" si="25"/>
        <v>0.95499999999999996</v>
      </c>
      <c r="N174" s="293">
        <f t="shared" si="26"/>
        <v>1.0369999999999999</v>
      </c>
      <c r="O174" s="293">
        <f t="shared" si="27"/>
        <v>0.6452</v>
      </c>
      <c r="P174" s="293">
        <f t="shared" si="28"/>
        <v>0.72699999999999998</v>
      </c>
      <c r="Q174" s="257"/>
      <c r="R174" s="265">
        <f>AVERAGE(M174:N174)</f>
        <v>0.996</v>
      </c>
    </row>
    <row r="175" spans="1:20" ht="17.45" customHeight="1" x14ac:dyDescent="0.25">
      <c r="A175" s="257">
        <f t="shared" si="22"/>
        <v>6</v>
      </c>
      <c r="B175" s="257">
        <f t="shared" si="23"/>
        <v>2018</v>
      </c>
      <c r="C175" s="8">
        <f t="shared" si="24"/>
        <v>43271</v>
      </c>
      <c r="D175" s="260"/>
      <c r="E175" s="261">
        <v>1.117</v>
      </c>
      <c r="F175" s="260"/>
      <c r="G175" s="262">
        <v>1.246</v>
      </c>
      <c r="H175" s="261"/>
      <c r="I175" s="260"/>
      <c r="J175" s="261">
        <v>0.89329999999999998</v>
      </c>
      <c r="K175" s="263"/>
      <c r="L175" s="261">
        <v>0.98919999999999997</v>
      </c>
      <c r="M175" s="293">
        <f t="shared" si="25"/>
        <v>1.117</v>
      </c>
      <c r="N175" s="293">
        <f t="shared" si="26"/>
        <v>1.246</v>
      </c>
      <c r="O175" s="293">
        <f t="shared" si="27"/>
        <v>0.89329999999999998</v>
      </c>
      <c r="P175" s="293">
        <f t="shared" si="28"/>
        <v>0.98919999999999997</v>
      </c>
      <c r="Q175" s="257"/>
      <c r="R175" s="265">
        <f>AVERAGE(M175:N175)</f>
        <v>1.1815</v>
      </c>
    </row>
    <row r="176" spans="1:20" ht="17.45" customHeight="1" x14ac:dyDescent="0.25">
      <c r="A176" s="257">
        <f t="shared" si="22"/>
        <v>6</v>
      </c>
      <c r="B176" s="257">
        <f t="shared" si="23"/>
        <v>2018</v>
      </c>
      <c r="C176" s="9">
        <f t="shared" si="24"/>
        <v>43272</v>
      </c>
      <c r="D176" s="275">
        <v>1.8240000000000001</v>
      </c>
      <c r="E176" s="276"/>
      <c r="F176" s="275">
        <v>1.2609999999999999</v>
      </c>
      <c r="G176" s="277"/>
      <c r="H176" s="276">
        <v>1.2410000000000001</v>
      </c>
      <c r="I176" s="275">
        <v>1.2350000000000001</v>
      </c>
      <c r="J176" s="276"/>
      <c r="K176" s="278">
        <v>1.224</v>
      </c>
      <c r="L176" s="276"/>
      <c r="M176" s="293">
        <f t="shared" si="25"/>
        <v>1.8240000000000001</v>
      </c>
      <c r="N176" s="293">
        <f t="shared" si="26"/>
        <v>1.2509999999999999</v>
      </c>
      <c r="O176" s="293">
        <f t="shared" si="27"/>
        <v>1.2350000000000001</v>
      </c>
      <c r="P176" s="293">
        <f t="shared" si="28"/>
        <v>1.224</v>
      </c>
      <c r="Q176" s="257"/>
      <c r="R176" s="265">
        <f>AVERAGE(M176:N176)</f>
        <v>1.5375000000000001</v>
      </c>
    </row>
    <row r="177" spans="1:25" ht="17.45" customHeight="1" x14ac:dyDescent="0.25">
      <c r="A177" s="257">
        <f t="shared" si="22"/>
        <v>6</v>
      </c>
      <c r="B177" s="257">
        <f t="shared" si="23"/>
        <v>2018</v>
      </c>
      <c r="C177" s="8">
        <f t="shared" si="24"/>
        <v>43273</v>
      </c>
      <c r="D177" s="260"/>
      <c r="E177" s="261">
        <v>1.0680000000000001</v>
      </c>
      <c r="F177" s="260"/>
      <c r="G177" s="262">
        <v>1.1060000000000001</v>
      </c>
      <c r="H177" s="261"/>
      <c r="I177" s="260"/>
      <c r="J177" s="261">
        <v>0.90510000000000002</v>
      </c>
      <c r="K177" s="263"/>
      <c r="L177" s="261">
        <v>1.099</v>
      </c>
      <c r="M177" s="293">
        <f t="shared" si="25"/>
        <v>1.0680000000000001</v>
      </c>
      <c r="N177" s="293">
        <f t="shared" si="26"/>
        <v>1.1060000000000001</v>
      </c>
      <c r="O177" s="293">
        <f t="shared" si="27"/>
        <v>0.90510000000000002</v>
      </c>
      <c r="P177" s="293">
        <f t="shared" si="28"/>
        <v>1.099</v>
      </c>
      <c r="Q177" s="257"/>
      <c r="R177" s="265">
        <f>AVERAGE(M177:N177)</f>
        <v>1.0870000000000002</v>
      </c>
      <c r="S177" s="296">
        <f>AVERAGE(L173:O177)</f>
        <v>1.0047555555555556</v>
      </c>
      <c r="T177" s="296"/>
    </row>
    <row r="178" spans="1:25" ht="17.45" customHeight="1" x14ac:dyDescent="0.25">
      <c r="A178" s="257">
        <f t="shared" si="22"/>
        <v>6</v>
      </c>
      <c r="B178" s="257">
        <f t="shared" si="23"/>
        <v>2018</v>
      </c>
      <c r="C178" s="435">
        <f t="shared" si="24"/>
        <v>43274</v>
      </c>
      <c r="D178" s="434">
        <v>0.49349999999999999</v>
      </c>
      <c r="E178" s="436"/>
      <c r="F178" s="434">
        <v>0.37559999999999999</v>
      </c>
      <c r="G178" s="438"/>
      <c r="H178" s="436"/>
      <c r="I178" s="434">
        <v>0.34179999999999999</v>
      </c>
      <c r="J178" s="436"/>
      <c r="K178" s="437">
        <v>0.4294</v>
      </c>
      <c r="L178" s="436"/>
      <c r="M178" s="440">
        <f t="shared" si="25"/>
        <v>0.49349999999999999</v>
      </c>
      <c r="N178" s="440">
        <f t="shared" si="26"/>
        <v>0.37559999999999999</v>
      </c>
      <c r="O178" s="440">
        <f t="shared" si="27"/>
        <v>0.34179999999999999</v>
      </c>
      <c r="P178" s="440">
        <f t="shared" si="28"/>
        <v>0.4294</v>
      </c>
      <c r="Q178" s="442">
        <f>AVERAGE(M178:N178)</f>
        <v>0.43454999999999999</v>
      </c>
      <c r="R178" s="445"/>
      <c r="S178" s="441"/>
      <c r="T178" s="441"/>
    </row>
    <row r="179" spans="1:25" ht="17.45" customHeight="1" x14ac:dyDescent="0.25">
      <c r="A179" s="257">
        <f t="shared" si="22"/>
        <v>6</v>
      </c>
      <c r="B179" s="257">
        <f t="shared" si="23"/>
        <v>2018</v>
      </c>
      <c r="C179" s="435">
        <f t="shared" si="24"/>
        <v>43275</v>
      </c>
      <c r="D179" s="434"/>
      <c r="E179" s="436">
        <v>1.1020000000000001</v>
      </c>
      <c r="F179" s="434"/>
      <c r="G179" s="438">
        <v>0.40389999999999998</v>
      </c>
      <c r="H179" s="436"/>
      <c r="I179" s="434"/>
      <c r="J179" s="436">
        <v>0.35709999999999997</v>
      </c>
      <c r="K179" s="437"/>
      <c r="L179" s="436">
        <v>0.49430000000000002</v>
      </c>
      <c r="M179" s="440">
        <f t="shared" si="25"/>
        <v>1.1020000000000001</v>
      </c>
      <c r="N179" s="440">
        <f t="shared" si="26"/>
        <v>0.40389999999999998</v>
      </c>
      <c r="O179" s="440">
        <f t="shared" si="27"/>
        <v>0.35709999999999997</v>
      </c>
      <c r="P179" s="440">
        <f t="shared" si="28"/>
        <v>0.49430000000000002</v>
      </c>
      <c r="Q179" s="442">
        <f>AVERAGE(M179:N179)</f>
        <v>0.75295000000000001</v>
      </c>
      <c r="R179" s="445"/>
      <c r="S179" s="504">
        <f>AVERAGE(L178:O179)</f>
        <v>0.50974285714285716</v>
      </c>
      <c r="T179" s="504"/>
    </row>
    <row r="180" spans="1:25" ht="17.45" customHeight="1" x14ac:dyDescent="0.25">
      <c r="A180" s="257">
        <f t="shared" si="22"/>
        <v>6</v>
      </c>
      <c r="B180" s="257">
        <f t="shared" si="23"/>
        <v>2018</v>
      </c>
      <c r="C180" s="8">
        <f t="shared" si="24"/>
        <v>43276</v>
      </c>
      <c r="D180" s="260">
        <v>0.86809999999999998</v>
      </c>
      <c r="E180" s="261"/>
      <c r="F180" s="260"/>
      <c r="G180" s="262"/>
      <c r="H180" s="261">
        <v>1.21</v>
      </c>
      <c r="I180" s="260">
        <v>0.68120000000000003</v>
      </c>
      <c r="J180" s="261"/>
      <c r="K180" s="263">
        <v>0.69820000000000004</v>
      </c>
      <c r="L180" s="261"/>
      <c r="M180" s="293">
        <f t="shared" si="25"/>
        <v>0.86809999999999998</v>
      </c>
      <c r="N180" s="293">
        <f t="shared" si="26"/>
        <v>1.21</v>
      </c>
      <c r="O180" s="293">
        <f t="shared" si="27"/>
        <v>0.68120000000000003</v>
      </c>
      <c r="P180" s="293">
        <f t="shared" si="28"/>
        <v>0.69820000000000004</v>
      </c>
      <c r="Q180" s="257"/>
      <c r="R180" s="265">
        <f>AVERAGE(M180:N180)</f>
        <v>1.03905</v>
      </c>
    </row>
    <row r="181" spans="1:25" ht="17.45" customHeight="1" x14ac:dyDescent="0.25">
      <c r="A181" s="257">
        <f t="shared" si="22"/>
        <v>6</v>
      </c>
      <c r="B181" s="257">
        <f t="shared" si="23"/>
        <v>2018</v>
      </c>
      <c r="C181" s="8">
        <f t="shared" si="24"/>
        <v>43277</v>
      </c>
      <c r="D181" s="260"/>
      <c r="E181" s="261">
        <v>1.0649999999999999</v>
      </c>
      <c r="F181" s="260"/>
      <c r="G181" s="262">
        <v>1.143</v>
      </c>
      <c r="H181" s="261"/>
      <c r="I181" s="260"/>
      <c r="J181" s="261">
        <v>0.96199999999999997</v>
      </c>
      <c r="K181" s="263"/>
      <c r="L181" s="261">
        <v>0.90269999999999995</v>
      </c>
      <c r="M181" s="293">
        <f t="shared" si="25"/>
        <v>1.0649999999999999</v>
      </c>
      <c r="N181" s="293">
        <f t="shared" si="26"/>
        <v>1.143</v>
      </c>
      <c r="O181" s="293">
        <f t="shared" si="27"/>
        <v>0.96199999999999997</v>
      </c>
      <c r="P181" s="293">
        <f t="shared" si="28"/>
        <v>0.90269999999999995</v>
      </c>
      <c r="Q181" s="257"/>
      <c r="R181" s="265">
        <f>AVERAGE(M181:N181)</f>
        <v>1.1040000000000001</v>
      </c>
    </row>
    <row r="182" spans="1:25" ht="17.45" customHeight="1" x14ac:dyDescent="0.25">
      <c r="A182" s="257">
        <f t="shared" si="22"/>
        <v>6</v>
      </c>
      <c r="B182" s="257">
        <f t="shared" si="23"/>
        <v>2018</v>
      </c>
      <c r="C182" s="9">
        <f t="shared" si="24"/>
        <v>43278</v>
      </c>
      <c r="D182" s="275">
        <v>1.1100000000000001</v>
      </c>
      <c r="E182" s="276"/>
      <c r="F182" s="275">
        <v>1.345</v>
      </c>
      <c r="G182" s="277"/>
      <c r="H182" s="276">
        <v>1.2050000000000001</v>
      </c>
      <c r="I182" s="275">
        <v>1.052</v>
      </c>
      <c r="J182" s="276"/>
      <c r="K182" s="278">
        <v>1.111</v>
      </c>
      <c r="L182" s="276"/>
      <c r="M182" s="293">
        <f t="shared" si="25"/>
        <v>1.1100000000000001</v>
      </c>
      <c r="N182" s="293">
        <f t="shared" si="26"/>
        <v>1.2749999999999999</v>
      </c>
      <c r="O182" s="293">
        <f t="shared" si="27"/>
        <v>1.052</v>
      </c>
      <c r="P182" s="293">
        <f t="shared" si="28"/>
        <v>1.111</v>
      </c>
      <c r="Q182" s="257"/>
      <c r="R182" s="265">
        <f>AVERAGE(M182:N182)</f>
        <v>1.1924999999999999</v>
      </c>
    </row>
    <row r="183" spans="1:25" ht="17.45" customHeight="1" x14ac:dyDescent="0.25">
      <c r="A183" s="257">
        <f t="shared" si="22"/>
        <v>6</v>
      </c>
      <c r="B183" s="257">
        <f t="shared" si="23"/>
        <v>2018</v>
      </c>
      <c r="C183" s="8">
        <f t="shared" si="24"/>
        <v>43279</v>
      </c>
      <c r="D183" s="260"/>
      <c r="E183" s="261">
        <v>1.141</v>
      </c>
      <c r="F183" s="260"/>
      <c r="G183" s="262">
        <v>0.76519999999999999</v>
      </c>
      <c r="H183" s="261"/>
      <c r="I183" s="260"/>
      <c r="J183" s="261">
        <v>0.61350000000000005</v>
      </c>
      <c r="K183" s="263"/>
      <c r="L183" s="261">
        <v>0.90339999999999998</v>
      </c>
      <c r="M183" s="293">
        <f t="shared" si="25"/>
        <v>1.141</v>
      </c>
      <c r="N183" s="293">
        <f t="shared" si="26"/>
        <v>0.76519999999999999</v>
      </c>
      <c r="O183" s="293">
        <f t="shared" si="27"/>
        <v>0.61350000000000005</v>
      </c>
      <c r="P183" s="293">
        <f t="shared" si="28"/>
        <v>0.90339999999999998</v>
      </c>
      <c r="Q183" s="257"/>
      <c r="R183" s="265">
        <f>AVERAGE(M183:N183)</f>
        <v>0.95310000000000006</v>
      </c>
    </row>
    <row r="184" spans="1:25" ht="17.45" customHeight="1" x14ac:dyDescent="0.25">
      <c r="A184" s="257">
        <f t="shared" ref="A184:A247" si="29">IF(ISNUMBER(C184),MONTH(C184),"")</f>
        <v>6</v>
      </c>
      <c r="B184" s="257">
        <f t="shared" ref="B184:B247" si="30">IF(ISNUMBER(C184),YEAR(C184),"")</f>
        <v>2018</v>
      </c>
      <c r="C184" s="8">
        <f t="shared" si="24"/>
        <v>43280</v>
      </c>
      <c r="D184" s="260">
        <v>0.90880000000000005</v>
      </c>
      <c r="E184" s="261"/>
      <c r="F184" s="260">
        <v>0.58460000000000001</v>
      </c>
      <c r="G184" s="262"/>
      <c r="H184" s="261"/>
      <c r="I184" s="260">
        <v>0.59150000000000003</v>
      </c>
      <c r="J184" s="261"/>
      <c r="K184" s="263">
        <v>0.63329999999999997</v>
      </c>
      <c r="L184" s="261"/>
      <c r="M184" s="293">
        <f t="shared" si="25"/>
        <v>0.90880000000000005</v>
      </c>
      <c r="N184" s="293">
        <f t="shared" si="26"/>
        <v>0.58460000000000001</v>
      </c>
      <c r="O184" s="293">
        <f t="shared" si="27"/>
        <v>0.59150000000000003</v>
      </c>
      <c r="P184" s="293">
        <f t="shared" si="28"/>
        <v>0.63329999999999997</v>
      </c>
      <c r="Q184" s="257"/>
      <c r="R184" s="265">
        <f>AVERAGE(M184:N184)</f>
        <v>0.74670000000000003</v>
      </c>
      <c r="S184" s="296">
        <f>AVERAGE(L180:O184)</f>
        <v>0.92805882352941171</v>
      </c>
      <c r="T184" s="296"/>
      <c r="U184" s="299" t="s">
        <v>68</v>
      </c>
      <c r="V184" s="299">
        <v>2018</v>
      </c>
      <c r="W184" s="300"/>
      <c r="X184" s="300"/>
      <c r="Y184" s="300"/>
    </row>
    <row r="185" spans="1:25" ht="17.45" customHeight="1" x14ac:dyDescent="0.25">
      <c r="A185" s="257">
        <f t="shared" si="29"/>
        <v>6</v>
      </c>
      <c r="B185" s="257">
        <f t="shared" si="30"/>
        <v>2018</v>
      </c>
      <c r="C185" s="435">
        <f t="shared" si="24"/>
        <v>43281</v>
      </c>
      <c r="D185" s="434"/>
      <c r="E185" s="436">
        <v>1.109</v>
      </c>
      <c r="F185" s="434"/>
      <c r="G185" s="438">
        <v>0.6179</v>
      </c>
      <c r="H185" s="436"/>
      <c r="I185" s="434"/>
      <c r="J185" s="436">
        <v>0.51659999999999995</v>
      </c>
      <c r="K185" s="437"/>
      <c r="L185" s="436">
        <v>0.68979999999999997</v>
      </c>
      <c r="M185" s="440">
        <f t="shared" si="25"/>
        <v>1.109</v>
      </c>
      <c r="N185" s="440">
        <f t="shared" si="26"/>
        <v>0.6179</v>
      </c>
      <c r="O185" s="440">
        <f t="shared" si="27"/>
        <v>0.51659999999999995</v>
      </c>
      <c r="P185" s="440">
        <f t="shared" si="28"/>
        <v>0.68979999999999997</v>
      </c>
      <c r="Q185" s="442">
        <f>AVERAGE(M185:N185)</f>
        <v>0.86345000000000005</v>
      </c>
      <c r="R185" s="445"/>
      <c r="S185" s="441"/>
      <c r="T185" s="441"/>
      <c r="U185" s="301" t="s">
        <v>35</v>
      </c>
      <c r="V185" s="301" t="s">
        <v>1</v>
      </c>
      <c r="W185" s="301" t="s">
        <v>2</v>
      </c>
      <c r="X185" s="301" t="s">
        <v>9</v>
      </c>
      <c r="Y185" s="301" t="s">
        <v>12</v>
      </c>
    </row>
    <row r="186" spans="1:25" ht="17.45" customHeight="1" x14ac:dyDescent="0.25">
      <c r="A186" s="257">
        <f t="shared" si="29"/>
        <v>7</v>
      </c>
      <c r="B186" s="257">
        <f t="shared" si="30"/>
        <v>2018</v>
      </c>
      <c r="C186" s="435">
        <f t="shared" si="24"/>
        <v>43282</v>
      </c>
      <c r="D186" s="434">
        <v>0.78849999999999998</v>
      </c>
      <c r="E186" s="436"/>
      <c r="F186" s="434"/>
      <c r="G186" s="438"/>
      <c r="H186" s="436">
        <v>0.75529999999999997</v>
      </c>
      <c r="I186" s="434">
        <v>0.50609999999999999</v>
      </c>
      <c r="J186" s="436"/>
      <c r="K186" s="437">
        <v>0.53820000000000001</v>
      </c>
      <c r="L186" s="436"/>
      <c r="M186" s="440">
        <f t="shared" si="25"/>
        <v>0.78849999999999998</v>
      </c>
      <c r="N186" s="440">
        <f t="shared" si="26"/>
        <v>0.75529999999999997</v>
      </c>
      <c r="O186" s="440">
        <f t="shared" si="27"/>
        <v>0.50609999999999999</v>
      </c>
      <c r="P186" s="440">
        <f t="shared" si="28"/>
        <v>0.53820000000000001</v>
      </c>
      <c r="Q186" s="442">
        <f>AVERAGE(M186:N186)</f>
        <v>0.77190000000000003</v>
      </c>
      <c r="R186" s="445"/>
      <c r="S186" s="504">
        <f>AVERAGE(L185:O186)</f>
        <v>0.71188571428571434</v>
      </c>
      <c r="T186" s="504"/>
      <c r="U186" s="302" t="s">
        <v>58</v>
      </c>
      <c r="V186" s="303">
        <f>AVERAGE(D156:E185)</f>
        <v>1.3306399999999996</v>
      </c>
      <c r="W186" s="303">
        <f>AVERAGE(F156:H185)</f>
        <v>1.1071571428571427</v>
      </c>
      <c r="X186" s="303">
        <f>AVERAGE(I156:J185)</f>
        <v>0.78369333333333324</v>
      </c>
      <c r="Y186" s="303">
        <f>AVERAGE(K156:L185)</f>
        <v>0.9144500000000001</v>
      </c>
    </row>
    <row r="187" spans="1:25" ht="17.45" customHeight="1" x14ac:dyDescent="0.25">
      <c r="A187" s="257">
        <f t="shared" si="29"/>
        <v>7</v>
      </c>
      <c r="B187" s="257">
        <f t="shared" si="30"/>
        <v>2018</v>
      </c>
      <c r="C187" s="8">
        <f t="shared" si="24"/>
        <v>43283</v>
      </c>
      <c r="D187" s="260"/>
      <c r="E187" s="261">
        <v>0.86719999999999997</v>
      </c>
      <c r="F187" s="260"/>
      <c r="G187" s="262">
        <v>1.083</v>
      </c>
      <c r="H187" s="261"/>
      <c r="I187" s="260"/>
      <c r="J187" s="261">
        <v>0.63049999999999995</v>
      </c>
      <c r="K187" s="263"/>
      <c r="L187" s="261">
        <v>0.73229999999999995</v>
      </c>
      <c r="M187" s="293">
        <f t="shared" si="25"/>
        <v>0.86719999999999997</v>
      </c>
      <c r="N187" s="293">
        <f t="shared" si="26"/>
        <v>1.083</v>
      </c>
      <c r="O187" s="293">
        <f t="shared" si="27"/>
        <v>0.63049999999999995</v>
      </c>
      <c r="P187" s="293">
        <f t="shared" si="28"/>
        <v>0.73229999999999995</v>
      </c>
      <c r="Q187" s="257"/>
      <c r="R187" s="265">
        <f>AVERAGE(M187:N187)</f>
        <v>0.97509999999999997</v>
      </c>
      <c r="U187" s="302" t="s">
        <v>59</v>
      </c>
      <c r="V187" s="303">
        <f>MAX(D156:E185)</f>
        <v>8.9730000000000008</v>
      </c>
      <c r="W187" s="303">
        <f>MAX(F156:H185)</f>
        <v>1.996</v>
      </c>
      <c r="X187" s="303">
        <f>MAX(I156:J185)</f>
        <v>1.2629999999999999</v>
      </c>
      <c r="Y187" s="303">
        <f>MAX(K156:L185)</f>
        <v>1.506</v>
      </c>
    </row>
    <row r="188" spans="1:25" ht="17.45" customHeight="1" thickBot="1" x14ac:dyDescent="0.3">
      <c r="A188" s="257">
        <f t="shared" si="29"/>
        <v>7</v>
      </c>
      <c r="B188" s="257">
        <f t="shared" si="30"/>
        <v>2018</v>
      </c>
      <c r="C188" s="9">
        <f t="shared" si="24"/>
        <v>43284</v>
      </c>
      <c r="D188" s="275">
        <v>0.71599999999999997</v>
      </c>
      <c r="E188" s="276"/>
      <c r="F188" s="275">
        <v>0.81359999999999999</v>
      </c>
      <c r="G188" s="277"/>
      <c r="H188" s="276">
        <v>0.73209999999999997</v>
      </c>
      <c r="I188" s="275">
        <v>0.58960000000000001</v>
      </c>
      <c r="J188" s="276"/>
      <c r="K188" s="278">
        <v>0.65959999999999996</v>
      </c>
      <c r="L188" s="276"/>
      <c r="M188" s="293">
        <f t="shared" si="25"/>
        <v>0.71599999999999997</v>
      </c>
      <c r="N188" s="293">
        <f t="shared" si="26"/>
        <v>0.77285000000000004</v>
      </c>
      <c r="O188" s="293">
        <f t="shared" si="27"/>
        <v>0.58960000000000001</v>
      </c>
      <c r="P188" s="293">
        <f t="shared" si="28"/>
        <v>0.65959999999999996</v>
      </c>
      <c r="Q188" s="257"/>
      <c r="R188" s="265">
        <f>AVERAGE(M188:N188)</f>
        <v>0.744425</v>
      </c>
      <c r="U188" s="304" t="s">
        <v>126</v>
      </c>
      <c r="V188" s="305">
        <f>COUNTIF(D156:E185,"&gt;=2.5")</f>
        <v>1</v>
      </c>
      <c r="W188" s="305">
        <f>COUNTIF(F156:G185,"&gt;=2.5")</f>
        <v>0</v>
      </c>
      <c r="X188" s="305">
        <f>COUNTIF(I156:J185,"&gt;=2.5")</f>
        <v>0</v>
      </c>
      <c r="Y188" s="305">
        <f>COUNTIF(I156:J185,"&gt;=2.5")</f>
        <v>0</v>
      </c>
    </row>
    <row r="189" spans="1:25" ht="17.45" customHeight="1" thickBot="1" x14ac:dyDescent="0.3">
      <c r="A189" s="257">
        <f t="shared" si="29"/>
        <v>7</v>
      </c>
      <c r="B189" s="257">
        <f t="shared" si="30"/>
        <v>2018</v>
      </c>
      <c r="C189" s="8">
        <f t="shared" si="24"/>
        <v>43285</v>
      </c>
      <c r="D189" s="260"/>
      <c r="E189" s="261">
        <v>1.6830000000000001</v>
      </c>
      <c r="F189" s="260"/>
      <c r="G189" s="262">
        <v>1.546</v>
      </c>
      <c r="H189" s="261"/>
      <c r="I189" s="260"/>
      <c r="J189" s="261">
        <v>1.236</v>
      </c>
      <c r="K189" s="263"/>
      <c r="L189" s="261">
        <v>1.367</v>
      </c>
      <c r="M189" s="293">
        <f t="shared" si="25"/>
        <v>1.6830000000000001</v>
      </c>
      <c r="N189" s="293">
        <f t="shared" si="26"/>
        <v>1.546</v>
      </c>
      <c r="O189" s="293">
        <f t="shared" si="27"/>
        <v>1.236</v>
      </c>
      <c r="P189" s="293">
        <f t="shared" si="28"/>
        <v>1.367</v>
      </c>
      <c r="Q189" s="257"/>
      <c r="R189" s="265">
        <f>AVERAGE(M189:N189)</f>
        <v>1.6145</v>
      </c>
      <c r="Y189" s="136">
        <f>AVERAGE(V186:Y186)</f>
        <v>1.033985119047619</v>
      </c>
    </row>
    <row r="190" spans="1:25" ht="17.45" customHeight="1" x14ac:dyDescent="0.25">
      <c r="A190" s="257">
        <f t="shared" si="29"/>
        <v>7</v>
      </c>
      <c r="B190" s="257">
        <f t="shared" si="30"/>
        <v>2018</v>
      </c>
      <c r="C190" s="8">
        <f t="shared" si="24"/>
        <v>43286</v>
      </c>
      <c r="D190" s="99">
        <v>3.83</v>
      </c>
      <c r="E190" s="261"/>
      <c r="F190" s="99">
        <v>4.8760000000000003</v>
      </c>
      <c r="G190" s="262"/>
      <c r="H190" s="261"/>
      <c r="I190" s="99">
        <v>3.4209999999999998</v>
      </c>
      <c r="J190" s="261"/>
      <c r="K190" s="106">
        <v>3.673</v>
      </c>
      <c r="L190" s="261"/>
      <c r="M190" s="293">
        <f t="shared" si="25"/>
        <v>3.83</v>
      </c>
      <c r="N190" s="293">
        <f t="shared" si="26"/>
        <v>4.8760000000000003</v>
      </c>
      <c r="O190" s="293">
        <f t="shared" si="27"/>
        <v>3.4209999999999998</v>
      </c>
      <c r="P190" s="293">
        <f t="shared" si="28"/>
        <v>3.673</v>
      </c>
      <c r="Q190" s="257"/>
      <c r="R190" s="265">
        <f>AVERAGE(M190:N190)</f>
        <v>4.3529999999999998</v>
      </c>
    </row>
    <row r="191" spans="1:25" ht="17.45" customHeight="1" x14ac:dyDescent="0.25">
      <c r="A191" s="257">
        <f t="shared" si="29"/>
        <v>7</v>
      </c>
      <c r="B191" s="257">
        <f t="shared" si="30"/>
        <v>2018</v>
      </c>
      <c r="C191" s="8">
        <f t="shared" si="24"/>
        <v>43287</v>
      </c>
      <c r="D191" s="260"/>
      <c r="E191" s="261">
        <v>2.117</v>
      </c>
      <c r="F191" s="260"/>
      <c r="G191" s="262">
        <v>1.8340000000000001</v>
      </c>
      <c r="H191" s="261"/>
      <c r="I191" s="260"/>
      <c r="J191" s="261">
        <v>1.5129999999999999</v>
      </c>
      <c r="K191" s="263"/>
      <c r="L191" s="261">
        <v>1.863</v>
      </c>
      <c r="M191" s="293">
        <f t="shared" si="25"/>
        <v>2.117</v>
      </c>
      <c r="N191" s="293">
        <f t="shared" si="26"/>
        <v>1.8340000000000001</v>
      </c>
      <c r="O191" s="293">
        <f t="shared" si="27"/>
        <v>1.5129999999999999</v>
      </c>
      <c r="P191" s="293">
        <f t="shared" si="28"/>
        <v>1.863</v>
      </c>
      <c r="Q191" s="257"/>
      <c r="R191" s="265">
        <f>AVERAGE(M191:N191)</f>
        <v>1.9755</v>
      </c>
      <c r="S191" s="296">
        <f>AVERAGE(L187:O191)</f>
        <v>1.7043027777777777</v>
      </c>
      <c r="T191" s="296"/>
    </row>
    <row r="192" spans="1:25" ht="17.45" customHeight="1" x14ac:dyDescent="0.25">
      <c r="A192" s="257">
        <f t="shared" si="29"/>
        <v>7</v>
      </c>
      <c r="B192" s="257">
        <f t="shared" si="30"/>
        <v>2018</v>
      </c>
      <c r="C192" s="435">
        <f t="shared" si="24"/>
        <v>43288</v>
      </c>
      <c r="D192" s="434">
        <v>1.633</v>
      </c>
      <c r="E192" s="436"/>
      <c r="F192" s="434"/>
      <c r="G192" s="438"/>
      <c r="H192" s="436">
        <v>1.4319999999999999</v>
      </c>
      <c r="I192" s="434">
        <v>1.06</v>
      </c>
      <c r="J192" s="436"/>
      <c r="K192" s="437">
        <v>1.5509999999999999</v>
      </c>
      <c r="L192" s="436"/>
      <c r="M192" s="440">
        <f t="shared" si="25"/>
        <v>1.633</v>
      </c>
      <c r="N192" s="440">
        <f t="shared" si="26"/>
        <v>1.4319999999999999</v>
      </c>
      <c r="O192" s="440">
        <f t="shared" si="27"/>
        <v>1.06</v>
      </c>
      <c r="P192" s="440">
        <f t="shared" si="28"/>
        <v>1.5509999999999999</v>
      </c>
      <c r="Q192" s="442">
        <f>AVERAGE(M192:N192)</f>
        <v>1.5325</v>
      </c>
      <c r="R192" s="445"/>
      <c r="S192" s="441"/>
      <c r="T192" s="441"/>
    </row>
    <row r="193" spans="1:20" ht="17.45" customHeight="1" x14ac:dyDescent="0.25">
      <c r="A193" s="257">
        <f t="shared" si="29"/>
        <v>7</v>
      </c>
      <c r="B193" s="257">
        <f t="shared" si="30"/>
        <v>2018</v>
      </c>
      <c r="C193" s="435">
        <f t="shared" si="24"/>
        <v>43289</v>
      </c>
      <c r="D193" s="434"/>
      <c r="E193" s="436">
        <v>1.206</v>
      </c>
      <c r="F193" s="434"/>
      <c r="G193" s="438">
        <v>0.94089999999999996</v>
      </c>
      <c r="H193" s="436"/>
      <c r="I193" s="434"/>
      <c r="J193" s="436">
        <v>0.80489999999999995</v>
      </c>
      <c r="K193" s="437"/>
      <c r="L193" s="436">
        <v>1.121</v>
      </c>
      <c r="M193" s="440">
        <f t="shared" si="25"/>
        <v>1.206</v>
      </c>
      <c r="N193" s="440">
        <f t="shared" si="26"/>
        <v>0.94089999999999996</v>
      </c>
      <c r="O193" s="440">
        <f t="shared" si="27"/>
        <v>0.80489999999999995</v>
      </c>
      <c r="P193" s="440">
        <f t="shared" si="28"/>
        <v>1.121</v>
      </c>
      <c r="Q193" s="442">
        <f>AVERAGE(M193:N193)</f>
        <v>1.07345</v>
      </c>
      <c r="R193" s="445"/>
      <c r="S193" s="504">
        <f>AVERAGE(L192:O193)</f>
        <v>1.1711142857142858</v>
      </c>
      <c r="T193" s="504"/>
    </row>
    <row r="194" spans="1:20" ht="17.45" customHeight="1" x14ac:dyDescent="0.25">
      <c r="A194" s="257">
        <f t="shared" si="29"/>
        <v>7</v>
      </c>
      <c r="B194" s="257">
        <f t="shared" si="30"/>
        <v>2018</v>
      </c>
      <c r="C194" s="9">
        <f t="shared" si="24"/>
        <v>43290</v>
      </c>
      <c r="D194" s="275">
        <v>1.7250000000000001</v>
      </c>
      <c r="E194" s="276"/>
      <c r="F194" s="275">
        <v>1.5760000000000001</v>
      </c>
      <c r="G194" s="277"/>
      <c r="H194" s="276">
        <v>1.554</v>
      </c>
      <c r="I194" s="275">
        <v>1.3240000000000001</v>
      </c>
      <c r="J194" s="276"/>
      <c r="K194" s="278">
        <v>1.585</v>
      </c>
      <c r="L194" s="276"/>
      <c r="M194" s="293">
        <f t="shared" si="25"/>
        <v>1.7250000000000001</v>
      </c>
      <c r="N194" s="293">
        <f t="shared" si="26"/>
        <v>1.5649999999999999</v>
      </c>
      <c r="O194" s="293">
        <f t="shared" si="27"/>
        <v>1.3240000000000001</v>
      </c>
      <c r="P194" s="293">
        <f t="shared" si="28"/>
        <v>1.585</v>
      </c>
      <c r="Q194" s="257"/>
      <c r="R194" s="265">
        <f>AVERAGE(M194:N194)</f>
        <v>1.645</v>
      </c>
    </row>
    <row r="195" spans="1:20" ht="17.45" customHeight="1" x14ac:dyDescent="0.25">
      <c r="A195" s="257">
        <f t="shared" si="29"/>
        <v>7</v>
      </c>
      <c r="B195" s="257">
        <f t="shared" si="30"/>
        <v>2018</v>
      </c>
      <c r="C195" s="8">
        <f t="shared" si="24"/>
        <v>43291</v>
      </c>
      <c r="D195" s="260"/>
      <c r="E195" s="261">
        <v>2.4529999999999998</v>
      </c>
      <c r="F195" s="260"/>
      <c r="G195" s="262">
        <v>1.1279999999999999</v>
      </c>
      <c r="H195" s="261"/>
      <c r="I195" s="260"/>
      <c r="J195" s="261">
        <v>1.103</v>
      </c>
      <c r="K195" s="263"/>
      <c r="L195" s="261">
        <v>1.625</v>
      </c>
      <c r="M195" s="293">
        <f t="shared" si="25"/>
        <v>2.4529999999999998</v>
      </c>
      <c r="N195" s="293">
        <f t="shared" si="26"/>
        <v>1.1279999999999999</v>
      </c>
      <c r="O195" s="293">
        <f t="shared" si="27"/>
        <v>1.103</v>
      </c>
      <c r="P195" s="293">
        <f t="shared" si="28"/>
        <v>1.625</v>
      </c>
      <c r="Q195" s="257"/>
      <c r="R195" s="265">
        <f>AVERAGE(M195:N195)</f>
        <v>1.7904999999999998</v>
      </c>
    </row>
    <row r="196" spans="1:20" ht="17.45" customHeight="1" x14ac:dyDescent="0.25">
      <c r="A196" s="257">
        <f t="shared" si="29"/>
        <v>7</v>
      </c>
      <c r="B196" s="257">
        <f t="shared" si="30"/>
        <v>2018</v>
      </c>
      <c r="C196" s="8">
        <f t="shared" si="24"/>
        <v>43292</v>
      </c>
      <c r="D196" s="260">
        <v>1.278</v>
      </c>
      <c r="E196" s="261"/>
      <c r="F196" s="260"/>
      <c r="G196" s="262"/>
      <c r="H196" s="261">
        <v>1.4330000000000001</v>
      </c>
      <c r="I196" s="260">
        <v>1.28</v>
      </c>
      <c r="J196" s="261"/>
      <c r="K196" s="263">
        <v>1.367</v>
      </c>
      <c r="L196" s="261"/>
      <c r="M196" s="293">
        <f t="shared" si="25"/>
        <v>1.278</v>
      </c>
      <c r="N196" s="293">
        <f t="shared" si="26"/>
        <v>1.4330000000000001</v>
      </c>
      <c r="O196" s="293">
        <f t="shared" si="27"/>
        <v>1.28</v>
      </c>
      <c r="P196" s="293">
        <f t="shared" si="28"/>
        <v>1.367</v>
      </c>
      <c r="Q196" s="257"/>
      <c r="R196" s="265">
        <f>AVERAGE(M196:N196)</f>
        <v>1.3555000000000001</v>
      </c>
    </row>
    <row r="197" spans="1:20" ht="17.45" customHeight="1" x14ac:dyDescent="0.25">
      <c r="A197" s="257">
        <f t="shared" si="29"/>
        <v>7</v>
      </c>
      <c r="B197" s="257">
        <f t="shared" si="30"/>
        <v>2018</v>
      </c>
      <c r="C197" s="8">
        <f t="shared" si="24"/>
        <v>43293</v>
      </c>
      <c r="D197" s="260"/>
      <c r="E197" s="261">
        <v>1.7470000000000001</v>
      </c>
      <c r="F197" s="260"/>
      <c r="G197" s="101">
        <v>2.7010000000000001</v>
      </c>
      <c r="H197" s="261"/>
      <c r="I197" s="260"/>
      <c r="J197" s="261">
        <v>1.1779999999999999</v>
      </c>
      <c r="K197" s="263"/>
      <c r="L197" s="261">
        <v>1.26</v>
      </c>
      <c r="M197" s="293">
        <f t="shared" si="25"/>
        <v>1.7470000000000001</v>
      </c>
      <c r="N197" s="293">
        <f t="shared" si="26"/>
        <v>2.7010000000000001</v>
      </c>
      <c r="O197" s="293">
        <f t="shared" si="27"/>
        <v>1.1779999999999999</v>
      </c>
      <c r="P197" s="293">
        <f t="shared" si="28"/>
        <v>1.26</v>
      </c>
      <c r="Q197" s="257"/>
      <c r="R197" s="265">
        <f>AVERAGE(M197:N197)</f>
        <v>2.2240000000000002</v>
      </c>
    </row>
    <row r="198" spans="1:20" ht="17.45" customHeight="1" x14ac:dyDescent="0.25">
      <c r="A198" s="257">
        <f t="shared" si="29"/>
        <v>7</v>
      </c>
      <c r="B198" s="257">
        <f t="shared" si="30"/>
        <v>2018</v>
      </c>
      <c r="C198" s="8">
        <f t="shared" si="24"/>
        <v>43294</v>
      </c>
      <c r="D198" s="260">
        <v>1.302</v>
      </c>
      <c r="E198" s="261"/>
      <c r="F198" s="260"/>
      <c r="G198" s="262"/>
      <c r="H198" s="107">
        <v>5.133</v>
      </c>
      <c r="I198" s="260">
        <v>1.014</v>
      </c>
      <c r="J198" s="261"/>
      <c r="K198" s="263">
        <v>1.034</v>
      </c>
      <c r="L198" s="261"/>
      <c r="M198" s="293">
        <f t="shared" si="25"/>
        <v>1.302</v>
      </c>
      <c r="N198" s="293">
        <f t="shared" si="26"/>
        <v>5.133</v>
      </c>
      <c r="O198" s="293">
        <f t="shared" si="27"/>
        <v>1.014</v>
      </c>
      <c r="P198" s="293">
        <f t="shared" si="28"/>
        <v>1.034</v>
      </c>
      <c r="Q198" s="257"/>
      <c r="R198" s="265">
        <f>AVERAGE(M198:N198)</f>
        <v>3.2175000000000002</v>
      </c>
      <c r="S198" s="296">
        <f>AVERAGE(L194:O198)</f>
        <v>1.7205294117647059</v>
      </c>
      <c r="T198" s="296"/>
    </row>
    <row r="199" spans="1:20" ht="17.45" customHeight="1" x14ac:dyDescent="0.25">
      <c r="A199" s="257">
        <f t="shared" si="29"/>
        <v>7</v>
      </c>
      <c r="B199" s="257">
        <f t="shared" si="30"/>
        <v>2018</v>
      </c>
      <c r="C199" s="435">
        <f t="shared" ref="C199:C262" si="31">C198+1</f>
        <v>43295</v>
      </c>
      <c r="D199" s="434"/>
      <c r="E199" s="436">
        <v>1.206</v>
      </c>
      <c r="F199" s="434"/>
      <c r="G199" s="438">
        <v>1.744</v>
      </c>
      <c r="H199" s="436"/>
      <c r="I199" s="434"/>
      <c r="J199" s="436">
        <v>1.4630000000000001</v>
      </c>
      <c r="K199" s="437"/>
      <c r="L199" s="436">
        <v>1.012</v>
      </c>
      <c r="M199" s="440">
        <f t="shared" si="25"/>
        <v>1.206</v>
      </c>
      <c r="N199" s="440">
        <f t="shared" si="26"/>
        <v>1.744</v>
      </c>
      <c r="O199" s="440">
        <f t="shared" si="27"/>
        <v>1.4630000000000001</v>
      </c>
      <c r="P199" s="440">
        <f t="shared" si="28"/>
        <v>1.012</v>
      </c>
      <c r="Q199" s="442">
        <f>AVERAGE(M199:N199)</f>
        <v>1.4750000000000001</v>
      </c>
      <c r="R199" s="445"/>
      <c r="S199" s="441"/>
      <c r="T199" s="441"/>
    </row>
    <row r="200" spans="1:20" ht="17.45" customHeight="1" x14ac:dyDescent="0.25">
      <c r="A200" s="257">
        <f t="shared" si="29"/>
        <v>7</v>
      </c>
      <c r="B200" s="257">
        <f t="shared" si="30"/>
        <v>2018</v>
      </c>
      <c r="C200" s="435">
        <f t="shared" si="31"/>
        <v>43296</v>
      </c>
      <c r="D200" s="434">
        <v>0.89100000000000001</v>
      </c>
      <c r="E200" s="436"/>
      <c r="F200" s="434">
        <v>0.58799999999999997</v>
      </c>
      <c r="G200" s="438"/>
      <c r="H200" s="436">
        <v>0.61099999999999999</v>
      </c>
      <c r="I200" s="434">
        <v>0.52</v>
      </c>
      <c r="J200" s="436"/>
      <c r="K200" s="437">
        <v>0.79500000000000004</v>
      </c>
      <c r="L200" s="436"/>
      <c r="M200" s="440">
        <f t="shared" si="25"/>
        <v>0.89100000000000001</v>
      </c>
      <c r="N200" s="440">
        <f t="shared" si="26"/>
        <v>0.59949999999999992</v>
      </c>
      <c r="O200" s="440">
        <f t="shared" si="27"/>
        <v>0.52</v>
      </c>
      <c r="P200" s="440">
        <f t="shared" si="28"/>
        <v>0.79500000000000004</v>
      </c>
      <c r="Q200" s="442">
        <f>AVERAGE(M200:N200)</f>
        <v>0.74524999999999997</v>
      </c>
      <c r="R200" s="445"/>
      <c r="S200" s="504">
        <f>AVERAGE(L199:O200)</f>
        <v>1.0622142857142856</v>
      </c>
      <c r="T200" s="504"/>
    </row>
    <row r="201" spans="1:20" ht="17.45" customHeight="1" x14ac:dyDescent="0.25">
      <c r="A201" s="257">
        <f t="shared" si="29"/>
        <v>7</v>
      </c>
      <c r="B201" s="257">
        <f t="shared" si="30"/>
        <v>2018</v>
      </c>
      <c r="C201" s="8">
        <f t="shared" si="31"/>
        <v>43297</v>
      </c>
      <c r="D201" s="260"/>
      <c r="E201" s="261">
        <v>1.127</v>
      </c>
      <c r="F201" s="260"/>
      <c r="G201" s="262">
        <v>1.173</v>
      </c>
      <c r="H201" s="261"/>
      <c r="I201" s="260"/>
      <c r="J201" s="261">
        <v>0.69210000000000005</v>
      </c>
      <c r="K201" s="263"/>
      <c r="L201" s="261">
        <v>0.91759999999999997</v>
      </c>
      <c r="M201" s="293">
        <f t="shared" si="25"/>
        <v>1.127</v>
      </c>
      <c r="N201" s="293">
        <f t="shared" si="26"/>
        <v>1.173</v>
      </c>
      <c r="O201" s="293">
        <f t="shared" si="27"/>
        <v>0.69210000000000005</v>
      </c>
      <c r="P201" s="293">
        <f t="shared" si="28"/>
        <v>0.91759999999999997</v>
      </c>
      <c r="Q201" s="257"/>
      <c r="R201" s="265">
        <f>AVERAGE(M201:N201)</f>
        <v>1.1499999999999999</v>
      </c>
    </row>
    <row r="202" spans="1:20" ht="17.45" customHeight="1" x14ac:dyDescent="0.25">
      <c r="A202" s="257">
        <f t="shared" si="29"/>
        <v>7</v>
      </c>
      <c r="B202" s="257">
        <f t="shared" si="30"/>
        <v>2018</v>
      </c>
      <c r="C202" s="8">
        <f t="shared" si="31"/>
        <v>43298</v>
      </c>
      <c r="D202" s="260">
        <v>1.5149999999999999</v>
      </c>
      <c r="E202" s="261"/>
      <c r="F202" s="260">
        <v>1.712</v>
      </c>
      <c r="G202" s="262"/>
      <c r="H202" s="261"/>
      <c r="I202" s="260">
        <v>1.1950000000000001</v>
      </c>
      <c r="J202" s="261"/>
      <c r="K202" s="263">
        <v>1.2090000000000001</v>
      </c>
      <c r="L202" s="261"/>
      <c r="M202" s="293">
        <f t="shared" si="25"/>
        <v>1.5149999999999999</v>
      </c>
      <c r="N202" s="293">
        <f t="shared" si="26"/>
        <v>1.712</v>
      </c>
      <c r="O202" s="293">
        <f t="shared" si="27"/>
        <v>1.1950000000000001</v>
      </c>
      <c r="P202" s="293">
        <f t="shared" si="28"/>
        <v>1.2090000000000001</v>
      </c>
      <c r="Q202" s="257"/>
      <c r="R202" s="265">
        <f>AVERAGE(M202:N202)</f>
        <v>1.6134999999999999</v>
      </c>
    </row>
    <row r="203" spans="1:20" ht="17.45" customHeight="1" x14ac:dyDescent="0.25">
      <c r="A203" s="257">
        <f t="shared" si="29"/>
        <v>7</v>
      </c>
      <c r="B203" s="257">
        <f t="shared" si="30"/>
        <v>2018</v>
      </c>
      <c r="C203" s="8">
        <f t="shared" si="31"/>
        <v>43299</v>
      </c>
      <c r="D203" s="260"/>
      <c r="E203" s="261">
        <v>1.409</v>
      </c>
      <c r="F203" s="260"/>
      <c r="G203" s="262">
        <v>0.92159999999999997</v>
      </c>
      <c r="H203" s="261"/>
      <c r="I203" s="260"/>
      <c r="J203" s="261">
        <v>0.80300000000000005</v>
      </c>
      <c r="K203" s="263"/>
      <c r="L203" s="261">
        <v>1.1220000000000001</v>
      </c>
      <c r="M203" s="293">
        <f t="shared" si="25"/>
        <v>1.409</v>
      </c>
      <c r="N203" s="293">
        <f t="shared" si="26"/>
        <v>0.92159999999999997</v>
      </c>
      <c r="O203" s="293">
        <f t="shared" si="27"/>
        <v>0.80300000000000005</v>
      </c>
      <c r="P203" s="293">
        <f t="shared" si="28"/>
        <v>1.1220000000000001</v>
      </c>
      <c r="Q203" s="257"/>
      <c r="R203" s="265">
        <f>AVERAGE(M203:N203)</f>
        <v>1.1653</v>
      </c>
    </row>
    <row r="204" spans="1:20" ht="17.45" customHeight="1" x14ac:dyDescent="0.25">
      <c r="A204" s="257">
        <f t="shared" si="29"/>
        <v>7</v>
      </c>
      <c r="B204" s="257">
        <f t="shared" si="30"/>
        <v>2018</v>
      </c>
      <c r="C204" s="8">
        <f t="shared" si="31"/>
        <v>43300</v>
      </c>
      <c r="D204" s="260">
        <v>2.1309999999999998</v>
      </c>
      <c r="E204" s="261"/>
      <c r="F204" s="260"/>
      <c r="G204" s="262"/>
      <c r="H204" s="261">
        <v>1.607</v>
      </c>
      <c r="I204" s="260">
        <v>1.0029999999999999</v>
      </c>
      <c r="J204" s="261"/>
      <c r="K204" s="263">
        <v>1.282</v>
      </c>
      <c r="L204" s="261"/>
      <c r="M204" s="293">
        <f t="shared" si="25"/>
        <v>2.1309999999999998</v>
      </c>
      <c r="N204" s="293">
        <f t="shared" si="26"/>
        <v>1.607</v>
      </c>
      <c r="O204" s="293">
        <f t="shared" si="27"/>
        <v>1.0029999999999999</v>
      </c>
      <c r="P204" s="293">
        <f t="shared" si="28"/>
        <v>1.282</v>
      </c>
      <c r="Q204" s="257"/>
      <c r="R204" s="265">
        <f>AVERAGE(M204:N204)</f>
        <v>1.8689999999999998</v>
      </c>
    </row>
    <row r="205" spans="1:20" ht="17.45" customHeight="1" x14ac:dyDescent="0.25">
      <c r="A205" s="257">
        <f t="shared" si="29"/>
        <v>7</v>
      </c>
      <c r="B205" s="257">
        <f t="shared" si="30"/>
        <v>2018</v>
      </c>
      <c r="C205" s="8">
        <f t="shared" si="31"/>
        <v>43301</v>
      </c>
      <c r="D205" s="260"/>
      <c r="E205" s="261">
        <v>1.9770000000000001</v>
      </c>
      <c r="F205" s="260"/>
      <c r="G205" s="262">
        <v>2.1349999999999998</v>
      </c>
      <c r="H205" s="261"/>
      <c r="I205" s="260"/>
      <c r="J205" s="261">
        <v>0.93369999999999997</v>
      </c>
      <c r="K205" s="263"/>
      <c r="L205" s="261">
        <v>1.145</v>
      </c>
      <c r="M205" s="293">
        <f t="shared" si="25"/>
        <v>1.9770000000000001</v>
      </c>
      <c r="N205" s="293">
        <f t="shared" si="26"/>
        <v>2.1349999999999998</v>
      </c>
      <c r="O205" s="293">
        <f t="shared" si="27"/>
        <v>0.93369999999999997</v>
      </c>
      <c r="P205" s="293">
        <f t="shared" si="28"/>
        <v>1.145</v>
      </c>
      <c r="Q205" s="257"/>
      <c r="R205" s="265">
        <f>AVERAGE(M205:N205)</f>
        <v>2.056</v>
      </c>
      <c r="S205" s="296">
        <f>AVERAGE(L201:O205)</f>
        <v>1.3066111111111114</v>
      </c>
      <c r="T205" s="296"/>
    </row>
    <row r="206" spans="1:20" ht="17.45" customHeight="1" x14ac:dyDescent="0.25">
      <c r="A206" s="257">
        <f t="shared" si="29"/>
        <v>7</v>
      </c>
      <c r="B206" s="257">
        <f t="shared" si="30"/>
        <v>2018</v>
      </c>
      <c r="C206" s="435">
        <f t="shared" si="31"/>
        <v>43302</v>
      </c>
      <c r="D206" s="434">
        <v>0.52280000000000004</v>
      </c>
      <c r="E206" s="436"/>
      <c r="F206" s="434">
        <v>0.70199999999999996</v>
      </c>
      <c r="G206" s="438"/>
      <c r="H206" s="436">
        <v>0.61770000000000003</v>
      </c>
      <c r="I206" s="434">
        <v>0.501</v>
      </c>
      <c r="J206" s="436"/>
      <c r="K206" s="437">
        <v>0.63229999999999997</v>
      </c>
      <c r="L206" s="436"/>
      <c r="M206" s="440">
        <f t="shared" si="25"/>
        <v>0.52280000000000004</v>
      </c>
      <c r="N206" s="440">
        <f t="shared" si="26"/>
        <v>0.65985000000000005</v>
      </c>
      <c r="O206" s="440">
        <f t="shared" si="27"/>
        <v>0.501</v>
      </c>
      <c r="P206" s="440">
        <f t="shared" si="28"/>
        <v>0.63229999999999997</v>
      </c>
      <c r="Q206" s="442">
        <f>AVERAGE(M206:N206)</f>
        <v>0.5913250000000001</v>
      </c>
      <c r="R206" s="445"/>
      <c r="S206" s="441"/>
      <c r="T206" s="441"/>
    </row>
    <row r="207" spans="1:20" ht="17.45" customHeight="1" x14ac:dyDescent="0.25">
      <c r="A207" s="257">
        <f t="shared" si="29"/>
        <v>7</v>
      </c>
      <c r="B207" s="257">
        <f t="shared" si="30"/>
        <v>2018</v>
      </c>
      <c r="C207" s="435">
        <f t="shared" si="31"/>
        <v>43303</v>
      </c>
      <c r="D207" s="434"/>
      <c r="E207" s="436">
        <v>0.82920000000000005</v>
      </c>
      <c r="F207" s="434"/>
      <c r="G207" s="438">
        <v>0.70130000000000003</v>
      </c>
      <c r="H207" s="436"/>
      <c r="I207" s="434"/>
      <c r="J207" s="436">
        <v>0.57609999999999995</v>
      </c>
      <c r="K207" s="437"/>
      <c r="L207" s="436">
        <v>0.81159999999999999</v>
      </c>
      <c r="M207" s="440">
        <f t="shared" si="25"/>
        <v>0.82920000000000005</v>
      </c>
      <c r="N207" s="440">
        <f t="shared" si="26"/>
        <v>0.70130000000000003</v>
      </c>
      <c r="O207" s="440">
        <f t="shared" si="27"/>
        <v>0.57609999999999995</v>
      </c>
      <c r="P207" s="440">
        <f t="shared" si="28"/>
        <v>0.81159999999999999</v>
      </c>
      <c r="Q207" s="442">
        <f>AVERAGE(M207:N207)</f>
        <v>0.76524999999999999</v>
      </c>
      <c r="R207" s="445"/>
      <c r="S207" s="504">
        <f>AVERAGE(L206:O207)</f>
        <v>0.65740714285714297</v>
      </c>
      <c r="T207" s="504"/>
    </row>
    <row r="208" spans="1:20" ht="17.45" customHeight="1" x14ac:dyDescent="0.25">
      <c r="A208" s="257">
        <f t="shared" si="29"/>
        <v>7</v>
      </c>
      <c r="B208" s="257">
        <f t="shared" si="30"/>
        <v>2018</v>
      </c>
      <c r="C208" s="8">
        <f t="shared" si="31"/>
        <v>43304</v>
      </c>
      <c r="D208" s="260">
        <v>1.3979999999999999</v>
      </c>
      <c r="E208" s="261"/>
      <c r="F208" s="260">
        <v>1.3149999999999999</v>
      </c>
      <c r="G208" s="262"/>
      <c r="H208" s="261"/>
      <c r="I208" s="260">
        <v>1.5349999999999999</v>
      </c>
      <c r="J208" s="261"/>
      <c r="K208" s="263">
        <v>1.2370000000000001</v>
      </c>
      <c r="L208" s="261"/>
      <c r="M208" s="293">
        <f t="shared" si="25"/>
        <v>1.3979999999999999</v>
      </c>
      <c r="N208" s="293">
        <f t="shared" si="26"/>
        <v>1.3149999999999999</v>
      </c>
      <c r="O208" s="293">
        <f t="shared" si="27"/>
        <v>1.5349999999999999</v>
      </c>
      <c r="P208" s="293">
        <f t="shared" si="28"/>
        <v>1.2370000000000001</v>
      </c>
      <c r="Q208" s="257"/>
      <c r="R208" s="265">
        <f>AVERAGE(M208:N208)</f>
        <v>1.3565</v>
      </c>
    </row>
    <row r="209" spans="1:25" ht="17.45" customHeight="1" x14ac:dyDescent="0.25">
      <c r="A209" s="257">
        <f t="shared" si="29"/>
        <v>7</v>
      </c>
      <c r="B209" s="257">
        <f t="shared" si="30"/>
        <v>2018</v>
      </c>
      <c r="C209" s="8">
        <f t="shared" si="31"/>
        <v>43305</v>
      </c>
      <c r="D209" s="260"/>
      <c r="E209" s="261">
        <v>1.8740000000000001</v>
      </c>
      <c r="F209" s="260"/>
      <c r="G209" s="262">
        <v>1.645</v>
      </c>
      <c r="H209" s="261"/>
      <c r="I209" s="260"/>
      <c r="J209" s="261">
        <v>1.4319999999999999</v>
      </c>
      <c r="K209" s="263"/>
      <c r="L209" s="261">
        <v>1.609</v>
      </c>
      <c r="M209" s="293">
        <f t="shared" si="25"/>
        <v>1.8740000000000001</v>
      </c>
      <c r="N209" s="293">
        <f t="shared" si="26"/>
        <v>1.645</v>
      </c>
      <c r="O209" s="293">
        <f t="shared" si="27"/>
        <v>1.4319999999999999</v>
      </c>
      <c r="P209" s="293">
        <f t="shared" si="28"/>
        <v>1.609</v>
      </c>
      <c r="Q209" s="257"/>
      <c r="R209" s="265">
        <f>AVERAGE(M209:N209)</f>
        <v>1.7595000000000001</v>
      </c>
    </row>
    <row r="210" spans="1:25" ht="17.45" customHeight="1" x14ac:dyDescent="0.25">
      <c r="A210" s="257">
        <f t="shared" si="29"/>
        <v>7</v>
      </c>
      <c r="B210" s="257">
        <f t="shared" si="30"/>
        <v>2018</v>
      </c>
      <c r="C210" s="8">
        <f t="shared" si="31"/>
        <v>43306</v>
      </c>
      <c r="D210" s="260">
        <v>1.5309999999999999</v>
      </c>
      <c r="E210" s="261"/>
      <c r="F210" s="260"/>
      <c r="G210" s="262"/>
      <c r="H210" s="261">
        <v>1.4870000000000001</v>
      </c>
      <c r="I210" s="260">
        <v>1.3520000000000001</v>
      </c>
      <c r="J210" s="261"/>
      <c r="K210" s="263">
        <v>1.605</v>
      </c>
      <c r="L210" s="261"/>
      <c r="M210" s="293">
        <f t="shared" si="25"/>
        <v>1.5309999999999999</v>
      </c>
      <c r="N210" s="293">
        <f t="shared" si="26"/>
        <v>1.4870000000000001</v>
      </c>
      <c r="O210" s="293">
        <f t="shared" si="27"/>
        <v>1.3520000000000001</v>
      </c>
      <c r="P210" s="293">
        <f t="shared" si="28"/>
        <v>1.605</v>
      </c>
      <c r="Q210" s="257"/>
      <c r="R210" s="265">
        <f>AVERAGE(M210:N210)</f>
        <v>1.5089999999999999</v>
      </c>
    </row>
    <row r="211" spans="1:25" ht="17.45" customHeight="1" x14ac:dyDescent="0.25">
      <c r="A211" s="257">
        <f t="shared" si="29"/>
        <v>7</v>
      </c>
      <c r="B211" s="257">
        <f t="shared" si="30"/>
        <v>2018</v>
      </c>
      <c r="C211" s="8">
        <f t="shared" si="31"/>
        <v>43307</v>
      </c>
      <c r="D211" s="260"/>
      <c r="E211" s="261">
        <v>1.631</v>
      </c>
      <c r="F211" s="260"/>
      <c r="G211" s="262">
        <v>1.153</v>
      </c>
      <c r="H211" s="261"/>
      <c r="I211" s="260"/>
      <c r="J211" s="261">
        <v>1.1000000000000001</v>
      </c>
      <c r="K211" s="263"/>
      <c r="L211" s="261">
        <v>1.5960000000000001</v>
      </c>
      <c r="M211" s="293">
        <f t="shared" si="25"/>
        <v>1.631</v>
      </c>
      <c r="N211" s="293">
        <f t="shared" si="26"/>
        <v>1.153</v>
      </c>
      <c r="O211" s="293">
        <f t="shared" si="27"/>
        <v>1.1000000000000001</v>
      </c>
      <c r="P211" s="293">
        <f t="shared" si="28"/>
        <v>1.5960000000000001</v>
      </c>
      <c r="Q211" s="257"/>
      <c r="R211" s="265">
        <f>AVERAGE(M211:N211)</f>
        <v>1.3919999999999999</v>
      </c>
    </row>
    <row r="212" spans="1:25" ht="17.45" customHeight="1" x14ac:dyDescent="0.25">
      <c r="A212" s="257">
        <f t="shared" si="29"/>
        <v>7</v>
      </c>
      <c r="B212" s="257">
        <f t="shared" si="30"/>
        <v>2018</v>
      </c>
      <c r="C212" s="9">
        <f t="shared" si="31"/>
        <v>43308</v>
      </c>
      <c r="D212" s="275">
        <v>1.4350000000000001</v>
      </c>
      <c r="E212" s="276"/>
      <c r="F212" s="275">
        <v>1.5660000000000001</v>
      </c>
      <c r="G212" s="277"/>
      <c r="H212" s="276">
        <v>1.377</v>
      </c>
      <c r="I212" s="275">
        <v>1.22</v>
      </c>
      <c r="J212" s="276"/>
      <c r="K212" s="278">
        <v>1.403</v>
      </c>
      <c r="L212" s="276"/>
      <c r="M212" s="293">
        <f t="shared" si="25"/>
        <v>1.4350000000000001</v>
      </c>
      <c r="N212" s="293">
        <f t="shared" si="26"/>
        <v>1.4715</v>
      </c>
      <c r="O212" s="293">
        <f t="shared" si="27"/>
        <v>1.22</v>
      </c>
      <c r="P212" s="293">
        <f t="shared" si="28"/>
        <v>1.403</v>
      </c>
      <c r="Q212" s="257"/>
      <c r="R212" s="265">
        <f>AVERAGE(M212:N212)</f>
        <v>1.4532500000000002</v>
      </c>
      <c r="S212" s="296">
        <f>AVERAGE(L208:O212)</f>
        <v>1.4579117647058821</v>
      </c>
      <c r="T212" s="296"/>
    </row>
    <row r="213" spans="1:25" ht="17.45" customHeight="1" x14ac:dyDescent="0.25">
      <c r="A213" s="257">
        <f t="shared" si="29"/>
        <v>7</v>
      </c>
      <c r="B213" s="257">
        <f t="shared" si="30"/>
        <v>2018</v>
      </c>
      <c r="C213" s="435">
        <f t="shared" si="31"/>
        <v>43309</v>
      </c>
      <c r="D213" s="434"/>
      <c r="E213" s="436">
        <v>1.01</v>
      </c>
      <c r="F213" s="434"/>
      <c r="G213" s="438">
        <v>0.80300000000000005</v>
      </c>
      <c r="H213" s="436"/>
      <c r="I213" s="434"/>
      <c r="J213" s="436">
        <v>0.79120000000000001</v>
      </c>
      <c r="K213" s="437"/>
      <c r="L213" s="436">
        <v>0.87619999999999998</v>
      </c>
      <c r="M213" s="440">
        <f t="shared" si="25"/>
        <v>1.01</v>
      </c>
      <c r="N213" s="440">
        <f t="shared" si="26"/>
        <v>0.80300000000000005</v>
      </c>
      <c r="O213" s="440">
        <f t="shared" si="27"/>
        <v>0.79120000000000001</v>
      </c>
      <c r="P213" s="440">
        <f t="shared" si="28"/>
        <v>0.87619999999999998</v>
      </c>
      <c r="Q213" s="442">
        <f>AVERAGE(M213:N213)</f>
        <v>0.90650000000000008</v>
      </c>
      <c r="R213" s="445"/>
      <c r="S213" s="441"/>
      <c r="T213" s="441"/>
    </row>
    <row r="214" spans="1:25" ht="17.45" customHeight="1" x14ac:dyDescent="0.25">
      <c r="A214" s="257">
        <f t="shared" si="29"/>
        <v>7</v>
      </c>
      <c r="B214" s="257">
        <f t="shared" si="30"/>
        <v>2018</v>
      </c>
      <c r="C214" s="435">
        <f t="shared" si="31"/>
        <v>43310</v>
      </c>
      <c r="D214" s="434">
        <v>0.97099999999999997</v>
      </c>
      <c r="E214" s="436"/>
      <c r="F214" s="434">
        <v>0.98799999999999999</v>
      </c>
      <c r="G214" s="438"/>
      <c r="H214" s="436"/>
      <c r="I214" s="434">
        <v>0.83</v>
      </c>
      <c r="J214" s="436"/>
      <c r="K214" s="437">
        <v>0.88400000000000001</v>
      </c>
      <c r="L214" s="436"/>
      <c r="M214" s="440">
        <f t="shared" si="25"/>
        <v>0.97099999999999997</v>
      </c>
      <c r="N214" s="440">
        <f t="shared" si="26"/>
        <v>0.98799999999999999</v>
      </c>
      <c r="O214" s="440">
        <f t="shared" si="27"/>
        <v>0.83</v>
      </c>
      <c r="P214" s="440">
        <f t="shared" si="28"/>
        <v>0.88400000000000001</v>
      </c>
      <c r="Q214" s="442">
        <f>AVERAGE(M214:N214)</f>
        <v>0.97950000000000004</v>
      </c>
      <c r="R214" s="445"/>
      <c r="S214" s="504">
        <f>AVERAGE(L213:O214)</f>
        <v>0.89562857142857133</v>
      </c>
      <c r="T214" s="504"/>
      <c r="U214" s="299" t="s">
        <v>69</v>
      </c>
      <c r="V214" s="299">
        <v>2018</v>
      </c>
      <c r="W214" s="300"/>
      <c r="X214" s="300"/>
      <c r="Y214" s="300"/>
    </row>
    <row r="215" spans="1:25" ht="17.45" customHeight="1" x14ac:dyDescent="0.25">
      <c r="A215" s="257">
        <f t="shared" si="29"/>
        <v>7</v>
      </c>
      <c r="B215" s="257">
        <f t="shared" si="30"/>
        <v>2018</v>
      </c>
      <c r="C215" s="8">
        <f t="shared" si="31"/>
        <v>43311</v>
      </c>
      <c r="D215" s="260"/>
      <c r="E215" s="261">
        <v>1.91</v>
      </c>
      <c r="F215" s="260"/>
      <c r="G215" s="262">
        <v>2.3519999999999999</v>
      </c>
      <c r="H215" s="261"/>
      <c r="I215" s="260"/>
      <c r="J215" s="261">
        <v>1.2170000000000001</v>
      </c>
      <c r="K215" s="263"/>
      <c r="L215" s="261">
        <v>1.419</v>
      </c>
      <c r="M215" s="293">
        <f t="shared" si="25"/>
        <v>1.91</v>
      </c>
      <c r="N215" s="293">
        <f t="shared" si="26"/>
        <v>2.3519999999999999</v>
      </c>
      <c r="O215" s="293">
        <f t="shared" si="27"/>
        <v>1.2170000000000001</v>
      </c>
      <c r="P215" s="293">
        <f t="shared" si="28"/>
        <v>1.419</v>
      </c>
      <c r="Q215" s="257"/>
      <c r="R215" s="265">
        <f>AVERAGE(M215:N215)</f>
        <v>2.1309999999999998</v>
      </c>
      <c r="U215" s="301" t="s">
        <v>35</v>
      </c>
      <c r="V215" s="301" t="s">
        <v>1</v>
      </c>
      <c r="W215" s="301" t="s">
        <v>2</v>
      </c>
      <c r="X215" s="301" t="s">
        <v>9</v>
      </c>
      <c r="Y215" s="301" t="s">
        <v>12</v>
      </c>
    </row>
    <row r="216" spans="1:25" ht="17.45" customHeight="1" x14ac:dyDescent="0.25">
      <c r="A216" s="257">
        <f t="shared" si="29"/>
        <v>7</v>
      </c>
      <c r="B216" s="257">
        <f t="shared" si="30"/>
        <v>2018</v>
      </c>
      <c r="C216" s="8">
        <f t="shared" si="31"/>
        <v>43312</v>
      </c>
      <c r="D216" s="260">
        <v>1.1919999999999999</v>
      </c>
      <c r="E216" s="261"/>
      <c r="F216" s="260"/>
      <c r="G216" s="262"/>
      <c r="H216" s="107">
        <v>2.6539999999999999</v>
      </c>
      <c r="I216" s="260">
        <v>1.1579999999999999</v>
      </c>
      <c r="J216" s="261"/>
      <c r="K216" s="263">
        <v>1.1639999999999999</v>
      </c>
      <c r="L216" s="261"/>
      <c r="M216" s="293">
        <f t="shared" si="25"/>
        <v>1.1919999999999999</v>
      </c>
      <c r="N216" s="293">
        <f t="shared" si="26"/>
        <v>2.6539999999999999</v>
      </c>
      <c r="O216" s="293">
        <f t="shared" si="27"/>
        <v>1.1579999999999999</v>
      </c>
      <c r="P216" s="293">
        <f t="shared" si="28"/>
        <v>1.1639999999999999</v>
      </c>
      <c r="Q216" s="257"/>
      <c r="R216" s="265">
        <f>AVERAGE(M216:N216)</f>
        <v>1.923</v>
      </c>
      <c r="U216" s="302" t="s">
        <v>58</v>
      </c>
      <c r="V216" s="303">
        <f>AVERAGE(D186:E216)</f>
        <v>1.4808290322580642</v>
      </c>
      <c r="W216" s="303">
        <f>AVERAGE(F186:H216)</f>
        <v>1.5386250000000001</v>
      </c>
      <c r="X216" s="303">
        <f>AVERAGE(I186:J216)</f>
        <v>1.0962000000000001</v>
      </c>
      <c r="Y216" s="303">
        <f>AVERAGE(K186:L216)</f>
        <v>1.2611548387096774</v>
      </c>
    </row>
    <row r="217" spans="1:25" ht="17.45" customHeight="1" x14ac:dyDescent="0.25">
      <c r="A217" s="257">
        <f t="shared" si="29"/>
        <v>8</v>
      </c>
      <c r="B217" s="257">
        <f t="shared" si="30"/>
        <v>2018</v>
      </c>
      <c r="C217" s="8">
        <f t="shared" si="31"/>
        <v>43313</v>
      </c>
      <c r="D217" s="260"/>
      <c r="E217" s="261">
        <v>1.331</v>
      </c>
      <c r="F217" s="260"/>
      <c r="G217" s="262">
        <v>1.58</v>
      </c>
      <c r="H217" s="261"/>
      <c r="I217" s="260"/>
      <c r="J217" s="261">
        <v>1.0229999999999999</v>
      </c>
      <c r="K217" s="263"/>
      <c r="L217" s="261">
        <v>1.3</v>
      </c>
      <c r="M217" s="293">
        <f t="shared" si="25"/>
        <v>1.331</v>
      </c>
      <c r="N217" s="293">
        <f t="shared" si="26"/>
        <v>1.58</v>
      </c>
      <c r="O217" s="293">
        <f t="shared" si="27"/>
        <v>1.0229999999999999</v>
      </c>
      <c r="P217" s="293">
        <f t="shared" si="28"/>
        <v>1.3</v>
      </c>
      <c r="Q217" s="257"/>
      <c r="R217" s="265">
        <f>AVERAGE(M217:N217)</f>
        <v>1.4555</v>
      </c>
      <c r="U217" s="302" t="s">
        <v>59</v>
      </c>
      <c r="V217" s="303">
        <f>MAX(D186:E216)</f>
        <v>3.83</v>
      </c>
      <c r="W217" s="303">
        <f>MAX(F186:H216)</f>
        <v>5.133</v>
      </c>
      <c r="X217" s="303">
        <f>MAX(I186:J216)</f>
        <v>3.4209999999999998</v>
      </c>
      <c r="Y217" s="303">
        <f>MAX(K186:L216)</f>
        <v>3.673</v>
      </c>
    </row>
    <row r="218" spans="1:25" ht="17.45" customHeight="1" thickBot="1" x14ac:dyDescent="0.3">
      <c r="A218" s="257">
        <f t="shared" si="29"/>
        <v>8</v>
      </c>
      <c r="B218" s="257">
        <f t="shared" si="30"/>
        <v>2018</v>
      </c>
      <c r="C218" s="9">
        <f t="shared" si="31"/>
        <v>43314</v>
      </c>
      <c r="D218" s="275">
        <v>1.3919999999999999</v>
      </c>
      <c r="E218" s="276"/>
      <c r="F218" s="275">
        <v>1.6930000000000001</v>
      </c>
      <c r="G218" s="277"/>
      <c r="H218" s="276">
        <v>1.5</v>
      </c>
      <c r="I218" s="275">
        <v>1.1479999999999999</v>
      </c>
      <c r="J218" s="276"/>
      <c r="K218" s="278">
        <v>1.145</v>
      </c>
      <c r="L218" s="276"/>
      <c r="M218" s="293">
        <f t="shared" si="25"/>
        <v>1.3919999999999999</v>
      </c>
      <c r="N218" s="293">
        <f t="shared" si="26"/>
        <v>1.5965</v>
      </c>
      <c r="O218" s="293">
        <f t="shared" si="27"/>
        <v>1.1479999999999999</v>
      </c>
      <c r="P218" s="293">
        <f t="shared" si="28"/>
        <v>1.145</v>
      </c>
      <c r="Q218" s="257"/>
      <c r="R218" s="265">
        <f>AVERAGE(M218:N218)</f>
        <v>1.4942500000000001</v>
      </c>
      <c r="U218" s="304" t="s">
        <v>126</v>
      </c>
      <c r="V218" s="305">
        <f>COUNTIF(D186:E216,"&gt;=2.5")</f>
        <v>1</v>
      </c>
      <c r="W218" s="305">
        <f>COUNTIF(F186:G216,"&gt;=2.5")</f>
        <v>2</v>
      </c>
      <c r="X218" s="305">
        <f>COUNTIF(I186:J216,"&gt;=2.5")</f>
        <v>1</v>
      </c>
      <c r="Y218" s="305">
        <f>COUNTIF(I186:J216,"&gt;=2.5")</f>
        <v>1</v>
      </c>
    </row>
    <row r="219" spans="1:25" ht="17.45" customHeight="1" thickBot="1" x14ac:dyDescent="0.3">
      <c r="A219" s="257">
        <f t="shared" si="29"/>
        <v>8</v>
      </c>
      <c r="B219" s="257">
        <f t="shared" si="30"/>
        <v>2018</v>
      </c>
      <c r="C219" s="8">
        <f t="shared" si="31"/>
        <v>43315</v>
      </c>
      <c r="D219" s="260"/>
      <c r="E219" s="261">
        <v>1.4910000000000001</v>
      </c>
      <c r="F219" s="260"/>
      <c r="G219" s="262">
        <v>1.1080000000000001</v>
      </c>
      <c r="H219" s="261"/>
      <c r="I219" s="260"/>
      <c r="J219" s="261">
        <v>1.1040000000000001</v>
      </c>
      <c r="K219" s="263"/>
      <c r="L219" s="261">
        <v>1.2729999999999999</v>
      </c>
      <c r="M219" s="293">
        <f t="shared" si="25"/>
        <v>1.4910000000000001</v>
      </c>
      <c r="N219" s="293">
        <f t="shared" si="26"/>
        <v>1.1080000000000001</v>
      </c>
      <c r="O219" s="293">
        <f t="shared" si="27"/>
        <v>1.1040000000000001</v>
      </c>
      <c r="P219" s="293">
        <f t="shared" si="28"/>
        <v>1.2729999999999999</v>
      </c>
      <c r="Q219" s="257"/>
      <c r="R219" s="265">
        <f>AVERAGE(M219:N219)</f>
        <v>1.2995000000000001</v>
      </c>
      <c r="S219" s="296">
        <f>AVERAGE(L215:O219)</f>
        <v>1.4582499999999998</v>
      </c>
      <c r="T219" s="296"/>
      <c r="Y219" s="136">
        <f>AVERAGE(V216:Y216)</f>
        <v>1.3442022177419353</v>
      </c>
    </row>
    <row r="220" spans="1:25" ht="17.45" customHeight="1" x14ac:dyDescent="0.25">
      <c r="A220" s="257">
        <f t="shared" si="29"/>
        <v>8</v>
      </c>
      <c r="B220" s="257">
        <f t="shared" si="30"/>
        <v>2018</v>
      </c>
      <c r="C220" s="435">
        <f t="shared" si="31"/>
        <v>43316</v>
      </c>
      <c r="D220" s="434">
        <v>1.0069999999999999</v>
      </c>
      <c r="E220" s="436"/>
      <c r="F220" s="434">
        <v>0.9052</v>
      </c>
      <c r="G220" s="438"/>
      <c r="H220" s="436"/>
      <c r="I220" s="434">
        <v>0.86280000000000001</v>
      </c>
      <c r="J220" s="436"/>
      <c r="K220" s="437">
        <v>0.95350000000000001</v>
      </c>
      <c r="L220" s="436"/>
      <c r="M220" s="440">
        <f t="shared" si="25"/>
        <v>1.0069999999999999</v>
      </c>
      <c r="N220" s="440">
        <f t="shared" si="26"/>
        <v>0.9052</v>
      </c>
      <c r="O220" s="440">
        <f t="shared" si="27"/>
        <v>0.86280000000000001</v>
      </c>
      <c r="P220" s="440">
        <f t="shared" si="28"/>
        <v>0.95350000000000001</v>
      </c>
      <c r="Q220" s="442">
        <f>AVERAGE(M220:N220)</f>
        <v>0.95609999999999995</v>
      </c>
      <c r="R220" s="445"/>
      <c r="S220" s="441"/>
      <c r="T220" s="441"/>
    </row>
    <row r="221" spans="1:25" ht="17.45" customHeight="1" x14ac:dyDescent="0.25">
      <c r="A221" s="257">
        <f t="shared" si="29"/>
        <v>8</v>
      </c>
      <c r="B221" s="257">
        <f t="shared" si="30"/>
        <v>2018</v>
      </c>
      <c r="C221" s="435">
        <f t="shared" si="31"/>
        <v>43317</v>
      </c>
      <c r="D221" s="434"/>
      <c r="E221" s="436">
        <v>1.0920000000000001</v>
      </c>
      <c r="F221" s="434"/>
      <c r="G221" s="438">
        <v>1.044</v>
      </c>
      <c r="H221" s="436"/>
      <c r="I221" s="434"/>
      <c r="J221" s="436">
        <v>1.534</v>
      </c>
      <c r="K221" s="437"/>
      <c r="L221" s="436">
        <v>0.81689999999999996</v>
      </c>
      <c r="M221" s="440">
        <f t="shared" si="25"/>
        <v>1.0920000000000001</v>
      </c>
      <c r="N221" s="440">
        <f t="shared" si="26"/>
        <v>1.044</v>
      </c>
      <c r="O221" s="440">
        <f t="shared" si="27"/>
        <v>1.534</v>
      </c>
      <c r="P221" s="440">
        <f t="shared" si="28"/>
        <v>0.81689999999999996</v>
      </c>
      <c r="Q221" s="442">
        <f>AVERAGE(M221:N221)</f>
        <v>1.0680000000000001</v>
      </c>
      <c r="R221" s="445"/>
      <c r="S221" s="504">
        <f>AVERAGE(L220:O221)</f>
        <v>1.0374142857142856</v>
      </c>
      <c r="T221" s="504"/>
    </row>
    <row r="222" spans="1:25" ht="17.45" customHeight="1" x14ac:dyDescent="0.25">
      <c r="A222" s="257">
        <f t="shared" si="29"/>
        <v>8</v>
      </c>
      <c r="B222" s="257">
        <f t="shared" si="30"/>
        <v>2018</v>
      </c>
      <c r="C222" s="8">
        <f t="shared" si="31"/>
        <v>43318</v>
      </c>
      <c r="D222" s="260">
        <v>1.6719999999999999</v>
      </c>
      <c r="E222" s="261"/>
      <c r="F222" s="260"/>
      <c r="G222" s="262"/>
      <c r="H222" s="261">
        <v>2.008</v>
      </c>
      <c r="I222" s="260">
        <v>1.302</v>
      </c>
      <c r="J222" s="261"/>
      <c r="K222" s="263">
        <v>1.496</v>
      </c>
      <c r="L222" s="261"/>
      <c r="M222" s="293">
        <f t="shared" si="25"/>
        <v>1.6719999999999999</v>
      </c>
      <c r="N222" s="293">
        <f t="shared" si="26"/>
        <v>2.008</v>
      </c>
      <c r="O222" s="293">
        <f t="shared" si="27"/>
        <v>1.302</v>
      </c>
      <c r="P222" s="293">
        <f t="shared" si="28"/>
        <v>1.496</v>
      </c>
      <c r="Q222" s="257"/>
      <c r="R222" s="265">
        <f>AVERAGE(M222:N222)</f>
        <v>1.8399999999999999</v>
      </c>
    </row>
    <row r="223" spans="1:25" ht="17.45" customHeight="1" x14ac:dyDescent="0.25">
      <c r="A223" s="257">
        <f t="shared" si="29"/>
        <v>8</v>
      </c>
      <c r="B223" s="257">
        <f t="shared" si="30"/>
        <v>2018</v>
      </c>
      <c r="C223" s="8">
        <f t="shared" si="31"/>
        <v>43319</v>
      </c>
      <c r="D223" s="260"/>
      <c r="E223" s="261">
        <v>1.9530000000000001</v>
      </c>
      <c r="F223" s="260"/>
      <c r="G223" s="262">
        <v>2.194</v>
      </c>
      <c r="H223" s="261"/>
      <c r="I223" s="260"/>
      <c r="J223" s="261">
        <v>1.7250000000000001</v>
      </c>
      <c r="K223" s="263"/>
      <c r="L223" s="261">
        <v>2.3959999999999999</v>
      </c>
      <c r="M223" s="293">
        <f t="shared" ref="M223:M286" si="32">IFERROR(AVERAGE(D223:E223),"")</f>
        <v>1.9530000000000001</v>
      </c>
      <c r="N223" s="293">
        <f t="shared" ref="N223:N286" si="33">IFERROR(AVERAGE(F223:H223),"")</f>
        <v>2.194</v>
      </c>
      <c r="O223" s="293">
        <f t="shared" ref="O223:O286" si="34">IFERROR(AVERAGE(I223:J223),"")</f>
        <v>1.7250000000000001</v>
      </c>
      <c r="P223" s="293">
        <f t="shared" ref="P223:P286" si="35">IFERROR(AVERAGE(K223:L223),"")</f>
        <v>2.3959999999999999</v>
      </c>
      <c r="Q223" s="257"/>
      <c r="R223" s="265">
        <f>AVERAGE(M223:N223)</f>
        <v>2.0735000000000001</v>
      </c>
    </row>
    <row r="224" spans="1:25" ht="17.45" customHeight="1" x14ac:dyDescent="0.25">
      <c r="A224" s="257">
        <f t="shared" si="29"/>
        <v>8</v>
      </c>
      <c r="B224" s="257">
        <f t="shared" si="30"/>
        <v>2018</v>
      </c>
      <c r="C224" s="9">
        <f t="shared" si="31"/>
        <v>43320</v>
      </c>
      <c r="D224" s="275">
        <v>2.0219999999999998</v>
      </c>
      <c r="E224" s="276"/>
      <c r="F224" s="275">
        <v>1.615</v>
      </c>
      <c r="G224" s="277"/>
      <c r="H224" s="276">
        <v>1.474</v>
      </c>
      <c r="I224" s="275">
        <v>0.9556</v>
      </c>
      <c r="J224" s="276"/>
      <c r="K224" s="278">
        <v>1.921</v>
      </c>
      <c r="L224" s="276"/>
      <c r="M224" s="293">
        <f t="shared" si="32"/>
        <v>2.0219999999999998</v>
      </c>
      <c r="N224" s="293">
        <f t="shared" si="33"/>
        <v>1.5445</v>
      </c>
      <c r="O224" s="293">
        <f t="shared" si="34"/>
        <v>0.9556</v>
      </c>
      <c r="P224" s="293">
        <f t="shared" si="35"/>
        <v>1.921</v>
      </c>
      <c r="Q224" s="257"/>
      <c r="R224" s="265">
        <f>AVERAGE(M224:N224)</f>
        <v>1.7832499999999998</v>
      </c>
    </row>
    <row r="225" spans="1:20" ht="17.45" customHeight="1" x14ac:dyDescent="0.25">
      <c r="A225" s="257">
        <f t="shared" si="29"/>
        <v>8</v>
      </c>
      <c r="B225" s="257">
        <f t="shared" si="30"/>
        <v>2018</v>
      </c>
      <c r="C225" s="8">
        <f t="shared" si="31"/>
        <v>43321</v>
      </c>
      <c r="D225" s="260"/>
      <c r="E225" s="261">
        <v>1.548</v>
      </c>
      <c r="F225" s="260"/>
      <c r="G225" s="262">
        <v>1.476</v>
      </c>
      <c r="H225" s="261"/>
      <c r="I225" s="260"/>
      <c r="J225" s="261">
        <v>1.3049999999999999</v>
      </c>
      <c r="K225" s="263"/>
      <c r="L225" s="261">
        <v>1.609</v>
      </c>
      <c r="M225" s="293">
        <f t="shared" si="32"/>
        <v>1.548</v>
      </c>
      <c r="N225" s="293">
        <f t="shared" si="33"/>
        <v>1.476</v>
      </c>
      <c r="O225" s="293">
        <f t="shared" si="34"/>
        <v>1.3049999999999999</v>
      </c>
      <c r="P225" s="293">
        <f t="shared" si="35"/>
        <v>1.609</v>
      </c>
      <c r="Q225" s="257"/>
      <c r="R225" s="265">
        <f>AVERAGE(M225:N225)</f>
        <v>1.512</v>
      </c>
    </row>
    <row r="226" spans="1:20" ht="17.45" customHeight="1" x14ac:dyDescent="0.25">
      <c r="A226" s="257">
        <f t="shared" si="29"/>
        <v>8</v>
      </c>
      <c r="B226" s="257">
        <f t="shared" si="30"/>
        <v>2018</v>
      </c>
      <c r="C226" s="8">
        <f t="shared" si="31"/>
        <v>43322</v>
      </c>
      <c r="D226" s="99">
        <v>4.1970000000000001</v>
      </c>
      <c r="E226" s="261"/>
      <c r="F226" s="260">
        <v>2.1659999999999999</v>
      </c>
      <c r="G226" s="262"/>
      <c r="H226" s="261"/>
      <c r="I226" s="260">
        <v>1.3029999999999999</v>
      </c>
      <c r="J226" s="261"/>
      <c r="K226" s="263">
        <v>1.831</v>
      </c>
      <c r="L226" s="261"/>
      <c r="M226" s="293">
        <f t="shared" si="32"/>
        <v>4.1970000000000001</v>
      </c>
      <c r="N226" s="293">
        <f t="shared" si="33"/>
        <v>2.1659999999999999</v>
      </c>
      <c r="O226" s="293">
        <f t="shared" si="34"/>
        <v>1.3029999999999999</v>
      </c>
      <c r="P226" s="293">
        <f t="shared" si="35"/>
        <v>1.831</v>
      </c>
      <c r="Q226" s="257"/>
      <c r="R226" s="265">
        <f>AVERAGE(M226:N226)</f>
        <v>3.1814999999999998</v>
      </c>
      <c r="S226" s="296">
        <f>AVERAGE(L222:O226)</f>
        <v>1.8456529411764704</v>
      </c>
      <c r="T226" s="296"/>
    </row>
    <row r="227" spans="1:20" ht="17.45" customHeight="1" x14ac:dyDescent="0.25">
      <c r="A227" s="257">
        <f t="shared" si="29"/>
        <v>8</v>
      </c>
      <c r="B227" s="257">
        <f t="shared" si="30"/>
        <v>2018</v>
      </c>
      <c r="C227" s="435">
        <f t="shared" si="31"/>
        <v>43323</v>
      </c>
      <c r="D227" s="434"/>
      <c r="E227" s="436">
        <v>1.2310000000000001</v>
      </c>
      <c r="F227" s="434"/>
      <c r="G227" s="438">
        <v>0.98009999999999997</v>
      </c>
      <c r="H227" s="436"/>
      <c r="I227" s="434"/>
      <c r="J227" s="436">
        <v>0.86970000000000003</v>
      </c>
      <c r="K227" s="437"/>
      <c r="L227" s="436">
        <v>1.097</v>
      </c>
      <c r="M227" s="440">
        <f t="shared" si="32"/>
        <v>1.2310000000000001</v>
      </c>
      <c r="N227" s="440">
        <f t="shared" si="33"/>
        <v>0.98009999999999997</v>
      </c>
      <c r="O227" s="440">
        <f t="shared" si="34"/>
        <v>0.86970000000000003</v>
      </c>
      <c r="P227" s="440">
        <f t="shared" si="35"/>
        <v>1.097</v>
      </c>
      <c r="Q227" s="442">
        <f>AVERAGE(M227:N227)</f>
        <v>1.10555</v>
      </c>
      <c r="R227" s="445"/>
      <c r="S227" s="441"/>
      <c r="T227" s="441"/>
    </row>
    <row r="228" spans="1:20" ht="17.45" customHeight="1" x14ac:dyDescent="0.25">
      <c r="A228" s="257">
        <f t="shared" si="29"/>
        <v>8</v>
      </c>
      <c r="B228" s="257">
        <f t="shared" si="30"/>
        <v>2018</v>
      </c>
      <c r="C228" s="435">
        <f t="shared" si="31"/>
        <v>43324</v>
      </c>
      <c r="D228" s="434">
        <v>0.90059999999999996</v>
      </c>
      <c r="E228" s="436"/>
      <c r="F228" s="434"/>
      <c r="G228" s="438"/>
      <c r="H228" s="436">
        <v>0.93120000000000003</v>
      </c>
      <c r="I228" s="434">
        <v>0.47099999999999997</v>
      </c>
      <c r="J228" s="436"/>
      <c r="K228" s="437">
        <v>0.55959999999999999</v>
      </c>
      <c r="L228" s="436"/>
      <c r="M228" s="440">
        <f t="shared" si="32"/>
        <v>0.90059999999999996</v>
      </c>
      <c r="N228" s="440">
        <f t="shared" si="33"/>
        <v>0.93120000000000003</v>
      </c>
      <c r="O228" s="440">
        <f t="shared" si="34"/>
        <v>0.47099999999999997</v>
      </c>
      <c r="P228" s="440">
        <f t="shared" si="35"/>
        <v>0.55959999999999999</v>
      </c>
      <c r="Q228" s="442">
        <f>AVERAGE(M228:N228)</f>
        <v>0.91589999999999994</v>
      </c>
      <c r="R228" s="445"/>
      <c r="S228" s="504">
        <f>AVERAGE(L227:O228)</f>
        <v>0.92580000000000007</v>
      </c>
      <c r="T228" s="504"/>
    </row>
    <row r="229" spans="1:20" ht="17.45" customHeight="1" x14ac:dyDescent="0.25">
      <c r="A229" s="257">
        <f t="shared" si="29"/>
        <v>8</v>
      </c>
      <c r="B229" s="257">
        <f t="shared" si="30"/>
        <v>2018</v>
      </c>
      <c r="C229" s="8">
        <f t="shared" si="31"/>
        <v>43325</v>
      </c>
      <c r="D229" s="260"/>
      <c r="E229" s="261">
        <v>0.84299999999999997</v>
      </c>
      <c r="F229" s="260"/>
      <c r="G229" s="262">
        <v>0.76200000000000001</v>
      </c>
      <c r="H229" s="261"/>
      <c r="I229" s="260"/>
      <c r="J229" s="261">
        <v>0.67900000000000005</v>
      </c>
      <c r="K229" s="263"/>
      <c r="L229" s="261">
        <v>0.80600000000000005</v>
      </c>
      <c r="M229" s="293">
        <f t="shared" si="32"/>
        <v>0.84299999999999997</v>
      </c>
      <c r="N229" s="293">
        <f t="shared" si="33"/>
        <v>0.76200000000000001</v>
      </c>
      <c r="O229" s="293">
        <f t="shared" si="34"/>
        <v>0.67900000000000005</v>
      </c>
      <c r="P229" s="293">
        <f t="shared" si="35"/>
        <v>0.80600000000000005</v>
      </c>
      <c r="Q229" s="257"/>
      <c r="R229" s="265">
        <f>AVERAGE(M229:N229)</f>
        <v>0.80249999999999999</v>
      </c>
    </row>
    <row r="230" spans="1:20" ht="17.45" customHeight="1" x14ac:dyDescent="0.25">
      <c r="A230" s="257">
        <f t="shared" si="29"/>
        <v>8</v>
      </c>
      <c r="B230" s="257">
        <f t="shared" si="30"/>
        <v>2018</v>
      </c>
      <c r="C230" s="9">
        <f t="shared" si="31"/>
        <v>43326</v>
      </c>
      <c r="D230" s="275">
        <v>1.097</v>
      </c>
      <c r="E230" s="276"/>
      <c r="F230" s="275">
        <v>1.5429999999999999</v>
      </c>
      <c r="G230" s="277"/>
      <c r="H230" s="276">
        <v>1.3460000000000001</v>
      </c>
      <c r="I230" s="275">
        <v>0.94189999999999996</v>
      </c>
      <c r="J230" s="276"/>
      <c r="K230" s="278">
        <v>1.0189999999999999</v>
      </c>
      <c r="L230" s="276"/>
      <c r="M230" s="293">
        <f t="shared" si="32"/>
        <v>1.097</v>
      </c>
      <c r="N230" s="293">
        <f t="shared" si="33"/>
        <v>1.4445000000000001</v>
      </c>
      <c r="O230" s="293">
        <f t="shared" si="34"/>
        <v>0.94189999999999996</v>
      </c>
      <c r="P230" s="293">
        <f t="shared" si="35"/>
        <v>1.0189999999999999</v>
      </c>
      <c r="Q230" s="257"/>
      <c r="R230" s="265">
        <f>AVERAGE(M230:N230)</f>
        <v>1.27075</v>
      </c>
    </row>
    <row r="231" spans="1:20" ht="17.45" customHeight="1" x14ac:dyDescent="0.25">
      <c r="A231" s="257">
        <f t="shared" si="29"/>
        <v>8</v>
      </c>
      <c r="B231" s="257">
        <f t="shared" si="30"/>
        <v>2018</v>
      </c>
      <c r="C231" s="8">
        <f t="shared" si="31"/>
        <v>43327</v>
      </c>
      <c r="D231" s="260"/>
      <c r="E231" s="261">
        <v>1.512</v>
      </c>
      <c r="F231" s="260"/>
      <c r="G231" s="262">
        <v>1.244</v>
      </c>
      <c r="H231" s="261"/>
      <c r="I231" s="260"/>
      <c r="J231" s="261">
        <v>1.02</v>
      </c>
      <c r="K231" s="263"/>
      <c r="L231" s="261">
        <v>1.2569999999999999</v>
      </c>
      <c r="M231" s="293">
        <f t="shared" si="32"/>
        <v>1.512</v>
      </c>
      <c r="N231" s="293">
        <f t="shared" si="33"/>
        <v>1.244</v>
      </c>
      <c r="O231" s="293">
        <f t="shared" si="34"/>
        <v>1.02</v>
      </c>
      <c r="P231" s="293">
        <f t="shared" si="35"/>
        <v>1.2569999999999999</v>
      </c>
      <c r="Q231" s="257"/>
      <c r="R231" s="265">
        <f>AVERAGE(M231:N231)</f>
        <v>1.3780000000000001</v>
      </c>
    </row>
    <row r="232" spans="1:20" ht="17.45" customHeight="1" x14ac:dyDescent="0.25">
      <c r="A232" s="257">
        <f t="shared" si="29"/>
        <v>8</v>
      </c>
      <c r="B232" s="257">
        <f t="shared" si="30"/>
        <v>2018</v>
      </c>
      <c r="C232" s="8">
        <f t="shared" si="31"/>
        <v>43328</v>
      </c>
      <c r="D232" s="260">
        <v>1.796</v>
      </c>
      <c r="E232" s="261"/>
      <c r="F232" s="260">
        <v>1.6140000000000001</v>
      </c>
      <c r="G232" s="262"/>
      <c r="H232" s="261"/>
      <c r="I232" s="260">
        <v>1.238</v>
      </c>
      <c r="J232" s="261"/>
      <c r="K232" s="263">
        <v>1.4059999999999999</v>
      </c>
      <c r="L232" s="261"/>
      <c r="M232" s="293">
        <f t="shared" si="32"/>
        <v>1.796</v>
      </c>
      <c r="N232" s="293">
        <f t="shared" si="33"/>
        <v>1.6140000000000001</v>
      </c>
      <c r="O232" s="293">
        <f t="shared" si="34"/>
        <v>1.238</v>
      </c>
      <c r="P232" s="293">
        <f t="shared" si="35"/>
        <v>1.4059999999999999</v>
      </c>
      <c r="Q232" s="257"/>
      <c r="R232" s="265">
        <f>AVERAGE(M232:N232)</f>
        <v>1.7050000000000001</v>
      </c>
    </row>
    <row r="233" spans="1:20" ht="17.45" customHeight="1" x14ac:dyDescent="0.25">
      <c r="A233" s="257">
        <f t="shared" si="29"/>
        <v>8</v>
      </c>
      <c r="B233" s="257">
        <f t="shared" si="30"/>
        <v>2018</v>
      </c>
      <c r="C233" s="8">
        <f t="shared" si="31"/>
        <v>43329</v>
      </c>
      <c r="D233" s="260"/>
      <c r="E233" s="261">
        <v>1.3340000000000001</v>
      </c>
      <c r="F233" s="260"/>
      <c r="G233" s="262">
        <v>1.4239999999999999</v>
      </c>
      <c r="H233" s="261"/>
      <c r="I233" s="260"/>
      <c r="J233" s="261">
        <v>0.96279999999999999</v>
      </c>
      <c r="K233" s="263"/>
      <c r="L233" s="261">
        <v>1.216</v>
      </c>
      <c r="M233" s="293">
        <f t="shared" si="32"/>
        <v>1.3340000000000001</v>
      </c>
      <c r="N233" s="293">
        <f t="shared" si="33"/>
        <v>1.4239999999999999</v>
      </c>
      <c r="O233" s="293">
        <f t="shared" si="34"/>
        <v>0.96279999999999999</v>
      </c>
      <c r="P233" s="293">
        <f t="shared" si="35"/>
        <v>1.216</v>
      </c>
      <c r="Q233" s="257"/>
      <c r="R233" s="265">
        <f>AVERAGE(M233:N233)</f>
        <v>1.379</v>
      </c>
      <c r="S233" s="296">
        <f>AVERAGE(L229:O233)</f>
        <v>1.1772888888888891</v>
      </c>
      <c r="T233" s="296"/>
    </row>
    <row r="234" spans="1:20" ht="17.45" customHeight="1" x14ac:dyDescent="0.25">
      <c r="A234" s="257">
        <f t="shared" si="29"/>
        <v>8</v>
      </c>
      <c r="B234" s="257">
        <f t="shared" si="30"/>
        <v>2018</v>
      </c>
      <c r="C234" s="435">
        <f t="shared" si="31"/>
        <v>43330</v>
      </c>
      <c r="D234" s="434">
        <v>1.4139999999999999</v>
      </c>
      <c r="E234" s="436"/>
      <c r="F234" s="434"/>
      <c r="G234" s="438"/>
      <c r="H234" s="436">
        <v>0.75780000000000003</v>
      </c>
      <c r="I234" s="434">
        <v>0.71760000000000002</v>
      </c>
      <c r="J234" s="436"/>
      <c r="K234" s="437">
        <v>0.82299999999999995</v>
      </c>
      <c r="L234" s="436"/>
      <c r="M234" s="440">
        <f t="shared" si="32"/>
        <v>1.4139999999999999</v>
      </c>
      <c r="N234" s="440">
        <f t="shared" si="33"/>
        <v>0.75780000000000003</v>
      </c>
      <c r="O234" s="440">
        <f t="shared" si="34"/>
        <v>0.71760000000000002</v>
      </c>
      <c r="P234" s="440">
        <f t="shared" si="35"/>
        <v>0.82299999999999995</v>
      </c>
      <c r="Q234" s="442">
        <f>AVERAGE(M234:N234)</f>
        <v>1.0859000000000001</v>
      </c>
      <c r="R234" s="445"/>
      <c r="S234" s="441"/>
      <c r="T234" s="441"/>
    </row>
    <row r="235" spans="1:20" ht="17.45" customHeight="1" x14ac:dyDescent="0.25">
      <c r="A235" s="257">
        <f t="shared" si="29"/>
        <v>8</v>
      </c>
      <c r="B235" s="257">
        <f t="shared" si="30"/>
        <v>2018</v>
      </c>
      <c r="C235" s="435">
        <f t="shared" si="31"/>
        <v>43331</v>
      </c>
      <c r="D235" s="434"/>
      <c r="E235" s="436">
        <v>1.05</v>
      </c>
      <c r="F235" s="434"/>
      <c r="G235" s="438">
        <v>0.72509999999999997</v>
      </c>
      <c r="H235" s="436"/>
      <c r="I235" s="434"/>
      <c r="J235" s="436">
        <v>0.67230000000000001</v>
      </c>
      <c r="K235" s="437"/>
      <c r="L235" s="436">
        <v>0.83</v>
      </c>
      <c r="M235" s="440">
        <f t="shared" si="32"/>
        <v>1.05</v>
      </c>
      <c r="N235" s="440">
        <f t="shared" si="33"/>
        <v>0.72509999999999997</v>
      </c>
      <c r="O235" s="440">
        <f t="shared" si="34"/>
        <v>0.67230000000000001</v>
      </c>
      <c r="P235" s="440">
        <f t="shared" si="35"/>
        <v>0.83</v>
      </c>
      <c r="Q235" s="442">
        <f>AVERAGE(M235:N235)</f>
        <v>0.88755000000000006</v>
      </c>
      <c r="R235" s="445"/>
      <c r="S235" s="504">
        <f>AVERAGE(L234:O235)</f>
        <v>0.88097142857142863</v>
      </c>
      <c r="T235" s="504"/>
    </row>
    <row r="236" spans="1:20" ht="17.45" customHeight="1" x14ac:dyDescent="0.25">
      <c r="A236" s="257">
        <f t="shared" si="29"/>
        <v>8</v>
      </c>
      <c r="B236" s="257">
        <f t="shared" si="30"/>
        <v>2018</v>
      </c>
      <c r="C236" s="9">
        <f t="shared" si="31"/>
        <v>43332</v>
      </c>
      <c r="D236" s="275">
        <v>0.92600000000000005</v>
      </c>
      <c r="E236" s="276"/>
      <c r="F236" s="275">
        <v>0.57299999999999995</v>
      </c>
      <c r="G236" s="277"/>
      <c r="H236" s="276">
        <v>0.69799999999999995</v>
      </c>
      <c r="I236" s="275">
        <v>0.58560000000000001</v>
      </c>
      <c r="J236" s="276"/>
      <c r="K236" s="278">
        <v>0.78900000000000003</v>
      </c>
      <c r="L236" s="276"/>
      <c r="M236" s="293">
        <f t="shared" si="32"/>
        <v>0.92600000000000005</v>
      </c>
      <c r="N236" s="293">
        <f t="shared" si="33"/>
        <v>0.63549999999999995</v>
      </c>
      <c r="O236" s="293">
        <f t="shared" si="34"/>
        <v>0.58560000000000001</v>
      </c>
      <c r="P236" s="293">
        <f t="shared" si="35"/>
        <v>0.78900000000000003</v>
      </c>
      <c r="Q236" s="257"/>
      <c r="R236" s="265">
        <f>AVERAGE(M236:N236)</f>
        <v>0.78075000000000006</v>
      </c>
    </row>
    <row r="237" spans="1:20" ht="17.45" customHeight="1" x14ac:dyDescent="0.25">
      <c r="A237" s="257">
        <f t="shared" si="29"/>
        <v>8</v>
      </c>
      <c r="B237" s="257">
        <f t="shared" si="30"/>
        <v>2018</v>
      </c>
      <c r="C237" s="8">
        <f t="shared" si="31"/>
        <v>43333</v>
      </c>
      <c r="D237" s="260"/>
      <c r="E237" s="261">
        <v>1.375</v>
      </c>
      <c r="F237" s="260"/>
      <c r="G237" s="262">
        <v>0.86499999999999999</v>
      </c>
      <c r="H237" s="261"/>
      <c r="I237" s="260"/>
      <c r="J237" s="261">
        <v>0.85599999999999998</v>
      </c>
      <c r="K237" s="263"/>
      <c r="L237" s="261">
        <v>1.0489999999999999</v>
      </c>
      <c r="M237" s="293">
        <f t="shared" si="32"/>
        <v>1.375</v>
      </c>
      <c r="N237" s="293">
        <f t="shared" si="33"/>
        <v>0.86499999999999999</v>
      </c>
      <c r="O237" s="293">
        <f t="shared" si="34"/>
        <v>0.85599999999999998</v>
      </c>
      <c r="P237" s="293">
        <f t="shared" si="35"/>
        <v>1.0489999999999999</v>
      </c>
      <c r="Q237" s="257"/>
      <c r="R237" s="265">
        <f>AVERAGE(M237:N237)</f>
        <v>1.1200000000000001</v>
      </c>
    </row>
    <row r="238" spans="1:20" ht="17.45" customHeight="1" x14ac:dyDescent="0.25">
      <c r="A238" s="257">
        <f t="shared" si="29"/>
        <v>8</v>
      </c>
      <c r="B238" s="257">
        <f t="shared" si="30"/>
        <v>2018</v>
      </c>
      <c r="C238" s="8">
        <f t="shared" si="31"/>
        <v>43334</v>
      </c>
      <c r="D238" s="260">
        <v>0.98199999999999998</v>
      </c>
      <c r="E238" s="261"/>
      <c r="F238" s="260">
        <v>0.86499999999999999</v>
      </c>
      <c r="G238" s="262"/>
      <c r="H238" s="261"/>
      <c r="I238" s="260">
        <v>0.81200000000000006</v>
      </c>
      <c r="J238" s="261"/>
      <c r="K238" s="263">
        <v>0.88700000000000001</v>
      </c>
      <c r="L238" s="261"/>
      <c r="M238" s="293">
        <f t="shared" si="32"/>
        <v>0.98199999999999998</v>
      </c>
      <c r="N238" s="293">
        <f t="shared" si="33"/>
        <v>0.86499999999999999</v>
      </c>
      <c r="O238" s="293">
        <f t="shared" si="34"/>
        <v>0.81200000000000006</v>
      </c>
      <c r="P238" s="293">
        <f t="shared" si="35"/>
        <v>0.88700000000000001</v>
      </c>
      <c r="Q238" s="257"/>
      <c r="R238" s="265">
        <f>AVERAGE(M238:N238)</f>
        <v>0.92349999999999999</v>
      </c>
    </row>
    <row r="239" spans="1:20" ht="17.45" customHeight="1" x14ac:dyDescent="0.25">
      <c r="A239" s="257">
        <f t="shared" si="29"/>
        <v>8</v>
      </c>
      <c r="B239" s="257">
        <f t="shared" si="30"/>
        <v>2018</v>
      </c>
      <c r="C239" s="8">
        <f t="shared" si="31"/>
        <v>43335</v>
      </c>
      <c r="D239" s="260"/>
      <c r="E239" s="261">
        <v>1.0069999999999999</v>
      </c>
      <c r="F239" s="260"/>
      <c r="G239" s="262">
        <v>1.294</v>
      </c>
      <c r="H239" s="261"/>
      <c r="I239" s="260"/>
      <c r="J239" s="261">
        <v>0.98799999999999999</v>
      </c>
      <c r="K239" s="263"/>
      <c r="L239" s="261">
        <v>1.1399999999999999</v>
      </c>
      <c r="M239" s="293">
        <f t="shared" si="32"/>
        <v>1.0069999999999999</v>
      </c>
      <c r="N239" s="293">
        <f t="shared" si="33"/>
        <v>1.294</v>
      </c>
      <c r="O239" s="293">
        <f t="shared" si="34"/>
        <v>0.98799999999999999</v>
      </c>
      <c r="P239" s="293">
        <f t="shared" si="35"/>
        <v>1.1399999999999999</v>
      </c>
      <c r="Q239" s="257"/>
      <c r="R239" s="265">
        <f>AVERAGE(M239:N239)</f>
        <v>1.1505000000000001</v>
      </c>
    </row>
    <row r="240" spans="1:20" ht="17.45" customHeight="1" x14ac:dyDescent="0.25">
      <c r="A240" s="257">
        <f t="shared" si="29"/>
        <v>8</v>
      </c>
      <c r="B240" s="257">
        <f t="shared" si="30"/>
        <v>2018</v>
      </c>
      <c r="C240" s="8">
        <f t="shared" si="31"/>
        <v>43336</v>
      </c>
      <c r="D240" s="260">
        <v>1.127</v>
      </c>
      <c r="E240" s="261"/>
      <c r="F240" s="260"/>
      <c r="G240" s="262"/>
      <c r="H240" s="261">
        <v>0.90349999999999997</v>
      </c>
      <c r="I240" s="260">
        <v>0.73040000000000005</v>
      </c>
      <c r="J240" s="261"/>
      <c r="K240" s="263">
        <v>0.89739999999999998</v>
      </c>
      <c r="L240" s="261"/>
      <c r="M240" s="293">
        <f t="shared" si="32"/>
        <v>1.127</v>
      </c>
      <c r="N240" s="293">
        <f t="shared" si="33"/>
        <v>0.90349999999999997</v>
      </c>
      <c r="O240" s="293">
        <f t="shared" si="34"/>
        <v>0.73040000000000005</v>
      </c>
      <c r="P240" s="293">
        <f t="shared" si="35"/>
        <v>0.89739999999999998</v>
      </c>
      <c r="Q240" s="257"/>
      <c r="R240" s="265">
        <f>AVERAGE(M240:N240)</f>
        <v>1.01525</v>
      </c>
      <c r="S240" s="296">
        <f>AVERAGE(L236:O240)</f>
        <v>0.94947058823529407</v>
      </c>
      <c r="T240" s="296"/>
    </row>
    <row r="241" spans="1:25" ht="17.45" customHeight="1" x14ac:dyDescent="0.25">
      <c r="A241" s="257">
        <f t="shared" si="29"/>
        <v>8</v>
      </c>
      <c r="B241" s="257">
        <f t="shared" si="30"/>
        <v>2018</v>
      </c>
      <c r="C241" s="435">
        <f t="shared" si="31"/>
        <v>43337</v>
      </c>
      <c r="D241" s="434"/>
      <c r="E241" s="436">
        <v>0.93079999999999996</v>
      </c>
      <c r="F241" s="434"/>
      <c r="G241" s="438">
        <v>0.97099999999999997</v>
      </c>
      <c r="H241" s="436"/>
      <c r="I241" s="434"/>
      <c r="J241" s="436">
        <v>0.84619999999999995</v>
      </c>
      <c r="K241" s="437"/>
      <c r="L241" s="436">
        <v>1.0049999999999999</v>
      </c>
      <c r="M241" s="440">
        <f t="shared" si="32"/>
        <v>0.93079999999999996</v>
      </c>
      <c r="N241" s="440">
        <f t="shared" si="33"/>
        <v>0.97099999999999997</v>
      </c>
      <c r="O241" s="440">
        <f t="shared" si="34"/>
        <v>0.84619999999999995</v>
      </c>
      <c r="P241" s="440">
        <f t="shared" si="35"/>
        <v>1.0049999999999999</v>
      </c>
      <c r="Q241" s="442">
        <f>AVERAGE(M241:N241)</f>
        <v>0.95089999999999997</v>
      </c>
      <c r="R241" s="445"/>
      <c r="S241" s="441"/>
      <c r="T241" s="441"/>
    </row>
    <row r="242" spans="1:25" ht="17.45" customHeight="1" x14ac:dyDescent="0.25">
      <c r="A242" s="257">
        <f t="shared" si="29"/>
        <v>8</v>
      </c>
      <c r="B242" s="257">
        <f t="shared" si="30"/>
        <v>2018</v>
      </c>
      <c r="C242" s="435">
        <f t="shared" si="31"/>
        <v>43338</v>
      </c>
      <c r="D242" s="434">
        <v>0.76200000000000001</v>
      </c>
      <c r="E242" s="436"/>
      <c r="F242" s="434">
        <v>0.92300000000000004</v>
      </c>
      <c r="G242" s="438"/>
      <c r="H242" s="436">
        <v>0.89200000000000002</v>
      </c>
      <c r="I242" s="434">
        <v>0.64239999999999997</v>
      </c>
      <c r="J242" s="436"/>
      <c r="K242" s="437">
        <v>0.74299999999999999</v>
      </c>
      <c r="L242" s="436"/>
      <c r="M242" s="440">
        <f t="shared" si="32"/>
        <v>0.76200000000000001</v>
      </c>
      <c r="N242" s="440">
        <f t="shared" si="33"/>
        <v>0.90749999999999997</v>
      </c>
      <c r="O242" s="440">
        <f t="shared" si="34"/>
        <v>0.64239999999999997</v>
      </c>
      <c r="P242" s="440">
        <f t="shared" si="35"/>
        <v>0.74299999999999999</v>
      </c>
      <c r="Q242" s="442">
        <f>AVERAGE(M242:N242)</f>
        <v>0.83474999999999999</v>
      </c>
      <c r="R242" s="445"/>
      <c r="S242" s="504">
        <f>AVERAGE(L241:O242)</f>
        <v>0.8664142857142858</v>
      </c>
      <c r="T242" s="504"/>
    </row>
    <row r="243" spans="1:25" ht="17.45" customHeight="1" x14ac:dyDescent="0.25">
      <c r="A243" s="257">
        <f t="shared" si="29"/>
        <v>8</v>
      </c>
      <c r="B243" s="257">
        <f t="shared" si="30"/>
        <v>2018</v>
      </c>
      <c r="C243" s="8">
        <f t="shared" si="31"/>
        <v>43339</v>
      </c>
      <c r="D243" s="260"/>
      <c r="E243" s="261">
        <v>0.96</v>
      </c>
      <c r="F243" s="260"/>
      <c r="G243" s="262">
        <v>0.81499999999999995</v>
      </c>
      <c r="H243" s="261"/>
      <c r="I243" s="260"/>
      <c r="J243" s="261">
        <v>0.72899999999999998</v>
      </c>
      <c r="K243" s="263"/>
      <c r="L243" s="261">
        <v>0.81399999999999995</v>
      </c>
      <c r="M243" s="293">
        <f t="shared" si="32"/>
        <v>0.96</v>
      </c>
      <c r="N243" s="293">
        <f t="shared" si="33"/>
        <v>0.81499999999999995</v>
      </c>
      <c r="O243" s="293">
        <f t="shared" si="34"/>
        <v>0.72899999999999998</v>
      </c>
      <c r="P243" s="293">
        <f t="shared" si="35"/>
        <v>0.81399999999999995</v>
      </c>
      <c r="Q243" s="257"/>
      <c r="R243" s="265">
        <f>AVERAGE(M243:N243)</f>
        <v>0.88749999999999996</v>
      </c>
    </row>
    <row r="244" spans="1:25" ht="17.45" customHeight="1" x14ac:dyDescent="0.25">
      <c r="A244" s="257">
        <f t="shared" si="29"/>
        <v>8</v>
      </c>
      <c r="B244" s="257">
        <f t="shared" si="30"/>
        <v>2018</v>
      </c>
      <c r="C244" s="8">
        <f t="shared" si="31"/>
        <v>43340</v>
      </c>
      <c r="D244" s="260">
        <v>1.0880000000000001</v>
      </c>
      <c r="E244" s="261"/>
      <c r="F244" s="260">
        <v>1.1759999999999999</v>
      </c>
      <c r="G244" s="262"/>
      <c r="H244" s="261"/>
      <c r="I244" s="260">
        <v>0.879</v>
      </c>
      <c r="J244" s="261"/>
      <c r="K244" s="263">
        <v>0.94599999999999995</v>
      </c>
      <c r="L244" s="261"/>
      <c r="M244" s="293">
        <f t="shared" si="32"/>
        <v>1.0880000000000001</v>
      </c>
      <c r="N244" s="293">
        <f t="shared" si="33"/>
        <v>1.1759999999999999</v>
      </c>
      <c r="O244" s="293">
        <f t="shared" si="34"/>
        <v>0.879</v>
      </c>
      <c r="P244" s="293">
        <f t="shared" si="35"/>
        <v>0.94599999999999995</v>
      </c>
      <c r="Q244" s="257"/>
      <c r="R244" s="265">
        <f>AVERAGE(M244:N244)</f>
        <v>1.1320000000000001</v>
      </c>
    </row>
    <row r="245" spans="1:25" ht="17.45" customHeight="1" x14ac:dyDescent="0.25">
      <c r="A245" s="257">
        <f t="shared" si="29"/>
        <v>8</v>
      </c>
      <c r="B245" s="257">
        <f t="shared" si="30"/>
        <v>2018</v>
      </c>
      <c r="C245" s="8">
        <f t="shared" si="31"/>
        <v>43341</v>
      </c>
      <c r="D245" s="260"/>
      <c r="E245" s="261">
        <v>1.056</v>
      </c>
      <c r="F245" s="260"/>
      <c r="G245" s="262">
        <v>1.0960000000000001</v>
      </c>
      <c r="H245" s="261"/>
      <c r="I245" s="260"/>
      <c r="J245" s="261">
        <v>0.91749999999999998</v>
      </c>
      <c r="K245" s="263"/>
      <c r="L245" s="261">
        <v>1.0669999999999999</v>
      </c>
      <c r="M245" s="293">
        <f t="shared" si="32"/>
        <v>1.056</v>
      </c>
      <c r="N245" s="293">
        <f t="shared" si="33"/>
        <v>1.0960000000000001</v>
      </c>
      <c r="O245" s="293">
        <f t="shared" si="34"/>
        <v>0.91749999999999998</v>
      </c>
      <c r="P245" s="293">
        <f t="shared" si="35"/>
        <v>1.0669999999999999</v>
      </c>
      <c r="Q245" s="257"/>
      <c r="R245" s="265">
        <f>AVERAGE(M245:N245)</f>
        <v>1.0760000000000001</v>
      </c>
      <c r="U245" s="299" t="s">
        <v>60</v>
      </c>
      <c r="V245" s="299">
        <v>2018</v>
      </c>
      <c r="W245" s="300"/>
      <c r="X245" s="300"/>
      <c r="Y245" s="300"/>
    </row>
    <row r="246" spans="1:25" ht="17.45" customHeight="1" x14ac:dyDescent="0.25">
      <c r="A246" s="257">
        <f t="shared" si="29"/>
        <v>8</v>
      </c>
      <c r="B246" s="257">
        <f t="shared" si="30"/>
        <v>2018</v>
      </c>
      <c r="C246" s="8">
        <f t="shared" si="31"/>
        <v>43342</v>
      </c>
      <c r="D246" s="260">
        <v>1.3120000000000001</v>
      </c>
      <c r="E246" s="261"/>
      <c r="F246" s="260"/>
      <c r="G246" s="262"/>
      <c r="H246" s="261">
        <v>1.1579999999999999</v>
      </c>
      <c r="I246" s="260">
        <v>0.98199999999999998</v>
      </c>
      <c r="J246" s="261"/>
      <c r="K246" s="263">
        <v>1.0860000000000001</v>
      </c>
      <c r="L246" s="261"/>
      <c r="M246" s="293">
        <f t="shared" si="32"/>
        <v>1.3120000000000001</v>
      </c>
      <c r="N246" s="293">
        <f t="shared" si="33"/>
        <v>1.1579999999999999</v>
      </c>
      <c r="O246" s="293">
        <f t="shared" si="34"/>
        <v>0.98199999999999998</v>
      </c>
      <c r="P246" s="293">
        <f t="shared" si="35"/>
        <v>1.0860000000000001</v>
      </c>
      <c r="Q246" s="257"/>
      <c r="R246" s="265">
        <f>AVERAGE(M246:N246)</f>
        <v>1.2349999999999999</v>
      </c>
      <c r="U246" s="301" t="s">
        <v>35</v>
      </c>
      <c r="V246" s="301" t="s">
        <v>1</v>
      </c>
      <c r="W246" s="301" t="s">
        <v>2</v>
      </c>
      <c r="X246" s="301" t="s">
        <v>9</v>
      </c>
      <c r="Y246" s="301" t="s">
        <v>12</v>
      </c>
    </row>
    <row r="247" spans="1:25" ht="17.45" customHeight="1" x14ac:dyDescent="0.25">
      <c r="A247" s="257">
        <f t="shared" si="29"/>
        <v>8</v>
      </c>
      <c r="B247" s="257">
        <f t="shared" si="30"/>
        <v>2018</v>
      </c>
      <c r="C247" s="8">
        <f t="shared" si="31"/>
        <v>43343</v>
      </c>
      <c r="D247" s="260"/>
      <c r="E247" s="261">
        <v>1.724</v>
      </c>
      <c r="F247" s="260"/>
      <c r="G247" s="262">
        <v>1.123</v>
      </c>
      <c r="H247" s="261"/>
      <c r="I247" s="260"/>
      <c r="J247" s="261">
        <v>0.83620000000000005</v>
      </c>
      <c r="K247" s="263"/>
      <c r="L247" s="261">
        <v>1.1180000000000001</v>
      </c>
      <c r="M247" s="293">
        <f t="shared" si="32"/>
        <v>1.724</v>
      </c>
      <c r="N247" s="293">
        <f t="shared" si="33"/>
        <v>1.123</v>
      </c>
      <c r="O247" s="293">
        <f t="shared" si="34"/>
        <v>0.83620000000000005</v>
      </c>
      <c r="P247" s="293">
        <f t="shared" si="35"/>
        <v>1.1180000000000001</v>
      </c>
      <c r="Q247" s="257"/>
      <c r="R247" s="265">
        <f>AVERAGE(M247:N247)</f>
        <v>1.4235</v>
      </c>
      <c r="S247" s="296">
        <f>AVERAGE(L243:O247)</f>
        <v>1.0472611111111112</v>
      </c>
      <c r="T247" s="296"/>
      <c r="U247" s="302" t="s">
        <v>58</v>
      </c>
      <c r="V247" s="303">
        <f>AVERAGE(D217:E247)</f>
        <v>1.3591096774193547</v>
      </c>
      <c r="W247" s="303">
        <f>AVERAGE(F217:H247)</f>
        <v>1.2067472222222222</v>
      </c>
      <c r="X247" s="303">
        <f>AVERAGE(I217:J247)</f>
        <v>0.95609677419354844</v>
      </c>
      <c r="Y247" s="303">
        <f>AVERAGE(K217:L247)</f>
        <v>1.1385935483870968</v>
      </c>
    </row>
    <row r="248" spans="1:25" ht="17.45" customHeight="1" x14ac:dyDescent="0.25">
      <c r="A248" s="257">
        <f t="shared" ref="A248:A311" si="36">IF(ISNUMBER(C248),MONTH(C248),"")</f>
        <v>9</v>
      </c>
      <c r="B248" s="257">
        <f t="shared" ref="B248:B311" si="37">IF(ISNUMBER(C248),YEAR(C248),"")</f>
        <v>2018</v>
      </c>
      <c r="C248" s="435">
        <f t="shared" si="31"/>
        <v>43344</v>
      </c>
      <c r="D248" s="434">
        <v>2.2570000000000001</v>
      </c>
      <c r="E248" s="436"/>
      <c r="F248" s="434">
        <v>1.0940000000000001</v>
      </c>
      <c r="G248" s="438"/>
      <c r="H248" s="436">
        <v>1.0289999999999999</v>
      </c>
      <c r="I248" s="434">
        <v>0.55430000000000001</v>
      </c>
      <c r="J248" s="436"/>
      <c r="K248" s="437">
        <v>0.89400000000000002</v>
      </c>
      <c r="L248" s="436"/>
      <c r="M248" s="440">
        <f t="shared" si="32"/>
        <v>2.2570000000000001</v>
      </c>
      <c r="N248" s="440">
        <f t="shared" si="33"/>
        <v>1.0615000000000001</v>
      </c>
      <c r="O248" s="440">
        <f t="shared" si="34"/>
        <v>0.55430000000000001</v>
      </c>
      <c r="P248" s="440">
        <f t="shared" si="35"/>
        <v>0.89400000000000002</v>
      </c>
      <c r="Q248" s="442">
        <f>AVERAGE(M248:N248)</f>
        <v>1.6592500000000001</v>
      </c>
      <c r="R248" s="445"/>
      <c r="S248" s="441"/>
      <c r="T248" s="441"/>
      <c r="U248" s="302" t="s">
        <v>59</v>
      </c>
      <c r="V248" s="303">
        <f>MAX(D217:E247)</f>
        <v>4.1970000000000001</v>
      </c>
      <c r="W248" s="303">
        <f>MAX(F217:H247)</f>
        <v>2.194</v>
      </c>
      <c r="X248" s="303">
        <f>MAX(I217:J247)</f>
        <v>1.7250000000000001</v>
      </c>
      <c r="Y248" s="303">
        <f>MAX(K217:L247)</f>
        <v>2.3959999999999999</v>
      </c>
    </row>
    <row r="249" spans="1:25" ht="17.45" customHeight="1" thickBot="1" x14ac:dyDescent="0.3">
      <c r="A249" s="257">
        <f t="shared" si="36"/>
        <v>9</v>
      </c>
      <c r="B249" s="257">
        <f t="shared" si="37"/>
        <v>2018</v>
      </c>
      <c r="C249" s="435">
        <f t="shared" si="31"/>
        <v>43345</v>
      </c>
      <c r="D249" s="434"/>
      <c r="E249" s="436">
        <v>0.8246</v>
      </c>
      <c r="F249" s="434"/>
      <c r="G249" s="438">
        <v>0.55649999999999999</v>
      </c>
      <c r="H249" s="436"/>
      <c r="I249" s="434"/>
      <c r="J249" s="436">
        <v>0.42070000000000002</v>
      </c>
      <c r="K249" s="437"/>
      <c r="L249" s="436">
        <v>0.58889999999999998</v>
      </c>
      <c r="M249" s="440">
        <f t="shared" si="32"/>
        <v>0.8246</v>
      </c>
      <c r="N249" s="440">
        <f t="shared" si="33"/>
        <v>0.55649999999999999</v>
      </c>
      <c r="O249" s="440">
        <f t="shared" si="34"/>
        <v>0.42070000000000002</v>
      </c>
      <c r="P249" s="440">
        <f t="shared" si="35"/>
        <v>0.58889999999999998</v>
      </c>
      <c r="Q249" s="442">
        <f>AVERAGE(M249:N249)</f>
        <v>0.69055</v>
      </c>
      <c r="R249" s="445"/>
      <c r="S249" s="504">
        <f>AVERAGE(L248:O249)</f>
        <v>0.89478571428571441</v>
      </c>
      <c r="T249" s="504"/>
      <c r="U249" s="304" t="s">
        <v>126</v>
      </c>
      <c r="V249" s="305">
        <f>COUNTIF(D217:E247,"&gt;=2.5")</f>
        <v>1</v>
      </c>
      <c r="W249" s="305">
        <f>COUNTIF(F217:G247,"&gt;=2.5")</f>
        <v>0</v>
      </c>
      <c r="X249" s="305">
        <f>COUNTIF(I217:J247,"&gt;=2.5")</f>
        <v>0</v>
      </c>
      <c r="Y249" s="305">
        <f>COUNTIF(I217:J247,"&gt;=2.5")</f>
        <v>0</v>
      </c>
    </row>
    <row r="250" spans="1:25" ht="17.45" customHeight="1" thickBot="1" x14ac:dyDescent="0.3">
      <c r="A250" s="257">
        <f t="shared" si="36"/>
        <v>9</v>
      </c>
      <c r="B250" s="257">
        <f t="shared" si="37"/>
        <v>2018</v>
      </c>
      <c r="C250" s="8">
        <f t="shared" si="31"/>
        <v>43346</v>
      </c>
      <c r="D250" s="260">
        <v>0.626</v>
      </c>
      <c r="E250" s="261"/>
      <c r="F250" s="260">
        <v>0.78129999999999999</v>
      </c>
      <c r="G250" s="262"/>
      <c r="H250" s="261"/>
      <c r="I250" s="260">
        <v>0.55430000000000001</v>
      </c>
      <c r="J250" s="261"/>
      <c r="K250" s="263">
        <v>0.56740000000000002</v>
      </c>
      <c r="L250" s="261"/>
      <c r="M250" s="293">
        <f t="shared" si="32"/>
        <v>0.626</v>
      </c>
      <c r="N250" s="293">
        <f t="shared" si="33"/>
        <v>0.78129999999999999</v>
      </c>
      <c r="O250" s="293">
        <f t="shared" si="34"/>
        <v>0.55430000000000001</v>
      </c>
      <c r="P250" s="293">
        <f t="shared" si="35"/>
        <v>0.56740000000000002</v>
      </c>
      <c r="Q250" s="257"/>
      <c r="R250" s="265">
        <f>AVERAGE(M250:N250)</f>
        <v>0.70365</v>
      </c>
      <c r="Y250" s="136">
        <f>AVERAGE(V247:Y247)</f>
        <v>1.1651368055555555</v>
      </c>
    </row>
    <row r="251" spans="1:25" ht="17.45" customHeight="1" x14ac:dyDescent="0.25">
      <c r="A251" s="257">
        <f t="shared" si="36"/>
        <v>9</v>
      </c>
      <c r="B251" s="257">
        <f t="shared" si="37"/>
        <v>2018</v>
      </c>
      <c r="C251" s="8">
        <f t="shared" si="31"/>
        <v>43347</v>
      </c>
      <c r="D251" s="260"/>
      <c r="E251" s="261">
        <v>0.871</v>
      </c>
      <c r="F251" s="260"/>
      <c r="G251" s="262">
        <v>1.0089999999999999</v>
      </c>
      <c r="H251" s="261"/>
      <c r="I251" s="260"/>
      <c r="J251" s="261">
        <v>0.78400000000000003</v>
      </c>
      <c r="K251" s="263"/>
      <c r="L251" s="261">
        <v>0.94299999999999995</v>
      </c>
      <c r="M251" s="293">
        <f t="shared" si="32"/>
        <v>0.871</v>
      </c>
      <c r="N251" s="293">
        <f t="shared" si="33"/>
        <v>1.0089999999999999</v>
      </c>
      <c r="O251" s="293">
        <f t="shared" si="34"/>
        <v>0.78400000000000003</v>
      </c>
      <c r="P251" s="293">
        <f t="shared" si="35"/>
        <v>0.94299999999999995</v>
      </c>
      <c r="Q251" s="257"/>
      <c r="R251" s="265">
        <f>AVERAGE(M251:N251)</f>
        <v>0.94</v>
      </c>
    </row>
    <row r="252" spans="1:25" ht="17.45" customHeight="1" x14ac:dyDescent="0.25">
      <c r="A252" s="257">
        <f t="shared" si="36"/>
        <v>9</v>
      </c>
      <c r="B252" s="257">
        <f t="shared" si="37"/>
        <v>2018</v>
      </c>
      <c r="C252" s="8">
        <f t="shared" si="31"/>
        <v>43348</v>
      </c>
      <c r="D252" s="260">
        <v>0.8</v>
      </c>
      <c r="E252" s="261"/>
      <c r="F252" s="260"/>
      <c r="G252" s="262"/>
      <c r="H252" s="261">
        <v>1.476</v>
      </c>
      <c r="I252" s="260">
        <v>0.878</v>
      </c>
      <c r="J252" s="261"/>
      <c r="K252" s="263">
        <v>0.85599999999999998</v>
      </c>
      <c r="L252" s="261"/>
      <c r="M252" s="293">
        <f t="shared" si="32"/>
        <v>0.8</v>
      </c>
      <c r="N252" s="293">
        <f t="shared" si="33"/>
        <v>1.476</v>
      </c>
      <c r="O252" s="293">
        <f t="shared" si="34"/>
        <v>0.878</v>
      </c>
      <c r="P252" s="293">
        <f t="shared" si="35"/>
        <v>0.85599999999999998</v>
      </c>
      <c r="Q252" s="257"/>
      <c r="R252" s="265">
        <f>AVERAGE(M252:N252)</f>
        <v>1.1379999999999999</v>
      </c>
    </row>
    <row r="253" spans="1:25" ht="17.45" customHeight="1" x14ac:dyDescent="0.25">
      <c r="A253" s="257">
        <f t="shared" si="36"/>
        <v>9</v>
      </c>
      <c r="B253" s="257">
        <f t="shared" si="37"/>
        <v>2018</v>
      </c>
      <c r="C253" s="8">
        <f t="shared" si="31"/>
        <v>43349</v>
      </c>
      <c r="D253" s="260"/>
      <c r="E253" s="261">
        <v>0.86299999999999999</v>
      </c>
      <c r="F253" s="260"/>
      <c r="G253" s="262">
        <v>1.1639999999999999</v>
      </c>
      <c r="H253" s="261"/>
      <c r="I253" s="260"/>
      <c r="J253" s="261">
        <v>0.80730000000000002</v>
      </c>
      <c r="K253" s="263"/>
      <c r="L253" s="261">
        <v>0.97699999999999998</v>
      </c>
      <c r="M253" s="293">
        <f t="shared" si="32"/>
        <v>0.86299999999999999</v>
      </c>
      <c r="N253" s="293">
        <f t="shared" si="33"/>
        <v>1.1639999999999999</v>
      </c>
      <c r="O253" s="293">
        <f t="shared" si="34"/>
        <v>0.80730000000000002</v>
      </c>
      <c r="P253" s="293">
        <f t="shared" si="35"/>
        <v>0.97699999999999998</v>
      </c>
      <c r="Q253" s="257"/>
      <c r="R253" s="265">
        <f>AVERAGE(M253:N253)</f>
        <v>1.0135000000000001</v>
      </c>
    </row>
    <row r="254" spans="1:25" ht="17.45" customHeight="1" x14ac:dyDescent="0.25">
      <c r="A254" s="257">
        <f t="shared" si="36"/>
        <v>9</v>
      </c>
      <c r="B254" s="257">
        <f t="shared" si="37"/>
        <v>2018</v>
      </c>
      <c r="C254" s="9">
        <f t="shared" si="31"/>
        <v>43350</v>
      </c>
      <c r="D254" s="275">
        <v>1.3580000000000001</v>
      </c>
      <c r="E254" s="276"/>
      <c r="F254" s="275">
        <v>1.6930000000000001</v>
      </c>
      <c r="G254" s="277"/>
      <c r="H254" s="276">
        <v>1.833</v>
      </c>
      <c r="I254" s="275">
        <v>1.2789999999999999</v>
      </c>
      <c r="J254" s="276"/>
      <c r="K254" s="278">
        <v>1.25</v>
      </c>
      <c r="L254" s="276"/>
      <c r="M254" s="293">
        <f t="shared" si="32"/>
        <v>1.3580000000000001</v>
      </c>
      <c r="N254" s="293">
        <f t="shared" si="33"/>
        <v>1.7629999999999999</v>
      </c>
      <c r="O254" s="293">
        <f t="shared" si="34"/>
        <v>1.2789999999999999</v>
      </c>
      <c r="P254" s="293">
        <f t="shared" si="35"/>
        <v>1.25</v>
      </c>
      <c r="Q254" s="257"/>
      <c r="R254" s="265">
        <f>AVERAGE(M254:N254)</f>
        <v>1.5605</v>
      </c>
      <c r="S254" s="296">
        <f>AVERAGE(L250:O254)</f>
        <v>0.99611176470588225</v>
      </c>
      <c r="T254" s="296"/>
    </row>
    <row r="255" spans="1:25" ht="17.45" customHeight="1" x14ac:dyDescent="0.25">
      <c r="A255" s="257">
        <f t="shared" si="36"/>
        <v>9</v>
      </c>
      <c r="B255" s="257">
        <f t="shared" si="37"/>
        <v>2018</v>
      </c>
      <c r="C255" s="435">
        <f t="shared" si="31"/>
        <v>43351</v>
      </c>
      <c r="D255" s="434"/>
      <c r="E255" s="447">
        <v>4.04</v>
      </c>
      <c r="F255" s="434"/>
      <c r="G255" s="505">
        <v>3.6560000000000001</v>
      </c>
      <c r="H255" s="436"/>
      <c r="I255" s="434"/>
      <c r="J255" s="447">
        <v>3.335</v>
      </c>
      <c r="K255" s="437"/>
      <c r="L255" s="447">
        <v>3.9740000000000002</v>
      </c>
      <c r="M255" s="440">
        <f t="shared" si="32"/>
        <v>4.04</v>
      </c>
      <c r="N255" s="440">
        <f t="shared" si="33"/>
        <v>3.6560000000000001</v>
      </c>
      <c r="O255" s="440">
        <f t="shared" si="34"/>
        <v>3.335</v>
      </c>
      <c r="P255" s="440">
        <f t="shared" si="35"/>
        <v>3.9740000000000002</v>
      </c>
      <c r="Q255" s="442">
        <f>AVERAGE(M255:N255)</f>
        <v>3.8479999999999999</v>
      </c>
      <c r="R255" s="445"/>
      <c r="S255" s="441"/>
      <c r="T255" s="441"/>
    </row>
    <row r="256" spans="1:25" ht="17.45" customHeight="1" x14ac:dyDescent="0.25">
      <c r="A256" s="257">
        <f t="shared" si="36"/>
        <v>9</v>
      </c>
      <c r="B256" s="257">
        <f t="shared" si="37"/>
        <v>2018</v>
      </c>
      <c r="C256" s="435">
        <f t="shared" si="31"/>
        <v>43352</v>
      </c>
      <c r="D256" s="434">
        <v>1.004</v>
      </c>
      <c r="E256" s="436"/>
      <c r="F256" s="434">
        <v>1.512</v>
      </c>
      <c r="G256" s="438"/>
      <c r="H256" s="436"/>
      <c r="I256" s="434">
        <v>1.3580000000000001</v>
      </c>
      <c r="J256" s="436"/>
      <c r="K256" s="437">
        <v>1.133</v>
      </c>
      <c r="L256" s="436"/>
      <c r="M256" s="440">
        <f t="shared" si="32"/>
        <v>1.004</v>
      </c>
      <c r="N256" s="440">
        <f t="shared" si="33"/>
        <v>1.512</v>
      </c>
      <c r="O256" s="440">
        <f t="shared" si="34"/>
        <v>1.3580000000000001</v>
      </c>
      <c r="P256" s="440">
        <f t="shared" si="35"/>
        <v>1.133</v>
      </c>
      <c r="Q256" s="442">
        <f>AVERAGE(M256:N256)</f>
        <v>1.258</v>
      </c>
      <c r="R256" s="445"/>
      <c r="S256" s="504">
        <f>AVERAGE(L255:O256)</f>
        <v>2.6970000000000001</v>
      </c>
      <c r="T256" s="504"/>
    </row>
    <row r="257" spans="1:20" ht="17.45" customHeight="1" x14ac:dyDescent="0.25">
      <c r="A257" s="257">
        <f t="shared" si="36"/>
        <v>9</v>
      </c>
      <c r="B257" s="257">
        <f t="shared" si="37"/>
        <v>2018</v>
      </c>
      <c r="C257" s="8">
        <f t="shared" si="31"/>
        <v>43353</v>
      </c>
      <c r="D257" s="260"/>
      <c r="E257" s="261">
        <v>0.90100000000000002</v>
      </c>
      <c r="F257" s="260"/>
      <c r="G257" s="262">
        <v>1.17</v>
      </c>
      <c r="H257" s="261"/>
      <c r="I257" s="260"/>
      <c r="J257" s="261">
        <v>0.9667</v>
      </c>
      <c r="K257" s="263"/>
      <c r="L257" s="261">
        <v>1.1100000000000001</v>
      </c>
      <c r="M257" s="293">
        <f t="shared" si="32"/>
        <v>0.90100000000000002</v>
      </c>
      <c r="N257" s="293">
        <f t="shared" si="33"/>
        <v>1.17</v>
      </c>
      <c r="O257" s="293">
        <f t="shared" si="34"/>
        <v>0.9667</v>
      </c>
      <c r="P257" s="293">
        <f t="shared" si="35"/>
        <v>1.1100000000000001</v>
      </c>
      <c r="Q257" s="257"/>
      <c r="R257" s="265">
        <f>AVERAGE(M257:N257)</f>
        <v>1.0354999999999999</v>
      </c>
    </row>
    <row r="258" spans="1:20" ht="17.45" customHeight="1" x14ac:dyDescent="0.25">
      <c r="A258" s="257">
        <f t="shared" si="36"/>
        <v>9</v>
      </c>
      <c r="B258" s="257">
        <f t="shared" si="37"/>
        <v>2018</v>
      </c>
      <c r="C258" s="8">
        <f t="shared" si="31"/>
        <v>43354</v>
      </c>
      <c r="D258" s="260">
        <v>2.395</v>
      </c>
      <c r="E258" s="261"/>
      <c r="F258" s="260"/>
      <c r="G258" s="262"/>
      <c r="H258" s="261">
        <v>1.5549999999999999</v>
      </c>
      <c r="I258" s="260">
        <v>0.93200000000000005</v>
      </c>
      <c r="J258" s="261"/>
      <c r="K258" s="263">
        <v>1.1100000000000001</v>
      </c>
      <c r="L258" s="261"/>
      <c r="M258" s="293">
        <f t="shared" si="32"/>
        <v>2.395</v>
      </c>
      <c r="N258" s="293">
        <f t="shared" si="33"/>
        <v>1.5549999999999999</v>
      </c>
      <c r="O258" s="293">
        <f t="shared" si="34"/>
        <v>0.93200000000000005</v>
      </c>
      <c r="P258" s="293">
        <f t="shared" si="35"/>
        <v>1.1100000000000001</v>
      </c>
      <c r="Q258" s="257"/>
      <c r="R258" s="265">
        <f>AVERAGE(M258:N258)</f>
        <v>1.9750000000000001</v>
      </c>
    </row>
    <row r="259" spans="1:20" ht="17.45" customHeight="1" x14ac:dyDescent="0.25">
      <c r="A259" s="257">
        <f t="shared" si="36"/>
        <v>9</v>
      </c>
      <c r="B259" s="257">
        <f t="shared" si="37"/>
        <v>2018</v>
      </c>
      <c r="C259" s="8">
        <f t="shared" si="31"/>
        <v>43355</v>
      </c>
      <c r="D259" s="260"/>
      <c r="E259" s="261">
        <v>1.1439999999999999</v>
      </c>
      <c r="F259" s="260"/>
      <c r="G259" s="262">
        <v>1.087</v>
      </c>
      <c r="H259" s="261"/>
      <c r="I259" s="260"/>
      <c r="J259" s="261">
        <v>0.87439999999999996</v>
      </c>
      <c r="K259" s="263"/>
      <c r="L259" s="261">
        <v>1.014</v>
      </c>
      <c r="M259" s="293">
        <f t="shared" si="32"/>
        <v>1.1439999999999999</v>
      </c>
      <c r="N259" s="293">
        <f t="shared" si="33"/>
        <v>1.087</v>
      </c>
      <c r="O259" s="293">
        <f t="shared" si="34"/>
        <v>0.87439999999999996</v>
      </c>
      <c r="P259" s="293">
        <f t="shared" si="35"/>
        <v>1.014</v>
      </c>
      <c r="Q259" s="257"/>
      <c r="R259" s="265">
        <f>AVERAGE(M259:N259)</f>
        <v>1.1154999999999999</v>
      </c>
    </row>
    <row r="260" spans="1:20" ht="17.45" customHeight="1" x14ac:dyDescent="0.25">
      <c r="A260" s="257">
        <f t="shared" si="36"/>
        <v>9</v>
      </c>
      <c r="B260" s="257">
        <f t="shared" si="37"/>
        <v>2018</v>
      </c>
      <c r="C260" s="9">
        <f t="shared" si="31"/>
        <v>43356</v>
      </c>
      <c r="D260" s="275">
        <v>1.35</v>
      </c>
      <c r="E260" s="276"/>
      <c r="F260" s="275">
        <v>1.427</v>
      </c>
      <c r="G260" s="277"/>
      <c r="H260" s="276">
        <v>1.3380000000000001</v>
      </c>
      <c r="I260" s="275">
        <v>1.1970000000000001</v>
      </c>
      <c r="J260" s="276"/>
      <c r="K260" s="278">
        <v>1.387</v>
      </c>
      <c r="L260" s="276"/>
      <c r="M260" s="293">
        <f t="shared" si="32"/>
        <v>1.35</v>
      </c>
      <c r="N260" s="293">
        <f t="shared" si="33"/>
        <v>1.3825000000000001</v>
      </c>
      <c r="O260" s="293">
        <f t="shared" si="34"/>
        <v>1.1970000000000001</v>
      </c>
      <c r="P260" s="293">
        <f t="shared" si="35"/>
        <v>1.387</v>
      </c>
      <c r="Q260" s="257"/>
      <c r="R260" s="265">
        <f>AVERAGE(M260:N260)</f>
        <v>1.36625</v>
      </c>
    </row>
    <row r="261" spans="1:20" ht="17.45" customHeight="1" x14ac:dyDescent="0.25">
      <c r="A261" s="257">
        <f t="shared" si="36"/>
        <v>9</v>
      </c>
      <c r="B261" s="257">
        <f t="shared" si="37"/>
        <v>2018</v>
      </c>
      <c r="C261" s="8">
        <f t="shared" si="31"/>
        <v>43357</v>
      </c>
      <c r="D261" s="260"/>
      <c r="E261" s="261">
        <v>1.526</v>
      </c>
      <c r="F261" s="260"/>
      <c r="G261" s="262">
        <v>1.573</v>
      </c>
      <c r="H261" s="261"/>
      <c r="I261" s="260"/>
      <c r="J261" s="261">
        <v>1.2889999999999999</v>
      </c>
      <c r="K261" s="263"/>
      <c r="L261" s="261">
        <v>1.637</v>
      </c>
      <c r="M261" s="293">
        <f t="shared" si="32"/>
        <v>1.526</v>
      </c>
      <c r="N261" s="293">
        <f t="shared" si="33"/>
        <v>1.573</v>
      </c>
      <c r="O261" s="293">
        <f t="shared" si="34"/>
        <v>1.2889999999999999</v>
      </c>
      <c r="P261" s="293">
        <f t="shared" si="35"/>
        <v>1.637</v>
      </c>
      <c r="Q261" s="257"/>
      <c r="R261" s="265">
        <f>AVERAGE(M261:N261)</f>
        <v>1.5495000000000001</v>
      </c>
      <c r="S261" s="296">
        <f>AVERAGE(L257:O261)</f>
        <v>1.2835333333333334</v>
      </c>
      <c r="T261" s="296"/>
    </row>
    <row r="262" spans="1:20" ht="17.45" customHeight="1" x14ac:dyDescent="0.25">
      <c r="A262" s="257">
        <f t="shared" si="36"/>
        <v>9</v>
      </c>
      <c r="B262" s="257">
        <f t="shared" si="37"/>
        <v>2018</v>
      </c>
      <c r="C262" s="435">
        <f t="shared" si="31"/>
        <v>43358</v>
      </c>
      <c r="D262" s="434">
        <v>1.335</v>
      </c>
      <c r="E262" s="436"/>
      <c r="F262" s="434">
        <v>1.2649999999999999</v>
      </c>
      <c r="G262" s="438"/>
      <c r="H262" s="436"/>
      <c r="I262" s="434">
        <v>1.008</v>
      </c>
      <c r="J262" s="436"/>
      <c r="K262" s="437">
        <v>1.1870000000000001</v>
      </c>
      <c r="L262" s="436"/>
      <c r="M262" s="440">
        <f t="shared" si="32"/>
        <v>1.335</v>
      </c>
      <c r="N262" s="440">
        <f t="shared" si="33"/>
        <v>1.2649999999999999</v>
      </c>
      <c r="O262" s="440">
        <f t="shared" si="34"/>
        <v>1.008</v>
      </c>
      <c r="P262" s="440">
        <f t="shared" si="35"/>
        <v>1.1870000000000001</v>
      </c>
      <c r="Q262" s="442">
        <f>AVERAGE(M262:N262)</f>
        <v>1.2999999999999998</v>
      </c>
      <c r="R262" s="445"/>
      <c r="S262" s="441"/>
      <c r="T262" s="441"/>
    </row>
    <row r="263" spans="1:20" ht="17.45" customHeight="1" x14ac:dyDescent="0.25">
      <c r="A263" s="257">
        <f t="shared" si="36"/>
        <v>9</v>
      </c>
      <c r="B263" s="257">
        <f t="shared" si="37"/>
        <v>2018</v>
      </c>
      <c r="C263" s="435">
        <f t="shared" ref="C263:C326" si="38">C262+1</f>
        <v>43359</v>
      </c>
      <c r="D263" s="434"/>
      <c r="E263" s="436">
        <v>1.274</v>
      </c>
      <c r="F263" s="434"/>
      <c r="G263" s="438">
        <v>0.88819999999999999</v>
      </c>
      <c r="H263" s="436"/>
      <c r="I263" s="434"/>
      <c r="J263" s="436">
        <v>0.72960000000000003</v>
      </c>
      <c r="K263" s="437"/>
      <c r="L263" s="436">
        <v>0.99609999999999999</v>
      </c>
      <c r="M263" s="440">
        <f t="shared" si="32"/>
        <v>1.274</v>
      </c>
      <c r="N263" s="440">
        <f t="shared" si="33"/>
        <v>0.88819999999999999</v>
      </c>
      <c r="O263" s="440">
        <f t="shared" si="34"/>
        <v>0.72960000000000003</v>
      </c>
      <c r="P263" s="440">
        <f t="shared" si="35"/>
        <v>0.99609999999999999</v>
      </c>
      <c r="Q263" s="442">
        <f>AVERAGE(M263:N263)</f>
        <v>1.0810999999999999</v>
      </c>
      <c r="R263" s="445"/>
      <c r="S263" s="504">
        <f>AVERAGE(L262:O263)</f>
        <v>1.0708428571428572</v>
      </c>
      <c r="T263" s="504"/>
    </row>
    <row r="264" spans="1:20" ht="17.45" customHeight="1" x14ac:dyDescent="0.25">
      <c r="A264" s="257">
        <f t="shared" si="36"/>
        <v>9</v>
      </c>
      <c r="B264" s="257">
        <f t="shared" si="37"/>
        <v>2018</v>
      </c>
      <c r="C264" s="8">
        <f t="shared" si="38"/>
        <v>43360</v>
      </c>
      <c r="D264" s="260">
        <v>1.246</v>
      </c>
      <c r="E264" s="261"/>
      <c r="F264" s="260"/>
      <c r="G264" s="262"/>
      <c r="H264" s="261">
        <v>1.2050000000000001</v>
      </c>
      <c r="I264" s="260">
        <v>1.163</v>
      </c>
      <c r="J264" s="261"/>
      <c r="K264" s="263">
        <v>1.21</v>
      </c>
      <c r="L264" s="261"/>
      <c r="M264" s="293">
        <f t="shared" si="32"/>
        <v>1.246</v>
      </c>
      <c r="N264" s="293">
        <f t="shared" si="33"/>
        <v>1.2050000000000001</v>
      </c>
      <c r="O264" s="293">
        <f t="shared" si="34"/>
        <v>1.163</v>
      </c>
      <c r="P264" s="293">
        <f t="shared" si="35"/>
        <v>1.21</v>
      </c>
      <c r="Q264" s="257"/>
      <c r="R264" s="265">
        <f>AVERAGE(M264:N264)</f>
        <v>1.2255</v>
      </c>
    </row>
    <row r="265" spans="1:20" ht="17.45" customHeight="1" x14ac:dyDescent="0.25">
      <c r="A265" s="257">
        <f t="shared" si="36"/>
        <v>9</v>
      </c>
      <c r="B265" s="257">
        <f t="shared" si="37"/>
        <v>2018</v>
      </c>
      <c r="C265" s="8">
        <f t="shared" si="38"/>
        <v>43361</v>
      </c>
      <c r="D265" s="260"/>
      <c r="E265" s="261">
        <v>1.286</v>
      </c>
      <c r="F265" s="260"/>
      <c r="G265" s="262">
        <v>1.0880000000000001</v>
      </c>
      <c r="H265" s="261"/>
      <c r="I265" s="260"/>
      <c r="J265" s="261">
        <v>0.87470000000000003</v>
      </c>
      <c r="K265" s="263"/>
      <c r="L265" s="261">
        <v>0.99399999999999999</v>
      </c>
      <c r="M265" s="293">
        <f t="shared" si="32"/>
        <v>1.286</v>
      </c>
      <c r="N265" s="293">
        <f t="shared" si="33"/>
        <v>1.0880000000000001</v>
      </c>
      <c r="O265" s="293">
        <f t="shared" si="34"/>
        <v>0.87470000000000003</v>
      </c>
      <c r="P265" s="293">
        <f t="shared" si="35"/>
        <v>0.99399999999999999</v>
      </c>
      <c r="Q265" s="257"/>
      <c r="R265" s="265">
        <f>AVERAGE(M265:N265)</f>
        <v>1.1870000000000001</v>
      </c>
    </row>
    <row r="266" spans="1:20" ht="17.45" customHeight="1" x14ac:dyDescent="0.25">
      <c r="A266" s="257">
        <f t="shared" si="36"/>
        <v>9</v>
      </c>
      <c r="B266" s="257">
        <f t="shared" si="37"/>
        <v>2018</v>
      </c>
      <c r="C266" s="9">
        <f t="shared" si="38"/>
        <v>43362</v>
      </c>
      <c r="D266" s="275">
        <v>1.2829999999999999</v>
      </c>
      <c r="E266" s="276"/>
      <c r="F266" s="275">
        <v>1.319</v>
      </c>
      <c r="G266" s="277"/>
      <c r="H266" s="276">
        <v>1.264</v>
      </c>
      <c r="I266" s="275">
        <v>1.2030000000000001</v>
      </c>
      <c r="J266" s="276"/>
      <c r="K266" s="278">
        <v>1.284</v>
      </c>
      <c r="L266" s="276"/>
      <c r="M266" s="293">
        <f t="shared" si="32"/>
        <v>1.2829999999999999</v>
      </c>
      <c r="N266" s="293">
        <f t="shared" si="33"/>
        <v>1.2915000000000001</v>
      </c>
      <c r="O266" s="293">
        <f t="shared" si="34"/>
        <v>1.2030000000000001</v>
      </c>
      <c r="P266" s="293">
        <f t="shared" si="35"/>
        <v>1.284</v>
      </c>
      <c r="Q266" s="257"/>
      <c r="R266" s="265">
        <f>AVERAGE(M266:N266)</f>
        <v>1.28725</v>
      </c>
    </row>
    <row r="267" spans="1:20" ht="17.45" customHeight="1" x14ac:dyDescent="0.25">
      <c r="A267" s="257">
        <f t="shared" si="36"/>
        <v>9</v>
      </c>
      <c r="B267" s="257">
        <f t="shared" si="37"/>
        <v>2018</v>
      </c>
      <c r="C267" s="8">
        <f t="shared" si="38"/>
        <v>43363</v>
      </c>
      <c r="D267" s="260"/>
      <c r="E267" s="261">
        <v>1.5580000000000001</v>
      </c>
      <c r="F267" s="260"/>
      <c r="G267" s="262">
        <v>1.3380000000000001</v>
      </c>
      <c r="H267" s="261"/>
      <c r="I267" s="260"/>
      <c r="J267" s="261">
        <v>1.2949999999999999</v>
      </c>
      <c r="K267" s="263"/>
      <c r="L267" s="261">
        <v>1.4510000000000001</v>
      </c>
      <c r="M267" s="293">
        <f t="shared" si="32"/>
        <v>1.5580000000000001</v>
      </c>
      <c r="N267" s="293">
        <f t="shared" si="33"/>
        <v>1.3380000000000001</v>
      </c>
      <c r="O267" s="293">
        <f t="shared" si="34"/>
        <v>1.2949999999999999</v>
      </c>
      <c r="P267" s="293">
        <f t="shared" si="35"/>
        <v>1.4510000000000001</v>
      </c>
      <c r="Q267" s="257"/>
      <c r="R267" s="265">
        <f>AVERAGE(M267:N267)</f>
        <v>1.448</v>
      </c>
    </row>
    <row r="268" spans="1:20" ht="17.45" customHeight="1" x14ac:dyDescent="0.25">
      <c r="A268" s="257">
        <f t="shared" si="36"/>
        <v>9</v>
      </c>
      <c r="B268" s="257">
        <f t="shared" si="37"/>
        <v>2018</v>
      </c>
      <c r="C268" s="8">
        <f t="shared" si="38"/>
        <v>43364</v>
      </c>
      <c r="D268" s="260">
        <v>1.4019999999999999</v>
      </c>
      <c r="E268" s="261"/>
      <c r="F268" s="260">
        <v>1.4530000000000001</v>
      </c>
      <c r="G268" s="262"/>
      <c r="H268" s="261"/>
      <c r="I268" s="260">
        <v>1.4239999999999999</v>
      </c>
      <c r="J268" s="261"/>
      <c r="K268" s="263">
        <v>1.514</v>
      </c>
      <c r="L268" s="261"/>
      <c r="M268" s="293">
        <f t="shared" si="32"/>
        <v>1.4019999999999999</v>
      </c>
      <c r="N268" s="293">
        <f t="shared" si="33"/>
        <v>1.4530000000000001</v>
      </c>
      <c r="O268" s="293">
        <f t="shared" si="34"/>
        <v>1.4239999999999999</v>
      </c>
      <c r="P268" s="293">
        <f t="shared" si="35"/>
        <v>1.514</v>
      </c>
      <c r="Q268" s="257"/>
      <c r="R268" s="265">
        <f>AVERAGE(M268:N268)</f>
        <v>1.4275</v>
      </c>
      <c r="S268" s="296">
        <f>AVERAGE(L264:O268)</f>
        <v>1.2679529411764707</v>
      </c>
      <c r="T268" s="296"/>
    </row>
    <row r="269" spans="1:20" ht="17.45" customHeight="1" x14ac:dyDescent="0.25">
      <c r="A269" s="257">
        <f t="shared" si="36"/>
        <v>9</v>
      </c>
      <c r="B269" s="257">
        <f t="shared" si="37"/>
        <v>2018</v>
      </c>
      <c r="C269" s="435">
        <f t="shared" si="38"/>
        <v>43365</v>
      </c>
      <c r="D269" s="434"/>
      <c r="E269" s="436">
        <v>0.96709999999999996</v>
      </c>
      <c r="F269" s="434"/>
      <c r="G269" s="438">
        <v>1.0569999999999999</v>
      </c>
      <c r="H269" s="436"/>
      <c r="I269" s="434"/>
      <c r="J269" s="436">
        <v>0.78439999999999999</v>
      </c>
      <c r="K269" s="437"/>
      <c r="L269" s="436">
        <v>1.0349999999999999</v>
      </c>
      <c r="M269" s="440">
        <f t="shared" si="32"/>
        <v>0.96709999999999996</v>
      </c>
      <c r="N269" s="440">
        <f t="shared" si="33"/>
        <v>1.0569999999999999</v>
      </c>
      <c r="O269" s="440">
        <f t="shared" si="34"/>
        <v>0.78439999999999999</v>
      </c>
      <c r="P269" s="440">
        <f t="shared" si="35"/>
        <v>1.0349999999999999</v>
      </c>
      <c r="Q269" s="442">
        <f>AVERAGE(M269:N269)</f>
        <v>1.0120499999999999</v>
      </c>
      <c r="R269" s="445"/>
      <c r="S269" s="441"/>
      <c r="T269" s="441"/>
    </row>
    <row r="270" spans="1:20" ht="17.45" customHeight="1" x14ac:dyDescent="0.25">
      <c r="A270" s="257">
        <f t="shared" si="36"/>
        <v>9</v>
      </c>
      <c r="B270" s="257">
        <f t="shared" si="37"/>
        <v>2018</v>
      </c>
      <c r="C270" s="435">
        <f t="shared" si="38"/>
        <v>43366</v>
      </c>
      <c r="D270" s="434">
        <v>0.71360000000000001</v>
      </c>
      <c r="E270" s="436"/>
      <c r="F270" s="434"/>
      <c r="G270" s="438"/>
      <c r="H270" s="436">
        <v>0.75209999999999999</v>
      </c>
      <c r="I270" s="434">
        <v>0.63690000000000002</v>
      </c>
      <c r="J270" s="436"/>
      <c r="K270" s="437">
        <v>0.67589999999999995</v>
      </c>
      <c r="L270" s="436"/>
      <c r="M270" s="440">
        <f t="shared" si="32"/>
        <v>0.71360000000000001</v>
      </c>
      <c r="N270" s="440">
        <f t="shared" si="33"/>
        <v>0.75209999999999999</v>
      </c>
      <c r="O270" s="440">
        <f t="shared" si="34"/>
        <v>0.63690000000000002</v>
      </c>
      <c r="P270" s="440">
        <f t="shared" si="35"/>
        <v>0.67589999999999995</v>
      </c>
      <c r="Q270" s="442">
        <f>AVERAGE(M270:N270)</f>
        <v>0.73285</v>
      </c>
      <c r="R270" s="445"/>
      <c r="S270" s="504">
        <f>AVERAGE(L269:O270)</f>
        <v>0.84944285714285717</v>
      </c>
      <c r="T270" s="504"/>
    </row>
    <row r="271" spans="1:20" ht="17.45" customHeight="1" x14ac:dyDescent="0.25">
      <c r="A271" s="257">
        <f t="shared" si="36"/>
        <v>9</v>
      </c>
      <c r="B271" s="257">
        <f t="shared" si="37"/>
        <v>2018</v>
      </c>
      <c r="C271" s="8">
        <f t="shared" si="38"/>
        <v>43367</v>
      </c>
      <c r="D271" s="260"/>
      <c r="E271" s="261">
        <v>0.84</v>
      </c>
      <c r="F271" s="260"/>
      <c r="G271" s="262">
        <v>0.76500000000000001</v>
      </c>
      <c r="H271" s="261"/>
      <c r="I271" s="260"/>
      <c r="J271" s="261">
        <v>0.73229999999999995</v>
      </c>
      <c r="K271" s="263"/>
      <c r="L271" s="261">
        <v>0.83099999999999996</v>
      </c>
      <c r="M271" s="293">
        <f t="shared" si="32"/>
        <v>0.84</v>
      </c>
      <c r="N271" s="293">
        <f t="shared" si="33"/>
        <v>0.76500000000000001</v>
      </c>
      <c r="O271" s="293">
        <f t="shared" si="34"/>
        <v>0.73229999999999995</v>
      </c>
      <c r="P271" s="293">
        <f t="shared" si="35"/>
        <v>0.83099999999999996</v>
      </c>
      <c r="Q271" s="257"/>
      <c r="R271" s="265">
        <f>AVERAGE(M271:N271)</f>
        <v>0.80249999999999999</v>
      </c>
    </row>
    <row r="272" spans="1:20" ht="17.45" customHeight="1" x14ac:dyDescent="0.25">
      <c r="A272" s="257">
        <f t="shared" si="36"/>
        <v>9</v>
      </c>
      <c r="B272" s="257">
        <f t="shared" si="37"/>
        <v>2018</v>
      </c>
      <c r="C272" s="9">
        <f t="shared" si="38"/>
        <v>43368</v>
      </c>
      <c r="D272" s="275">
        <v>1.0489999999999999</v>
      </c>
      <c r="E272" s="276"/>
      <c r="F272" s="275">
        <v>1.4390000000000001</v>
      </c>
      <c r="G272" s="277"/>
      <c r="H272" s="276">
        <v>1.413</v>
      </c>
      <c r="I272" s="275">
        <v>1.0249999999999999</v>
      </c>
      <c r="J272" s="276"/>
      <c r="K272" s="278">
        <v>1.069</v>
      </c>
      <c r="L272" s="276"/>
      <c r="M272" s="293">
        <f t="shared" si="32"/>
        <v>1.0489999999999999</v>
      </c>
      <c r="N272" s="293">
        <f t="shared" si="33"/>
        <v>1.4260000000000002</v>
      </c>
      <c r="O272" s="293">
        <f t="shared" si="34"/>
        <v>1.0249999999999999</v>
      </c>
      <c r="P272" s="293">
        <f t="shared" si="35"/>
        <v>1.069</v>
      </c>
      <c r="Q272" s="257"/>
      <c r="R272" s="265">
        <f>AVERAGE(M272:N272)</f>
        <v>1.2375</v>
      </c>
    </row>
    <row r="273" spans="1:25" ht="17.45" customHeight="1" x14ac:dyDescent="0.25">
      <c r="A273" s="257">
        <f t="shared" si="36"/>
        <v>9</v>
      </c>
      <c r="B273" s="257">
        <f t="shared" si="37"/>
        <v>2018</v>
      </c>
      <c r="C273" s="8">
        <f t="shared" si="38"/>
        <v>43369</v>
      </c>
      <c r="D273" s="260"/>
      <c r="E273" s="261">
        <v>1.4039999999999999</v>
      </c>
      <c r="F273" s="260"/>
      <c r="G273" s="262">
        <v>1.5069999999999999</v>
      </c>
      <c r="H273" s="261"/>
      <c r="I273" s="260"/>
      <c r="J273" s="261">
        <v>1.373</v>
      </c>
      <c r="K273" s="263"/>
      <c r="L273" s="261">
        <v>1.5169999999999999</v>
      </c>
      <c r="M273" s="293">
        <f t="shared" si="32"/>
        <v>1.4039999999999999</v>
      </c>
      <c r="N273" s="293">
        <f t="shared" si="33"/>
        <v>1.5069999999999999</v>
      </c>
      <c r="O273" s="293">
        <f t="shared" si="34"/>
        <v>1.373</v>
      </c>
      <c r="P273" s="293">
        <f t="shared" si="35"/>
        <v>1.5169999999999999</v>
      </c>
      <c r="Q273" s="257"/>
      <c r="R273" s="265">
        <f>AVERAGE(M273:N273)</f>
        <v>1.4554999999999998</v>
      </c>
    </row>
    <row r="274" spans="1:25" ht="17.45" customHeight="1" x14ac:dyDescent="0.25">
      <c r="A274" s="257">
        <f t="shared" si="36"/>
        <v>9</v>
      </c>
      <c r="B274" s="257">
        <f t="shared" si="37"/>
        <v>2018</v>
      </c>
      <c r="C274" s="8">
        <f t="shared" si="38"/>
        <v>43370</v>
      </c>
      <c r="D274" s="260">
        <v>1.677</v>
      </c>
      <c r="E274" s="261"/>
      <c r="F274" s="260">
        <v>1.7529999999999999</v>
      </c>
      <c r="G274" s="262"/>
      <c r="H274" s="261"/>
      <c r="I274" s="260">
        <v>1.589</v>
      </c>
      <c r="J274" s="261"/>
      <c r="K274" s="263">
        <v>1.8580000000000001</v>
      </c>
      <c r="L274" s="261"/>
      <c r="M274" s="293">
        <f t="shared" si="32"/>
        <v>1.677</v>
      </c>
      <c r="N274" s="293">
        <f t="shared" si="33"/>
        <v>1.7529999999999999</v>
      </c>
      <c r="O274" s="293">
        <f t="shared" si="34"/>
        <v>1.589</v>
      </c>
      <c r="P274" s="293">
        <f t="shared" si="35"/>
        <v>1.8580000000000001</v>
      </c>
      <c r="Q274" s="257"/>
      <c r="R274" s="265">
        <f>AVERAGE(M274:N274)</f>
        <v>1.7149999999999999</v>
      </c>
    </row>
    <row r="275" spans="1:25" ht="17.45" customHeight="1" x14ac:dyDescent="0.25">
      <c r="A275" s="257">
        <f t="shared" si="36"/>
        <v>9</v>
      </c>
      <c r="B275" s="257">
        <f t="shared" si="37"/>
        <v>2018</v>
      </c>
      <c r="C275" s="8">
        <f t="shared" si="38"/>
        <v>43371</v>
      </c>
      <c r="D275" s="260"/>
      <c r="E275" s="261">
        <v>1.2070000000000001</v>
      </c>
      <c r="F275" s="260"/>
      <c r="G275" s="262">
        <v>1.1879999999999999</v>
      </c>
      <c r="H275" s="261"/>
      <c r="I275" s="260"/>
      <c r="J275" s="261">
        <v>1.1830000000000001</v>
      </c>
      <c r="K275" s="263"/>
      <c r="L275" s="261">
        <v>1.3819999999999999</v>
      </c>
      <c r="M275" s="293">
        <f t="shared" si="32"/>
        <v>1.2070000000000001</v>
      </c>
      <c r="N275" s="293">
        <f t="shared" si="33"/>
        <v>1.1879999999999999</v>
      </c>
      <c r="O275" s="293">
        <f t="shared" si="34"/>
        <v>1.1830000000000001</v>
      </c>
      <c r="P275" s="293">
        <f t="shared" si="35"/>
        <v>1.3819999999999999</v>
      </c>
      <c r="Q275" s="257"/>
      <c r="R275" s="265">
        <f>AVERAGE(M275:N275)</f>
        <v>1.1975</v>
      </c>
      <c r="S275" s="296">
        <f>AVERAGE(L271:O275)</f>
        <v>1.2471277777777778</v>
      </c>
      <c r="T275" s="296"/>
    </row>
    <row r="276" spans="1:25" ht="17.45" customHeight="1" x14ac:dyDescent="0.25">
      <c r="A276" s="257">
        <f t="shared" si="36"/>
        <v>9</v>
      </c>
      <c r="B276" s="257">
        <f t="shared" si="37"/>
        <v>2018</v>
      </c>
      <c r="C276" s="435">
        <f t="shared" si="38"/>
        <v>43372</v>
      </c>
      <c r="D276" s="434">
        <v>1.3759999999999999</v>
      </c>
      <c r="E276" s="436"/>
      <c r="F276" s="434"/>
      <c r="G276" s="438"/>
      <c r="H276" s="436">
        <v>0.8952</v>
      </c>
      <c r="I276" s="434">
        <v>0.96919999999999995</v>
      </c>
      <c r="J276" s="436"/>
      <c r="K276" s="437">
        <v>1.1339999999999999</v>
      </c>
      <c r="L276" s="436"/>
      <c r="M276" s="440">
        <f t="shared" si="32"/>
        <v>1.3759999999999999</v>
      </c>
      <c r="N276" s="440">
        <f t="shared" si="33"/>
        <v>0.8952</v>
      </c>
      <c r="O276" s="440">
        <f t="shared" si="34"/>
        <v>0.96919999999999995</v>
      </c>
      <c r="P276" s="440">
        <f t="shared" si="35"/>
        <v>1.1339999999999999</v>
      </c>
      <c r="Q276" s="442">
        <f>AVERAGE(M276:N276)</f>
        <v>1.1355999999999999</v>
      </c>
      <c r="R276" s="445"/>
      <c r="S276" s="441"/>
      <c r="T276" s="441"/>
      <c r="U276" s="299" t="s">
        <v>61</v>
      </c>
      <c r="V276" s="299">
        <v>2018</v>
      </c>
      <c r="W276" s="300"/>
      <c r="X276" s="300"/>
      <c r="Y276" s="300"/>
    </row>
    <row r="277" spans="1:25" ht="17.45" customHeight="1" x14ac:dyDescent="0.25">
      <c r="A277" s="257">
        <f t="shared" si="36"/>
        <v>9</v>
      </c>
      <c r="B277" s="257">
        <f t="shared" si="37"/>
        <v>2018</v>
      </c>
      <c r="C277" s="435">
        <f t="shared" si="38"/>
        <v>43373</v>
      </c>
      <c r="D277" s="434"/>
      <c r="E277" s="436">
        <v>0.99670000000000003</v>
      </c>
      <c r="F277" s="434"/>
      <c r="G277" s="438">
        <v>0.83069999999999999</v>
      </c>
      <c r="H277" s="436"/>
      <c r="I277" s="434"/>
      <c r="J277" s="436">
        <v>0.79259999999999997</v>
      </c>
      <c r="K277" s="437"/>
      <c r="L277" s="436">
        <v>0.86670000000000003</v>
      </c>
      <c r="M277" s="440">
        <f t="shared" si="32"/>
        <v>0.99670000000000003</v>
      </c>
      <c r="N277" s="440">
        <f t="shared" si="33"/>
        <v>0.83069999999999999</v>
      </c>
      <c r="O277" s="440">
        <f t="shared" si="34"/>
        <v>0.79259999999999997</v>
      </c>
      <c r="P277" s="440">
        <f t="shared" si="35"/>
        <v>0.86670000000000003</v>
      </c>
      <c r="Q277" s="442">
        <f>AVERAGE(M277:N277)</f>
        <v>0.91369999999999996</v>
      </c>
      <c r="R277" s="445"/>
      <c r="S277" s="504">
        <f>AVERAGE(L276:O277)</f>
        <v>0.96101428571428571</v>
      </c>
      <c r="T277" s="504"/>
      <c r="U277" s="301" t="s">
        <v>35</v>
      </c>
      <c r="V277" s="301" t="s">
        <v>1</v>
      </c>
      <c r="W277" s="301" t="s">
        <v>2</v>
      </c>
      <c r="X277" s="301" t="s">
        <v>9</v>
      </c>
      <c r="Y277" s="301" t="s">
        <v>12</v>
      </c>
    </row>
    <row r="278" spans="1:25" ht="17.45" customHeight="1" x14ac:dyDescent="0.25">
      <c r="A278" s="257">
        <f t="shared" si="36"/>
        <v>10</v>
      </c>
      <c r="B278" s="257">
        <f t="shared" si="37"/>
        <v>2018</v>
      </c>
      <c r="C278" s="9">
        <f t="shared" si="38"/>
        <v>43374</v>
      </c>
      <c r="D278" s="275">
        <v>1.2769999999999999</v>
      </c>
      <c r="E278" s="276"/>
      <c r="F278" s="275">
        <v>1.1479999999999999</v>
      </c>
      <c r="G278" s="277"/>
      <c r="H278" s="276">
        <v>1.099</v>
      </c>
      <c r="I278" s="275">
        <v>0.97899999999999998</v>
      </c>
      <c r="J278" s="276"/>
      <c r="K278" s="278">
        <v>0.99099999999999999</v>
      </c>
      <c r="L278" s="276"/>
      <c r="M278" s="293">
        <f t="shared" si="32"/>
        <v>1.2769999999999999</v>
      </c>
      <c r="N278" s="293">
        <f t="shared" si="33"/>
        <v>1.1234999999999999</v>
      </c>
      <c r="O278" s="293">
        <f t="shared" si="34"/>
        <v>0.97899999999999998</v>
      </c>
      <c r="P278" s="293">
        <f t="shared" si="35"/>
        <v>0.99099999999999999</v>
      </c>
      <c r="Q278" s="257"/>
      <c r="R278" s="265">
        <f>AVERAGE(M278:N278)</f>
        <v>1.20025</v>
      </c>
      <c r="U278" s="302" t="s">
        <v>58</v>
      </c>
      <c r="V278" s="303">
        <f>AVERAGE(D248:E277)</f>
        <v>1.3191333333333333</v>
      </c>
      <c r="W278" s="303">
        <f>AVERAGE(F248:H277)</f>
        <v>1.2964000000000002</v>
      </c>
      <c r="X278" s="303">
        <f>AVERAGE(I248:J277)</f>
        <v>1.06708</v>
      </c>
      <c r="Y278" s="303">
        <f>AVERAGE(K248:L277)</f>
        <v>1.2148666666666663</v>
      </c>
    </row>
    <row r="279" spans="1:25" ht="17.45" customHeight="1" x14ac:dyDescent="0.25">
      <c r="A279" s="257">
        <f t="shared" si="36"/>
        <v>10</v>
      </c>
      <c r="B279" s="257">
        <f t="shared" si="37"/>
        <v>2018</v>
      </c>
      <c r="C279" s="8">
        <f t="shared" si="38"/>
        <v>43375</v>
      </c>
      <c r="D279" s="260"/>
      <c r="E279" s="261">
        <v>1.1990000000000001</v>
      </c>
      <c r="F279" s="260"/>
      <c r="G279" s="262">
        <v>0.91400000000000003</v>
      </c>
      <c r="H279" s="261"/>
      <c r="I279" s="260"/>
      <c r="J279" s="261">
        <v>0.90239999999999998</v>
      </c>
      <c r="K279" s="263"/>
      <c r="L279" s="261">
        <v>1.135</v>
      </c>
      <c r="M279" s="293">
        <f t="shared" si="32"/>
        <v>1.1990000000000001</v>
      </c>
      <c r="N279" s="293">
        <f t="shared" si="33"/>
        <v>0.91400000000000003</v>
      </c>
      <c r="O279" s="293">
        <f t="shared" si="34"/>
        <v>0.90239999999999998</v>
      </c>
      <c r="P279" s="293">
        <f t="shared" si="35"/>
        <v>1.135</v>
      </c>
      <c r="Q279" s="257"/>
      <c r="R279" s="265">
        <f>AVERAGE(M279:N279)</f>
        <v>1.0565</v>
      </c>
      <c r="U279" s="302" t="s">
        <v>59</v>
      </c>
      <c r="V279" s="303">
        <f>MAX(D248:E277)</f>
        <v>4.04</v>
      </c>
      <c r="W279" s="303">
        <f>MAX(F248:H277)</f>
        <v>3.6560000000000001</v>
      </c>
      <c r="X279" s="303">
        <f>MAX(I248:J277)</f>
        <v>3.335</v>
      </c>
      <c r="Y279" s="303">
        <f>MAX(K248:L277)</f>
        <v>3.9740000000000002</v>
      </c>
    </row>
    <row r="280" spans="1:25" ht="17.45" customHeight="1" thickBot="1" x14ac:dyDescent="0.3">
      <c r="A280" s="257">
        <f t="shared" si="36"/>
        <v>10</v>
      </c>
      <c r="B280" s="257">
        <f t="shared" si="37"/>
        <v>2018</v>
      </c>
      <c r="C280" s="8">
        <f t="shared" si="38"/>
        <v>43376</v>
      </c>
      <c r="D280" s="260">
        <v>0.80600000000000005</v>
      </c>
      <c r="E280" s="261"/>
      <c r="F280" s="260">
        <v>1.17</v>
      </c>
      <c r="G280" s="262"/>
      <c r="H280" s="261"/>
      <c r="I280" s="260">
        <v>0.48599999999999999</v>
      </c>
      <c r="J280" s="261"/>
      <c r="K280" s="263">
        <v>0.55500000000000005</v>
      </c>
      <c r="L280" s="261"/>
      <c r="M280" s="293">
        <f t="shared" si="32"/>
        <v>0.80600000000000005</v>
      </c>
      <c r="N280" s="293">
        <f t="shared" si="33"/>
        <v>1.17</v>
      </c>
      <c r="O280" s="293">
        <f t="shared" si="34"/>
        <v>0.48599999999999999</v>
      </c>
      <c r="P280" s="293">
        <f t="shared" si="35"/>
        <v>0.55500000000000005</v>
      </c>
      <c r="Q280" s="257"/>
      <c r="R280" s="265">
        <f>AVERAGE(M280:N280)</f>
        <v>0.98799999999999999</v>
      </c>
      <c r="U280" s="304" t="s">
        <v>126</v>
      </c>
      <c r="V280" s="305">
        <f>COUNTIF(D248:E277,"&gt;=2.5")</f>
        <v>1</v>
      </c>
      <c r="W280" s="305">
        <f>COUNTIF(F248:G277,"&gt;=2.5")</f>
        <v>1</v>
      </c>
      <c r="X280" s="305">
        <f>COUNTIF(I248:J277,"&gt;=2.5")</f>
        <v>1</v>
      </c>
      <c r="Y280" s="305">
        <f>COUNTIF(I248:J277,"&gt;=2.5")</f>
        <v>1</v>
      </c>
    </row>
    <row r="281" spans="1:25" ht="17.45" customHeight="1" thickBot="1" x14ac:dyDescent="0.3">
      <c r="A281" s="257">
        <f t="shared" si="36"/>
        <v>10</v>
      </c>
      <c r="B281" s="257">
        <f t="shared" si="37"/>
        <v>2018</v>
      </c>
      <c r="C281" s="8">
        <f t="shared" si="38"/>
        <v>43377</v>
      </c>
      <c r="D281" s="260"/>
      <c r="E281" s="261">
        <v>0.94699999999999995</v>
      </c>
      <c r="F281" s="260"/>
      <c r="G281" s="262">
        <v>1.02</v>
      </c>
      <c r="H281" s="261"/>
      <c r="I281" s="260"/>
      <c r="J281" s="261">
        <v>0.65439999999999998</v>
      </c>
      <c r="K281" s="263"/>
      <c r="L281" s="261">
        <v>0.76</v>
      </c>
      <c r="M281" s="293">
        <f t="shared" si="32"/>
        <v>0.94699999999999995</v>
      </c>
      <c r="N281" s="293">
        <f t="shared" si="33"/>
        <v>1.02</v>
      </c>
      <c r="O281" s="293">
        <f t="shared" si="34"/>
        <v>0.65439999999999998</v>
      </c>
      <c r="P281" s="293">
        <f t="shared" si="35"/>
        <v>0.76</v>
      </c>
      <c r="Q281" s="257"/>
      <c r="R281" s="265">
        <f>AVERAGE(M281:N281)</f>
        <v>0.98350000000000004</v>
      </c>
      <c r="Y281" s="136">
        <f>AVERAGE(V278:Y278)</f>
        <v>1.22437</v>
      </c>
    </row>
    <row r="282" spans="1:25" ht="17.45" customHeight="1" x14ac:dyDescent="0.25">
      <c r="A282" s="257">
        <f t="shared" si="36"/>
        <v>10</v>
      </c>
      <c r="B282" s="257">
        <f t="shared" si="37"/>
        <v>2018</v>
      </c>
      <c r="C282" s="8">
        <f t="shared" si="38"/>
        <v>43378</v>
      </c>
      <c r="D282" s="260">
        <v>1.123</v>
      </c>
      <c r="E282" s="261"/>
      <c r="F282" s="260"/>
      <c r="G282" s="262"/>
      <c r="H282" s="261">
        <v>0.85670000000000002</v>
      </c>
      <c r="I282" s="260">
        <v>0.75629999999999997</v>
      </c>
      <c r="J282" s="261"/>
      <c r="K282" s="263">
        <v>0.72219999999999995</v>
      </c>
      <c r="L282" s="261"/>
      <c r="M282" s="293">
        <f t="shared" si="32"/>
        <v>1.123</v>
      </c>
      <c r="N282" s="293">
        <f t="shared" si="33"/>
        <v>0.85670000000000002</v>
      </c>
      <c r="O282" s="293">
        <f t="shared" si="34"/>
        <v>0.75629999999999997</v>
      </c>
      <c r="P282" s="293">
        <f t="shared" si="35"/>
        <v>0.72219999999999995</v>
      </c>
      <c r="Q282" s="257"/>
      <c r="R282" s="265">
        <f>AVERAGE(M282:N282)</f>
        <v>0.98985000000000001</v>
      </c>
      <c r="S282" s="296">
        <f>AVERAGE(L278:O282)</f>
        <v>0.94760588235294108</v>
      </c>
      <c r="T282" s="296"/>
    </row>
    <row r="283" spans="1:25" ht="17.45" customHeight="1" x14ac:dyDescent="0.25">
      <c r="A283" s="257">
        <f t="shared" si="36"/>
        <v>10</v>
      </c>
      <c r="B283" s="257">
        <f t="shared" si="37"/>
        <v>2018</v>
      </c>
      <c r="C283" s="435">
        <f t="shared" si="38"/>
        <v>43379</v>
      </c>
      <c r="D283" s="434"/>
      <c r="E283" s="436">
        <v>0.68859999999999999</v>
      </c>
      <c r="F283" s="434"/>
      <c r="G283" s="438">
        <v>0.52270000000000005</v>
      </c>
      <c r="H283" s="436"/>
      <c r="I283" s="434"/>
      <c r="J283" s="436">
        <v>0.43890000000000001</v>
      </c>
      <c r="K283" s="437"/>
      <c r="L283" s="436">
        <v>0.53900000000000003</v>
      </c>
      <c r="M283" s="440">
        <f t="shared" si="32"/>
        <v>0.68859999999999999</v>
      </c>
      <c r="N283" s="440">
        <f t="shared" si="33"/>
        <v>0.52270000000000005</v>
      </c>
      <c r="O283" s="440">
        <f t="shared" si="34"/>
        <v>0.43890000000000001</v>
      </c>
      <c r="P283" s="440">
        <f t="shared" si="35"/>
        <v>0.53900000000000003</v>
      </c>
      <c r="Q283" s="442">
        <f>AVERAGE(M283:N283)</f>
        <v>0.60565000000000002</v>
      </c>
      <c r="R283" s="445"/>
      <c r="S283" s="441"/>
      <c r="T283" s="441"/>
    </row>
    <row r="284" spans="1:25" ht="17.45" customHeight="1" x14ac:dyDescent="0.25">
      <c r="A284" s="257">
        <f t="shared" si="36"/>
        <v>10</v>
      </c>
      <c r="B284" s="257">
        <f t="shared" si="37"/>
        <v>2018</v>
      </c>
      <c r="C284" s="435">
        <f t="shared" si="38"/>
        <v>43380</v>
      </c>
      <c r="D284" s="434">
        <v>1.103</v>
      </c>
      <c r="E284" s="436"/>
      <c r="F284" s="434">
        <v>0.96799999999999997</v>
      </c>
      <c r="G284" s="438"/>
      <c r="H284" s="436">
        <v>1.0209999999999999</v>
      </c>
      <c r="I284" s="434">
        <v>0.66600000000000004</v>
      </c>
      <c r="J284" s="436"/>
      <c r="K284" s="437">
        <v>0.76300000000000001</v>
      </c>
      <c r="L284" s="436"/>
      <c r="M284" s="440">
        <f t="shared" si="32"/>
        <v>1.103</v>
      </c>
      <c r="N284" s="440">
        <f t="shared" si="33"/>
        <v>0.99449999999999994</v>
      </c>
      <c r="O284" s="440">
        <f t="shared" si="34"/>
        <v>0.66600000000000004</v>
      </c>
      <c r="P284" s="440">
        <f t="shared" si="35"/>
        <v>0.76300000000000001</v>
      </c>
      <c r="Q284" s="442">
        <f>AVERAGE(M284:N284)</f>
        <v>1.0487500000000001</v>
      </c>
      <c r="R284" s="445"/>
      <c r="S284" s="504">
        <f>AVERAGE(L283:O284)</f>
        <v>0.7075285714285714</v>
      </c>
      <c r="T284" s="504"/>
    </row>
    <row r="285" spans="1:25" ht="17.45" customHeight="1" x14ac:dyDescent="0.25">
      <c r="A285" s="257">
        <f t="shared" si="36"/>
        <v>10</v>
      </c>
      <c r="B285" s="257">
        <f t="shared" si="37"/>
        <v>2018</v>
      </c>
      <c r="C285" s="8">
        <f t="shared" si="38"/>
        <v>43381</v>
      </c>
      <c r="D285" s="260"/>
      <c r="E285" s="261">
        <v>0.92069999999999996</v>
      </c>
      <c r="F285" s="260"/>
      <c r="G285" s="262">
        <v>0.79200000000000004</v>
      </c>
      <c r="H285" s="261"/>
      <c r="I285" s="260"/>
      <c r="J285" s="261">
        <v>0.83609999999999995</v>
      </c>
      <c r="K285" s="263"/>
      <c r="L285" s="261">
        <v>0.85199999999999998</v>
      </c>
      <c r="M285" s="293">
        <f t="shared" si="32"/>
        <v>0.92069999999999996</v>
      </c>
      <c r="N285" s="293">
        <f t="shared" si="33"/>
        <v>0.79200000000000004</v>
      </c>
      <c r="O285" s="293">
        <f t="shared" si="34"/>
        <v>0.83609999999999995</v>
      </c>
      <c r="P285" s="293">
        <f t="shared" si="35"/>
        <v>0.85199999999999998</v>
      </c>
      <c r="Q285" s="257"/>
      <c r="R285" s="265">
        <f>AVERAGE(M285:N285)</f>
        <v>0.85634999999999994</v>
      </c>
    </row>
    <row r="286" spans="1:25" ht="17.45" customHeight="1" x14ac:dyDescent="0.25">
      <c r="A286" s="257">
        <f t="shared" si="36"/>
        <v>10</v>
      </c>
      <c r="B286" s="257">
        <f t="shared" si="37"/>
        <v>2018</v>
      </c>
      <c r="C286" s="8">
        <f t="shared" si="38"/>
        <v>43382</v>
      </c>
      <c r="D286" s="260">
        <v>0.93700000000000006</v>
      </c>
      <c r="E286" s="261"/>
      <c r="F286" s="260">
        <v>0.94</v>
      </c>
      <c r="G286" s="262"/>
      <c r="H286" s="261"/>
      <c r="I286" s="260">
        <v>0.74299999999999999</v>
      </c>
      <c r="J286" s="261"/>
      <c r="K286" s="263">
        <v>0.78900000000000003</v>
      </c>
      <c r="L286" s="261"/>
      <c r="M286" s="293">
        <f t="shared" si="32"/>
        <v>0.93700000000000006</v>
      </c>
      <c r="N286" s="293">
        <f t="shared" si="33"/>
        <v>0.94</v>
      </c>
      <c r="O286" s="293">
        <f t="shared" si="34"/>
        <v>0.74299999999999999</v>
      </c>
      <c r="P286" s="293">
        <f t="shared" si="35"/>
        <v>0.78900000000000003</v>
      </c>
      <c r="Q286" s="257"/>
      <c r="R286" s="265">
        <f>AVERAGE(M286:N286)</f>
        <v>0.9385</v>
      </c>
    </row>
    <row r="287" spans="1:25" ht="17.45" customHeight="1" x14ac:dyDescent="0.25">
      <c r="A287" s="257">
        <f t="shared" si="36"/>
        <v>10</v>
      </c>
      <c r="B287" s="257">
        <f t="shared" si="37"/>
        <v>2018</v>
      </c>
      <c r="C287" s="8">
        <f t="shared" si="38"/>
        <v>43383</v>
      </c>
      <c r="D287" s="260"/>
      <c r="E287" s="261">
        <v>0.89100000000000001</v>
      </c>
      <c r="F287" s="260"/>
      <c r="G287" s="262">
        <v>1.19</v>
      </c>
      <c r="H287" s="261"/>
      <c r="I287" s="260"/>
      <c r="J287" s="261">
        <v>0.88570000000000004</v>
      </c>
      <c r="K287" s="263"/>
      <c r="L287" s="261">
        <v>0.92400000000000004</v>
      </c>
      <c r="M287" s="293">
        <f t="shared" ref="M287:M350" si="39">IFERROR(AVERAGE(D287:E287),"")</f>
        <v>0.89100000000000001</v>
      </c>
      <c r="N287" s="293">
        <f t="shared" ref="N287:N350" si="40">IFERROR(AVERAGE(F287:H287),"")</f>
        <v>1.19</v>
      </c>
      <c r="O287" s="293">
        <f t="shared" ref="O287:O350" si="41">IFERROR(AVERAGE(I287:J287),"")</f>
        <v>0.88570000000000004</v>
      </c>
      <c r="P287" s="293">
        <f t="shared" ref="P287:P350" si="42">IFERROR(AVERAGE(K287:L287),"")</f>
        <v>0.92400000000000004</v>
      </c>
      <c r="Q287" s="257"/>
      <c r="R287" s="265">
        <f>AVERAGE(M287:N287)</f>
        <v>1.0405</v>
      </c>
    </row>
    <row r="288" spans="1:25" ht="17.45" customHeight="1" x14ac:dyDescent="0.25">
      <c r="A288" s="257">
        <f t="shared" si="36"/>
        <v>10</v>
      </c>
      <c r="B288" s="257">
        <f t="shared" si="37"/>
        <v>2018</v>
      </c>
      <c r="C288" s="8">
        <f t="shared" si="38"/>
        <v>43384</v>
      </c>
      <c r="D288" s="260">
        <v>0.65100000000000002</v>
      </c>
      <c r="E288" s="261"/>
      <c r="F288" s="260"/>
      <c r="G288" s="262"/>
      <c r="H288" s="261">
        <v>0.95699999999999996</v>
      </c>
      <c r="I288" s="260">
        <v>0.68799999999999994</v>
      </c>
      <c r="J288" s="261"/>
      <c r="K288" s="263">
        <v>0.65300000000000002</v>
      </c>
      <c r="L288" s="261"/>
      <c r="M288" s="293">
        <f t="shared" si="39"/>
        <v>0.65100000000000002</v>
      </c>
      <c r="N288" s="293">
        <f t="shared" si="40"/>
        <v>0.95699999999999996</v>
      </c>
      <c r="O288" s="293">
        <f t="shared" si="41"/>
        <v>0.68799999999999994</v>
      </c>
      <c r="P288" s="293">
        <f t="shared" si="42"/>
        <v>0.65300000000000002</v>
      </c>
      <c r="Q288" s="257"/>
      <c r="R288" s="265">
        <f>AVERAGE(M288:N288)</f>
        <v>0.80400000000000005</v>
      </c>
    </row>
    <row r="289" spans="1:20" ht="17.45" customHeight="1" x14ac:dyDescent="0.25">
      <c r="A289" s="257">
        <f t="shared" si="36"/>
        <v>10</v>
      </c>
      <c r="B289" s="257">
        <f t="shared" si="37"/>
        <v>2018</v>
      </c>
      <c r="C289" s="8">
        <f t="shared" si="38"/>
        <v>43385</v>
      </c>
      <c r="D289" s="260"/>
      <c r="E289" s="261">
        <v>1.4350000000000001</v>
      </c>
      <c r="F289" s="260"/>
      <c r="G289" s="262">
        <v>1.1930000000000001</v>
      </c>
      <c r="H289" s="261"/>
      <c r="I289" s="260"/>
      <c r="J289" s="261">
        <v>0.99560000000000004</v>
      </c>
      <c r="K289" s="263"/>
      <c r="L289" s="261">
        <v>1.135</v>
      </c>
      <c r="M289" s="293">
        <f t="shared" si="39"/>
        <v>1.4350000000000001</v>
      </c>
      <c r="N289" s="293">
        <f t="shared" si="40"/>
        <v>1.1930000000000001</v>
      </c>
      <c r="O289" s="293">
        <f t="shared" si="41"/>
        <v>0.99560000000000004</v>
      </c>
      <c r="P289" s="293">
        <f t="shared" si="42"/>
        <v>1.135</v>
      </c>
      <c r="Q289" s="257"/>
      <c r="R289" s="265">
        <f>AVERAGE(M289:N289)</f>
        <v>1.3140000000000001</v>
      </c>
      <c r="S289" s="296">
        <f>AVERAGE(L285:O289)</f>
        <v>0.9425611111111114</v>
      </c>
      <c r="T289" s="296"/>
    </row>
    <row r="290" spans="1:20" ht="17.45" customHeight="1" x14ac:dyDescent="0.25">
      <c r="A290" s="257">
        <f t="shared" si="36"/>
        <v>10</v>
      </c>
      <c r="B290" s="257">
        <f t="shared" si="37"/>
        <v>2018</v>
      </c>
      <c r="C290" s="435">
        <f t="shared" si="38"/>
        <v>43386</v>
      </c>
      <c r="D290" s="434">
        <v>0.59240000000000004</v>
      </c>
      <c r="E290" s="436"/>
      <c r="F290" s="434">
        <v>0.46379999999999999</v>
      </c>
      <c r="G290" s="438"/>
      <c r="H290" s="436">
        <v>0.49890000000000001</v>
      </c>
      <c r="I290" s="434">
        <v>0.29620000000000002</v>
      </c>
      <c r="J290" s="436"/>
      <c r="K290" s="437">
        <v>0.47749999999999998</v>
      </c>
      <c r="L290" s="436"/>
      <c r="M290" s="440">
        <f t="shared" si="39"/>
        <v>0.59240000000000004</v>
      </c>
      <c r="N290" s="440">
        <f t="shared" si="40"/>
        <v>0.48135</v>
      </c>
      <c r="O290" s="440">
        <f t="shared" si="41"/>
        <v>0.29620000000000002</v>
      </c>
      <c r="P290" s="440">
        <f t="shared" si="42"/>
        <v>0.47749999999999998</v>
      </c>
      <c r="Q290" s="442">
        <f>AVERAGE(M290:N290)</f>
        <v>0.53687499999999999</v>
      </c>
      <c r="R290" s="445"/>
      <c r="S290" s="441"/>
      <c r="T290" s="441"/>
    </row>
    <row r="291" spans="1:20" ht="17.45" customHeight="1" x14ac:dyDescent="0.25">
      <c r="A291" s="257">
        <f t="shared" si="36"/>
        <v>10</v>
      </c>
      <c r="B291" s="257">
        <f t="shared" si="37"/>
        <v>2018</v>
      </c>
      <c r="C291" s="435">
        <f t="shared" si="38"/>
        <v>43387</v>
      </c>
      <c r="D291" s="434"/>
      <c r="E291" s="436">
        <v>0.74270000000000003</v>
      </c>
      <c r="F291" s="434"/>
      <c r="G291" s="438">
        <v>0.68220000000000003</v>
      </c>
      <c r="H291" s="436"/>
      <c r="I291" s="434"/>
      <c r="J291" s="436">
        <v>0.55489999999999995</v>
      </c>
      <c r="K291" s="437"/>
      <c r="L291" s="436">
        <v>0.62090000000000001</v>
      </c>
      <c r="M291" s="440">
        <f t="shared" si="39"/>
        <v>0.74270000000000003</v>
      </c>
      <c r="N291" s="440">
        <f t="shared" si="40"/>
        <v>0.68220000000000003</v>
      </c>
      <c r="O291" s="440">
        <f t="shared" si="41"/>
        <v>0.55489999999999995</v>
      </c>
      <c r="P291" s="440">
        <f t="shared" si="42"/>
        <v>0.62090000000000001</v>
      </c>
      <c r="Q291" s="442">
        <f>AVERAGE(M291:N291)</f>
        <v>0.71245000000000003</v>
      </c>
      <c r="R291" s="445"/>
      <c r="S291" s="504">
        <f>AVERAGE(L290:O291)</f>
        <v>0.56723571428571429</v>
      </c>
      <c r="T291" s="504"/>
    </row>
    <row r="292" spans="1:20" ht="17.45" customHeight="1" x14ac:dyDescent="0.25">
      <c r="A292" s="257">
        <f t="shared" si="36"/>
        <v>10</v>
      </c>
      <c r="B292" s="257">
        <f t="shared" si="37"/>
        <v>2018</v>
      </c>
      <c r="C292" s="8">
        <f t="shared" si="38"/>
        <v>43388</v>
      </c>
      <c r="D292" s="260">
        <v>1.302</v>
      </c>
      <c r="E292" s="261"/>
      <c r="F292" s="260">
        <v>1.32</v>
      </c>
      <c r="G292" s="262"/>
      <c r="H292" s="261"/>
      <c r="I292" s="260">
        <v>1.3260000000000001</v>
      </c>
      <c r="J292" s="261"/>
      <c r="K292" s="263">
        <v>1.1890000000000001</v>
      </c>
      <c r="L292" s="261"/>
      <c r="M292" s="293">
        <f t="shared" si="39"/>
        <v>1.302</v>
      </c>
      <c r="N292" s="293">
        <f t="shared" si="40"/>
        <v>1.32</v>
      </c>
      <c r="O292" s="293">
        <f t="shared" si="41"/>
        <v>1.3260000000000001</v>
      </c>
      <c r="P292" s="293">
        <f t="shared" si="42"/>
        <v>1.1890000000000001</v>
      </c>
      <c r="Q292" s="257"/>
      <c r="R292" s="265">
        <f>AVERAGE(M292:N292)</f>
        <v>1.3109999999999999</v>
      </c>
    </row>
    <row r="293" spans="1:20" ht="17.45" customHeight="1" x14ac:dyDescent="0.25">
      <c r="A293" s="257">
        <f t="shared" si="36"/>
        <v>10</v>
      </c>
      <c r="B293" s="257">
        <f t="shared" si="37"/>
        <v>2018</v>
      </c>
      <c r="C293" s="8">
        <f t="shared" si="38"/>
        <v>43389</v>
      </c>
      <c r="D293" s="260"/>
      <c r="E293" s="261">
        <v>1.244</v>
      </c>
      <c r="F293" s="260"/>
      <c r="G293" s="262">
        <v>1.071</v>
      </c>
      <c r="H293" s="261"/>
      <c r="I293" s="260"/>
      <c r="J293" s="261">
        <v>0.96199999999999997</v>
      </c>
      <c r="K293" s="263"/>
      <c r="L293" s="261">
        <v>1.165</v>
      </c>
      <c r="M293" s="293">
        <f t="shared" si="39"/>
        <v>1.244</v>
      </c>
      <c r="N293" s="293">
        <f t="shared" si="40"/>
        <v>1.071</v>
      </c>
      <c r="O293" s="293">
        <f t="shared" si="41"/>
        <v>0.96199999999999997</v>
      </c>
      <c r="P293" s="293">
        <f t="shared" si="42"/>
        <v>1.165</v>
      </c>
      <c r="Q293" s="257"/>
      <c r="R293" s="265">
        <f>AVERAGE(M293:N293)</f>
        <v>1.1575</v>
      </c>
    </row>
    <row r="294" spans="1:20" ht="17.45" customHeight="1" x14ac:dyDescent="0.25">
      <c r="A294" s="257">
        <f t="shared" si="36"/>
        <v>10</v>
      </c>
      <c r="B294" s="257">
        <f t="shared" si="37"/>
        <v>2018</v>
      </c>
      <c r="C294" s="8">
        <f t="shared" si="38"/>
        <v>43390</v>
      </c>
      <c r="D294" s="260">
        <v>1.2110000000000001</v>
      </c>
      <c r="E294" s="261"/>
      <c r="F294" s="260"/>
      <c r="G294" s="262"/>
      <c r="H294" s="261">
        <v>1.456</v>
      </c>
      <c r="I294" s="260">
        <v>1.19</v>
      </c>
      <c r="J294" s="261"/>
      <c r="K294" s="263">
        <v>1.0920000000000001</v>
      </c>
      <c r="L294" s="261"/>
      <c r="M294" s="293">
        <f t="shared" si="39"/>
        <v>1.2110000000000001</v>
      </c>
      <c r="N294" s="293">
        <f t="shared" si="40"/>
        <v>1.456</v>
      </c>
      <c r="O294" s="293">
        <f t="shared" si="41"/>
        <v>1.19</v>
      </c>
      <c r="P294" s="293">
        <f t="shared" si="42"/>
        <v>1.0920000000000001</v>
      </c>
      <c r="Q294" s="257"/>
      <c r="R294" s="265">
        <f>AVERAGE(M294:N294)</f>
        <v>1.3334999999999999</v>
      </c>
    </row>
    <row r="295" spans="1:20" ht="17.45" customHeight="1" x14ac:dyDescent="0.25">
      <c r="A295" s="257">
        <f t="shared" si="36"/>
        <v>10</v>
      </c>
      <c r="B295" s="257">
        <f t="shared" si="37"/>
        <v>2018</v>
      </c>
      <c r="C295" s="8">
        <f t="shared" si="38"/>
        <v>43391</v>
      </c>
      <c r="D295" s="260"/>
      <c r="E295" s="261">
        <v>1.016</v>
      </c>
      <c r="F295" s="260"/>
      <c r="G295" s="262">
        <v>1.087</v>
      </c>
      <c r="H295" s="261"/>
      <c r="I295" s="260"/>
      <c r="J295" s="261">
        <v>1.165</v>
      </c>
      <c r="K295" s="263"/>
      <c r="L295" s="261">
        <v>1.071</v>
      </c>
      <c r="M295" s="293">
        <f t="shared" si="39"/>
        <v>1.016</v>
      </c>
      <c r="N295" s="293">
        <f t="shared" si="40"/>
        <v>1.087</v>
      </c>
      <c r="O295" s="293">
        <f t="shared" si="41"/>
        <v>1.165</v>
      </c>
      <c r="P295" s="293">
        <f t="shared" si="42"/>
        <v>1.071</v>
      </c>
      <c r="Q295" s="257"/>
      <c r="R295" s="265">
        <f>AVERAGE(M295:N295)</f>
        <v>1.0514999999999999</v>
      </c>
    </row>
    <row r="296" spans="1:20" ht="17.45" customHeight="1" x14ac:dyDescent="0.25">
      <c r="A296" s="257">
        <f t="shared" si="36"/>
        <v>10</v>
      </c>
      <c r="B296" s="257">
        <f t="shared" si="37"/>
        <v>2018</v>
      </c>
      <c r="C296" s="9">
        <f t="shared" si="38"/>
        <v>43392</v>
      </c>
      <c r="D296" s="275">
        <v>1.4279999999999999</v>
      </c>
      <c r="E296" s="276"/>
      <c r="F296" s="275">
        <v>2.14</v>
      </c>
      <c r="G296" s="277"/>
      <c r="H296" s="276">
        <v>2.335</v>
      </c>
      <c r="I296" s="275">
        <v>1.6539999999999999</v>
      </c>
      <c r="J296" s="276"/>
      <c r="K296" s="278">
        <v>1.421</v>
      </c>
      <c r="L296" s="276"/>
      <c r="M296" s="293">
        <f t="shared" si="39"/>
        <v>1.4279999999999999</v>
      </c>
      <c r="N296" s="293">
        <f t="shared" si="40"/>
        <v>2.2374999999999998</v>
      </c>
      <c r="O296" s="293">
        <f t="shared" si="41"/>
        <v>1.6539999999999999</v>
      </c>
      <c r="P296" s="293">
        <f t="shared" si="42"/>
        <v>1.421</v>
      </c>
      <c r="Q296" s="257"/>
      <c r="R296" s="265">
        <f>AVERAGE(M296:N296)</f>
        <v>1.8327499999999999</v>
      </c>
      <c r="S296" s="296">
        <f>AVERAGE(L292:O296)</f>
        <v>1.2885588235294119</v>
      </c>
      <c r="T296" s="296"/>
    </row>
    <row r="297" spans="1:20" ht="17.45" customHeight="1" x14ac:dyDescent="0.25">
      <c r="A297" s="257">
        <f t="shared" si="36"/>
        <v>10</v>
      </c>
      <c r="B297" s="257">
        <f t="shared" si="37"/>
        <v>2018</v>
      </c>
      <c r="C297" s="435">
        <f t="shared" si="38"/>
        <v>43393</v>
      </c>
      <c r="D297" s="434"/>
      <c r="E297" s="436">
        <v>1.0429999999999999</v>
      </c>
      <c r="F297" s="434"/>
      <c r="G297" s="438">
        <v>1.0960000000000001</v>
      </c>
      <c r="H297" s="436"/>
      <c r="I297" s="434"/>
      <c r="J297" s="436">
        <v>0.80400000000000005</v>
      </c>
      <c r="K297" s="437"/>
      <c r="L297" s="436">
        <v>0.96889999999999998</v>
      </c>
      <c r="M297" s="440">
        <f t="shared" si="39"/>
        <v>1.0429999999999999</v>
      </c>
      <c r="N297" s="440">
        <f t="shared" si="40"/>
        <v>1.0960000000000001</v>
      </c>
      <c r="O297" s="440">
        <f t="shared" si="41"/>
        <v>0.80400000000000005</v>
      </c>
      <c r="P297" s="440">
        <f t="shared" si="42"/>
        <v>0.96889999999999998</v>
      </c>
      <c r="Q297" s="442">
        <f>AVERAGE(M297:N297)</f>
        <v>1.0695000000000001</v>
      </c>
      <c r="R297" s="445"/>
      <c r="S297" s="441"/>
      <c r="T297" s="441"/>
    </row>
    <row r="298" spans="1:20" ht="17.45" customHeight="1" x14ac:dyDescent="0.25">
      <c r="A298" s="257">
        <f t="shared" si="36"/>
        <v>10</v>
      </c>
      <c r="B298" s="257">
        <f t="shared" si="37"/>
        <v>2018</v>
      </c>
      <c r="C298" s="435">
        <f t="shared" si="38"/>
        <v>43394</v>
      </c>
      <c r="D298" s="434">
        <v>0.89</v>
      </c>
      <c r="E298" s="436"/>
      <c r="F298" s="434">
        <v>1.024</v>
      </c>
      <c r="G298" s="438"/>
      <c r="H298" s="436"/>
      <c r="I298" s="434">
        <v>0.73199999999999998</v>
      </c>
      <c r="J298" s="436"/>
      <c r="K298" s="437">
        <v>0.81</v>
      </c>
      <c r="L298" s="436"/>
      <c r="M298" s="440">
        <f t="shared" si="39"/>
        <v>0.89</v>
      </c>
      <c r="N298" s="440">
        <f t="shared" si="40"/>
        <v>1.024</v>
      </c>
      <c r="O298" s="440">
        <f t="shared" si="41"/>
        <v>0.73199999999999998</v>
      </c>
      <c r="P298" s="440">
        <f t="shared" si="42"/>
        <v>0.81</v>
      </c>
      <c r="Q298" s="442">
        <f>AVERAGE(M298:N298)</f>
        <v>0.95700000000000007</v>
      </c>
      <c r="R298" s="445"/>
      <c r="S298" s="504">
        <f>AVERAGE(L297:O298)</f>
        <v>0.9368428571428572</v>
      </c>
      <c r="T298" s="504"/>
    </row>
    <row r="299" spans="1:20" ht="17.45" customHeight="1" x14ac:dyDescent="0.25">
      <c r="A299" s="257">
        <f t="shared" si="36"/>
        <v>10</v>
      </c>
      <c r="B299" s="257">
        <f t="shared" si="37"/>
        <v>2018</v>
      </c>
      <c r="C299" s="8">
        <f t="shared" si="38"/>
        <v>43395</v>
      </c>
      <c r="D299" s="260"/>
      <c r="E299" s="261">
        <v>0.82579999999999998</v>
      </c>
      <c r="F299" s="260"/>
      <c r="G299" s="262">
        <v>1.073</v>
      </c>
      <c r="H299" s="261"/>
      <c r="I299" s="260"/>
      <c r="J299" s="261">
        <v>0.86529999999999996</v>
      </c>
      <c r="K299" s="263"/>
      <c r="L299" s="261">
        <v>1.0189999999999999</v>
      </c>
      <c r="M299" s="293">
        <f t="shared" si="39"/>
        <v>0.82579999999999998</v>
      </c>
      <c r="N299" s="293">
        <f t="shared" si="40"/>
        <v>1.073</v>
      </c>
      <c r="O299" s="293">
        <f t="shared" si="41"/>
        <v>0.86529999999999996</v>
      </c>
      <c r="P299" s="293">
        <f t="shared" si="42"/>
        <v>1.0189999999999999</v>
      </c>
      <c r="Q299" s="257"/>
      <c r="R299" s="265">
        <f>AVERAGE(M299:N299)</f>
        <v>0.94940000000000002</v>
      </c>
    </row>
    <row r="300" spans="1:20" ht="17.45" customHeight="1" x14ac:dyDescent="0.25">
      <c r="A300" s="257">
        <f t="shared" si="36"/>
        <v>10</v>
      </c>
      <c r="B300" s="257">
        <f t="shared" si="37"/>
        <v>2018</v>
      </c>
      <c r="C300" s="8">
        <f t="shared" si="38"/>
        <v>43396</v>
      </c>
      <c r="D300" s="260">
        <v>1.2569999999999999</v>
      </c>
      <c r="E300" s="261"/>
      <c r="F300" s="260"/>
      <c r="G300" s="262"/>
      <c r="H300" s="261">
        <v>1.502</v>
      </c>
      <c r="I300" s="260">
        <v>1.25</v>
      </c>
      <c r="J300" s="261"/>
      <c r="K300" s="263">
        <v>1.2150000000000001</v>
      </c>
      <c r="L300" s="261"/>
      <c r="M300" s="293">
        <f t="shared" si="39"/>
        <v>1.2569999999999999</v>
      </c>
      <c r="N300" s="293">
        <f t="shared" si="40"/>
        <v>1.502</v>
      </c>
      <c r="O300" s="293">
        <f t="shared" si="41"/>
        <v>1.25</v>
      </c>
      <c r="P300" s="293">
        <f t="shared" si="42"/>
        <v>1.2150000000000001</v>
      </c>
      <c r="Q300" s="257"/>
      <c r="R300" s="265">
        <f>AVERAGE(M300:N300)</f>
        <v>1.3794999999999999</v>
      </c>
    </row>
    <row r="301" spans="1:20" ht="17.45" customHeight="1" x14ac:dyDescent="0.25">
      <c r="A301" s="257">
        <f t="shared" si="36"/>
        <v>10</v>
      </c>
      <c r="B301" s="257">
        <f t="shared" si="37"/>
        <v>2018</v>
      </c>
      <c r="C301" s="8">
        <f t="shared" si="38"/>
        <v>43397</v>
      </c>
      <c r="D301" s="260"/>
      <c r="E301" s="261">
        <v>1.6220000000000001</v>
      </c>
      <c r="F301" s="260"/>
      <c r="G301" s="262">
        <v>1.373</v>
      </c>
      <c r="H301" s="261"/>
      <c r="I301" s="260"/>
      <c r="J301" s="261">
        <v>1.385</v>
      </c>
      <c r="K301" s="263"/>
      <c r="L301" s="261">
        <v>1.4139999999999999</v>
      </c>
      <c r="M301" s="293">
        <f t="shared" si="39"/>
        <v>1.6220000000000001</v>
      </c>
      <c r="N301" s="293">
        <f t="shared" si="40"/>
        <v>1.373</v>
      </c>
      <c r="O301" s="293">
        <f t="shared" si="41"/>
        <v>1.385</v>
      </c>
      <c r="P301" s="293">
        <f t="shared" si="42"/>
        <v>1.4139999999999999</v>
      </c>
      <c r="Q301" s="257"/>
      <c r="R301" s="265">
        <f>AVERAGE(M301:N301)</f>
        <v>1.4975000000000001</v>
      </c>
    </row>
    <row r="302" spans="1:20" ht="17.45" customHeight="1" x14ac:dyDescent="0.25">
      <c r="A302" s="257">
        <f t="shared" si="36"/>
        <v>10</v>
      </c>
      <c r="B302" s="257">
        <f t="shared" si="37"/>
        <v>2018</v>
      </c>
      <c r="C302" s="9">
        <f t="shared" si="38"/>
        <v>43398</v>
      </c>
      <c r="D302" s="275">
        <v>1.353</v>
      </c>
      <c r="E302" s="276"/>
      <c r="F302" s="275">
        <v>1.405</v>
      </c>
      <c r="G302" s="277"/>
      <c r="H302" s="276">
        <v>1.3160000000000001</v>
      </c>
      <c r="I302" s="275">
        <v>1.165</v>
      </c>
      <c r="J302" s="276"/>
      <c r="K302" s="278">
        <v>1.2170000000000001</v>
      </c>
      <c r="L302" s="276"/>
      <c r="M302" s="293">
        <f t="shared" si="39"/>
        <v>1.353</v>
      </c>
      <c r="N302" s="293">
        <f t="shared" si="40"/>
        <v>1.3605</v>
      </c>
      <c r="O302" s="293">
        <f t="shared" si="41"/>
        <v>1.165</v>
      </c>
      <c r="P302" s="293">
        <f t="shared" si="42"/>
        <v>1.2170000000000001</v>
      </c>
      <c r="Q302" s="257"/>
      <c r="R302" s="265">
        <f>AVERAGE(M302:N302)</f>
        <v>1.3567499999999999</v>
      </c>
    </row>
    <row r="303" spans="1:20" ht="17.45" customHeight="1" x14ac:dyDescent="0.25">
      <c r="A303" s="257">
        <f t="shared" si="36"/>
        <v>10</v>
      </c>
      <c r="B303" s="257">
        <f t="shared" si="37"/>
        <v>2018</v>
      </c>
      <c r="C303" s="8">
        <f t="shared" si="38"/>
        <v>43399</v>
      </c>
      <c r="D303" s="260"/>
      <c r="E303" s="261">
        <v>1.633</v>
      </c>
      <c r="F303" s="260"/>
      <c r="G303" s="262">
        <v>1.575</v>
      </c>
      <c r="H303" s="261"/>
      <c r="I303" s="260"/>
      <c r="J303" s="261">
        <v>1.9470000000000001</v>
      </c>
      <c r="K303" s="263"/>
      <c r="L303" s="261">
        <v>1.7589999999999999</v>
      </c>
      <c r="M303" s="293">
        <f t="shared" si="39"/>
        <v>1.633</v>
      </c>
      <c r="N303" s="293">
        <f t="shared" si="40"/>
        <v>1.575</v>
      </c>
      <c r="O303" s="293">
        <f t="shared" si="41"/>
        <v>1.9470000000000001</v>
      </c>
      <c r="P303" s="293">
        <f t="shared" si="42"/>
        <v>1.7589999999999999</v>
      </c>
      <c r="Q303" s="257"/>
      <c r="R303" s="265">
        <f>AVERAGE(M303:N303)</f>
        <v>1.6040000000000001</v>
      </c>
      <c r="S303" s="296">
        <f>AVERAGE(L299:O303)</f>
        <v>1.3543666666666665</v>
      </c>
      <c r="T303" s="296"/>
    </row>
    <row r="304" spans="1:20" ht="17.45" customHeight="1" x14ac:dyDescent="0.25">
      <c r="A304" s="257">
        <f t="shared" si="36"/>
        <v>10</v>
      </c>
      <c r="B304" s="257">
        <f t="shared" si="37"/>
        <v>2018</v>
      </c>
      <c r="C304" s="435">
        <f t="shared" si="38"/>
        <v>43400</v>
      </c>
      <c r="D304" s="434">
        <v>1.6539999999999999</v>
      </c>
      <c r="E304" s="436"/>
      <c r="F304" s="434">
        <v>1.68</v>
      </c>
      <c r="G304" s="438"/>
      <c r="H304" s="436"/>
      <c r="I304" s="434">
        <v>1.6910000000000001</v>
      </c>
      <c r="J304" s="436"/>
      <c r="K304" s="437">
        <v>1.712</v>
      </c>
      <c r="L304" s="436"/>
      <c r="M304" s="440">
        <f t="shared" si="39"/>
        <v>1.6539999999999999</v>
      </c>
      <c r="N304" s="440">
        <f t="shared" si="40"/>
        <v>1.68</v>
      </c>
      <c r="O304" s="440">
        <f t="shared" si="41"/>
        <v>1.6910000000000001</v>
      </c>
      <c r="P304" s="440">
        <f t="shared" si="42"/>
        <v>1.712</v>
      </c>
      <c r="Q304" s="442">
        <f>AVERAGE(M304:N304)</f>
        <v>1.6669999999999998</v>
      </c>
      <c r="R304" s="445"/>
      <c r="S304" s="441"/>
      <c r="T304" s="441"/>
    </row>
    <row r="305" spans="1:25" ht="17.45" customHeight="1" x14ac:dyDescent="0.25">
      <c r="A305" s="257">
        <f t="shared" si="36"/>
        <v>10</v>
      </c>
      <c r="B305" s="257">
        <f t="shared" si="37"/>
        <v>2018</v>
      </c>
      <c r="C305" s="435">
        <f t="shared" si="38"/>
        <v>43401</v>
      </c>
      <c r="D305" s="434"/>
      <c r="E305" s="436">
        <v>1.5669999999999999</v>
      </c>
      <c r="F305" s="434"/>
      <c r="G305" s="438">
        <v>1.361</v>
      </c>
      <c r="H305" s="436"/>
      <c r="I305" s="434"/>
      <c r="J305" s="436">
        <v>1.4350000000000001</v>
      </c>
      <c r="K305" s="437"/>
      <c r="L305" s="436">
        <v>1.55</v>
      </c>
      <c r="M305" s="440">
        <f t="shared" si="39"/>
        <v>1.5669999999999999</v>
      </c>
      <c r="N305" s="440">
        <f t="shared" si="40"/>
        <v>1.361</v>
      </c>
      <c r="O305" s="440">
        <f t="shared" si="41"/>
        <v>1.4350000000000001</v>
      </c>
      <c r="P305" s="440">
        <f t="shared" si="42"/>
        <v>1.55</v>
      </c>
      <c r="Q305" s="442">
        <f>AVERAGE(M305:N305)</f>
        <v>1.464</v>
      </c>
      <c r="R305" s="445"/>
      <c r="S305" s="504">
        <f>AVERAGE(L304:O305)</f>
        <v>1.5625714285714287</v>
      </c>
      <c r="T305" s="504"/>
    </row>
    <row r="306" spans="1:25" ht="17.45" customHeight="1" x14ac:dyDescent="0.25">
      <c r="A306" s="257">
        <f t="shared" si="36"/>
        <v>10</v>
      </c>
      <c r="B306" s="257">
        <f t="shared" si="37"/>
        <v>2018</v>
      </c>
      <c r="C306" s="8">
        <f t="shared" si="38"/>
        <v>43402</v>
      </c>
      <c r="D306" s="260">
        <v>1.349</v>
      </c>
      <c r="E306" s="261"/>
      <c r="F306" s="260"/>
      <c r="G306" s="262"/>
      <c r="H306" s="261">
        <v>1.319</v>
      </c>
      <c r="I306" s="260">
        <v>1.1819999999999999</v>
      </c>
      <c r="J306" s="261"/>
      <c r="K306" s="263">
        <v>1.256</v>
      </c>
      <c r="L306" s="261"/>
      <c r="M306" s="293">
        <f t="shared" si="39"/>
        <v>1.349</v>
      </c>
      <c r="N306" s="293">
        <f t="shared" si="40"/>
        <v>1.319</v>
      </c>
      <c r="O306" s="293">
        <f t="shared" si="41"/>
        <v>1.1819999999999999</v>
      </c>
      <c r="P306" s="293">
        <f t="shared" si="42"/>
        <v>1.256</v>
      </c>
      <c r="Q306" s="257"/>
      <c r="R306" s="265">
        <f>AVERAGE(M306:N306)</f>
        <v>1.3340000000000001</v>
      </c>
      <c r="U306" s="299" t="s">
        <v>62</v>
      </c>
      <c r="V306" s="299">
        <v>2018</v>
      </c>
      <c r="W306" s="300"/>
      <c r="X306" s="300"/>
      <c r="Y306" s="300"/>
    </row>
    <row r="307" spans="1:25" ht="17.45" customHeight="1" x14ac:dyDescent="0.25">
      <c r="A307" s="257">
        <f t="shared" si="36"/>
        <v>10</v>
      </c>
      <c r="B307" s="257">
        <f t="shared" si="37"/>
        <v>2018</v>
      </c>
      <c r="C307" s="8">
        <f t="shared" si="38"/>
        <v>43403</v>
      </c>
      <c r="D307" s="260"/>
      <c r="E307" s="261">
        <v>1.2589999999999999</v>
      </c>
      <c r="F307" s="260"/>
      <c r="G307" s="262">
        <v>1.1879999999999999</v>
      </c>
      <c r="H307" s="261"/>
      <c r="I307" s="260"/>
      <c r="J307" s="261">
        <v>1.111</v>
      </c>
      <c r="K307" s="263"/>
      <c r="L307" s="261">
        <v>1.427</v>
      </c>
      <c r="M307" s="293">
        <f t="shared" si="39"/>
        <v>1.2589999999999999</v>
      </c>
      <c r="N307" s="293">
        <f t="shared" si="40"/>
        <v>1.1879999999999999</v>
      </c>
      <c r="O307" s="293">
        <f t="shared" si="41"/>
        <v>1.111</v>
      </c>
      <c r="P307" s="293">
        <f t="shared" si="42"/>
        <v>1.427</v>
      </c>
      <c r="Q307" s="257"/>
      <c r="R307" s="265">
        <f>AVERAGE(M307:N307)</f>
        <v>1.2235</v>
      </c>
      <c r="U307" s="301" t="s">
        <v>35</v>
      </c>
      <c r="V307" s="301" t="s">
        <v>1</v>
      </c>
      <c r="W307" s="301" t="s">
        <v>2</v>
      </c>
      <c r="X307" s="301" t="s">
        <v>9</v>
      </c>
      <c r="Y307" s="301" t="s">
        <v>12</v>
      </c>
    </row>
    <row r="308" spans="1:25" ht="17.45" customHeight="1" x14ac:dyDescent="0.25">
      <c r="A308" s="257">
        <f t="shared" si="36"/>
        <v>10</v>
      </c>
      <c r="B308" s="257">
        <f t="shared" si="37"/>
        <v>2018</v>
      </c>
      <c r="C308" s="9">
        <f t="shared" si="38"/>
        <v>43404</v>
      </c>
      <c r="D308" s="275">
        <v>1.7649999999999999</v>
      </c>
      <c r="E308" s="276"/>
      <c r="F308" s="275">
        <v>1.4179999999999999</v>
      </c>
      <c r="G308" s="277"/>
      <c r="H308" s="276">
        <v>1.4350000000000001</v>
      </c>
      <c r="I308" s="275">
        <v>1.4910000000000001</v>
      </c>
      <c r="J308" s="276"/>
      <c r="K308" s="278">
        <v>1.504</v>
      </c>
      <c r="L308" s="276"/>
      <c r="M308" s="293">
        <f t="shared" si="39"/>
        <v>1.7649999999999999</v>
      </c>
      <c r="N308" s="293">
        <f t="shared" si="40"/>
        <v>1.4264999999999999</v>
      </c>
      <c r="O308" s="293">
        <f t="shared" si="41"/>
        <v>1.4910000000000001</v>
      </c>
      <c r="P308" s="293">
        <f t="shared" si="42"/>
        <v>1.504</v>
      </c>
      <c r="Q308" s="257"/>
      <c r="R308" s="265">
        <f>AVERAGE(M308:N308)</f>
        <v>1.5957499999999998</v>
      </c>
      <c r="U308" s="302" t="s">
        <v>58</v>
      </c>
      <c r="V308" s="303">
        <f>AVERAGE(D278:E308)</f>
        <v>1.1526516129032258</v>
      </c>
      <c r="W308" s="303">
        <f>AVERAGE(F278:H308)</f>
        <v>1.178656756756757</v>
      </c>
      <c r="X308" s="303">
        <f>AVERAGE(I278:J308)</f>
        <v>1.0076709677419353</v>
      </c>
      <c r="Y308" s="303">
        <f>AVERAGE(K278:L308)</f>
        <v>1.0550483870967742</v>
      </c>
    </row>
    <row r="309" spans="1:25" ht="17.45" customHeight="1" x14ac:dyDescent="0.25">
      <c r="A309" s="257">
        <f t="shared" si="36"/>
        <v>11</v>
      </c>
      <c r="B309" s="257">
        <f t="shared" si="37"/>
        <v>2018</v>
      </c>
      <c r="C309" s="8">
        <f t="shared" si="38"/>
        <v>43405</v>
      </c>
      <c r="D309" s="260"/>
      <c r="E309" s="261">
        <v>1.7729999999999999</v>
      </c>
      <c r="F309" s="260"/>
      <c r="G309" s="262">
        <v>1.4950000000000001</v>
      </c>
      <c r="H309" s="261"/>
      <c r="I309" s="260"/>
      <c r="J309" s="261">
        <v>1.319</v>
      </c>
      <c r="K309" s="263"/>
      <c r="L309" s="261">
        <v>1.5149999999999999</v>
      </c>
      <c r="M309" s="293">
        <f t="shared" si="39"/>
        <v>1.7729999999999999</v>
      </c>
      <c r="N309" s="293">
        <f t="shared" si="40"/>
        <v>1.4950000000000001</v>
      </c>
      <c r="O309" s="293">
        <f t="shared" si="41"/>
        <v>1.319</v>
      </c>
      <c r="P309" s="293">
        <f t="shared" si="42"/>
        <v>1.5149999999999999</v>
      </c>
      <c r="Q309" s="257"/>
      <c r="R309" s="265">
        <f>AVERAGE(M309:N309)</f>
        <v>1.6339999999999999</v>
      </c>
      <c r="U309" s="302" t="s">
        <v>59</v>
      </c>
      <c r="V309" s="303">
        <f>MAX(D278:E308)</f>
        <v>1.7649999999999999</v>
      </c>
      <c r="W309" s="303">
        <f>MAX(F278:H308)</f>
        <v>2.335</v>
      </c>
      <c r="X309" s="303">
        <f>MAX(I278:J308)</f>
        <v>1.9470000000000001</v>
      </c>
      <c r="Y309" s="303">
        <f>MAX(K278:L308)</f>
        <v>1.7589999999999999</v>
      </c>
    </row>
    <row r="310" spans="1:25" ht="17.45" customHeight="1" thickBot="1" x14ac:dyDescent="0.3">
      <c r="A310" s="257">
        <f t="shared" si="36"/>
        <v>11</v>
      </c>
      <c r="B310" s="257">
        <f t="shared" si="37"/>
        <v>2018</v>
      </c>
      <c r="C310" s="8">
        <f t="shared" si="38"/>
        <v>43406</v>
      </c>
      <c r="D310" s="260">
        <v>1.1779999999999999</v>
      </c>
      <c r="E310" s="261"/>
      <c r="F310" s="260">
        <v>1.262</v>
      </c>
      <c r="G310" s="262"/>
      <c r="H310" s="261"/>
      <c r="I310" s="260">
        <v>1.1910000000000001</v>
      </c>
      <c r="J310" s="261"/>
      <c r="K310" s="263">
        <v>1.3779999999999999</v>
      </c>
      <c r="L310" s="261"/>
      <c r="M310" s="293">
        <f t="shared" si="39"/>
        <v>1.1779999999999999</v>
      </c>
      <c r="N310" s="293">
        <f t="shared" si="40"/>
        <v>1.262</v>
      </c>
      <c r="O310" s="293">
        <f t="shared" si="41"/>
        <v>1.1910000000000001</v>
      </c>
      <c r="P310" s="293">
        <f t="shared" si="42"/>
        <v>1.3779999999999999</v>
      </c>
      <c r="Q310" s="257"/>
      <c r="R310" s="265">
        <f>AVERAGE(M310:N310)</f>
        <v>1.22</v>
      </c>
      <c r="S310" s="296">
        <f>AVERAGE(L306:O310)</f>
        <v>1.3676764705882352</v>
      </c>
      <c r="T310" s="296"/>
      <c r="U310" s="304" t="s">
        <v>126</v>
      </c>
      <c r="V310" s="305">
        <f>COUNTIF(D278:E308,"&gt;=2.5")</f>
        <v>0</v>
      </c>
      <c r="W310" s="305">
        <f>COUNTIF(F278:G308,"&gt;=2.5")</f>
        <v>0</v>
      </c>
      <c r="X310" s="305">
        <f>COUNTIF(I278:J308,"&gt;=2.5")</f>
        <v>0</v>
      </c>
      <c r="Y310" s="305">
        <f>COUNTIF(I278:J308,"&gt;=2.5")</f>
        <v>0</v>
      </c>
    </row>
    <row r="311" spans="1:25" ht="17.45" customHeight="1" thickBot="1" x14ac:dyDescent="0.3">
      <c r="A311" s="257">
        <f t="shared" si="36"/>
        <v>11</v>
      </c>
      <c r="B311" s="257">
        <f t="shared" si="37"/>
        <v>2018</v>
      </c>
      <c r="C311" s="435">
        <f t="shared" si="38"/>
        <v>43407</v>
      </c>
      <c r="D311" s="434"/>
      <c r="E311" s="436">
        <v>1.3420000000000001</v>
      </c>
      <c r="F311" s="434"/>
      <c r="G311" s="438">
        <v>1.2170000000000001</v>
      </c>
      <c r="H311" s="436"/>
      <c r="I311" s="434"/>
      <c r="J311" s="436">
        <v>1.0960000000000001</v>
      </c>
      <c r="K311" s="437"/>
      <c r="L311" s="436">
        <v>1.175</v>
      </c>
      <c r="M311" s="440">
        <f t="shared" si="39"/>
        <v>1.3420000000000001</v>
      </c>
      <c r="N311" s="440">
        <f t="shared" si="40"/>
        <v>1.2170000000000001</v>
      </c>
      <c r="O311" s="440">
        <f t="shared" si="41"/>
        <v>1.0960000000000001</v>
      </c>
      <c r="P311" s="440">
        <f t="shared" si="42"/>
        <v>1.175</v>
      </c>
      <c r="Q311" s="442">
        <f>AVERAGE(M311:N311)</f>
        <v>1.2795000000000001</v>
      </c>
      <c r="R311" s="445"/>
      <c r="S311" s="441"/>
      <c r="T311" s="441"/>
      <c r="Y311" s="136">
        <f>AVERAGE(V308:Y308)</f>
        <v>1.0985069311246731</v>
      </c>
    </row>
    <row r="312" spans="1:25" ht="17.45" customHeight="1" x14ac:dyDescent="0.25">
      <c r="A312" s="257">
        <f t="shared" ref="A312:A370" si="43">IF(ISNUMBER(C312),MONTH(C312),"")</f>
        <v>11</v>
      </c>
      <c r="B312" s="257">
        <f t="shared" ref="B312:B370" si="44">IF(ISNUMBER(C312),YEAR(C312),"")</f>
        <v>2018</v>
      </c>
      <c r="C312" s="435">
        <f t="shared" si="38"/>
        <v>43408</v>
      </c>
      <c r="D312" s="434">
        <v>1.3740000000000001</v>
      </c>
      <c r="E312" s="436"/>
      <c r="F312" s="434"/>
      <c r="G312" s="438"/>
      <c r="H312" s="436">
        <v>1.1679999999999999</v>
      </c>
      <c r="I312" s="434">
        <v>1.127</v>
      </c>
      <c r="J312" s="436"/>
      <c r="K312" s="437">
        <v>1.3320000000000001</v>
      </c>
      <c r="L312" s="436"/>
      <c r="M312" s="440">
        <f t="shared" si="39"/>
        <v>1.3740000000000001</v>
      </c>
      <c r="N312" s="440">
        <f t="shared" si="40"/>
        <v>1.1679999999999999</v>
      </c>
      <c r="O312" s="440">
        <f t="shared" si="41"/>
        <v>1.127</v>
      </c>
      <c r="P312" s="440">
        <f t="shared" si="42"/>
        <v>1.3320000000000001</v>
      </c>
      <c r="Q312" s="442">
        <f>AVERAGE(M312:N312)</f>
        <v>1.2709999999999999</v>
      </c>
      <c r="R312" s="445"/>
      <c r="S312" s="504">
        <f>AVERAGE(L311:O312)</f>
        <v>1.2141428571428572</v>
      </c>
      <c r="T312" s="504"/>
    </row>
    <row r="313" spans="1:25" ht="17.45" customHeight="1" x14ac:dyDescent="0.25">
      <c r="A313" s="257">
        <f t="shared" si="43"/>
        <v>11</v>
      </c>
      <c r="B313" s="257">
        <f t="shared" si="44"/>
        <v>2018</v>
      </c>
      <c r="C313" s="8">
        <f t="shared" si="38"/>
        <v>43409</v>
      </c>
      <c r="D313" s="260"/>
      <c r="E313" s="261">
        <v>0.93100000000000005</v>
      </c>
      <c r="F313" s="260"/>
      <c r="G313" s="262">
        <v>0.96399999999999997</v>
      </c>
      <c r="H313" s="261"/>
      <c r="I313" s="260"/>
      <c r="J313" s="261">
        <v>0.78210000000000002</v>
      </c>
      <c r="K313" s="263"/>
      <c r="L313" s="261">
        <v>1.238</v>
      </c>
      <c r="M313" s="293">
        <f t="shared" si="39"/>
        <v>0.93100000000000005</v>
      </c>
      <c r="N313" s="293">
        <f t="shared" si="40"/>
        <v>0.96399999999999997</v>
      </c>
      <c r="O313" s="293">
        <f t="shared" si="41"/>
        <v>0.78210000000000002</v>
      </c>
      <c r="P313" s="293">
        <f t="shared" si="42"/>
        <v>1.238</v>
      </c>
      <c r="Q313" s="257"/>
      <c r="R313" s="265">
        <f>AVERAGE(M313:N313)</f>
        <v>0.94750000000000001</v>
      </c>
    </row>
    <row r="314" spans="1:25" ht="17.45" customHeight="1" x14ac:dyDescent="0.25">
      <c r="A314" s="257">
        <f t="shared" si="43"/>
        <v>11</v>
      </c>
      <c r="B314" s="257">
        <f t="shared" si="44"/>
        <v>2018</v>
      </c>
      <c r="C314" s="9">
        <f t="shared" si="38"/>
        <v>43410</v>
      </c>
      <c r="D314" s="275">
        <v>0.99099999999999999</v>
      </c>
      <c r="E314" s="276"/>
      <c r="F314" s="275">
        <v>0.88500000000000001</v>
      </c>
      <c r="G314" s="277"/>
      <c r="H314" s="276">
        <v>0.873</v>
      </c>
      <c r="I314" s="275">
        <v>0.81599999999999995</v>
      </c>
      <c r="J314" s="276"/>
      <c r="K314" s="278">
        <v>0.77</v>
      </c>
      <c r="L314" s="276"/>
      <c r="M314" s="293">
        <f t="shared" si="39"/>
        <v>0.99099999999999999</v>
      </c>
      <c r="N314" s="293">
        <f t="shared" si="40"/>
        <v>0.879</v>
      </c>
      <c r="O314" s="293">
        <f t="shared" si="41"/>
        <v>0.81599999999999995</v>
      </c>
      <c r="P314" s="293">
        <f t="shared" si="42"/>
        <v>0.77</v>
      </c>
      <c r="Q314" s="257"/>
      <c r="R314" s="265">
        <f>AVERAGE(M314:N314)</f>
        <v>0.93500000000000005</v>
      </c>
    </row>
    <row r="315" spans="1:25" ht="17.45" customHeight="1" x14ac:dyDescent="0.25">
      <c r="A315" s="257">
        <f t="shared" si="43"/>
        <v>11</v>
      </c>
      <c r="B315" s="257">
        <f t="shared" si="44"/>
        <v>2018</v>
      </c>
      <c r="C315" s="8">
        <f t="shared" si="38"/>
        <v>43411</v>
      </c>
      <c r="D315" s="260"/>
      <c r="E315" s="261">
        <v>0.92789999999999995</v>
      </c>
      <c r="F315" s="260"/>
      <c r="G315" s="262">
        <v>1.048</v>
      </c>
      <c r="H315" s="261"/>
      <c r="I315" s="260"/>
      <c r="J315" s="261">
        <v>0.94579999999999997</v>
      </c>
      <c r="K315" s="263"/>
      <c r="L315" s="261">
        <v>1.054</v>
      </c>
      <c r="M315" s="293">
        <f t="shared" si="39"/>
        <v>0.92789999999999995</v>
      </c>
      <c r="N315" s="293">
        <f t="shared" si="40"/>
        <v>1.048</v>
      </c>
      <c r="O315" s="293">
        <f t="shared" si="41"/>
        <v>0.94579999999999997</v>
      </c>
      <c r="P315" s="293">
        <f t="shared" si="42"/>
        <v>1.054</v>
      </c>
      <c r="Q315" s="257"/>
      <c r="R315" s="265">
        <f>AVERAGE(M315:N315)</f>
        <v>0.98794999999999999</v>
      </c>
    </row>
    <row r="316" spans="1:25" ht="17.45" customHeight="1" x14ac:dyDescent="0.25">
      <c r="A316" s="257">
        <f t="shared" si="43"/>
        <v>11</v>
      </c>
      <c r="B316" s="257">
        <f t="shared" si="44"/>
        <v>2018</v>
      </c>
      <c r="C316" s="8">
        <f t="shared" si="38"/>
        <v>43412</v>
      </c>
      <c r="D316" s="260">
        <v>1.4159999999999999</v>
      </c>
      <c r="E316" s="261"/>
      <c r="F316" s="260">
        <v>1.351</v>
      </c>
      <c r="G316" s="262"/>
      <c r="H316" s="261"/>
      <c r="I316" s="260">
        <v>1.0920000000000001</v>
      </c>
      <c r="J316" s="261"/>
      <c r="K316" s="263">
        <v>1.2829999999999999</v>
      </c>
      <c r="L316" s="261"/>
      <c r="M316" s="293">
        <f t="shared" si="39"/>
        <v>1.4159999999999999</v>
      </c>
      <c r="N316" s="293">
        <f t="shared" si="40"/>
        <v>1.351</v>
      </c>
      <c r="O316" s="293">
        <f t="shared" si="41"/>
        <v>1.0920000000000001</v>
      </c>
      <c r="P316" s="293">
        <f t="shared" si="42"/>
        <v>1.2829999999999999</v>
      </c>
      <c r="Q316" s="257"/>
      <c r="R316" s="265">
        <f>AVERAGE(M316:N316)</f>
        <v>1.3835</v>
      </c>
    </row>
    <row r="317" spans="1:25" ht="17.45" customHeight="1" x14ac:dyDescent="0.25">
      <c r="A317" s="257">
        <f t="shared" si="43"/>
        <v>11</v>
      </c>
      <c r="B317" s="257">
        <f t="shared" si="44"/>
        <v>2018</v>
      </c>
      <c r="C317" s="8">
        <f t="shared" si="38"/>
        <v>43413</v>
      </c>
      <c r="D317" s="260"/>
      <c r="E317" s="261">
        <v>1.7490000000000001</v>
      </c>
      <c r="F317" s="260"/>
      <c r="G317" s="262">
        <v>1.61</v>
      </c>
      <c r="H317" s="261"/>
      <c r="I317" s="260"/>
      <c r="J317" s="261">
        <v>1.1479999999999999</v>
      </c>
      <c r="K317" s="263"/>
      <c r="L317" s="100">
        <v>3.4529999999999998</v>
      </c>
      <c r="M317" s="293">
        <f t="shared" si="39"/>
        <v>1.7490000000000001</v>
      </c>
      <c r="N317" s="293">
        <f t="shared" si="40"/>
        <v>1.61</v>
      </c>
      <c r="O317" s="293">
        <f t="shared" si="41"/>
        <v>1.1479999999999999</v>
      </c>
      <c r="P317" s="293">
        <f t="shared" si="42"/>
        <v>3.4529999999999998</v>
      </c>
      <c r="Q317" s="257"/>
      <c r="R317" s="265">
        <f>AVERAGE(M317:N317)</f>
        <v>1.6795</v>
      </c>
      <c r="S317" s="296">
        <f>AVERAGE(L313:O317)</f>
        <v>1.2442111111111112</v>
      </c>
      <c r="T317" s="296"/>
    </row>
    <row r="318" spans="1:25" ht="17.45" customHeight="1" x14ac:dyDescent="0.25">
      <c r="A318" s="257">
        <f t="shared" si="43"/>
        <v>11</v>
      </c>
      <c r="B318" s="257">
        <f t="shared" si="44"/>
        <v>2018</v>
      </c>
      <c r="C318" s="435">
        <f t="shared" si="38"/>
        <v>43414</v>
      </c>
      <c r="D318" s="434">
        <v>1.794</v>
      </c>
      <c r="E318" s="436"/>
      <c r="F318" s="434"/>
      <c r="G318" s="438"/>
      <c r="H318" s="436">
        <v>1.6910000000000001</v>
      </c>
      <c r="I318" s="434">
        <v>1.7869999999999999</v>
      </c>
      <c r="J318" s="436"/>
      <c r="K318" s="437">
        <v>1.873</v>
      </c>
      <c r="L318" s="436"/>
      <c r="M318" s="440">
        <f t="shared" si="39"/>
        <v>1.794</v>
      </c>
      <c r="N318" s="440">
        <f t="shared" si="40"/>
        <v>1.6910000000000001</v>
      </c>
      <c r="O318" s="440">
        <f t="shared" si="41"/>
        <v>1.7869999999999999</v>
      </c>
      <c r="P318" s="440">
        <f t="shared" si="42"/>
        <v>1.873</v>
      </c>
      <c r="Q318" s="442">
        <f>AVERAGE(M318:N318)</f>
        <v>1.7425000000000002</v>
      </c>
      <c r="R318" s="445"/>
      <c r="S318" s="441"/>
      <c r="T318" s="441"/>
    </row>
    <row r="319" spans="1:25" ht="17.45" customHeight="1" x14ac:dyDescent="0.25">
      <c r="A319" s="257">
        <f t="shared" si="43"/>
        <v>11</v>
      </c>
      <c r="B319" s="257">
        <f t="shared" si="44"/>
        <v>2018</v>
      </c>
      <c r="C319" s="435">
        <f t="shared" si="38"/>
        <v>43415</v>
      </c>
      <c r="D319" s="434"/>
      <c r="E319" s="436">
        <v>1.9139999999999999</v>
      </c>
      <c r="F319" s="434"/>
      <c r="G319" s="438">
        <v>1.855</v>
      </c>
      <c r="H319" s="436"/>
      <c r="I319" s="434"/>
      <c r="J319" s="436">
        <v>1.9710000000000001</v>
      </c>
      <c r="K319" s="437"/>
      <c r="L319" s="436">
        <v>1.9370000000000001</v>
      </c>
      <c r="M319" s="440">
        <f t="shared" si="39"/>
        <v>1.9139999999999999</v>
      </c>
      <c r="N319" s="440">
        <f t="shared" si="40"/>
        <v>1.855</v>
      </c>
      <c r="O319" s="440">
        <f t="shared" si="41"/>
        <v>1.9710000000000001</v>
      </c>
      <c r="P319" s="440">
        <f t="shared" si="42"/>
        <v>1.9370000000000001</v>
      </c>
      <c r="Q319" s="442">
        <f>AVERAGE(M319:N319)</f>
        <v>1.8845000000000001</v>
      </c>
      <c r="R319" s="445"/>
      <c r="S319" s="504">
        <f>AVERAGE(L318:O319)</f>
        <v>1.8498571428571431</v>
      </c>
      <c r="T319" s="504"/>
    </row>
    <row r="320" spans="1:25" ht="17.45" customHeight="1" x14ac:dyDescent="0.25">
      <c r="A320" s="257">
        <f t="shared" si="43"/>
        <v>11</v>
      </c>
      <c r="B320" s="257">
        <f t="shared" si="44"/>
        <v>2018</v>
      </c>
      <c r="C320" s="9">
        <f t="shared" si="38"/>
        <v>43416</v>
      </c>
      <c r="D320" s="275">
        <v>1.3440000000000001</v>
      </c>
      <c r="E320" s="276"/>
      <c r="F320" s="275">
        <v>1.2529999999999999</v>
      </c>
      <c r="G320" s="277"/>
      <c r="H320" s="276">
        <v>1.4079999999999999</v>
      </c>
      <c r="I320" s="275">
        <v>1.4510000000000001</v>
      </c>
      <c r="J320" s="276"/>
      <c r="K320" s="278">
        <v>1.4139999999999999</v>
      </c>
      <c r="L320" s="276"/>
      <c r="M320" s="293">
        <f t="shared" si="39"/>
        <v>1.3440000000000001</v>
      </c>
      <c r="N320" s="293">
        <f t="shared" si="40"/>
        <v>1.3304999999999998</v>
      </c>
      <c r="O320" s="293">
        <f t="shared" si="41"/>
        <v>1.4510000000000001</v>
      </c>
      <c r="P320" s="293">
        <f t="shared" si="42"/>
        <v>1.4139999999999999</v>
      </c>
      <c r="Q320" s="257"/>
      <c r="R320" s="265">
        <f>AVERAGE(M320:N320)</f>
        <v>1.33725</v>
      </c>
    </row>
    <row r="321" spans="1:20" ht="17.45" customHeight="1" x14ac:dyDescent="0.25">
      <c r="A321" s="257">
        <f t="shared" si="43"/>
        <v>11</v>
      </c>
      <c r="B321" s="257">
        <f t="shared" si="44"/>
        <v>2018</v>
      </c>
      <c r="C321" s="8">
        <f t="shared" si="38"/>
        <v>43417</v>
      </c>
      <c r="D321" s="260"/>
      <c r="E321" s="261">
        <v>1.353</v>
      </c>
      <c r="F321" s="260"/>
      <c r="G321" s="262">
        <v>1.26</v>
      </c>
      <c r="H321" s="261"/>
      <c r="I321" s="260"/>
      <c r="J321" s="261">
        <v>1.325</v>
      </c>
      <c r="K321" s="263"/>
      <c r="L321" s="261">
        <v>1.6080000000000001</v>
      </c>
      <c r="M321" s="293">
        <f t="shared" si="39"/>
        <v>1.353</v>
      </c>
      <c r="N321" s="293">
        <f t="shared" si="40"/>
        <v>1.26</v>
      </c>
      <c r="O321" s="293">
        <f t="shared" si="41"/>
        <v>1.325</v>
      </c>
      <c r="P321" s="293">
        <f t="shared" si="42"/>
        <v>1.6080000000000001</v>
      </c>
      <c r="Q321" s="257"/>
      <c r="R321" s="265">
        <f>AVERAGE(M321:N321)</f>
        <v>1.3065</v>
      </c>
    </row>
    <row r="322" spans="1:20" ht="17.45" customHeight="1" x14ac:dyDescent="0.25">
      <c r="A322" s="257">
        <f t="shared" si="43"/>
        <v>11</v>
      </c>
      <c r="B322" s="257">
        <f t="shared" si="44"/>
        <v>2018</v>
      </c>
      <c r="C322" s="8">
        <f t="shared" si="38"/>
        <v>43418</v>
      </c>
      <c r="D322" s="260">
        <v>1.3140000000000001</v>
      </c>
      <c r="E322" s="261"/>
      <c r="F322" s="260">
        <v>1.1990000000000001</v>
      </c>
      <c r="G322" s="262"/>
      <c r="H322" s="261"/>
      <c r="I322" s="260">
        <v>1.6120000000000001</v>
      </c>
      <c r="J322" s="261"/>
      <c r="K322" s="263">
        <v>1.306</v>
      </c>
      <c r="L322" s="261"/>
      <c r="M322" s="293">
        <f t="shared" si="39"/>
        <v>1.3140000000000001</v>
      </c>
      <c r="N322" s="293">
        <f t="shared" si="40"/>
        <v>1.1990000000000001</v>
      </c>
      <c r="O322" s="293">
        <f t="shared" si="41"/>
        <v>1.6120000000000001</v>
      </c>
      <c r="P322" s="293">
        <f t="shared" si="42"/>
        <v>1.306</v>
      </c>
      <c r="Q322" s="257"/>
      <c r="R322" s="265">
        <f>AVERAGE(M322:N322)</f>
        <v>1.2565</v>
      </c>
    </row>
    <row r="323" spans="1:20" ht="17.45" customHeight="1" x14ac:dyDescent="0.25">
      <c r="A323" s="257">
        <f t="shared" si="43"/>
        <v>11</v>
      </c>
      <c r="B323" s="257">
        <f t="shared" si="44"/>
        <v>2018</v>
      </c>
      <c r="C323" s="8">
        <f t="shared" si="38"/>
        <v>43419</v>
      </c>
      <c r="D323" s="260"/>
      <c r="E323" s="261">
        <v>1.2390000000000001</v>
      </c>
      <c r="F323" s="260"/>
      <c r="G323" s="262">
        <v>1.1879999999999999</v>
      </c>
      <c r="H323" s="261"/>
      <c r="I323" s="260"/>
      <c r="J323" s="261">
        <v>1.2450000000000001</v>
      </c>
      <c r="K323" s="263"/>
      <c r="L323" s="261">
        <v>1.375</v>
      </c>
      <c r="M323" s="293">
        <f t="shared" si="39"/>
        <v>1.2390000000000001</v>
      </c>
      <c r="N323" s="293">
        <f t="shared" si="40"/>
        <v>1.1879999999999999</v>
      </c>
      <c r="O323" s="293">
        <f t="shared" si="41"/>
        <v>1.2450000000000001</v>
      </c>
      <c r="P323" s="293">
        <f t="shared" si="42"/>
        <v>1.375</v>
      </c>
      <c r="Q323" s="257"/>
      <c r="R323" s="265">
        <f>AVERAGE(M323:N323)</f>
        <v>1.2135</v>
      </c>
    </row>
    <row r="324" spans="1:20" ht="17.45" customHeight="1" x14ac:dyDescent="0.25">
      <c r="A324" s="257">
        <f t="shared" si="43"/>
        <v>11</v>
      </c>
      <c r="B324" s="257">
        <f t="shared" si="44"/>
        <v>2018</v>
      </c>
      <c r="C324" s="8">
        <f t="shared" si="38"/>
        <v>43420</v>
      </c>
      <c r="D324" s="260">
        <v>1.327</v>
      </c>
      <c r="E324" s="261"/>
      <c r="F324" s="260"/>
      <c r="G324" s="262"/>
      <c r="H324" s="261">
        <v>1.282</v>
      </c>
      <c r="I324" s="260">
        <v>1.37</v>
      </c>
      <c r="J324" s="261"/>
      <c r="K324" s="263">
        <v>1.4390000000000001</v>
      </c>
      <c r="L324" s="261"/>
      <c r="M324" s="293">
        <f t="shared" si="39"/>
        <v>1.327</v>
      </c>
      <c r="N324" s="293">
        <f t="shared" si="40"/>
        <v>1.282</v>
      </c>
      <c r="O324" s="293">
        <f t="shared" si="41"/>
        <v>1.37</v>
      </c>
      <c r="P324" s="293">
        <f t="shared" si="42"/>
        <v>1.4390000000000001</v>
      </c>
      <c r="Q324" s="257"/>
      <c r="R324" s="265">
        <f>AVERAGE(M324:N324)</f>
        <v>1.3045</v>
      </c>
      <c r="S324" s="296">
        <f>AVERAGE(L320:O324)</f>
        <v>1.3424999999999998</v>
      </c>
      <c r="T324" s="296"/>
    </row>
    <row r="325" spans="1:20" ht="17.45" customHeight="1" x14ac:dyDescent="0.25">
      <c r="A325" s="257">
        <f t="shared" si="43"/>
        <v>11</v>
      </c>
      <c r="B325" s="257">
        <f t="shared" si="44"/>
        <v>2018</v>
      </c>
      <c r="C325" s="435">
        <f t="shared" si="38"/>
        <v>43421</v>
      </c>
      <c r="D325" s="434"/>
      <c r="E325" s="436">
        <v>1.3460000000000001</v>
      </c>
      <c r="F325" s="434"/>
      <c r="G325" s="438">
        <v>1.1910000000000001</v>
      </c>
      <c r="H325" s="436"/>
      <c r="I325" s="434"/>
      <c r="J325" s="436">
        <v>1.1599999999999999</v>
      </c>
      <c r="K325" s="437"/>
      <c r="L325" s="436">
        <v>1.2949999999999999</v>
      </c>
      <c r="M325" s="440">
        <f t="shared" si="39"/>
        <v>1.3460000000000001</v>
      </c>
      <c r="N325" s="440">
        <f t="shared" si="40"/>
        <v>1.1910000000000001</v>
      </c>
      <c r="O325" s="440">
        <f t="shared" si="41"/>
        <v>1.1599999999999999</v>
      </c>
      <c r="P325" s="440">
        <f t="shared" si="42"/>
        <v>1.2949999999999999</v>
      </c>
      <c r="Q325" s="442">
        <f>AVERAGE(M325:N325)</f>
        <v>1.2685</v>
      </c>
      <c r="R325" s="445"/>
      <c r="S325" s="441"/>
      <c r="T325" s="441"/>
    </row>
    <row r="326" spans="1:20" ht="17.45" customHeight="1" x14ac:dyDescent="0.25">
      <c r="A326" s="257">
        <f t="shared" si="43"/>
        <v>11</v>
      </c>
      <c r="B326" s="257">
        <f t="shared" si="44"/>
        <v>2018</v>
      </c>
      <c r="C326" s="435">
        <f t="shared" si="38"/>
        <v>43422</v>
      </c>
      <c r="D326" s="434">
        <v>1.1779999999999999</v>
      </c>
      <c r="E326" s="436"/>
      <c r="F326" s="434">
        <v>1.196</v>
      </c>
      <c r="G326" s="438"/>
      <c r="H326" s="436">
        <v>1.1140000000000001</v>
      </c>
      <c r="I326" s="434">
        <v>1.1539999999999999</v>
      </c>
      <c r="J326" s="436"/>
      <c r="K326" s="437">
        <v>1.1879999999999999</v>
      </c>
      <c r="L326" s="436"/>
      <c r="M326" s="440">
        <f t="shared" si="39"/>
        <v>1.1779999999999999</v>
      </c>
      <c r="N326" s="440">
        <f t="shared" si="40"/>
        <v>1.155</v>
      </c>
      <c r="O326" s="440">
        <f t="shared" si="41"/>
        <v>1.1539999999999999</v>
      </c>
      <c r="P326" s="440">
        <f t="shared" si="42"/>
        <v>1.1879999999999999</v>
      </c>
      <c r="Q326" s="442">
        <f>AVERAGE(M326:N326)</f>
        <v>1.1665000000000001</v>
      </c>
      <c r="R326" s="445"/>
      <c r="S326" s="504">
        <f>AVERAGE(L325:O326)</f>
        <v>1.2112857142857141</v>
      </c>
      <c r="T326" s="504"/>
    </row>
    <row r="327" spans="1:20" ht="17.45" customHeight="1" x14ac:dyDescent="0.25">
      <c r="A327" s="257">
        <f t="shared" si="43"/>
        <v>11</v>
      </c>
      <c r="B327" s="257">
        <f t="shared" si="44"/>
        <v>2018</v>
      </c>
      <c r="C327" s="8">
        <f t="shared" ref="C327:C390" si="45">C326+1</f>
        <v>43423</v>
      </c>
      <c r="D327" s="260"/>
      <c r="E327" s="261">
        <v>1.7410000000000001</v>
      </c>
      <c r="F327" s="260"/>
      <c r="G327" s="262">
        <v>1.611</v>
      </c>
      <c r="H327" s="261"/>
      <c r="I327" s="260"/>
      <c r="J327" s="261">
        <v>1.5309999999999999</v>
      </c>
      <c r="K327" s="263"/>
      <c r="L327" s="261">
        <v>1.595</v>
      </c>
      <c r="M327" s="293">
        <f t="shared" si="39"/>
        <v>1.7410000000000001</v>
      </c>
      <c r="N327" s="293">
        <f t="shared" si="40"/>
        <v>1.611</v>
      </c>
      <c r="O327" s="293">
        <f t="shared" si="41"/>
        <v>1.5309999999999999</v>
      </c>
      <c r="P327" s="293">
        <f t="shared" si="42"/>
        <v>1.595</v>
      </c>
      <c r="Q327" s="257"/>
      <c r="R327" s="265">
        <f>AVERAGE(M327:N327)</f>
        <v>1.6760000000000002</v>
      </c>
    </row>
    <row r="328" spans="1:20" ht="17.45" customHeight="1" x14ac:dyDescent="0.25">
      <c r="A328" s="257">
        <f t="shared" si="43"/>
        <v>11</v>
      </c>
      <c r="B328" s="257">
        <f t="shared" si="44"/>
        <v>2018</v>
      </c>
      <c r="C328" s="8">
        <f t="shared" si="45"/>
        <v>43424</v>
      </c>
      <c r="D328" s="260">
        <v>1.3240000000000001</v>
      </c>
      <c r="E328" s="261"/>
      <c r="F328" s="260">
        <v>1.532</v>
      </c>
      <c r="G328" s="262"/>
      <c r="H328" s="261"/>
      <c r="I328" s="260">
        <v>1.496</v>
      </c>
      <c r="J328" s="261"/>
      <c r="K328" s="263">
        <v>1.496</v>
      </c>
      <c r="L328" s="261"/>
      <c r="M328" s="293">
        <f t="shared" si="39"/>
        <v>1.3240000000000001</v>
      </c>
      <c r="N328" s="293">
        <f t="shared" si="40"/>
        <v>1.532</v>
      </c>
      <c r="O328" s="293">
        <f t="shared" si="41"/>
        <v>1.496</v>
      </c>
      <c r="P328" s="293">
        <f t="shared" si="42"/>
        <v>1.496</v>
      </c>
      <c r="Q328" s="257"/>
      <c r="R328" s="265">
        <f>AVERAGE(M328:N328)</f>
        <v>1.4279999999999999</v>
      </c>
    </row>
    <row r="329" spans="1:20" ht="17.45" customHeight="1" x14ac:dyDescent="0.25">
      <c r="A329" s="257">
        <f t="shared" si="43"/>
        <v>11</v>
      </c>
      <c r="B329" s="257">
        <f t="shared" si="44"/>
        <v>2018</v>
      </c>
      <c r="C329" s="8">
        <f t="shared" si="45"/>
        <v>43425</v>
      </c>
      <c r="D329" s="260"/>
      <c r="E329" s="261">
        <v>1.391</v>
      </c>
      <c r="F329" s="260"/>
      <c r="G329" s="262">
        <v>1.036</v>
      </c>
      <c r="H329" s="261"/>
      <c r="I329" s="260"/>
      <c r="J329" s="261">
        <v>1.0629999999999999</v>
      </c>
      <c r="K329" s="263"/>
      <c r="L329" s="261">
        <v>1.1279999999999999</v>
      </c>
      <c r="M329" s="293">
        <f t="shared" si="39"/>
        <v>1.391</v>
      </c>
      <c r="N329" s="293">
        <f t="shared" si="40"/>
        <v>1.036</v>
      </c>
      <c r="O329" s="293">
        <f t="shared" si="41"/>
        <v>1.0629999999999999</v>
      </c>
      <c r="P329" s="293">
        <f t="shared" si="42"/>
        <v>1.1279999999999999</v>
      </c>
      <c r="Q329" s="257"/>
      <c r="R329" s="265">
        <f>AVERAGE(M329:N329)</f>
        <v>1.2135</v>
      </c>
    </row>
    <row r="330" spans="1:20" ht="17.45" customHeight="1" x14ac:dyDescent="0.25">
      <c r="A330" s="257">
        <f t="shared" si="43"/>
        <v>11</v>
      </c>
      <c r="B330" s="257">
        <f t="shared" si="44"/>
        <v>2018</v>
      </c>
      <c r="C330" s="8">
        <f t="shared" si="45"/>
        <v>43426</v>
      </c>
      <c r="D330" s="260">
        <v>0.52859999999999996</v>
      </c>
      <c r="E330" s="261"/>
      <c r="F330" s="260"/>
      <c r="G330" s="262"/>
      <c r="H330" s="261">
        <v>0.46779999999999999</v>
      </c>
      <c r="I330" s="260">
        <v>0.38890000000000002</v>
      </c>
      <c r="J330" s="261"/>
      <c r="K330" s="263">
        <v>0.46300000000000002</v>
      </c>
      <c r="L330" s="261"/>
      <c r="M330" s="293">
        <f t="shared" si="39"/>
        <v>0.52859999999999996</v>
      </c>
      <c r="N330" s="293">
        <f t="shared" si="40"/>
        <v>0.46779999999999999</v>
      </c>
      <c r="O330" s="293">
        <f t="shared" si="41"/>
        <v>0.38890000000000002</v>
      </c>
      <c r="P330" s="293">
        <f t="shared" si="42"/>
        <v>0.46300000000000002</v>
      </c>
      <c r="Q330" s="257"/>
      <c r="R330" s="265">
        <f>AVERAGE(M330:N330)</f>
        <v>0.49819999999999998</v>
      </c>
    </row>
    <row r="331" spans="1:20" ht="17.45" customHeight="1" x14ac:dyDescent="0.25">
      <c r="A331" s="257">
        <f t="shared" si="43"/>
        <v>11</v>
      </c>
      <c r="B331" s="257">
        <f t="shared" si="44"/>
        <v>2018</v>
      </c>
      <c r="C331" s="8">
        <f t="shared" si="45"/>
        <v>43427</v>
      </c>
      <c r="D331" s="260"/>
      <c r="E331" s="261">
        <v>0.874</v>
      </c>
      <c r="F331" s="260"/>
      <c r="G331" s="262">
        <v>0.61599999999999999</v>
      </c>
      <c r="H331" s="261"/>
      <c r="I331" s="260"/>
      <c r="J331" s="261">
        <v>0.6</v>
      </c>
      <c r="K331" s="263"/>
      <c r="L331" s="261">
        <v>0.66500000000000004</v>
      </c>
      <c r="M331" s="293">
        <f t="shared" si="39"/>
        <v>0.874</v>
      </c>
      <c r="N331" s="293">
        <f t="shared" si="40"/>
        <v>0.61599999999999999</v>
      </c>
      <c r="O331" s="293">
        <f t="shared" si="41"/>
        <v>0.6</v>
      </c>
      <c r="P331" s="293">
        <f t="shared" si="42"/>
        <v>0.66500000000000004</v>
      </c>
      <c r="Q331" s="257"/>
      <c r="R331" s="265">
        <f>AVERAGE(M331:N331)</f>
        <v>0.745</v>
      </c>
      <c r="S331" s="296">
        <f>AVERAGE(L327:O331)</f>
        <v>1.088238888888889</v>
      </c>
      <c r="T331" s="296"/>
    </row>
    <row r="332" spans="1:20" ht="17.45" customHeight="1" x14ac:dyDescent="0.25">
      <c r="A332" s="257">
        <f t="shared" si="43"/>
        <v>11</v>
      </c>
      <c r="B332" s="257">
        <f t="shared" si="44"/>
        <v>2018</v>
      </c>
      <c r="C332" s="435">
        <f t="shared" si="45"/>
        <v>43428</v>
      </c>
      <c r="D332" s="434">
        <v>0.80700000000000005</v>
      </c>
      <c r="E332" s="436"/>
      <c r="F332" s="434">
        <v>0.71579999999999999</v>
      </c>
      <c r="G332" s="438"/>
      <c r="H332" s="436">
        <v>0.66220000000000001</v>
      </c>
      <c r="I332" s="434">
        <v>0.66569999999999996</v>
      </c>
      <c r="J332" s="436"/>
      <c r="K332" s="437">
        <v>0.74309999999999998</v>
      </c>
      <c r="L332" s="436"/>
      <c r="M332" s="440">
        <f t="shared" si="39"/>
        <v>0.80700000000000005</v>
      </c>
      <c r="N332" s="440">
        <f t="shared" si="40"/>
        <v>0.68900000000000006</v>
      </c>
      <c r="O332" s="440">
        <f t="shared" si="41"/>
        <v>0.66569999999999996</v>
      </c>
      <c r="P332" s="440">
        <f t="shared" si="42"/>
        <v>0.74309999999999998</v>
      </c>
      <c r="Q332" s="442">
        <f>AVERAGE(M332:N332)</f>
        <v>0.748</v>
      </c>
      <c r="R332" s="445"/>
      <c r="S332" s="441"/>
      <c r="T332" s="441"/>
    </row>
    <row r="333" spans="1:20" ht="17.45" customHeight="1" x14ac:dyDescent="0.25">
      <c r="A333" s="257">
        <f t="shared" si="43"/>
        <v>11</v>
      </c>
      <c r="B333" s="257">
        <f t="shared" si="44"/>
        <v>2018</v>
      </c>
      <c r="C333" s="435">
        <f t="shared" si="45"/>
        <v>43429</v>
      </c>
      <c r="D333" s="434"/>
      <c r="E333" s="436">
        <v>0.83760000000000001</v>
      </c>
      <c r="F333" s="434"/>
      <c r="G333" s="438">
        <v>0.86509999999999998</v>
      </c>
      <c r="H333" s="436"/>
      <c r="I333" s="434"/>
      <c r="J333" s="436">
        <v>0.76449999999999996</v>
      </c>
      <c r="K333" s="437"/>
      <c r="L333" s="436">
        <v>0.77359999999999995</v>
      </c>
      <c r="M333" s="440">
        <f t="shared" si="39"/>
        <v>0.83760000000000001</v>
      </c>
      <c r="N333" s="440">
        <f t="shared" si="40"/>
        <v>0.86509999999999998</v>
      </c>
      <c r="O333" s="440">
        <f t="shared" si="41"/>
        <v>0.76449999999999996</v>
      </c>
      <c r="P333" s="440">
        <f t="shared" si="42"/>
        <v>0.77359999999999995</v>
      </c>
      <c r="Q333" s="442">
        <f>AVERAGE(M333:N333)</f>
        <v>0.85135000000000005</v>
      </c>
      <c r="R333" s="445"/>
      <c r="S333" s="504">
        <f>AVERAGE(L332:O333)</f>
        <v>0.7717857142857143</v>
      </c>
      <c r="T333" s="504"/>
    </row>
    <row r="334" spans="1:20" ht="17.45" customHeight="1" x14ac:dyDescent="0.25">
      <c r="A334" s="257">
        <f t="shared" si="43"/>
        <v>11</v>
      </c>
      <c r="B334" s="257">
        <f t="shared" si="44"/>
        <v>2018</v>
      </c>
      <c r="C334" s="8">
        <f t="shared" si="45"/>
        <v>43430</v>
      </c>
      <c r="D334" s="260">
        <v>1.0349999999999999</v>
      </c>
      <c r="E334" s="261"/>
      <c r="F334" s="260">
        <v>1.107</v>
      </c>
      <c r="G334" s="262"/>
      <c r="H334" s="261"/>
      <c r="I334" s="260">
        <v>1.006</v>
      </c>
      <c r="J334" s="261"/>
      <c r="K334" s="263">
        <v>0.90700000000000003</v>
      </c>
      <c r="L334" s="261"/>
      <c r="M334" s="293">
        <f t="shared" si="39"/>
        <v>1.0349999999999999</v>
      </c>
      <c r="N334" s="293">
        <f t="shared" si="40"/>
        <v>1.107</v>
      </c>
      <c r="O334" s="293">
        <f t="shared" si="41"/>
        <v>1.006</v>
      </c>
      <c r="P334" s="293">
        <f t="shared" si="42"/>
        <v>0.90700000000000003</v>
      </c>
      <c r="Q334" s="257"/>
      <c r="R334" s="265">
        <f>AVERAGE(M334:P334)</f>
        <v>1.0137499999999999</v>
      </c>
    </row>
    <row r="335" spans="1:20" ht="17.45" customHeight="1" x14ac:dyDescent="0.25">
      <c r="A335" s="257">
        <f t="shared" si="43"/>
        <v>11</v>
      </c>
      <c r="B335" s="257">
        <f t="shared" si="44"/>
        <v>2018</v>
      </c>
      <c r="C335" s="8">
        <f t="shared" si="45"/>
        <v>43431</v>
      </c>
      <c r="D335" s="260"/>
      <c r="E335" s="261">
        <v>1.2649999999999999</v>
      </c>
      <c r="F335" s="260"/>
      <c r="G335" s="262">
        <v>1.2110000000000001</v>
      </c>
      <c r="H335" s="261"/>
      <c r="I335" s="260"/>
      <c r="J335" s="261">
        <v>1.2669999999999999</v>
      </c>
      <c r="K335" s="263"/>
      <c r="L335" s="261">
        <v>1.141</v>
      </c>
      <c r="M335" s="293">
        <f t="shared" si="39"/>
        <v>1.2649999999999999</v>
      </c>
      <c r="N335" s="293">
        <f t="shared" si="40"/>
        <v>1.2110000000000001</v>
      </c>
      <c r="O335" s="293">
        <f t="shared" si="41"/>
        <v>1.2669999999999999</v>
      </c>
      <c r="P335" s="293">
        <f t="shared" si="42"/>
        <v>1.141</v>
      </c>
      <c r="Q335" s="257"/>
      <c r="R335" s="265">
        <f>AVERAGE(M335:P335)</f>
        <v>1.2210000000000001</v>
      </c>
    </row>
    <row r="336" spans="1:20" ht="17.45" customHeight="1" x14ac:dyDescent="0.25">
      <c r="A336" s="257">
        <f t="shared" si="43"/>
        <v>11</v>
      </c>
      <c r="B336" s="257">
        <f t="shared" si="44"/>
        <v>2018</v>
      </c>
      <c r="C336" s="8">
        <f t="shared" si="45"/>
        <v>43432</v>
      </c>
      <c r="D336" s="260">
        <v>0.93400000000000005</v>
      </c>
      <c r="E336" s="261"/>
      <c r="F336" s="260"/>
      <c r="G336" s="262"/>
      <c r="H336" s="261">
        <v>0.79800000000000004</v>
      </c>
      <c r="I336" s="260">
        <v>0.91700000000000004</v>
      </c>
      <c r="J336" s="261"/>
      <c r="K336" s="263">
        <v>0.88100000000000001</v>
      </c>
      <c r="L336" s="261"/>
      <c r="M336" s="293">
        <f t="shared" si="39"/>
        <v>0.93400000000000005</v>
      </c>
      <c r="N336" s="293">
        <f t="shared" si="40"/>
        <v>0.79800000000000004</v>
      </c>
      <c r="O336" s="293">
        <f t="shared" si="41"/>
        <v>0.91700000000000004</v>
      </c>
      <c r="P336" s="293">
        <f t="shared" si="42"/>
        <v>0.88100000000000001</v>
      </c>
      <c r="Q336" s="257"/>
      <c r="R336" s="265">
        <f t="shared" ref="R336:R338" si="46">AVERAGE(M336:P336)</f>
        <v>0.88250000000000006</v>
      </c>
    </row>
    <row r="337" spans="1:25" ht="17.45" customHeight="1" x14ac:dyDescent="0.25">
      <c r="A337" s="257">
        <f t="shared" si="43"/>
        <v>11</v>
      </c>
      <c r="B337" s="257">
        <f t="shared" si="44"/>
        <v>2018</v>
      </c>
      <c r="C337" s="8">
        <f t="shared" si="45"/>
        <v>43433</v>
      </c>
      <c r="D337" s="260"/>
      <c r="E337" s="261">
        <v>0.48399999999999999</v>
      </c>
      <c r="F337" s="260"/>
      <c r="G337" s="262">
        <v>0.39800000000000002</v>
      </c>
      <c r="H337" s="261"/>
      <c r="I337" s="260"/>
      <c r="J337" s="261">
        <v>0.2293</v>
      </c>
      <c r="K337" s="263"/>
      <c r="L337" s="261">
        <v>0.45300000000000001</v>
      </c>
      <c r="M337" s="293">
        <f t="shared" si="39"/>
        <v>0.48399999999999999</v>
      </c>
      <c r="N337" s="293">
        <f t="shared" si="40"/>
        <v>0.39800000000000002</v>
      </c>
      <c r="O337" s="293">
        <f t="shared" si="41"/>
        <v>0.2293</v>
      </c>
      <c r="P337" s="293">
        <f t="shared" si="42"/>
        <v>0.45300000000000001</v>
      </c>
      <c r="Q337" s="257"/>
      <c r="R337" s="265">
        <f t="shared" si="46"/>
        <v>0.39107500000000001</v>
      </c>
      <c r="U337" s="299" t="s">
        <v>70</v>
      </c>
      <c r="V337" s="299">
        <v>2018</v>
      </c>
      <c r="W337" s="300"/>
      <c r="X337" s="300"/>
      <c r="Y337" s="300"/>
    </row>
    <row r="338" spans="1:25" ht="17.45" customHeight="1" x14ac:dyDescent="0.25">
      <c r="A338" s="257">
        <f t="shared" si="43"/>
        <v>11</v>
      </c>
      <c r="B338" s="257">
        <f t="shared" si="44"/>
        <v>2018</v>
      </c>
      <c r="C338" s="9">
        <f t="shared" si="45"/>
        <v>43434</v>
      </c>
      <c r="D338" s="275">
        <v>0.95099999999999996</v>
      </c>
      <c r="E338" s="276"/>
      <c r="F338" s="275">
        <v>0.753</v>
      </c>
      <c r="G338" s="277"/>
      <c r="H338" s="276">
        <v>0.79400000000000004</v>
      </c>
      <c r="I338" s="275">
        <v>0.68100000000000005</v>
      </c>
      <c r="J338" s="276"/>
      <c r="K338" s="278">
        <v>0.86199999999999999</v>
      </c>
      <c r="L338" s="276"/>
      <c r="M338" s="293">
        <f t="shared" si="39"/>
        <v>0.95099999999999996</v>
      </c>
      <c r="N338" s="293">
        <f t="shared" si="40"/>
        <v>0.77350000000000008</v>
      </c>
      <c r="O338" s="293">
        <f t="shared" si="41"/>
        <v>0.68100000000000005</v>
      </c>
      <c r="P338" s="293">
        <f t="shared" si="42"/>
        <v>0.86199999999999999</v>
      </c>
      <c r="Q338" s="257"/>
      <c r="R338" s="265">
        <f t="shared" si="46"/>
        <v>0.81687500000000002</v>
      </c>
      <c r="S338" s="296">
        <f>AVERAGE(L334:O338)</f>
        <v>0.86181176470588239</v>
      </c>
      <c r="T338" s="296"/>
      <c r="U338" s="301" t="s">
        <v>35</v>
      </c>
      <c r="V338" s="301" t="s">
        <v>1</v>
      </c>
      <c r="W338" s="301" t="s">
        <v>2</v>
      </c>
      <c r="X338" s="301" t="s">
        <v>9</v>
      </c>
      <c r="Y338" s="301" t="s">
        <v>12</v>
      </c>
    </row>
    <row r="339" spans="1:25" ht="17.45" customHeight="1" x14ac:dyDescent="0.25">
      <c r="A339" s="257">
        <f t="shared" si="43"/>
        <v>12</v>
      </c>
      <c r="B339" s="257">
        <f t="shared" si="44"/>
        <v>2018</v>
      </c>
      <c r="C339" s="435">
        <f t="shared" si="45"/>
        <v>43435</v>
      </c>
      <c r="D339" s="434"/>
      <c r="E339" s="436">
        <v>1.024</v>
      </c>
      <c r="F339" s="434"/>
      <c r="G339" s="438">
        <v>1.083</v>
      </c>
      <c r="H339" s="436"/>
      <c r="I339" s="434"/>
      <c r="J339" s="436">
        <v>0.8216</v>
      </c>
      <c r="K339" s="437"/>
      <c r="L339" s="436">
        <v>0.83209999999999995</v>
      </c>
      <c r="M339" s="440">
        <f t="shared" si="39"/>
        <v>1.024</v>
      </c>
      <c r="N339" s="440">
        <f t="shared" si="40"/>
        <v>1.083</v>
      </c>
      <c r="O339" s="440">
        <f t="shared" si="41"/>
        <v>0.8216</v>
      </c>
      <c r="P339" s="440">
        <f t="shared" si="42"/>
        <v>0.83209999999999995</v>
      </c>
      <c r="Q339" s="442">
        <f>AVERAGE(M339:P339)</f>
        <v>0.94017500000000009</v>
      </c>
      <c r="R339" s="445"/>
      <c r="S339" s="441"/>
      <c r="T339" s="441"/>
      <c r="U339" s="302" t="s">
        <v>58</v>
      </c>
      <c r="V339" s="303">
        <f>AVERAGE(D309:E338)</f>
        <v>1.2221033333333333</v>
      </c>
      <c r="W339" s="303">
        <f>AVERAGE(F309:H338)</f>
        <v>1.1164828571428571</v>
      </c>
      <c r="X339" s="303">
        <f>AVERAGE(I309:J338)</f>
        <v>1.1067099999999999</v>
      </c>
      <c r="Y339" s="303">
        <f>AVERAGE(K309:L338)</f>
        <v>1.2580233333333335</v>
      </c>
    </row>
    <row r="340" spans="1:25" ht="17.45" customHeight="1" x14ac:dyDescent="0.25">
      <c r="A340" s="257">
        <f t="shared" si="43"/>
        <v>12</v>
      </c>
      <c r="B340" s="257">
        <f t="shared" si="44"/>
        <v>2018</v>
      </c>
      <c r="C340" s="435">
        <f t="shared" si="45"/>
        <v>43436</v>
      </c>
      <c r="D340" s="434">
        <v>0.77900000000000003</v>
      </c>
      <c r="E340" s="436"/>
      <c r="F340" s="434">
        <v>0.80400000000000005</v>
      </c>
      <c r="G340" s="438"/>
      <c r="H340" s="436"/>
      <c r="I340" s="434">
        <v>0.67</v>
      </c>
      <c r="J340" s="436"/>
      <c r="K340" s="437">
        <v>0.84799999999999998</v>
      </c>
      <c r="L340" s="436"/>
      <c r="M340" s="440">
        <f t="shared" si="39"/>
        <v>0.77900000000000003</v>
      </c>
      <c r="N340" s="440">
        <f t="shared" si="40"/>
        <v>0.80400000000000005</v>
      </c>
      <c r="O340" s="440">
        <f t="shared" si="41"/>
        <v>0.67</v>
      </c>
      <c r="P340" s="440">
        <f t="shared" si="42"/>
        <v>0.84799999999999998</v>
      </c>
      <c r="Q340" s="442">
        <f>AVERAGE(M340:P340)</f>
        <v>0.77524999999999999</v>
      </c>
      <c r="R340" s="445"/>
      <c r="S340" s="504">
        <f>AVERAGE(L339:O340)</f>
        <v>0.85909999999999997</v>
      </c>
      <c r="T340" s="504"/>
      <c r="U340" s="302" t="s">
        <v>59</v>
      </c>
      <c r="V340" s="303">
        <f>MAX(D309:E338)</f>
        <v>1.9139999999999999</v>
      </c>
      <c r="W340" s="303">
        <f>MAX(F309:H338)</f>
        <v>1.855</v>
      </c>
      <c r="X340" s="303">
        <f>MAX(I309:J338)</f>
        <v>1.9710000000000001</v>
      </c>
      <c r="Y340" s="303">
        <f>MAX(K309:L338)</f>
        <v>3.4529999999999998</v>
      </c>
    </row>
    <row r="341" spans="1:25" ht="17.45" customHeight="1" thickBot="1" x14ac:dyDescent="0.3">
      <c r="A341" s="257">
        <f t="shared" si="43"/>
        <v>12</v>
      </c>
      <c r="B341" s="257">
        <f t="shared" si="44"/>
        <v>2018</v>
      </c>
      <c r="C341" s="8">
        <f t="shared" si="45"/>
        <v>43437</v>
      </c>
      <c r="D341" s="260"/>
      <c r="E341" s="261">
        <v>1.075</v>
      </c>
      <c r="F341" s="260"/>
      <c r="G341" s="262">
        <v>1.109</v>
      </c>
      <c r="H341" s="261"/>
      <c r="I341" s="260"/>
      <c r="J341" s="261">
        <v>1.724</v>
      </c>
      <c r="K341" s="263"/>
      <c r="L341" s="261">
        <v>1.052</v>
      </c>
      <c r="M341" s="293">
        <f t="shared" si="39"/>
        <v>1.075</v>
      </c>
      <c r="N341" s="293">
        <f t="shared" si="40"/>
        <v>1.109</v>
      </c>
      <c r="O341" s="293">
        <f t="shared" si="41"/>
        <v>1.724</v>
      </c>
      <c r="P341" s="293">
        <f t="shared" si="42"/>
        <v>1.052</v>
      </c>
      <c r="Q341" s="257"/>
      <c r="R341" s="265">
        <f t="shared" ref="R341:R345" si="47">AVERAGE(M341:P341)</f>
        <v>1.2400000000000002</v>
      </c>
      <c r="U341" s="304" t="s">
        <v>126</v>
      </c>
      <c r="V341" s="305">
        <f>COUNTIF(D309:E338,"&gt;=2.5")</f>
        <v>0</v>
      </c>
      <c r="W341" s="305">
        <f>COUNTIF(F309:G338,"&gt;=2.5")</f>
        <v>0</v>
      </c>
      <c r="X341" s="305">
        <f>COUNTIF(I309:J338,"&gt;=2.5")</f>
        <v>0</v>
      </c>
      <c r="Y341" s="305">
        <f>COUNTIF(I309:J338,"&gt;=2.5")</f>
        <v>0</v>
      </c>
    </row>
    <row r="342" spans="1:25" ht="17.45" customHeight="1" thickBot="1" x14ac:dyDescent="0.3">
      <c r="A342" s="257">
        <f t="shared" si="43"/>
        <v>12</v>
      </c>
      <c r="B342" s="257">
        <f t="shared" si="44"/>
        <v>2018</v>
      </c>
      <c r="C342" s="8">
        <f t="shared" si="45"/>
        <v>43438</v>
      </c>
      <c r="D342" s="260">
        <v>0.72299999999999998</v>
      </c>
      <c r="E342" s="261"/>
      <c r="F342" s="260"/>
      <c r="G342" s="262"/>
      <c r="H342" s="261">
        <v>0.89800000000000002</v>
      </c>
      <c r="I342" s="260">
        <v>0.86599999999999999</v>
      </c>
      <c r="J342" s="261"/>
      <c r="K342" s="263">
        <v>0.69099999999999995</v>
      </c>
      <c r="L342" s="261"/>
      <c r="M342" s="293">
        <f t="shared" si="39"/>
        <v>0.72299999999999998</v>
      </c>
      <c r="N342" s="293">
        <f t="shared" si="40"/>
        <v>0.89800000000000002</v>
      </c>
      <c r="O342" s="293">
        <f t="shared" si="41"/>
        <v>0.86599999999999999</v>
      </c>
      <c r="P342" s="293">
        <f t="shared" si="42"/>
        <v>0.69099999999999995</v>
      </c>
      <c r="Q342" s="257"/>
      <c r="R342" s="265">
        <f t="shared" si="47"/>
        <v>0.79449999999999998</v>
      </c>
      <c r="Y342" s="136">
        <f>AVERAGE(V339:Y339)</f>
        <v>1.1758298809523811</v>
      </c>
    </row>
    <row r="343" spans="1:25" ht="17.45" customHeight="1" x14ac:dyDescent="0.25">
      <c r="A343" s="257">
        <f t="shared" si="43"/>
        <v>12</v>
      </c>
      <c r="B343" s="257">
        <f t="shared" si="44"/>
        <v>2018</v>
      </c>
      <c r="C343" s="8">
        <f t="shared" si="45"/>
        <v>43439</v>
      </c>
      <c r="D343" s="260"/>
      <c r="E343" s="261">
        <v>0.68</v>
      </c>
      <c r="F343" s="260"/>
      <c r="G343" s="262">
        <v>0.69</v>
      </c>
      <c r="H343" s="261"/>
      <c r="I343" s="260"/>
      <c r="J343" s="261">
        <v>0.58240000000000003</v>
      </c>
      <c r="K343" s="263"/>
      <c r="L343" s="261">
        <v>0.86899999999999999</v>
      </c>
      <c r="M343" s="293">
        <f t="shared" si="39"/>
        <v>0.68</v>
      </c>
      <c r="N343" s="293">
        <f t="shared" si="40"/>
        <v>0.69</v>
      </c>
      <c r="O343" s="293">
        <f t="shared" si="41"/>
        <v>0.58240000000000003</v>
      </c>
      <c r="P343" s="293">
        <f t="shared" si="42"/>
        <v>0.86899999999999999</v>
      </c>
      <c r="Q343" s="257"/>
      <c r="R343" s="265">
        <f t="shared" si="47"/>
        <v>0.70535000000000003</v>
      </c>
    </row>
    <row r="344" spans="1:25" ht="17.45" customHeight="1" x14ac:dyDescent="0.25">
      <c r="A344" s="257">
        <f t="shared" si="43"/>
        <v>12</v>
      </c>
      <c r="B344" s="257">
        <f t="shared" si="44"/>
        <v>2018</v>
      </c>
      <c r="C344" s="9">
        <f t="shared" si="45"/>
        <v>43440</v>
      </c>
      <c r="D344" s="275">
        <v>0.45800000000000002</v>
      </c>
      <c r="E344" s="276"/>
      <c r="F344" s="275">
        <v>0.36699999999999999</v>
      </c>
      <c r="G344" s="277"/>
      <c r="H344" s="276">
        <v>0.34599999999999997</v>
      </c>
      <c r="I344" s="275">
        <v>0.31</v>
      </c>
      <c r="J344" s="276"/>
      <c r="K344" s="278">
        <v>0.375</v>
      </c>
      <c r="L344" s="276"/>
      <c r="M344" s="293">
        <f t="shared" si="39"/>
        <v>0.45800000000000002</v>
      </c>
      <c r="N344" s="293">
        <f t="shared" si="40"/>
        <v>0.35649999999999998</v>
      </c>
      <c r="O344" s="293">
        <f t="shared" si="41"/>
        <v>0.31</v>
      </c>
      <c r="P344" s="293">
        <f t="shared" si="42"/>
        <v>0.375</v>
      </c>
      <c r="Q344" s="257"/>
      <c r="R344" s="265">
        <f t="shared" si="47"/>
        <v>0.37487500000000001</v>
      </c>
    </row>
    <row r="345" spans="1:25" ht="17.45" customHeight="1" x14ac:dyDescent="0.25">
      <c r="A345" s="257">
        <f t="shared" si="43"/>
        <v>12</v>
      </c>
      <c r="B345" s="257">
        <f t="shared" si="44"/>
        <v>2018</v>
      </c>
      <c r="C345" s="8">
        <f t="shared" si="45"/>
        <v>43441</v>
      </c>
      <c r="D345" s="260"/>
      <c r="E345" s="261">
        <v>0.76400000000000001</v>
      </c>
      <c r="F345" s="260"/>
      <c r="G345" s="262">
        <v>0.72399999999999998</v>
      </c>
      <c r="H345" s="261"/>
      <c r="I345" s="260"/>
      <c r="J345" s="261">
        <v>0.81950000000000001</v>
      </c>
      <c r="K345" s="263"/>
      <c r="L345" s="261">
        <v>0.752</v>
      </c>
      <c r="M345" s="293">
        <f t="shared" si="39"/>
        <v>0.76400000000000001</v>
      </c>
      <c r="N345" s="293">
        <f t="shared" si="40"/>
        <v>0.72399999999999998</v>
      </c>
      <c r="O345" s="293">
        <f t="shared" si="41"/>
        <v>0.81950000000000001</v>
      </c>
      <c r="P345" s="293">
        <f t="shared" si="42"/>
        <v>0.752</v>
      </c>
      <c r="Q345" s="257"/>
      <c r="R345" s="265">
        <f t="shared" si="47"/>
        <v>0.76487499999999997</v>
      </c>
      <c r="S345" s="296">
        <f>AVERAGE(L341:O345)</f>
        <v>0.80291111111111102</v>
      </c>
      <c r="T345" s="296"/>
    </row>
    <row r="346" spans="1:25" ht="17.45" customHeight="1" x14ac:dyDescent="0.25">
      <c r="A346" s="257">
        <f t="shared" si="43"/>
        <v>12</v>
      </c>
      <c r="B346" s="257">
        <f t="shared" si="44"/>
        <v>2018</v>
      </c>
      <c r="C346" s="435">
        <f t="shared" si="45"/>
        <v>43442</v>
      </c>
      <c r="D346" s="434">
        <v>0.77180000000000004</v>
      </c>
      <c r="E346" s="436"/>
      <c r="F346" s="434">
        <v>0.75349999999999995</v>
      </c>
      <c r="G346" s="438"/>
      <c r="H346" s="436"/>
      <c r="I346" s="434">
        <v>0.65800000000000003</v>
      </c>
      <c r="J346" s="436"/>
      <c r="K346" s="437">
        <v>0.747</v>
      </c>
      <c r="L346" s="436"/>
      <c r="M346" s="440">
        <f t="shared" si="39"/>
        <v>0.77180000000000004</v>
      </c>
      <c r="N346" s="440">
        <f t="shared" si="40"/>
        <v>0.75349999999999995</v>
      </c>
      <c r="O346" s="440">
        <f t="shared" si="41"/>
        <v>0.65800000000000003</v>
      </c>
      <c r="P346" s="440">
        <f t="shared" si="42"/>
        <v>0.747</v>
      </c>
      <c r="Q346" s="442">
        <f>AVERAGE(M346:P346)</f>
        <v>0.73257499999999998</v>
      </c>
      <c r="R346" s="445"/>
      <c r="S346" s="441"/>
      <c r="T346" s="441"/>
    </row>
    <row r="347" spans="1:25" ht="17.45" customHeight="1" x14ac:dyDescent="0.25">
      <c r="A347" s="257">
        <f t="shared" si="43"/>
        <v>12</v>
      </c>
      <c r="B347" s="257">
        <f t="shared" si="44"/>
        <v>2018</v>
      </c>
      <c r="C347" s="435">
        <f t="shared" si="45"/>
        <v>43443</v>
      </c>
      <c r="D347" s="434"/>
      <c r="E347" s="436">
        <v>0.70599999999999996</v>
      </c>
      <c r="F347" s="434"/>
      <c r="G347" s="438">
        <v>0.74360000000000004</v>
      </c>
      <c r="H347" s="436"/>
      <c r="I347" s="434"/>
      <c r="J347" s="436">
        <v>0.69669999999999999</v>
      </c>
      <c r="K347" s="437"/>
      <c r="L347" s="436">
        <v>0.76200000000000001</v>
      </c>
      <c r="M347" s="440">
        <f t="shared" si="39"/>
        <v>0.70599999999999996</v>
      </c>
      <c r="N347" s="440">
        <f t="shared" si="40"/>
        <v>0.74360000000000004</v>
      </c>
      <c r="O347" s="440">
        <f t="shared" si="41"/>
        <v>0.69669999999999999</v>
      </c>
      <c r="P347" s="440">
        <f t="shared" si="42"/>
        <v>0.76200000000000001</v>
      </c>
      <c r="Q347" s="442">
        <f>AVERAGE(M347:P347)</f>
        <v>0.72707500000000003</v>
      </c>
      <c r="R347" s="445"/>
      <c r="S347" s="504">
        <f>AVERAGE(L346:O347)</f>
        <v>0.72737142857142856</v>
      </c>
      <c r="T347" s="504"/>
    </row>
    <row r="348" spans="1:25" ht="17.45" customHeight="1" x14ac:dyDescent="0.25">
      <c r="A348" s="257">
        <f t="shared" si="43"/>
        <v>12</v>
      </c>
      <c r="B348" s="257">
        <f t="shared" si="44"/>
        <v>2018</v>
      </c>
      <c r="C348" s="8">
        <f t="shared" si="45"/>
        <v>43444</v>
      </c>
      <c r="D348" s="260">
        <v>1.2649999999999999</v>
      </c>
      <c r="E348" s="261"/>
      <c r="F348" s="260"/>
      <c r="G348" s="262"/>
      <c r="H348" s="261">
        <v>1.341</v>
      </c>
      <c r="I348" s="260">
        <v>1.3939999999999999</v>
      </c>
      <c r="J348" s="261"/>
      <c r="K348" s="263">
        <v>1.3720000000000001</v>
      </c>
      <c r="L348" s="261"/>
      <c r="M348" s="293">
        <f t="shared" si="39"/>
        <v>1.2649999999999999</v>
      </c>
      <c r="N348" s="293">
        <f t="shared" si="40"/>
        <v>1.341</v>
      </c>
      <c r="O348" s="293">
        <f t="shared" si="41"/>
        <v>1.3939999999999999</v>
      </c>
      <c r="P348" s="293">
        <f t="shared" si="42"/>
        <v>1.3720000000000001</v>
      </c>
      <c r="Q348" s="257"/>
      <c r="R348" s="265">
        <f t="shared" ref="R348:R352" si="48">AVERAGE(M348:P348)</f>
        <v>1.343</v>
      </c>
    </row>
    <row r="349" spans="1:25" ht="17.45" customHeight="1" x14ac:dyDescent="0.25">
      <c r="A349" s="257">
        <f t="shared" si="43"/>
        <v>12</v>
      </c>
      <c r="B349" s="257">
        <f t="shared" si="44"/>
        <v>2018</v>
      </c>
      <c r="C349" s="8">
        <f t="shared" si="45"/>
        <v>43445</v>
      </c>
      <c r="D349" s="260"/>
      <c r="E349" s="261">
        <v>1.2769999999999999</v>
      </c>
      <c r="F349" s="260"/>
      <c r="G349" s="262">
        <v>1.4319999999999999</v>
      </c>
      <c r="H349" s="261"/>
      <c r="I349" s="260"/>
      <c r="J349" s="261">
        <v>1.5389999999999999</v>
      </c>
      <c r="K349" s="263"/>
      <c r="L349" s="261">
        <v>1.3420000000000001</v>
      </c>
      <c r="M349" s="293">
        <f t="shared" si="39"/>
        <v>1.2769999999999999</v>
      </c>
      <c r="N349" s="293">
        <f t="shared" si="40"/>
        <v>1.4319999999999999</v>
      </c>
      <c r="O349" s="293">
        <f t="shared" si="41"/>
        <v>1.5389999999999999</v>
      </c>
      <c r="P349" s="293">
        <f t="shared" si="42"/>
        <v>1.3420000000000001</v>
      </c>
      <c r="Q349" s="257"/>
      <c r="R349" s="265">
        <f t="shared" si="48"/>
        <v>1.3975</v>
      </c>
    </row>
    <row r="350" spans="1:25" ht="17.45" customHeight="1" x14ac:dyDescent="0.25">
      <c r="A350" s="257">
        <f t="shared" si="43"/>
        <v>12</v>
      </c>
      <c r="B350" s="257">
        <f t="shared" si="44"/>
        <v>2018</v>
      </c>
      <c r="C350" s="9">
        <f t="shared" si="45"/>
        <v>43446</v>
      </c>
      <c r="D350" s="275">
        <v>1.097</v>
      </c>
      <c r="E350" s="276"/>
      <c r="F350" s="275">
        <v>1.244</v>
      </c>
      <c r="G350" s="277"/>
      <c r="H350" s="276">
        <v>1.0980000000000001</v>
      </c>
      <c r="I350" s="275">
        <v>1.21</v>
      </c>
      <c r="J350" s="276"/>
      <c r="K350" s="278">
        <v>1.1559999999999999</v>
      </c>
      <c r="L350" s="276"/>
      <c r="M350" s="293">
        <f t="shared" si="39"/>
        <v>1.097</v>
      </c>
      <c r="N350" s="293">
        <f t="shared" si="40"/>
        <v>1.171</v>
      </c>
      <c r="O350" s="293">
        <f t="shared" si="41"/>
        <v>1.21</v>
      </c>
      <c r="P350" s="293">
        <f t="shared" si="42"/>
        <v>1.1559999999999999</v>
      </c>
      <c r="Q350" s="257"/>
      <c r="R350" s="265">
        <f t="shared" si="48"/>
        <v>1.1584999999999999</v>
      </c>
    </row>
    <row r="351" spans="1:25" ht="17.45" customHeight="1" x14ac:dyDescent="0.25">
      <c r="A351" s="257">
        <f t="shared" si="43"/>
        <v>12</v>
      </c>
      <c r="B351" s="257">
        <f t="shared" si="44"/>
        <v>2018</v>
      </c>
      <c r="C351" s="8">
        <f t="shared" si="45"/>
        <v>43447</v>
      </c>
      <c r="D351" s="260"/>
      <c r="E351" s="261">
        <v>1.0760000000000001</v>
      </c>
      <c r="F351" s="260"/>
      <c r="G351" s="262">
        <v>1.3149999999999999</v>
      </c>
      <c r="H351" s="261"/>
      <c r="I351" s="260"/>
      <c r="J351" s="261">
        <v>1.292</v>
      </c>
      <c r="K351" s="263"/>
      <c r="L351" s="261">
        <v>1.266</v>
      </c>
      <c r="M351" s="293">
        <f t="shared" ref="M351:M414" si="49">IFERROR(AVERAGE(D351:E351),"")</f>
        <v>1.0760000000000001</v>
      </c>
      <c r="N351" s="293">
        <f t="shared" ref="N351:N414" si="50">IFERROR(AVERAGE(F351:H351),"")</f>
        <v>1.3149999999999999</v>
      </c>
      <c r="O351" s="293">
        <f t="shared" ref="O351:O414" si="51">IFERROR(AVERAGE(I351:J351),"")</f>
        <v>1.292</v>
      </c>
      <c r="P351" s="293">
        <f t="shared" ref="P351:P414" si="52">IFERROR(AVERAGE(K351:L351),"")</f>
        <v>1.266</v>
      </c>
      <c r="Q351" s="257"/>
      <c r="R351" s="265">
        <f t="shared" si="48"/>
        <v>1.23725</v>
      </c>
    </row>
    <row r="352" spans="1:25" ht="17.45" customHeight="1" x14ac:dyDescent="0.25">
      <c r="A352" s="257">
        <f t="shared" si="43"/>
        <v>12</v>
      </c>
      <c r="B352" s="257">
        <f t="shared" si="44"/>
        <v>2018</v>
      </c>
      <c r="C352" s="8">
        <f t="shared" si="45"/>
        <v>43448</v>
      </c>
      <c r="D352" s="260">
        <v>1.476</v>
      </c>
      <c r="E352" s="261"/>
      <c r="F352" s="260">
        <v>1.4510000000000001</v>
      </c>
      <c r="G352" s="262"/>
      <c r="H352" s="261"/>
      <c r="I352" s="260">
        <v>1.339</v>
      </c>
      <c r="J352" s="261"/>
      <c r="K352" s="263">
        <v>1.4730000000000001</v>
      </c>
      <c r="L352" s="261"/>
      <c r="M352" s="293">
        <f t="shared" si="49"/>
        <v>1.476</v>
      </c>
      <c r="N352" s="293">
        <f t="shared" si="50"/>
        <v>1.4510000000000001</v>
      </c>
      <c r="O352" s="293">
        <f t="shared" si="51"/>
        <v>1.339</v>
      </c>
      <c r="P352" s="293">
        <f t="shared" si="52"/>
        <v>1.4730000000000001</v>
      </c>
      <c r="Q352" s="257"/>
      <c r="R352" s="265">
        <f t="shared" si="48"/>
        <v>1.43475</v>
      </c>
      <c r="S352" s="296">
        <f>AVERAGE(L348:O352)</f>
        <v>1.3107647058823528</v>
      </c>
      <c r="T352" s="296"/>
    </row>
    <row r="353" spans="1:25" ht="17.45" customHeight="1" x14ac:dyDescent="0.25">
      <c r="A353" s="257">
        <f t="shared" si="43"/>
        <v>12</v>
      </c>
      <c r="B353" s="257">
        <f t="shared" si="44"/>
        <v>2018</v>
      </c>
      <c r="C353" s="435">
        <f t="shared" si="45"/>
        <v>43449</v>
      </c>
      <c r="D353" s="434"/>
      <c r="E353" s="436">
        <v>0.91569999999999996</v>
      </c>
      <c r="F353" s="434"/>
      <c r="G353" s="438">
        <v>1.073</v>
      </c>
      <c r="H353" s="436"/>
      <c r="I353" s="434"/>
      <c r="J353" s="436">
        <v>0.89680000000000004</v>
      </c>
      <c r="K353" s="437"/>
      <c r="L353" s="436">
        <v>1.038</v>
      </c>
      <c r="M353" s="440">
        <f t="shared" si="49"/>
        <v>0.91569999999999996</v>
      </c>
      <c r="N353" s="440">
        <f t="shared" si="50"/>
        <v>1.073</v>
      </c>
      <c r="O353" s="440">
        <f t="shared" si="51"/>
        <v>0.89680000000000004</v>
      </c>
      <c r="P353" s="440">
        <f t="shared" si="52"/>
        <v>1.038</v>
      </c>
      <c r="Q353" s="442">
        <f>AVERAGE(M353:P353)</f>
        <v>0.98087499999999994</v>
      </c>
      <c r="R353" s="445"/>
      <c r="S353" s="441"/>
      <c r="T353" s="441"/>
    </row>
    <row r="354" spans="1:25" ht="17.45" customHeight="1" x14ac:dyDescent="0.25">
      <c r="A354" s="257">
        <f t="shared" si="43"/>
        <v>12</v>
      </c>
      <c r="B354" s="257">
        <f t="shared" si="44"/>
        <v>2018</v>
      </c>
      <c r="C354" s="435">
        <f t="shared" si="45"/>
        <v>43450</v>
      </c>
      <c r="D354" s="434">
        <v>1.23</v>
      </c>
      <c r="E354" s="436"/>
      <c r="F354" s="434"/>
      <c r="G354" s="438"/>
      <c r="H354" s="436">
        <v>1.099</v>
      </c>
      <c r="I354" s="434">
        <v>1.052</v>
      </c>
      <c r="J354" s="436"/>
      <c r="K354" s="437">
        <v>1.159</v>
      </c>
      <c r="L354" s="436"/>
      <c r="M354" s="440">
        <f t="shared" si="49"/>
        <v>1.23</v>
      </c>
      <c r="N354" s="440">
        <f t="shared" si="50"/>
        <v>1.099</v>
      </c>
      <c r="O354" s="440">
        <f t="shared" si="51"/>
        <v>1.052</v>
      </c>
      <c r="P354" s="440">
        <f t="shared" si="52"/>
        <v>1.159</v>
      </c>
      <c r="Q354" s="442">
        <f>AVERAGE(M354:P354)</f>
        <v>1.135</v>
      </c>
      <c r="R354" s="445"/>
      <c r="S354" s="504">
        <f>AVERAGE(L353:O354)</f>
        <v>1.0434999999999999</v>
      </c>
      <c r="T354" s="504"/>
    </row>
    <row r="355" spans="1:25" ht="17.45" customHeight="1" x14ac:dyDescent="0.25">
      <c r="A355" s="257">
        <f t="shared" si="43"/>
        <v>12</v>
      </c>
      <c r="B355" s="257">
        <f t="shared" si="44"/>
        <v>2018</v>
      </c>
      <c r="C355" s="8">
        <f t="shared" si="45"/>
        <v>43451</v>
      </c>
      <c r="D355" s="260"/>
      <c r="E355" s="261">
        <v>0.70099999999999996</v>
      </c>
      <c r="F355" s="260"/>
      <c r="G355" s="262">
        <v>0.63500000000000001</v>
      </c>
      <c r="H355" s="261"/>
      <c r="I355" s="260"/>
      <c r="J355" s="261">
        <v>0.83530000000000004</v>
      </c>
      <c r="K355" s="263"/>
      <c r="L355" s="261">
        <v>0.70199999999999996</v>
      </c>
      <c r="M355" s="293">
        <f t="shared" si="49"/>
        <v>0.70099999999999996</v>
      </c>
      <c r="N355" s="293">
        <f t="shared" si="50"/>
        <v>0.63500000000000001</v>
      </c>
      <c r="O355" s="293">
        <f t="shared" si="51"/>
        <v>0.83530000000000004</v>
      </c>
      <c r="P355" s="293">
        <f t="shared" si="52"/>
        <v>0.70199999999999996</v>
      </c>
      <c r="Q355" s="257"/>
      <c r="R355" s="265">
        <f t="shared" ref="R355:R359" si="53">AVERAGE(M355:P355)</f>
        <v>0.71832499999999999</v>
      </c>
    </row>
    <row r="356" spans="1:25" ht="17.45" customHeight="1" x14ac:dyDescent="0.25">
      <c r="A356" s="257">
        <f t="shared" si="43"/>
        <v>12</v>
      </c>
      <c r="B356" s="257">
        <f t="shared" si="44"/>
        <v>2018</v>
      </c>
      <c r="C356" s="9">
        <f t="shared" si="45"/>
        <v>43452</v>
      </c>
      <c r="D356" s="275">
        <v>0.67800000000000005</v>
      </c>
      <c r="E356" s="276"/>
      <c r="F356" s="275">
        <v>0.76400000000000001</v>
      </c>
      <c r="G356" s="277"/>
      <c r="H356" s="276">
        <v>0.76900000000000002</v>
      </c>
      <c r="I356" s="275">
        <v>1.0149999999999999</v>
      </c>
      <c r="J356" s="276"/>
      <c r="K356" s="278">
        <v>0.90600000000000003</v>
      </c>
      <c r="L356" s="276"/>
      <c r="M356" s="293">
        <f t="shared" si="49"/>
        <v>0.67800000000000005</v>
      </c>
      <c r="N356" s="293">
        <f t="shared" si="50"/>
        <v>0.76649999999999996</v>
      </c>
      <c r="O356" s="293">
        <f t="shared" si="51"/>
        <v>1.0149999999999999</v>
      </c>
      <c r="P356" s="293">
        <f t="shared" si="52"/>
        <v>0.90600000000000003</v>
      </c>
      <c r="Q356" s="257"/>
      <c r="R356" s="265">
        <f t="shared" si="53"/>
        <v>0.8413750000000001</v>
      </c>
    </row>
    <row r="357" spans="1:25" ht="17.45" customHeight="1" x14ac:dyDescent="0.25">
      <c r="A357" s="257">
        <f t="shared" si="43"/>
        <v>12</v>
      </c>
      <c r="B357" s="257">
        <f t="shared" si="44"/>
        <v>2018</v>
      </c>
      <c r="C357" s="8">
        <f t="shared" si="45"/>
        <v>43453</v>
      </c>
      <c r="D357" s="260"/>
      <c r="E357" s="261">
        <v>1.429</v>
      </c>
      <c r="F357" s="260"/>
      <c r="G357" s="262">
        <v>1.5289999999999999</v>
      </c>
      <c r="H357" s="261"/>
      <c r="I357" s="260"/>
      <c r="J357" s="261">
        <v>1.5129999999999999</v>
      </c>
      <c r="K357" s="263"/>
      <c r="L357" s="261">
        <v>1.35</v>
      </c>
      <c r="M357" s="293">
        <f t="shared" si="49"/>
        <v>1.429</v>
      </c>
      <c r="N357" s="293">
        <f t="shared" si="50"/>
        <v>1.5289999999999999</v>
      </c>
      <c r="O357" s="293">
        <f t="shared" si="51"/>
        <v>1.5129999999999999</v>
      </c>
      <c r="P357" s="293">
        <f t="shared" si="52"/>
        <v>1.35</v>
      </c>
      <c r="Q357" s="257"/>
      <c r="R357" s="265">
        <f t="shared" si="53"/>
        <v>1.4552499999999999</v>
      </c>
    </row>
    <row r="358" spans="1:25" ht="17.45" customHeight="1" x14ac:dyDescent="0.25">
      <c r="A358" s="257">
        <f t="shared" si="43"/>
        <v>12</v>
      </c>
      <c r="B358" s="257">
        <f t="shared" si="44"/>
        <v>2018</v>
      </c>
      <c r="C358" s="8">
        <f t="shared" si="45"/>
        <v>43454</v>
      </c>
      <c r="D358" s="260">
        <v>1.427</v>
      </c>
      <c r="E358" s="261"/>
      <c r="F358" s="260">
        <v>1.4790000000000001</v>
      </c>
      <c r="G358" s="262"/>
      <c r="H358" s="261"/>
      <c r="I358" s="260">
        <v>1.456</v>
      </c>
      <c r="J358" s="261"/>
      <c r="K358" s="263">
        <v>1.6120000000000001</v>
      </c>
      <c r="L358" s="261"/>
      <c r="M358" s="293">
        <f t="shared" si="49"/>
        <v>1.427</v>
      </c>
      <c r="N358" s="293">
        <f t="shared" si="50"/>
        <v>1.4790000000000001</v>
      </c>
      <c r="O358" s="293">
        <f t="shared" si="51"/>
        <v>1.456</v>
      </c>
      <c r="P358" s="293">
        <f t="shared" si="52"/>
        <v>1.6120000000000001</v>
      </c>
      <c r="Q358" s="257"/>
      <c r="R358" s="265">
        <f t="shared" si="53"/>
        <v>1.4935</v>
      </c>
    </row>
    <row r="359" spans="1:25" ht="17.45" customHeight="1" x14ac:dyDescent="0.25">
      <c r="A359" s="257">
        <f t="shared" si="43"/>
        <v>12</v>
      </c>
      <c r="B359" s="257">
        <f t="shared" si="44"/>
        <v>2018</v>
      </c>
      <c r="C359" s="8">
        <f t="shared" si="45"/>
        <v>43455</v>
      </c>
      <c r="D359" s="260"/>
      <c r="E359" s="261">
        <v>2.0070000000000001</v>
      </c>
      <c r="F359" s="260"/>
      <c r="G359" s="262">
        <v>1.8660000000000001</v>
      </c>
      <c r="H359" s="261"/>
      <c r="I359" s="260"/>
      <c r="J359" s="261">
        <v>1.766</v>
      </c>
      <c r="K359" s="263"/>
      <c r="L359" s="261">
        <v>1.853</v>
      </c>
      <c r="M359" s="293">
        <f t="shared" si="49"/>
        <v>2.0070000000000001</v>
      </c>
      <c r="N359" s="293">
        <f t="shared" si="50"/>
        <v>1.8660000000000001</v>
      </c>
      <c r="O359" s="293">
        <f t="shared" si="51"/>
        <v>1.766</v>
      </c>
      <c r="P359" s="293">
        <f t="shared" si="52"/>
        <v>1.853</v>
      </c>
      <c r="Q359" s="257"/>
      <c r="R359" s="265">
        <f t="shared" si="53"/>
        <v>1.873</v>
      </c>
      <c r="S359" s="296">
        <f>AVERAGE(L355:O359)</f>
        <v>1.2782111111111112</v>
      </c>
      <c r="T359" s="296"/>
    </row>
    <row r="360" spans="1:25" ht="17.45" customHeight="1" x14ac:dyDescent="0.25">
      <c r="A360" s="257">
        <f t="shared" si="43"/>
        <v>12</v>
      </c>
      <c r="B360" s="257">
        <f t="shared" si="44"/>
        <v>2018</v>
      </c>
      <c r="C360" s="435">
        <f t="shared" si="45"/>
        <v>43456</v>
      </c>
      <c r="D360" s="434">
        <v>1.6819999999999999</v>
      </c>
      <c r="E360" s="436"/>
      <c r="F360" s="434"/>
      <c r="G360" s="438"/>
      <c r="H360" s="436">
        <v>1.5469999999999999</v>
      </c>
      <c r="I360" s="434">
        <v>1.5389999999999999</v>
      </c>
      <c r="J360" s="436"/>
      <c r="K360" s="437">
        <v>1.71</v>
      </c>
      <c r="L360" s="436"/>
      <c r="M360" s="440">
        <f t="shared" si="49"/>
        <v>1.6819999999999999</v>
      </c>
      <c r="N360" s="440">
        <f t="shared" si="50"/>
        <v>1.5469999999999999</v>
      </c>
      <c r="O360" s="440">
        <f t="shared" si="51"/>
        <v>1.5389999999999999</v>
      </c>
      <c r="P360" s="440">
        <f t="shared" si="52"/>
        <v>1.71</v>
      </c>
      <c r="Q360" s="442">
        <f>AVERAGE(M360:P360)</f>
        <v>1.6194999999999999</v>
      </c>
      <c r="R360" s="445"/>
      <c r="S360" s="441"/>
      <c r="T360" s="441"/>
    </row>
    <row r="361" spans="1:25" ht="17.45" customHeight="1" x14ac:dyDescent="0.25">
      <c r="A361" s="257">
        <f t="shared" si="43"/>
        <v>12</v>
      </c>
      <c r="B361" s="257">
        <f t="shared" si="44"/>
        <v>2018</v>
      </c>
      <c r="C361" s="435">
        <f t="shared" si="45"/>
        <v>43457</v>
      </c>
      <c r="D361" s="434"/>
      <c r="E361" s="436">
        <v>1.524</v>
      </c>
      <c r="F361" s="434"/>
      <c r="G361" s="438">
        <v>1.5289999999999999</v>
      </c>
      <c r="H361" s="436"/>
      <c r="I361" s="434"/>
      <c r="J361" s="436">
        <v>1.474</v>
      </c>
      <c r="K361" s="437"/>
      <c r="L361" s="436">
        <v>1.5429999999999999</v>
      </c>
      <c r="M361" s="440">
        <f t="shared" si="49"/>
        <v>1.524</v>
      </c>
      <c r="N361" s="440">
        <f t="shared" si="50"/>
        <v>1.5289999999999999</v>
      </c>
      <c r="O361" s="440">
        <f t="shared" si="51"/>
        <v>1.474</v>
      </c>
      <c r="P361" s="440">
        <f t="shared" si="52"/>
        <v>1.5429999999999999</v>
      </c>
      <c r="Q361" s="442">
        <f>AVERAGE(M361:P361)</f>
        <v>1.5175000000000001</v>
      </c>
      <c r="R361" s="445"/>
      <c r="S361" s="504">
        <f>AVERAGE(L360:O361)</f>
        <v>1.5482857142857145</v>
      </c>
      <c r="T361" s="504"/>
    </row>
    <row r="362" spans="1:25" ht="17.45" customHeight="1" x14ac:dyDescent="0.25">
      <c r="A362" s="257">
        <f t="shared" si="43"/>
        <v>12</v>
      </c>
      <c r="B362" s="257">
        <f t="shared" si="44"/>
        <v>2018</v>
      </c>
      <c r="C362" s="9">
        <f t="shared" si="45"/>
        <v>43458</v>
      </c>
      <c r="D362" s="275">
        <v>1.181</v>
      </c>
      <c r="E362" s="276"/>
      <c r="F362" s="275">
        <v>1.1180000000000001</v>
      </c>
      <c r="G362" s="277"/>
      <c r="H362" s="276">
        <v>1.129</v>
      </c>
      <c r="I362" s="275">
        <v>0.89680000000000004</v>
      </c>
      <c r="J362" s="276"/>
      <c r="K362" s="278">
        <v>1.1319999999999999</v>
      </c>
      <c r="L362" s="276"/>
      <c r="M362" s="293">
        <f t="shared" si="49"/>
        <v>1.181</v>
      </c>
      <c r="N362" s="293">
        <f t="shared" si="50"/>
        <v>1.1234999999999999</v>
      </c>
      <c r="O362" s="293">
        <f t="shared" si="51"/>
        <v>0.89680000000000004</v>
      </c>
      <c r="P362" s="293">
        <f t="shared" si="52"/>
        <v>1.1319999999999999</v>
      </c>
      <c r="Q362" s="257"/>
      <c r="R362" s="265">
        <f t="shared" ref="R362:R366" si="54">AVERAGE(M362:P362)</f>
        <v>1.0833249999999999</v>
      </c>
    </row>
    <row r="363" spans="1:25" ht="17.45" customHeight="1" x14ac:dyDescent="0.25">
      <c r="A363" s="257">
        <f t="shared" si="43"/>
        <v>12</v>
      </c>
      <c r="B363" s="257">
        <f t="shared" si="44"/>
        <v>2018</v>
      </c>
      <c r="C363" s="8">
        <f t="shared" si="45"/>
        <v>43459</v>
      </c>
      <c r="D363" s="260"/>
      <c r="E363" s="261">
        <v>0.377</v>
      </c>
      <c r="F363" s="260"/>
      <c r="G363" s="262">
        <v>0.41599999999999998</v>
      </c>
      <c r="H363" s="261"/>
      <c r="I363" s="260"/>
      <c r="J363" s="261">
        <v>0.38500000000000001</v>
      </c>
      <c r="K363" s="263"/>
      <c r="L363" s="261">
        <v>0.41299999999999998</v>
      </c>
      <c r="M363" s="293">
        <f t="shared" si="49"/>
        <v>0.377</v>
      </c>
      <c r="N363" s="293">
        <f t="shared" si="50"/>
        <v>0.41599999999999998</v>
      </c>
      <c r="O363" s="293">
        <f t="shared" si="51"/>
        <v>0.38500000000000001</v>
      </c>
      <c r="P363" s="293">
        <f t="shared" si="52"/>
        <v>0.41299999999999998</v>
      </c>
      <c r="Q363" s="257"/>
      <c r="R363" s="265">
        <f t="shared" si="54"/>
        <v>0.39774999999999999</v>
      </c>
    </row>
    <row r="364" spans="1:25" ht="17.45" customHeight="1" x14ac:dyDescent="0.25">
      <c r="A364" s="257">
        <f t="shared" si="43"/>
        <v>12</v>
      </c>
      <c r="B364" s="257">
        <f t="shared" si="44"/>
        <v>2018</v>
      </c>
      <c r="C364" s="8">
        <f t="shared" si="45"/>
        <v>43460</v>
      </c>
      <c r="D364" s="260">
        <v>0.79400000000000004</v>
      </c>
      <c r="E364" s="261"/>
      <c r="F364" s="260">
        <v>0.63800000000000001</v>
      </c>
      <c r="G364" s="262"/>
      <c r="H364" s="261"/>
      <c r="I364" s="260">
        <v>0.68700000000000006</v>
      </c>
      <c r="J364" s="261"/>
      <c r="K364" s="263">
        <v>0.81</v>
      </c>
      <c r="L364" s="261"/>
      <c r="M364" s="293">
        <f t="shared" si="49"/>
        <v>0.79400000000000004</v>
      </c>
      <c r="N364" s="293">
        <f t="shared" si="50"/>
        <v>0.63800000000000001</v>
      </c>
      <c r="O364" s="293">
        <f t="shared" si="51"/>
        <v>0.68700000000000006</v>
      </c>
      <c r="P364" s="293">
        <f t="shared" si="52"/>
        <v>0.81</v>
      </c>
      <c r="Q364" s="257"/>
      <c r="R364" s="265">
        <f t="shared" si="54"/>
        <v>0.73224999999999996</v>
      </c>
    </row>
    <row r="365" spans="1:25" ht="17.45" customHeight="1" x14ac:dyDescent="0.25">
      <c r="A365" s="257">
        <f t="shared" si="43"/>
        <v>12</v>
      </c>
      <c r="B365" s="257">
        <f t="shared" si="44"/>
        <v>2018</v>
      </c>
      <c r="C365" s="8">
        <f t="shared" si="45"/>
        <v>43461</v>
      </c>
      <c r="D365" s="260"/>
      <c r="E365" s="261">
        <v>0.79300000000000004</v>
      </c>
      <c r="F365" s="260"/>
      <c r="G365" s="262">
        <v>1.0029999999999999</v>
      </c>
      <c r="H365" s="261"/>
      <c r="I365" s="260"/>
      <c r="J365" s="261">
        <v>1.589</v>
      </c>
      <c r="K365" s="263"/>
      <c r="L365" s="261">
        <v>0.874</v>
      </c>
      <c r="M365" s="293">
        <f t="shared" si="49"/>
        <v>0.79300000000000004</v>
      </c>
      <c r="N365" s="293">
        <f t="shared" si="50"/>
        <v>1.0029999999999999</v>
      </c>
      <c r="O365" s="293">
        <f t="shared" si="51"/>
        <v>1.589</v>
      </c>
      <c r="P365" s="293">
        <f t="shared" si="52"/>
        <v>0.874</v>
      </c>
      <c r="Q365" s="257"/>
      <c r="R365" s="265">
        <f t="shared" si="54"/>
        <v>1.0647499999999999</v>
      </c>
    </row>
    <row r="366" spans="1:25" ht="17.45" customHeight="1" x14ac:dyDescent="0.25">
      <c r="A366" s="257">
        <f t="shared" si="43"/>
        <v>12</v>
      </c>
      <c r="B366" s="257">
        <f t="shared" si="44"/>
        <v>2018</v>
      </c>
      <c r="C366" s="8">
        <f t="shared" si="45"/>
        <v>43462</v>
      </c>
      <c r="D366" s="260">
        <v>0.86799999999999999</v>
      </c>
      <c r="E366" s="261"/>
      <c r="F366" s="260"/>
      <c r="G366" s="262"/>
      <c r="H366" s="261">
        <v>1.0029999999999999</v>
      </c>
      <c r="I366" s="260">
        <v>0.86719999999999997</v>
      </c>
      <c r="J366" s="261"/>
      <c r="K366" s="263">
        <v>1.0029999999999999</v>
      </c>
      <c r="L366" s="261"/>
      <c r="M366" s="293">
        <f t="shared" si="49"/>
        <v>0.86799999999999999</v>
      </c>
      <c r="N366" s="293">
        <f t="shared" si="50"/>
        <v>1.0029999999999999</v>
      </c>
      <c r="O366" s="293">
        <f t="shared" si="51"/>
        <v>0.86719999999999997</v>
      </c>
      <c r="P366" s="293">
        <f t="shared" si="52"/>
        <v>1.0029999999999999</v>
      </c>
      <c r="Q366" s="257"/>
      <c r="R366" s="265">
        <f t="shared" si="54"/>
        <v>0.93530000000000002</v>
      </c>
      <c r="S366" s="296">
        <f>AVERAGE(L362:O366)</f>
        <v>0.81814705882352945</v>
      </c>
      <c r="T366" s="296"/>
    </row>
    <row r="367" spans="1:25" ht="17.45" customHeight="1" x14ac:dyDescent="0.25">
      <c r="A367" s="257">
        <f t="shared" si="43"/>
        <v>12</v>
      </c>
      <c r="B367" s="257">
        <f t="shared" si="44"/>
        <v>2018</v>
      </c>
      <c r="C367" s="435">
        <f t="shared" si="45"/>
        <v>43463</v>
      </c>
      <c r="D367" s="434"/>
      <c r="E367" s="436">
        <v>0.89370000000000005</v>
      </c>
      <c r="F367" s="434"/>
      <c r="G367" s="438">
        <v>0.78359999999999996</v>
      </c>
      <c r="H367" s="436"/>
      <c r="I367" s="434"/>
      <c r="J367" s="436">
        <v>0.87419999999999998</v>
      </c>
      <c r="K367" s="437"/>
      <c r="L367" s="436">
        <v>0.89900000000000002</v>
      </c>
      <c r="M367" s="440">
        <f t="shared" si="49"/>
        <v>0.89370000000000005</v>
      </c>
      <c r="N367" s="440">
        <f t="shared" si="50"/>
        <v>0.78359999999999996</v>
      </c>
      <c r="O367" s="440">
        <f t="shared" si="51"/>
        <v>0.87419999999999998</v>
      </c>
      <c r="P367" s="440">
        <f t="shared" si="52"/>
        <v>0.89900000000000002</v>
      </c>
      <c r="Q367" s="442">
        <f>AVERAGE(M367:P367)</f>
        <v>0.86262499999999998</v>
      </c>
      <c r="R367" s="445"/>
      <c r="S367" s="441"/>
      <c r="T367" s="441"/>
      <c r="U367" s="299" t="s">
        <v>71</v>
      </c>
      <c r="V367" s="299">
        <v>2018</v>
      </c>
      <c r="W367" s="300"/>
      <c r="X367" s="300"/>
      <c r="Y367" s="300"/>
    </row>
    <row r="368" spans="1:25" ht="17.45" customHeight="1" x14ac:dyDescent="0.25">
      <c r="A368" s="257">
        <f t="shared" si="43"/>
        <v>12</v>
      </c>
      <c r="B368" s="257">
        <f t="shared" si="44"/>
        <v>2018</v>
      </c>
      <c r="C368" s="435">
        <f t="shared" si="45"/>
        <v>43464</v>
      </c>
      <c r="D368" s="434">
        <v>1.0629999999999999</v>
      </c>
      <c r="E368" s="436"/>
      <c r="F368" s="434">
        <v>1.0069999999999999</v>
      </c>
      <c r="G368" s="438"/>
      <c r="H368" s="436">
        <v>0.91869999999999996</v>
      </c>
      <c r="I368" s="434">
        <v>0.95979999999999999</v>
      </c>
      <c r="J368" s="436"/>
      <c r="K368" s="437">
        <v>0.8911</v>
      </c>
      <c r="L368" s="436"/>
      <c r="M368" s="440">
        <f t="shared" si="49"/>
        <v>1.0629999999999999</v>
      </c>
      <c r="N368" s="440">
        <f t="shared" si="50"/>
        <v>0.96284999999999998</v>
      </c>
      <c r="O368" s="440">
        <f t="shared" si="51"/>
        <v>0.95979999999999999</v>
      </c>
      <c r="P368" s="440">
        <f t="shared" si="52"/>
        <v>0.8911</v>
      </c>
      <c r="Q368" s="442">
        <f>AVERAGE(M368:P368)</f>
        <v>0.96918750000000009</v>
      </c>
      <c r="R368" s="445"/>
      <c r="S368" s="504">
        <f>AVERAGE(L367:O368)</f>
        <v>0.91944999999999999</v>
      </c>
      <c r="T368" s="504"/>
      <c r="U368" s="301" t="s">
        <v>35</v>
      </c>
      <c r="V368" s="301" t="s">
        <v>1</v>
      </c>
      <c r="W368" s="301" t="s">
        <v>2</v>
      </c>
      <c r="X368" s="301" t="s">
        <v>9</v>
      </c>
      <c r="Y368" s="301" t="s">
        <v>12</v>
      </c>
    </row>
    <row r="369" spans="1:25" ht="17.45" customHeight="1" thickBot="1" x14ac:dyDescent="0.3">
      <c r="A369" s="257">
        <f t="shared" si="43"/>
        <v>12</v>
      </c>
      <c r="B369" s="257">
        <f t="shared" si="44"/>
        <v>2018</v>
      </c>
      <c r="C369" s="116">
        <f t="shared" si="45"/>
        <v>43465</v>
      </c>
      <c r="D369" s="126"/>
      <c r="E369" s="129">
        <v>0.77539999999999998</v>
      </c>
      <c r="F369" s="126"/>
      <c r="G369" s="128">
        <v>0.97599999999999998</v>
      </c>
      <c r="H369" s="129"/>
      <c r="I369" s="126"/>
      <c r="J369" s="129">
        <v>0.96599999999999997</v>
      </c>
      <c r="K369" s="130"/>
      <c r="L369" s="129">
        <v>0.71699999999999997</v>
      </c>
      <c r="M369" s="306">
        <f t="shared" si="49"/>
        <v>0.77539999999999998</v>
      </c>
      <c r="N369" s="306">
        <f t="shared" si="50"/>
        <v>0.97599999999999998</v>
      </c>
      <c r="O369" s="306">
        <f t="shared" si="51"/>
        <v>0.96599999999999997</v>
      </c>
      <c r="P369" s="306">
        <f t="shared" si="52"/>
        <v>0.71699999999999997</v>
      </c>
      <c r="Q369" s="307"/>
      <c r="R369" s="308">
        <f t="shared" ref="R369:R373" si="55">AVERAGE(M369:P369)</f>
        <v>0.85859999999999992</v>
      </c>
      <c r="U369" s="302" t="s">
        <v>58</v>
      </c>
      <c r="V369" s="303">
        <f>AVERAGE(D339:E369)</f>
        <v>1.0164709677419355</v>
      </c>
      <c r="W369" s="303">
        <f>AVERAGE(F339:H369)</f>
        <v>1.0189277777777777</v>
      </c>
      <c r="X369" s="303">
        <f>AVERAGE(I339:J369)</f>
        <v>1.0546548387096775</v>
      </c>
      <c r="Y369" s="303">
        <f>AVERAGE(K339:L369)</f>
        <v>1.0370709677419356</v>
      </c>
    </row>
    <row r="370" spans="1:25" ht="17.45" customHeight="1" x14ac:dyDescent="0.25">
      <c r="A370" s="257">
        <f t="shared" si="43"/>
        <v>1</v>
      </c>
      <c r="B370" s="257">
        <f t="shared" si="44"/>
        <v>2019</v>
      </c>
      <c r="C370" s="115">
        <f t="shared" si="45"/>
        <v>43466</v>
      </c>
      <c r="D370" s="122">
        <v>1.117</v>
      </c>
      <c r="E370" s="124"/>
      <c r="F370" s="122">
        <v>0.92</v>
      </c>
      <c r="G370" s="123"/>
      <c r="H370" s="124"/>
      <c r="I370" s="122">
        <v>0.86699999999999999</v>
      </c>
      <c r="J370" s="124"/>
      <c r="K370" s="125">
        <v>1.127</v>
      </c>
      <c r="L370" s="124"/>
      <c r="M370" s="293">
        <f t="shared" si="49"/>
        <v>1.117</v>
      </c>
      <c r="N370" s="293">
        <f t="shared" si="50"/>
        <v>0.92</v>
      </c>
      <c r="O370" s="293">
        <f t="shared" si="51"/>
        <v>0.86699999999999999</v>
      </c>
      <c r="P370" s="293">
        <f t="shared" si="52"/>
        <v>1.127</v>
      </c>
      <c r="Q370" s="257"/>
      <c r="R370" s="265">
        <f t="shared" si="55"/>
        <v>1.0077499999999999</v>
      </c>
      <c r="U370" s="302" t="s">
        <v>59</v>
      </c>
      <c r="V370" s="303">
        <f>MAX(D339:E369)</f>
        <v>2.0070000000000001</v>
      </c>
      <c r="W370" s="303">
        <f>MAX(F339:H369)</f>
        <v>1.8660000000000001</v>
      </c>
      <c r="X370" s="303">
        <f>MAX(I339:J369)</f>
        <v>1.766</v>
      </c>
      <c r="Y370" s="303">
        <f>MAX(K339:L369)</f>
        <v>1.853</v>
      </c>
    </row>
    <row r="371" spans="1:25" ht="17.45" customHeight="1" thickBot="1" x14ac:dyDescent="0.3">
      <c r="A371" s="257">
        <f t="shared" ref="A371:A399" si="56">IF(ISNUMBER(C371),MONTH(C371),"")</f>
        <v>1</v>
      </c>
      <c r="B371" s="257">
        <f t="shared" ref="B371:B399" si="57">IF(ISNUMBER(C371),YEAR(C371),"")</f>
        <v>2019</v>
      </c>
      <c r="C371" s="8">
        <f t="shared" si="45"/>
        <v>43467</v>
      </c>
      <c r="D371" s="260"/>
      <c r="E371" s="285">
        <v>0.88200000000000001</v>
      </c>
      <c r="F371" s="260"/>
      <c r="G371" s="262">
        <v>0.94</v>
      </c>
      <c r="H371" s="261"/>
      <c r="I371" s="263"/>
      <c r="J371" s="285">
        <v>0.92700000000000005</v>
      </c>
      <c r="K371" s="260"/>
      <c r="L371" s="261">
        <v>0.91200000000000003</v>
      </c>
      <c r="M371" s="293">
        <f t="shared" si="49"/>
        <v>0.88200000000000001</v>
      </c>
      <c r="N371" s="293">
        <f t="shared" si="50"/>
        <v>0.94</v>
      </c>
      <c r="O371" s="293">
        <f t="shared" si="51"/>
        <v>0.92700000000000005</v>
      </c>
      <c r="P371" s="293">
        <f t="shared" si="52"/>
        <v>0.91200000000000003</v>
      </c>
      <c r="Q371" s="257"/>
      <c r="R371" s="265">
        <f t="shared" si="55"/>
        <v>0.91525000000000001</v>
      </c>
      <c r="U371" s="304" t="s">
        <v>126</v>
      </c>
      <c r="V371" s="305">
        <f>COUNTIF(D339:E369,"&gt;=2.5")</f>
        <v>0</v>
      </c>
      <c r="W371" s="305">
        <f>COUNTIF(F339:G369,"&gt;=2.5")</f>
        <v>0</v>
      </c>
      <c r="X371" s="305">
        <f>COUNTIF(I339:J369,"&gt;=2.5")</f>
        <v>0</v>
      </c>
      <c r="Y371" s="305">
        <f>COUNTIF(I339:J369,"&gt;=2.5")</f>
        <v>0</v>
      </c>
    </row>
    <row r="372" spans="1:25" ht="17.45" customHeight="1" thickBot="1" x14ac:dyDescent="0.3">
      <c r="A372" s="257">
        <f t="shared" si="56"/>
        <v>1</v>
      </c>
      <c r="B372" s="257">
        <f t="shared" si="57"/>
        <v>2019</v>
      </c>
      <c r="C372" s="8">
        <f t="shared" si="45"/>
        <v>43468</v>
      </c>
      <c r="D372" s="260">
        <v>1.075</v>
      </c>
      <c r="E372" s="285"/>
      <c r="F372" s="260"/>
      <c r="G372" s="262"/>
      <c r="H372" s="261">
        <v>1.2190000000000001</v>
      </c>
      <c r="I372" s="263">
        <v>1.107</v>
      </c>
      <c r="J372" s="285"/>
      <c r="K372" s="260">
        <v>1.421</v>
      </c>
      <c r="L372" s="261"/>
      <c r="M372" s="293">
        <f t="shared" si="49"/>
        <v>1.075</v>
      </c>
      <c r="N372" s="293">
        <f t="shared" si="50"/>
        <v>1.2190000000000001</v>
      </c>
      <c r="O372" s="293">
        <f t="shared" si="51"/>
        <v>1.107</v>
      </c>
      <c r="P372" s="293">
        <f t="shared" si="52"/>
        <v>1.421</v>
      </c>
      <c r="Q372" s="257"/>
      <c r="R372" s="265">
        <f t="shared" si="55"/>
        <v>1.2055</v>
      </c>
      <c r="Y372" s="136">
        <f>AVERAGE(V369:Y369)</f>
        <v>1.0317811379928317</v>
      </c>
    </row>
    <row r="373" spans="1:25" ht="17.45" customHeight="1" x14ac:dyDescent="0.25">
      <c r="A373" s="257">
        <f t="shared" si="56"/>
        <v>1</v>
      </c>
      <c r="B373" s="257">
        <f t="shared" si="57"/>
        <v>2019</v>
      </c>
      <c r="C373" s="8">
        <f t="shared" si="45"/>
        <v>43469</v>
      </c>
      <c r="D373" s="260"/>
      <c r="E373" s="285">
        <v>1.3340000000000001</v>
      </c>
      <c r="F373" s="260"/>
      <c r="G373" s="262">
        <v>1.331</v>
      </c>
      <c r="H373" s="261"/>
      <c r="I373" s="263"/>
      <c r="J373" s="285">
        <v>1.1719999999999999</v>
      </c>
      <c r="K373" s="260"/>
      <c r="L373" s="261">
        <v>1.274</v>
      </c>
      <c r="M373" s="293">
        <f t="shared" si="49"/>
        <v>1.3340000000000001</v>
      </c>
      <c r="N373" s="293">
        <f t="shared" si="50"/>
        <v>1.331</v>
      </c>
      <c r="O373" s="293">
        <f t="shared" si="51"/>
        <v>1.1719999999999999</v>
      </c>
      <c r="P373" s="293">
        <f t="shared" si="52"/>
        <v>1.274</v>
      </c>
      <c r="Q373" s="257"/>
      <c r="R373" s="265">
        <f t="shared" si="55"/>
        <v>1.2777499999999999</v>
      </c>
      <c r="S373" s="296">
        <f>AVERAGE(L369:O373)</f>
        <v>1.0284111111111109</v>
      </c>
      <c r="T373" s="296"/>
    </row>
    <row r="374" spans="1:25" ht="17.45" customHeight="1" x14ac:dyDescent="0.25">
      <c r="A374" s="257">
        <f t="shared" si="56"/>
        <v>1</v>
      </c>
      <c r="B374" s="257">
        <f t="shared" si="57"/>
        <v>2019</v>
      </c>
      <c r="C374" s="435">
        <f t="shared" si="45"/>
        <v>43470</v>
      </c>
      <c r="D374" s="434">
        <v>1.099</v>
      </c>
      <c r="E374" s="439"/>
      <c r="F374" s="434">
        <v>0.92579999999999996</v>
      </c>
      <c r="G374" s="438"/>
      <c r="H374" s="436">
        <v>0.99429999999999996</v>
      </c>
      <c r="I374" s="437">
        <v>0.99439999999999995</v>
      </c>
      <c r="J374" s="439"/>
      <c r="K374" s="434">
        <v>1.1060000000000001</v>
      </c>
      <c r="L374" s="436"/>
      <c r="M374" s="440">
        <f t="shared" si="49"/>
        <v>1.099</v>
      </c>
      <c r="N374" s="440">
        <f t="shared" si="50"/>
        <v>0.96004999999999996</v>
      </c>
      <c r="O374" s="440">
        <f t="shared" si="51"/>
        <v>0.99439999999999995</v>
      </c>
      <c r="P374" s="440">
        <f t="shared" si="52"/>
        <v>1.1060000000000001</v>
      </c>
      <c r="Q374" s="442">
        <f>AVERAGE(M374:P374)</f>
        <v>1.0398624999999999</v>
      </c>
      <c r="R374" s="445"/>
      <c r="S374" s="441"/>
      <c r="T374" s="441"/>
      <c r="U374" s="299" t="s">
        <v>73</v>
      </c>
      <c r="V374" s="299">
        <v>2018</v>
      </c>
      <c r="W374" s="300"/>
      <c r="X374" s="300"/>
      <c r="Y374" s="300"/>
    </row>
    <row r="375" spans="1:25" ht="17.45" customHeight="1" x14ac:dyDescent="0.25">
      <c r="A375" s="257">
        <f t="shared" si="56"/>
        <v>1</v>
      </c>
      <c r="B375" s="257">
        <f t="shared" si="57"/>
        <v>2019</v>
      </c>
      <c r="C375" s="435">
        <f t="shared" si="45"/>
        <v>43471</v>
      </c>
      <c r="D375" s="434"/>
      <c r="E375" s="439">
        <v>0.44009999999999999</v>
      </c>
      <c r="F375" s="434"/>
      <c r="G375" s="438">
        <v>0.45960000000000001</v>
      </c>
      <c r="H375" s="436"/>
      <c r="I375" s="437"/>
      <c r="J375" s="439">
        <v>0.3579</v>
      </c>
      <c r="K375" s="434"/>
      <c r="L375" s="436">
        <v>0.37440000000000001</v>
      </c>
      <c r="M375" s="440">
        <f t="shared" si="49"/>
        <v>0.44009999999999999</v>
      </c>
      <c r="N375" s="440">
        <f t="shared" si="50"/>
        <v>0.45960000000000001</v>
      </c>
      <c r="O375" s="440">
        <f t="shared" si="51"/>
        <v>0.3579</v>
      </c>
      <c r="P375" s="440">
        <f t="shared" si="52"/>
        <v>0.37440000000000001</v>
      </c>
      <c r="Q375" s="442">
        <f>AVERAGE(M375:P375)</f>
        <v>0.40800000000000003</v>
      </c>
      <c r="R375" s="445"/>
      <c r="S375" s="504">
        <f>AVERAGE(L374:O375)</f>
        <v>0.66935</v>
      </c>
      <c r="T375" s="504"/>
      <c r="U375" s="301" t="s">
        <v>35</v>
      </c>
      <c r="V375" s="301" t="s">
        <v>1</v>
      </c>
      <c r="W375" s="301" t="s">
        <v>2</v>
      </c>
      <c r="X375" s="301" t="s">
        <v>9</v>
      </c>
      <c r="Y375" s="301" t="s">
        <v>12</v>
      </c>
    </row>
    <row r="376" spans="1:25" ht="17.45" customHeight="1" x14ac:dyDescent="0.25">
      <c r="A376" s="257">
        <f t="shared" si="56"/>
        <v>1</v>
      </c>
      <c r="B376" s="257">
        <f t="shared" si="57"/>
        <v>2019</v>
      </c>
      <c r="C376" s="8">
        <f t="shared" si="45"/>
        <v>43472</v>
      </c>
      <c r="D376" s="260">
        <v>0.59599999999999997</v>
      </c>
      <c r="E376" s="285"/>
      <c r="F376" s="260">
        <v>0.51500000000000001</v>
      </c>
      <c r="G376" s="262"/>
      <c r="H376" s="261"/>
      <c r="I376" s="263">
        <v>0.53600000000000003</v>
      </c>
      <c r="J376" s="285"/>
      <c r="K376" s="260">
        <v>0.65400000000000003</v>
      </c>
      <c r="L376" s="261"/>
      <c r="M376" s="293">
        <f t="shared" si="49"/>
        <v>0.59599999999999997</v>
      </c>
      <c r="N376" s="293">
        <f t="shared" si="50"/>
        <v>0.51500000000000001</v>
      </c>
      <c r="O376" s="293">
        <f t="shared" si="51"/>
        <v>0.53600000000000003</v>
      </c>
      <c r="P376" s="293">
        <f t="shared" si="52"/>
        <v>0.65400000000000003</v>
      </c>
      <c r="Q376" s="257"/>
      <c r="R376" s="265">
        <f t="shared" ref="R376:R380" si="58">AVERAGE(M376:P376)</f>
        <v>0.57525000000000004</v>
      </c>
      <c r="U376" s="302" t="s">
        <v>58</v>
      </c>
      <c r="V376" s="303">
        <f>AVERAGE(D5:E369)</f>
        <v>1.1832698630136991</v>
      </c>
      <c r="W376" s="303">
        <f>AVERAGE(F5:H369)</f>
        <v>1.1304396713615015</v>
      </c>
      <c r="X376" s="303">
        <f>AVERAGE(I5:J369)</f>
        <v>0.94503945205479445</v>
      </c>
      <c r="Y376" s="303">
        <f>AVERAGE(K5:L369)</f>
        <v>1.0898871232876715</v>
      </c>
    </row>
    <row r="377" spans="1:25" ht="17.45" customHeight="1" x14ac:dyDescent="0.25">
      <c r="A377" s="257">
        <f t="shared" si="56"/>
        <v>1</v>
      </c>
      <c r="B377" s="257">
        <f t="shared" si="57"/>
        <v>2019</v>
      </c>
      <c r="C377" s="8">
        <f t="shared" si="45"/>
        <v>43473</v>
      </c>
      <c r="D377" s="260"/>
      <c r="E377" s="285">
        <v>0.90300000000000002</v>
      </c>
      <c r="F377" s="260"/>
      <c r="G377" s="262">
        <v>0.86099999999999999</v>
      </c>
      <c r="H377" s="261"/>
      <c r="I377" s="263"/>
      <c r="J377" s="285">
        <v>0.90480000000000005</v>
      </c>
      <c r="K377" s="260"/>
      <c r="L377" s="261">
        <v>1.006</v>
      </c>
      <c r="M377" s="293">
        <f t="shared" si="49"/>
        <v>0.90300000000000002</v>
      </c>
      <c r="N377" s="293">
        <f t="shared" si="50"/>
        <v>0.86099999999999999</v>
      </c>
      <c r="O377" s="293">
        <f t="shared" si="51"/>
        <v>0.90480000000000005</v>
      </c>
      <c r="P377" s="293">
        <f t="shared" si="52"/>
        <v>1.006</v>
      </c>
      <c r="Q377" s="257"/>
      <c r="R377" s="265">
        <f t="shared" si="58"/>
        <v>0.91870000000000007</v>
      </c>
      <c r="U377" s="302" t="s">
        <v>59</v>
      </c>
      <c r="V377" s="303">
        <f>MAX(D5:E369)</f>
        <v>10.99</v>
      </c>
      <c r="W377" s="303">
        <f>MAX(F5:H369)</f>
        <v>9.2899999999999991</v>
      </c>
      <c r="X377" s="303">
        <f>MAX(I5:J369)</f>
        <v>3.6080000000000001</v>
      </c>
      <c r="Y377" s="303">
        <f>MAX(K5:L369)</f>
        <v>8.1319999999999997</v>
      </c>
    </row>
    <row r="378" spans="1:25" ht="17.45" customHeight="1" thickBot="1" x14ac:dyDescent="0.3">
      <c r="A378" s="257">
        <f t="shared" si="56"/>
        <v>1</v>
      </c>
      <c r="B378" s="257">
        <f t="shared" si="57"/>
        <v>2019</v>
      </c>
      <c r="C378" s="8">
        <f t="shared" si="45"/>
        <v>43474</v>
      </c>
      <c r="D378" s="260">
        <v>0.92600000000000005</v>
      </c>
      <c r="E378" s="285"/>
      <c r="F378" s="260"/>
      <c r="G378" s="262"/>
      <c r="H378" s="261">
        <v>1.0920000000000001</v>
      </c>
      <c r="I378" s="263">
        <v>1.0109999999999999</v>
      </c>
      <c r="J378" s="285"/>
      <c r="K378" s="260">
        <v>1.0720000000000001</v>
      </c>
      <c r="L378" s="261"/>
      <c r="M378" s="293">
        <f t="shared" si="49"/>
        <v>0.92600000000000005</v>
      </c>
      <c r="N378" s="293">
        <f t="shared" si="50"/>
        <v>1.0920000000000001</v>
      </c>
      <c r="O378" s="293">
        <f t="shared" si="51"/>
        <v>1.0109999999999999</v>
      </c>
      <c r="P378" s="293">
        <f t="shared" si="52"/>
        <v>1.0720000000000001</v>
      </c>
      <c r="Q378" s="257"/>
      <c r="R378" s="265">
        <f t="shared" si="58"/>
        <v>1.02525</v>
      </c>
      <c r="U378" s="304" t="s">
        <v>126</v>
      </c>
      <c r="V378" s="305">
        <f>COUNTIF(D5:E369,"&gt;=2.5")</f>
        <v>5</v>
      </c>
      <c r="W378" s="305">
        <f>COUNTIF(F5:G369,"&gt;=2.5")</f>
        <v>4</v>
      </c>
      <c r="X378" s="305">
        <f>COUNTIF(I5:J369,"&gt;=2.5")</f>
        <v>4</v>
      </c>
      <c r="Y378" s="305">
        <f>COUNTIF(I5:J369,"&gt;=2.5")</f>
        <v>4</v>
      </c>
    </row>
    <row r="379" spans="1:25" ht="17.45" customHeight="1" thickBot="1" x14ac:dyDescent="0.3">
      <c r="A379" s="257">
        <f t="shared" si="56"/>
        <v>1</v>
      </c>
      <c r="B379" s="257">
        <f t="shared" si="57"/>
        <v>2019</v>
      </c>
      <c r="C379" s="8">
        <f t="shared" si="45"/>
        <v>43475</v>
      </c>
      <c r="D379" s="260"/>
      <c r="E379" s="285">
        <v>1.008</v>
      </c>
      <c r="F379" s="260"/>
      <c r="G379" s="262">
        <v>1.1399999999999999</v>
      </c>
      <c r="H379" s="261"/>
      <c r="I379" s="263"/>
      <c r="J379" s="285">
        <v>1.0960000000000001</v>
      </c>
      <c r="K379" s="260"/>
      <c r="L379" s="261">
        <v>1.018</v>
      </c>
      <c r="M379" s="293">
        <f t="shared" si="49"/>
        <v>1.008</v>
      </c>
      <c r="N379" s="293">
        <f t="shared" si="50"/>
        <v>1.1399999999999999</v>
      </c>
      <c r="O379" s="293">
        <f t="shared" si="51"/>
        <v>1.0960000000000001</v>
      </c>
      <c r="P379" s="293">
        <f t="shared" si="52"/>
        <v>1.018</v>
      </c>
      <c r="Q379" s="257"/>
      <c r="R379" s="265">
        <f t="shared" si="58"/>
        <v>1.0654999999999999</v>
      </c>
      <c r="V379" s="136">
        <f>AVERAGE(D35:L369)</f>
        <v>1.0579785816618907</v>
      </c>
      <c r="Y379" s="136">
        <f>AVERAGE(V376:Y376)</f>
        <v>1.0871590274294165</v>
      </c>
    </row>
    <row r="380" spans="1:25" ht="17.45" customHeight="1" x14ac:dyDescent="0.25">
      <c r="A380" s="257">
        <f t="shared" si="56"/>
        <v>1</v>
      </c>
      <c r="B380" s="257">
        <f t="shared" si="57"/>
        <v>2019</v>
      </c>
      <c r="C380" s="9">
        <f t="shared" si="45"/>
        <v>43476</v>
      </c>
      <c r="D380" s="275">
        <v>1.0329999999999999</v>
      </c>
      <c r="E380" s="286"/>
      <c r="F380" s="275">
        <v>1.1299999999999999</v>
      </c>
      <c r="G380" s="277"/>
      <c r="H380" s="276">
        <v>1.1080000000000001</v>
      </c>
      <c r="I380" s="278">
        <v>1.1419999999999999</v>
      </c>
      <c r="J380" s="286"/>
      <c r="K380" s="275">
        <v>1.125</v>
      </c>
      <c r="L380" s="276"/>
      <c r="M380" s="293">
        <f t="shared" si="49"/>
        <v>1.0329999999999999</v>
      </c>
      <c r="N380" s="293">
        <f t="shared" si="50"/>
        <v>1.119</v>
      </c>
      <c r="O380" s="293">
        <f t="shared" si="51"/>
        <v>1.1419999999999999</v>
      </c>
      <c r="P380" s="293">
        <f t="shared" si="52"/>
        <v>1.125</v>
      </c>
      <c r="Q380" s="257"/>
      <c r="R380" s="265">
        <f t="shared" si="58"/>
        <v>1.1047500000000001</v>
      </c>
      <c r="S380" s="296">
        <f>AVERAGE(L376:O380)</f>
        <v>0.93569411764705879</v>
      </c>
      <c r="T380" s="296"/>
    </row>
    <row r="381" spans="1:25" ht="17.45" customHeight="1" x14ac:dyDescent="0.25">
      <c r="A381" s="257">
        <f t="shared" si="56"/>
        <v>1</v>
      </c>
      <c r="B381" s="257">
        <f t="shared" si="57"/>
        <v>2019</v>
      </c>
      <c r="C381" s="435">
        <f t="shared" si="45"/>
        <v>43477</v>
      </c>
      <c r="D381" s="434"/>
      <c r="E381" s="439">
        <v>0.39510000000000001</v>
      </c>
      <c r="F381" s="434"/>
      <c r="G381" s="438">
        <v>0.4027</v>
      </c>
      <c r="H381" s="436"/>
      <c r="I381" s="437"/>
      <c r="J381" s="439">
        <v>0.27600000000000002</v>
      </c>
      <c r="K381" s="434"/>
      <c r="L381" s="436">
        <v>0.31540000000000001</v>
      </c>
      <c r="M381" s="440">
        <f t="shared" si="49"/>
        <v>0.39510000000000001</v>
      </c>
      <c r="N381" s="440">
        <f t="shared" si="50"/>
        <v>0.4027</v>
      </c>
      <c r="O381" s="440">
        <f t="shared" si="51"/>
        <v>0.27600000000000002</v>
      </c>
      <c r="P381" s="440">
        <f t="shared" si="52"/>
        <v>0.31540000000000001</v>
      </c>
      <c r="Q381" s="442">
        <f>AVERAGE(M381:P381)</f>
        <v>0.34730000000000005</v>
      </c>
      <c r="R381" s="445"/>
      <c r="S381" s="441"/>
      <c r="T381" s="441"/>
    </row>
    <row r="382" spans="1:25" ht="17.45" customHeight="1" x14ac:dyDescent="0.25">
      <c r="A382" s="257">
        <f t="shared" si="56"/>
        <v>1</v>
      </c>
      <c r="B382" s="257">
        <f t="shared" si="57"/>
        <v>2019</v>
      </c>
      <c r="C382" s="435">
        <f t="shared" si="45"/>
        <v>43478</v>
      </c>
      <c r="D382" s="434">
        <v>0.57399999999999995</v>
      </c>
      <c r="E382" s="439"/>
      <c r="F382" s="434">
        <v>0.54</v>
      </c>
      <c r="G382" s="438"/>
      <c r="H382" s="436"/>
      <c r="I382" s="437">
        <v>0.48899999999999999</v>
      </c>
      <c r="J382" s="439"/>
      <c r="K382" s="434">
        <v>0.48799999999999999</v>
      </c>
      <c r="L382" s="436"/>
      <c r="M382" s="440">
        <f t="shared" si="49"/>
        <v>0.57399999999999995</v>
      </c>
      <c r="N382" s="440">
        <f t="shared" si="50"/>
        <v>0.54</v>
      </c>
      <c r="O382" s="440">
        <f t="shared" si="51"/>
        <v>0.48899999999999999</v>
      </c>
      <c r="P382" s="440">
        <f t="shared" si="52"/>
        <v>0.48799999999999999</v>
      </c>
      <c r="Q382" s="442">
        <f>AVERAGE(M382:P382)</f>
        <v>0.52274999999999994</v>
      </c>
      <c r="R382" s="445"/>
      <c r="S382" s="504">
        <f>AVERAGE(L381:O382)</f>
        <v>0.42745714285714287</v>
      </c>
      <c r="T382" s="504"/>
    </row>
    <row r="383" spans="1:25" ht="17.45" customHeight="1" x14ac:dyDescent="0.25">
      <c r="A383" s="257">
        <f t="shared" si="56"/>
        <v>1</v>
      </c>
      <c r="B383" s="257">
        <f t="shared" si="57"/>
        <v>2019</v>
      </c>
      <c r="C383" s="8">
        <f t="shared" si="45"/>
        <v>43479</v>
      </c>
      <c r="D383" s="260"/>
      <c r="E383" s="285">
        <v>0.50119999999999998</v>
      </c>
      <c r="F383" s="260"/>
      <c r="G383" s="262">
        <v>0.56399999999999995</v>
      </c>
      <c r="H383" s="261"/>
      <c r="I383" s="263"/>
      <c r="J383" s="285">
        <v>0.57469999999999999</v>
      </c>
      <c r="K383" s="260"/>
      <c r="L383" s="261">
        <v>0.47599999999999998</v>
      </c>
      <c r="M383" s="293">
        <f t="shared" si="49"/>
        <v>0.50119999999999998</v>
      </c>
      <c r="N383" s="293">
        <f t="shared" si="50"/>
        <v>0.56399999999999995</v>
      </c>
      <c r="O383" s="293">
        <f t="shared" si="51"/>
        <v>0.57469999999999999</v>
      </c>
      <c r="P383" s="293">
        <f t="shared" si="52"/>
        <v>0.47599999999999998</v>
      </c>
      <c r="Q383" s="257"/>
      <c r="R383" s="265">
        <f t="shared" ref="R383:R387" si="59">AVERAGE(M383:P383)</f>
        <v>0.52897499999999997</v>
      </c>
    </row>
    <row r="384" spans="1:25" ht="17.45" customHeight="1" x14ac:dyDescent="0.25">
      <c r="A384" s="257">
        <f t="shared" si="56"/>
        <v>1</v>
      </c>
      <c r="B384" s="257">
        <f t="shared" si="57"/>
        <v>2019</v>
      </c>
      <c r="C384" s="8">
        <f t="shared" si="45"/>
        <v>43480</v>
      </c>
      <c r="D384" s="260">
        <v>0.34799999999999998</v>
      </c>
      <c r="E384" s="285"/>
      <c r="F384" s="260"/>
      <c r="G384" s="262"/>
      <c r="H384" s="261">
        <v>0.32100000000000001</v>
      </c>
      <c r="I384" s="263">
        <v>0.32</v>
      </c>
      <c r="J384" s="285"/>
      <c r="K384" s="260">
        <v>0.38800000000000001</v>
      </c>
      <c r="L384" s="261"/>
      <c r="M384" s="293">
        <f t="shared" si="49"/>
        <v>0.34799999999999998</v>
      </c>
      <c r="N384" s="293">
        <f t="shared" si="50"/>
        <v>0.32100000000000001</v>
      </c>
      <c r="O384" s="293">
        <f t="shared" si="51"/>
        <v>0.32</v>
      </c>
      <c r="P384" s="293">
        <f t="shared" si="52"/>
        <v>0.38800000000000001</v>
      </c>
      <c r="Q384" s="257"/>
      <c r="R384" s="265">
        <f t="shared" si="59"/>
        <v>0.34425000000000006</v>
      </c>
    </row>
    <row r="385" spans="1:25" ht="17.45" customHeight="1" x14ac:dyDescent="0.25">
      <c r="A385" s="257">
        <f t="shared" si="56"/>
        <v>1</v>
      </c>
      <c r="B385" s="257">
        <f t="shared" si="57"/>
        <v>2019</v>
      </c>
      <c r="C385" s="8">
        <f t="shared" si="45"/>
        <v>43481</v>
      </c>
      <c r="D385" s="260"/>
      <c r="E385" s="285">
        <v>0.28299999999999997</v>
      </c>
      <c r="F385" s="260"/>
      <c r="G385" s="262">
        <v>0.17699999999999999</v>
      </c>
      <c r="H385" s="261"/>
      <c r="I385" s="263"/>
      <c r="J385" s="285">
        <v>0.1246</v>
      </c>
      <c r="K385" s="260"/>
      <c r="L385" s="261">
        <v>0.17299999999999999</v>
      </c>
      <c r="M385" s="293">
        <f t="shared" si="49"/>
        <v>0.28299999999999997</v>
      </c>
      <c r="N385" s="293">
        <f t="shared" si="50"/>
        <v>0.17699999999999999</v>
      </c>
      <c r="O385" s="293">
        <f t="shared" si="51"/>
        <v>0.1246</v>
      </c>
      <c r="P385" s="293">
        <f t="shared" si="52"/>
        <v>0.17299999999999999</v>
      </c>
      <c r="Q385" s="257"/>
      <c r="R385" s="265">
        <f t="shared" si="59"/>
        <v>0.18940000000000001</v>
      </c>
    </row>
    <row r="386" spans="1:25" ht="17.45" customHeight="1" x14ac:dyDescent="0.25">
      <c r="A386" s="257">
        <f t="shared" si="56"/>
        <v>1</v>
      </c>
      <c r="B386" s="257">
        <f t="shared" si="57"/>
        <v>2019</v>
      </c>
      <c r="C386" s="9">
        <f t="shared" si="45"/>
        <v>43482</v>
      </c>
      <c r="D386" s="275">
        <v>0.215</v>
      </c>
      <c r="E386" s="286"/>
      <c r="F386" s="275">
        <v>0.18099999999999999</v>
      </c>
      <c r="G386" s="277"/>
      <c r="H386" s="276">
        <v>0.14599999999999999</v>
      </c>
      <c r="I386" s="278">
        <v>0.151</v>
      </c>
      <c r="J386" s="286"/>
      <c r="K386" s="275">
        <v>0.318</v>
      </c>
      <c r="L386" s="276"/>
      <c r="M386" s="293">
        <f t="shared" si="49"/>
        <v>0.215</v>
      </c>
      <c r="N386" s="293">
        <f t="shared" si="50"/>
        <v>0.16349999999999998</v>
      </c>
      <c r="O386" s="293">
        <f t="shared" si="51"/>
        <v>0.151</v>
      </c>
      <c r="P386" s="293">
        <f t="shared" si="52"/>
        <v>0.318</v>
      </c>
      <c r="Q386" s="257"/>
      <c r="R386" s="265">
        <f t="shared" si="59"/>
        <v>0.21187499999999998</v>
      </c>
    </row>
    <row r="387" spans="1:25" ht="17.45" customHeight="1" x14ac:dyDescent="0.25">
      <c r="A387" s="257">
        <f t="shared" si="56"/>
        <v>1</v>
      </c>
      <c r="B387" s="257">
        <f t="shared" si="57"/>
        <v>2019</v>
      </c>
      <c r="C387" s="8">
        <f t="shared" si="45"/>
        <v>43483</v>
      </c>
      <c r="D387" s="260"/>
      <c r="E387" s="285">
        <v>0.51500000000000001</v>
      </c>
      <c r="F387" s="260"/>
      <c r="G387" s="262">
        <v>0.60199999999999998</v>
      </c>
      <c r="H387" s="261"/>
      <c r="I387" s="263"/>
      <c r="J387" s="285">
        <v>0.66039999999999999</v>
      </c>
      <c r="K387" s="260"/>
      <c r="L387" s="261">
        <v>0.77100000000000002</v>
      </c>
      <c r="M387" s="293">
        <f t="shared" si="49"/>
        <v>0.51500000000000001</v>
      </c>
      <c r="N387" s="293">
        <f t="shared" si="50"/>
        <v>0.60199999999999998</v>
      </c>
      <c r="O387" s="293">
        <f t="shared" si="51"/>
        <v>0.66039999999999999</v>
      </c>
      <c r="P387" s="293">
        <f t="shared" si="52"/>
        <v>0.77100000000000002</v>
      </c>
      <c r="Q387" s="257"/>
      <c r="R387" s="265">
        <f t="shared" si="59"/>
        <v>0.6371</v>
      </c>
      <c r="S387" s="296">
        <f>AVERAGE(L383:O387)</f>
        <v>0.38557777777777774</v>
      </c>
      <c r="T387" s="296"/>
    </row>
    <row r="388" spans="1:25" ht="17.45" customHeight="1" x14ac:dyDescent="0.25">
      <c r="A388" s="257">
        <f t="shared" si="56"/>
        <v>1</v>
      </c>
      <c r="B388" s="257">
        <f t="shared" si="57"/>
        <v>2019</v>
      </c>
      <c r="C388" s="435">
        <f t="shared" si="45"/>
        <v>43484</v>
      </c>
      <c r="D388" s="434">
        <v>0.96899999999999997</v>
      </c>
      <c r="E388" s="439"/>
      <c r="F388" s="434">
        <v>0.75690000000000002</v>
      </c>
      <c r="G388" s="438"/>
      <c r="H388" s="436"/>
      <c r="I388" s="437">
        <v>0.70960000000000001</v>
      </c>
      <c r="J388" s="439"/>
      <c r="K388" s="434">
        <v>0.98570000000000002</v>
      </c>
      <c r="L388" s="436"/>
      <c r="M388" s="440">
        <f t="shared" si="49"/>
        <v>0.96899999999999997</v>
      </c>
      <c r="N388" s="440">
        <f t="shared" si="50"/>
        <v>0.75690000000000002</v>
      </c>
      <c r="O388" s="440">
        <f t="shared" si="51"/>
        <v>0.70960000000000001</v>
      </c>
      <c r="P388" s="440">
        <f t="shared" si="52"/>
        <v>0.98570000000000002</v>
      </c>
      <c r="Q388" s="442">
        <f>AVERAGE(M388:P388)</f>
        <v>0.85530000000000006</v>
      </c>
      <c r="R388" s="445"/>
      <c r="S388" s="441"/>
      <c r="T388" s="441"/>
    </row>
    <row r="389" spans="1:25" ht="17.45" customHeight="1" x14ac:dyDescent="0.25">
      <c r="A389" s="257">
        <f t="shared" si="56"/>
        <v>1</v>
      </c>
      <c r="B389" s="257">
        <f t="shared" si="57"/>
        <v>2019</v>
      </c>
      <c r="C389" s="435">
        <f t="shared" si="45"/>
        <v>43485</v>
      </c>
      <c r="D389" s="434"/>
      <c r="E389" s="439">
        <v>0.56699999999999995</v>
      </c>
      <c r="F389" s="434"/>
      <c r="G389" s="438">
        <v>0.67390000000000005</v>
      </c>
      <c r="H389" s="436"/>
      <c r="I389" s="437"/>
      <c r="J389" s="439">
        <v>0.44779999999999998</v>
      </c>
      <c r="K389" s="434"/>
      <c r="L389" s="436">
        <v>0.55379999999999996</v>
      </c>
      <c r="M389" s="440">
        <f t="shared" si="49"/>
        <v>0.56699999999999995</v>
      </c>
      <c r="N389" s="440">
        <f t="shared" si="50"/>
        <v>0.67390000000000005</v>
      </c>
      <c r="O389" s="440">
        <f t="shared" si="51"/>
        <v>0.44779999999999998</v>
      </c>
      <c r="P389" s="440">
        <f t="shared" si="52"/>
        <v>0.55379999999999996</v>
      </c>
      <c r="Q389" s="442">
        <f>AVERAGE(M389:P389)</f>
        <v>0.56062499999999993</v>
      </c>
      <c r="R389" s="445"/>
      <c r="S389" s="504">
        <f>AVERAGE(L388:O389)</f>
        <v>0.66828571428571426</v>
      </c>
      <c r="T389" s="504"/>
    </row>
    <row r="390" spans="1:25" ht="17.45" customHeight="1" x14ac:dyDescent="0.25">
      <c r="A390" s="257">
        <f t="shared" si="56"/>
        <v>1</v>
      </c>
      <c r="B390" s="257">
        <f t="shared" si="57"/>
        <v>2019</v>
      </c>
      <c r="C390" s="8">
        <f t="shared" si="45"/>
        <v>43486</v>
      </c>
      <c r="D390" s="260">
        <v>0.60899999999999999</v>
      </c>
      <c r="E390" s="285"/>
      <c r="F390" s="260"/>
      <c r="G390" s="262"/>
      <c r="H390" s="261">
        <v>1.0649999999999999</v>
      </c>
      <c r="I390" s="263">
        <v>0.68300000000000005</v>
      </c>
      <c r="J390" s="285"/>
      <c r="K390" s="260">
        <v>0.55500000000000005</v>
      </c>
      <c r="L390" s="261"/>
      <c r="M390" s="293">
        <f t="shared" si="49"/>
        <v>0.60899999999999999</v>
      </c>
      <c r="N390" s="293">
        <f t="shared" si="50"/>
        <v>1.0649999999999999</v>
      </c>
      <c r="O390" s="293">
        <f t="shared" si="51"/>
        <v>0.68300000000000005</v>
      </c>
      <c r="P390" s="293">
        <f t="shared" si="52"/>
        <v>0.55500000000000005</v>
      </c>
      <c r="Q390" s="257"/>
      <c r="R390" s="265">
        <f t="shared" ref="R390:R394" si="60">AVERAGE(M390:P390)</f>
        <v>0.72800000000000009</v>
      </c>
    </row>
    <row r="391" spans="1:25" ht="17.45" customHeight="1" x14ac:dyDescent="0.25">
      <c r="A391" s="257">
        <f t="shared" si="56"/>
        <v>1</v>
      </c>
      <c r="B391" s="257">
        <f t="shared" si="57"/>
        <v>2019</v>
      </c>
      <c r="C391" s="8">
        <f t="shared" ref="C391:C454" si="61">C390+1</f>
        <v>43487</v>
      </c>
      <c r="D391" s="260"/>
      <c r="E391" s="285">
        <v>1.0820000000000001</v>
      </c>
      <c r="F391" s="260"/>
      <c r="G391" s="262">
        <v>1.1659999999999999</v>
      </c>
      <c r="H391" s="261"/>
      <c r="I391" s="263"/>
      <c r="J391" s="285">
        <v>1.137</v>
      </c>
      <c r="K391" s="260"/>
      <c r="L391" s="261">
        <v>1.2290000000000001</v>
      </c>
      <c r="M391" s="293">
        <f t="shared" si="49"/>
        <v>1.0820000000000001</v>
      </c>
      <c r="N391" s="293">
        <f t="shared" si="50"/>
        <v>1.1659999999999999</v>
      </c>
      <c r="O391" s="293">
        <f t="shared" si="51"/>
        <v>1.137</v>
      </c>
      <c r="P391" s="293">
        <f t="shared" si="52"/>
        <v>1.2290000000000001</v>
      </c>
      <c r="Q391" s="257"/>
      <c r="R391" s="265">
        <f t="shared" si="60"/>
        <v>1.1535000000000002</v>
      </c>
    </row>
    <row r="392" spans="1:25" ht="17.45" customHeight="1" x14ac:dyDescent="0.25">
      <c r="A392" s="257">
        <f t="shared" si="56"/>
        <v>1</v>
      </c>
      <c r="B392" s="257">
        <f t="shared" si="57"/>
        <v>2019</v>
      </c>
      <c r="C392" s="9">
        <f t="shared" si="61"/>
        <v>43488</v>
      </c>
      <c r="D392" s="275">
        <v>0.90300000000000002</v>
      </c>
      <c r="E392" s="286"/>
      <c r="F392" s="275">
        <v>0.96799999999999997</v>
      </c>
      <c r="G392" s="277"/>
      <c r="H392" s="276">
        <v>0.97499999999999998</v>
      </c>
      <c r="I392" s="278">
        <v>0.94799999999999995</v>
      </c>
      <c r="J392" s="286"/>
      <c r="K392" s="275">
        <v>1.0640000000000001</v>
      </c>
      <c r="L392" s="276"/>
      <c r="M392" s="293">
        <f t="shared" si="49"/>
        <v>0.90300000000000002</v>
      </c>
      <c r="N392" s="293">
        <f t="shared" si="50"/>
        <v>0.97150000000000003</v>
      </c>
      <c r="O392" s="293">
        <f t="shared" si="51"/>
        <v>0.94799999999999995</v>
      </c>
      <c r="P392" s="293">
        <f t="shared" si="52"/>
        <v>1.0640000000000001</v>
      </c>
      <c r="Q392" s="257"/>
      <c r="R392" s="265">
        <f t="shared" si="60"/>
        <v>0.97162499999999996</v>
      </c>
    </row>
    <row r="393" spans="1:25" ht="17.45" customHeight="1" x14ac:dyDescent="0.25">
      <c r="A393" s="257">
        <f t="shared" si="56"/>
        <v>1</v>
      </c>
      <c r="B393" s="257">
        <f t="shared" si="57"/>
        <v>2019</v>
      </c>
      <c r="C393" s="8">
        <f t="shared" si="61"/>
        <v>43489</v>
      </c>
      <c r="D393" s="260"/>
      <c r="E393" s="285">
        <v>1.331</v>
      </c>
      <c r="F393" s="260"/>
      <c r="G393" s="262">
        <v>1.4770000000000001</v>
      </c>
      <c r="H393" s="261"/>
      <c r="I393" s="263"/>
      <c r="J393" s="285">
        <v>1.357</v>
      </c>
      <c r="K393" s="260"/>
      <c r="L393" s="261">
        <v>1.335</v>
      </c>
      <c r="M393" s="293">
        <f t="shared" si="49"/>
        <v>1.331</v>
      </c>
      <c r="N393" s="293">
        <f t="shared" si="50"/>
        <v>1.4770000000000001</v>
      </c>
      <c r="O393" s="293">
        <f t="shared" si="51"/>
        <v>1.357</v>
      </c>
      <c r="P393" s="293">
        <f t="shared" si="52"/>
        <v>1.335</v>
      </c>
      <c r="Q393" s="257"/>
      <c r="R393" s="265">
        <f t="shared" si="60"/>
        <v>1.375</v>
      </c>
    </row>
    <row r="394" spans="1:25" ht="17.45" customHeight="1" x14ac:dyDescent="0.25">
      <c r="A394" s="257">
        <f t="shared" si="56"/>
        <v>1</v>
      </c>
      <c r="B394" s="257">
        <f t="shared" si="57"/>
        <v>2019</v>
      </c>
      <c r="C394" s="8">
        <f t="shared" si="61"/>
        <v>43490</v>
      </c>
      <c r="D394" s="260">
        <v>1.252</v>
      </c>
      <c r="E394" s="285"/>
      <c r="F394" s="260">
        <v>1.3540000000000001</v>
      </c>
      <c r="G394" s="262"/>
      <c r="H394" s="261"/>
      <c r="I394" s="263">
        <v>1.1890000000000001</v>
      </c>
      <c r="J394" s="285"/>
      <c r="K394" s="260">
        <v>1.5049999999999999</v>
      </c>
      <c r="L394" s="261"/>
      <c r="M394" s="293">
        <f t="shared" si="49"/>
        <v>1.252</v>
      </c>
      <c r="N394" s="293">
        <f t="shared" si="50"/>
        <v>1.3540000000000001</v>
      </c>
      <c r="O394" s="293">
        <f t="shared" si="51"/>
        <v>1.1890000000000001</v>
      </c>
      <c r="P394" s="293">
        <f t="shared" si="52"/>
        <v>1.5049999999999999</v>
      </c>
      <c r="Q394" s="257"/>
      <c r="R394" s="265">
        <f t="shared" si="60"/>
        <v>1.325</v>
      </c>
      <c r="S394" s="296">
        <f>AVERAGE(L390:O394)</f>
        <v>1.1228529411764705</v>
      </c>
      <c r="T394" s="296"/>
    </row>
    <row r="395" spans="1:25" ht="17.45" customHeight="1" x14ac:dyDescent="0.25">
      <c r="A395" s="257">
        <f t="shared" si="56"/>
        <v>1</v>
      </c>
      <c r="B395" s="257">
        <f t="shared" si="57"/>
        <v>2019</v>
      </c>
      <c r="C395" s="435">
        <f t="shared" si="61"/>
        <v>43491</v>
      </c>
      <c r="D395" s="434"/>
      <c r="E395" s="439">
        <v>1.0229999999999999</v>
      </c>
      <c r="F395" s="434"/>
      <c r="G395" s="438">
        <v>1.054</v>
      </c>
      <c r="H395" s="436"/>
      <c r="I395" s="437"/>
      <c r="J395" s="439">
        <v>0.96919999999999995</v>
      </c>
      <c r="K395" s="434"/>
      <c r="L395" s="436">
        <v>1.1579999999999999</v>
      </c>
      <c r="M395" s="440">
        <f t="shared" si="49"/>
        <v>1.0229999999999999</v>
      </c>
      <c r="N395" s="440">
        <f t="shared" si="50"/>
        <v>1.054</v>
      </c>
      <c r="O395" s="440">
        <f t="shared" si="51"/>
        <v>0.96919999999999995</v>
      </c>
      <c r="P395" s="440">
        <f t="shared" si="52"/>
        <v>1.1579999999999999</v>
      </c>
      <c r="Q395" s="442">
        <f>AVERAGE(M395:P395)</f>
        <v>1.05105</v>
      </c>
      <c r="R395" s="445"/>
      <c r="S395" s="441"/>
      <c r="T395" s="441"/>
    </row>
    <row r="396" spans="1:25" ht="17.45" customHeight="1" x14ac:dyDescent="0.25">
      <c r="A396" s="257">
        <f t="shared" si="56"/>
        <v>1</v>
      </c>
      <c r="B396" s="257">
        <f t="shared" si="57"/>
        <v>2019</v>
      </c>
      <c r="C396" s="435">
        <f t="shared" si="61"/>
        <v>43492</v>
      </c>
      <c r="D396" s="434">
        <v>0.98799999999999999</v>
      </c>
      <c r="E396" s="439"/>
      <c r="F396" s="434"/>
      <c r="G396" s="438"/>
      <c r="H396" s="436">
        <v>0.86809999999999998</v>
      </c>
      <c r="I396" s="437">
        <v>0.79339999999999999</v>
      </c>
      <c r="J396" s="439"/>
      <c r="K396" s="434">
        <v>0.98160000000000003</v>
      </c>
      <c r="L396" s="436"/>
      <c r="M396" s="440">
        <f t="shared" si="49"/>
        <v>0.98799999999999999</v>
      </c>
      <c r="N396" s="440">
        <f t="shared" si="50"/>
        <v>0.86809999999999998</v>
      </c>
      <c r="O396" s="440">
        <f t="shared" si="51"/>
        <v>0.79339999999999999</v>
      </c>
      <c r="P396" s="440">
        <f t="shared" si="52"/>
        <v>0.98160000000000003</v>
      </c>
      <c r="Q396" s="442">
        <f>AVERAGE(M396:P396)</f>
        <v>0.907775</v>
      </c>
      <c r="R396" s="445"/>
      <c r="S396" s="504">
        <f>AVERAGE(L395:O396)</f>
        <v>0.97909999999999997</v>
      </c>
      <c r="T396" s="504"/>
    </row>
    <row r="397" spans="1:25" ht="17.45" customHeight="1" x14ac:dyDescent="0.25">
      <c r="A397" s="257">
        <f t="shared" si="56"/>
        <v>1</v>
      </c>
      <c r="B397" s="257">
        <f t="shared" si="57"/>
        <v>2019</v>
      </c>
      <c r="C397" s="8">
        <f t="shared" si="61"/>
        <v>43493</v>
      </c>
      <c r="D397" s="260"/>
      <c r="E397" s="285">
        <v>1.627</v>
      </c>
      <c r="F397" s="260"/>
      <c r="G397" s="262">
        <v>1.8160000000000001</v>
      </c>
      <c r="H397" s="261"/>
      <c r="I397" s="263"/>
      <c r="J397" s="285">
        <v>1.575</v>
      </c>
      <c r="K397" s="260"/>
      <c r="L397" s="261">
        <v>1.611</v>
      </c>
      <c r="M397" s="293">
        <f t="shared" si="49"/>
        <v>1.627</v>
      </c>
      <c r="N397" s="293">
        <f t="shared" si="50"/>
        <v>1.8160000000000001</v>
      </c>
      <c r="O397" s="293">
        <f t="shared" si="51"/>
        <v>1.575</v>
      </c>
      <c r="P397" s="293">
        <f t="shared" si="52"/>
        <v>1.611</v>
      </c>
      <c r="Q397" s="257"/>
      <c r="R397" s="265">
        <f t="shared" ref="R397:R401" si="62">AVERAGE(M397:P397)</f>
        <v>1.6572499999999999</v>
      </c>
    </row>
    <row r="398" spans="1:25" ht="17.45" customHeight="1" x14ac:dyDescent="0.25">
      <c r="A398" s="257">
        <f t="shared" si="56"/>
        <v>1</v>
      </c>
      <c r="B398" s="257">
        <f t="shared" si="57"/>
        <v>2019</v>
      </c>
      <c r="C398" s="9">
        <f t="shared" si="61"/>
        <v>43494</v>
      </c>
      <c r="D398" s="275">
        <v>4.8899999999999999E-2</v>
      </c>
      <c r="E398" s="286"/>
      <c r="F398" s="275">
        <v>1.9219999999999999</v>
      </c>
      <c r="G398" s="277"/>
      <c r="H398" s="276">
        <v>1.873</v>
      </c>
      <c r="I398" s="278">
        <v>1.7410000000000001</v>
      </c>
      <c r="J398" s="286"/>
      <c r="K398" s="275">
        <v>1.8460000000000001</v>
      </c>
      <c r="L398" s="276"/>
      <c r="M398" s="293">
        <f t="shared" si="49"/>
        <v>4.8899999999999999E-2</v>
      </c>
      <c r="N398" s="293">
        <f t="shared" si="50"/>
        <v>1.8975</v>
      </c>
      <c r="O398" s="293">
        <f t="shared" si="51"/>
        <v>1.7410000000000001</v>
      </c>
      <c r="P398" s="293">
        <f t="shared" si="52"/>
        <v>1.8460000000000001</v>
      </c>
      <c r="Q398" s="257"/>
      <c r="R398" s="265">
        <f t="shared" si="62"/>
        <v>1.3833500000000001</v>
      </c>
      <c r="U398" s="299" t="s">
        <v>63</v>
      </c>
      <c r="V398" s="299">
        <v>2019</v>
      </c>
      <c r="W398" s="300"/>
      <c r="X398" s="300"/>
      <c r="Y398" s="300"/>
    </row>
    <row r="399" spans="1:25" ht="17.45" customHeight="1" x14ac:dyDescent="0.25">
      <c r="A399" s="257">
        <f t="shared" si="56"/>
        <v>1</v>
      </c>
      <c r="B399" s="257">
        <f t="shared" si="57"/>
        <v>2019</v>
      </c>
      <c r="C399" s="8">
        <f t="shared" si="61"/>
        <v>43495</v>
      </c>
      <c r="D399" s="260"/>
      <c r="E399" s="285">
        <v>2.5999999999999999E-2</v>
      </c>
      <c r="F399" s="260"/>
      <c r="G399" s="262">
        <v>1.125</v>
      </c>
      <c r="H399" s="261"/>
      <c r="I399" s="263"/>
      <c r="J399" s="285">
        <v>1.0229999999999999</v>
      </c>
      <c r="K399" s="260"/>
      <c r="L399" s="261">
        <v>1.006</v>
      </c>
      <c r="M399" s="293">
        <f t="shared" si="49"/>
        <v>2.5999999999999999E-2</v>
      </c>
      <c r="N399" s="293">
        <f t="shared" si="50"/>
        <v>1.125</v>
      </c>
      <c r="O399" s="293">
        <f t="shared" si="51"/>
        <v>1.0229999999999999</v>
      </c>
      <c r="P399" s="293">
        <f t="shared" si="52"/>
        <v>1.006</v>
      </c>
      <c r="Q399" s="257"/>
      <c r="R399" s="265">
        <f t="shared" si="62"/>
        <v>0.79499999999999993</v>
      </c>
      <c r="U399" s="301" t="s">
        <v>35</v>
      </c>
      <c r="V399" s="301" t="s">
        <v>1</v>
      </c>
      <c r="W399" s="301" t="s">
        <v>2</v>
      </c>
      <c r="X399" s="301" t="s">
        <v>9</v>
      </c>
      <c r="Y399" s="301" t="s">
        <v>12</v>
      </c>
    </row>
    <row r="400" spans="1:25" ht="17.45" customHeight="1" x14ac:dyDescent="0.25">
      <c r="A400" s="257">
        <f t="shared" ref="A400:A463" si="63">IF(ISNUMBER(C400),MONTH(C400),"")</f>
        <v>1</v>
      </c>
      <c r="B400" s="257">
        <f t="shared" ref="B400:B463" si="64">IF(ISNUMBER(C400),YEAR(C400),"")</f>
        <v>2019</v>
      </c>
      <c r="C400" s="8">
        <f t="shared" si="61"/>
        <v>43496</v>
      </c>
      <c r="D400" s="260">
        <v>0.7167</v>
      </c>
      <c r="E400" s="285"/>
      <c r="F400" s="260">
        <v>0.7611</v>
      </c>
      <c r="G400" s="262"/>
      <c r="H400" s="261"/>
      <c r="I400" s="263">
        <v>0.76119999999999999</v>
      </c>
      <c r="J400" s="285"/>
      <c r="K400" s="260">
        <v>0.80979999999999996</v>
      </c>
      <c r="L400" s="261"/>
      <c r="M400" s="293">
        <f t="shared" si="49"/>
        <v>0.7167</v>
      </c>
      <c r="N400" s="293">
        <f t="shared" si="50"/>
        <v>0.7611</v>
      </c>
      <c r="O400" s="293">
        <f t="shared" si="51"/>
        <v>0.76119999999999999</v>
      </c>
      <c r="P400" s="293">
        <f t="shared" si="52"/>
        <v>0.80979999999999996</v>
      </c>
      <c r="Q400" s="257"/>
      <c r="R400" s="265">
        <f t="shared" si="62"/>
        <v>0.76219999999999999</v>
      </c>
      <c r="U400" s="302" t="s">
        <v>58</v>
      </c>
      <c r="V400" s="303">
        <f>AVERAGE(D370:E400)</f>
        <v>0.78667741935483848</v>
      </c>
      <c r="W400" s="303">
        <f>AVERAGE(F370:H400)</f>
        <v>0.92845555555555548</v>
      </c>
      <c r="X400" s="303">
        <f>AVERAGE(I370:J400)</f>
        <v>0.84016129032258047</v>
      </c>
      <c r="Y400" s="303">
        <f>AVERAGE(K370:L400)</f>
        <v>0.92447419354838722</v>
      </c>
    </row>
    <row r="401" spans="1:25" ht="17.45" customHeight="1" x14ac:dyDescent="0.25">
      <c r="A401" s="257">
        <f t="shared" si="63"/>
        <v>2</v>
      </c>
      <c r="B401" s="257">
        <f t="shared" si="64"/>
        <v>2019</v>
      </c>
      <c r="C401" s="8">
        <f t="shared" si="61"/>
        <v>43497</v>
      </c>
      <c r="D401" s="260"/>
      <c r="E401" s="285">
        <v>0.66500000000000004</v>
      </c>
      <c r="F401" s="260"/>
      <c r="G401" s="262">
        <v>0.59499999999999997</v>
      </c>
      <c r="H401" s="261"/>
      <c r="I401" s="263"/>
      <c r="J401" s="285">
        <v>0.59899999999999998</v>
      </c>
      <c r="K401" s="260"/>
      <c r="L401" s="261">
        <v>0.61499999999999999</v>
      </c>
      <c r="M401" s="293">
        <f t="shared" si="49"/>
        <v>0.66500000000000004</v>
      </c>
      <c r="N401" s="293">
        <f t="shared" si="50"/>
        <v>0.59499999999999997</v>
      </c>
      <c r="O401" s="293">
        <f t="shared" si="51"/>
        <v>0.59899999999999998</v>
      </c>
      <c r="P401" s="293">
        <f t="shared" si="52"/>
        <v>0.61499999999999999</v>
      </c>
      <c r="Q401" s="257"/>
      <c r="R401" s="265">
        <f t="shared" si="62"/>
        <v>0.61850000000000005</v>
      </c>
      <c r="S401" s="296">
        <f>AVERAGE(L397:O401)</f>
        <v>1.0116333333333332</v>
      </c>
      <c r="T401" s="296"/>
      <c r="U401" s="302" t="s">
        <v>59</v>
      </c>
      <c r="V401" s="303">
        <f>MAX(D370:E400)</f>
        <v>1.627</v>
      </c>
      <c r="W401" s="303">
        <f>MAX(F370:H400)</f>
        <v>1.9219999999999999</v>
      </c>
      <c r="X401" s="303">
        <f>MAX(I370:J400)</f>
        <v>1.7410000000000001</v>
      </c>
      <c r="Y401" s="303">
        <f>MAX(K370:L400)</f>
        <v>1.8460000000000001</v>
      </c>
    </row>
    <row r="402" spans="1:25" ht="17.45" customHeight="1" thickBot="1" x14ac:dyDescent="0.3">
      <c r="A402" s="257">
        <f t="shared" si="63"/>
        <v>2</v>
      </c>
      <c r="B402" s="257">
        <f t="shared" si="64"/>
        <v>2019</v>
      </c>
      <c r="C402" s="435">
        <f t="shared" si="61"/>
        <v>43498</v>
      </c>
      <c r="D402" s="434">
        <v>0.32900000000000001</v>
      </c>
      <c r="E402" s="439"/>
      <c r="F402" s="434"/>
      <c r="G402" s="438"/>
      <c r="H402" s="436">
        <v>0.215</v>
      </c>
      <c r="I402" s="437">
        <v>0.19639999999999999</v>
      </c>
      <c r="J402" s="439"/>
      <c r="K402" s="434">
        <v>0.223</v>
      </c>
      <c r="L402" s="436"/>
      <c r="M402" s="440">
        <f t="shared" si="49"/>
        <v>0.32900000000000001</v>
      </c>
      <c r="N402" s="440">
        <f t="shared" si="50"/>
        <v>0.215</v>
      </c>
      <c r="O402" s="440">
        <f t="shared" si="51"/>
        <v>0.19639999999999999</v>
      </c>
      <c r="P402" s="440">
        <f t="shared" si="52"/>
        <v>0.223</v>
      </c>
      <c r="Q402" s="442">
        <f>AVERAGE(M402:P402)</f>
        <v>0.24085000000000001</v>
      </c>
      <c r="R402" s="445"/>
      <c r="S402" s="441"/>
      <c r="T402" s="441"/>
      <c r="U402" s="304" t="s">
        <v>126</v>
      </c>
      <c r="V402" s="305">
        <f>COUNTIF(D370:E400,"&gt;=2.5")</f>
        <v>0</v>
      </c>
      <c r="W402" s="305">
        <f>COUNTIF(F370:G400,"&gt;=2.5")</f>
        <v>0</v>
      </c>
      <c r="X402" s="305">
        <f>COUNTIF(I370:J400,"&gt;=2.5")</f>
        <v>0</v>
      </c>
      <c r="Y402" s="305">
        <f>COUNTIF(I370:J400,"&gt;=2.5")</f>
        <v>0</v>
      </c>
    </row>
    <row r="403" spans="1:25" ht="17.45" customHeight="1" thickBot="1" x14ac:dyDescent="0.3">
      <c r="A403" s="257">
        <f t="shared" si="63"/>
        <v>2</v>
      </c>
      <c r="B403" s="257">
        <f t="shared" si="64"/>
        <v>2019</v>
      </c>
      <c r="C403" s="435">
        <f t="shared" si="61"/>
        <v>43499</v>
      </c>
      <c r="D403" s="434"/>
      <c r="E403" s="439">
        <v>0.216</v>
      </c>
      <c r="F403" s="434"/>
      <c r="G403" s="438">
        <v>0.23300000000000001</v>
      </c>
      <c r="H403" s="436"/>
      <c r="I403" s="437"/>
      <c r="J403" s="439">
        <v>0.1386</v>
      </c>
      <c r="K403" s="434"/>
      <c r="L403" s="436">
        <v>0.1971</v>
      </c>
      <c r="M403" s="440">
        <f t="shared" si="49"/>
        <v>0.216</v>
      </c>
      <c r="N403" s="440">
        <f t="shared" si="50"/>
        <v>0.23300000000000001</v>
      </c>
      <c r="O403" s="440">
        <f t="shared" si="51"/>
        <v>0.1386</v>
      </c>
      <c r="P403" s="440">
        <f t="shared" si="52"/>
        <v>0.1971</v>
      </c>
      <c r="Q403" s="442">
        <f>AVERAGE(M403:P403)</f>
        <v>0.19617499999999999</v>
      </c>
      <c r="R403" s="445"/>
      <c r="S403" s="504">
        <f>AVERAGE(L402:O403)</f>
        <v>0.21787142857142858</v>
      </c>
      <c r="T403" s="504"/>
      <c r="Y403" s="136">
        <f>AVERAGE(V400:Y400)</f>
        <v>0.86994211469534033</v>
      </c>
    </row>
    <row r="404" spans="1:25" ht="17.45" customHeight="1" x14ac:dyDescent="0.25">
      <c r="A404" s="257">
        <f t="shared" si="63"/>
        <v>2</v>
      </c>
      <c r="B404" s="257">
        <f t="shared" si="64"/>
        <v>2019</v>
      </c>
      <c r="C404" s="9">
        <f t="shared" si="61"/>
        <v>43500</v>
      </c>
      <c r="D404" s="275">
        <v>0.21299999999999999</v>
      </c>
      <c r="E404" s="286"/>
      <c r="F404" s="275">
        <v>0.25</v>
      </c>
      <c r="G404" s="277"/>
      <c r="H404" s="276">
        <v>0.188</v>
      </c>
      <c r="I404" s="278">
        <v>0.14000000000000001</v>
      </c>
      <c r="J404" s="286"/>
      <c r="K404" s="275">
        <v>0.27300000000000002</v>
      </c>
      <c r="L404" s="276"/>
      <c r="M404" s="293">
        <f t="shared" si="49"/>
        <v>0.21299999999999999</v>
      </c>
      <c r="N404" s="293">
        <f t="shared" si="50"/>
        <v>0.219</v>
      </c>
      <c r="O404" s="293">
        <f t="shared" si="51"/>
        <v>0.14000000000000001</v>
      </c>
      <c r="P404" s="293">
        <f t="shared" si="52"/>
        <v>0.27300000000000002</v>
      </c>
      <c r="Q404" s="257"/>
      <c r="R404" s="265">
        <f t="shared" ref="R404:R408" si="65">AVERAGE(M404:P404)</f>
        <v>0.21125000000000002</v>
      </c>
    </row>
    <row r="405" spans="1:25" ht="17.45" customHeight="1" x14ac:dyDescent="0.25">
      <c r="A405" s="257">
        <f t="shared" si="63"/>
        <v>2</v>
      </c>
      <c r="B405" s="257">
        <f t="shared" si="64"/>
        <v>2019</v>
      </c>
      <c r="C405" s="8">
        <f t="shared" si="61"/>
        <v>43501</v>
      </c>
      <c r="D405" s="260"/>
      <c r="E405" s="285">
        <v>0.72019999999999995</v>
      </c>
      <c r="F405" s="260"/>
      <c r="G405" s="262">
        <v>0.32500000000000001</v>
      </c>
      <c r="H405" s="261"/>
      <c r="I405" s="263"/>
      <c r="J405" s="285">
        <v>0.26300000000000001</v>
      </c>
      <c r="K405" s="260"/>
      <c r="L405" s="261">
        <v>0.35799999999999998</v>
      </c>
      <c r="M405" s="293">
        <f t="shared" si="49"/>
        <v>0.72019999999999995</v>
      </c>
      <c r="N405" s="293">
        <f t="shared" si="50"/>
        <v>0.32500000000000001</v>
      </c>
      <c r="O405" s="293">
        <f t="shared" si="51"/>
        <v>0.26300000000000001</v>
      </c>
      <c r="P405" s="293">
        <f t="shared" si="52"/>
        <v>0.35799999999999998</v>
      </c>
      <c r="Q405" s="257"/>
      <c r="R405" s="265">
        <f t="shared" si="65"/>
        <v>0.41654999999999998</v>
      </c>
    </row>
    <row r="406" spans="1:25" ht="17.45" customHeight="1" x14ac:dyDescent="0.25">
      <c r="A406" s="257">
        <f t="shared" si="63"/>
        <v>2</v>
      </c>
      <c r="B406" s="257">
        <f t="shared" si="64"/>
        <v>2019</v>
      </c>
      <c r="C406" s="8">
        <f t="shared" si="61"/>
        <v>43502</v>
      </c>
      <c r="D406" s="260">
        <v>0.59440000000000004</v>
      </c>
      <c r="E406" s="285"/>
      <c r="F406" s="260">
        <v>0.71260000000000001</v>
      </c>
      <c r="G406" s="262"/>
      <c r="H406" s="261"/>
      <c r="I406" s="263">
        <v>0.71150000000000002</v>
      </c>
      <c r="J406" s="285"/>
      <c r="K406" s="260">
        <v>0.62509999999999999</v>
      </c>
      <c r="L406" s="261"/>
      <c r="M406" s="293">
        <f t="shared" si="49"/>
        <v>0.59440000000000004</v>
      </c>
      <c r="N406" s="293">
        <f t="shared" si="50"/>
        <v>0.71260000000000001</v>
      </c>
      <c r="O406" s="293">
        <f t="shared" si="51"/>
        <v>0.71150000000000002</v>
      </c>
      <c r="P406" s="293">
        <f t="shared" si="52"/>
        <v>0.62509999999999999</v>
      </c>
      <c r="Q406" s="257"/>
      <c r="R406" s="265">
        <f t="shared" si="65"/>
        <v>0.66090000000000004</v>
      </c>
    </row>
    <row r="407" spans="1:25" ht="17.45" customHeight="1" x14ac:dyDescent="0.25">
      <c r="A407" s="257">
        <f t="shared" si="63"/>
        <v>2</v>
      </c>
      <c r="B407" s="257">
        <f t="shared" si="64"/>
        <v>2019</v>
      </c>
      <c r="C407" s="8">
        <f t="shared" si="61"/>
        <v>43503</v>
      </c>
      <c r="D407" s="260"/>
      <c r="E407" s="285">
        <v>0.74399999999999999</v>
      </c>
      <c r="F407" s="260"/>
      <c r="G407" s="262">
        <v>0.98</v>
      </c>
      <c r="H407" s="261"/>
      <c r="I407" s="263"/>
      <c r="J407" s="285">
        <v>0.88390000000000002</v>
      </c>
      <c r="K407" s="260"/>
      <c r="L407" s="261">
        <v>0.77700000000000002</v>
      </c>
      <c r="M407" s="293">
        <f t="shared" si="49"/>
        <v>0.74399999999999999</v>
      </c>
      <c r="N407" s="293">
        <f t="shared" si="50"/>
        <v>0.98</v>
      </c>
      <c r="O407" s="293">
        <f t="shared" si="51"/>
        <v>0.88390000000000002</v>
      </c>
      <c r="P407" s="293">
        <f t="shared" si="52"/>
        <v>0.77700000000000002</v>
      </c>
      <c r="Q407" s="257"/>
      <c r="R407" s="265">
        <f t="shared" si="65"/>
        <v>0.846225</v>
      </c>
    </row>
    <row r="408" spans="1:25" ht="17.45" customHeight="1" x14ac:dyDescent="0.25">
      <c r="A408" s="257">
        <f t="shared" si="63"/>
        <v>2</v>
      </c>
      <c r="B408" s="257">
        <f t="shared" si="64"/>
        <v>2019</v>
      </c>
      <c r="C408" s="8">
        <f t="shared" si="61"/>
        <v>43504</v>
      </c>
      <c r="D408" s="260">
        <v>0.6875</v>
      </c>
      <c r="E408" s="285"/>
      <c r="F408" s="260"/>
      <c r="G408" s="262"/>
      <c r="H408" s="261">
        <v>0.77170000000000005</v>
      </c>
      <c r="I408" s="263">
        <v>1.1000000000000001</v>
      </c>
      <c r="J408" s="285"/>
      <c r="K408" s="260">
        <v>0.74609999999999999</v>
      </c>
      <c r="L408" s="261"/>
      <c r="M408" s="293">
        <f t="shared" si="49"/>
        <v>0.6875</v>
      </c>
      <c r="N408" s="293">
        <f t="shared" si="50"/>
        <v>0.77170000000000005</v>
      </c>
      <c r="O408" s="293">
        <f t="shared" si="51"/>
        <v>1.1000000000000001</v>
      </c>
      <c r="P408" s="293">
        <f t="shared" si="52"/>
        <v>0.74609999999999999</v>
      </c>
      <c r="Q408" s="257"/>
      <c r="R408" s="265">
        <f t="shared" si="65"/>
        <v>0.82632499999999998</v>
      </c>
      <c r="S408" s="296">
        <f>AVERAGE(L404:O408)</f>
        <v>0.60004705882352938</v>
      </c>
      <c r="T408" s="296"/>
    </row>
    <row r="409" spans="1:25" ht="17.45" customHeight="1" x14ac:dyDescent="0.25">
      <c r="A409" s="257">
        <f t="shared" si="63"/>
        <v>2</v>
      </c>
      <c r="B409" s="257">
        <f t="shared" si="64"/>
        <v>2019</v>
      </c>
      <c r="C409" s="435">
        <f t="shared" si="61"/>
        <v>43505</v>
      </c>
      <c r="D409" s="434"/>
      <c r="E409" s="439">
        <v>0.498</v>
      </c>
      <c r="F409" s="434"/>
      <c r="G409" s="438">
        <v>0.50349999999999995</v>
      </c>
      <c r="H409" s="436"/>
      <c r="I409" s="437"/>
      <c r="J409" s="439">
        <v>0.34689999999999999</v>
      </c>
      <c r="K409" s="434"/>
      <c r="L409" s="436">
        <v>0.44059999999999999</v>
      </c>
      <c r="M409" s="440">
        <f t="shared" si="49"/>
        <v>0.498</v>
      </c>
      <c r="N409" s="440">
        <f t="shared" si="50"/>
        <v>0.50349999999999995</v>
      </c>
      <c r="O409" s="440">
        <f t="shared" si="51"/>
        <v>0.34689999999999999</v>
      </c>
      <c r="P409" s="440">
        <f t="shared" si="52"/>
        <v>0.44059999999999999</v>
      </c>
      <c r="Q409" s="442">
        <f>AVERAGE(M409:P409)</f>
        <v>0.44725000000000004</v>
      </c>
      <c r="R409" s="445"/>
      <c r="S409" s="441"/>
      <c r="T409" s="441"/>
    </row>
    <row r="410" spans="1:25" ht="17.45" customHeight="1" x14ac:dyDescent="0.25">
      <c r="A410" s="257">
        <f t="shared" si="63"/>
        <v>2</v>
      </c>
      <c r="B410" s="257">
        <f t="shared" si="64"/>
        <v>2019</v>
      </c>
      <c r="C410" s="435">
        <f t="shared" si="61"/>
        <v>43506</v>
      </c>
      <c r="D410" s="434">
        <v>0.4027</v>
      </c>
      <c r="E410" s="439"/>
      <c r="F410" s="434">
        <v>0.37490000000000001</v>
      </c>
      <c r="G410" s="438"/>
      <c r="H410" s="436">
        <v>0.3972</v>
      </c>
      <c r="I410" s="437">
        <v>0.3</v>
      </c>
      <c r="J410" s="439"/>
      <c r="K410" s="434">
        <v>0.43180000000000002</v>
      </c>
      <c r="L410" s="436"/>
      <c r="M410" s="440">
        <f t="shared" si="49"/>
        <v>0.4027</v>
      </c>
      <c r="N410" s="440">
        <f t="shared" si="50"/>
        <v>0.38605</v>
      </c>
      <c r="O410" s="440">
        <f t="shared" si="51"/>
        <v>0.3</v>
      </c>
      <c r="P410" s="440">
        <f t="shared" si="52"/>
        <v>0.43180000000000002</v>
      </c>
      <c r="Q410" s="442">
        <f>AVERAGE(M410:P410)</f>
        <v>0.38013750000000002</v>
      </c>
      <c r="R410" s="445"/>
      <c r="S410" s="504">
        <f>AVERAGE(L409:O410)</f>
        <v>0.41110714285714284</v>
      </c>
      <c r="T410" s="504"/>
    </row>
    <row r="411" spans="1:25" ht="17.45" customHeight="1" x14ac:dyDescent="0.25">
      <c r="A411" s="257">
        <f t="shared" si="63"/>
        <v>2</v>
      </c>
      <c r="B411" s="257">
        <f t="shared" si="64"/>
        <v>2019</v>
      </c>
      <c r="C411" s="8">
        <f t="shared" si="61"/>
        <v>43507</v>
      </c>
      <c r="D411" s="260"/>
      <c r="E411" s="285">
        <v>0.7339</v>
      </c>
      <c r="F411" s="260"/>
      <c r="G411" s="262">
        <v>0.54679999999999995</v>
      </c>
      <c r="H411" s="261"/>
      <c r="I411" s="263"/>
      <c r="J411" s="285">
        <v>0.72840000000000005</v>
      </c>
      <c r="K411" s="260"/>
      <c r="L411" s="261">
        <v>0.5786</v>
      </c>
      <c r="M411" s="293">
        <f t="shared" si="49"/>
        <v>0.7339</v>
      </c>
      <c r="N411" s="293">
        <f t="shared" si="50"/>
        <v>0.54679999999999995</v>
      </c>
      <c r="O411" s="293">
        <f t="shared" si="51"/>
        <v>0.72840000000000005</v>
      </c>
      <c r="P411" s="293">
        <f t="shared" si="52"/>
        <v>0.5786</v>
      </c>
      <c r="Q411" s="257"/>
      <c r="R411" s="265">
        <f t="shared" ref="R411:R415" si="66">AVERAGE(M411:P411)</f>
        <v>0.64692499999999997</v>
      </c>
    </row>
    <row r="412" spans="1:25" ht="17.45" customHeight="1" x14ac:dyDescent="0.25">
      <c r="A412" s="257">
        <f t="shared" si="63"/>
        <v>2</v>
      </c>
      <c r="B412" s="257">
        <f t="shared" si="64"/>
        <v>2019</v>
      </c>
      <c r="C412" s="8">
        <f t="shared" si="61"/>
        <v>43508</v>
      </c>
      <c r="D412" s="260">
        <v>1.0680000000000001</v>
      </c>
      <c r="E412" s="285"/>
      <c r="F412" s="260">
        <v>1.026</v>
      </c>
      <c r="G412" s="262"/>
      <c r="H412" s="261"/>
      <c r="I412" s="263">
        <v>0.78049999999999997</v>
      </c>
      <c r="J412" s="285"/>
      <c r="K412" s="260">
        <v>0.85489999999999999</v>
      </c>
      <c r="L412" s="261"/>
      <c r="M412" s="293">
        <f t="shared" si="49"/>
        <v>1.0680000000000001</v>
      </c>
      <c r="N412" s="293">
        <f t="shared" si="50"/>
        <v>1.026</v>
      </c>
      <c r="O412" s="293">
        <f t="shared" si="51"/>
        <v>0.78049999999999997</v>
      </c>
      <c r="P412" s="293">
        <f t="shared" si="52"/>
        <v>0.85489999999999999</v>
      </c>
      <c r="Q412" s="257"/>
      <c r="R412" s="265">
        <f t="shared" si="66"/>
        <v>0.93235000000000001</v>
      </c>
    </row>
    <row r="413" spans="1:25" ht="17.45" customHeight="1" x14ac:dyDescent="0.25">
      <c r="A413" s="257">
        <f t="shared" si="63"/>
        <v>2</v>
      </c>
      <c r="B413" s="257">
        <f t="shared" si="64"/>
        <v>2019</v>
      </c>
      <c r="C413" s="8">
        <f t="shared" si="61"/>
        <v>43509</v>
      </c>
      <c r="D413" s="260"/>
      <c r="E413" s="285">
        <v>0.70399999999999996</v>
      </c>
      <c r="F413" s="260"/>
      <c r="G413" s="262">
        <v>1.0720000000000001</v>
      </c>
      <c r="H413" s="261"/>
      <c r="I413" s="263"/>
      <c r="J413" s="285">
        <v>0.79849999999999999</v>
      </c>
      <c r="K413" s="260"/>
      <c r="L413" s="261">
        <v>0.65700000000000003</v>
      </c>
      <c r="M413" s="293">
        <f t="shared" si="49"/>
        <v>0.70399999999999996</v>
      </c>
      <c r="N413" s="293">
        <f t="shared" si="50"/>
        <v>1.0720000000000001</v>
      </c>
      <c r="O413" s="293">
        <f t="shared" si="51"/>
        <v>0.79849999999999999</v>
      </c>
      <c r="P413" s="293">
        <f t="shared" si="52"/>
        <v>0.65700000000000003</v>
      </c>
      <c r="Q413" s="257"/>
      <c r="R413" s="265">
        <f t="shared" si="66"/>
        <v>0.80787500000000001</v>
      </c>
    </row>
    <row r="414" spans="1:25" ht="17.45" customHeight="1" x14ac:dyDescent="0.25">
      <c r="A414" s="257">
        <f t="shared" si="63"/>
        <v>2</v>
      </c>
      <c r="B414" s="257">
        <f t="shared" si="64"/>
        <v>2019</v>
      </c>
      <c r="C414" s="8">
        <f t="shared" si="61"/>
        <v>43510</v>
      </c>
      <c r="D414" s="260">
        <v>0.29249999999999998</v>
      </c>
      <c r="E414" s="285"/>
      <c r="F414" s="260"/>
      <c r="G414" s="262"/>
      <c r="H414" s="261">
        <v>0.19539999999999999</v>
      </c>
      <c r="I414" s="263">
        <v>0.18110000000000001</v>
      </c>
      <c r="J414" s="285"/>
      <c r="K414" s="260">
        <v>0.30959999999999999</v>
      </c>
      <c r="L414" s="261"/>
      <c r="M414" s="293">
        <f t="shared" si="49"/>
        <v>0.29249999999999998</v>
      </c>
      <c r="N414" s="293">
        <f t="shared" si="50"/>
        <v>0.19539999999999999</v>
      </c>
      <c r="O414" s="293">
        <f t="shared" si="51"/>
        <v>0.18110000000000001</v>
      </c>
      <c r="P414" s="293">
        <f t="shared" si="52"/>
        <v>0.30959999999999999</v>
      </c>
      <c r="Q414" s="257"/>
      <c r="R414" s="265">
        <f t="shared" si="66"/>
        <v>0.24465000000000001</v>
      </c>
    </row>
    <row r="415" spans="1:25" ht="17.45" customHeight="1" x14ac:dyDescent="0.25">
      <c r="A415" s="257">
        <f t="shared" si="63"/>
        <v>2</v>
      </c>
      <c r="B415" s="257">
        <f t="shared" si="64"/>
        <v>2019</v>
      </c>
      <c r="C415" s="8">
        <f t="shared" si="61"/>
        <v>43511</v>
      </c>
      <c r="D415" s="260"/>
      <c r="E415" s="285">
        <v>0.52200000000000002</v>
      </c>
      <c r="F415" s="260"/>
      <c r="G415" s="262">
        <v>0.45</v>
      </c>
      <c r="H415" s="261"/>
      <c r="I415" s="263"/>
      <c r="J415" s="285">
        <v>0.34200000000000003</v>
      </c>
      <c r="K415" s="260"/>
      <c r="L415" s="261">
        <v>0.44600000000000001</v>
      </c>
      <c r="M415" s="293">
        <f t="shared" ref="M415:M427" si="67">IFERROR(AVERAGE(D415:E415),"")</f>
        <v>0.52200000000000002</v>
      </c>
      <c r="N415" s="293">
        <f t="shared" ref="N415:N427" si="68">IFERROR(AVERAGE(F415:H415),"")</f>
        <v>0.45</v>
      </c>
      <c r="O415" s="293">
        <f t="shared" ref="O415:O427" si="69">IFERROR(AVERAGE(I415:J415),"")</f>
        <v>0.34200000000000003</v>
      </c>
      <c r="P415" s="293">
        <f t="shared" ref="P415:P427" si="70">IFERROR(AVERAGE(K415:L415),"")</f>
        <v>0.44600000000000001</v>
      </c>
      <c r="Q415" s="257"/>
      <c r="R415" s="265">
        <f t="shared" si="66"/>
        <v>0.44</v>
      </c>
      <c r="S415" s="296">
        <f>AVERAGE(L411:O415)</f>
        <v>0.61792777777777774</v>
      </c>
      <c r="T415" s="296"/>
    </row>
    <row r="416" spans="1:25" ht="17.45" customHeight="1" x14ac:dyDescent="0.25">
      <c r="A416" s="257">
        <f t="shared" si="63"/>
        <v>2</v>
      </c>
      <c r="B416" s="257">
        <f t="shared" si="64"/>
        <v>2019</v>
      </c>
      <c r="C416" s="435">
        <f t="shared" si="61"/>
        <v>43512</v>
      </c>
      <c r="D416" s="434">
        <v>0.35620000000000002</v>
      </c>
      <c r="E416" s="439"/>
      <c r="F416" s="434">
        <v>0.47710000000000002</v>
      </c>
      <c r="G416" s="438"/>
      <c r="H416" s="436">
        <v>0.4012</v>
      </c>
      <c r="I416" s="437">
        <v>0.23200000000000001</v>
      </c>
      <c r="J416" s="439"/>
      <c r="K416" s="434">
        <v>0.36909999999999998</v>
      </c>
      <c r="L416" s="436"/>
      <c r="M416" s="440">
        <f t="shared" si="67"/>
        <v>0.35620000000000002</v>
      </c>
      <c r="N416" s="440">
        <f t="shared" si="68"/>
        <v>0.43915000000000004</v>
      </c>
      <c r="O416" s="440">
        <f t="shared" si="69"/>
        <v>0.23200000000000001</v>
      </c>
      <c r="P416" s="440">
        <f t="shared" si="70"/>
        <v>0.36909999999999998</v>
      </c>
      <c r="Q416" s="442">
        <f>AVERAGE(M416:P416)</f>
        <v>0.34911249999999999</v>
      </c>
      <c r="R416" s="445"/>
      <c r="S416" s="441"/>
      <c r="T416" s="441"/>
    </row>
    <row r="417" spans="1:25" ht="17.45" customHeight="1" x14ac:dyDescent="0.25">
      <c r="A417" s="257">
        <f t="shared" si="63"/>
        <v>2</v>
      </c>
      <c r="B417" s="257">
        <f t="shared" si="64"/>
        <v>2019</v>
      </c>
      <c r="C417" s="435">
        <f t="shared" si="61"/>
        <v>43513</v>
      </c>
      <c r="D417" s="434"/>
      <c r="E417" s="439">
        <v>0.47499999999999998</v>
      </c>
      <c r="F417" s="434"/>
      <c r="G417" s="438">
        <v>0.56799999999999995</v>
      </c>
      <c r="H417" s="436"/>
      <c r="I417" s="437"/>
      <c r="J417" s="439">
        <v>0.25900000000000001</v>
      </c>
      <c r="K417" s="434"/>
      <c r="L417" s="436">
        <v>0.42699999999999999</v>
      </c>
      <c r="M417" s="440">
        <f t="shared" si="67"/>
        <v>0.47499999999999998</v>
      </c>
      <c r="N417" s="440">
        <f t="shared" si="68"/>
        <v>0.56799999999999995</v>
      </c>
      <c r="O417" s="440">
        <f t="shared" si="69"/>
        <v>0.25900000000000001</v>
      </c>
      <c r="P417" s="440">
        <f t="shared" si="70"/>
        <v>0.42699999999999999</v>
      </c>
      <c r="Q417" s="442">
        <f>AVERAGE(M417:P417)</f>
        <v>0.43225000000000002</v>
      </c>
      <c r="R417" s="445"/>
      <c r="S417" s="504">
        <f>AVERAGE(L416:O417)</f>
        <v>0.39376428571428568</v>
      </c>
      <c r="T417" s="504"/>
    </row>
    <row r="418" spans="1:25" ht="17.45" customHeight="1" x14ac:dyDescent="0.25">
      <c r="A418" s="257">
        <f t="shared" si="63"/>
        <v>2</v>
      </c>
      <c r="B418" s="257">
        <f t="shared" si="64"/>
        <v>2019</v>
      </c>
      <c r="C418" s="8">
        <f t="shared" si="61"/>
        <v>43514</v>
      </c>
      <c r="D418" s="260">
        <v>0.747</v>
      </c>
      <c r="E418" s="285"/>
      <c r="F418" s="260">
        <v>0.83099999999999996</v>
      </c>
      <c r="G418" s="262"/>
      <c r="H418" s="261"/>
      <c r="I418" s="263">
        <v>0.74399999999999999</v>
      </c>
      <c r="J418" s="285"/>
      <c r="K418" s="260">
        <v>0.71599999999999997</v>
      </c>
      <c r="L418" s="261"/>
      <c r="M418" s="293">
        <f t="shared" si="67"/>
        <v>0.747</v>
      </c>
      <c r="N418" s="293">
        <f t="shared" si="68"/>
        <v>0.83099999999999996</v>
      </c>
      <c r="O418" s="293">
        <f t="shared" si="69"/>
        <v>0.74399999999999999</v>
      </c>
      <c r="P418" s="293">
        <f t="shared" si="70"/>
        <v>0.71599999999999997</v>
      </c>
      <c r="Q418" s="257"/>
      <c r="R418" s="265">
        <f t="shared" ref="R418:R422" si="71">AVERAGE(M418:P418)</f>
        <v>0.75950000000000006</v>
      </c>
    </row>
    <row r="419" spans="1:25" ht="17.45" customHeight="1" x14ac:dyDescent="0.25">
      <c r="A419" s="257">
        <f t="shared" si="63"/>
        <v>2</v>
      </c>
      <c r="B419" s="257">
        <f t="shared" si="64"/>
        <v>2019</v>
      </c>
      <c r="C419" s="8">
        <f t="shared" si="61"/>
        <v>43515</v>
      </c>
      <c r="D419" s="260"/>
      <c r="E419" s="285">
        <v>0.75880000000000003</v>
      </c>
      <c r="F419" s="260"/>
      <c r="G419" s="262">
        <v>0.80310000000000004</v>
      </c>
      <c r="H419" s="261"/>
      <c r="I419" s="263"/>
      <c r="J419" s="285">
        <v>0.83530000000000004</v>
      </c>
      <c r="K419" s="260"/>
      <c r="L419" s="261">
        <v>0.65169999999999995</v>
      </c>
      <c r="M419" s="293">
        <f t="shared" si="67"/>
        <v>0.75880000000000003</v>
      </c>
      <c r="N419" s="293">
        <f t="shared" si="68"/>
        <v>0.80310000000000004</v>
      </c>
      <c r="O419" s="293">
        <f t="shared" si="69"/>
        <v>0.83530000000000004</v>
      </c>
      <c r="P419" s="293">
        <f t="shared" si="70"/>
        <v>0.65169999999999995</v>
      </c>
      <c r="Q419" s="257"/>
      <c r="R419" s="265">
        <f t="shared" si="71"/>
        <v>0.76222500000000004</v>
      </c>
    </row>
    <row r="420" spans="1:25" ht="17.45" customHeight="1" x14ac:dyDescent="0.25">
      <c r="A420" s="257">
        <f t="shared" si="63"/>
        <v>2</v>
      </c>
      <c r="B420" s="257">
        <f t="shared" si="64"/>
        <v>2019</v>
      </c>
      <c r="C420" s="8">
        <f t="shared" si="61"/>
        <v>43516</v>
      </c>
      <c r="D420" s="260">
        <v>0.65139999999999998</v>
      </c>
      <c r="E420" s="285"/>
      <c r="F420" s="260"/>
      <c r="G420" s="262"/>
      <c r="H420" s="261">
        <v>0.77080000000000004</v>
      </c>
      <c r="I420" s="263">
        <v>0.72729999999999995</v>
      </c>
      <c r="J420" s="285"/>
      <c r="K420" s="260">
        <v>0.68300000000000005</v>
      </c>
      <c r="L420" s="261"/>
      <c r="M420" s="293">
        <f t="shared" si="67"/>
        <v>0.65139999999999998</v>
      </c>
      <c r="N420" s="293">
        <f t="shared" si="68"/>
        <v>0.77080000000000004</v>
      </c>
      <c r="O420" s="293">
        <f t="shared" si="69"/>
        <v>0.72729999999999995</v>
      </c>
      <c r="P420" s="293">
        <f t="shared" si="70"/>
        <v>0.68300000000000005</v>
      </c>
      <c r="Q420" s="257"/>
      <c r="R420" s="265">
        <f t="shared" si="71"/>
        <v>0.70812500000000012</v>
      </c>
    </row>
    <row r="421" spans="1:25" ht="17.45" customHeight="1" x14ac:dyDescent="0.25">
      <c r="A421" s="257">
        <f t="shared" si="63"/>
        <v>2</v>
      </c>
      <c r="B421" s="257">
        <f t="shared" si="64"/>
        <v>2019</v>
      </c>
      <c r="C421" s="8">
        <f t="shared" si="61"/>
        <v>43517</v>
      </c>
      <c r="D421" s="260"/>
      <c r="E421" s="285">
        <v>0.51600000000000001</v>
      </c>
      <c r="F421" s="260"/>
      <c r="G421" s="262">
        <v>0.63800000000000001</v>
      </c>
      <c r="H421" s="261"/>
      <c r="I421" s="263"/>
      <c r="J421" s="285">
        <v>0.60729999999999995</v>
      </c>
      <c r="K421" s="260"/>
      <c r="L421" s="261">
        <v>0.53400000000000003</v>
      </c>
      <c r="M421" s="293">
        <f t="shared" si="67"/>
        <v>0.51600000000000001</v>
      </c>
      <c r="N421" s="293">
        <f t="shared" si="68"/>
        <v>0.63800000000000001</v>
      </c>
      <c r="O421" s="293">
        <f t="shared" si="69"/>
        <v>0.60729999999999995</v>
      </c>
      <c r="P421" s="293">
        <f t="shared" si="70"/>
        <v>0.53400000000000003</v>
      </c>
      <c r="Q421" s="257"/>
      <c r="R421" s="265">
        <f t="shared" si="71"/>
        <v>0.57382500000000003</v>
      </c>
    </row>
    <row r="422" spans="1:25" ht="17.45" customHeight="1" x14ac:dyDescent="0.25">
      <c r="A422" s="257">
        <f t="shared" si="63"/>
        <v>2</v>
      </c>
      <c r="B422" s="257">
        <f t="shared" si="64"/>
        <v>2019</v>
      </c>
      <c r="C422" s="9">
        <f t="shared" si="61"/>
        <v>43518</v>
      </c>
      <c r="D422" s="275">
        <v>0.82</v>
      </c>
      <c r="E422" s="286"/>
      <c r="F422" s="275">
        <v>0.84399999999999997</v>
      </c>
      <c r="G422" s="277"/>
      <c r="H422" s="276">
        <v>0.90100000000000002</v>
      </c>
      <c r="I422" s="278">
        <v>0.76300000000000001</v>
      </c>
      <c r="J422" s="286"/>
      <c r="K422" s="275">
        <v>0.86</v>
      </c>
      <c r="L422" s="276"/>
      <c r="M422" s="293">
        <f t="shared" si="67"/>
        <v>0.82</v>
      </c>
      <c r="N422" s="293">
        <f t="shared" si="68"/>
        <v>0.87250000000000005</v>
      </c>
      <c r="O422" s="293">
        <f t="shared" si="69"/>
        <v>0.76300000000000001</v>
      </c>
      <c r="P422" s="293">
        <f t="shared" si="70"/>
        <v>0.86</v>
      </c>
      <c r="Q422" s="257"/>
      <c r="R422" s="265">
        <f t="shared" si="71"/>
        <v>0.82887499999999992</v>
      </c>
      <c r="S422" s="296">
        <f>AVERAGE(L418:O422)</f>
        <v>0.72183529411764713</v>
      </c>
      <c r="T422" s="296"/>
    </row>
    <row r="423" spans="1:25" ht="17.45" customHeight="1" x14ac:dyDescent="0.25">
      <c r="A423" s="257">
        <f t="shared" si="63"/>
        <v>2</v>
      </c>
      <c r="B423" s="257">
        <f t="shared" si="64"/>
        <v>2019</v>
      </c>
      <c r="C423" s="435">
        <f t="shared" si="61"/>
        <v>43519</v>
      </c>
      <c r="D423" s="434"/>
      <c r="E423" s="439">
        <v>0.6744</v>
      </c>
      <c r="F423" s="434"/>
      <c r="G423" s="438">
        <v>0.80089999999999995</v>
      </c>
      <c r="H423" s="436"/>
      <c r="I423" s="437"/>
      <c r="J423" s="439">
        <v>0.56040000000000001</v>
      </c>
      <c r="K423" s="434"/>
      <c r="L423" s="436">
        <v>0.90810000000000002</v>
      </c>
      <c r="M423" s="440">
        <f t="shared" si="67"/>
        <v>0.6744</v>
      </c>
      <c r="N423" s="440">
        <f t="shared" si="68"/>
        <v>0.80089999999999995</v>
      </c>
      <c r="O423" s="440">
        <f t="shared" si="69"/>
        <v>0.56040000000000001</v>
      </c>
      <c r="P423" s="440">
        <f t="shared" si="70"/>
        <v>0.90810000000000002</v>
      </c>
      <c r="Q423" s="442">
        <f>AVERAGE(M423:P423)</f>
        <v>0.73594999999999999</v>
      </c>
      <c r="R423" s="445"/>
      <c r="S423" s="441"/>
      <c r="T423" s="441"/>
    </row>
    <row r="424" spans="1:25" ht="17.45" customHeight="1" x14ac:dyDescent="0.25">
      <c r="A424" s="257">
        <f t="shared" si="63"/>
        <v>2</v>
      </c>
      <c r="B424" s="257">
        <f t="shared" si="64"/>
        <v>2019</v>
      </c>
      <c r="C424" s="435">
        <f t="shared" si="61"/>
        <v>43520</v>
      </c>
      <c r="D424" s="434">
        <v>0.59</v>
      </c>
      <c r="E424" s="439"/>
      <c r="F424" s="434">
        <v>0.55200000000000005</v>
      </c>
      <c r="G424" s="438"/>
      <c r="H424" s="436"/>
      <c r="I424" s="437">
        <v>0.61</v>
      </c>
      <c r="J424" s="439"/>
      <c r="K424" s="434">
        <v>0.70399999999999996</v>
      </c>
      <c r="L424" s="436"/>
      <c r="M424" s="440">
        <f t="shared" si="67"/>
        <v>0.59</v>
      </c>
      <c r="N424" s="440">
        <f t="shared" si="68"/>
        <v>0.55200000000000005</v>
      </c>
      <c r="O424" s="440">
        <f t="shared" si="69"/>
        <v>0.61</v>
      </c>
      <c r="P424" s="440">
        <f t="shared" si="70"/>
        <v>0.70399999999999996</v>
      </c>
      <c r="Q424" s="442">
        <f>AVERAGE(M424:P424)</f>
        <v>0.61399999999999988</v>
      </c>
      <c r="R424" s="445"/>
      <c r="S424" s="504">
        <f>AVERAGE(L423:O424)</f>
        <v>0.67082857142857144</v>
      </c>
      <c r="T424" s="504"/>
    </row>
    <row r="425" spans="1:25" ht="17.45" customHeight="1" x14ac:dyDescent="0.25">
      <c r="A425" s="257">
        <f t="shared" si="63"/>
        <v>2</v>
      </c>
      <c r="B425" s="257">
        <f t="shared" si="64"/>
        <v>2019</v>
      </c>
      <c r="C425" s="8">
        <f t="shared" si="61"/>
        <v>43521</v>
      </c>
      <c r="D425" s="260"/>
      <c r="E425" s="285">
        <v>0.87090000000000001</v>
      </c>
      <c r="F425" s="260"/>
      <c r="G425" s="262">
        <v>1.0649999999999999</v>
      </c>
      <c r="H425" s="261"/>
      <c r="I425" s="263"/>
      <c r="J425" s="285">
        <v>1.0249999999999999</v>
      </c>
      <c r="K425" s="260"/>
      <c r="L425" s="261">
        <v>1.0129999999999999</v>
      </c>
      <c r="M425" s="293">
        <f t="shared" si="67"/>
        <v>0.87090000000000001</v>
      </c>
      <c r="N425" s="293">
        <f t="shared" si="68"/>
        <v>1.0649999999999999</v>
      </c>
      <c r="O425" s="293">
        <f t="shared" si="69"/>
        <v>1.0249999999999999</v>
      </c>
      <c r="P425" s="293">
        <f t="shared" si="70"/>
        <v>1.0129999999999999</v>
      </c>
      <c r="Q425" s="257"/>
      <c r="R425" s="265">
        <f t="shared" ref="R425:R429" si="72">AVERAGE(M425:P425)</f>
        <v>0.99347499999999989</v>
      </c>
    </row>
    <row r="426" spans="1:25" ht="17.45" customHeight="1" x14ac:dyDescent="0.25">
      <c r="A426" s="257">
        <f t="shared" si="63"/>
        <v>2</v>
      </c>
      <c r="B426" s="257">
        <f t="shared" si="64"/>
        <v>2019</v>
      </c>
      <c r="C426" s="8">
        <f t="shared" si="61"/>
        <v>43522</v>
      </c>
      <c r="D426" s="260">
        <v>1.024</v>
      </c>
      <c r="E426" s="285"/>
      <c r="F426" s="260"/>
      <c r="G426" s="262"/>
      <c r="H426" s="261">
        <v>1.149</v>
      </c>
      <c r="I426" s="263">
        <v>1.0720000000000001</v>
      </c>
      <c r="J426" s="285"/>
      <c r="K426" s="260">
        <v>1.1200000000000001</v>
      </c>
      <c r="L426" s="261"/>
      <c r="M426" s="293">
        <f t="shared" si="67"/>
        <v>1.024</v>
      </c>
      <c r="N426" s="293">
        <f t="shared" si="68"/>
        <v>1.149</v>
      </c>
      <c r="O426" s="293">
        <f t="shared" si="69"/>
        <v>1.0720000000000001</v>
      </c>
      <c r="P426" s="293">
        <f t="shared" si="70"/>
        <v>1.1200000000000001</v>
      </c>
      <c r="Q426" s="257"/>
      <c r="R426" s="265">
        <f t="shared" si="72"/>
        <v>1.0912500000000001</v>
      </c>
      <c r="U426" s="299" t="s">
        <v>64</v>
      </c>
      <c r="V426" s="299">
        <v>2019</v>
      </c>
      <c r="W426" s="300"/>
      <c r="X426" s="300"/>
      <c r="Y426" s="300"/>
    </row>
    <row r="427" spans="1:25" ht="17.45" customHeight="1" x14ac:dyDescent="0.25">
      <c r="A427" s="257">
        <f t="shared" si="63"/>
        <v>2</v>
      </c>
      <c r="B427" s="257">
        <f t="shared" si="64"/>
        <v>2019</v>
      </c>
      <c r="C427" s="8">
        <f t="shared" si="61"/>
        <v>43523</v>
      </c>
      <c r="D427" s="260"/>
      <c r="E427" s="285">
        <v>0.79200000000000004</v>
      </c>
      <c r="F427" s="260"/>
      <c r="G427" s="262">
        <v>1.004</v>
      </c>
      <c r="H427" s="261"/>
      <c r="I427" s="263"/>
      <c r="J427" s="285">
        <v>0.76729999999999998</v>
      </c>
      <c r="K427" s="260"/>
      <c r="L427" s="261">
        <v>0.8</v>
      </c>
      <c r="M427" s="293">
        <f t="shared" si="67"/>
        <v>0.79200000000000004</v>
      </c>
      <c r="N427" s="293">
        <f t="shared" si="68"/>
        <v>1.004</v>
      </c>
      <c r="O427" s="293">
        <f t="shared" si="69"/>
        <v>0.76729999999999998</v>
      </c>
      <c r="P427" s="293">
        <f t="shared" si="70"/>
        <v>0.8</v>
      </c>
      <c r="Q427" s="257"/>
      <c r="R427" s="265">
        <f t="shared" si="72"/>
        <v>0.84082499999999993</v>
      </c>
      <c r="U427" s="301" t="s">
        <v>35</v>
      </c>
      <c r="V427" s="301" t="s">
        <v>1</v>
      </c>
      <c r="W427" s="301" t="s">
        <v>2</v>
      </c>
      <c r="X427" s="301" t="s">
        <v>9</v>
      </c>
      <c r="Y427" s="301" t="s">
        <v>12</v>
      </c>
    </row>
    <row r="428" spans="1:25" ht="17.45" customHeight="1" x14ac:dyDescent="0.25">
      <c r="A428" s="257">
        <f t="shared" si="63"/>
        <v>2</v>
      </c>
      <c r="B428" s="257">
        <f t="shared" si="64"/>
        <v>2019</v>
      </c>
      <c r="C428" s="9">
        <f t="shared" si="61"/>
        <v>43524</v>
      </c>
      <c r="D428" s="275">
        <v>0.83499999999999996</v>
      </c>
      <c r="E428" s="286"/>
      <c r="F428" s="275">
        <v>0.79100000000000004</v>
      </c>
      <c r="G428" s="277"/>
      <c r="H428" s="276">
        <v>0.79400000000000004</v>
      </c>
      <c r="I428" s="278">
        <v>0.60899999999999999</v>
      </c>
      <c r="J428" s="286"/>
      <c r="K428" s="275">
        <v>0.68700000000000006</v>
      </c>
      <c r="L428" s="276"/>
      <c r="M428" s="293">
        <f t="shared" ref="M428:M432" si="73">IFERROR(AVERAGE(D428:E428),"")</f>
        <v>0.83499999999999996</v>
      </c>
      <c r="N428" s="293">
        <f t="shared" ref="N428:N432" si="74">IFERROR(AVERAGE(F428:H428),"")</f>
        <v>0.79249999999999998</v>
      </c>
      <c r="O428" s="293">
        <f t="shared" ref="O428:O432" si="75">IFERROR(AVERAGE(I428:J428),"")</f>
        <v>0.60899999999999999</v>
      </c>
      <c r="P428" s="293">
        <f t="shared" ref="P428:P432" si="76">IFERROR(AVERAGE(K428:L428),"")</f>
        <v>0.68700000000000006</v>
      </c>
      <c r="Q428" s="257"/>
      <c r="R428" s="265">
        <f t="shared" si="72"/>
        <v>0.73087499999999994</v>
      </c>
      <c r="U428" s="302" t="s">
        <v>58</v>
      </c>
      <c r="V428" s="303">
        <f>AVERAGE(D401:E428)</f>
        <v>0.62503214285714304</v>
      </c>
      <c r="W428" s="303">
        <f>AVERAGE(F401:H428)</f>
        <v>0.64321818181818191</v>
      </c>
      <c r="X428" s="303">
        <f>AVERAGE(I401:J428)</f>
        <v>0.58290714285714273</v>
      </c>
      <c r="Y428" s="303">
        <f>AVERAGE(K401:L428)</f>
        <v>0.60734642857142862</v>
      </c>
    </row>
    <row r="429" spans="1:25" ht="17.45" customHeight="1" x14ac:dyDescent="0.25">
      <c r="A429" s="257">
        <f t="shared" si="63"/>
        <v>3</v>
      </c>
      <c r="B429" s="257">
        <f t="shared" si="64"/>
        <v>2019</v>
      </c>
      <c r="C429" s="8">
        <f t="shared" si="61"/>
        <v>43525</v>
      </c>
      <c r="D429" s="260"/>
      <c r="E429" s="285">
        <v>0.76</v>
      </c>
      <c r="F429" s="260"/>
      <c r="G429" s="262">
        <v>1.1279999999999999</v>
      </c>
      <c r="H429" s="261"/>
      <c r="I429" s="263"/>
      <c r="J429" s="285">
        <v>0.61570000000000003</v>
      </c>
      <c r="K429" s="260"/>
      <c r="L429" s="261">
        <v>0.66700000000000004</v>
      </c>
      <c r="M429" s="293">
        <f t="shared" si="73"/>
        <v>0.76</v>
      </c>
      <c r="N429" s="293">
        <f t="shared" si="74"/>
        <v>1.1279999999999999</v>
      </c>
      <c r="O429" s="293">
        <f t="shared" si="75"/>
        <v>0.61570000000000003</v>
      </c>
      <c r="P429" s="293">
        <f t="shared" si="76"/>
        <v>0.66700000000000004</v>
      </c>
      <c r="Q429" s="257"/>
      <c r="R429" s="265">
        <f t="shared" si="72"/>
        <v>0.79267500000000002</v>
      </c>
      <c r="S429" s="296">
        <f>AVERAGE(L425:O429)</f>
        <v>0.88830000000000009</v>
      </c>
      <c r="T429" s="296"/>
      <c r="U429" s="302" t="s">
        <v>59</v>
      </c>
      <c r="V429" s="303">
        <f>MAX(D401:E428)</f>
        <v>1.0680000000000001</v>
      </c>
      <c r="W429" s="303">
        <f>MAX(F401:H428)</f>
        <v>1.149</v>
      </c>
      <c r="X429" s="303">
        <f>MAX(I401:J428)</f>
        <v>1.1000000000000001</v>
      </c>
      <c r="Y429" s="303">
        <f>MAX(K401:L428)</f>
        <v>1.1200000000000001</v>
      </c>
    </row>
    <row r="430" spans="1:25" ht="17.45" customHeight="1" thickBot="1" x14ac:dyDescent="0.3">
      <c r="A430" s="257">
        <f t="shared" si="63"/>
        <v>3</v>
      </c>
      <c r="B430" s="257">
        <f t="shared" si="64"/>
        <v>2019</v>
      </c>
      <c r="C430" s="435">
        <f t="shared" si="61"/>
        <v>43526</v>
      </c>
      <c r="D430" s="434">
        <v>0.27610000000000001</v>
      </c>
      <c r="E430" s="439"/>
      <c r="F430" s="434">
        <v>0.39050000000000001</v>
      </c>
      <c r="G430" s="438"/>
      <c r="H430" s="436"/>
      <c r="I430" s="437">
        <v>0.1792</v>
      </c>
      <c r="J430" s="439"/>
      <c r="K430" s="434">
        <v>0.25390000000000001</v>
      </c>
      <c r="L430" s="436"/>
      <c r="M430" s="440">
        <f t="shared" si="73"/>
        <v>0.27610000000000001</v>
      </c>
      <c r="N430" s="440">
        <f t="shared" si="74"/>
        <v>0.39050000000000001</v>
      </c>
      <c r="O430" s="440">
        <f t="shared" si="75"/>
        <v>0.1792</v>
      </c>
      <c r="P430" s="440">
        <f t="shared" si="76"/>
        <v>0.25390000000000001</v>
      </c>
      <c r="Q430" s="442">
        <f>AVERAGE(M430:P430)</f>
        <v>0.27492500000000003</v>
      </c>
      <c r="R430" s="445"/>
      <c r="S430" s="441"/>
      <c r="T430" s="441"/>
      <c r="U430" s="304" t="s">
        <v>126</v>
      </c>
      <c r="V430" s="305">
        <f>COUNTIF(D401:E428,"&gt;=2.5")</f>
        <v>0</v>
      </c>
      <c r="W430" s="305">
        <f>COUNTIF(F401:G428,"&gt;=2.5")</f>
        <v>0</v>
      </c>
      <c r="X430" s="305">
        <f>COUNTIF(I401:J428,"&gt;=2.5")</f>
        <v>0</v>
      </c>
      <c r="Y430" s="305">
        <f>COUNTIF(I401:J428,"&gt;=2.5")</f>
        <v>0</v>
      </c>
    </row>
    <row r="431" spans="1:25" ht="17.45" customHeight="1" thickBot="1" x14ac:dyDescent="0.3">
      <c r="A431" s="257">
        <f t="shared" si="63"/>
        <v>3</v>
      </c>
      <c r="B431" s="257">
        <f t="shared" si="64"/>
        <v>2019</v>
      </c>
      <c r="C431" s="435">
        <f t="shared" si="61"/>
        <v>43527</v>
      </c>
      <c r="D431" s="434"/>
      <c r="E431" s="439">
        <v>0.496</v>
      </c>
      <c r="F431" s="434"/>
      <c r="G431" s="438">
        <v>0.63890000000000002</v>
      </c>
      <c r="H431" s="436"/>
      <c r="I431" s="437"/>
      <c r="J431" s="439">
        <v>0.1236</v>
      </c>
      <c r="K431" s="434"/>
      <c r="L431" s="436">
        <v>0.2072</v>
      </c>
      <c r="M431" s="440">
        <f t="shared" si="73"/>
        <v>0.496</v>
      </c>
      <c r="N431" s="440">
        <f t="shared" si="74"/>
        <v>0.63890000000000002</v>
      </c>
      <c r="O431" s="440">
        <f t="shared" si="75"/>
        <v>0.1236</v>
      </c>
      <c r="P431" s="440">
        <f t="shared" si="76"/>
        <v>0.2072</v>
      </c>
      <c r="Q431" s="442">
        <f>AVERAGE(M431:P431)</f>
        <v>0.366425</v>
      </c>
      <c r="R431" s="445"/>
      <c r="S431" s="504">
        <f>AVERAGE(L430:O431)</f>
        <v>0.33021428571428574</v>
      </c>
      <c r="T431" s="504"/>
      <c r="Y431" s="136">
        <f>AVERAGE(V428:Y428)</f>
        <v>0.61462597402597408</v>
      </c>
    </row>
    <row r="432" spans="1:25" ht="17.45" customHeight="1" x14ac:dyDescent="0.25">
      <c r="A432" s="257">
        <f t="shared" si="63"/>
        <v>3</v>
      </c>
      <c r="B432" s="257">
        <f t="shared" si="64"/>
        <v>2019</v>
      </c>
      <c r="C432" s="8">
        <f t="shared" si="61"/>
        <v>43528</v>
      </c>
      <c r="D432" s="260">
        <v>0.79049999999999998</v>
      </c>
      <c r="E432" s="285"/>
      <c r="F432" s="260"/>
      <c r="G432" s="262"/>
      <c r="H432" s="261">
        <v>0.58750000000000002</v>
      </c>
      <c r="I432" s="263">
        <v>0.57950000000000002</v>
      </c>
      <c r="J432" s="285"/>
      <c r="K432" s="260">
        <v>0.50900000000000001</v>
      </c>
      <c r="L432" s="261"/>
      <c r="M432" s="293">
        <f t="shared" si="73"/>
        <v>0.79049999999999998</v>
      </c>
      <c r="N432" s="293">
        <f t="shared" si="74"/>
        <v>0.58750000000000002</v>
      </c>
      <c r="O432" s="293">
        <f t="shared" si="75"/>
        <v>0.57950000000000002</v>
      </c>
      <c r="P432" s="293">
        <f t="shared" si="76"/>
        <v>0.50900000000000001</v>
      </c>
      <c r="Q432" s="257"/>
      <c r="R432" s="265">
        <f t="shared" ref="R432:R436" si="77">AVERAGE(M432:P432)</f>
        <v>0.61662499999999998</v>
      </c>
    </row>
    <row r="433" spans="1:20" ht="17.45" customHeight="1" x14ac:dyDescent="0.25">
      <c r="A433" s="257">
        <f t="shared" si="63"/>
        <v>3</v>
      </c>
      <c r="B433" s="257">
        <f t="shared" si="64"/>
        <v>2019</v>
      </c>
      <c r="C433" s="8">
        <f t="shared" si="61"/>
        <v>43529</v>
      </c>
      <c r="D433" s="260"/>
      <c r="E433" s="285">
        <v>0.90700000000000003</v>
      </c>
      <c r="F433" s="260"/>
      <c r="G433" s="262">
        <v>1.093</v>
      </c>
      <c r="H433" s="261"/>
      <c r="I433" s="263"/>
      <c r="J433" s="285">
        <v>1.0069999999999999</v>
      </c>
      <c r="K433" s="260"/>
      <c r="L433" s="261">
        <v>1.004</v>
      </c>
      <c r="M433" s="293">
        <f t="shared" ref="M433:M435" si="78">IFERROR(AVERAGE(D433:E433),"")</f>
        <v>0.90700000000000003</v>
      </c>
      <c r="N433" s="293">
        <f t="shared" ref="N433:N435" si="79">IFERROR(AVERAGE(F433:H433),"")</f>
        <v>1.093</v>
      </c>
      <c r="O433" s="293">
        <f t="shared" ref="O433:O435" si="80">IFERROR(AVERAGE(I433:J433),"")</f>
        <v>1.0069999999999999</v>
      </c>
      <c r="P433" s="293">
        <f t="shared" ref="P433:P435" si="81">IFERROR(AVERAGE(K433:L433),"")</f>
        <v>1.004</v>
      </c>
      <c r="Q433" s="257"/>
      <c r="R433" s="265">
        <f t="shared" si="77"/>
        <v>1.0027499999999998</v>
      </c>
    </row>
    <row r="434" spans="1:20" ht="17.45" customHeight="1" x14ac:dyDescent="0.25">
      <c r="A434" s="257">
        <f t="shared" si="63"/>
        <v>3</v>
      </c>
      <c r="B434" s="257">
        <f t="shared" si="64"/>
        <v>2019</v>
      </c>
      <c r="C434" s="9">
        <f t="shared" si="61"/>
        <v>43530</v>
      </c>
      <c r="D434" s="275">
        <v>0.42499999999999999</v>
      </c>
      <c r="E434" s="286"/>
      <c r="F434" s="275">
        <v>0.39400000000000002</v>
      </c>
      <c r="G434" s="277"/>
      <c r="H434" s="276">
        <v>0.34799999999999998</v>
      </c>
      <c r="I434" s="278">
        <v>0.28499999999999998</v>
      </c>
      <c r="J434" s="286"/>
      <c r="K434" s="275">
        <v>0.53900000000000003</v>
      </c>
      <c r="L434" s="276"/>
      <c r="M434" s="293">
        <f t="shared" si="78"/>
        <v>0.42499999999999999</v>
      </c>
      <c r="N434" s="293">
        <f t="shared" si="79"/>
        <v>0.371</v>
      </c>
      <c r="O434" s="293">
        <f t="shared" si="80"/>
        <v>0.28499999999999998</v>
      </c>
      <c r="P434" s="293">
        <f t="shared" si="81"/>
        <v>0.53900000000000003</v>
      </c>
      <c r="Q434" s="257"/>
      <c r="R434" s="265">
        <f t="shared" si="77"/>
        <v>0.40500000000000003</v>
      </c>
    </row>
    <row r="435" spans="1:20" ht="17.45" customHeight="1" x14ac:dyDescent="0.25">
      <c r="A435" s="257">
        <f t="shared" si="63"/>
        <v>3</v>
      </c>
      <c r="B435" s="257">
        <f t="shared" si="64"/>
        <v>2019</v>
      </c>
      <c r="C435" s="8">
        <f t="shared" si="61"/>
        <v>43531</v>
      </c>
      <c r="D435" s="260"/>
      <c r="E435" s="285">
        <v>1.099</v>
      </c>
      <c r="F435" s="260"/>
      <c r="G435" s="262">
        <v>0.52</v>
      </c>
      <c r="H435" s="261"/>
      <c r="I435" s="263"/>
      <c r="J435" s="285">
        <v>0.36770000000000003</v>
      </c>
      <c r="K435" s="260"/>
      <c r="L435" s="261">
        <v>0.53500000000000003</v>
      </c>
      <c r="M435" s="293">
        <f t="shared" si="78"/>
        <v>1.099</v>
      </c>
      <c r="N435" s="293">
        <f t="shared" si="79"/>
        <v>0.52</v>
      </c>
      <c r="O435" s="293">
        <f t="shared" si="80"/>
        <v>0.36770000000000003</v>
      </c>
      <c r="P435" s="293">
        <f t="shared" si="81"/>
        <v>0.53500000000000003</v>
      </c>
      <c r="Q435" s="257"/>
      <c r="R435" s="265">
        <f t="shared" si="77"/>
        <v>0.63042500000000001</v>
      </c>
    </row>
    <row r="436" spans="1:20" ht="17.45" customHeight="1" x14ac:dyDescent="0.25">
      <c r="A436" s="257">
        <f t="shared" si="63"/>
        <v>3</v>
      </c>
      <c r="B436" s="257">
        <f t="shared" si="64"/>
        <v>2019</v>
      </c>
      <c r="C436" s="8">
        <f t="shared" si="61"/>
        <v>43532</v>
      </c>
      <c r="D436" s="260">
        <v>0.98970000000000002</v>
      </c>
      <c r="E436" s="285"/>
      <c r="F436" s="260">
        <v>1.0669999999999999</v>
      </c>
      <c r="G436" s="262"/>
      <c r="H436" s="261"/>
      <c r="I436" s="263">
        <v>0.55159999999999998</v>
      </c>
      <c r="J436" s="285"/>
      <c r="K436" s="260">
        <v>0.61319999999999997</v>
      </c>
      <c r="L436" s="261"/>
      <c r="M436" s="293">
        <f t="shared" ref="M436:M442" si="82">IFERROR(AVERAGE(D436:E436),"")</f>
        <v>0.98970000000000002</v>
      </c>
      <c r="N436" s="293">
        <f t="shared" ref="N436:N442" si="83">IFERROR(AVERAGE(F436:H436),"")</f>
        <v>1.0669999999999999</v>
      </c>
      <c r="O436" s="293">
        <f t="shared" ref="O436:O442" si="84">IFERROR(AVERAGE(I436:J436),"")</f>
        <v>0.55159999999999998</v>
      </c>
      <c r="P436" s="293">
        <f t="shared" ref="P436:P442" si="85">IFERROR(AVERAGE(K436:L436),"")</f>
        <v>0.61319999999999997</v>
      </c>
      <c r="Q436" s="257"/>
      <c r="R436" s="265">
        <f t="shared" si="77"/>
        <v>0.80537500000000006</v>
      </c>
      <c r="S436" s="296">
        <f>AVERAGE(L432:O436)</f>
        <v>0.71644117647058825</v>
      </c>
      <c r="T436" s="296"/>
    </row>
    <row r="437" spans="1:20" ht="17.45" customHeight="1" x14ac:dyDescent="0.25">
      <c r="A437" s="257">
        <f t="shared" si="63"/>
        <v>3</v>
      </c>
      <c r="B437" s="257">
        <f t="shared" si="64"/>
        <v>2019</v>
      </c>
      <c r="C437" s="435">
        <f t="shared" si="61"/>
        <v>43533</v>
      </c>
      <c r="D437" s="434"/>
      <c r="E437" s="439">
        <v>0.45789999999999997</v>
      </c>
      <c r="F437" s="434"/>
      <c r="G437" s="438">
        <v>0.63149999999999995</v>
      </c>
      <c r="H437" s="436"/>
      <c r="I437" s="437"/>
      <c r="J437" s="439">
        <v>0.29430000000000001</v>
      </c>
      <c r="K437" s="434"/>
      <c r="L437" s="436">
        <v>0.55010000000000003</v>
      </c>
      <c r="M437" s="440">
        <f t="shared" si="82"/>
        <v>0.45789999999999997</v>
      </c>
      <c r="N437" s="440">
        <f t="shared" si="83"/>
        <v>0.63149999999999995</v>
      </c>
      <c r="O437" s="440">
        <f t="shared" si="84"/>
        <v>0.29430000000000001</v>
      </c>
      <c r="P437" s="440">
        <f t="shared" si="85"/>
        <v>0.55010000000000003</v>
      </c>
      <c r="Q437" s="442">
        <f>AVERAGE(M437:P437)</f>
        <v>0.48344999999999999</v>
      </c>
      <c r="R437" s="445"/>
      <c r="S437" s="441"/>
      <c r="T437" s="441"/>
    </row>
    <row r="438" spans="1:20" ht="17.45" customHeight="1" x14ac:dyDescent="0.25">
      <c r="A438" s="257">
        <f t="shared" si="63"/>
        <v>3</v>
      </c>
      <c r="B438" s="257">
        <f t="shared" si="64"/>
        <v>2019</v>
      </c>
      <c r="C438" s="435">
        <f t="shared" si="61"/>
        <v>43534</v>
      </c>
      <c r="D438" s="434">
        <v>0.45540000000000003</v>
      </c>
      <c r="E438" s="439"/>
      <c r="F438" s="434"/>
      <c r="G438" s="438"/>
      <c r="H438" s="436">
        <v>0.58989999999999998</v>
      </c>
      <c r="I438" s="437">
        <v>0.30259999999999998</v>
      </c>
      <c r="J438" s="439"/>
      <c r="K438" s="434">
        <v>0.39729999999999999</v>
      </c>
      <c r="L438" s="436"/>
      <c r="M438" s="440">
        <f t="shared" si="82"/>
        <v>0.45540000000000003</v>
      </c>
      <c r="N438" s="440">
        <f t="shared" si="83"/>
        <v>0.58989999999999998</v>
      </c>
      <c r="O438" s="440">
        <f t="shared" si="84"/>
        <v>0.30259999999999998</v>
      </c>
      <c r="P438" s="440">
        <f t="shared" si="85"/>
        <v>0.39729999999999999</v>
      </c>
      <c r="Q438" s="442">
        <f>AVERAGE(M438:P438)</f>
        <v>0.43630000000000002</v>
      </c>
      <c r="R438" s="445"/>
      <c r="S438" s="504">
        <f>AVERAGE(L437:O438)</f>
        <v>0.46881428571428568</v>
      </c>
      <c r="T438" s="504"/>
    </row>
    <row r="439" spans="1:20" ht="17.45" customHeight="1" x14ac:dyDescent="0.25">
      <c r="A439" s="257">
        <f t="shared" si="63"/>
        <v>3</v>
      </c>
      <c r="B439" s="257">
        <f t="shared" si="64"/>
        <v>2019</v>
      </c>
      <c r="C439" s="8">
        <f t="shared" si="61"/>
        <v>43535</v>
      </c>
      <c r="D439" s="260"/>
      <c r="E439" s="285">
        <v>0.66700000000000004</v>
      </c>
      <c r="F439" s="260"/>
      <c r="G439" s="262">
        <v>1.0940000000000001</v>
      </c>
      <c r="H439" s="261"/>
      <c r="I439" s="263"/>
      <c r="J439" s="285">
        <v>0.94079999999999997</v>
      </c>
      <c r="K439" s="260"/>
      <c r="L439" s="261">
        <v>1.0369999999999999</v>
      </c>
      <c r="M439" s="293">
        <f t="shared" si="82"/>
        <v>0.66700000000000004</v>
      </c>
      <c r="N439" s="293">
        <f t="shared" si="83"/>
        <v>1.0940000000000001</v>
      </c>
      <c r="O439" s="293">
        <f t="shared" si="84"/>
        <v>0.94079999999999997</v>
      </c>
      <c r="P439" s="293">
        <f t="shared" si="85"/>
        <v>1.0369999999999999</v>
      </c>
      <c r="Q439" s="257"/>
      <c r="R439" s="265">
        <f t="shared" ref="R439:R443" si="86">AVERAGE(M439:P439)</f>
        <v>0.93469999999999998</v>
      </c>
    </row>
    <row r="440" spans="1:20" ht="17.45" customHeight="1" x14ac:dyDescent="0.25">
      <c r="A440" s="257">
        <f t="shared" si="63"/>
        <v>3</v>
      </c>
      <c r="B440" s="257">
        <f t="shared" si="64"/>
        <v>2019</v>
      </c>
      <c r="C440" s="9">
        <f t="shared" si="61"/>
        <v>43536</v>
      </c>
      <c r="D440" s="275">
        <v>0.99099999999999999</v>
      </c>
      <c r="E440" s="286"/>
      <c r="F440" s="275">
        <v>0.70699999999999996</v>
      </c>
      <c r="G440" s="277"/>
      <c r="H440" s="276">
        <v>0.72499999999999998</v>
      </c>
      <c r="I440" s="278">
        <v>0.63900000000000001</v>
      </c>
      <c r="J440" s="286"/>
      <c r="K440" s="275">
        <v>1.3029999999999999</v>
      </c>
      <c r="L440" s="276"/>
      <c r="M440" s="293">
        <f t="shared" si="82"/>
        <v>0.99099999999999999</v>
      </c>
      <c r="N440" s="293">
        <f t="shared" si="83"/>
        <v>0.71599999999999997</v>
      </c>
      <c r="O440" s="293">
        <f t="shared" si="84"/>
        <v>0.63900000000000001</v>
      </c>
      <c r="P440" s="293">
        <f t="shared" si="85"/>
        <v>1.3029999999999999</v>
      </c>
      <c r="Q440" s="257"/>
      <c r="R440" s="265">
        <f t="shared" si="86"/>
        <v>0.91225000000000001</v>
      </c>
    </row>
    <row r="441" spans="1:20" ht="17.45" customHeight="1" x14ac:dyDescent="0.25">
      <c r="A441" s="257">
        <f t="shared" si="63"/>
        <v>3</v>
      </c>
      <c r="B441" s="257">
        <f t="shared" si="64"/>
        <v>2019</v>
      </c>
      <c r="C441" s="8">
        <f t="shared" si="61"/>
        <v>43537</v>
      </c>
      <c r="D441" s="260"/>
      <c r="E441" s="285">
        <v>0.93589999999999995</v>
      </c>
      <c r="F441" s="260"/>
      <c r="G441" s="262">
        <v>1.1619999999999999</v>
      </c>
      <c r="H441" s="261"/>
      <c r="I441" s="263"/>
      <c r="J441" s="285">
        <v>0.67020000000000002</v>
      </c>
      <c r="K441" s="260"/>
      <c r="L441" s="261">
        <v>0.91400000000000003</v>
      </c>
      <c r="M441" s="293">
        <f t="shared" si="82"/>
        <v>0.93589999999999995</v>
      </c>
      <c r="N441" s="293">
        <f t="shared" si="83"/>
        <v>1.1619999999999999</v>
      </c>
      <c r="O441" s="293">
        <f t="shared" si="84"/>
        <v>0.67020000000000002</v>
      </c>
      <c r="P441" s="293">
        <f t="shared" si="85"/>
        <v>0.91400000000000003</v>
      </c>
      <c r="Q441" s="257"/>
      <c r="R441" s="265">
        <f t="shared" si="86"/>
        <v>0.92052500000000004</v>
      </c>
    </row>
    <row r="442" spans="1:20" ht="17.45" customHeight="1" x14ac:dyDescent="0.25">
      <c r="A442" s="257">
        <f t="shared" si="63"/>
        <v>3</v>
      </c>
      <c r="B442" s="257">
        <f t="shared" si="64"/>
        <v>2019</v>
      </c>
      <c r="C442" s="8">
        <f t="shared" si="61"/>
        <v>43538</v>
      </c>
      <c r="D442" s="260">
        <v>1.272</v>
      </c>
      <c r="E442" s="285"/>
      <c r="F442" s="260">
        <v>1.3180000000000001</v>
      </c>
      <c r="G442" s="262"/>
      <c r="H442" s="261"/>
      <c r="I442" s="263">
        <v>0.93579999999999997</v>
      </c>
      <c r="J442" s="285"/>
      <c r="K442" s="260">
        <v>1.129</v>
      </c>
      <c r="L442" s="261"/>
      <c r="M442" s="293">
        <f t="shared" si="82"/>
        <v>1.272</v>
      </c>
      <c r="N442" s="293">
        <f t="shared" si="83"/>
        <v>1.3180000000000001</v>
      </c>
      <c r="O442" s="293">
        <f t="shared" si="84"/>
        <v>0.93579999999999997</v>
      </c>
      <c r="P442" s="293">
        <f t="shared" si="85"/>
        <v>1.129</v>
      </c>
      <c r="Q442" s="257"/>
      <c r="R442" s="265">
        <f t="shared" si="86"/>
        <v>1.1637</v>
      </c>
    </row>
    <row r="443" spans="1:20" ht="17.45" customHeight="1" x14ac:dyDescent="0.25">
      <c r="A443" s="257">
        <f t="shared" si="63"/>
        <v>3</v>
      </c>
      <c r="B443" s="257">
        <f t="shared" si="64"/>
        <v>2019</v>
      </c>
      <c r="C443" s="8">
        <f t="shared" si="61"/>
        <v>43539</v>
      </c>
      <c r="D443" s="260"/>
      <c r="E443" s="285">
        <v>1.0229999999999999</v>
      </c>
      <c r="F443" s="260"/>
      <c r="G443" s="262">
        <v>1.198</v>
      </c>
      <c r="H443" s="261"/>
      <c r="I443" s="263"/>
      <c r="J443" s="285">
        <v>0.83409999999999995</v>
      </c>
      <c r="K443" s="260"/>
      <c r="L443" s="261">
        <v>0.85860000000000003</v>
      </c>
      <c r="M443" s="293">
        <f t="shared" ref="M443:M446" si="87">IFERROR(AVERAGE(D443:E443),"")</f>
        <v>1.0229999999999999</v>
      </c>
      <c r="N443" s="293">
        <f t="shared" ref="N443:N446" si="88">IFERROR(AVERAGE(F443:H443),"")</f>
        <v>1.198</v>
      </c>
      <c r="O443" s="293">
        <f t="shared" ref="O443:O446" si="89">IFERROR(AVERAGE(I443:J443),"")</f>
        <v>0.83409999999999995</v>
      </c>
      <c r="P443" s="293">
        <f t="shared" ref="P443:P446" si="90">IFERROR(AVERAGE(K443:L443),"")</f>
        <v>0.85860000000000003</v>
      </c>
      <c r="Q443" s="257"/>
      <c r="R443" s="265">
        <f t="shared" si="86"/>
        <v>0.97842499999999999</v>
      </c>
      <c r="S443" s="296">
        <f>AVERAGE(L439:O443)</f>
        <v>0.95591111111111104</v>
      </c>
      <c r="T443" s="296"/>
    </row>
    <row r="444" spans="1:20" ht="17.45" customHeight="1" x14ac:dyDescent="0.25">
      <c r="A444" s="257">
        <f t="shared" si="63"/>
        <v>3</v>
      </c>
      <c r="B444" s="257">
        <f t="shared" si="64"/>
        <v>2019</v>
      </c>
      <c r="C444" s="435">
        <f t="shared" si="61"/>
        <v>43540</v>
      </c>
      <c r="D444" s="434">
        <v>0.93520000000000003</v>
      </c>
      <c r="E444" s="439"/>
      <c r="F444" s="434"/>
      <c r="G444" s="438"/>
      <c r="H444" s="436">
        <v>0.97040000000000004</v>
      </c>
      <c r="I444" s="437">
        <v>0.75860000000000005</v>
      </c>
      <c r="J444" s="439"/>
      <c r="K444" s="434">
        <v>1.224</v>
      </c>
      <c r="L444" s="436"/>
      <c r="M444" s="440">
        <f t="shared" si="87"/>
        <v>0.93520000000000003</v>
      </c>
      <c r="N444" s="440">
        <f t="shared" si="88"/>
        <v>0.97040000000000004</v>
      </c>
      <c r="O444" s="440">
        <f t="shared" si="89"/>
        <v>0.75860000000000005</v>
      </c>
      <c r="P444" s="440">
        <f t="shared" si="90"/>
        <v>1.224</v>
      </c>
      <c r="Q444" s="442">
        <f>AVERAGE(M444:P444)</f>
        <v>0.97205000000000008</v>
      </c>
      <c r="R444" s="442"/>
      <c r="S444" s="441"/>
      <c r="T444" s="441"/>
    </row>
    <row r="445" spans="1:20" ht="17.45" customHeight="1" x14ac:dyDescent="0.25">
      <c r="A445" s="257">
        <f t="shared" si="63"/>
        <v>3</v>
      </c>
      <c r="B445" s="257">
        <f t="shared" si="64"/>
        <v>2019</v>
      </c>
      <c r="C445" s="435">
        <f t="shared" si="61"/>
        <v>43541</v>
      </c>
      <c r="D445" s="434"/>
      <c r="E445" s="439">
        <v>1.238</v>
      </c>
      <c r="F445" s="434"/>
      <c r="G445" s="438">
        <v>1.1970000000000001</v>
      </c>
      <c r="H445" s="436"/>
      <c r="I445" s="437"/>
      <c r="J445" s="439">
        <v>0.83499999999999996</v>
      </c>
      <c r="K445" s="434"/>
      <c r="L445" s="436">
        <v>1.03</v>
      </c>
      <c r="M445" s="440">
        <f t="shared" si="87"/>
        <v>1.238</v>
      </c>
      <c r="N445" s="440">
        <f t="shared" si="88"/>
        <v>1.1970000000000001</v>
      </c>
      <c r="O445" s="440">
        <f t="shared" si="89"/>
        <v>0.83499999999999996</v>
      </c>
      <c r="P445" s="440">
        <f t="shared" si="90"/>
        <v>1.03</v>
      </c>
      <c r="Q445" s="442">
        <f>AVERAGE(M445:P445)</f>
        <v>1.075</v>
      </c>
      <c r="R445" s="442"/>
      <c r="S445" s="504">
        <f>AVERAGE(L444:O445)</f>
        <v>0.99488571428571426</v>
      </c>
      <c r="T445" s="504"/>
    </row>
    <row r="446" spans="1:20" ht="17.45" customHeight="1" x14ac:dyDescent="0.25">
      <c r="A446" s="257">
        <f t="shared" si="63"/>
        <v>3</v>
      </c>
      <c r="B446" s="257">
        <f t="shared" si="64"/>
        <v>2019</v>
      </c>
      <c r="C446" s="9">
        <f t="shared" si="61"/>
        <v>43542</v>
      </c>
      <c r="D446" s="275">
        <v>1.6060000000000001</v>
      </c>
      <c r="E446" s="286"/>
      <c r="F446" s="275">
        <v>1.425</v>
      </c>
      <c r="G446" s="277"/>
      <c r="H446" s="276">
        <v>1.3380000000000001</v>
      </c>
      <c r="I446" s="278">
        <v>1.286</v>
      </c>
      <c r="J446" s="286"/>
      <c r="K446" s="275">
        <v>1.69</v>
      </c>
      <c r="L446" s="276"/>
      <c r="M446" s="293">
        <f t="shared" si="87"/>
        <v>1.6060000000000001</v>
      </c>
      <c r="N446" s="293">
        <f t="shared" si="88"/>
        <v>1.3815</v>
      </c>
      <c r="O446" s="293">
        <f t="shared" si="89"/>
        <v>1.286</v>
      </c>
      <c r="P446" s="293">
        <f t="shared" si="90"/>
        <v>1.69</v>
      </c>
      <c r="Q446" s="257"/>
      <c r="R446" s="265">
        <f t="shared" ref="R446:R447" si="91">AVERAGE(M446:P446)</f>
        <v>1.490875</v>
      </c>
    </row>
    <row r="447" spans="1:20" ht="17.45" customHeight="1" x14ac:dyDescent="0.25">
      <c r="A447" s="257">
        <f t="shared" si="63"/>
        <v>3</v>
      </c>
      <c r="B447" s="257">
        <f t="shared" si="64"/>
        <v>2019</v>
      </c>
      <c r="C447" s="8">
        <f t="shared" si="61"/>
        <v>43543</v>
      </c>
      <c r="D447" s="260"/>
      <c r="E447" s="285">
        <v>1.3420000000000001</v>
      </c>
      <c r="F447" s="260"/>
      <c r="G447" s="262">
        <v>1.242</v>
      </c>
      <c r="H447" s="261"/>
      <c r="I447" s="263"/>
      <c r="J447" s="285">
        <v>1.0169999999999999</v>
      </c>
      <c r="K447" s="260"/>
      <c r="L447" s="261">
        <v>1.33</v>
      </c>
      <c r="M447" s="293">
        <f t="shared" ref="M447" si="92">IFERROR(AVERAGE(D447:E447),"")</f>
        <v>1.3420000000000001</v>
      </c>
      <c r="N447" s="293">
        <f t="shared" ref="N447" si="93">IFERROR(AVERAGE(F447:H447),"")</f>
        <v>1.242</v>
      </c>
      <c r="O447" s="293">
        <f t="shared" ref="O447" si="94">IFERROR(AVERAGE(I447:J447),"")</f>
        <v>1.0169999999999999</v>
      </c>
      <c r="P447" s="293">
        <f t="shared" ref="P447" si="95">IFERROR(AVERAGE(K447:L447),"")</f>
        <v>1.33</v>
      </c>
      <c r="Q447" s="257"/>
      <c r="R447" s="265">
        <f t="shared" si="91"/>
        <v>1.23275</v>
      </c>
    </row>
    <row r="448" spans="1:20" ht="17.45" customHeight="1" x14ac:dyDescent="0.25">
      <c r="A448" s="257">
        <f t="shared" si="63"/>
        <v>3</v>
      </c>
      <c r="B448" s="257">
        <f t="shared" si="64"/>
        <v>2019</v>
      </c>
      <c r="C448" s="8">
        <f t="shared" si="61"/>
        <v>43544</v>
      </c>
      <c r="D448" s="260">
        <v>0.63439999999999996</v>
      </c>
      <c r="E448" s="285"/>
      <c r="F448" s="260">
        <v>0.78539999999999999</v>
      </c>
      <c r="G448" s="262"/>
      <c r="H448" s="261"/>
      <c r="I448" s="263">
        <v>0.65149999999999997</v>
      </c>
      <c r="J448" s="285"/>
      <c r="K448" s="260">
        <v>0.79249999999999998</v>
      </c>
      <c r="L448" s="261"/>
      <c r="M448" s="293">
        <f t="shared" ref="M448:M451" si="96">IFERROR(AVERAGE(D448:E448),"")</f>
        <v>0.63439999999999996</v>
      </c>
      <c r="N448" s="293">
        <f t="shared" ref="N448:N451" si="97">IFERROR(AVERAGE(F448:H448),"")</f>
        <v>0.78539999999999999</v>
      </c>
      <c r="O448" s="293">
        <f t="shared" ref="O448:O451" si="98">IFERROR(AVERAGE(I448:J448),"")</f>
        <v>0.65149999999999997</v>
      </c>
      <c r="P448" s="293">
        <f t="shared" ref="P448:P451" si="99">IFERROR(AVERAGE(K448:L448),"")</f>
        <v>0.79249999999999998</v>
      </c>
      <c r="Q448" s="257"/>
      <c r="R448" s="265">
        <f t="shared" ref="R448:R450" si="100">AVERAGE(M448:P448)</f>
        <v>0.71594999999999998</v>
      </c>
    </row>
    <row r="449" spans="1:25" ht="17.45" customHeight="1" x14ac:dyDescent="0.25">
      <c r="A449" s="257">
        <f t="shared" si="63"/>
        <v>3</v>
      </c>
      <c r="B449" s="257">
        <f t="shared" si="64"/>
        <v>2019</v>
      </c>
      <c r="C449" s="8">
        <f t="shared" si="61"/>
        <v>43545</v>
      </c>
      <c r="D449" s="260"/>
      <c r="E449" s="285">
        <v>0.67200000000000004</v>
      </c>
      <c r="F449" s="260"/>
      <c r="G449" s="262">
        <v>0.70199999999999996</v>
      </c>
      <c r="H449" s="261"/>
      <c r="I449" s="263"/>
      <c r="J449" s="285">
        <v>0.58699999999999997</v>
      </c>
      <c r="K449" s="260"/>
      <c r="L449" s="261">
        <v>0.62</v>
      </c>
      <c r="M449" s="293">
        <f t="shared" si="96"/>
        <v>0.67200000000000004</v>
      </c>
      <c r="N449" s="293">
        <f t="shared" si="97"/>
        <v>0.70199999999999996</v>
      </c>
      <c r="O449" s="293">
        <f t="shared" si="98"/>
        <v>0.58699999999999997</v>
      </c>
      <c r="P449" s="293">
        <f t="shared" si="99"/>
        <v>0.62</v>
      </c>
      <c r="Q449" s="257"/>
      <c r="R449" s="265">
        <f t="shared" si="100"/>
        <v>0.64524999999999999</v>
      </c>
    </row>
    <row r="450" spans="1:25" ht="17.45" customHeight="1" x14ac:dyDescent="0.25">
      <c r="A450" s="257">
        <f t="shared" si="63"/>
        <v>3</v>
      </c>
      <c r="B450" s="257">
        <f t="shared" si="64"/>
        <v>2019</v>
      </c>
      <c r="C450" s="8">
        <f t="shared" si="61"/>
        <v>43546</v>
      </c>
      <c r="D450" s="260">
        <v>0.72809999999999997</v>
      </c>
      <c r="E450" s="285"/>
      <c r="F450" s="260"/>
      <c r="G450" s="262"/>
      <c r="H450" s="261">
        <v>1.3140000000000001</v>
      </c>
      <c r="I450" s="263">
        <v>0.82499999999999996</v>
      </c>
      <c r="J450" s="285"/>
      <c r="K450" s="260">
        <v>0.77669999999999995</v>
      </c>
      <c r="L450" s="261"/>
      <c r="M450" s="293">
        <f t="shared" si="96"/>
        <v>0.72809999999999997</v>
      </c>
      <c r="N450" s="293">
        <f t="shared" si="97"/>
        <v>1.3140000000000001</v>
      </c>
      <c r="O450" s="293">
        <f t="shared" si="98"/>
        <v>0.82499999999999996</v>
      </c>
      <c r="P450" s="293">
        <f t="shared" si="99"/>
        <v>0.77669999999999995</v>
      </c>
      <c r="Q450" s="257"/>
      <c r="R450" s="265">
        <f t="shared" si="100"/>
        <v>0.91094999999999993</v>
      </c>
      <c r="S450" s="296">
        <f>AVERAGE(L446:O450)</f>
        <v>0.98375882352941157</v>
      </c>
      <c r="T450" s="296"/>
    </row>
    <row r="451" spans="1:25" ht="17.45" customHeight="1" x14ac:dyDescent="0.25">
      <c r="A451" s="257">
        <f t="shared" si="63"/>
        <v>3</v>
      </c>
      <c r="B451" s="257">
        <f t="shared" si="64"/>
        <v>2019</v>
      </c>
      <c r="C451" s="435">
        <f t="shared" si="61"/>
        <v>43547</v>
      </c>
      <c r="D451" s="434"/>
      <c r="E451" s="439">
        <v>0.56950000000000001</v>
      </c>
      <c r="F451" s="434"/>
      <c r="G451" s="438">
        <v>1.67</v>
      </c>
      <c r="H451" s="436"/>
      <c r="I451" s="437"/>
      <c r="J451" s="439">
        <v>0.42359999999999998</v>
      </c>
      <c r="K451" s="434"/>
      <c r="L451" s="436">
        <v>0.53569999999999995</v>
      </c>
      <c r="M451" s="440">
        <f t="shared" si="96"/>
        <v>0.56950000000000001</v>
      </c>
      <c r="N451" s="440">
        <f t="shared" si="97"/>
        <v>1.67</v>
      </c>
      <c r="O451" s="440">
        <f t="shared" si="98"/>
        <v>0.42359999999999998</v>
      </c>
      <c r="P451" s="440">
        <f t="shared" si="99"/>
        <v>0.53569999999999995</v>
      </c>
      <c r="Q451" s="442">
        <f>AVERAGE(M451:P451)</f>
        <v>0.79969999999999997</v>
      </c>
      <c r="R451" s="442"/>
      <c r="S451" s="441"/>
      <c r="T451" s="441"/>
    </row>
    <row r="452" spans="1:25" ht="17.45" customHeight="1" x14ac:dyDescent="0.25">
      <c r="A452" s="257">
        <f t="shared" si="63"/>
        <v>3</v>
      </c>
      <c r="B452" s="257">
        <f t="shared" si="64"/>
        <v>2019</v>
      </c>
      <c r="C452" s="435">
        <f t="shared" si="61"/>
        <v>43548</v>
      </c>
      <c r="D452" s="434">
        <v>0.75</v>
      </c>
      <c r="E452" s="439"/>
      <c r="F452" s="434">
        <v>1.0309999999999999</v>
      </c>
      <c r="G452" s="438"/>
      <c r="H452" s="436">
        <v>1.0409999999999999</v>
      </c>
      <c r="I452" s="437">
        <v>0.52</v>
      </c>
      <c r="J452" s="439"/>
      <c r="K452" s="434">
        <v>0.76400000000000001</v>
      </c>
      <c r="L452" s="436"/>
      <c r="M452" s="440">
        <f t="shared" ref="M452:M453" si="101">IFERROR(AVERAGE(D452:E452),"")</f>
        <v>0.75</v>
      </c>
      <c r="N452" s="440">
        <f t="shared" ref="N452:N453" si="102">IFERROR(AVERAGE(F452:H452),"")</f>
        <v>1.036</v>
      </c>
      <c r="O452" s="440">
        <f t="shared" ref="O452:O453" si="103">IFERROR(AVERAGE(I452:J452),"")</f>
        <v>0.52</v>
      </c>
      <c r="P452" s="440">
        <f t="shared" ref="P452:P453" si="104">IFERROR(AVERAGE(K452:L452),"")</f>
        <v>0.76400000000000001</v>
      </c>
      <c r="Q452" s="442">
        <f>AVERAGE(M452:P452)</f>
        <v>0.76750000000000007</v>
      </c>
      <c r="R452" s="442"/>
      <c r="S452" s="504">
        <f>AVERAGE(L451:O452)</f>
        <v>0.78639999999999988</v>
      </c>
      <c r="T452" s="504"/>
    </row>
    <row r="453" spans="1:25" ht="17.45" customHeight="1" x14ac:dyDescent="0.25">
      <c r="A453" s="257">
        <f t="shared" si="63"/>
        <v>3</v>
      </c>
      <c r="B453" s="257">
        <f t="shared" si="64"/>
        <v>2019</v>
      </c>
      <c r="C453" s="8">
        <f t="shared" si="61"/>
        <v>43549</v>
      </c>
      <c r="D453" s="260"/>
      <c r="E453" s="285">
        <v>1.5269999999999999</v>
      </c>
      <c r="F453" s="260"/>
      <c r="G453" s="262">
        <v>2.032</v>
      </c>
      <c r="H453" s="261"/>
      <c r="I453" s="263"/>
      <c r="J453" s="285">
        <v>1.2789999999999999</v>
      </c>
      <c r="K453" s="260"/>
      <c r="L453" s="261">
        <v>1.355</v>
      </c>
      <c r="M453" s="293">
        <f t="shared" si="101"/>
        <v>1.5269999999999999</v>
      </c>
      <c r="N453" s="293">
        <f t="shared" si="102"/>
        <v>2.032</v>
      </c>
      <c r="O453" s="293">
        <f t="shared" si="103"/>
        <v>1.2789999999999999</v>
      </c>
      <c r="P453" s="293">
        <f t="shared" si="104"/>
        <v>1.355</v>
      </c>
      <c r="Q453" s="257"/>
      <c r="R453" s="265">
        <f t="shared" ref="R453" si="105">AVERAGE(M453:P453)</f>
        <v>1.5482499999999999</v>
      </c>
    </row>
    <row r="454" spans="1:25" ht="17.45" customHeight="1" x14ac:dyDescent="0.25">
      <c r="A454" s="257">
        <f t="shared" si="63"/>
        <v>3</v>
      </c>
      <c r="B454" s="257">
        <f t="shared" si="64"/>
        <v>2019</v>
      </c>
      <c r="C454" s="8">
        <f t="shared" si="61"/>
        <v>43550</v>
      </c>
      <c r="D454" s="260">
        <v>1.623</v>
      </c>
      <c r="E454" s="285"/>
      <c r="F454" s="260">
        <v>1.909</v>
      </c>
      <c r="G454" s="262"/>
      <c r="H454" s="261"/>
      <c r="I454" s="263">
        <v>1.45</v>
      </c>
      <c r="J454" s="285"/>
      <c r="K454" s="260">
        <v>1.585</v>
      </c>
      <c r="L454" s="261"/>
      <c r="M454" s="293">
        <f t="shared" ref="M454" si="106">IFERROR(AVERAGE(D454:E454),"")</f>
        <v>1.623</v>
      </c>
      <c r="N454" s="293">
        <f t="shared" ref="N454" si="107">IFERROR(AVERAGE(F454:H454),"")</f>
        <v>1.909</v>
      </c>
      <c r="O454" s="293">
        <f t="shared" ref="O454" si="108">IFERROR(AVERAGE(I454:J454),"")</f>
        <v>1.45</v>
      </c>
      <c r="P454" s="293">
        <f t="shared" ref="P454" si="109">IFERROR(AVERAGE(K454:L454),"")</f>
        <v>1.585</v>
      </c>
      <c r="Q454" s="257"/>
      <c r="R454" s="265">
        <f t="shared" ref="R454" si="110">AVERAGE(M454:P454)</f>
        <v>1.64175</v>
      </c>
    </row>
    <row r="455" spans="1:25" ht="17.45" customHeight="1" x14ac:dyDescent="0.25">
      <c r="A455" s="257">
        <f t="shared" si="63"/>
        <v>3</v>
      </c>
      <c r="B455" s="257">
        <f t="shared" si="64"/>
        <v>2019</v>
      </c>
      <c r="C455" s="8">
        <f t="shared" ref="C455:C518" si="111">C454+1</f>
        <v>43551</v>
      </c>
      <c r="D455" s="260"/>
      <c r="E455" s="285">
        <v>0.96299999999999997</v>
      </c>
      <c r="F455" s="260"/>
      <c r="G455" s="262">
        <v>1.278</v>
      </c>
      <c r="H455" s="261"/>
      <c r="I455" s="263"/>
      <c r="J455" s="285">
        <v>0.63590000000000002</v>
      </c>
      <c r="K455" s="260"/>
      <c r="L455" s="261">
        <v>0.878</v>
      </c>
      <c r="M455" s="293">
        <f t="shared" ref="M455" si="112">IFERROR(AVERAGE(D455:E455),"")</f>
        <v>0.96299999999999997</v>
      </c>
      <c r="N455" s="293">
        <f t="shared" ref="N455" si="113">IFERROR(AVERAGE(F455:H455),"")</f>
        <v>1.278</v>
      </c>
      <c r="O455" s="293">
        <f t="shared" ref="O455" si="114">IFERROR(AVERAGE(I455:J455),"")</f>
        <v>0.63590000000000002</v>
      </c>
      <c r="P455" s="293">
        <f t="shared" ref="P455" si="115">IFERROR(AVERAGE(K455:L455),"")</f>
        <v>0.878</v>
      </c>
      <c r="Q455" s="257"/>
      <c r="R455" s="265">
        <f t="shared" ref="R455" si="116">AVERAGE(M455:P455)</f>
        <v>0.93872500000000003</v>
      </c>
    </row>
    <row r="456" spans="1:25" ht="17.45" customHeight="1" x14ac:dyDescent="0.25">
      <c r="A456" s="257">
        <f t="shared" si="63"/>
        <v>3</v>
      </c>
      <c r="B456" s="257">
        <f t="shared" si="64"/>
        <v>2019</v>
      </c>
      <c r="C456" s="8">
        <f t="shared" si="111"/>
        <v>43552</v>
      </c>
      <c r="D456" s="260">
        <v>0.94950000000000001</v>
      </c>
      <c r="E456" s="285"/>
      <c r="F456" s="260"/>
      <c r="G456" s="262"/>
      <c r="H456" s="261">
        <v>1.048</v>
      </c>
      <c r="I456" s="263">
        <v>0.57889999999999997</v>
      </c>
      <c r="J456" s="285"/>
      <c r="K456" s="260">
        <v>0.77480000000000004</v>
      </c>
      <c r="L456" s="261"/>
      <c r="M456" s="293">
        <f t="shared" ref="M456" si="117">IFERROR(AVERAGE(D456:E456),"")</f>
        <v>0.94950000000000001</v>
      </c>
      <c r="N456" s="293">
        <f t="shared" ref="N456" si="118">IFERROR(AVERAGE(F456:H456),"")</f>
        <v>1.048</v>
      </c>
      <c r="O456" s="293">
        <f t="shared" ref="O456" si="119">IFERROR(AVERAGE(I456:J456),"")</f>
        <v>0.57889999999999997</v>
      </c>
      <c r="P456" s="293">
        <f t="shared" ref="P456" si="120">IFERROR(AVERAGE(K456:L456),"")</f>
        <v>0.77480000000000004</v>
      </c>
      <c r="Q456" s="257"/>
      <c r="R456" s="265">
        <f t="shared" ref="R456:R457" si="121">AVERAGE(M456:P456)</f>
        <v>0.83779999999999999</v>
      </c>
    </row>
    <row r="457" spans="1:25" ht="17.45" customHeight="1" x14ac:dyDescent="0.25">
      <c r="A457" s="257">
        <f t="shared" si="63"/>
        <v>3</v>
      </c>
      <c r="B457" s="257">
        <f t="shared" si="64"/>
        <v>2019</v>
      </c>
      <c r="C457" s="8">
        <f t="shared" si="111"/>
        <v>43553</v>
      </c>
      <c r="D457" s="260"/>
      <c r="E457" s="285">
        <v>1.3180000000000001</v>
      </c>
      <c r="F457" s="260"/>
      <c r="G457" s="262">
        <v>1.2629999999999999</v>
      </c>
      <c r="H457" s="261"/>
      <c r="I457" s="263"/>
      <c r="J457" s="285">
        <v>0.8256</v>
      </c>
      <c r="K457" s="260"/>
      <c r="L457" s="261">
        <v>1.0129999999999999</v>
      </c>
      <c r="M457" s="293">
        <f t="shared" ref="M457:M460" si="122">IFERROR(AVERAGE(D457:E457),"")</f>
        <v>1.3180000000000001</v>
      </c>
      <c r="N457" s="293">
        <f t="shared" ref="N457:N460" si="123">IFERROR(AVERAGE(F457:H457),"")</f>
        <v>1.2629999999999999</v>
      </c>
      <c r="O457" s="293">
        <f t="shared" ref="O457:O460" si="124">IFERROR(AVERAGE(I457:J457),"")</f>
        <v>0.8256</v>
      </c>
      <c r="P457" s="293">
        <f t="shared" ref="P457:P460" si="125">IFERROR(AVERAGE(K457:L457),"")</f>
        <v>1.0129999999999999</v>
      </c>
      <c r="Q457" s="257"/>
      <c r="R457" s="265">
        <f t="shared" si="121"/>
        <v>1.1049</v>
      </c>
      <c r="S457" s="296">
        <f>AVERAGE(L453:O457)</f>
        <v>1.2181055555555558</v>
      </c>
      <c r="T457" s="296"/>
      <c r="U457" s="299" t="s">
        <v>65</v>
      </c>
      <c r="V457" s="299">
        <v>2019</v>
      </c>
      <c r="W457" s="300"/>
      <c r="X457" s="300"/>
      <c r="Y457" s="300"/>
    </row>
    <row r="458" spans="1:25" ht="17.45" customHeight="1" x14ac:dyDescent="0.25">
      <c r="A458" s="257">
        <f t="shared" si="63"/>
        <v>3</v>
      </c>
      <c r="B458" s="257">
        <f t="shared" si="64"/>
        <v>2019</v>
      </c>
      <c r="C458" s="435">
        <f t="shared" si="111"/>
        <v>43554</v>
      </c>
      <c r="D458" s="434">
        <v>1.1279999999999999</v>
      </c>
      <c r="E458" s="439"/>
      <c r="F458" s="434">
        <v>1.36</v>
      </c>
      <c r="G458" s="438"/>
      <c r="H458" s="436">
        <v>1.2789999999999999</v>
      </c>
      <c r="I458" s="437">
        <v>0.96189999999999998</v>
      </c>
      <c r="J458" s="439"/>
      <c r="K458" s="434">
        <v>1.0660000000000001</v>
      </c>
      <c r="L458" s="436"/>
      <c r="M458" s="440">
        <f t="shared" si="122"/>
        <v>1.1279999999999999</v>
      </c>
      <c r="N458" s="440">
        <f t="shared" si="123"/>
        <v>1.3195000000000001</v>
      </c>
      <c r="O458" s="440">
        <f t="shared" si="124"/>
        <v>0.96189999999999998</v>
      </c>
      <c r="P458" s="440">
        <f t="shared" si="125"/>
        <v>1.0660000000000001</v>
      </c>
      <c r="Q458" s="442">
        <f>AVERAGE(M458:P458)</f>
        <v>1.1188499999999999</v>
      </c>
      <c r="R458" s="442"/>
      <c r="S458" s="441"/>
      <c r="T458" s="441"/>
      <c r="U458" s="301" t="s">
        <v>35</v>
      </c>
      <c r="V458" s="301" t="s">
        <v>1</v>
      </c>
      <c r="W458" s="301" t="s">
        <v>2</v>
      </c>
      <c r="X458" s="301" t="s">
        <v>9</v>
      </c>
      <c r="Y458" s="301" t="s">
        <v>12</v>
      </c>
    </row>
    <row r="459" spans="1:25" ht="17.45" customHeight="1" x14ac:dyDescent="0.25">
      <c r="A459" s="257">
        <f t="shared" si="63"/>
        <v>3</v>
      </c>
      <c r="B459" s="257">
        <f t="shared" si="64"/>
        <v>2019</v>
      </c>
      <c r="C459" s="435">
        <f t="shared" si="111"/>
        <v>43555</v>
      </c>
      <c r="D459" s="434"/>
      <c r="E459" s="439">
        <v>1.0329999999999999</v>
      </c>
      <c r="F459" s="434"/>
      <c r="G459" s="438">
        <v>1.044</v>
      </c>
      <c r="H459" s="436"/>
      <c r="I459" s="437"/>
      <c r="J459" s="439">
        <v>0.78690000000000004</v>
      </c>
      <c r="K459" s="434"/>
      <c r="L459" s="436">
        <v>1.0529999999999999</v>
      </c>
      <c r="M459" s="440">
        <f t="shared" si="122"/>
        <v>1.0329999999999999</v>
      </c>
      <c r="N459" s="440">
        <f t="shared" si="123"/>
        <v>1.044</v>
      </c>
      <c r="O459" s="440">
        <f t="shared" si="124"/>
        <v>0.78690000000000004</v>
      </c>
      <c r="P459" s="440">
        <f t="shared" si="125"/>
        <v>1.0529999999999999</v>
      </c>
      <c r="Q459" s="442">
        <f>AVERAGE(M459:P459)</f>
        <v>0.97922500000000001</v>
      </c>
      <c r="R459" s="442"/>
      <c r="S459" s="504">
        <f>AVERAGE(L458:O459)</f>
        <v>1.0466142857142857</v>
      </c>
      <c r="T459" s="504"/>
      <c r="U459" s="302" t="s">
        <v>58</v>
      </c>
      <c r="V459" s="303">
        <f>AVERAGE(D429:E459)</f>
        <v>0.92136129032258085</v>
      </c>
      <c r="W459" s="303">
        <f>AVERAGE(F429:H459)</f>
        <v>1.0422527777777775</v>
      </c>
      <c r="X459" s="303">
        <f>AVERAGE(I429:J459)</f>
        <v>0.70154838709677414</v>
      </c>
      <c r="Y459" s="303">
        <f>AVERAGE(K429:L459)</f>
        <v>0.87112903225806437</v>
      </c>
    </row>
    <row r="460" spans="1:25" ht="17.45" customHeight="1" x14ac:dyDescent="0.25">
      <c r="A460" s="257">
        <f t="shared" si="63"/>
        <v>4</v>
      </c>
      <c r="B460" s="257">
        <f t="shared" si="64"/>
        <v>2019</v>
      </c>
      <c r="C460" s="8">
        <f t="shared" si="111"/>
        <v>43556</v>
      </c>
      <c r="D460" s="260">
        <v>1.341</v>
      </c>
      <c r="E460" s="285"/>
      <c r="F460" s="260">
        <v>1.494</v>
      </c>
      <c r="G460" s="262"/>
      <c r="H460" s="261"/>
      <c r="I460" s="263">
        <v>0.92100000000000004</v>
      </c>
      <c r="J460" s="285"/>
      <c r="K460" s="260">
        <v>1.3580000000000001</v>
      </c>
      <c r="L460" s="261"/>
      <c r="M460" s="293">
        <f t="shared" si="122"/>
        <v>1.341</v>
      </c>
      <c r="N460" s="293">
        <f t="shared" si="123"/>
        <v>1.494</v>
      </c>
      <c r="O460" s="293">
        <f t="shared" si="124"/>
        <v>0.92100000000000004</v>
      </c>
      <c r="P460" s="293">
        <f t="shared" si="125"/>
        <v>1.3580000000000001</v>
      </c>
      <c r="Q460" s="257"/>
      <c r="R460" s="265">
        <f t="shared" ref="R460" si="126">AVERAGE(M460:P460)</f>
        <v>1.2785000000000002</v>
      </c>
      <c r="U460" s="302" t="s">
        <v>59</v>
      </c>
      <c r="V460" s="303">
        <f>MAX(D429:E459)</f>
        <v>1.623</v>
      </c>
      <c r="W460" s="303">
        <f>MAX(F429:H459)</f>
        <v>2.032</v>
      </c>
      <c r="X460" s="303">
        <f>MAX(I429:J459)</f>
        <v>1.45</v>
      </c>
      <c r="Y460" s="303">
        <f>MAX(K429:L459)</f>
        <v>1.69</v>
      </c>
    </row>
    <row r="461" spans="1:25" ht="17.45" customHeight="1" thickBot="1" x14ac:dyDescent="0.3">
      <c r="A461" s="257">
        <f t="shared" si="63"/>
        <v>4</v>
      </c>
      <c r="B461" s="257">
        <f t="shared" si="64"/>
        <v>2019</v>
      </c>
      <c r="C461" s="8">
        <f t="shared" si="111"/>
        <v>43557</v>
      </c>
      <c r="D461" s="260"/>
      <c r="E461" s="285">
        <v>1.214</v>
      </c>
      <c r="F461" s="260"/>
      <c r="G461" s="262">
        <v>1.3149999999999999</v>
      </c>
      <c r="H461" s="261"/>
      <c r="I461" s="263"/>
      <c r="J461" s="285">
        <v>0.82430000000000003</v>
      </c>
      <c r="K461" s="260"/>
      <c r="L461" s="261">
        <v>1.048</v>
      </c>
      <c r="M461" s="293">
        <f t="shared" ref="M461:M463" si="127">IFERROR(AVERAGE(D461:E461),"")</f>
        <v>1.214</v>
      </c>
      <c r="N461" s="293">
        <f t="shared" ref="N461:N463" si="128">IFERROR(AVERAGE(F461:H461),"")</f>
        <v>1.3149999999999999</v>
      </c>
      <c r="O461" s="293">
        <f t="shared" ref="O461:O463" si="129">IFERROR(AVERAGE(I461:J461),"")</f>
        <v>0.82430000000000003</v>
      </c>
      <c r="P461" s="293">
        <f t="shared" ref="P461:P463" si="130">IFERROR(AVERAGE(K461:L461),"")</f>
        <v>1.048</v>
      </c>
      <c r="Q461" s="257"/>
      <c r="R461" s="265">
        <f t="shared" ref="R461:R463" si="131">AVERAGE(M461:P461)</f>
        <v>1.100325</v>
      </c>
      <c r="U461" s="304" t="s">
        <v>126</v>
      </c>
      <c r="V461" s="305">
        <f>COUNTIF(D429:E459,"&gt;=2.5")</f>
        <v>0</v>
      </c>
      <c r="W461" s="305">
        <f>COUNTIF(F429:G459,"&gt;=2.5")</f>
        <v>0</v>
      </c>
      <c r="X461" s="305">
        <f>COUNTIF(I429:J459,"&gt;=2.5")</f>
        <v>0</v>
      </c>
      <c r="Y461" s="305">
        <f>COUNTIF(I429:J459,"&gt;=2.5")</f>
        <v>0</v>
      </c>
    </row>
    <row r="462" spans="1:25" ht="17.45" customHeight="1" thickBot="1" x14ac:dyDescent="0.3">
      <c r="A462" s="257">
        <f t="shared" si="63"/>
        <v>4</v>
      </c>
      <c r="B462" s="257">
        <f t="shared" si="64"/>
        <v>2019</v>
      </c>
      <c r="C462" s="8">
        <f t="shared" si="111"/>
        <v>43558</v>
      </c>
      <c r="D462" s="260">
        <v>0.72250000000000003</v>
      </c>
      <c r="E462" s="285"/>
      <c r="F462" s="260"/>
      <c r="G462" s="262"/>
      <c r="H462" s="261">
        <v>0.74460000000000004</v>
      </c>
      <c r="I462" s="263">
        <v>0.33689999999999998</v>
      </c>
      <c r="J462" s="285"/>
      <c r="K462" s="260">
        <v>0.59140000000000004</v>
      </c>
      <c r="L462" s="261"/>
      <c r="M462" s="293">
        <f t="shared" si="127"/>
        <v>0.72250000000000003</v>
      </c>
      <c r="N462" s="293">
        <f t="shared" si="128"/>
        <v>0.74460000000000004</v>
      </c>
      <c r="O462" s="293">
        <f t="shared" si="129"/>
        <v>0.33689999999999998</v>
      </c>
      <c r="P462" s="293">
        <f t="shared" si="130"/>
        <v>0.59140000000000004</v>
      </c>
      <c r="Q462" s="257"/>
      <c r="R462" s="265">
        <f t="shared" si="131"/>
        <v>0.59884999999999999</v>
      </c>
      <c r="Y462" s="136">
        <f>AVERAGE(V459:Y459)</f>
        <v>0.88407287186379924</v>
      </c>
    </row>
    <row r="463" spans="1:25" ht="17.45" customHeight="1" x14ac:dyDescent="0.25">
      <c r="A463" s="257">
        <f t="shared" si="63"/>
        <v>4</v>
      </c>
      <c r="B463" s="257">
        <f t="shared" si="64"/>
        <v>2019</v>
      </c>
      <c r="C463" s="8">
        <f t="shared" si="111"/>
        <v>43559</v>
      </c>
      <c r="D463" s="260"/>
      <c r="E463" s="285">
        <v>0.72799999999999998</v>
      </c>
      <c r="F463" s="260"/>
      <c r="G463" s="262">
        <v>0.61199999999999999</v>
      </c>
      <c r="H463" s="261"/>
      <c r="I463" s="263"/>
      <c r="J463" s="285">
        <v>0.48139999999999999</v>
      </c>
      <c r="K463" s="260"/>
      <c r="L463" s="261">
        <v>0.66600000000000004</v>
      </c>
      <c r="M463" s="293">
        <f t="shared" si="127"/>
        <v>0.72799999999999998</v>
      </c>
      <c r="N463" s="293">
        <f t="shared" si="128"/>
        <v>0.61199999999999999</v>
      </c>
      <c r="O463" s="293">
        <f t="shared" si="129"/>
        <v>0.48139999999999999</v>
      </c>
      <c r="P463" s="293">
        <f t="shared" si="130"/>
        <v>0.66600000000000004</v>
      </c>
      <c r="Q463" s="257"/>
      <c r="R463" s="265">
        <f t="shared" si="131"/>
        <v>0.62185000000000001</v>
      </c>
    </row>
    <row r="464" spans="1:25" ht="17.45" customHeight="1" x14ac:dyDescent="0.25">
      <c r="A464" s="257">
        <f t="shared" ref="A464:A527" si="132">IF(ISNUMBER(C464),MONTH(C464),"")</f>
        <v>4</v>
      </c>
      <c r="B464" s="257">
        <f t="shared" ref="B464:B527" si="133">IF(ISNUMBER(C464),YEAR(C464),"")</f>
        <v>2019</v>
      </c>
      <c r="C464" s="9">
        <f t="shared" si="111"/>
        <v>43560</v>
      </c>
      <c r="D464" s="279">
        <v>0.89500000000000002</v>
      </c>
      <c r="E464" s="142"/>
      <c r="F464" s="279">
        <v>1.76</v>
      </c>
      <c r="G464" s="281"/>
      <c r="H464" s="280">
        <v>1.8340000000000001</v>
      </c>
      <c r="I464" s="282">
        <v>0.54600000000000004</v>
      </c>
      <c r="J464" s="142"/>
      <c r="K464" s="279">
        <v>0.69799999999999995</v>
      </c>
      <c r="L464" s="280"/>
      <c r="M464" s="293">
        <f t="shared" ref="M464:M466" si="134">IFERROR(AVERAGE(D464:E464),"")</f>
        <v>0.89500000000000002</v>
      </c>
      <c r="N464" s="293">
        <f t="shared" ref="N464:N466" si="135">IFERROR(AVERAGE(F464:H464),"")</f>
        <v>1.7970000000000002</v>
      </c>
      <c r="O464" s="293">
        <f t="shared" ref="O464:O466" si="136">IFERROR(AVERAGE(I464:J464),"")</f>
        <v>0.54600000000000004</v>
      </c>
      <c r="P464" s="293">
        <f t="shared" ref="P464:P466" si="137">IFERROR(AVERAGE(K464:L464),"")</f>
        <v>0.69799999999999995</v>
      </c>
      <c r="Q464" s="257"/>
      <c r="R464" s="265">
        <f t="shared" ref="R464" si="138">AVERAGE(M464:P464)</f>
        <v>0.9840000000000001</v>
      </c>
      <c r="S464" s="296">
        <f>AVERAGE(L460:O464)</f>
        <v>0.92274705882352936</v>
      </c>
      <c r="T464" s="296"/>
    </row>
    <row r="465" spans="1:24" ht="17.45" customHeight="1" x14ac:dyDescent="0.25">
      <c r="A465" s="257">
        <f t="shared" si="132"/>
        <v>4</v>
      </c>
      <c r="B465" s="257">
        <f t="shared" si="133"/>
        <v>2019</v>
      </c>
      <c r="C465" s="435">
        <f t="shared" si="111"/>
        <v>43561</v>
      </c>
      <c r="D465" s="448"/>
      <c r="E465" s="452">
        <v>1.111</v>
      </c>
      <c r="F465" s="448"/>
      <c r="G465" s="450">
        <v>0.57150000000000001</v>
      </c>
      <c r="H465" s="449"/>
      <c r="I465" s="451"/>
      <c r="J465" s="452">
        <v>0.36759999999999998</v>
      </c>
      <c r="K465" s="448"/>
      <c r="L465" s="449">
        <v>0.68730000000000002</v>
      </c>
      <c r="M465" s="440">
        <f t="shared" si="134"/>
        <v>1.111</v>
      </c>
      <c r="N465" s="440">
        <f t="shared" si="135"/>
        <v>0.57150000000000001</v>
      </c>
      <c r="O465" s="440">
        <f t="shared" si="136"/>
        <v>0.36759999999999998</v>
      </c>
      <c r="P465" s="440">
        <f t="shared" si="137"/>
        <v>0.68730000000000002</v>
      </c>
      <c r="Q465" s="442">
        <f>AVERAGE(M465:P465)</f>
        <v>0.68435000000000001</v>
      </c>
      <c r="R465" s="442"/>
      <c r="S465" s="441"/>
      <c r="T465" s="441"/>
    </row>
    <row r="466" spans="1:24" ht="17.45" customHeight="1" x14ac:dyDescent="0.25">
      <c r="A466" s="257">
        <f t="shared" si="132"/>
        <v>4</v>
      </c>
      <c r="B466" s="257">
        <f t="shared" si="133"/>
        <v>2019</v>
      </c>
      <c r="C466" s="435">
        <f t="shared" si="111"/>
        <v>43562</v>
      </c>
      <c r="D466" s="448">
        <v>0.80700000000000005</v>
      </c>
      <c r="E466" s="452"/>
      <c r="F466" s="448">
        <v>0.876</v>
      </c>
      <c r="G466" s="450"/>
      <c r="H466" s="449"/>
      <c r="I466" s="451">
        <v>0.61099999999999999</v>
      </c>
      <c r="J466" s="452"/>
      <c r="K466" s="448">
        <v>0.78800000000000003</v>
      </c>
      <c r="L466" s="449"/>
      <c r="M466" s="440">
        <f t="shared" si="134"/>
        <v>0.80700000000000005</v>
      </c>
      <c r="N466" s="440">
        <f t="shared" si="135"/>
        <v>0.876</v>
      </c>
      <c r="O466" s="440">
        <f t="shared" si="136"/>
        <v>0.61099999999999999</v>
      </c>
      <c r="P466" s="440">
        <f t="shared" si="137"/>
        <v>0.78800000000000003</v>
      </c>
      <c r="Q466" s="442">
        <f>AVERAGE(M466:P466)</f>
        <v>0.77049999999999996</v>
      </c>
      <c r="R466" s="442"/>
      <c r="S466" s="504">
        <f>AVERAGE(L465:O466)</f>
        <v>0.71877142857142851</v>
      </c>
      <c r="T466" s="504"/>
    </row>
    <row r="467" spans="1:24" ht="17.45" customHeight="1" x14ac:dyDescent="0.25">
      <c r="A467" s="257">
        <f t="shared" si="132"/>
        <v>4</v>
      </c>
      <c r="B467" s="257">
        <f t="shared" si="133"/>
        <v>2019</v>
      </c>
      <c r="C467" s="8">
        <f t="shared" si="111"/>
        <v>43563</v>
      </c>
      <c r="D467" s="252"/>
      <c r="E467" s="114">
        <v>1.319</v>
      </c>
      <c r="F467" s="252"/>
      <c r="G467" s="254">
        <v>1.5720000000000001</v>
      </c>
      <c r="H467" s="253"/>
      <c r="I467" s="255"/>
      <c r="J467" s="114">
        <v>1.1759999999999999</v>
      </c>
      <c r="K467" s="252"/>
      <c r="L467" s="253">
        <v>1.456</v>
      </c>
      <c r="M467" s="293">
        <f t="shared" ref="M467" si="139">IFERROR(AVERAGE(D467:E467),"")</f>
        <v>1.319</v>
      </c>
      <c r="N467" s="293">
        <f t="shared" ref="N467" si="140">IFERROR(AVERAGE(F467:H467),"")</f>
        <v>1.5720000000000001</v>
      </c>
      <c r="O467" s="293">
        <f t="shared" ref="O467" si="141">IFERROR(AVERAGE(I467:J467),"")</f>
        <v>1.1759999999999999</v>
      </c>
      <c r="P467" s="293">
        <f t="shared" ref="P467" si="142">IFERROR(AVERAGE(K467:L467),"")</f>
        <v>1.456</v>
      </c>
      <c r="Q467" s="257"/>
      <c r="R467" s="265">
        <f t="shared" ref="R467" si="143">AVERAGE(M467:P467)</f>
        <v>1.3807499999999999</v>
      </c>
    </row>
    <row r="468" spans="1:24" ht="17.45" customHeight="1" x14ac:dyDescent="0.25">
      <c r="A468" s="257">
        <f t="shared" si="132"/>
        <v>4</v>
      </c>
      <c r="B468" s="257">
        <f t="shared" si="133"/>
        <v>2019</v>
      </c>
      <c r="C468" s="8">
        <f t="shared" si="111"/>
        <v>43564</v>
      </c>
      <c r="D468" s="246">
        <v>2.044</v>
      </c>
      <c r="E468" s="114"/>
      <c r="F468" s="252"/>
      <c r="G468" s="254"/>
      <c r="H468" s="247">
        <v>2.2639999999999998</v>
      </c>
      <c r="I468" s="248">
        <v>1.5029999999999999</v>
      </c>
      <c r="J468" s="114"/>
      <c r="K468" s="246">
        <v>1.9159999999999999</v>
      </c>
      <c r="L468" s="253"/>
      <c r="M468" s="293">
        <f t="shared" ref="M468:M469" si="144">IFERROR(AVERAGE(D468:E468),"")</f>
        <v>2.044</v>
      </c>
      <c r="N468" s="293">
        <f t="shared" ref="N468:N469" si="145">IFERROR(AVERAGE(F468:H468),"")</f>
        <v>2.2639999999999998</v>
      </c>
      <c r="O468" s="293">
        <f t="shared" ref="O468:O469" si="146">IFERROR(AVERAGE(I468:J468),"")</f>
        <v>1.5029999999999999</v>
      </c>
      <c r="P468" s="293">
        <f t="shared" ref="P468:P469" si="147">IFERROR(AVERAGE(K468:L468),"")</f>
        <v>1.9159999999999999</v>
      </c>
      <c r="Q468" s="257"/>
      <c r="R468" s="265">
        <f t="shared" ref="R468:R471" si="148">AVERAGE(M468:P468)</f>
        <v>1.9317500000000001</v>
      </c>
      <c r="S468" s="309" t="s">
        <v>42</v>
      </c>
      <c r="T468" s="309"/>
    </row>
    <row r="469" spans="1:24" ht="17.45" customHeight="1" x14ac:dyDescent="0.25">
      <c r="A469" s="257">
        <f t="shared" si="132"/>
        <v>4</v>
      </c>
      <c r="B469" s="257">
        <f t="shared" si="133"/>
        <v>2019</v>
      </c>
      <c r="C469" s="8">
        <f t="shared" si="111"/>
        <v>43565</v>
      </c>
      <c r="D469" s="252"/>
      <c r="E469" s="114">
        <v>1.415</v>
      </c>
      <c r="F469" s="252"/>
      <c r="G469" s="254">
        <v>2.2480000000000002</v>
      </c>
      <c r="H469" s="253"/>
      <c r="I469" s="255"/>
      <c r="J469" s="114">
        <v>0.63290000000000002</v>
      </c>
      <c r="K469" s="252"/>
      <c r="L469" s="253">
        <v>1.226</v>
      </c>
      <c r="M469" s="293">
        <f t="shared" si="144"/>
        <v>1.415</v>
      </c>
      <c r="N469" s="293">
        <f t="shared" si="145"/>
        <v>2.2480000000000002</v>
      </c>
      <c r="O469" s="293">
        <f t="shared" si="146"/>
        <v>0.63290000000000002</v>
      </c>
      <c r="P469" s="293">
        <f t="shared" si="147"/>
        <v>1.226</v>
      </c>
      <c r="Q469" s="257"/>
      <c r="R469" s="265">
        <f t="shared" si="148"/>
        <v>1.3804750000000001</v>
      </c>
    </row>
    <row r="470" spans="1:24" ht="17.45" customHeight="1" x14ac:dyDescent="0.25">
      <c r="A470" s="257">
        <f t="shared" si="132"/>
        <v>4</v>
      </c>
      <c r="B470" s="257">
        <f t="shared" si="133"/>
        <v>2019</v>
      </c>
      <c r="C470" s="9">
        <f t="shared" si="111"/>
        <v>43566</v>
      </c>
      <c r="D470" s="275">
        <v>1.4490000000000001</v>
      </c>
      <c r="E470" s="286"/>
      <c r="F470" s="275">
        <v>1.028</v>
      </c>
      <c r="G470" s="277"/>
      <c r="H470" s="276">
        <v>1.2090000000000001</v>
      </c>
      <c r="I470" s="278">
        <v>0.92</v>
      </c>
      <c r="J470" s="286"/>
      <c r="K470" s="275">
        <v>1.2809999999999999</v>
      </c>
      <c r="L470" s="276"/>
      <c r="M470" s="293">
        <f t="shared" ref="M470:M477" si="149">IFERROR(AVERAGE(D470:E470),"")</f>
        <v>1.4490000000000001</v>
      </c>
      <c r="N470" s="293">
        <f t="shared" ref="N470:N477" si="150">IFERROR(AVERAGE(F470:H470),"")</f>
        <v>1.1185</v>
      </c>
      <c r="O470" s="293">
        <f t="shared" ref="O470:O477" si="151">IFERROR(AVERAGE(I470:J470),"")</f>
        <v>0.92</v>
      </c>
      <c r="P470" s="293">
        <f t="shared" ref="P470:P477" si="152">IFERROR(AVERAGE(K470:L470),"")</f>
        <v>1.2809999999999999</v>
      </c>
      <c r="Q470" s="257"/>
      <c r="R470" s="265">
        <f t="shared" si="148"/>
        <v>1.1921249999999999</v>
      </c>
    </row>
    <row r="471" spans="1:24" ht="17.45" customHeight="1" x14ac:dyDescent="0.25">
      <c r="A471" s="257">
        <f t="shared" si="132"/>
        <v>4</v>
      </c>
      <c r="B471" s="257">
        <f t="shared" si="133"/>
        <v>2019</v>
      </c>
      <c r="C471" s="8">
        <f t="shared" si="111"/>
        <v>43567</v>
      </c>
      <c r="D471" s="260"/>
      <c r="E471" s="285">
        <v>0.84499999999999997</v>
      </c>
      <c r="F471" s="260"/>
      <c r="G471" s="262">
        <v>0.84899999999999998</v>
      </c>
      <c r="H471" s="261"/>
      <c r="I471" s="263"/>
      <c r="J471" s="285">
        <v>0.6512</v>
      </c>
      <c r="K471" s="260"/>
      <c r="L471" s="261">
        <v>0.998</v>
      </c>
      <c r="M471" s="293">
        <f t="shared" si="149"/>
        <v>0.84499999999999997</v>
      </c>
      <c r="N471" s="293">
        <f t="shared" si="150"/>
        <v>0.84899999999999998</v>
      </c>
      <c r="O471" s="293">
        <f t="shared" si="151"/>
        <v>0.6512</v>
      </c>
      <c r="P471" s="293">
        <f t="shared" si="152"/>
        <v>0.998</v>
      </c>
      <c r="Q471" s="257"/>
      <c r="R471" s="265">
        <f t="shared" si="148"/>
        <v>0.8358000000000001</v>
      </c>
      <c r="S471" s="296">
        <f>AVERAGE(L467:O471)</f>
        <v>1.3159222222222224</v>
      </c>
      <c r="T471" s="296"/>
    </row>
    <row r="472" spans="1:24" ht="17.45" customHeight="1" x14ac:dyDescent="0.25">
      <c r="A472" s="257">
        <f t="shared" si="132"/>
        <v>4</v>
      </c>
      <c r="B472" s="257">
        <f t="shared" si="133"/>
        <v>2019</v>
      </c>
      <c r="C472" s="435">
        <f t="shared" si="111"/>
        <v>43568</v>
      </c>
      <c r="D472" s="434">
        <v>1.2769999999999999</v>
      </c>
      <c r="E472" s="439"/>
      <c r="F472" s="434">
        <v>1.381</v>
      </c>
      <c r="G472" s="438"/>
      <c r="H472" s="436"/>
      <c r="I472" s="437">
        <v>0.67730000000000001</v>
      </c>
      <c r="J472" s="439"/>
      <c r="K472" s="434">
        <v>0.93989999999999996</v>
      </c>
      <c r="L472" s="436"/>
      <c r="M472" s="440">
        <f t="shared" si="149"/>
        <v>1.2769999999999999</v>
      </c>
      <c r="N472" s="440">
        <f t="shared" si="150"/>
        <v>1.381</v>
      </c>
      <c r="O472" s="440">
        <f t="shared" si="151"/>
        <v>0.67730000000000001</v>
      </c>
      <c r="P472" s="440">
        <f t="shared" si="152"/>
        <v>0.93989999999999996</v>
      </c>
      <c r="Q472" s="442">
        <f>AVERAGE(M472:P472)</f>
        <v>1.0688</v>
      </c>
      <c r="R472" s="442"/>
      <c r="S472" s="441"/>
      <c r="T472" s="441"/>
      <c r="V472" s="287" t="s">
        <v>25</v>
      </c>
      <c r="W472" s="287" t="s">
        <v>24</v>
      </c>
      <c r="X472" s="287" t="s">
        <v>43</v>
      </c>
    </row>
    <row r="473" spans="1:24" ht="17.45" customHeight="1" x14ac:dyDescent="0.25">
      <c r="A473" s="257">
        <f t="shared" si="132"/>
        <v>4</v>
      </c>
      <c r="B473" s="257">
        <f t="shared" si="133"/>
        <v>2019</v>
      </c>
      <c r="C473" s="435">
        <f t="shared" si="111"/>
        <v>43569</v>
      </c>
      <c r="D473" s="434"/>
      <c r="E473" s="439">
        <v>0.86199999999999999</v>
      </c>
      <c r="F473" s="434"/>
      <c r="G473" s="438">
        <v>1.133</v>
      </c>
      <c r="H473" s="436"/>
      <c r="I473" s="437"/>
      <c r="J473" s="439">
        <v>0.57940000000000003</v>
      </c>
      <c r="K473" s="434"/>
      <c r="L473" s="436">
        <v>0.78480000000000005</v>
      </c>
      <c r="M473" s="440">
        <f t="shared" si="149"/>
        <v>0.86199999999999999</v>
      </c>
      <c r="N473" s="440">
        <f t="shared" si="150"/>
        <v>1.133</v>
      </c>
      <c r="O473" s="440">
        <f t="shared" si="151"/>
        <v>0.57940000000000003</v>
      </c>
      <c r="P473" s="440">
        <f t="shared" si="152"/>
        <v>0.78480000000000005</v>
      </c>
      <c r="Q473" s="442">
        <f>AVERAGE(M473:P473)</f>
        <v>0.8398000000000001</v>
      </c>
      <c r="R473" s="442"/>
      <c r="S473" s="504">
        <f>AVERAGE(L472:O473)</f>
        <v>0.95635714285714279</v>
      </c>
      <c r="T473" s="504"/>
      <c r="V473" s="20">
        <f>AVERAGE(Q5:Q473)</f>
        <v>0.89918395522388073</v>
      </c>
      <c r="W473" s="20">
        <f>AVERAGE(R5:R473)</f>
        <v>1.1260476796407193</v>
      </c>
      <c r="X473" s="20">
        <f>AVERAGE(Q5:R473)</f>
        <v>1.0610909722222226</v>
      </c>
    </row>
    <row r="474" spans="1:24" ht="17.45" customHeight="1" x14ac:dyDescent="0.25">
      <c r="A474" s="257">
        <f t="shared" si="132"/>
        <v>4</v>
      </c>
      <c r="B474" s="257">
        <f t="shared" si="133"/>
        <v>2019</v>
      </c>
      <c r="C474" s="8">
        <f t="shared" si="111"/>
        <v>43570</v>
      </c>
      <c r="D474" s="260">
        <v>1.006</v>
      </c>
      <c r="E474" s="285"/>
      <c r="F474" s="260"/>
      <c r="G474" s="262"/>
      <c r="H474" s="261">
        <v>0.79400000000000004</v>
      </c>
      <c r="I474" s="18">
        <v>28.43</v>
      </c>
      <c r="J474" s="285"/>
      <c r="K474" s="260">
        <v>1.018</v>
      </c>
      <c r="L474" s="261"/>
      <c r="M474" s="293">
        <f t="shared" si="149"/>
        <v>1.006</v>
      </c>
      <c r="N474" s="293">
        <f t="shared" si="150"/>
        <v>0.79400000000000004</v>
      </c>
      <c r="O474" s="288"/>
      <c r="P474" s="293">
        <f t="shared" si="152"/>
        <v>1.018</v>
      </c>
      <c r="Q474" s="257"/>
      <c r="R474" s="265">
        <f t="shared" ref="R474:R478" si="153">AVERAGE(M474:P474)</f>
        <v>0.93933333333333335</v>
      </c>
      <c r="S474" s="310" t="s">
        <v>26</v>
      </c>
      <c r="T474" s="310"/>
      <c r="V474" s="20">
        <f>AVERAGE(Q474:Q503)</f>
        <v>0.48510781250000001</v>
      </c>
      <c r="W474" s="20">
        <f>AVERAGE(R474:R503)</f>
        <v>0.8545026515151517</v>
      </c>
      <c r="X474" s="20">
        <f>AVERAGE(Q474:R503)</f>
        <v>0.75599736111111115</v>
      </c>
    </row>
    <row r="475" spans="1:24" ht="17.45" customHeight="1" x14ac:dyDescent="0.25">
      <c r="A475" s="257">
        <f t="shared" si="132"/>
        <v>4</v>
      </c>
      <c r="B475" s="257">
        <f t="shared" si="133"/>
        <v>2019</v>
      </c>
      <c r="C475" s="8">
        <f t="shared" si="111"/>
        <v>43571</v>
      </c>
      <c r="D475" s="260"/>
      <c r="E475" s="285">
        <v>1.9490000000000001</v>
      </c>
      <c r="F475" s="260"/>
      <c r="G475" s="262">
        <v>0.49</v>
      </c>
      <c r="H475" s="261"/>
      <c r="I475" s="263"/>
      <c r="J475" s="285">
        <v>1.556</v>
      </c>
      <c r="K475" s="260"/>
      <c r="L475" s="261">
        <v>0.66700000000000004</v>
      </c>
      <c r="M475" s="293">
        <f t="shared" si="149"/>
        <v>1.9490000000000001</v>
      </c>
      <c r="N475" s="293">
        <f t="shared" si="150"/>
        <v>0.49</v>
      </c>
      <c r="O475" s="293">
        <f t="shared" si="151"/>
        <v>1.556</v>
      </c>
      <c r="P475" s="293">
        <f t="shared" si="152"/>
        <v>0.66700000000000004</v>
      </c>
      <c r="Q475" s="257"/>
      <c r="R475" s="265">
        <f t="shared" si="153"/>
        <v>1.1655</v>
      </c>
    </row>
    <row r="476" spans="1:24" ht="17.45" customHeight="1" x14ac:dyDescent="0.25">
      <c r="A476" s="257">
        <f t="shared" si="132"/>
        <v>4</v>
      </c>
      <c r="B476" s="257">
        <f t="shared" si="133"/>
        <v>2019</v>
      </c>
      <c r="C476" s="48">
        <f t="shared" si="111"/>
        <v>43572</v>
      </c>
      <c r="D476" s="275">
        <v>0.79500000000000004</v>
      </c>
      <c r="E476" s="286"/>
      <c r="F476" s="275">
        <v>0.80900000000000005</v>
      </c>
      <c r="G476" s="277"/>
      <c r="H476" s="276">
        <v>0.84499999999999997</v>
      </c>
      <c r="I476" s="278">
        <v>0.92</v>
      </c>
      <c r="J476" s="286"/>
      <c r="K476" s="275">
        <v>0.88500000000000001</v>
      </c>
      <c r="L476" s="276"/>
      <c r="M476" s="293">
        <f t="shared" si="149"/>
        <v>0.79500000000000004</v>
      </c>
      <c r="N476" s="293">
        <f t="shared" si="150"/>
        <v>0.82699999999999996</v>
      </c>
      <c r="O476" s="293">
        <f t="shared" si="151"/>
        <v>0.92</v>
      </c>
      <c r="P476" s="293">
        <f t="shared" si="152"/>
        <v>0.88500000000000001</v>
      </c>
      <c r="Q476" s="257"/>
      <c r="R476" s="265">
        <f t="shared" si="153"/>
        <v>0.8567499999999999</v>
      </c>
      <c r="V476" s="49">
        <f>(V474-V473)/V473</f>
        <v>-0.46050214788450394</v>
      </c>
      <c r="W476" s="49">
        <f>(W474-W473)/W473</f>
        <v>-0.2411487835152839</v>
      </c>
      <c r="X476" s="49">
        <f>(X474-X473)/X473</f>
        <v>-0.2875282318839823</v>
      </c>
    </row>
    <row r="477" spans="1:24" ht="17.45" customHeight="1" x14ac:dyDescent="0.25">
      <c r="A477" s="257">
        <f t="shared" si="132"/>
        <v>4</v>
      </c>
      <c r="B477" s="257">
        <f t="shared" si="133"/>
        <v>2019</v>
      </c>
      <c r="C477" s="8">
        <f t="shared" si="111"/>
        <v>43573</v>
      </c>
      <c r="D477" s="260"/>
      <c r="E477" s="285">
        <v>1.526</v>
      </c>
      <c r="F477" s="260"/>
      <c r="G477" s="262">
        <v>1.294</v>
      </c>
      <c r="H477" s="261"/>
      <c r="I477" s="263"/>
      <c r="J477" s="285">
        <v>1.1599999999999999</v>
      </c>
      <c r="K477" s="260"/>
      <c r="L477" s="261">
        <v>1.2170000000000001</v>
      </c>
      <c r="M477" s="293">
        <f t="shared" si="149"/>
        <v>1.526</v>
      </c>
      <c r="N477" s="293">
        <f t="shared" si="150"/>
        <v>1.294</v>
      </c>
      <c r="O477" s="293">
        <f t="shared" si="151"/>
        <v>1.1599999999999999</v>
      </c>
      <c r="P477" s="293">
        <f t="shared" si="152"/>
        <v>1.2170000000000001</v>
      </c>
      <c r="Q477" s="257"/>
      <c r="R477" s="265">
        <f t="shared" si="153"/>
        <v>1.2992500000000002</v>
      </c>
    </row>
    <row r="478" spans="1:24" ht="17.45" customHeight="1" x14ac:dyDescent="0.25">
      <c r="A478" s="257">
        <f t="shared" si="132"/>
        <v>4</v>
      </c>
      <c r="B478" s="257">
        <f t="shared" si="133"/>
        <v>2019</v>
      </c>
      <c r="C478" s="8">
        <f t="shared" si="111"/>
        <v>43574</v>
      </c>
      <c r="D478" s="260">
        <v>1.0640000000000001</v>
      </c>
      <c r="E478" s="285"/>
      <c r="F478" s="260">
        <v>1.0880000000000001</v>
      </c>
      <c r="G478" s="262"/>
      <c r="H478" s="261"/>
      <c r="I478" s="263">
        <v>1.091</v>
      </c>
      <c r="J478" s="285"/>
      <c r="K478" s="260">
        <v>1.069</v>
      </c>
      <c r="L478" s="261"/>
      <c r="M478" s="293">
        <f t="shared" ref="M478:M480" si="154">IFERROR(AVERAGE(D478:E478),"")</f>
        <v>1.0640000000000001</v>
      </c>
      <c r="N478" s="293">
        <f t="shared" ref="N478:N480" si="155">IFERROR(AVERAGE(F478:H478),"")</f>
        <v>1.0880000000000001</v>
      </c>
      <c r="O478" s="293">
        <f t="shared" ref="O478:O480" si="156">IFERROR(AVERAGE(I478:J478),"")</f>
        <v>1.091</v>
      </c>
      <c r="P478" s="293">
        <f t="shared" ref="P478:P480" si="157">IFERROR(AVERAGE(K478:L478),"")</f>
        <v>1.069</v>
      </c>
      <c r="Q478" s="257"/>
      <c r="R478" s="265">
        <f t="shared" si="153"/>
        <v>1.0780000000000001</v>
      </c>
      <c r="S478" s="296">
        <f>AVERAGE(L474:O478)</f>
        <v>1.0902500000000002</v>
      </c>
      <c r="T478" s="296"/>
    </row>
    <row r="479" spans="1:24" ht="17.45" customHeight="1" x14ac:dyDescent="0.25">
      <c r="A479" s="257">
        <f t="shared" si="132"/>
        <v>4</v>
      </c>
      <c r="B479" s="257">
        <f t="shared" si="133"/>
        <v>2019</v>
      </c>
      <c r="C479" s="435">
        <f t="shared" si="111"/>
        <v>43575</v>
      </c>
      <c r="D479" s="434"/>
      <c r="E479" s="439">
        <v>0.26300000000000001</v>
      </c>
      <c r="F479" s="434"/>
      <c r="G479" s="438">
        <v>0.2303</v>
      </c>
      <c r="H479" s="436"/>
      <c r="I479" s="437"/>
      <c r="J479" s="439">
        <v>0.187</v>
      </c>
      <c r="K479" s="434"/>
      <c r="L479" s="436">
        <v>0.28100000000000003</v>
      </c>
      <c r="M479" s="440">
        <f t="shared" si="154"/>
        <v>0.26300000000000001</v>
      </c>
      <c r="N479" s="440">
        <f t="shared" si="155"/>
        <v>0.2303</v>
      </c>
      <c r="O479" s="440">
        <f t="shared" si="156"/>
        <v>0.187</v>
      </c>
      <c r="P479" s="440">
        <f t="shared" si="157"/>
        <v>0.28100000000000003</v>
      </c>
      <c r="Q479" s="442">
        <f>AVERAGE(M479:P479)</f>
        <v>0.24032500000000001</v>
      </c>
      <c r="R479" s="442"/>
      <c r="S479" s="441"/>
      <c r="T479" s="441"/>
    </row>
    <row r="480" spans="1:24" ht="17.45" customHeight="1" x14ac:dyDescent="0.25">
      <c r="A480" s="257">
        <f t="shared" si="132"/>
        <v>4</v>
      </c>
      <c r="B480" s="257">
        <f t="shared" si="133"/>
        <v>2019</v>
      </c>
      <c r="C480" s="435">
        <f t="shared" si="111"/>
        <v>43576</v>
      </c>
      <c r="D480" s="434">
        <v>0.32669999999999999</v>
      </c>
      <c r="E480" s="439"/>
      <c r="F480" s="434"/>
      <c r="G480" s="438"/>
      <c r="H480" s="436">
        <v>0.30769999999999997</v>
      </c>
      <c r="I480" s="437">
        <v>0.2868</v>
      </c>
      <c r="J480" s="439"/>
      <c r="K480" s="434">
        <v>0.34429999999999999</v>
      </c>
      <c r="L480" s="436"/>
      <c r="M480" s="440">
        <f t="shared" si="154"/>
        <v>0.32669999999999999</v>
      </c>
      <c r="N480" s="440">
        <f t="shared" si="155"/>
        <v>0.30769999999999997</v>
      </c>
      <c r="O480" s="440">
        <f t="shared" si="156"/>
        <v>0.2868</v>
      </c>
      <c r="P480" s="440">
        <f t="shared" si="157"/>
        <v>0.34429999999999999</v>
      </c>
      <c r="Q480" s="442">
        <f>AVERAGE(M480:P480)</f>
        <v>0.31637500000000002</v>
      </c>
      <c r="R480" s="442"/>
      <c r="S480" s="504">
        <f>AVERAGE(L479:O480)</f>
        <v>0.26892857142857141</v>
      </c>
      <c r="T480" s="504"/>
    </row>
    <row r="481" spans="1:25" ht="17.45" customHeight="1" x14ac:dyDescent="0.25">
      <c r="A481" s="257">
        <f t="shared" si="132"/>
        <v>4</v>
      </c>
      <c r="B481" s="257">
        <f t="shared" si="133"/>
        <v>2019</v>
      </c>
      <c r="C481" s="8">
        <f t="shared" si="111"/>
        <v>43577</v>
      </c>
      <c r="D481" s="260"/>
      <c r="E481" s="285">
        <v>0.66410000000000002</v>
      </c>
      <c r="F481" s="260"/>
      <c r="G481" s="262">
        <v>0.70669999999999999</v>
      </c>
      <c r="H481" s="261"/>
      <c r="I481" s="263"/>
      <c r="J481" s="285">
        <v>0.69059999999999999</v>
      </c>
      <c r="K481" s="260"/>
      <c r="L481" s="261">
        <v>0.79500000000000004</v>
      </c>
      <c r="M481" s="293">
        <f t="shared" ref="M481" si="158">IFERROR(AVERAGE(D481:E481),"")</f>
        <v>0.66410000000000002</v>
      </c>
      <c r="N481" s="293">
        <f t="shared" ref="N481" si="159">IFERROR(AVERAGE(F481:H481),"")</f>
        <v>0.70669999999999999</v>
      </c>
      <c r="O481" s="293">
        <f t="shared" ref="O481" si="160">IFERROR(AVERAGE(I481:J481),"")</f>
        <v>0.69059999999999999</v>
      </c>
      <c r="P481" s="293">
        <f t="shared" ref="P481" si="161">IFERROR(AVERAGE(K481:L481),"")</f>
        <v>0.79500000000000004</v>
      </c>
      <c r="Q481" s="257"/>
      <c r="R481" s="265">
        <f t="shared" ref="R481" si="162">AVERAGE(M481:P481)</f>
        <v>0.71409999999999996</v>
      </c>
    </row>
    <row r="482" spans="1:25" ht="17.45" customHeight="1" x14ac:dyDescent="0.25">
      <c r="A482" s="257">
        <f t="shared" si="132"/>
        <v>4</v>
      </c>
      <c r="B482" s="257">
        <f t="shared" si="133"/>
        <v>2019</v>
      </c>
      <c r="C482" s="48">
        <f t="shared" si="111"/>
        <v>43578</v>
      </c>
      <c r="D482" s="275">
        <v>1.276</v>
      </c>
      <c r="E482" s="286"/>
      <c r="F482" s="275">
        <v>1.1919999999999999</v>
      </c>
      <c r="G482" s="277"/>
      <c r="H482" s="276">
        <v>1.093</v>
      </c>
      <c r="I482" s="278">
        <v>1.1299999999999999</v>
      </c>
      <c r="J482" s="286"/>
      <c r="K482" s="275">
        <v>1.179</v>
      </c>
      <c r="L482" s="276"/>
      <c r="M482" s="293">
        <f t="shared" ref="M482:M484" si="163">IFERROR(AVERAGE(D482:E482),"")</f>
        <v>1.276</v>
      </c>
      <c r="N482" s="293">
        <f t="shared" ref="N482:N484" si="164">IFERROR(AVERAGE(F482:H482),"")</f>
        <v>1.1425000000000001</v>
      </c>
      <c r="O482" s="293">
        <f t="shared" ref="O482:O484" si="165">IFERROR(AVERAGE(I482:J482),"")</f>
        <v>1.1299999999999999</v>
      </c>
      <c r="P482" s="293">
        <f t="shared" ref="P482:P484" si="166">IFERROR(AVERAGE(K482:L482),"")</f>
        <v>1.179</v>
      </c>
      <c r="Q482" s="257"/>
      <c r="R482" s="265">
        <f t="shared" ref="R482:R484" si="167">AVERAGE(M482:P482)</f>
        <v>1.181875</v>
      </c>
    </row>
    <row r="483" spans="1:25" ht="17.45" customHeight="1" x14ac:dyDescent="0.25">
      <c r="A483" s="257">
        <f t="shared" si="132"/>
        <v>4</v>
      </c>
      <c r="B483" s="257">
        <f t="shared" si="133"/>
        <v>2019</v>
      </c>
      <c r="C483" s="8">
        <f t="shared" si="111"/>
        <v>43579</v>
      </c>
      <c r="D483" s="260"/>
      <c r="E483" s="285">
        <v>0.73089999999999999</v>
      </c>
      <c r="F483" s="260"/>
      <c r="G483" s="262">
        <v>0.82299999999999995</v>
      </c>
      <c r="H483" s="261"/>
      <c r="I483" s="263"/>
      <c r="J483" s="285">
        <v>0.76329999999999998</v>
      </c>
      <c r="K483" s="260"/>
      <c r="L483" s="261">
        <v>0.89500000000000002</v>
      </c>
      <c r="M483" s="293">
        <f t="shared" si="163"/>
        <v>0.73089999999999999</v>
      </c>
      <c r="N483" s="293">
        <f t="shared" si="164"/>
        <v>0.82299999999999995</v>
      </c>
      <c r="O483" s="293">
        <f t="shared" si="165"/>
        <v>0.76329999999999998</v>
      </c>
      <c r="P483" s="293">
        <f t="shared" si="166"/>
        <v>0.89500000000000002</v>
      </c>
      <c r="Q483" s="257"/>
      <c r="R483" s="265">
        <f t="shared" si="167"/>
        <v>0.80305000000000004</v>
      </c>
    </row>
    <row r="484" spans="1:25" ht="17.45" customHeight="1" x14ac:dyDescent="0.25">
      <c r="A484" s="257">
        <f t="shared" si="132"/>
        <v>4</v>
      </c>
      <c r="B484" s="257">
        <f t="shared" si="133"/>
        <v>2019</v>
      </c>
      <c r="C484" s="8">
        <f t="shared" si="111"/>
        <v>43580</v>
      </c>
      <c r="D484" s="260">
        <v>1.1220000000000001</v>
      </c>
      <c r="E484" s="285"/>
      <c r="F484" s="260">
        <v>1.0580000000000001</v>
      </c>
      <c r="G484" s="262"/>
      <c r="H484" s="261"/>
      <c r="I484" s="263">
        <v>0.9879</v>
      </c>
      <c r="J484" s="285"/>
      <c r="K484" s="260">
        <v>0.94820000000000004</v>
      </c>
      <c r="L484" s="261"/>
      <c r="M484" s="293">
        <f t="shared" si="163"/>
        <v>1.1220000000000001</v>
      </c>
      <c r="N484" s="293">
        <f t="shared" si="164"/>
        <v>1.0580000000000001</v>
      </c>
      <c r="O484" s="293">
        <f t="shared" si="165"/>
        <v>0.9879</v>
      </c>
      <c r="P484" s="293">
        <f t="shared" si="166"/>
        <v>0.94820000000000004</v>
      </c>
      <c r="Q484" s="257"/>
      <c r="R484" s="265">
        <f t="shared" si="167"/>
        <v>1.0290250000000001</v>
      </c>
    </row>
    <row r="485" spans="1:25" ht="17.45" customHeight="1" x14ac:dyDescent="0.25">
      <c r="A485" s="257">
        <f t="shared" si="132"/>
        <v>4</v>
      </c>
      <c r="B485" s="257">
        <f t="shared" si="133"/>
        <v>2019</v>
      </c>
      <c r="C485" s="8">
        <f t="shared" si="111"/>
        <v>43581</v>
      </c>
      <c r="D485" s="260"/>
      <c r="E485" s="285">
        <v>0.88439999999999996</v>
      </c>
      <c r="F485" s="260"/>
      <c r="G485" s="262">
        <v>0.77729999999999999</v>
      </c>
      <c r="H485" s="261"/>
      <c r="I485" s="263"/>
      <c r="J485" s="285">
        <v>0.80769999999999997</v>
      </c>
      <c r="K485" s="260"/>
      <c r="L485" s="261">
        <v>0.89859999999999995</v>
      </c>
      <c r="M485" s="293">
        <f t="shared" ref="M485:M490" si="168">IFERROR(AVERAGE(D485:E485),"")</f>
        <v>0.88439999999999996</v>
      </c>
      <c r="N485" s="293">
        <f t="shared" ref="N485:N490" si="169">IFERROR(AVERAGE(F485:H485),"")</f>
        <v>0.77729999999999999</v>
      </c>
      <c r="O485" s="293">
        <f t="shared" ref="O485:O490" si="170">IFERROR(AVERAGE(I485:J485),"")</f>
        <v>0.80769999999999997</v>
      </c>
      <c r="P485" s="293">
        <f t="shared" ref="P485:P490" si="171">IFERROR(AVERAGE(K485:L485),"")</f>
        <v>0.89859999999999995</v>
      </c>
      <c r="Q485" s="257"/>
      <c r="R485" s="265">
        <f t="shared" ref="R485" si="172">AVERAGE(M485:P485)</f>
        <v>0.84199999999999997</v>
      </c>
      <c r="S485" s="296">
        <f>AVERAGE(L481:O485)</f>
        <v>0.89738888888888879</v>
      </c>
      <c r="T485" s="296"/>
    </row>
    <row r="486" spans="1:25" ht="17.45" customHeight="1" x14ac:dyDescent="0.25">
      <c r="A486" s="257">
        <f t="shared" si="132"/>
        <v>4</v>
      </c>
      <c r="B486" s="257">
        <f t="shared" si="133"/>
        <v>2019</v>
      </c>
      <c r="C486" s="435">
        <f t="shared" si="111"/>
        <v>43582</v>
      </c>
      <c r="D486" s="434">
        <v>0.5746</v>
      </c>
      <c r="E486" s="439"/>
      <c r="F486" s="434"/>
      <c r="G486" s="438"/>
      <c r="H486" s="436">
        <v>0.67900000000000005</v>
      </c>
      <c r="I486" s="437">
        <v>0.5645</v>
      </c>
      <c r="J486" s="439"/>
      <c r="K486" s="434">
        <v>0.74570000000000003</v>
      </c>
      <c r="L486" s="436"/>
      <c r="M486" s="440">
        <f t="shared" si="168"/>
        <v>0.5746</v>
      </c>
      <c r="N486" s="440">
        <f t="shared" si="169"/>
        <v>0.67900000000000005</v>
      </c>
      <c r="O486" s="440">
        <f t="shared" si="170"/>
        <v>0.5645</v>
      </c>
      <c r="P486" s="440">
        <f t="shared" si="171"/>
        <v>0.74570000000000003</v>
      </c>
      <c r="Q486" s="442">
        <f>AVERAGE(M486:P486)</f>
        <v>0.64095000000000002</v>
      </c>
      <c r="R486" s="442"/>
      <c r="S486" s="441"/>
      <c r="T486" s="441"/>
    </row>
    <row r="487" spans="1:25" ht="17.45" customHeight="1" x14ac:dyDescent="0.25">
      <c r="A487" s="257">
        <f t="shared" si="132"/>
        <v>4</v>
      </c>
      <c r="B487" s="257">
        <f t="shared" si="133"/>
        <v>2019</v>
      </c>
      <c r="C487" s="435">
        <f t="shared" si="111"/>
        <v>43583</v>
      </c>
      <c r="D487" s="434"/>
      <c r="E487" s="439">
        <v>0.49220000000000003</v>
      </c>
      <c r="F487" s="434"/>
      <c r="G487" s="438">
        <v>0.56779999999999997</v>
      </c>
      <c r="H487" s="436"/>
      <c r="I487" s="437"/>
      <c r="J487" s="439">
        <v>0.42180000000000001</v>
      </c>
      <c r="K487" s="434"/>
      <c r="L487" s="436">
        <v>0.51190000000000002</v>
      </c>
      <c r="M487" s="440">
        <f t="shared" si="168"/>
        <v>0.49220000000000003</v>
      </c>
      <c r="N487" s="440">
        <f t="shared" si="169"/>
        <v>0.56779999999999997</v>
      </c>
      <c r="O487" s="440">
        <f t="shared" si="170"/>
        <v>0.42180000000000001</v>
      </c>
      <c r="P487" s="440">
        <f t="shared" si="171"/>
        <v>0.51190000000000002</v>
      </c>
      <c r="Q487" s="442">
        <f>AVERAGE(M487:P487)</f>
        <v>0.49842500000000001</v>
      </c>
      <c r="R487" s="442"/>
      <c r="S487" s="504">
        <f>AVERAGE(L486:O487)</f>
        <v>0.54454285714285722</v>
      </c>
      <c r="T487" s="504"/>
    </row>
    <row r="488" spans="1:25" ht="17.45" customHeight="1" x14ac:dyDescent="0.25">
      <c r="A488" s="257">
        <f t="shared" si="132"/>
        <v>4</v>
      </c>
      <c r="B488" s="257">
        <f t="shared" si="133"/>
        <v>2019</v>
      </c>
      <c r="C488" s="48">
        <f t="shared" si="111"/>
        <v>43584</v>
      </c>
      <c r="D488" s="275">
        <v>0.67400000000000004</v>
      </c>
      <c r="E488" s="286"/>
      <c r="F488" s="275">
        <v>0.53400000000000003</v>
      </c>
      <c r="G488" s="277"/>
      <c r="H488" s="276">
        <v>0.57599999999999996</v>
      </c>
      <c r="I488" s="278">
        <v>0.52300000000000002</v>
      </c>
      <c r="J488" s="286"/>
      <c r="K488" s="275">
        <v>0.58499999999999996</v>
      </c>
      <c r="L488" s="276"/>
      <c r="M488" s="293">
        <f t="shared" si="168"/>
        <v>0.67400000000000004</v>
      </c>
      <c r="N488" s="293">
        <f t="shared" si="169"/>
        <v>0.55499999999999994</v>
      </c>
      <c r="O488" s="293">
        <f t="shared" si="170"/>
        <v>0.52300000000000002</v>
      </c>
      <c r="P488" s="293">
        <f t="shared" si="171"/>
        <v>0.58499999999999996</v>
      </c>
      <c r="Q488" s="257"/>
      <c r="R488" s="265">
        <f t="shared" ref="R488:R490" si="173">AVERAGE(M488:P488)</f>
        <v>0.58425000000000005</v>
      </c>
      <c r="U488" s="299" t="s">
        <v>66</v>
      </c>
      <c r="V488" s="299">
        <v>2019</v>
      </c>
      <c r="W488" s="300"/>
      <c r="X488" s="300"/>
      <c r="Y488" s="300"/>
    </row>
    <row r="489" spans="1:25" ht="17.45" customHeight="1" x14ac:dyDescent="0.25">
      <c r="A489" s="257">
        <f t="shared" si="132"/>
        <v>4</v>
      </c>
      <c r="B489" s="257">
        <f t="shared" si="133"/>
        <v>2019</v>
      </c>
      <c r="C489" s="8">
        <f t="shared" si="111"/>
        <v>43585</v>
      </c>
      <c r="D489" s="260"/>
      <c r="E489" s="285">
        <v>0.51639999999999997</v>
      </c>
      <c r="F489" s="260"/>
      <c r="G489" s="262">
        <v>0.495</v>
      </c>
      <c r="H489" s="261"/>
      <c r="I489" s="263"/>
      <c r="J489" s="285">
        <v>0.53110000000000002</v>
      </c>
      <c r="K489" s="260"/>
      <c r="L489" s="261">
        <v>0.63300000000000001</v>
      </c>
      <c r="M489" s="293">
        <f t="shared" si="168"/>
        <v>0.51639999999999997</v>
      </c>
      <c r="N489" s="293">
        <f t="shared" si="169"/>
        <v>0.495</v>
      </c>
      <c r="O489" s="293">
        <f t="shared" si="170"/>
        <v>0.53110000000000002</v>
      </c>
      <c r="P489" s="293">
        <f t="shared" si="171"/>
        <v>0.63300000000000001</v>
      </c>
      <c r="Q489" s="257"/>
      <c r="R489" s="265">
        <f t="shared" si="173"/>
        <v>0.543875</v>
      </c>
      <c r="U489" s="301" t="s">
        <v>35</v>
      </c>
      <c r="V489" s="301" t="s">
        <v>1</v>
      </c>
      <c r="W489" s="301" t="s">
        <v>2</v>
      </c>
      <c r="X489" s="301" t="s">
        <v>9</v>
      </c>
      <c r="Y489" s="301" t="s">
        <v>12</v>
      </c>
    </row>
    <row r="490" spans="1:25" ht="17.45" customHeight="1" x14ac:dyDescent="0.25">
      <c r="A490" s="257">
        <f t="shared" si="132"/>
        <v>5</v>
      </c>
      <c r="B490" s="257">
        <f t="shared" si="133"/>
        <v>2019</v>
      </c>
      <c r="C490" s="8">
        <f t="shared" si="111"/>
        <v>43586</v>
      </c>
      <c r="D490" s="260">
        <v>0.76639999999999997</v>
      </c>
      <c r="E490" s="285"/>
      <c r="F490" s="260">
        <v>1.6659999999999999</v>
      </c>
      <c r="G490" s="262"/>
      <c r="H490" s="261"/>
      <c r="I490" s="263">
        <v>0.71599999999999997</v>
      </c>
      <c r="J490" s="285"/>
      <c r="K490" s="260">
        <v>0.72009999999999996</v>
      </c>
      <c r="L490" s="261"/>
      <c r="M490" s="293">
        <f t="shared" si="168"/>
        <v>0.76639999999999997</v>
      </c>
      <c r="N490" s="293">
        <f t="shared" si="169"/>
        <v>1.6659999999999999</v>
      </c>
      <c r="O490" s="293">
        <f t="shared" si="170"/>
        <v>0.71599999999999997</v>
      </c>
      <c r="P490" s="293">
        <f t="shared" si="171"/>
        <v>0.72009999999999996</v>
      </c>
      <c r="Q490" s="257"/>
      <c r="R490" s="265">
        <f t="shared" si="173"/>
        <v>0.9671249999999999</v>
      </c>
      <c r="U490" s="302" t="s">
        <v>58</v>
      </c>
      <c r="V490" s="303">
        <f>AVERAGE(D460:E489)</f>
        <v>0.99646000000000012</v>
      </c>
      <c r="W490" s="303">
        <f>AVERAGE(F460:H489)</f>
        <v>1.0071685714285712</v>
      </c>
      <c r="X490" s="303">
        <f>AVERAGE(I460:J489)</f>
        <v>1.675956666666667</v>
      </c>
      <c r="Y490" s="303">
        <f>AVERAGE(K460:L489)</f>
        <v>0.90370333333333319</v>
      </c>
    </row>
    <row r="491" spans="1:25" ht="17.45" customHeight="1" x14ac:dyDescent="0.25">
      <c r="A491" s="257">
        <f t="shared" si="132"/>
        <v>5</v>
      </c>
      <c r="B491" s="257">
        <f t="shared" si="133"/>
        <v>2019</v>
      </c>
      <c r="C491" s="8">
        <f t="shared" si="111"/>
        <v>43587</v>
      </c>
      <c r="D491" s="260"/>
      <c r="E491" s="285">
        <v>1.0369999999999999</v>
      </c>
      <c r="F491" s="260"/>
      <c r="G491" s="262">
        <v>1.0860000000000001</v>
      </c>
      <c r="H491" s="261"/>
      <c r="I491" s="263"/>
      <c r="J491" s="285">
        <v>0.89590000000000003</v>
      </c>
      <c r="K491" s="260"/>
      <c r="L491" s="261">
        <v>1.0069999999999999</v>
      </c>
      <c r="M491" s="293">
        <f t="shared" ref="M491:M493" si="174">IFERROR(AVERAGE(D491:E491),"")</f>
        <v>1.0369999999999999</v>
      </c>
      <c r="N491" s="293">
        <f t="shared" ref="N491:N493" si="175">IFERROR(AVERAGE(F491:H491),"")</f>
        <v>1.0860000000000001</v>
      </c>
      <c r="O491" s="293">
        <f t="shared" ref="O491:O493" si="176">IFERROR(AVERAGE(I491:J491),"")</f>
        <v>0.89590000000000003</v>
      </c>
      <c r="P491" s="293">
        <f t="shared" ref="P491:P493" si="177">IFERROR(AVERAGE(K491:L491),"")</f>
        <v>1.0069999999999999</v>
      </c>
      <c r="Q491" s="257"/>
      <c r="R491" s="265">
        <f t="shared" ref="R491:R492" si="178">AVERAGE(M491:P491)</f>
        <v>1.006475</v>
      </c>
      <c r="U491" s="302" t="s">
        <v>59</v>
      </c>
      <c r="V491" s="303">
        <f>MAX(D460:E489)</f>
        <v>2.044</v>
      </c>
      <c r="W491" s="303">
        <f>MAX(F460:H489)</f>
        <v>2.2639999999999998</v>
      </c>
      <c r="X491" s="303">
        <f>MAX(I460:J489)</f>
        <v>28.43</v>
      </c>
      <c r="Y491" s="303">
        <f>MAX(K460:L489)</f>
        <v>1.9159999999999999</v>
      </c>
    </row>
    <row r="492" spans="1:25" ht="17.45" customHeight="1" thickBot="1" x14ac:dyDescent="0.3">
      <c r="A492" s="257">
        <f t="shared" si="132"/>
        <v>5</v>
      </c>
      <c r="B492" s="257">
        <f t="shared" si="133"/>
        <v>2019</v>
      </c>
      <c r="C492" s="8">
        <f t="shared" si="111"/>
        <v>43588</v>
      </c>
      <c r="D492" s="260">
        <v>1.2110000000000001</v>
      </c>
      <c r="E492" s="285"/>
      <c r="F492" s="260"/>
      <c r="G492" s="262"/>
      <c r="H492" s="261">
        <v>1.1850000000000001</v>
      </c>
      <c r="I492" s="263">
        <v>0.85799999999999998</v>
      </c>
      <c r="J492" s="285"/>
      <c r="K492" s="260">
        <v>0.86719999999999997</v>
      </c>
      <c r="L492" s="261"/>
      <c r="M492" s="293">
        <f t="shared" si="174"/>
        <v>1.2110000000000001</v>
      </c>
      <c r="N492" s="293">
        <f t="shared" si="175"/>
        <v>1.1850000000000001</v>
      </c>
      <c r="O492" s="293">
        <f t="shared" si="176"/>
        <v>0.85799999999999998</v>
      </c>
      <c r="P492" s="293">
        <f t="shared" si="177"/>
        <v>0.86719999999999997</v>
      </c>
      <c r="Q492" s="257"/>
      <c r="R492" s="265">
        <f t="shared" si="178"/>
        <v>1.0303</v>
      </c>
      <c r="S492" s="296">
        <f>AVERAGE(L488:O492)</f>
        <v>0.84445882352941193</v>
      </c>
      <c r="T492" s="296"/>
      <c r="U492" s="304" t="s">
        <v>126</v>
      </c>
      <c r="V492" s="305">
        <f>COUNTIF(D460:E489,"&gt;=2.5")</f>
        <v>0</v>
      </c>
      <c r="W492" s="305">
        <f>COUNTIF(F460:G489,"&gt;=2.5")</f>
        <v>0</v>
      </c>
      <c r="X492" s="305">
        <f>COUNTIF(I460:J489,"&gt;=2.5")</f>
        <v>1</v>
      </c>
      <c r="Y492" s="305">
        <f>COUNTIF(I460:J489,"&gt;=2.5")</f>
        <v>1</v>
      </c>
    </row>
    <row r="493" spans="1:25" ht="17.45" customHeight="1" thickBot="1" x14ac:dyDescent="0.3">
      <c r="A493" s="257">
        <f t="shared" si="132"/>
        <v>5</v>
      </c>
      <c r="B493" s="257">
        <f t="shared" si="133"/>
        <v>2019</v>
      </c>
      <c r="C493" s="435">
        <f t="shared" si="111"/>
        <v>43589</v>
      </c>
      <c r="D493" s="434"/>
      <c r="E493" s="439">
        <v>0.58099999999999996</v>
      </c>
      <c r="F493" s="434"/>
      <c r="G493" s="438">
        <v>0.57199999999999995</v>
      </c>
      <c r="H493" s="436"/>
      <c r="I493" s="437"/>
      <c r="J493" s="439">
        <v>0.50380000000000003</v>
      </c>
      <c r="K493" s="434"/>
      <c r="L493" s="436">
        <v>0.58599999999999997</v>
      </c>
      <c r="M493" s="440">
        <f t="shared" si="174"/>
        <v>0.58099999999999996</v>
      </c>
      <c r="N493" s="440">
        <f t="shared" si="175"/>
        <v>0.57199999999999995</v>
      </c>
      <c r="O493" s="440">
        <f t="shared" si="176"/>
        <v>0.50380000000000003</v>
      </c>
      <c r="P493" s="440">
        <f t="shared" si="177"/>
        <v>0.58599999999999997</v>
      </c>
      <c r="Q493" s="442">
        <f>AVERAGE(M493:P493)</f>
        <v>0.56069999999999998</v>
      </c>
      <c r="R493" s="442"/>
      <c r="S493" s="441"/>
      <c r="T493" s="441"/>
      <c r="Y493" s="136">
        <f>AVERAGE(V490:Y490)</f>
        <v>1.1458221428571429</v>
      </c>
    </row>
    <row r="494" spans="1:25" ht="17.45" customHeight="1" x14ac:dyDescent="0.25">
      <c r="A494" s="257">
        <f t="shared" si="132"/>
        <v>5</v>
      </c>
      <c r="B494" s="257">
        <f t="shared" si="133"/>
        <v>2019</v>
      </c>
      <c r="C494" s="435">
        <f t="shared" si="111"/>
        <v>43590</v>
      </c>
      <c r="D494" s="434">
        <v>0.43099999999999999</v>
      </c>
      <c r="E494" s="439"/>
      <c r="F494" s="434">
        <v>0.47399999999999998</v>
      </c>
      <c r="G494" s="438"/>
      <c r="H494" s="436">
        <v>0.39500000000000002</v>
      </c>
      <c r="I494" s="437">
        <v>0.38600000000000001</v>
      </c>
      <c r="J494" s="439"/>
      <c r="K494" s="434">
        <v>0.48099999999999998</v>
      </c>
      <c r="L494" s="436"/>
      <c r="M494" s="440">
        <f t="shared" ref="M494:M495" si="179">IFERROR(AVERAGE(D494:E494),"")</f>
        <v>0.43099999999999999</v>
      </c>
      <c r="N494" s="440">
        <f t="shared" ref="N494:N495" si="180">IFERROR(AVERAGE(F494:H494),"")</f>
        <v>0.4345</v>
      </c>
      <c r="O494" s="440">
        <f t="shared" ref="O494:O495" si="181">IFERROR(AVERAGE(I494:J494),"")</f>
        <v>0.38600000000000001</v>
      </c>
      <c r="P494" s="440">
        <f t="shared" ref="P494:P495" si="182">IFERROR(AVERAGE(K494:L494),"")</f>
        <v>0.48099999999999998</v>
      </c>
      <c r="Q494" s="442">
        <f>AVERAGE(M494:P494)</f>
        <v>0.43312499999999998</v>
      </c>
      <c r="R494" s="442"/>
      <c r="S494" s="504">
        <f>AVERAGE(L493:O494)</f>
        <v>0.49918571428571429</v>
      </c>
      <c r="T494" s="504"/>
    </row>
    <row r="495" spans="1:25" ht="17.45" customHeight="1" x14ac:dyDescent="0.25">
      <c r="A495" s="257">
        <f t="shared" si="132"/>
        <v>5</v>
      </c>
      <c r="B495" s="257">
        <f t="shared" si="133"/>
        <v>2019</v>
      </c>
      <c r="C495" s="8">
        <f t="shared" si="111"/>
        <v>43591</v>
      </c>
      <c r="D495" s="260"/>
      <c r="E495" s="285">
        <v>0.68600000000000005</v>
      </c>
      <c r="F495" s="260"/>
      <c r="G495" s="262">
        <v>0.60499999999999998</v>
      </c>
      <c r="H495" s="261"/>
      <c r="I495" s="263"/>
      <c r="J495" s="285">
        <v>0.45119999999999999</v>
      </c>
      <c r="K495" s="260"/>
      <c r="L495" s="261">
        <v>0.55300000000000005</v>
      </c>
      <c r="M495" s="293">
        <f t="shared" si="179"/>
        <v>0.68600000000000005</v>
      </c>
      <c r="N495" s="293">
        <f t="shared" si="180"/>
        <v>0.60499999999999998</v>
      </c>
      <c r="O495" s="293">
        <f t="shared" si="181"/>
        <v>0.45119999999999999</v>
      </c>
      <c r="P495" s="293">
        <f t="shared" si="182"/>
        <v>0.55300000000000005</v>
      </c>
      <c r="Q495" s="257"/>
      <c r="R495" s="265">
        <f t="shared" ref="R495" si="183">AVERAGE(M495:P495)</f>
        <v>0.57379999999999998</v>
      </c>
    </row>
    <row r="496" spans="1:25" ht="17.45" customHeight="1" x14ac:dyDescent="0.25">
      <c r="A496" s="257">
        <f t="shared" si="132"/>
        <v>5</v>
      </c>
      <c r="B496" s="257">
        <f t="shared" si="133"/>
        <v>2019</v>
      </c>
      <c r="C496" s="8">
        <f t="shared" si="111"/>
        <v>43592</v>
      </c>
      <c r="D496" s="260">
        <v>0.49059999999999998</v>
      </c>
      <c r="E496" s="285"/>
      <c r="F496" s="260">
        <v>0.42030000000000001</v>
      </c>
      <c r="G496" s="262"/>
      <c r="H496" s="261"/>
      <c r="I496" s="263">
        <v>0.54430000000000001</v>
      </c>
      <c r="J496" s="285"/>
      <c r="K496" s="260">
        <v>0.91849999999999998</v>
      </c>
      <c r="L496" s="261"/>
      <c r="M496" s="293">
        <f t="shared" ref="M496:M498" si="184">IFERROR(AVERAGE(D496:E496),"")</f>
        <v>0.49059999999999998</v>
      </c>
      <c r="N496" s="293">
        <f t="shared" ref="N496:N498" si="185">IFERROR(AVERAGE(F496:H496),"")</f>
        <v>0.42030000000000001</v>
      </c>
      <c r="O496" s="293">
        <f t="shared" ref="O496:O498" si="186">IFERROR(AVERAGE(I496:J496),"")</f>
        <v>0.54430000000000001</v>
      </c>
      <c r="P496" s="293">
        <f t="shared" ref="P496:P498" si="187">IFERROR(AVERAGE(K496:L496),"")</f>
        <v>0.91849999999999998</v>
      </c>
      <c r="Q496" s="257"/>
      <c r="R496" s="265">
        <f t="shared" ref="R496:R498" si="188">AVERAGE(M496:P496)</f>
        <v>0.59342499999999998</v>
      </c>
    </row>
    <row r="497" spans="1:20" ht="17.45" customHeight="1" x14ac:dyDescent="0.25">
      <c r="A497" s="257">
        <f t="shared" si="132"/>
        <v>5</v>
      </c>
      <c r="B497" s="257">
        <f t="shared" si="133"/>
        <v>2019</v>
      </c>
      <c r="C497" s="8">
        <f t="shared" si="111"/>
        <v>43593</v>
      </c>
      <c r="D497" s="260"/>
      <c r="E497" s="285">
        <v>0.57620000000000005</v>
      </c>
      <c r="F497" s="260"/>
      <c r="G497" s="262">
        <v>0.50660000000000005</v>
      </c>
      <c r="H497" s="261"/>
      <c r="I497" s="263"/>
      <c r="J497" s="285">
        <v>0.48</v>
      </c>
      <c r="K497" s="260"/>
      <c r="L497" s="261">
        <v>0.6411</v>
      </c>
      <c r="M497" s="293">
        <f t="shared" si="184"/>
        <v>0.57620000000000005</v>
      </c>
      <c r="N497" s="293">
        <f t="shared" si="185"/>
        <v>0.50660000000000005</v>
      </c>
      <c r="O497" s="293">
        <f t="shared" si="186"/>
        <v>0.48</v>
      </c>
      <c r="P497" s="293">
        <f t="shared" si="187"/>
        <v>0.6411</v>
      </c>
      <c r="Q497" s="257"/>
      <c r="R497" s="265">
        <f t="shared" si="188"/>
        <v>0.55097499999999999</v>
      </c>
    </row>
    <row r="498" spans="1:20" ht="17.45" customHeight="1" x14ac:dyDescent="0.25">
      <c r="A498" s="257">
        <f t="shared" si="132"/>
        <v>5</v>
      </c>
      <c r="B498" s="257">
        <f t="shared" si="133"/>
        <v>2019</v>
      </c>
      <c r="C498" s="8">
        <f t="shared" si="111"/>
        <v>43594</v>
      </c>
      <c r="D498" s="260">
        <v>0.74990000000000001</v>
      </c>
      <c r="E498" s="285"/>
      <c r="F498" s="260"/>
      <c r="G498" s="262"/>
      <c r="H498" s="261">
        <v>0.45369999999999999</v>
      </c>
      <c r="I498" s="263">
        <v>0.51070000000000004</v>
      </c>
      <c r="J498" s="285"/>
      <c r="K498" s="260">
        <v>0.78949999999999998</v>
      </c>
      <c r="L498" s="261"/>
      <c r="M498" s="293">
        <f t="shared" si="184"/>
        <v>0.74990000000000001</v>
      </c>
      <c r="N498" s="293">
        <f t="shared" si="185"/>
        <v>0.45369999999999999</v>
      </c>
      <c r="O498" s="293">
        <f t="shared" si="186"/>
        <v>0.51070000000000004</v>
      </c>
      <c r="P498" s="293">
        <f t="shared" si="187"/>
        <v>0.78949999999999998</v>
      </c>
      <c r="Q498" s="257"/>
      <c r="R498" s="265">
        <f t="shared" si="188"/>
        <v>0.62595000000000001</v>
      </c>
    </row>
    <row r="499" spans="1:20" ht="17.45" customHeight="1" x14ac:dyDescent="0.25">
      <c r="A499" s="257">
        <f t="shared" si="132"/>
        <v>5</v>
      </c>
      <c r="B499" s="257">
        <f t="shared" si="133"/>
        <v>2019</v>
      </c>
      <c r="C499" s="8">
        <f t="shared" si="111"/>
        <v>43595</v>
      </c>
      <c r="D499" s="252"/>
      <c r="E499" s="114">
        <v>0.96099999999999997</v>
      </c>
      <c r="F499" s="252"/>
      <c r="G499" s="254">
        <v>0.56799999999999995</v>
      </c>
      <c r="H499" s="253"/>
      <c r="I499" s="255"/>
      <c r="J499" s="114">
        <v>0.41170000000000001</v>
      </c>
      <c r="K499" s="252"/>
      <c r="L499" s="253">
        <v>0.62409999999999999</v>
      </c>
      <c r="M499" s="293">
        <f t="shared" ref="M499:M501" si="189">IFERROR(AVERAGE(D499:E499),"")</f>
        <v>0.96099999999999997</v>
      </c>
      <c r="N499" s="293">
        <f t="shared" ref="N499:N501" si="190">IFERROR(AVERAGE(F499:H499),"")</f>
        <v>0.56799999999999995</v>
      </c>
      <c r="O499" s="293">
        <f t="shared" ref="O499:O501" si="191">IFERROR(AVERAGE(I499:J499),"")</f>
        <v>0.41170000000000001</v>
      </c>
      <c r="P499" s="293">
        <f t="shared" ref="P499:P501" si="192">IFERROR(AVERAGE(K499:L499),"")</f>
        <v>0.62409999999999999</v>
      </c>
      <c r="Q499" s="257"/>
      <c r="R499" s="265">
        <f t="shared" ref="R499" si="193">AVERAGE(M499:P499)</f>
        <v>0.64119999999999999</v>
      </c>
      <c r="S499" s="296">
        <f>AVERAGE(L495:O499)</f>
        <v>0.56852222222222215</v>
      </c>
      <c r="T499" s="296"/>
    </row>
    <row r="500" spans="1:20" ht="17.45" customHeight="1" x14ac:dyDescent="0.25">
      <c r="A500" s="257">
        <f t="shared" si="132"/>
        <v>5</v>
      </c>
      <c r="B500" s="257">
        <f t="shared" si="133"/>
        <v>2019</v>
      </c>
      <c r="C500" s="435">
        <f t="shared" si="111"/>
        <v>43596</v>
      </c>
      <c r="D500" s="448">
        <v>0.82899999999999996</v>
      </c>
      <c r="E500" s="452"/>
      <c r="F500" s="448">
        <v>0.71699999999999997</v>
      </c>
      <c r="G500" s="450"/>
      <c r="H500" s="449">
        <v>0.68869999999999998</v>
      </c>
      <c r="I500" s="451">
        <v>0.58879999999999999</v>
      </c>
      <c r="J500" s="452"/>
      <c r="K500" s="448">
        <v>0.74260000000000004</v>
      </c>
      <c r="L500" s="449"/>
      <c r="M500" s="440">
        <f t="shared" si="189"/>
        <v>0.82899999999999996</v>
      </c>
      <c r="N500" s="440">
        <f t="shared" si="190"/>
        <v>0.70284999999999997</v>
      </c>
      <c r="O500" s="440">
        <f t="shared" si="191"/>
        <v>0.58879999999999999</v>
      </c>
      <c r="P500" s="440">
        <f t="shared" si="192"/>
        <v>0.74260000000000004</v>
      </c>
      <c r="Q500" s="442">
        <f>AVERAGE(M500:P500)</f>
        <v>0.71581249999999996</v>
      </c>
      <c r="R500" s="442"/>
      <c r="S500" s="441"/>
      <c r="T500" s="441"/>
    </row>
    <row r="501" spans="1:20" ht="17.45" customHeight="1" x14ac:dyDescent="0.25">
      <c r="A501" s="257">
        <f t="shared" si="132"/>
        <v>5</v>
      </c>
      <c r="B501" s="257">
        <f t="shared" si="133"/>
        <v>2019</v>
      </c>
      <c r="C501" s="435">
        <f t="shared" si="111"/>
        <v>43597</v>
      </c>
      <c r="D501" s="448"/>
      <c r="E501" s="452">
        <v>0.50960000000000005</v>
      </c>
      <c r="F501" s="448"/>
      <c r="G501" s="450">
        <v>0.49969999999999998</v>
      </c>
      <c r="H501" s="449"/>
      <c r="I501" s="451"/>
      <c r="J501" s="452">
        <v>0.3135</v>
      </c>
      <c r="K501" s="448"/>
      <c r="L501" s="449">
        <v>0.57779999999999998</v>
      </c>
      <c r="M501" s="440">
        <f t="shared" si="189"/>
        <v>0.50960000000000005</v>
      </c>
      <c r="N501" s="440">
        <f t="shared" si="190"/>
        <v>0.49969999999999998</v>
      </c>
      <c r="O501" s="440">
        <f t="shared" si="191"/>
        <v>0.3135</v>
      </c>
      <c r="P501" s="440">
        <f t="shared" si="192"/>
        <v>0.57779999999999998</v>
      </c>
      <c r="Q501" s="442">
        <f>AVERAGE(M501:P501)</f>
        <v>0.47514999999999996</v>
      </c>
      <c r="R501" s="442"/>
      <c r="S501" s="504">
        <f>AVERAGE(L500:O501)</f>
        <v>0.57446428571428576</v>
      </c>
      <c r="T501" s="504"/>
    </row>
    <row r="502" spans="1:20" ht="17.45" customHeight="1" x14ac:dyDescent="0.25">
      <c r="A502" s="257">
        <f t="shared" si="132"/>
        <v>5</v>
      </c>
      <c r="B502" s="257">
        <f t="shared" si="133"/>
        <v>2019</v>
      </c>
      <c r="C502" s="8">
        <f t="shared" si="111"/>
        <v>43598</v>
      </c>
      <c r="D502" s="252">
        <v>0.89500000000000002</v>
      </c>
      <c r="E502" s="114"/>
      <c r="F502" s="252">
        <v>0.56399999999999995</v>
      </c>
      <c r="G502" s="254"/>
      <c r="H502" s="253"/>
      <c r="I502" s="255">
        <v>0.61899999999999999</v>
      </c>
      <c r="J502" s="114"/>
      <c r="K502" s="252">
        <v>0.63900000000000001</v>
      </c>
      <c r="L502" s="253"/>
      <c r="M502" s="293">
        <f t="shared" ref="M502:M504" si="194">IFERROR(AVERAGE(D502:E502),"")</f>
        <v>0.89500000000000002</v>
      </c>
      <c r="N502" s="293">
        <f t="shared" ref="N502:N504" si="195">IFERROR(AVERAGE(F502:H502),"")</f>
        <v>0.56399999999999995</v>
      </c>
      <c r="O502" s="293">
        <f t="shared" ref="O502:O504" si="196">IFERROR(AVERAGE(I502:J502),"")</f>
        <v>0.61899999999999999</v>
      </c>
      <c r="P502" s="293">
        <f t="shared" ref="P502:P504" si="197">IFERROR(AVERAGE(K502:L502),"")</f>
        <v>0.63900000000000001</v>
      </c>
      <c r="Q502" s="257"/>
      <c r="R502" s="265">
        <f t="shared" ref="R502:R504" si="198">AVERAGE(M502:P502)</f>
        <v>0.67925000000000013</v>
      </c>
    </row>
    <row r="503" spans="1:20" ht="17.45" customHeight="1" x14ac:dyDescent="0.25">
      <c r="A503" s="257">
        <f t="shared" si="132"/>
        <v>5</v>
      </c>
      <c r="B503" s="257">
        <f t="shared" si="133"/>
        <v>2019</v>
      </c>
      <c r="C503" s="8">
        <f t="shared" si="111"/>
        <v>43599</v>
      </c>
      <c r="D503" s="252"/>
      <c r="E503" s="114">
        <v>1.02</v>
      </c>
      <c r="F503" s="252"/>
      <c r="G503" s="254">
        <v>0.97019999999999995</v>
      </c>
      <c r="H503" s="253"/>
      <c r="I503" s="255"/>
      <c r="J503" s="114">
        <v>1.3540000000000001</v>
      </c>
      <c r="K503" s="252"/>
      <c r="L503" s="253">
        <v>1.03</v>
      </c>
      <c r="M503" s="293">
        <f t="shared" si="194"/>
        <v>1.02</v>
      </c>
      <c r="N503" s="293">
        <f t="shared" si="195"/>
        <v>0.97019999999999995</v>
      </c>
      <c r="O503" s="293">
        <f t="shared" si="196"/>
        <v>1.3540000000000001</v>
      </c>
      <c r="P503" s="293">
        <f t="shared" si="197"/>
        <v>1.03</v>
      </c>
      <c r="Q503" s="257"/>
      <c r="R503" s="265">
        <f t="shared" si="198"/>
        <v>1.09355</v>
      </c>
    </row>
    <row r="504" spans="1:20" ht="17.45" customHeight="1" x14ac:dyDescent="0.25">
      <c r="A504" s="257">
        <f t="shared" si="132"/>
        <v>5</v>
      </c>
      <c r="B504" s="257">
        <f t="shared" si="133"/>
        <v>2019</v>
      </c>
      <c r="C504" s="8">
        <f t="shared" si="111"/>
        <v>43600</v>
      </c>
      <c r="D504" s="252">
        <v>0.59770000000000001</v>
      </c>
      <c r="E504" s="114"/>
      <c r="F504" s="252"/>
      <c r="G504" s="254"/>
      <c r="H504" s="253">
        <v>0.68610000000000004</v>
      </c>
      <c r="I504" s="255">
        <v>0.61029999999999995</v>
      </c>
      <c r="J504" s="114"/>
      <c r="K504" s="252">
        <v>0.6421</v>
      </c>
      <c r="L504" s="253"/>
      <c r="M504" s="293">
        <f t="shared" si="194"/>
        <v>0.59770000000000001</v>
      </c>
      <c r="N504" s="293">
        <f t="shared" si="195"/>
        <v>0.68610000000000004</v>
      </c>
      <c r="O504" s="293">
        <f t="shared" si="196"/>
        <v>0.61029999999999995</v>
      </c>
      <c r="P504" s="293">
        <f t="shared" si="197"/>
        <v>0.6421</v>
      </c>
      <c r="Q504" s="257"/>
      <c r="R504" s="265">
        <f t="shared" si="198"/>
        <v>0.63405</v>
      </c>
    </row>
    <row r="505" spans="1:20" ht="17.45" customHeight="1" x14ac:dyDescent="0.25">
      <c r="A505" s="257">
        <f t="shared" si="132"/>
        <v>5</v>
      </c>
      <c r="B505" s="257">
        <f t="shared" si="133"/>
        <v>2019</v>
      </c>
      <c r="C505" s="8">
        <f t="shared" si="111"/>
        <v>43601</v>
      </c>
      <c r="D505" s="260"/>
      <c r="E505" s="285">
        <v>0.50149999999999995</v>
      </c>
      <c r="F505" s="260"/>
      <c r="G505" s="262">
        <v>0.43209999999999998</v>
      </c>
      <c r="H505" s="261"/>
      <c r="I505" s="263"/>
      <c r="J505" s="285">
        <v>0.32969999999999999</v>
      </c>
      <c r="K505" s="260"/>
      <c r="L505" s="261">
        <v>0.49930000000000002</v>
      </c>
      <c r="M505" s="293">
        <f t="shared" ref="M505:M508" si="199">IFERROR(AVERAGE(D505:E505),"")</f>
        <v>0.50149999999999995</v>
      </c>
      <c r="N505" s="293">
        <f t="shared" ref="N505:N508" si="200">IFERROR(AVERAGE(F505:H505),"")</f>
        <v>0.43209999999999998</v>
      </c>
      <c r="O505" s="293">
        <f t="shared" ref="O505:O508" si="201">IFERROR(AVERAGE(I505:J505),"")</f>
        <v>0.32969999999999999</v>
      </c>
      <c r="P505" s="293">
        <f t="shared" ref="P505:P508" si="202">IFERROR(AVERAGE(K505:L505),"")</f>
        <v>0.49930000000000002</v>
      </c>
      <c r="Q505" s="257"/>
      <c r="R505" s="265">
        <f t="shared" ref="R505:R506" si="203">AVERAGE(M505:P505)</f>
        <v>0.44065000000000004</v>
      </c>
    </row>
    <row r="506" spans="1:20" ht="17.45" customHeight="1" x14ac:dyDescent="0.25">
      <c r="A506" s="257">
        <f t="shared" si="132"/>
        <v>5</v>
      </c>
      <c r="B506" s="257">
        <f t="shared" si="133"/>
        <v>2019</v>
      </c>
      <c r="C506" s="9">
        <f t="shared" si="111"/>
        <v>43602</v>
      </c>
      <c r="D506" s="275">
        <v>0.70389999999999997</v>
      </c>
      <c r="E506" s="286"/>
      <c r="F506" s="275">
        <v>0.67359999999999998</v>
      </c>
      <c r="G506" s="277"/>
      <c r="H506" s="276">
        <v>0.70330000000000004</v>
      </c>
      <c r="I506" s="278">
        <v>0.70530000000000004</v>
      </c>
      <c r="J506" s="286"/>
      <c r="K506" s="275">
        <v>0.72519999999999996</v>
      </c>
      <c r="L506" s="276"/>
      <c r="M506" s="293">
        <f t="shared" si="199"/>
        <v>0.70389999999999997</v>
      </c>
      <c r="N506" s="293">
        <f t="shared" si="200"/>
        <v>0.68845000000000001</v>
      </c>
      <c r="O506" s="293">
        <f t="shared" si="201"/>
        <v>0.70530000000000004</v>
      </c>
      <c r="P506" s="293">
        <f t="shared" si="202"/>
        <v>0.72519999999999996</v>
      </c>
      <c r="Q506" s="257"/>
      <c r="R506" s="265">
        <f t="shared" si="203"/>
        <v>0.70571249999999996</v>
      </c>
      <c r="S506" s="296">
        <f>AVERAGE(L502:O506)</f>
        <v>0.7180323529411764</v>
      </c>
      <c r="T506" s="296"/>
    </row>
    <row r="507" spans="1:20" ht="17.45" customHeight="1" x14ac:dyDescent="0.25">
      <c r="A507" s="257">
        <f t="shared" si="132"/>
        <v>5</v>
      </c>
      <c r="B507" s="257">
        <f t="shared" si="133"/>
        <v>2019</v>
      </c>
      <c r="C507" s="435">
        <f t="shared" si="111"/>
        <v>43603</v>
      </c>
      <c r="D507" s="434"/>
      <c r="E507" s="439">
        <v>0.54220000000000002</v>
      </c>
      <c r="F507" s="434"/>
      <c r="G507" s="438">
        <v>0.51990000000000003</v>
      </c>
      <c r="H507" s="436"/>
      <c r="I507" s="437"/>
      <c r="J507" s="439">
        <v>0.56510000000000005</v>
      </c>
      <c r="K507" s="434"/>
      <c r="L507" s="436">
        <v>0.69550000000000001</v>
      </c>
      <c r="M507" s="440">
        <f t="shared" si="199"/>
        <v>0.54220000000000002</v>
      </c>
      <c r="N507" s="440">
        <f t="shared" si="200"/>
        <v>0.51990000000000003</v>
      </c>
      <c r="O507" s="440">
        <f t="shared" si="201"/>
        <v>0.56510000000000005</v>
      </c>
      <c r="P507" s="440">
        <f t="shared" si="202"/>
        <v>0.69550000000000001</v>
      </c>
      <c r="Q507" s="442">
        <f>AVERAGE(M507:P507)</f>
        <v>0.58067500000000005</v>
      </c>
      <c r="R507" s="442"/>
      <c r="S507" s="441"/>
      <c r="T507" s="441"/>
    </row>
    <row r="508" spans="1:20" ht="17.45" customHeight="1" x14ac:dyDescent="0.25">
      <c r="A508" s="257">
        <f t="shared" si="132"/>
        <v>5</v>
      </c>
      <c r="B508" s="257">
        <f t="shared" si="133"/>
        <v>2019</v>
      </c>
      <c r="C508" s="435">
        <f t="shared" si="111"/>
        <v>43604</v>
      </c>
      <c r="D508" s="434">
        <v>0.41599999999999998</v>
      </c>
      <c r="E508" s="439"/>
      <c r="F508" s="434">
        <v>0.51600000000000001</v>
      </c>
      <c r="G508" s="438"/>
      <c r="H508" s="436"/>
      <c r="I508" s="437">
        <v>0.18459999999999999</v>
      </c>
      <c r="J508" s="439"/>
      <c r="K508" s="434">
        <v>0.26319999999999999</v>
      </c>
      <c r="L508" s="436"/>
      <c r="M508" s="440">
        <f t="shared" si="199"/>
        <v>0.41599999999999998</v>
      </c>
      <c r="N508" s="440">
        <f t="shared" si="200"/>
        <v>0.51600000000000001</v>
      </c>
      <c r="O508" s="440">
        <f t="shared" si="201"/>
        <v>0.18459999999999999</v>
      </c>
      <c r="P508" s="440">
        <f t="shared" si="202"/>
        <v>0.26319999999999999</v>
      </c>
      <c r="Q508" s="442">
        <f>AVERAGE(M508:P508)</f>
        <v>0.34494999999999998</v>
      </c>
      <c r="R508" s="442"/>
      <c r="S508" s="504">
        <f>AVERAGE(L507:O508)</f>
        <v>0.49132857142857145</v>
      </c>
      <c r="T508" s="504"/>
    </row>
    <row r="509" spans="1:20" ht="17.45" customHeight="1" x14ac:dyDescent="0.25">
      <c r="A509" s="257">
        <f t="shared" si="132"/>
        <v>5</v>
      </c>
      <c r="B509" s="257">
        <f t="shared" si="133"/>
        <v>2019</v>
      </c>
      <c r="C509" s="8">
        <f t="shared" si="111"/>
        <v>43605</v>
      </c>
      <c r="D509" s="260"/>
      <c r="E509" s="285">
        <v>0.5081</v>
      </c>
      <c r="F509" s="260"/>
      <c r="G509" s="262">
        <v>0.47899999999999998</v>
      </c>
      <c r="H509" s="261"/>
      <c r="I509" s="263"/>
      <c r="J509" s="285">
        <v>0.42580000000000001</v>
      </c>
      <c r="K509" s="260"/>
      <c r="L509" s="261">
        <v>0.45529999999999998</v>
      </c>
      <c r="M509" s="293">
        <f t="shared" ref="M509" si="204">IFERROR(AVERAGE(D509:E509),"")</f>
        <v>0.5081</v>
      </c>
      <c r="N509" s="293">
        <f t="shared" ref="N509" si="205">IFERROR(AVERAGE(F509:H509),"")</f>
        <v>0.47899999999999998</v>
      </c>
      <c r="O509" s="293">
        <f t="shared" ref="O509" si="206">IFERROR(AVERAGE(I509:J509),"")</f>
        <v>0.42580000000000001</v>
      </c>
      <c r="P509" s="293">
        <f t="shared" ref="P509" si="207">IFERROR(AVERAGE(K509:L509),"")</f>
        <v>0.45529999999999998</v>
      </c>
      <c r="Q509" s="257"/>
      <c r="R509" s="265">
        <f t="shared" ref="R509" si="208">AVERAGE(M509:P509)</f>
        <v>0.46705000000000002</v>
      </c>
    </row>
    <row r="510" spans="1:20" ht="17.45" customHeight="1" x14ac:dyDescent="0.25">
      <c r="A510" s="257">
        <f t="shared" si="132"/>
        <v>5</v>
      </c>
      <c r="B510" s="257">
        <f t="shared" si="133"/>
        <v>2019</v>
      </c>
      <c r="C510" s="8">
        <f t="shared" si="111"/>
        <v>43606</v>
      </c>
      <c r="D510" s="260">
        <v>1.1479999999999999</v>
      </c>
      <c r="E510" s="285"/>
      <c r="F510" s="260"/>
      <c r="G510" s="262"/>
      <c r="H510" s="261">
        <v>0.60489999999999999</v>
      </c>
      <c r="I510" s="263">
        <v>0.41549999999999998</v>
      </c>
      <c r="J510" s="285"/>
      <c r="K510" s="260">
        <v>0.76480000000000004</v>
      </c>
      <c r="L510" s="261"/>
      <c r="M510" s="293">
        <f t="shared" ref="M510" si="209">IFERROR(AVERAGE(D510:E510),"")</f>
        <v>1.1479999999999999</v>
      </c>
      <c r="N510" s="293">
        <f t="shared" ref="N510" si="210">IFERROR(AVERAGE(F510:H510),"")</f>
        <v>0.60489999999999999</v>
      </c>
      <c r="O510" s="293">
        <f t="shared" ref="O510" si="211">IFERROR(AVERAGE(I510:J510),"")</f>
        <v>0.41549999999999998</v>
      </c>
      <c r="P510" s="293">
        <f t="shared" ref="P510" si="212">IFERROR(AVERAGE(K510:L510),"")</f>
        <v>0.76480000000000004</v>
      </c>
      <c r="Q510" s="257"/>
      <c r="R510" s="265">
        <f t="shared" ref="R510" si="213">AVERAGE(M510:P510)</f>
        <v>0.73330000000000006</v>
      </c>
    </row>
    <row r="511" spans="1:20" ht="17.45" customHeight="1" x14ac:dyDescent="0.25">
      <c r="A511" s="257">
        <f t="shared" si="132"/>
        <v>5</v>
      </c>
      <c r="B511" s="257">
        <f t="shared" si="133"/>
        <v>2019</v>
      </c>
      <c r="C511" s="8">
        <f t="shared" si="111"/>
        <v>43607</v>
      </c>
      <c r="D511" s="260"/>
      <c r="E511" s="285">
        <v>0.623</v>
      </c>
      <c r="F511" s="260"/>
      <c r="G511" s="262">
        <v>0.4526</v>
      </c>
      <c r="H511" s="261"/>
      <c r="I511" s="263"/>
      <c r="J511" s="285">
        <v>0.496</v>
      </c>
      <c r="K511" s="260"/>
      <c r="L511" s="261">
        <v>0.50309999999999999</v>
      </c>
      <c r="M511" s="293">
        <f t="shared" ref="M511" si="214">IFERROR(AVERAGE(D511:E511),"")</f>
        <v>0.623</v>
      </c>
      <c r="N511" s="293">
        <f t="shared" ref="N511" si="215">IFERROR(AVERAGE(F511:H511),"")</f>
        <v>0.4526</v>
      </c>
      <c r="O511" s="293">
        <f t="shared" ref="O511" si="216">IFERROR(AVERAGE(I511:J511),"")</f>
        <v>0.496</v>
      </c>
      <c r="P511" s="293">
        <f t="shared" ref="P511" si="217">IFERROR(AVERAGE(K511:L511),"")</f>
        <v>0.50309999999999999</v>
      </c>
      <c r="Q511" s="257"/>
      <c r="R511" s="265">
        <f t="shared" ref="R511" si="218">AVERAGE(M511:P511)</f>
        <v>0.518675</v>
      </c>
    </row>
    <row r="512" spans="1:20" ht="17.45" customHeight="1" x14ac:dyDescent="0.25">
      <c r="A512" s="257">
        <f t="shared" si="132"/>
        <v>5</v>
      </c>
      <c r="B512" s="257">
        <f t="shared" si="133"/>
        <v>2019</v>
      </c>
      <c r="C512" s="9">
        <f t="shared" si="111"/>
        <v>43608</v>
      </c>
      <c r="D512" s="275">
        <v>1.01</v>
      </c>
      <c r="E512" s="286"/>
      <c r="F512" s="275">
        <v>0.65400000000000003</v>
      </c>
      <c r="G512" s="277"/>
      <c r="H512" s="276">
        <v>0.71</v>
      </c>
      <c r="I512" s="278">
        <v>0.88200000000000001</v>
      </c>
      <c r="J512" s="286"/>
      <c r="K512" s="275">
        <v>0.98099999999999998</v>
      </c>
      <c r="L512" s="276"/>
      <c r="M512" s="293">
        <f t="shared" ref="M512:M515" si="219">IFERROR(AVERAGE(D512:E512),"")</f>
        <v>1.01</v>
      </c>
      <c r="N512" s="293">
        <f t="shared" ref="N512:N515" si="220">IFERROR(AVERAGE(F512:H512),"")</f>
        <v>0.68199999999999994</v>
      </c>
      <c r="O512" s="293">
        <f t="shared" ref="O512:O515" si="221">IFERROR(AVERAGE(I512:J512),"")</f>
        <v>0.88200000000000001</v>
      </c>
      <c r="P512" s="293">
        <f t="shared" ref="P512:P515" si="222">IFERROR(AVERAGE(K512:L512),"")</f>
        <v>0.98099999999999998</v>
      </c>
      <c r="Q512" s="257"/>
      <c r="R512" s="265">
        <f t="shared" ref="R512:R513" si="223">AVERAGE(M512:P512)</f>
        <v>0.88874999999999993</v>
      </c>
    </row>
    <row r="513" spans="1:25" ht="17.45" customHeight="1" x14ac:dyDescent="0.25">
      <c r="A513" s="257">
        <f t="shared" si="132"/>
        <v>5</v>
      </c>
      <c r="B513" s="257">
        <f t="shared" si="133"/>
        <v>2019</v>
      </c>
      <c r="C513" s="8">
        <f t="shared" si="111"/>
        <v>43609</v>
      </c>
      <c r="D513" s="260"/>
      <c r="E513" s="285">
        <v>1.8069999999999999</v>
      </c>
      <c r="F513" s="260"/>
      <c r="G513" s="262">
        <v>1.5980000000000001</v>
      </c>
      <c r="H513" s="261"/>
      <c r="I513" s="263"/>
      <c r="J513" s="285">
        <v>1.282</v>
      </c>
      <c r="K513" s="260"/>
      <c r="L513" s="261">
        <v>1.516</v>
      </c>
      <c r="M513" s="293">
        <f t="shared" si="219"/>
        <v>1.8069999999999999</v>
      </c>
      <c r="N513" s="293">
        <f t="shared" si="220"/>
        <v>1.5980000000000001</v>
      </c>
      <c r="O513" s="293">
        <f t="shared" si="221"/>
        <v>1.282</v>
      </c>
      <c r="P513" s="293">
        <f t="shared" si="222"/>
        <v>1.516</v>
      </c>
      <c r="Q513" s="257"/>
      <c r="R513" s="265">
        <f t="shared" si="223"/>
        <v>1.5507500000000001</v>
      </c>
      <c r="S513" s="296">
        <f>AVERAGE(L509:O513)</f>
        <v>0.8271277777777778</v>
      </c>
      <c r="T513" s="296"/>
    </row>
    <row r="514" spans="1:25" ht="17.45" customHeight="1" x14ac:dyDescent="0.25">
      <c r="A514" s="257">
        <f t="shared" si="132"/>
        <v>5</v>
      </c>
      <c r="B514" s="257">
        <f t="shared" si="133"/>
        <v>2019</v>
      </c>
      <c r="C514" s="435">
        <f t="shared" si="111"/>
        <v>43610</v>
      </c>
      <c r="D514" s="434">
        <v>1.2989999999999999</v>
      </c>
      <c r="E514" s="439"/>
      <c r="F514" s="434">
        <v>0.73509999999999998</v>
      </c>
      <c r="G514" s="438"/>
      <c r="H514" s="436"/>
      <c r="I514" s="437">
        <v>0.47910000000000003</v>
      </c>
      <c r="J514" s="439"/>
      <c r="K514" s="434">
        <v>0.56200000000000006</v>
      </c>
      <c r="L514" s="436"/>
      <c r="M514" s="440">
        <f t="shared" si="219"/>
        <v>1.2989999999999999</v>
      </c>
      <c r="N514" s="440">
        <f t="shared" si="220"/>
        <v>0.73509999999999998</v>
      </c>
      <c r="O514" s="440">
        <f t="shared" si="221"/>
        <v>0.47910000000000003</v>
      </c>
      <c r="P514" s="440">
        <f t="shared" si="222"/>
        <v>0.56200000000000006</v>
      </c>
      <c r="Q514" s="442">
        <f>AVERAGE(M514:P514)</f>
        <v>0.76879999999999993</v>
      </c>
      <c r="R514" s="442"/>
      <c r="S514" s="441"/>
      <c r="T514" s="441"/>
    </row>
    <row r="515" spans="1:25" ht="17.45" customHeight="1" x14ac:dyDescent="0.25">
      <c r="A515" s="257">
        <f t="shared" si="132"/>
        <v>5</v>
      </c>
      <c r="B515" s="257">
        <f t="shared" si="133"/>
        <v>2019</v>
      </c>
      <c r="C515" s="435">
        <f t="shared" si="111"/>
        <v>43611</v>
      </c>
      <c r="D515" s="434"/>
      <c r="E515" s="439">
        <v>0.59450000000000003</v>
      </c>
      <c r="F515" s="434"/>
      <c r="G515" s="438">
        <v>1.119</v>
      </c>
      <c r="H515" s="436"/>
      <c r="I515" s="437"/>
      <c r="J515" s="439">
        <v>0.1484</v>
      </c>
      <c r="K515" s="434"/>
      <c r="L515" s="436">
        <v>0.65780000000000005</v>
      </c>
      <c r="M515" s="440">
        <f t="shared" si="219"/>
        <v>0.59450000000000003</v>
      </c>
      <c r="N515" s="440">
        <f t="shared" si="220"/>
        <v>1.119</v>
      </c>
      <c r="O515" s="440">
        <f t="shared" si="221"/>
        <v>0.1484</v>
      </c>
      <c r="P515" s="440">
        <f t="shared" si="222"/>
        <v>0.65780000000000005</v>
      </c>
      <c r="Q515" s="442">
        <f>AVERAGE(M515:P515)</f>
        <v>0.62992500000000007</v>
      </c>
      <c r="R515" s="442"/>
      <c r="S515" s="504">
        <f>AVERAGE(L514:O515)</f>
        <v>0.71898571428571423</v>
      </c>
      <c r="T515" s="504"/>
    </row>
    <row r="516" spans="1:25" ht="17.45" customHeight="1" x14ac:dyDescent="0.25">
      <c r="A516" s="257">
        <f t="shared" si="132"/>
        <v>5</v>
      </c>
      <c r="B516" s="257">
        <f t="shared" si="133"/>
        <v>2019</v>
      </c>
      <c r="C516" s="8">
        <f t="shared" si="111"/>
        <v>43612</v>
      </c>
      <c r="D516" s="260">
        <v>0.44600000000000001</v>
      </c>
      <c r="E516" s="285"/>
      <c r="F516" s="260"/>
      <c r="G516" s="262"/>
      <c r="H516" s="261">
        <v>0.32300000000000001</v>
      </c>
      <c r="I516" s="263">
        <v>0.38700000000000001</v>
      </c>
      <c r="J516" s="285"/>
      <c r="K516" s="260">
        <v>0.43</v>
      </c>
      <c r="L516" s="261"/>
      <c r="M516" s="293">
        <f t="shared" ref="M516" si="224">IFERROR(AVERAGE(D516:E516),"")</f>
        <v>0.44600000000000001</v>
      </c>
      <c r="N516" s="293">
        <f t="shared" ref="N516" si="225">IFERROR(AVERAGE(F516:H516),"")</f>
        <v>0.32300000000000001</v>
      </c>
      <c r="O516" s="293">
        <f t="shared" ref="O516" si="226">IFERROR(AVERAGE(I516:J516),"")</f>
        <v>0.38700000000000001</v>
      </c>
      <c r="P516" s="293">
        <f t="shared" ref="P516" si="227">IFERROR(AVERAGE(K516:L516),"")</f>
        <v>0.43</v>
      </c>
      <c r="Q516" s="257"/>
      <c r="R516" s="265">
        <f t="shared" ref="R516" si="228">AVERAGE(M516:P516)</f>
        <v>0.39650000000000002</v>
      </c>
    </row>
    <row r="517" spans="1:25" ht="17.45" customHeight="1" x14ac:dyDescent="0.25">
      <c r="A517" s="257">
        <f t="shared" si="132"/>
        <v>5</v>
      </c>
      <c r="B517" s="257">
        <f t="shared" si="133"/>
        <v>2019</v>
      </c>
      <c r="C517" s="8">
        <f t="shared" si="111"/>
        <v>43613</v>
      </c>
      <c r="D517" s="260"/>
      <c r="E517" s="285">
        <v>1.4419999999999999</v>
      </c>
      <c r="F517" s="260"/>
      <c r="G517" s="262">
        <v>1.2889999999999999</v>
      </c>
      <c r="H517" s="261"/>
      <c r="I517" s="263"/>
      <c r="J517" s="285">
        <v>0.66020000000000001</v>
      </c>
      <c r="K517" s="260"/>
      <c r="L517" s="261">
        <v>0.63500000000000001</v>
      </c>
      <c r="M517" s="293">
        <f t="shared" ref="M517:M522" si="229">IFERROR(AVERAGE(D517:E517),"")</f>
        <v>1.4419999999999999</v>
      </c>
      <c r="N517" s="293">
        <f t="shared" ref="N517:N522" si="230">IFERROR(AVERAGE(F517:H517),"")</f>
        <v>1.2889999999999999</v>
      </c>
      <c r="O517" s="293">
        <f t="shared" ref="O517:O522" si="231">IFERROR(AVERAGE(I517:J517),"")</f>
        <v>0.66020000000000001</v>
      </c>
      <c r="P517" s="293">
        <f t="shared" ref="P517:P522" si="232">IFERROR(AVERAGE(K517:L517),"")</f>
        <v>0.63500000000000001</v>
      </c>
      <c r="Q517" s="257"/>
      <c r="R517" s="265">
        <f t="shared" ref="R517:R520" si="233">AVERAGE(M517:P517)</f>
        <v>1.0065500000000001</v>
      </c>
    </row>
    <row r="518" spans="1:25" ht="17.45" customHeight="1" x14ac:dyDescent="0.25">
      <c r="A518" s="257">
        <f t="shared" si="132"/>
        <v>5</v>
      </c>
      <c r="B518" s="257">
        <f t="shared" si="133"/>
        <v>2019</v>
      </c>
      <c r="C518" s="9">
        <f t="shared" si="111"/>
        <v>43614</v>
      </c>
      <c r="D518" s="275">
        <v>1.119</v>
      </c>
      <c r="E518" s="286"/>
      <c r="F518" s="275">
        <v>1.32</v>
      </c>
      <c r="G518" s="277"/>
      <c r="H518" s="276">
        <v>1.327</v>
      </c>
      <c r="I518" s="278">
        <v>0.82899999999999996</v>
      </c>
      <c r="J518" s="286"/>
      <c r="K518" s="275">
        <v>0.85399999999999998</v>
      </c>
      <c r="L518" s="276"/>
      <c r="M518" s="293">
        <f t="shared" si="229"/>
        <v>1.119</v>
      </c>
      <c r="N518" s="293">
        <f t="shared" si="230"/>
        <v>1.3235000000000001</v>
      </c>
      <c r="O518" s="293">
        <f t="shared" si="231"/>
        <v>0.82899999999999996</v>
      </c>
      <c r="P518" s="293">
        <f t="shared" si="232"/>
        <v>0.85399999999999998</v>
      </c>
      <c r="Q518" s="257"/>
      <c r="R518" s="265">
        <f t="shared" si="233"/>
        <v>1.0313749999999999</v>
      </c>
      <c r="U518" s="299" t="s">
        <v>67</v>
      </c>
      <c r="V518" s="299">
        <v>2019</v>
      </c>
      <c r="W518" s="300"/>
      <c r="X518" s="300"/>
      <c r="Y518" s="300"/>
    </row>
    <row r="519" spans="1:25" ht="17.45" customHeight="1" x14ac:dyDescent="0.25">
      <c r="A519" s="257">
        <f t="shared" si="132"/>
        <v>5</v>
      </c>
      <c r="B519" s="257">
        <f t="shared" si="133"/>
        <v>2019</v>
      </c>
      <c r="C519" s="8">
        <f t="shared" ref="C519:C582" si="234">C518+1</f>
        <v>43615</v>
      </c>
      <c r="D519" s="260"/>
      <c r="E519" s="285">
        <v>1.369</v>
      </c>
      <c r="F519" s="260"/>
      <c r="G519" s="262">
        <v>1.2010000000000001</v>
      </c>
      <c r="H519" s="261"/>
      <c r="I519" s="263"/>
      <c r="J519" s="285">
        <v>0.98560000000000003</v>
      </c>
      <c r="K519" s="260"/>
      <c r="L519" s="261">
        <v>1.052</v>
      </c>
      <c r="M519" s="293">
        <f t="shared" si="229"/>
        <v>1.369</v>
      </c>
      <c r="N519" s="293">
        <f t="shared" si="230"/>
        <v>1.2010000000000001</v>
      </c>
      <c r="O519" s="293">
        <f t="shared" si="231"/>
        <v>0.98560000000000003</v>
      </c>
      <c r="P519" s="293">
        <f t="shared" si="232"/>
        <v>1.052</v>
      </c>
      <c r="Q519" s="257"/>
      <c r="R519" s="265">
        <f t="shared" si="233"/>
        <v>1.1518999999999999</v>
      </c>
      <c r="U519" s="301" t="s">
        <v>35</v>
      </c>
      <c r="V519" s="301" t="s">
        <v>1</v>
      </c>
      <c r="W519" s="301" t="s">
        <v>2</v>
      </c>
      <c r="X519" s="301" t="s">
        <v>9</v>
      </c>
      <c r="Y519" s="301" t="s">
        <v>12</v>
      </c>
    </row>
    <row r="520" spans="1:25" ht="17.45" customHeight="1" x14ac:dyDescent="0.25">
      <c r="A520" s="257">
        <f t="shared" si="132"/>
        <v>5</v>
      </c>
      <c r="B520" s="257">
        <f t="shared" si="133"/>
        <v>2019</v>
      </c>
      <c r="C520" s="8">
        <f t="shared" si="234"/>
        <v>43616</v>
      </c>
      <c r="D520" s="260">
        <v>1.198</v>
      </c>
      <c r="E520" s="285"/>
      <c r="F520" s="260">
        <v>0.75429999999999997</v>
      </c>
      <c r="G520" s="262"/>
      <c r="H520" s="261"/>
      <c r="I520" s="263">
        <v>0.81899999999999995</v>
      </c>
      <c r="J520" s="285"/>
      <c r="K520" s="260">
        <v>0.8296</v>
      </c>
      <c r="L520" s="261"/>
      <c r="M520" s="293">
        <f t="shared" si="229"/>
        <v>1.198</v>
      </c>
      <c r="N520" s="293">
        <f t="shared" si="230"/>
        <v>0.75429999999999997</v>
      </c>
      <c r="O520" s="293">
        <f t="shared" si="231"/>
        <v>0.81899999999999995</v>
      </c>
      <c r="P520" s="293">
        <f t="shared" si="232"/>
        <v>0.8296</v>
      </c>
      <c r="Q520" s="257"/>
      <c r="R520" s="265">
        <f t="shared" si="233"/>
        <v>0.90022500000000005</v>
      </c>
      <c r="S520" s="296">
        <f>AVERAGE(L516:O520)</f>
        <v>0.93132941176470585</v>
      </c>
      <c r="T520" s="296"/>
      <c r="U520" s="302" t="s">
        <v>58</v>
      </c>
      <c r="V520" s="303">
        <f>AVERAGE(D490:E520)</f>
        <v>0.84092258064516134</v>
      </c>
      <c r="W520" s="303">
        <f>AVERAGE(F490:H520)</f>
        <v>0.76303055555555566</v>
      </c>
      <c r="X520" s="303">
        <f>AVERAGE(I490:J520)</f>
        <v>0.60766129032258076</v>
      </c>
      <c r="Y520" s="303">
        <f>AVERAGE(K490:L520)</f>
        <v>0.71750967741935467</v>
      </c>
    </row>
    <row r="521" spans="1:25" ht="17.45" customHeight="1" x14ac:dyDescent="0.25">
      <c r="A521" s="257">
        <f t="shared" si="132"/>
        <v>6</v>
      </c>
      <c r="B521" s="257">
        <f t="shared" si="133"/>
        <v>2019</v>
      </c>
      <c r="C521" s="435">
        <f t="shared" si="234"/>
        <v>43617</v>
      </c>
      <c r="D521" s="434"/>
      <c r="E521" s="439">
        <v>0.66779999999999995</v>
      </c>
      <c r="F521" s="434"/>
      <c r="G521" s="438">
        <v>0.97160000000000002</v>
      </c>
      <c r="H521" s="436"/>
      <c r="I521" s="437"/>
      <c r="J521" s="439">
        <v>0.36749999999999999</v>
      </c>
      <c r="K521" s="434"/>
      <c r="L521" s="436">
        <v>0.58140000000000003</v>
      </c>
      <c r="M521" s="440">
        <f t="shared" si="229"/>
        <v>0.66779999999999995</v>
      </c>
      <c r="N521" s="440">
        <f t="shared" si="230"/>
        <v>0.97160000000000002</v>
      </c>
      <c r="O521" s="440">
        <f t="shared" si="231"/>
        <v>0.36749999999999999</v>
      </c>
      <c r="P521" s="440">
        <f t="shared" si="232"/>
        <v>0.58140000000000003</v>
      </c>
      <c r="Q521" s="442">
        <f>AVERAGE(M521:P521)</f>
        <v>0.64707499999999996</v>
      </c>
      <c r="R521" s="442"/>
      <c r="S521" s="441"/>
      <c r="T521" s="441"/>
      <c r="U521" s="302" t="s">
        <v>59</v>
      </c>
      <c r="V521" s="303">
        <f>MAX(D490:E520)</f>
        <v>1.8069999999999999</v>
      </c>
      <c r="W521" s="303">
        <f>MAX(F490:H520)</f>
        <v>1.6659999999999999</v>
      </c>
      <c r="X521" s="303">
        <f>MAX(I490:J520)</f>
        <v>1.3540000000000001</v>
      </c>
      <c r="Y521" s="303">
        <f>MAX(K490:L520)</f>
        <v>1.516</v>
      </c>
    </row>
    <row r="522" spans="1:25" ht="17.45" customHeight="1" thickBot="1" x14ac:dyDescent="0.3">
      <c r="A522" s="257">
        <f t="shared" si="132"/>
        <v>6</v>
      </c>
      <c r="B522" s="257">
        <f t="shared" si="133"/>
        <v>2019</v>
      </c>
      <c r="C522" s="435">
        <f t="shared" si="234"/>
        <v>43618</v>
      </c>
      <c r="D522" s="434">
        <v>0.45729999999999998</v>
      </c>
      <c r="E522" s="439"/>
      <c r="F522" s="434"/>
      <c r="G522" s="438"/>
      <c r="H522" s="436">
        <v>0.51800000000000002</v>
      </c>
      <c r="I522" s="437">
        <v>0.39629999999999999</v>
      </c>
      <c r="J522" s="439"/>
      <c r="K522" s="434">
        <v>0.41660000000000003</v>
      </c>
      <c r="L522" s="436"/>
      <c r="M522" s="440">
        <f t="shared" si="229"/>
        <v>0.45729999999999998</v>
      </c>
      <c r="N522" s="440">
        <f t="shared" si="230"/>
        <v>0.51800000000000002</v>
      </c>
      <c r="O522" s="440">
        <f t="shared" si="231"/>
        <v>0.39629999999999999</v>
      </c>
      <c r="P522" s="440">
        <f t="shared" si="232"/>
        <v>0.41660000000000003</v>
      </c>
      <c r="Q522" s="442">
        <f>AVERAGE(M522:P522)</f>
        <v>0.44705</v>
      </c>
      <c r="R522" s="442"/>
      <c r="S522" s="504">
        <f>AVERAGE(L521:O522)</f>
        <v>0.56569999999999998</v>
      </c>
      <c r="T522" s="504"/>
      <c r="U522" s="304" t="s">
        <v>126</v>
      </c>
      <c r="V522" s="305">
        <f>COUNTIF(D490:E520,"&gt;=2.5")</f>
        <v>0</v>
      </c>
      <c r="W522" s="305">
        <f>COUNTIF(F490:G520,"&gt;=2.5")</f>
        <v>0</v>
      </c>
      <c r="X522" s="305">
        <f>COUNTIF(I490:J520,"&gt;=2.5")</f>
        <v>0</v>
      </c>
      <c r="Y522" s="305">
        <f>COUNTIF(I490:J520,"&gt;=2.5")</f>
        <v>0</v>
      </c>
    </row>
    <row r="523" spans="1:25" ht="17.45" customHeight="1" thickBot="1" x14ac:dyDescent="0.3">
      <c r="A523" s="257">
        <f t="shared" si="132"/>
        <v>6</v>
      </c>
      <c r="B523" s="257">
        <f t="shared" si="133"/>
        <v>2019</v>
      </c>
      <c r="C523" s="8">
        <f t="shared" si="234"/>
        <v>43619</v>
      </c>
      <c r="D523" s="260"/>
      <c r="E523" s="285">
        <v>0.84930000000000005</v>
      </c>
      <c r="F523" s="260"/>
      <c r="G523" s="262">
        <v>1.41</v>
      </c>
      <c r="H523" s="261"/>
      <c r="I523" s="263"/>
      <c r="J523" s="285">
        <v>0.66300000000000003</v>
      </c>
      <c r="K523" s="260"/>
      <c r="L523" s="261">
        <v>0.68630000000000002</v>
      </c>
      <c r="M523" s="293">
        <f t="shared" ref="M523:M529" si="235">IFERROR(AVERAGE(D523:E523),"")</f>
        <v>0.84930000000000005</v>
      </c>
      <c r="N523" s="293">
        <f t="shared" ref="N523:N529" si="236">IFERROR(AVERAGE(F523:H523),"")</f>
        <v>1.41</v>
      </c>
      <c r="O523" s="293">
        <f t="shared" ref="O523:O529" si="237">IFERROR(AVERAGE(I523:J523),"")</f>
        <v>0.66300000000000003</v>
      </c>
      <c r="P523" s="293">
        <f t="shared" ref="P523:P529" si="238">IFERROR(AVERAGE(K523:L523),"")</f>
        <v>0.68630000000000002</v>
      </c>
      <c r="Q523" s="257"/>
      <c r="R523" s="265">
        <f t="shared" ref="R523:R527" si="239">AVERAGE(M523:P523)</f>
        <v>0.90215000000000001</v>
      </c>
      <c r="Y523" s="136">
        <f>AVERAGE(V520:Y520)</f>
        <v>0.73228102598566314</v>
      </c>
    </row>
    <row r="524" spans="1:25" ht="17.45" customHeight="1" x14ac:dyDescent="0.25">
      <c r="A524" s="257">
        <f t="shared" si="132"/>
        <v>6</v>
      </c>
      <c r="B524" s="257">
        <f t="shared" si="133"/>
        <v>2019</v>
      </c>
      <c r="C524" s="9">
        <f t="shared" si="234"/>
        <v>43620</v>
      </c>
      <c r="D524" s="275">
        <v>1.889</v>
      </c>
      <c r="E524" s="286"/>
      <c r="F524" s="275">
        <v>1.101</v>
      </c>
      <c r="G524" s="277"/>
      <c r="H524" s="276">
        <v>1.111</v>
      </c>
      <c r="I524" s="278">
        <v>0.82599999999999996</v>
      </c>
      <c r="J524" s="286"/>
      <c r="K524" s="275">
        <v>0.83699999999999997</v>
      </c>
      <c r="L524" s="276"/>
      <c r="M524" s="293">
        <f t="shared" si="235"/>
        <v>1.889</v>
      </c>
      <c r="N524" s="293">
        <f t="shared" si="236"/>
        <v>1.1059999999999999</v>
      </c>
      <c r="O524" s="293">
        <f t="shared" si="237"/>
        <v>0.82599999999999996</v>
      </c>
      <c r="P524" s="293">
        <f t="shared" si="238"/>
        <v>0.83699999999999997</v>
      </c>
      <c r="Q524" s="257"/>
      <c r="R524" s="265">
        <f t="shared" si="239"/>
        <v>1.1645000000000001</v>
      </c>
    </row>
    <row r="525" spans="1:25" ht="17.45" customHeight="1" x14ac:dyDescent="0.25">
      <c r="A525" s="257">
        <f t="shared" si="132"/>
        <v>6</v>
      </c>
      <c r="B525" s="257">
        <f t="shared" si="133"/>
        <v>2019</v>
      </c>
      <c r="C525" s="8">
        <f t="shared" si="234"/>
        <v>43621</v>
      </c>
      <c r="D525" s="260"/>
      <c r="E525" s="104">
        <v>3.3029999999999999</v>
      </c>
      <c r="F525" s="260"/>
      <c r="G525" s="262">
        <v>1.125</v>
      </c>
      <c r="H525" s="261"/>
      <c r="I525" s="263"/>
      <c r="J525" s="285">
        <v>0.92359999999999998</v>
      </c>
      <c r="K525" s="260"/>
      <c r="L525" s="261">
        <v>0.93700000000000006</v>
      </c>
      <c r="M525" s="293">
        <f t="shared" si="235"/>
        <v>3.3029999999999999</v>
      </c>
      <c r="N525" s="293">
        <f t="shared" si="236"/>
        <v>1.125</v>
      </c>
      <c r="O525" s="293">
        <f t="shared" si="237"/>
        <v>0.92359999999999998</v>
      </c>
      <c r="P525" s="293">
        <f t="shared" si="238"/>
        <v>0.93700000000000006</v>
      </c>
      <c r="Q525" s="257"/>
      <c r="R525" s="265">
        <f t="shared" si="239"/>
        <v>1.5721499999999999</v>
      </c>
    </row>
    <row r="526" spans="1:25" ht="17.45" customHeight="1" x14ac:dyDescent="0.25">
      <c r="A526" s="257">
        <f t="shared" si="132"/>
        <v>6</v>
      </c>
      <c r="B526" s="257">
        <f t="shared" si="133"/>
        <v>2019</v>
      </c>
      <c r="C526" s="8">
        <f t="shared" si="234"/>
        <v>43622</v>
      </c>
      <c r="D526" s="260">
        <v>0.92800000000000005</v>
      </c>
      <c r="E526" s="285"/>
      <c r="F526" s="260">
        <v>1.169</v>
      </c>
      <c r="G526" s="262"/>
      <c r="H526" s="261"/>
      <c r="I526" s="263">
        <v>0.92579999999999996</v>
      </c>
      <c r="J526" s="285"/>
      <c r="K526" s="260">
        <v>0.9909</v>
      </c>
      <c r="L526" s="261"/>
      <c r="M526" s="293">
        <f t="shared" si="235"/>
        <v>0.92800000000000005</v>
      </c>
      <c r="N526" s="293">
        <f t="shared" si="236"/>
        <v>1.169</v>
      </c>
      <c r="O526" s="293">
        <f t="shared" si="237"/>
        <v>0.92579999999999996</v>
      </c>
      <c r="P526" s="293">
        <f t="shared" si="238"/>
        <v>0.9909</v>
      </c>
      <c r="Q526" s="257"/>
      <c r="R526" s="265">
        <f t="shared" si="239"/>
        <v>1.003425</v>
      </c>
    </row>
    <row r="527" spans="1:25" ht="17.45" customHeight="1" x14ac:dyDescent="0.25">
      <c r="A527" s="257">
        <f t="shared" si="132"/>
        <v>6</v>
      </c>
      <c r="B527" s="257">
        <f t="shared" si="133"/>
        <v>2019</v>
      </c>
      <c r="C527" s="8">
        <f t="shared" si="234"/>
        <v>43623</v>
      </c>
      <c r="D527" s="260"/>
      <c r="E527" s="285">
        <v>0.86699999999999999</v>
      </c>
      <c r="F527" s="260"/>
      <c r="G527" s="262">
        <v>0.86219999999999997</v>
      </c>
      <c r="H527" s="261"/>
      <c r="I527" s="263"/>
      <c r="J527" s="285">
        <v>0.73509999999999998</v>
      </c>
      <c r="K527" s="260"/>
      <c r="L527" s="261">
        <v>0.87739999999999996</v>
      </c>
      <c r="M527" s="293">
        <f t="shared" si="235"/>
        <v>0.86699999999999999</v>
      </c>
      <c r="N527" s="293">
        <f t="shared" si="236"/>
        <v>0.86219999999999997</v>
      </c>
      <c r="O527" s="293">
        <f t="shared" si="237"/>
        <v>0.73509999999999998</v>
      </c>
      <c r="P527" s="293">
        <f t="shared" si="238"/>
        <v>0.87739999999999996</v>
      </c>
      <c r="Q527" s="257"/>
      <c r="R527" s="265">
        <f t="shared" si="239"/>
        <v>0.83542500000000008</v>
      </c>
      <c r="S527" s="296">
        <f>AVERAGE(L523:O527)</f>
        <v>1.1157055555555557</v>
      </c>
      <c r="T527" s="296"/>
    </row>
    <row r="528" spans="1:25" ht="17.45" customHeight="1" x14ac:dyDescent="0.25">
      <c r="A528" s="257">
        <f t="shared" ref="A528:A591" si="240">IF(ISNUMBER(C528),MONTH(C528),"")</f>
        <v>6</v>
      </c>
      <c r="B528" s="257">
        <f t="shared" ref="B528:B591" si="241">IF(ISNUMBER(C528),YEAR(C528),"")</f>
        <v>2019</v>
      </c>
      <c r="C528" s="435">
        <f t="shared" si="234"/>
        <v>43624</v>
      </c>
      <c r="D528" s="434">
        <v>1.1839999999999999</v>
      </c>
      <c r="E528" s="439"/>
      <c r="F528" s="434"/>
      <c r="G528" s="438"/>
      <c r="H528" s="436">
        <v>0.79479999999999995</v>
      </c>
      <c r="I528" s="437">
        <v>0.54269999999999996</v>
      </c>
      <c r="J528" s="439"/>
      <c r="K528" s="434">
        <v>0.71730000000000005</v>
      </c>
      <c r="L528" s="436"/>
      <c r="M528" s="440">
        <f t="shared" si="235"/>
        <v>1.1839999999999999</v>
      </c>
      <c r="N528" s="440">
        <f t="shared" si="236"/>
        <v>0.79479999999999995</v>
      </c>
      <c r="O528" s="440">
        <f t="shared" si="237"/>
        <v>0.54269999999999996</v>
      </c>
      <c r="P528" s="440">
        <f t="shared" si="238"/>
        <v>0.71730000000000005</v>
      </c>
      <c r="Q528" s="442">
        <f>AVERAGE(M528:P528)</f>
        <v>0.80969999999999986</v>
      </c>
      <c r="R528" s="442"/>
      <c r="S528" s="441"/>
      <c r="T528" s="441"/>
    </row>
    <row r="529" spans="1:20" ht="17.45" customHeight="1" x14ac:dyDescent="0.25">
      <c r="A529" s="257">
        <f t="shared" si="240"/>
        <v>6</v>
      </c>
      <c r="B529" s="257">
        <f t="shared" si="241"/>
        <v>2019</v>
      </c>
      <c r="C529" s="435">
        <f t="shared" si="234"/>
        <v>43625</v>
      </c>
      <c r="D529" s="434"/>
      <c r="E529" s="439">
        <v>1.226</v>
      </c>
      <c r="F529" s="434"/>
      <c r="G529" s="438">
        <v>1.177</v>
      </c>
      <c r="H529" s="436"/>
      <c r="I529" s="437"/>
      <c r="J529" s="439">
        <v>1.1559999999999999</v>
      </c>
      <c r="K529" s="434"/>
      <c r="L529" s="436">
        <v>0.98119999999999996</v>
      </c>
      <c r="M529" s="440">
        <f t="shared" si="235"/>
        <v>1.226</v>
      </c>
      <c r="N529" s="440">
        <f t="shared" si="236"/>
        <v>1.177</v>
      </c>
      <c r="O529" s="440">
        <f t="shared" si="237"/>
        <v>1.1559999999999999</v>
      </c>
      <c r="P529" s="440">
        <f t="shared" si="238"/>
        <v>0.98119999999999996</v>
      </c>
      <c r="Q529" s="442">
        <f>AVERAGE(M529:P529)</f>
        <v>1.1350500000000001</v>
      </c>
      <c r="R529" s="442"/>
      <c r="S529" s="504">
        <f>AVERAGE(L528:O529)</f>
        <v>1.0088142857142857</v>
      </c>
      <c r="T529" s="504"/>
    </row>
    <row r="530" spans="1:20" ht="17.45" customHeight="1" x14ac:dyDescent="0.25">
      <c r="A530" s="257">
        <f t="shared" si="240"/>
        <v>6</v>
      </c>
      <c r="B530" s="257">
        <f t="shared" si="241"/>
        <v>2019</v>
      </c>
      <c r="C530" s="9">
        <f t="shared" si="234"/>
        <v>43626</v>
      </c>
      <c r="D530" s="275">
        <v>1.1659999999999999</v>
      </c>
      <c r="E530" s="286"/>
      <c r="F530" s="275">
        <v>1.32</v>
      </c>
      <c r="G530" s="277"/>
      <c r="H530" s="276">
        <v>1.2509999999999999</v>
      </c>
      <c r="I530" s="278">
        <v>1.1950000000000001</v>
      </c>
      <c r="J530" s="286"/>
      <c r="K530" s="275">
        <v>1.093</v>
      </c>
      <c r="L530" s="276"/>
      <c r="M530" s="293">
        <f t="shared" ref="M530:M531" si="242">IFERROR(AVERAGE(D530:E530),"")</f>
        <v>1.1659999999999999</v>
      </c>
      <c r="N530" s="293">
        <f t="shared" ref="N530:N531" si="243">IFERROR(AVERAGE(F530:H530),"")</f>
        <v>1.2854999999999999</v>
      </c>
      <c r="O530" s="293">
        <f t="shared" ref="O530:O531" si="244">IFERROR(AVERAGE(I530:J530),"")</f>
        <v>1.1950000000000001</v>
      </c>
      <c r="P530" s="293">
        <f t="shared" ref="P530:P531" si="245">IFERROR(AVERAGE(K530:L530),"")</f>
        <v>1.093</v>
      </c>
      <c r="Q530" s="257"/>
      <c r="R530" s="265">
        <f t="shared" ref="R530:R531" si="246">AVERAGE(M530:P530)</f>
        <v>1.1848749999999999</v>
      </c>
    </row>
    <row r="531" spans="1:20" ht="17.45" customHeight="1" x14ac:dyDescent="0.25">
      <c r="A531" s="257">
        <f t="shared" si="240"/>
        <v>6</v>
      </c>
      <c r="B531" s="257">
        <f t="shared" si="241"/>
        <v>2019</v>
      </c>
      <c r="C531" s="8">
        <f t="shared" si="234"/>
        <v>43627</v>
      </c>
      <c r="D531" s="260"/>
      <c r="E531" s="285">
        <v>0.93300000000000005</v>
      </c>
      <c r="F531" s="260"/>
      <c r="G531" s="262">
        <v>1.05</v>
      </c>
      <c r="H531" s="261"/>
      <c r="I531" s="263"/>
      <c r="J531" s="285">
        <v>0.99709999999999999</v>
      </c>
      <c r="K531" s="260"/>
      <c r="L531" s="261">
        <v>1.63</v>
      </c>
      <c r="M531" s="293">
        <f t="shared" si="242"/>
        <v>0.93300000000000005</v>
      </c>
      <c r="N531" s="293">
        <f t="shared" si="243"/>
        <v>1.05</v>
      </c>
      <c r="O531" s="293">
        <f t="shared" si="244"/>
        <v>0.99709999999999999</v>
      </c>
      <c r="P531" s="293">
        <f t="shared" si="245"/>
        <v>1.63</v>
      </c>
      <c r="Q531" s="257"/>
      <c r="R531" s="265">
        <f t="shared" si="246"/>
        <v>1.152525</v>
      </c>
    </row>
    <row r="532" spans="1:20" ht="17.45" customHeight="1" x14ac:dyDescent="0.25">
      <c r="A532" s="257">
        <f t="shared" si="240"/>
        <v>6</v>
      </c>
      <c r="B532" s="257">
        <f t="shared" si="241"/>
        <v>2019</v>
      </c>
      <c r="C532" s="8">
        <f t="shared" si="234"/>
        <v>43628</v>
      </c>
      <c r="D532" s="260">
        <v>1.1879999999999999</v>
      </c>
      <c r="E532" s="285"/>
      <c r="F532" s="260">
        <v>1.2649999999999999</v>
      </c>
      <c r="G532" s="262"/>
      <c r="H532" s="261"/>
      <c r="I532" s="263">
        <v>1.1579999999999999</v>
      </c>
      <c r="J532" s="285"/>
      <c r="K532" s="260">
        <v>1.113</v>
      </c>
      <c r="L532" s="261"/>
      <c r="M532" s="293">
        <f t="shared" ref="M532:M537" si="247">IFERROR(AVERAGE(D532:E532),"")</f>
        <v>1.1879999999999999</v>
      </c>
      <c r="N532" s="293">
        <f t="shared" ref="N532:N537" si="248">IFERROR(AVERAGE(F532:H532),"")</f>
        <v>1.2649999999999999</v>
      </c>
      <c r="O532" s="293">
        <f t="shared" ref="O532:O537" si="249">IFERROR(AVERAGE(I532:J532),"")</f>
        <v>1.1579999999999999</v>
      </c>
      <c r="P532" s="293">
        <f t="shared" ref="P532:P537" si="250">IFERROR(AVERAGE(K532:L532),"")</f>
        <v>1.113</v>
      </c>
      <c r="Q532" s="257"/>
      <c r="R532" s="265">
        <f t="shared" ref="R532:R534" si="251">AVERAGE(M532:P532)</f>
        <v>1.181</v>
      </c>
    </row>
    <row r="533" spans="1:20" ht="17.45" customHeight="1" x14ac:dyDescent="0.25">
      <c r="A533" s="257">
        <f t="shared" si="240"/>
        <v>6</v>
      </c>
      <c r="B533" s="257">
        <f t="shared" si="241"/>
        <v>2019</v>
      </c>
      <c r="C533" s="8">
        <f t="shared" si="234"/>
        <v>43629</v>
      </c>
      <c r="D533" s="260"/>
      <c r="E533" s="285">
        <v>0.93240000000000001</v>
      </c>
      <c r="F533" s="260"/>
      <c r="G533" s="262">
        <v>0.94330000000000003</v>
      </c>
      <c r="H533" s="261"/>
      <c r="I533" s="263"/>
      <c r="J533" s="285">
        <v>1.1919999999999999</v>
      </c>
      <c r="K533" s="260"/>
      <c r="L533" s="261">
        <v>0.81940000000000002</v>
      </c>
      <c r="M533" s="293">
        <f t="shared" si="247"/>
        <v>0.93240000000000001</v>
      </c>
      <c r="N533" s="293">
        <f t="shared" si="248"/>
        <v>0.94330000000000003</v>
      </c>
      <c r="O533" s="293">
        <f t="shared" si="249"/>
        <v>1.1919999999999999</v>
      </c>
      <c r="P533" s="293">
        <f t="shared" si="250"/>
        <v>0.81940000000000002</v>
      </c>
      <c r="Q533" s="257"/>
      <c r="R533" s="265">
        <f t="shared" si="251"/>
        <v>0.97177500000000006</v>
      </c>
    </row>
    <row r="534" spans="1:20" ht="17.45" customHeight="1" x14ac:dyDescent="0.25">
      <c r="A534" s="257">
        <f t="shared" si="240"/>
        <v>6</v>
      </c>
      <c r="B534" s="257">
        <f t="shared" si="241"/>
        <v>2019</v>
      </c>
      <c r="C534" s="8">
        <f t="shared" si="234"/>
        <v>43630</v>
      </c>
      <c r="D534" s="260">
        <v>0.89500000000000002</v>
      </c>
      <c r="E534" s="285"/>
      <c r="F534" s="260"/>
      <c r="G534" s="262"/>
      <c r="H534" s="261">
        <v>0.85640000000000005</v>
      </c>
      <c r="I534" s="263">
        <v>0.75770000000000004</v>
      </c>
      <c r="J534" s="285"/>
      <c r="K534" s="260">
        <v>0.67789999999999995</v>
      </c>
      <c r="L534" s="261"/>
      <c r="M534" s="293">
        <f t="shared" si="247"/>
        <v>0.89500000000000002</v>
      </c>
      <c r="N534" s="293">
        <f t="shared" si="248"/>
        <v>0.85640000000000005</v>
      </c>
      <c r="O534" s="293">
        <f t="shared" si="249"/>
        <v>0.75770000000000004</v>
      </c>
      <c r="P534" s="293">
        <f t="shared" si="250"/>
        <v>0.67789999999999995</v>
      </c>
      <c r="Q534" s="257"/>
      <c r="R534" s="265">
        <f t="shared" si="251"/>
        <v>0.79675000000000007</v>
      </c>
    </row>
    <row r="535" spans="1:20" ht="17.45" customHeight="1" x14ac:dyDescent="0.25">
      <c r="A535" s="257">
        <f t="shared" si="240"/>
        <v>6</v>
      </c>
      <c r="B535" s="257">
        <f t="shared" si="241"/>
        <v>2019</v>
      </c>
      <c r="C535" s="435">
        <f t="shared" si="234"/>
        <v>43631</v>
      </c>
      <c r="D535" s="434"/>
      <c r="E535" s="439">
        <v>0.67100000000000004</v>
      </c>
      <c r="F535" s="434"/>
      <c r="G535" s="438">
        <v>0.58030000000000004</v>
      </c>
      <c r="H535" s="436"/>
      <c r="I535" s="437"/>
      <c r="J535" s="439">
        <v>0.53569999999999995</v>
      </c>
      <c r="K535" s="434"/>
      <c r="L535" s="436">
        <v>0.66769999999999996</v>
      </c>
      <c r="M535" s="440">
        <f t="shared" si="247"/>
        <v>0.67100000000000004</v>
      </c>
      <c r="N535" s="440">
        <f t="shared" si="248"/>
        <v>0.58030000000000004</v>
      </c>
      <c r="O535" s="440">
        <f t="shared" si="249"/>
        <v>0.53569999999999995</v>
      </c>
      <c r="P535" s="440">
        <f t="shared" si="250"/>
        <v>0.66769999999999996</v>
      </c>
      <c r="Q535" s="442">
        <f>AVERAGE(M535:P535)</f>
        <v>0.61367499999999997</v>
      </c>
      <c r="R535" s="442"/>
      <c r="S535" s="441"/>
      <c r="T535" s="441"/>
    </row>
    <row r="536" spans="1:20" ht="17.45" customHeight="1" x14ac:dyDescent="0.25">
      <c r="A536" s="257">
        <f t="shared" si="240"/>
        <v>6</v>
      </c>
      <c r="B536" s="257">
        <f t="shared" si="241"/>
        <v>2019</v>
      </c>
      <c r="C536" s="435">
        <f t="shared" si="234"/>
        <v>43632</v>
      </c>
      <c r="D536" s="434">
        <v>1.5720000000000001</v>
      </c>
      <c r="E536" s="439"/>
      <c r="F536" s="434">
        <v>0.91900000000000004</v>
      </c>
      <c r="G536" s="438"/>
      <c r="H536" s="436">
        <v>0.93700000000000006</v>
      </c>
      <c r="I536" s="437">
        <v>0.55500000000000005</v>
      </c>
      <c r="J536" s="439"/>
      <c r="K536" s="434">
        <v>0.622</v>
      </c>
      <c r="L536" s="436"/>
      <c r="M536" s="440">
        <f t="shared" si="247"/>
        <v>1.5720000000000001</v>
      </c>
      <c r="N536" s="440">
        <f t="shared" si="248"/>
        <v>0.92800000000000005</v>
      </c>
      <c r="O536" s="440">
        <f t="shared" si="249"/>
        <v>0.55500000000000005</v>
      </c>
      <c r="P536" s="440">
        <f t="shared" si="250"/>
        <v>0.622</v>
      </c>
      <c r="Q536" s="442">
        <f>AVERAGE(M536:P536)</f>
        <v>0.91925000000000001</v>
      </c>
      <c r="R536" s="442"/>
      <c r="S536" s="441"/>
      <c r="T536" s="441"/>
    </row>
    <row r="537" spans="1:20" ht="17.45" customHeight="1" x14ac:dyDescent="0.25">
      <c r="A537" s="257">
        <f t="shared" si="240"/>
        <v>6</v>
      </c>
      <c r="B537" s="257">
        <f t="shared" si="241"/>
        <v>2019</v>
      </c>
      <c r="C537" s="8">
        <f t="shared" si="234"/>
        <v>43633</v>
      </c>
      <c r="D537" s="260"/>
      <c r="E537" s="285">
        <v>0.74709999999999999</v>
      </c>
      <c r="F537" s="260"/>
      <c r="G537" s="101">
        <v>3.8650000000000002</v>
      </c>
      <c r="H537" s="261"/>
      <c r="I537" s="263"/>
      <c r="J537" s="285">
        <v>0.4274</v>
      </c>
      <c r="K537" s="260"/>
      <c r="L537" s="261">
        <v>0.45900000000000002</v>
      </c>
      <c r="M537" s="293">
        <f t="shared" si="247"/>
        <v>0.74709999999999999</v>
      </c>
      <c r="N537" s="293">
        <f t="shared" si="248"/>
        <v>3.8650000000000002</v>
      </c>
      <c r="O537" s="293">
        <f t="shared" si="249"/>
        <v>0.4274</v>
      </c>
      <c r="P537" s="293">
        <f t="shared" si="250"/>
        <v>0.45900000000000002</v>
      </c>
      <c r="Q537" s="257"/>
      <c r="R537" s="265">
        <f t="shared" ref="R537" si="252">AVERAGE(M537:P537)</f>
        <v>1.374625</v>
      </c>
    </row>
    <row r="538" spans="1:20" ht="17.45" customHeight="1" x14ac:dyDescent="0.25">
      <c r="A538" s="257">
        <f t="shared" si="240"/>
        <v>6</v>
      </c>
      <c r="B538" s="257">
        <f t="shared" si="241"/>
        <v>2019</v>
      </c>
      <c r="C538" s="8">
        <f t="shared" si="234"/>
        <v>43634</v>
      </c>
      <c r="D538" s="260">
        <v>0.78210000000000002</v>
      </c>
      <c r="E538" s="285"/>
      <c r="F538" s="260">
        <v>0.76719999999999999</v>
      </c>
      <c r="G538" s="262"/>
      <c r="H538" s="261"/>
      <c r="I538" s="263">
        <v>0.89880000000000004</v>
      </c>
      <c r="J538" s="285"/>
      <c r="K538" s="260">
        <v>0.73329999999999995</v>
      </c>
      <c r="L538" s="261"/>
      <c r="M538" s="293">
        <f t="shared" ref="M538:M539" si="253">IFERROR(AVERAGE(D538:E538),"")</f>
        <v>0.78210000000000002</v>
      </c>
      <c r="N538" s="293">
        <f t="shared" ref="N538:N539" si="254">IFERROR(AVERAGE(F538:H538),"")</f>
        <v>0.76719999999999999</v>
      </c>
      <c r="O538" s="293">
        <f t="shared" ref="O538:O539" si="255">IFERROR(AVERAGE(I538:J538),"")</f>
        <v>0.89880000000000004</v>
      </c>
      <c r="P538" s="293">
        <f t="shared" ref="P538:P539" si="256">IFERROR(AVERAGE(K538:L538),"")</f>
        <v>0.73329999999999995</v>
      </c>
      <c r="Q538" s="257"/>
      <c r="R538" s="265">
        <f t="shared" ref="R538:R539" si="257">AVERAGE(M538:P538)</f>
        <v>0.79535</v>
      </c>
    </row>
    <row r="539" spans="1:20" ht="17.45" customHeight="1" x14ac:dyDescent="0.25">
      <c r="A539" s="257">
        <f t="shared" si="240"/>
        <v>6</v>
      </c>
      <c r="B539" s="257">
        <f t="shared" si="241"/>
        <v>2019</v>
      </c>
      <c r="C539" s="8">
        <f t="shared" si="234"/>
        <v>43635</v>
      </c>
      <c r="D539" s="260"/>
      <c r="E539" s="285">
        <v>0.80600000000000005</v>
      </c>
      <c r="F539" s="260"/>
      <c r="G539" s="262">
        <v>0.86319999999999997</v>
      </c>
      <c r="H539" s="261"/>
      <c r="I539" s="263"/>
      <c r="J539" s="285">
        <v>0.88160000000000005</v>
      </c>
      <c r="K539" s="260"/>
      <c r="L539" s="261">
        <v>0.85240000000000005</v>
      </c>
      <c r="M539" s="293">
        <f t="shared" si="253"/>
        <v>0.80600000000000005</v>
      </c>
      <c r="N539" s="293">
        <f t="shared" si="254"/>
        <v>0.86319999999999997</v>
      </c>
      <c r="O539" s="293">
        <f t="shared" si="255"/>
        <v>0.88160000000000005</v>
      </c>
      <c r="P539" s="293">
        <f t="shared" si="256"/>
        <v>0.85240000000000005</v>
      </c>
      <c r="Q539" s="257"/>
      <c r="R539" s="265">
        <f t="shared" si="257"/>
        <v>0.8508</v>
      </c>
    </row>
    <row r="540" spans="1:20" ht="17.45" customHeight="1" x14ac:dyDescent="0.25">
      <c r="A540" s="257">
        <f t="shared" si="240"/>
        <v>6</v>
      </c>
      <c r="B540" s="257">
        <f t="shared" si="241"/>
        <v>2019</v>
      </c>
      <c r="C540" s="8">
        <f t="shared" si="234"/>
        <v>43636</v>
      </c>
      <c r="D540" s="260">
        <v>0.65900000000000003</v>
      </c>
      <c r="E540" s="285"/>
      <c r="F540" s="260"/>
      <c r="G540" s="262"/>
      <c r="H540" s="261">
        <v>0.63900000000000001</v>
      </c>
      <c r="I540" s="263">
        <v>0.53300000000000003</v>
      </c>
      <c r="J540" s="285"/>
      <c r="K540" s="260">
        <v>0.5897</v>
      </c>
      <c r="L540" s="261"/>
      <c r="M540" s="293">
        <f t="shared" ref="M540:M542" si="258">IFERROR(AVERAGE(D540:E540),"")</f>
        <v>0.65900000000000003</v>
      </c>
      <c r="N540" s="293">
        <f t="shared" ref="N540:N542" si="259">IFERROR(AVERAGE(F540:H540),"")</f>
        <v>0.63900000000000001</v>
      </c>
      <c r="O540" s="293">
        <f t="shared" ref="O540:O542" si="260">IFERROR(AVERAGE(I540:J540),"")</f>
        <v>0.53300000000000003</v>
      </c>
      <c r="P540" s="293">
        <f t="shared" ref="P540:P542" si="261">IFERROR(AVERAGE(K540:L540),"")</f>
        <v>0.5897</v>
      </c>
      <c r="Q540" s="257"/>
      <c r="R540" s="265">
        <f t="shared" ref="R540:R541" si="262">AVERAGE(M540:P540)</f>
        <v>0.60517500000000002</v>
      </c>
    </row>
    <row r="541" spans="1:20" ht="17.45" customHeight="1" x14ac:dyDescent="0.25">
      <c r="A541" s="257">
        <f t="shared" si="240"/>
        <v>6</v>
      </c>
      <c r="B541" s="257">
        <f t="shared" si="241"/>
        <v>2019</v>
      </c>
      <c r="C541" s="8">
        <f t="shared" si="234"/>
        <v>43637</v>
      </c>
      <c r="D541" s="260"/>
      <c r="E541" s="285">
        <v>0.46600000000000003</v>
      </c>
      <c r="F541" s="260"/>
      <c r="G541" s="262">
        <v>0.32200000000000001</v>
      </c>
      <c r="H541" s="261"/>
      <c r="I541" s="263"/>
      <c r="J541" s="285">
        <v>0.28970000000000001</v>
      </c>
      <c r="K541" s="260"/>
      <c r="L541" s="261">
        <v>0.28999999999999998</v>
      </c>
      <c r="M541" s="293">
        <f t="shared" si="258"/>
        <v>0.46600000000000003</v>
      </c>
      <c r="N541" s="293">
        <f t="shared" si="259"/>
        <v>0.32200000000000001</v>
      </c>
      <c r="O541" s="293">
        <f t="shared" si="260"/>
        <v>0.28970000000000001</v>
      </c>
      <c r="P541" s="293">
        <f t="shared" si="261"/>
        <v>0.28999999999999998</v>
      </c>
      <c r="Q541" s="257"/>
      <c r="R541" s="265">
        <f t="shared" si="262"/>
        <v>0.34192500000000003</v>
      </c>
    </row>
    <row r="542" spans="1:20" ht="17.45" customHeight="1" x14ac:dyDescent="0.25">
      <c r="A542" s="257">
        <f t="shared" si="240"/>
        <v>6</v>
      </c>
      <c r="B542" s="257">
        <f t="shared" si="241"/>
        <v>2019</v>
      </c>
      <c r="C542" s="435">
        <f t="shared" si="234"/>
        <v>43638</v>
      </c>
      <c r="D542" s="448">
        <v>0.55700000000000005</v>
      </c>
      <c r="E542" s="452"/>
      <c r="F542" s="448">
        <v>0.60219999999999996</v>
      </c>
      <c r="G542" s="450"/>
      <c r="H542" s="449">
        <v>0.61929999999999996</v>
      </c>
      <c r="I542" s="451">
        <v>0.44080000000000003</v>
      </c>
      <c r="J542" s="452"/>
      <c r="K542" s="448">
        <v>0.49059999999999998</v>
      </c>
      <c r="L542" s="449"/>
      <c r="M542" s="440">
        <f t="shared" si="258"/>
        <v>0.55700000000000005</v>
      </c>
      <c r="N542" s="440">
        <f t="shared" si="259"/>
        <v>0.6107499999999999</v>
      </c>
      <c r="O542" s="440">
        <f t="shared" si="260"/>
        <v>0.44080000000000003</v>
      </c>
      <c r="P542" s="440">
        <f t="shared" si="261"/>
        <v>0.49059999999999998</v>
      </c>
      <c r="Q542" s="442">
        <f>AVERAGE(M542:P542)</f>
        <v>0.52478749999999996</v>
      </c>
      <c r="R542" s="442"/>
      <c r="S542" s="441"/>
      <c r="T542" s="441"/>
    </row>
    <row r="543" spans="1:20" ht="17.45" customHeight="1" x14ac:dyDescent="0.25">
      <c r="A543" s="257">
        <f t="shared" si="240"/>
        <v>6</v>
      </c>
      <c r="B543" s="257">
        <f t="shared" si="241"/>
        <v>2019</v>
      </c>
      <c r="C543" s="435">
        <f t="shared" si="234"/>
        <v>43639</v>
      </c>
      <c r="D543" s="448"/>
      <c r="E543" s="452">
        <v>0.5696</v>
      </c>
      <c r="F543" s="448"/>
      <c r="G543" s="450">
        <v>0.49340000000000001</v>
      </c>
      <c r="H543" s="449"/>
      <c r="I543" s="451"/>
      <c r="J543" s="452">
        <v>0.40589999999999998</v>
      </c>
      <c r="K543" s="448"/>
      <c r="L543" s="449">
        <v>0.52110000000000001</v>
      </c>
      <c r="M543" s="440">
        <f t="shared" ref="M543:M545" si="263">IFERROR(AVERAGE(D543:E543),"")</f>
        <v>0.5696</v>
      </c>
      <c r="N543" s="440">
        <f t="shared" ref="N543:N545" si="264">IFERROR(AVERAGE(F543:H543),"")</f>
        <v>0.49340000000000001</v>
      </c>
      <c r="O543" s="440">
        <f t="shared" ref="O543:O545" si="265">IFERROR(AVERAGE(I543:J543),"")</f>
        <v>0.40589999999999998</v>
      </c>
      <c r="P543" s="440">
        <f t="shared" ref="P543:P545" si="266">IFERROR(AVERAGE(K543:L543),"")</f>
        <v>0.52110000000000001</v>
      </c>
      <c r="Q543" s="442">
        <f>AVERAGE(M543:P543)</f>
        <v>0.49749999999999994</v>
      </c>
      <c r="R543" s="442"/>
      <c r="S543" s="441"/>
      <c r="T543" s="441"/>
    </row>
    <row r="544" spans="1:20" ht="17.45" customHeight="1" x14ac:dyDescent="0.25">
      <c r="A544" s="257">
        <f t="shared" si="240"/>
        <v>6</v>
      </c>
      <c r="B544" s="257">
        <f t="shared" si="241"/>
        <v>2019</v>
      </c>
      <c r="C544" s="8">
        <f t="shared" si="234"/>
        <v>43640</v>
      </c>
      <c r="D544" s="252">
        <v>0.67600000000000005</v>
      </c>
      <c r="E544" s="114"/>
      <c r="F544" s="252">
        <v>0.65400000000000003</v>
      </c>
      <c r="G544" s="254"/>
      <c r="H544" s="253"/>
      <c r="I544" s="255">
        <v>0.67900000000000005</v>
      </c>
      <c r="J544" s="114"/>
      <c r="K544" s="252">
        <v>0.68</v>
      </c>
      <c r="L544" s="253"/>
      <c r="M544" s="293">
        <f t="shared" si="263"/>
        <v>0.67600000000000005</v>
      </c>
      <c r="N544" s="293">
        <f t="shared" si="264"/>
        <v>0.65400000000000003</v>
      </c>
      <c r="O544" s="293">
        <f t="shared" si="265"/>
        <v>0.67900000000000005</v>
      </c>
      <c r="P544" s="293">
        <f t="shared" si="266"/>
        <v>0.68</v>
      </c>
      <c r="Q544" s="257"/>
      <c r="R544" s="265">
        <f t="shared" ref="R544:R545" si="267">AVERAGE(M544:P544)</f>
        <v>0.67225000000000013</v>
      </c>
    </row>
    <row r="545" spans="1:60" ht="17.45" customHeight="1" x14ac:dyDescent="0.25">
      <c r="A545" s="257">
        <f t="shared" si="240"/>
        <v>6</v>
      </c>
      <c r="B545" s="257">
        <f t="shared" si="241"/>
        <v>2019</v>
      </c>
      <c r="C545" s="8">
        <f t="shared" si="234"/>
        <v>43641</v>
      </c>
      <c r="D545" s="252"/>
      <c r="E545" s="114">
        <v>0.65139999999999998</v>
      </c>
      <c r="F545" s="252"/>
      <c r="G545" s="254">
        <v>0.67659999999999998</v>
      </c>
      <c r="H545" s="253"/>
      <c r="I545" s="255"/>
      <c r="J545" s="114">
        <v>0.46710000000000002</v>
      </c>
      <c r="K545" s="252"/>
      <c r="L545" s="253">
        <v>0.53100000000000003</v>
      </c>
      <c r="M545" s="293">
        <f t="shared" si="263"/>
        <v>0.65139999999999998</v>
      </c>
      <c r="N545" s="293">
        <f t="shared" si="264"/>
        <v>0.67659999999999998</v>
      </c>
      <c r="O545" s="293">
        <f t="shared" si="265"/>
        <v>0.46710000000000002</v>
      </c>
      <c r="P545" s="293">
        <f t="shared" si="266"/>
        <v>0.53100000000000003</v>
      </c>
      <c r="Q545" s="257"/>
      <c r="R545" s="265">
        <f t="shared" si="267"/>
        <v>0.58152499999999996</v>
      </c>
    </row>
    <row r="546" spans="1:60" ht="17.45" customHeight="1" x14ac:dyDescent="0.25">
      <c r="A546" s="257">
        <f t="shared" si="240"/>
        <v>6</v>
      </c>
      <c r="B546" s="257">
        <f t="shared" si="241"/>
        <v>2019</v>
      </c>
      <c r="C546" s="8">
        <f t="shared" si="234"/>
        <v>43642</v>
      </c>
      <c r="D546" s="260">
        <v>0.62919999999999998</v>
      </c>
      <c r="E546" s="285"/>
      <c r="F546" s="260"/>
      <c r="G546" s="262"/>
      <c r="H546" s="261">
        <v>0.77580000000000005</v>
      </c>
      <c r="I546" s="263">
        <v>0.5504</v>
      </c>
      <c r="J546" s="285"/>
      <c r="K546" s="260">
        <v>0.64659999999999995</v>
      </c>
      <c r="L546" s="261"/>
      <c r="M546" s="293">
        <f t="shared" ref="M546:M547" si="268">IFERROR(AVERAGE(D546:E546),"")</f>
        <v>0.62919999999999998</v>
      </c>
      <c r="N546" s="293">
        <f t="shared" ref="N546:N547" si="269">IFERROR(AVERAGE(F546:H546),"")</f>
        <v>0.77580000000000005</v>
      </c>
      <c r="O546" s="293">
        <f t="shared" ref="O546:O547" si="270">IFERROR(AVERAGE(I546:J546),"")</f>
        <v>0.5504</v>
      </c>
      <c r="P546" s="293">
        <f t="shared" ref="P546:P547" si="271">IFERROR(AVERAGE(K546:L546),"")</f>
        <v>0.64659999999999995</v>
      </c>
      <c r="Q546" s="257"/>
      <c r="R546" s="265">
        <f t="shared" ref="R546:R547" si="272">AVERAGE(M546:P546)</f>
        <v>0.65049999999999997</v>
      </c>
    </row>
    <row r="547" spans="1:60" ht="17.45" customHeight="1" x14ac:dyDescent="0.25">
      <c r="A547" s="257">
        <f t="shared" si="240"/>
        <v>6</v>
      </c>
      <c r="B547" s="257">
        <f t="shared" si="241"/>
        <v>2019</v>
      </c>
      <c r="C547" s="8">
        <f t="shared" si="234"/>
        <v>43643</v>
      </c>
      <c r="D547" s="260"/>
      <c r="E547" s="285">
        <v>0.82210000000000005</v>
      </c>
      <c r="F547" s="260"/>
      <c r="G547" s="262">
        <v>0.73470000000000002</v>
      </c>
      <c r="H547" s="261"/>
      <c r="I547" s="263"/>
      <c r="J547" s="285">
        <v>0.69289999999999996</v>
      </c>
      <c r="K547" s="260"/>
      <c r="L547" s="261">
        <v>0.72050000000000003</v>
      </c>
      <c r="M547" s="293">
        <f t="shared" si="268"/>
        <v>0.82210000000000005</v>
      </c>
      <c r="N547" s="293">
        <f t="shared" si="269"/>
        <v>0.73470000000000002</v>
      </c>
      <c r="O547" s="293">
        <f t="shared" si="270"/>
        <v>0.69289999999999996</v>
      </c>
      <c r="P547" s="293">
        <f t="shared" si="271"/>
        <v>0.72050000000000003</v>
      </c>
      <c r="Q547" s="257"/>
      <c r="R547" s="265">
        <f t="shared" si="272"/>
        <v>0.74254999999999993</v>
      </c>
    </row>
    <row r="548" spans="1:60" ht="17.45" customHeight="1" x14ac:dyDescent="0.25">
      <c r="A548" s="257">
        <f t="shared" si="240"/>
        <v>6</v>
      </c>
      <c r="B548" s="257">
        <f t="shared" si="241"/>
        <v>2019</v>
      </c>
      <c r="C548" s="9">
        <f t="shared" si="234"/>
        <v>43644</v>
      </c>
      <c r="D548" s="275">
        <v>1.2230000000000001</v>
      </c>
      <c r="E548" s="286"/>
      <c r="F548" s="275">
        <v>1.59</v>
      </c>
      <c r="G548" s="277"/>
      <c r="H548" s="276">
        <v>1.2470000000000001</v>
      </c>
      <c r="I548" s="278">
        <v>0.68300000000000005</v>
      </c>
      <c r="J548" s="286"/>
      <c r="K548" s="275">
        <v>0.65300000000000002</v>
      </c>
      <c r="L548" s="276"/>
      <c r="M548" s="293">
        <f t="shared" ref="M548:M553" si="273">IFERROR(AVERAGE(D548:E548),"")</f>
        <v>1.2230000000000001</v>
      </c>
      <c r="N548" s="293">
        <f t="shared" ref="N548:N553" si="274">IFERROR(AVERAGE(F548:H548),"")</f>
        <v>1.4185000000000001</v>
      </c>
      <c r="O548" s="293">
        <f t="shared" ref="O548:O553" si="275">IFERROR(AVERAGE(I548:J548),"")</f>
        <v>0.68300000000000005</v>
      </c>
      <c r="P548" s="293">
        <f t="shared" ref="P548:P553" si="276">IFERROR(AVERAGE(K548:L548),"")</f>
        <v>0.65300000000000002</v>
      </c>
      <c r="Q548" s="257"/>
      <c r="R548" s="265">
        <f t="shared" ref="R548" si="277">AVERAGE(M548:P548)</f>
        <v>0.99437500000000012</v>
      </c>
    </row>
    <row r="549" spans="1:60" ht="17.45" customHeight="1" x14ac:dyDescent="0.25">
      <c r="A549" s="257">
        <f t="shared" si="240"/>
        <v>6</v>
      </c>
      <c r="B549" s="257">
        <f t="shared" si="241"/>
        <v>2019</v>
      </c>
      <c r="C549" s="435">
        <f t="shared" si="234"/>
        <v>43645</v>
      </c>
      <c r="D549" s="434"/>
      <c r="E549" s="439">
        <v>0.9839</v>
      </c>
      <c r="F549" s="434"/>
      <c r="G549" s="438">
        <v>0.96589999999999998</v>
      </c>
      <c r="H549" s="436"/>
      <c r="I549" s="437"/>
      <c r="J549" s="439">
        <v>0.83</v>
      </c>
      <c r="K549" s="434"/>
      <c r="L549" s="436">
        <v>0.94499999999999995</v>
      </c>
      <c r="M549" s="440">
        <f t="shared" si="273"/>
        <v>0.9839</v>
      </c>
      <c r="N549" s="440">
        <f t="shared" si="274"/>
        <v>0.96589999999999998</v>
      </c>
      <c r="O549" s="440">
        <f t="shared" si="275"/>
        <v>0.83</v>
      </c>
      <c r="P549" s="440">
        <f t="shared" si="276"/>
        <v>0.94499999999999995</v>
      </c>
      <c r="Q549" s="442">
        <f>AVERAGE(M549:P549)</f>
        <v>0.93119999999999992</v>
      </c>
      <c r="R549" s="442"/>
      <c r="S549" s="441"/>
      <c r="T549" s="441"/>
      <c r="U549" s="299" t="s">
        <v>68</v>
      </c>
      <c r="V549" s="299">
        <v>2019</v>
      </c>
      <c r="W549" s="300"/>
      <c r="X549" s="300"/>
      <c r="Y549" s="300"/>
    </row>
    <row r="550" spans="1:60" ht="17.45" customHeight="1" x14ac:dyDescent="0.25">
      <c r="A550" s="257">
        <f t="shared" si="240"/>
        <v>6</v>
      </c>
      <c r="B550" s="257">
        <f t="shared" si="241"/>
        <v>2019</v>
      </c>
      <c r="C550" s="435">
        <f t="shared" si="234"/>
        <v>43646</v>
      </c>
      <c r="D550" s="434">
        <v>0.77</v>
      </c>
      <c r="E550" s="439"/>
      <c r="F550" s="434">
        <v>0.81299999999999994</v>
      </c>
      <c r="G550" s="438"/>
      <c r="H550" s="436"/>
      <c r="I550" s="437">
        <v>0.79300000000000004</v>
      </c>
      <c r="J550" s="439"/>
      <c r="K550" s="434">
        <v>0.78700000000000003</v>
      </c>
      <c r="L550" s="436"/>
      <c r="M550" s="440">
        <f t="shared" si="273"/>
        <v>0.77</v>
      </c>
      <c r="N550" s="440">
        <f t="shared" si="274"/>
        <v>0.81299999999999994</v>
      </c>
      <c r="O550" s="440">
        <f t="shared" si="275"/>
        <v>0.79300000000000004</v>
      </c>
      <c r="P550" s="440">
        <f t="shared" si="276"/>
        <v>0.78700000000000003</v>
      </c>
      <c r="Q550" s="442">
        <f>AVERAGE(M550:P550)</f>
        <v>0.79074999999999995</v>
      </c>
      <c r="R550" s="442"/>
      <c r="S550" s="441"/>
      <c r="T550" s="441"/>
      <c r="U550" s="301" t="s">
        <v>35</v>
      </c>
      <c r="V550" s="301" t="s">
        <v>1</v>
      </c>
      <c r="W550" s="301" t="s">
        <v>2</v>
      </c>
      <c r="X550" s="301" t="s">
        <v>9</v>
      </c>
      <c r="Y550" s="301" t="s">
        <v>12</v>
      </c>
    </row>
    <row r="551" spans="1:60" ht="17.45" customHeight="1" x14ac:dyDescent="0.25">
      <c r="A551" s="257">
        <f t="shared" si="240"/>
        <v>7</v>
      </c>
      <c r="B551" s="257">
        <f t="shared" si="241"/>
        <v>2019</v>
      </c>
      <c r="C551" s="8">
        <f t="shared" si="234"/>
        <v>43647</v>
      </c>
      <c r="D551" s="260"/>
      <c r="E551" s="285">
        <v>0.55169999999999997</v>
      </c>
      <c r="F551" s="260"/>
      <c r="G551" s="262">
        <v>0.621</v>
      </c>
      <c r="H551" s="261"/>
      <c r="I551" s="263"/>
      <c r="J551" s="285">
        <v>0.5151</v>
      </c>
      <c r="K551" s="260"/>
      <c r="L551" s="261">
        <v>0.65300000000000002</v>
      </c>
      <c r="M551" s="293">
        <f t="shared" si="273"/>
        <v>0.55169999999999997</v>
      </c>
      <c r="N551" s="293">
        <f t="shared" si="274"/>
        <v>0.621</v>
      </c>
      <c r="O551" s="293">
        <f t="shared" si="275"/>
        <v>0.5151</v>
      </c>
      <c r="P551" s="293">
        <f t="shared" si="276"/>
        <v>0.65300000000000002</v>
      </c>
      <c r="Q551" s="257"/>
      <c r="R551" s="265">
        <f t="shared" ref="R551:R553" si="278">AVERAGE(M551:P551)</f>
        <v>0.58519999999999994</v>
      </c>
      <c r="U551" s="302" t="s">
        <v>58</v>
      </c>
      <c r="V551" s="303">
        <f>AVERAGE(D521:E550)</f>
        <v>0.96903999999999979</v>
      </c>
      <c r="W551" s="303">
        <f>AVERAGE(F521:H550)</f>
        <v>0.9997114285714287</v>
      </c>
      <c r="X551" s="303">
        <f>AVERAGE(I521:J550)</f>
        <v>0.71663666666666648</v>
      </c>
      <c r="Y551" s="303">
        <f>AVERAGE(K521:L550)</f>
        <v>0.75157666666666656</v>
      </c>
    </row>
    <row r="552" spans="1:60" ht="17.45" customHeight="1" x14ac:dyDescent="0.25">
      <c r="A552" s="257">
        <f t="shared" si="240"/>
        <v>7</v>
      </c>
      <c r="B552" s="257">
        <f t="shared" si="241"/>
        <v>2019</v>
      </c>
      <c r="C552" s="8">
        <f t="shared" si="234"/>
        <v>43648</v>
      </c>
      <c r="D552" s="260">
        <v>0.94740000000000002</v>
      </c>
      <c r="E552" s="285"/>
      <c r="F552" s="260"/>
      <c r="G552" s="262"/>
      <c r="H552" s="261">
        <v>0.87209999999999999</v>
      </c>
      <c r="I552" s="263">
        <v>0.92230000000000001</v>
      </c>
      <c r="J552" s="285"/>
      <c r="K552" s="260">
        <v>1.093</v>
      </c>
      <c r="L552" s="261"/>
      <c r="M552" s="293">
        <f t="shared" si="273"/>
        <v>0.94740000000000002</v>
      </c>
      <c r="N552" s="293">
        <f t="shared" si="274"/>
        <v>0.87209999999999999</v>
      </c>
      <c r="O552" s="293">
        <f t="shared" si="275"/>
        <v>0.92230000000000001</v>
      </c>
      <c r="P552" s="293">
        <f t="shared" si="276"/>
        <v>1.093</v>
      </c>
      <c r="Q552" s="257"/>
      <c r="R552" s="265">
        <f t="shared" si="278"/>
        <v>0.9587</v>
      </c>
      <c r="U552" s="302" t="s">
        <v>59</v>
      </c>
      <c r="V552" s="303">
        <f>MAX(D521:E550)</f>
        <v>3.3029999999999999</v>
      </c>
      <c r="W552" s="303">
        <f>MAX(F521:H550)</f>
        <v>3.8650000000000002</v>
      </c>
      <c r="X552" s="303">
        <f>MAX(I521:J550)</f>
        <v>1.1950000000000001</v>
      </c>
      <c r="Y552" s="303">
        <f>MAX(K521:L550)</f>
        <v>1.63</v>
      </c>
    </row>
    <row r="553" spans="1:60" ht="17.45" customHeight="1" thickBot="1" x14ac:dyDescent="0.3">
      <c r="A553" s="257">
        <f t="shared" si="240"/>
        <v>7</v>
      </c>
      <c r="B553" s="257">
        <f t="shared" si="241"/>
        <v>2019</v>
      </c>
      <c r="C553" s="8">
        <f t="shared" si="234"/>
        <v>43649</v>
      </c>
      <c r="D553" s="260"/>
      <c r="E553" s="285">
        <v>0.77569999999999995</v>
      </c>
      <c r="F553" s="260"/>
      <c r="G553" s="262">
        <v>0.75260000000000005</v>
      </c>
      <c r="H553" s="261"/>
      <c r="I553" s="263"/>
      <c r="J553" s="285">
        <v>0.60509999999999997</v>
      </c>
      <c r="K553" s="260"/>
      <c r="L553" s="261">
        <v>0.9304</v>
      </c>
      <c r="M553" s="293">
        <f t="shared" si="273"/>
        <v>0.77569999999999995</v>
      </c>
      <c r="N553" s="293">
        <f t="shared" si="274"/>
        <v>0.75260000000000005</v>
      </c>
      <c r="O553" s="293">
        <f t="shared" si="275"/>
        <v>0.60509999999999997</v>
      </c>
      <c r="P553" s="293">
        <f t="shared" si="276"/>
        <v>0.9304</v>
      </c>
      <c r="Q553" s="257"/>
      <c r="R553" s="265">
        <f t="shared" si="278"/>
        <v>0.76595000000000002</v>
      </c>
      <c r="U553" s="304" t="s">
        <v>126</v>
      </c>
      <c r="V553" s="305">
        <f>COUNTIF(D521:E550,"&gt;=2.5")</f>
        <v>1</v>
      </c>
      <c r="W553" s="305">
        <f>COUNTIF(F521:G550,"&gt;=2.5")</f>
        <v>1</v>
      </c>
      <c r="X553" s="305">
        <f>COUNTIF(I521:J550,"&gt;=2.5")</f>
        <v>0</v>
      </c>
      <c r="Y553" s="305">
        <f>COUNTIF(I521:J550,"&gt;=2.5")</f>
        <v>0</v>
      </c>
    </row>
    <row r="554" spans="1:60" ht="17.45" customHeight="1" thickBot="1" x14ac:dyDescent="0.3">
      <c r="A554" s="257">
        <f t="shared" si="240"/>
        <v>7</v>
      </c>
      <c r="B554" s="257">
        <f t="shared" si="241"/>
        <v>2019</v>
      </c>
      <c r="C554" s="9">
        <f t="shared" si="234"/>
        <v>43650</v>
      </c>
      <c r="D554" s="279">
        <v>0.81499999999999995</v>
      </c>
      <c r="E554" s="142"/>
      <c r="F554" s="279">
        <v>1.0589999999999999</v>
      </c>
      <c r="G554" s="281"/>
      <c r="H554" s="280">
        <v>1.0629999999999999</v>
      </c>
      <c r="I554" s="282">
        <v>0.71599999999999997</v>
      </c>
      <c r="J554" s="142"/>
      <c r="K554" s="279">
        <v>1.002</v>
      </c>
      <c r="L554" s="280"/>
      <c r="M554" s="293">
        <f t="shared" ref="M554" si="279">IFERROR(AVERAGE(D554:E554),"")</f>
        <v>0.81499999999999995</v>
      </c>
      <c r="N554" s="293">
        <f t="shared" ref="N554" si="280">IFERROR(AVERAGE(F554:H554),"")</f>
        <v>1.0609999999999999</v>
      </c>
      <c r="O554" s="293">
        <f t="shared" ref="O554" si="281">IFERROR(AVERAGE(I554:J554),"")</f>
        <v>0.71599999999999997</v>
      </c>
      <c r="P554" s="293">
        <f t="shared" ref="P554" si="282">IFERROR(AVERAGE(K554:L554),"")</f>
        <v>1.002</v>
      </c>
      <c r="Q554" s="257"/>
      <c r="R554" s="265">
        <f t="shared" ref="R554" si="283">AVERAGE(M554:P554)</f>
        <v>0.89849999999999985</v>
      </c>
      <c r="Y554" s="136">
        <f>AVERAGE(V551:Y551)</f>
        <v>0.8592411904761903</v>
      </c>
    </row>
    <row r="555" spans="1:60" ht="17.45" customHeight="1" x14ac:dyDescent="0.25">
      <c r="A555" s="257">
        <f t="shared" si="240"/>
        <v>7</v>
      </c>
      <c r="B555" s="257">
        <f t="shared" si="241"/>
        <v>2019</v>
      </c>
      <c r="C555" s="8">
        <f t="shared" si="234"/>
        <v>43651</v>
      </c>
      <c r="D555" s="252"/>
      <c r="E555" s="114">
        <v>1.956</v>
      </c>
      <c r="F555" s="252"/>
      <c r="G555" s="254">
        <v>1.982</v>
      </c>
      <c r="H555" s="253"/>
      <c r="I555" s="255"/>
      <c r="J555" s="114">
        <v>1.849</v>
      </c>
      <c r="K555" s="252"/>
      <c r="L555" s="253">
        <v>1.847</v>
      </c>
      <c r="M555" s="293">
        <f t="shared" ref="M555:M557" si="284">IFERROR(AVERAGE(D555:E555),"")</f>
        <v>1.956</v>
      </c>
      <c r="N555" s="293">
        <f t="shared" ref="N555:N557" si="285">IFERROR(AVERAGE(F555:H555),"")</f>
        <v>1.982</v>
      </c>
      <c r="O555" s="293">
        <f t="shared" ref="O555:O557" si="286">IFERROR(AVERAGE(I555:J555),"")</f>
        <v>1.849</v>
      </c>
      <c r="P555" s="293">
        <f t="shared" ref="P555:P557" si="287">IFERROR(AVERAGE(K555:L555),"")</f>
        <v>1.847</v>
      </c>
      <c r="Q555" s="257"/>
      <c r="R555" s="265">
        <f t="shared" ref="R555" si="288">AVERAGE(M555:P555)</f>
        <v>1.9085000000000001</v>
      </c>
      <c r="S555" s="291" t="s">
        <v>26</v>
      </c>
      <c r="T555" s="291"/>
    </row>
    <row r="556" spans="1:60" ht="17.45" customHeight="1" x14ac:dyDescent="0.25">
      <c r="A556" s="257">
        <f t="shared" si="240"/>
        <v>7</v>
      </c>
      <c r="B556" s="257">
        <f t="shared" si="241"/>
        <v>2019</v>
      </c>
      <c r="C556" s="435">
        <f t="shared" si="234"/>
        <v>43652</v>
      </c>
      <c r="D556" s="448">
        <v>0.73219999999999996</v>
      </c>
      <c r="E556" s="452"/>
      <c r="F556" s="448">
        <v>0.64290000000000003</v>
      </c>
      <c r="G556" s="450"/>
      <c r="H556" s="449"/>
      <c r="I556" s="451">
        <v>0.56189999999999996</v>
      </c>
      <c r="J556" s="452"/>
      <c r="K556" s="448">
        <v>0.63049999999999995</v>
      </c>
      <c r="L556" s="449"/>
      <c r="M556" s="440">
        <f t="shared" si="284"/>
        <v>0.73219999999999996</v>
      </c>
      <c r="N556" s="440">
        <f t="shared" si="285"/>
        <v>0.64290000000000003</v>
      </c>
      <c r="O556" s="440">
        <f t="shared" si="286"/>
        <v>0.56189999999999996</v>
      </c>
      <c r="P556" s="440">
        <f t="shared" si="287"/>
        <v>0.63049999999999995</v>
      </c>
      <c r="Q556" s="442">
        <f>AVERAGE(M556:P556)</f>
        <v>0.64187499999999997</v>
      </c>
      <c r="R556" s="442"/>
      <c r="S556" s="443">
        <f>IF(Q556&gt;=1,1,0)</f>
        <v>0</v>
      </c>
      <c r="T556" s="443">
        <v>0</v>
      </c>
      <c r="BG556" s="311">
        <f>IF(Q556&gt;=2,1,0)</f>
        <v>0</v>
      </c>
      <c r="BH556" s="311">
        <v>0</v>
      </c>
    </row>
    <row r="557" spans="1:60" ht="17.45" customHeight="1" x14ac:dyDescent="0.25">
      <c r="A557" s="257">
        <f t="shared" si="240"/>
        <v>7</v>
      </c>
      <c r="B557" s="257">
        <f t="shared" si="241"/>
        <v>2019</v>
      </c>
      <c r="C557" s="435">
        <f t="shared" si="234"/>
        <v>43653</v>
      </c>
      <c r="D557" s="448"/>
      <c r="E557" s="452">
        <v>0.46200000000000002</v>
      </c>
      <c r="F557" s="448"/>
      <c r="G557" s="450">
        <v>0.308</v>
      </c>
      <c r="H557" s="449"/>
      <c r="I557" s="451"/>
      <c r="J557" s="452">
        <v>0.2944</v>
      </c>
      <c r="K557" s="448"/>
      <c r="L557" s="449">
        <v>0.3619</v>
      </c>
      <c r="M557" s="440">
        <f t="shared" si="284"/>
        <v>0.46200000000000002</v>
      </c>
      <c r="N557" s="440">
        <f t="shared" si="285"/>
        <v>0.308</v>
      </c>
      <c r="O557" s="440">
        <f t="shared" si="286"/>
        <v>0.2944</v>
      </c>
      <c r="P557" s="440">
        <f t="shared" si="287"/>
        <v>0.3619</v>
      </c>
      <c r="Q557" s="442">
        <f>AVERAGE(M557:P557)</f>
        <v>0.35657499999999998</v>
      </c>
      <c r="R557" s="442"/>
      <c r="S557" s="443">
        <f>IF(Q557&gt;=1,1,0)</f>
        <v>0</v>
      </c>
      <c r="T557" s="443">
        <f t="shared" ref="T557:T567" si="289">IF(S557=0,0,S557+T556)</f>
        <v>0</v>
      </c>
      <c r="BG557" s="311">
        <f>IF(Q557&gt;=2,1,0)</f>
        <v>0</v>
      </c>
      <c r="BH557" s="311">
        <f t="shared" ref="BH557" si="290">IF(BG557=0,0,BG557+BH556)</f>
        <v>0</v>
      </c>
    </row>
    <row r="558" spans="1:60" ht="17.45" customHeight="1" x14ac:dyDescent="0.25">
      <c r="A558" s="257">
        <f t="shared" si="240"/>
        <v>7</v>
      </c>
      <c r="B558" s="257">
        <f t="shared" si="241"/>
        <v>2019</v>
      </c>
      <c r="C558" s="8">
        <f t="shared" si="234"/>
        <v>43654</v>
      </c>
      <c r="D558" s="252">
        <v>1.0389999999999999</v>
      </c>
      <c r="E558" s="114"/>
      <c r="F558" s="252"/>
      <c r="G558" s="254"/>
      <c r="H558" s="253">
        <v>1.1499999999999999</v>
      </c>
      <c r="I558" s="255">
        <v>0.54910000000000003</v>
      </c>
      <c r="J558" s="114"/>
      <c r="K558" s="252">
        <v>0.60799999999999998</v>
      </c>
      <c r="L558" s="253"/>
      <c r="M558" s="293">
        <f t="shared" ref="M558" si="291">IFERROR(AVERAGE(D558:E558),"")</f>
        <v>1.0389999999999999</v>
      </c>
      <c r="N558" s="293">
        <f t="shared" ref="N558" si="292">IFERROR(AVERAGE(F558:H558),"")</f>
        <v>1.1499999999999999</v>
      </c>
      <c r="O558" s="293">
        <f t="shared" ref="O558" si="293">IFERROR(AVERAGE(I558:J558),"")</f>
        <v>0.54910000000000003</v>
      </c>
      <c r="P558" s="293">
        <f t="shared" ref="P558" si="294">IFERROR(AVERAGE(K558:L558),"")</f>
        <v>0.60799999999999998</v>
      </c>
      <c r="Q558" s="257"/>
      <c r="R558" s="265">
        <f t="shared" ref="R558" si="295">AVERAGE(M558:P558)</f>
        <v>0.83652500000000007</v>
      </c>
      <c r="S558" s="266">
        <f>IF(R558&gt;=1,1,0)</f>
        <v>0</v>
      </c>
      <c r="T558" s="266">
        <f t="shared" si="289"/>
        <v>0</v>
      </c>
      <c r="BG558" s="266">
        <f>IF(R558&gt;=2,1,0)</f>
        <v>0</v>
      </c>
      <c r="BH558" s="266">
        <f t="shared" ref="BH558" si="296">IF(BG558=0,0,BG558+BH557)</f>
        <v>0</v>
      </c>
    </row>
    <row r="559" spans="1:60" ht="17.45" customHeight="1" x14ac:dyDescent="0.25">
      <c r="A559" s="257">
        <f t="shared" si="240"/>
        <v>7</v>
      </c>
      <c r="B559" s="257">
        <f t="shared" si="241"/>
        <v>2019</v>
      </c>
      <c r="C559" s="8">
        <f t="shared" si="234"/>
        <v>43655</v>
      </c>
      <c r="D559" s="260"/>
      <c r="E559" s="285">
        <v>0.95930000000000004</v>
      </c>
      <c r="F559" s="260"/>
      <c r="G559" s="262">
        <v>0.83440000000000003</v>
      </c>
      <c r="H559" s="261"/>
      <c r="I559" s="263"/>
      <c r="J559" s="285">
        <v>0.81499999999999995</v>
      </c>
      <c r="K559" s="260"/>
      <c r="L559" s="261">
        <v>0.77769999999999995</v>
      </c>
      <c r="M559" s="293">
        <f t="shared" ref="M559:M564" si="297">IFERROR(AVERAGE(D559:E559),"")</f>
        <v>0.95930000000000004</v>
      </c>
      <c r="N559" s="293">
        <f t="shared" ref="N559:N564" si="298">IFERROR(AVERAGE(F559:H559),"")</f>
        <v>0.83440000000000003</v>
      </c>
      <c r="O559" s="293">
        <f t="shared" ref="O559:O564" si="299">IFERROR(AVERAGE(I559:J559),"")</f>
        <v>0.81499999999999995</v>
      </c>
      <c r="P559" s="293">
        <f t="shared" ref="P559:P564" si="300">IFERROR(AVERAGE(K559:L559),"")</f>
        <v>0.77769999999999995</v>
      </c>
      <c r="Q559" s="257"/>
      <c r="R559" s="265">
        <f t="shared" ref="R559:R562" si="301">AVERAGE(M559:P559)</f>
        <v>0.84659999999999991</v>
      </c>
      <c r="S559" s="266">
        <f>IF(R559&gt;=1,1,0)</f>
        <v>0</v>
      </c>
      <c r="T559" s="266">
        <f t="shared" si="289"/>
        <v>0</v>
      </c>
      <c r="BG559" s="266">
        <f>IF(R559&gt;=2,1,0)</f>
        <v>0</v>
      </c>
      <c r="BH559" s="266">
        <f t="shared" ref="BH559:BH565" si="302">IF(BG559=0,0,BG559+BH558)</f>
        <v>0</v>
      </c>
    </row>
    <row r="560" spans="1:60" ht="17.45" customHeight="1" x14ac:dyDescent="0.25">
      <c r="A560" s="257">
        <f t="shared" si="240"/>
        <v>7</v>
      </c>
      <c r="B560" s="257">
        <f t="shared" si="241"/>
        <v>2019</v>
      </c>
      <c r="C560" s="9">
        <f t="shared" si="234"/>
        <v>43656</v>
      </c>
      <c r="D560" s="275">
        <v>1.125</v>
      </c>
      <c r="E560" s="286"/>
      <c r="F560" s="275">
        <v>1.337</v>
      </c>
      <c r="G560" s="277"/>
      <c r="H560" s="276">
        <v>1.377</v>
      </c>
      <c r="I560" s="278">
        <v>1.119</v>
      </c>
      <c r="J560" s="286"/>
      <c r="K560" s="275">
        <v>1.036</v>
      </c>
      <c r="L560" s="276"/>
      <c r="M560" s="293">
        <f t="shared" si="297"/>
        <v>1.125</v>
      </c>
      <c r="N560" s="293">
        <f t="shared" si="298"/>
        <v>1.357</v>
      </c>
      <c r="O560" s="293">
        <f t="shared" si="299"/>
        <v>1.119</v>
      </c>
      <c r="P560" s="293">
        <f t="shared" si="300"/>
        <v>1.036</v>
      </c>
      <c r="Q560" s="257"/>
      <c r="R560" s="265">
        <f t="shared" si="301"/>
        <v>1.1592500000000001</v>
      </c>
      <c r="S560" s="266">
        <f>IF(R560&gt;=1,1,0)</f>
        <v>1</v>
      </c>
      <c r="T560" s="266">
        <f t="shared" si="289"/>
        <v>1</v>
      </c>
      <c r="BG560" s="266">
        <f>IF(R560&gt;=2,1,0)</f>
        <v>0</v>
      </c>
      <c r="BH560" s="266">
        <f t="shared" si="302"/>
        <v>0</v>
      </c>
    </row>
    <row r="561" spans="1:60" ht="17.45" customHeight="1" x14ac:dyDescent="0.25">
      <c r="A561" s="257">
        <f t="shared" si="240"/>
        <v>7</v>
      </c>
      <c r="B561" s="257">
        <f t="shared" si="241"/>
        <v>2019</v>
      </c>
      <c r="C561" s="8">
        <f t="shared" si="234"/>
        <v>43657</v>
      </c>
      <c r="D561" s="260"/>
      <c r="E561" s="285">
        <v>1.2030000000000001</v>
      </c>
      <c r="F561" s="260"/>
      <c r="G561" s="262">
        <v>1.323</v>
      </c>
      <c r="H561" s="261"/>
      <c r="I561" s="263"/>
      <c r="J561" s="285">
        <v>1.0249999999999999</v>
      </c>
      <c r="K561" s="260"/>
      <c r="L561" s="261">
        <v>1.1879999999999999</v>
      </c>
      <c r="M561" s="293">
        <f t="shared" si="297"/>
        <v>1.2030000000000001</v>
      </c>
      <c r="N561" s="293">
        <f t="shared" si="298"/>
        <v>1.323</v>
      </c>
      <c r="O561" s="293">
        <f t="shared" si="299"/>
        <v>1.0249999999999999</v>
      </c>
      <c r="P561" s="293">
        <f t="shared" si="300"/>
        <v>1.1879999999999999</v>
      </c>
      <c r="Q561" s="257"/>
      <c r="R561" s="265">
        <f t="shared" si="301"/>
        <v>1.18475</v>
      </c>
      <c r="S561" s="266">
        <f>IF(R561&gt;=1,1,0)</f>
        <v>1</v>
      </c>
      <c r="T561" s="266">
        <f t="shared" si="289"/>
        <v>2</v>
      </c>
      <c r="BG561" s="266">
        <f>IF(R561&gt;=2,1,0)</f>
        <v>0</v>
      </c>
      <c r="BH561" s="266">
        <f t="shared" si="302"/>
        <v>0</v>
      </c>
    </row>
    <row r="562" spans="1:60" ht="17.45" customHeight="1" x14ac:dyDescent="0.25">
      <c r="A562" s="257">
        <f t="shared" si="240"/>
        <v>7</v>
      </c>
      <c r="B562" s="257">
        <f t="shared" si="241"/>
        <v>2019</v>
      </c>
      <c r="C562" s="8">
        <f t="shared" si="234"/>
        <v>43658</v>
      </c>
      <c r="D562" s="260">
        <v>1.383</v>
      </c>
      <c r="E562" s="285"/>
      <c r="F562" s="260">
        <v>1.3420000000000001</v>
      </c>
      <c r="G562" s="262"/>
      <c r="H562" s="261"/>
      <c r="I562" s="263">
        <v>1.355</v>
      </c>
      <c r="J562" s="285"/>
      <c r="K562" s="260">
        <v>1.3620000000000001</v>
      </c>
      <c r="L562" s="261"/>
      <c r="M562" s="293">
        <f t="shared" si="297"/>
        <v>1.383</v>
      </c>
      <c r="N562" s="293">
        <f t="shared" si="298"/>
        <v>1.3420000000000001</v>
      </c>
      <c r="O562" s="293">
        <f t="shared" si="299"/>
        <v>1.355</v>
      </c>
      <c r="P562" s="293">
        <f t="shared" si="300"/>
        <v>1.3620000000000001</v>
      </c>
      <c r="Q562" s="257"/>
      <c r="R562" s="265">
        <f t="shared" si="301"/>
        <v>1.3605</v>
      </c>
      <c r="S562" s="266">
        <f>IF(R562&gt;=1,1,0)</f>
        <v>1</v>
      </c>
      <c r="T562" s="266">
        <f t="shared" si="289"/>
        <v>3</v>
      </c>
      <c r="BG562" s="266">
        <f>IF(R562&gt;=2,1,0)</f>
        <v>0</v>
      </c>
      <c r="BH562" s="266">
        <f t="shared" si="302"/>
        <v>0</v>
      </c>
    </row>
    <row r="563" spans="1:60" ht="17.45" customHeight="1" x14ac:dyDescent="0.25">
      <c r="A563" s="257">
        <f t="shared" si="240"/>
        <v>7</v>
      </c>
      <c r="B563" s="257">
        <f t="shared" si="241"/>
        <v>2019</v>
      </c>
      <c r="C563" s="435">
        <f t="shared" si="234"/>
        <v>43659</v>
      </c>
      <c r="D563" s="434"/>
      <c r="E563" s="439">
        <v>1.145</v>
      </c>
      <c r="F563" s="434"/>
      <c r="G563" s="438">
        <v>0.85240000000000005</v>
      </c>
      <c r="H563" s="436"/>
      <c r="I563" s="437"/>
      <c r="J563" s="439">
        <v>0.83819999999999995</v>
      </c>
      <c r="K563" s="434"/>
      <c r="L563" s="436">
        <v>1.087</v>
      </c>
      <c r="M563" s="440">
        <f t="shared" si="297"/>
        <v>1.145</v>
      </c>
      <c r="N563" s="440">
        <f t="shared" si="298"/>
        <v>0.85240000000000005</v>
      </c>
      <c r="O563" s="440">
        <f t="shared" si="299"/>
        <v>0.83819999999999995</v>
      </c>
      <c r="P563" s="440">
        <f t="shared" si="300"/>
        <v>1.087</v>
      </c>
      <c r="Q563" s="442">
        <f>AVERAGE(M563:P563)</f>
        <v>0.98065000000000002</v>
      </c>
      <c r="R563" s="442"/>
      <c r="S563" s="443">
        <f>IF(Q563&gt;=1,1,0)</f>
        <v>0</v>
      </c>
      <c r="T563" s="443">
        <f t="shared" si="289"/>
        <v>0</v>
      </c>
      <c r="BG563" s="311">
        <f>IF(Q563&gt;=2,1,0)</f>
        <v>0</v>
      </c>
      <c r="BH563" s="311">
        <f t="shared" si="302"/>
        <v>0</v>
      </c>
    </row>
    <row r="564" spans="1:60" ht="17.45" customHeight="1" x14ac:dyDescent="0.25">
      <c r="A564" s="257">
        <f t="shared" si="240"/>
        <v>7</v>
      </c>
      <c r="B564" s="257">
        <f t="shared" si="241"/>
        <v>2019</v>
      </c>
      <c r="C564" s="435">
        <f t="shared" si="234"/>
        <v>43660</v>
      </c>
      <c r="D564" s="434">
        <v>0.71760000000000002</v>
      </c>
      <c r="E564" s="439"/>
      <c r="F564" s="434"/>
      <c r="G564" s="438"/>
      <c r="H564" s="436">
        <v>0.749</v>
      </c>
      <c r="I564" s="437">
        <v>0.68289999999999995</v>
      </c>
      <c r="J564" s="439"/>
      <c r="K564" s="434">
        <v>0.71460000000000001</v>
      </c>
      <c r="L564" s="436"/>
      <c r="M564" s="440">
        <f t="shared" si="297"/>
        <v>0.71760000000000002</v>
      </c>
      <c r="N564" s="440">
        <f t="shared" si="298"/>
        <v>0.749</v>
      </c>
      <c r="O564" s="440">
        <f t="shared" si="299"/>
        <v>0.68289999999999995</v>
      </c>
      <c r="P564" s="440">
        <f t="shared" si="300"/>
        <v>0.71460000000000001</v>
      </c>
      <c r="Q564" s="442">
        <f>AVERAGE(M564:P564)</f>
        <v>0.71602500000000002</v>
      </c>
      <c r="R564" s="442"/>
      <c r="S564" s="443">
        <f>IF(Q564&gt;=1,1,0)</f>
        <v>0</v>
      </c>
      <c r="T564" s="443">
        <f t="shared" si="289"/>
        <v>0</v>
      </c>
      <c r="BG564" s="311">
        <f>IF(Q564&gt;=2,1,0)</f>
        <v>0</v>
      </c>
      <c r="BH564" s="311">
        <f t="shared" si="302"/>
        <v>0</v>
      </c>
    </row>
    <row r="565" spans="1:60" ht="17.45" customHeight="1" x14ac:dyDescent="0.25">
      <c r="A565" s="257">
        <f t="shared" si="240"/>
        <v>7</v>
      </c>
      <c r="B565" s="257">
        <f t="shared" si="241"/>
        <v>2019</v>
      </c>
      <c r="C565" s="8">
        <f t="shared" si="234"/>
        <v>43661</v>
      </c>
      <c r="D565" s="260"/>
      <c r="E565" s="285">
        <v>1.282</v>
      </c>
      <c r="F565" s="260"/>
      <c r="G565" s="262">
        <v>1.121</v>
      </c>
      <c r="H565" s="261"/>
      <c r="I565" s="263"/>
      <c r="J565" s="285">
        <v>1.0680000000000001</v>
      </c>
      <c r="K565" s="260"/>
      <c r="L565" s="261">
        <v>1.0900000000000001</v>
      </c>
      <c r="M565" s="293">
        <f t="shared" ref="M565:M567" si="303">IFERROR(AVERAGE(D565:E565),"")</f>
        <v>1.282</v>
      </c>
      <c r="N565" s="293">
        <f t="shared" ref="N565:N567" si="304">IFERROR(AVERAGE(F565:H565),"")</f>
        <v>1.121</v>
      </c>
      <c r="O565" s="293">
        <f t="shared" ref="O565:O567" si="305">IFERROR(AVERAGE(I565:J565),"")</f>
        <v>1.0680000000000001</v>
      </c>
      <c r="P565" s="293">
        <f t="shared" ref="P565:P567" si="306">IFERROR(AVERAGE(K565:L565),"")</f>
        <v>1.0900000000000001</v>
      </c>
      <c r="Q565" s="257"/>
      <c r="R565" s="265">
        <f t="shared" ref="R565:R567" si="307">AVERAGE(M565:P565)</f>
        <v>1.14025</v>
      </c>
      <c r="S565" s="266">
        <f>IF(R565&gt;=1,1,0)</f>
        <v>1</v>
      </c>
      <c r="T565" s="266">
        <f t="shared" si="289"/>
        <v>1</v>
      </c>
      <c r="BG565" s="266">
        <f>IF(R565&gt;=2,1,0)</f>
        <v>0</v>
      </c>
      <c r="BH565" s="266">
        <f t="shared" si="302"/>
        <v>0</v>
      </c>
    </row>
    <row r="566" spans="1:60" ht="17.45" customHeight="1" x14ac:dyDescent="0.25">
      <c r="A566" s="257">
        <f t="shared" si="240"/>
        <v>7</v>
      </c>
      <c r="B566" s="257">
        <f t="shared" si="241"/>
        <v>2019</v>
      </c>
      <c r="C566" s="9">
        <f t="shared" si="234"/>
        <v>43662</v>
      </c>
      <c r="D566" s="275">
        <v>1.022</v>
      </c>
      <c r="E566" s="286"/>
      <c r="F566" s="275">
        <v>1.1060000000000001</v>
      </c>
      <c r="G566" s="277"/>
      <c r="H566" s="276">
        <v>1.1120000000000001</v>
      </c>
      <c r="I566" s="278">
        <v>0.97599999999999998</v>
      </c>
      <c r="J566" s="286"/>
      <c r="K566" s="275">
        <v>0.98799999999999999</v>
      </c>
      <c r="L566" s="276"/>
      <c r="M566" s="293">
        <f t="shared" si="303"/>
        <v>1.022</v>
      </c>
      <c r="N566" s="293">
        <f t="shared" si="304"/>
        <v>1.109</v>
      </c>
      <c r="O566" s="293">
        <f t="shared" si="305"/>
        <v>0.97599999999999998</v>
      </c>
      <c r="P566" s="293">
        <f t="shared" si="306"/>
        <v>0.98799999999999999</v>
      </c>
      <c r="Q566" s="257"/>
      <c r="R566" s="265">
        <f t="shared" si="307"/>
        <v>1.0237500000000002</v>
      </c>
      <c r="S566" s="266">
        <f>IF(R566&gt;=1,1,0)</f>
        <v>1</v>
      </c>
      <c r="T566" s="266">
        <f t="shared" si="289"/>
        <v>2</v>
      </c>
      <c r="BG566" s="266">
        <f>IF(R566&gt;=2,1,0)</f>
        <v>0</v>
      </c>
      <c r="BH566" s="266">
        <f t="shared" ref="BH566:BH629" si="308">IF(BG566=0,0,BG566+BH565)</f>
        <v>0</v>
      </c>
    </row>
    <row r="567" spans="1:60" ht="17.45" customHeight="1" x14ac:dyDescent="0.25">
      <c r="A567" s="257">
        <f t="shared" si="240"/>
        <v>7</v>
      </c>
      <c r="B567" s="257">
        <f t="shared" si="241"/>
        <v>2019</v>
      </c>
      <c r="C567" s="8">
        <f t="shared" si="234"/>
        <v>43663</v>
      </c>
      <c r="D567" s="260"/>
      <c r="E567" s="285">
        <v>0.70709999999999995</v>
      </c>
      <c r="F567" s="260"/>
      <c r="G567" s="262">
        <v>0.57299999999999995</v>
      </c>
      <c r="H567" s="261"/>
      <c r="I567" s="263"/>
      <c r="J567" s="285">
        <v>0.65349999999999997</v>
      </c>
      <c r="K567" s="260"/>
      <c r="L567" s="261">
        <v>0.71899999999999997</v>
      </c>
      <c r="M567" s="293">
        <f t="shared" si="303"/>
        <v>0.70709999999999995</v>
      </c>
      <c r="N567" s="293">
        <f t="shared" si="304"/>
        <v>0.57299999999999995</v>
      </c>
      <c r="O567" s="293">
        <f t="shared" si="305"/>
        <v>0.65349999999999997</v>
      </c>
      <c r="P567" s="293">
        <f t="shared" si="306"/>
        <v>0.71899999999999997</v>
      </c>
      <c r="Q567" s="257"/>
      <c r="R567" s="265">
        <f t="shared" si="307"/>
        <v>0.66315000000000002</v>
      </c>
      <c r="S567" s="266">
        <f>IF(R567&gt;=1,1,0)</f>
        <v>0</v>
      </c>
      <c r="T567" s="266">
        <f t="shared" si="289"/>
        <v>0</v>
      </c>
      <c r="BG567" s="266">
        <f>IF(R567&gt;=2,1,0)</f>
        <v>0</v>
      </c>
      <c r="BH567" s="266">
        <f t="shared" si="308"/>
        <v>0</v>
      </c>
    </row>
    <row r="568" spans="1:60" ht="17.45" customHeight="1" x14ac:dyDescent="0.25">
      <c r="A568" s="257">
        <f t="shared" si="240"/>
        <v>7</v>
      </c>
      <c r="B568" s="257">
        <f t="shared" si="241"/>
        <v>2019</v>
      </c>
      <c r="C568" s="8">
        <f t="shared" si="234"/>
        <v>43664</v>
      </c>
      <c r="D568" s="260">
        <v>0.86339999999999995</v>
      </c>
      <c r="E568" s="285"/>
      <c r="F568" s="260">
        <v>0.91690000000000005</v>
      </c>
      <c r="G568" s="262"/>
      <c r="H568" s="261"/>
      <c r="I568" s="263">
        <v>0.79259999999999997</v>
      </c>
      <c r="J568" s="285"/>
      <c r="K568" s="260">
        <v>0.84030000000000005</v>
      </c>
      <c r="L568" s="261"/>
      <c r="M568" s="293">
        <f t="shared" ref="M568:M571" si="309">IFERROR(AVERAGE(D568:E568),"")</f>
        <v>0.86339999999999995</v>
      </c>
      <c r="N568" s="293">
        <f t="shared" ref="N568:N571" si="310">IFERROR(AVERAGE(F568:H568),"")</f>
        <v>0.91690000000000005</v>
      </c>
      <c r="O568" s="293">
        <f t="shared" ref="O568:O571" si="311">IFERROR(AVERAGE(I568:J568),"")</f>
        <v>0.79259999999999997</v>
      </c>
      <c r="P568" s="293">
        <f t="shared" ref="P568:P571" si="312">IFERROR(AVERAGE(K568:L568),"")</f>
        <v>0.84030000000000005</v>
      </c>
      <c r="Q568" s="257"/>
      <c r="R568" s="265">
        <f t="shared" ref="R568:R569" si="313">AVERAGE(M568:P568)</f>
        <v>0.85329999999999995</v>
      </c>
      <c r="S568" s="266">
        <f>IF(R568&gt;=1,1,0)</f>
        <v>0</v>
      </c>
      <c r="T568" s="266">
        <f t="shared" ref="T568:T631" si="314">IF(S568=0,0,S568+T567)</f>
        <v>0</v>
      </c>
      <c r="BG568" s="266">
        <f>IF(R568&gt;=2,1,0)</f>
        <v>0</v>
      </c>
      <c r="BH568" s="266">
        <f t="shared" si="308"/>
        <v>0</v>
      </c>
    </row>
    <row r="569" spans="1:60" ht="17.45" customHeight="1" x14ac:dyDescent="0.25">
      <c r="A569" s="257">
        <f t="shared" si="240"/>
        <v>7</v>
      </c>
      <c r="B569" s="257">
        <f t="shared" si="241"/>
        <v>2019</v>
      </c>
      <c r="C569" s="8">
        <f t="shared" si="234"/>
        <v>43665</v>
      </c>
      <c r="D569" s="260"/>
      <c r="E569" s="285">
        <v>0.69589999999999996</v>
      </c>
      <c r="F569" s="260"/>
      <c r="G569" s="262">
        <v>0.50690000000000002</v>
      </c>
      <c r="H569" s="261"/>
      <c r="I569" s="263"/>
      <c r="J569" s="285">
        <v>0.61780000000000002</v>
      </c>
      <c r="K569" s="260"/>
      <c r="L569" s="261">
        <v>0.71020000000000005</v>
      </c>
      <c r="M569" s="293">
        <f t="shared" si="309"/>
        <v>0.69589999999999996</v>
      </c>
      <c r="N569" s="293">
        <f t="shared" si="310"/>
        <v>0.50690000000000002</v>
      </c>
      <c r="O569" s="293">
        <f t="shared" si="311"/>
        <v>0.61780000000000002</v>
      </c>
      <c r="P569" s="293">
        <f t="shared" si="312"/>
        <v>0.71020000000000005</v>
      </c>
      <c r="Q569" s="257"/>
      <c r="R569" s="265">
        <f t="shared" si="313"/>
        <v>0.63269999999999993</v>
      </c>
      <c r="S569" s="266">
        <f>IF(R569&gt;=1,1,0)</f>
        <v>0</v>
      </c>
      <c r="T569" s="266">
        <f t="shared" si="314"/>
        <v>0</v>
      </c>
      <c r="BG569" s="266">
        <f>IF(R569&gt;=2,1,0)</f>
        <v>0</v>
      </c>
      <c r="BH569" s="266">
        <f t="shared" si="308"/>
        <v>0</v>
      </c>
    </row>
    <row r="570" spans="1:60" ht="17.45" customHeight="1" x14ac:dyDescent="0.25">
      <c r="A570" s="257">
        <f t="shared" si="240"/>
        <v>7</v>
      </c>
      <c r="B570" s="257">
        <f t="shared" si="241"/>
        <v>2019</v>
      </c>
      <c r="C570" s="435">
        <f t="shared" si="234"/>
        <v>43666</v>
      </c>
      <c r="D570" s="434">
        <v>0.58340000000000003</v>
      </c>
      <c r="E570" s="439"/>
      <c r="F570" s="434"/>
      <c r="G570" s="438"/>
      <c r="H570" s="436">
        <v>0.67169999999999996</v>
      </c>
      <c r="I570" s="437">
        <v>0.55820000000000003</v>
      </c>
      <c r="J570" s="439"/>
      <c r="K570" s="434">
        <v>0.64800000000000002</v>
      </c>
      <c r="L570" s="436"/>
      <c r="M570" s="440">
        <f t="shared" si="309"/>
        <v>0.58340000000000003</v>
      </c>
      <c r="N570" s="440">
        <f t="shared" si="310"/>
        <v>0.67169999999999996</v>
      </c>
      <c r="O570" s="440">
        <f t="shared" si="311"/>
        <v>0.55820000000000003</v>
      </c>
      <c r="P570" s="440">
        <f t="shared" si="312"/>
        <v>0.64800000000000002</v>
      </c>
      <c r="Q570" s="442">
        <f>AVERAGE(M570:P570)</f>
        <v>0.61532500000000001</v>
      </c>
      <c r="R570" s="442"/>
      <c r="S570" s="443">
        <f>IF(Q570&gt;=1,1,0)</f>
        <v>0</v>
      </c>
      <c r="T570" s="443">
        <f t="shared" si="314"/>
        <v>0</v>
      </c>
      <c r="BG570" s="311">
        <f>IF(Q570&gt;=2,1,0)</f>
        <v>0</v>
      </c>
      <c r="BH570" s="311">
        <f t="shared" si="308"/>
        <v>0</v>
      </c>
    </row>
    <row r="571" spans="1:60" ht="17.45" customHeight="1" x14ac:dyDescent="0.25">
      <c r="A571" s="257">
        <f t="shared" si="240"/>
        <v>7</v>
      </c>
      <c r="B571" s="257">
        <f t="shared" si="241"/>
        <v>2019</v>
      </c>
      <c r="C571" s="435">
        <f t="shared" si="234"/>
        <v>43667</v>
      </c>
      <c r="D571" s="434"/>
      <c r="E571" s="439">
        <v>0.53659999999999997</v>
      </c>
      <c r="F571" s="434"/>
      <c r="G571" s="438">
        <v>0.62139999999999995</v>
      </c>
      <c r="H571" s="436"/>
      <c r="I571" s="437"/>
      <c r="J571" s="439">
        <v>0.53200000000000003</v>
      </c>
      <c r="K571" s="434"/>
      <c r="L571" s="436">
        <v>0.5494</v>
      </c>
      <c r="M571" s="440">
        <f t="shared" si="309"/>
        <v>0.53659999999999997</v>
      </c>
      <c r="N571" s="440">
        <f t="shared" si="310"/>
        <v>0.62139999999999995</v>
      </c>
      <c r="O571" s="440">
        <f t="shared" si="311"/>
        <v>0.53200000000000003</v>
      </c>
      <c r="P571" s="440">
        <f t="shared" si="312"/>
        <v>0.5494</v>
      </c>
      <c r="Q571" s="442">
        <f>AVERAGE(M571:P571)</f>
        <v>0.55984999999999996</v>
      </c>
      <c r="R571" s="442"/>
      <c r="S571" s="443">
        <f>IF(Q571&gt;=1,1,0)</f>
        <v>0</v>
      </c>
      <c r="T571" s="443">
        <f t="shared" si="314"/>
        <v>0</v>
      </c>
      <c r="BG571" s="311">
        <f>IF(Q571&gt;=2,1,0)</f>
        <v>0</v>
      </c>
      <c r="BH571" s="311">
        <f t="shared" si="308"/>
        <v>0</v>
      </c>
    </row>
    <row r="572" spans="1:60" ht="17.45" customHeight="1" x14ac:dyDescent="0.25">
      <c r="A572" s="257">
        <f t="shared" si="240"/>
        <v>7</v>
      </c>
      <c r="B572" s="257">
        <f t="shared" si="241"/>
        <v>2019</v>
      </c>
      <c r="C572" s="9">
        <f t="shared" si="234"/>
        <v>43668</v>
      </c>
      <c r="D572" s="275">
        <v>0.78900000000000003</v>
      </c>
      <c r="E572" s="286"/>
      <c r="F572" s="275">
        <v>0.89</v>
      </c>
      <c r="G572" s="277"/>
      <c r="H572" s="276">
        <v>0.97299999999999998</v>
      </c>
      <c r="I572" s="278">
        <v>0.89600000000000002</v>
      </c>
      <c r="J572" s="286"/>
      <c r="K572" s="275">
        <v>0.91100000000000003</v>
      </c>
      <c r="L572" s="276"/>
      <c r="M572" s="293">
        <f t="shared" ref="M572:M573" si="315">IFERROR(AVERAGE(D572:E572),"")</f>
        <v>0.78900000000000003</v>
      </c>
      <c r="N572" s="293">
        <f t="shared" ref="N572:N573" si="316">IFERROR(AVERAGE(F572:H572),"")</f>
        <v>0.93149999999999999</v>
      </c>
      <c r="O572" s="293">
        <f t="shared" ref="O572:O573" si="317">IFERROR(AVERAGE(I572:J572),"")</f>
        <v>0.89600000000000002</v>
      </c>
      <c r="P572" s="293">
        <f t="shared" ref="P572:P573" si="318">IFERROR(AVERAGE(K572:L572),"")</f>
        <v>0.91100000000000003</v>
      </c>
      <c r="Q572" s="257"/>
      <c r="R572" s="265">
        <f t="shared" ref="R572:R573" si="319">AVERAGE(M572:P572)</f>
        <v>0.88187499999999996</v>
      </c>
      <c r="S572" s="266">
        <f>IF(R572&gt;=1,1,0)</f>
        <v>0</v>
      </c>
      <c r="T572" s="266">
        <f t="shared" si="314"/>
        <v>0</v>
      </c>
      <c r="BG572" s="266">
        <f>IF(R572&gt;=2,1,0)</f>
        <v>0</v>
      </c>
      <c r="BH572" s="266">
        <f t="shared" si="308"/>
        <v>0</v>
      </c>
    </row>
    <row r="573" spans="1:60" ht="17.45" customHeight="1" x14ac:dyDescent="0.25">
      <c r="A573" s="257">
        <f t="shared" si="240"/>
        <v>7</v>
      </c>
      <c r="B573" s="257">
        <f t="shared" si="241"/>
        <v>2019</v>
      </c>
      <c r="C573" s="8">
        <f t="shared" si="234"/>
        <v>43669</v>
      </c>
      <c r="D573" s="260"/>
      <c r="E573" s="285">
        <v>1.232</v>
      </c>
      <c r="F573" s="260"/>
      <c r="G573" s="262">
        <v>1.282</v>
      </c>
      <c r="H573" s="261"/>
      <c r="I573" s="263"/>
      <c r="J573" s="285">
        <v>0.94110000000000005</v>
      </c>
      <c r="K573" s="260"/>
      <c r="L573" s="261">
        <v>1.175</v>
      </c>
      <c r="M573" s="293">
        <f t="shared" si="315"/>
        <v>1.232</v>
      </c>
      <c r="N573" s="293">
        <f t="shared" si="316"/>
        <v>1.282</v>
      </c>
      <c r="O573" s="293">
        <f t="shared" si="317"/>
        <v>0.94110000000000005</v>
      </c>
      <c r="P573" s="293">
        <f t="shared" si="318"/>
        <v>1.175</v>
      </c>
      <c r="Q573" s="257"/>
      <c r="R573" s="265">
        <f t="shared" si="319"/>
        <v>1.1575250000000001</v>
      </c>
      <c r="S573" s="266">
        <f>IF(R573&gt;=1,1,0)</f>
        <v>1</v>
      </c>
      <c r="T573" s="266">
        <f t="shared" si="314"/>
        <v>1</v>
      </c>
      <c r="BG573" s="266">
        <f>IF(R573&gt;=2,1,0)</f>
        <v>0</v>
      </c>
      <c r="BH573" s="266">
        <f t="shared" si="308"/>
        <v>0</v>
      </c>
    </row>
    <row r="574" spans="1:60" ht="17.45" customHeight="1" x14ac:dyDescent="0.25">
      <c r="A574" s="257">
        <f t="shared" si="240"/>
        <v>7</v>
      </c>
      <c r="B574" s="257">
        <f t="shared" si="241"/>
        <v>2019</v>
      </c>
      <c r="C574" s="8">
        <f t="shared" si="234"/>
        <v>43670</v>
      </c>
      <c r="D574" s="260">
        <v>1.2889999999999999</v>
      </c>
      <c r="E574" s="285"/>
      <c r="F574" s="260">
        <v>1.506</v>
      </c>
      <c r="G574" s="262"/>
      <c r="H574" s="261"/>
      <c r="I574" s="263">
        <v>1.3640000000000001</v>
      </c>
      <c r="J574" s="285"/>
      <c r="K574" s="260">
        <v>1.1890000000000001</v>
      </c>
      <c r="L574" s="261"/>
      <c r="M574" s="293">
        <f t="shared" ref="M574" si="320">IFERROR(AVERAGE(D574:E574),"")</f>
        <v>1.2889999999999999</v>
      </c>
      <c r="N574" s="293">
        <f t="shared" ref="N574" si="321">IFERROR(AVERAGE(F574:H574),"")</f>
        <v>1.506</v>
      </c>
      <c r="O574" s="293">
        <f t="shared" ref="O574" si="322">IFERROR(AVERAGE(I574:J574),"")</f>
        <v>1.3640000000000001</v>
      </c>
      <c r="P574" s="293">
        <f t="shared" ref="P574" si="323">IFERROR(AVERAGE(K574:L574),"")</f>
        <v>1.1890000000000001</v>
      </c>
      <c r="Q574" s="257"/>
      <c r="R574" s="265">
        <f t="shared" ref="R574" si="324">AVERAGE(M574:P574)</f>
        <v>1.337</v>
      </c>
      <c r="S574" s="266">
        <f>IF(R574&gt;=1,1,0)</f>
        <v>1</v>
      </c>
      <c r="T574" s="266">
        <f t="shared" si="314"/>
        <v>2</v>
      </c>
      <c r="BG574" s="266">
        <f>IF(R574&gt;=2,1,0)</f>
        <v>0</v>
      </c>
      <c r="BH574" s="266">
        <f t="shared" si="308"/>
        <v>0</v>
      </c>
    </row>
    <row r="575" spans="1:60" ht="17.45" customHeight="1" x14ac:dyDescent="0.25">
      <c r="A575" s="257">
        <f t="shared" si="240"/>
        <v>7</v>
      </c>
      <c r="B575" s="257">
        <f t="shared" si="241"/>
        <v>2019</v>
      </c>
      <c r="C575" s="8">
        <f t="shared" si="234"/>
        <v>43671</v>
      </c>
      <c r="D575" s="260"/>
      <c r="E575" s="285">
        <v>1.2549999999999999</v>
      </c>
      <c r="F575" s="260"/>
      <c r="G575" s="262">
        <v>1.2709999999999999</v>
      </c>
      <c r="H575" s="261"/>
      <c r="I575" s="263"/>
      <c r="J575" s="285">
        <v>1.1679999999999999</v>
      </c>
      <c r="K575" s="260"/>
      <c r="L575" s="261">
        <v>1.1990000000000001</v>
      </c>
      <c r="M575" s="293">
        <f t="shared" ref="M575:M581" si="325">IFERROR(AVERAGE(D575:E575),"")</f>
        <v>1.2549999999999999</v>
      </c>
      <c r="N575" s="293">
        <f t="shared" ref="N575:N581" si="326">IFERROR(AVERAGE(F575:H575),"")</f>
        <v>1.2709999999999999</v>
      </c>
      <c r="O575" s="293">
        <f t="shared" ref="O575:O581" si="327">IFERROR(AVERAGE(I575:J575),"")</f>
        <v>1.1679999999999999</v>
      </c>
      <c r="P575" s="293">
        <f t="shared" ref="P575:P581" si="328">IFERROR(AVERAGE(K575:L575),"")</f>
        <v>1.1990000000000001</v>
      </c>
      <c r="Q575" s="257"/>
      <c r="R575" s="265">
        <f t="shared" ref="R575:R576" si="329">AVERAGE(M575:P575)</f>
        <v>1.2232499999999999</v>
      </c>
      <c r="S575" s="266">
        <f>IF(R575&gt;=1,1,0)</f>
        <v>1</v>
      </c>
      <c r="T575" s="266">
        <f t="shared" si="314"/>
        <v>3</v>
      </c>
      <c r="BG575" s="266">
        <f>IF(R575&gt;=2,1,0)</f>
        <v>0</v>
      </c>
      <c r="BH575" s="266">
        <f t="shared" si="308"/>
        <v>0</v>
      </c>
    </row>
    <row r="576" spans="1:60" ht="17.45" customHeight="1" x14ac:dyDescent="0.25">
      <c r="A576" s="257">
        <f t="shared" si="240"/>
        <v>7</v>
      </c>
      <c r="B576" s="257">
        <f t="shared" si="241"/>
        <v>2019</v>
      </c>
      <c r="C576" s="8">
        <f t="shared" si="234"/>
        <v>43672</v>
      </c>
      <c r="D576" s="260">
        <v>1.145</v>
      </c>
      <c r="E576" s="285"/>
      <c r="F576" s="260"/>
      <c r="G576" s="262"/>
      <c r="H576" s="261">
        <v>1.1970000000000001</v>
      </c>
      <c r="I576" s="263">
        <v>1.6</v>
      </c>
      <c r="J576" s="285"/>
      <c r="K576" s="260">
        <v>1.337</v>
      </c>
      <c r="L576" s="261"/>
      <c r="M576" s="293">
        <f t="shared" si="325"/>
        <v>1.145</v>
      </c>
      <c r="N576" s="293">
        <f t="shared" si="326"/>
        <v>1.1970000000000001</v>
      </c>
      <c r="O576" s="293">
        <f t="shared" si="327"/>
        <v>1.6</v>
      </c>
      <c r="P576" s="293">
        <f t="shared" si="328"/>
        <v>1.337</v>
      </c>
      <c r="Q576" s="257"/>
      <c r="R576" s="265">
        <f t="shared" si="329"/>
        <v>1.31975</v>
      </c>
      <c r="S576" s="266">
        <f>IF(R576&gt;=1,1,0)</f>
        <v>1</v>
      </c>
      <c r="T576" s="266">
        <f t="shared" si="314"/>
        <v>4</v>
      </c>
      <c r="BG576" s="266">
        <f>IF(R576&gt;=2,1,0)</f>
        <v>0</v>
      </c>
      <c r="BH576" s="266">
        <f t="shared" si="308"/>
        <v>0</v>
      </c>
    </row>
    <row r="577" spans="1:60" ht="17.45" customHeight="1" x14ac:dyDescent="0.25">
      <c r="A577" s="257">
        <f t="shared" si="240"/>
        <v>7</v>
      </c>
      <c r="B577" s="257">
        <f t="shared" si="241"/>
        <v>2019</v>
      </c>
      <c r="C577" s="435">
        <f t="shared" si="234"/>
        <v>43673</v>
      </c>
      <c r="D577" s="434"/>
      <c r="E577" s="439">
        <v>1.1619999999999999</v>
      </c>
      <c r="F577" s="434"/>
      <c r="G577" s="438">
        <v>1.3320000000000001</v>
      </c>
      <c r="H577" s="436"/>
      <c r="I577" s="437"/>
      <c r="J577" s="439">
        <v>0.99239999999999995</v>
      </c>
      <c r="K577" s="434"/>
      <c r="L577" s="436">
        <v>1.2929999999999999</v>
      </c>
      <c r="M577" s="440">
        <f t="shared" si="325"/>
        <v>1.1619999999999999</v>
      </c>
      <c r="N577" s="440">
        <f t="shared" si="326"/>
        <v>1.3320000000000001</v>
      </c>
      <c r="O577" s="440">
        <f t="shared" si="327"/>
        <v>0.99239999999999995</v>
      </c>
      <c r="P577" s="440">
        <f t="shared" si="328"/>
        <v>1.2929999999999999</v>
      </c>
      <c r="Q577" s="442">
        <f>AVERAGE(M577:P577)</f>
        <v>1.19485</v>
      </c>
      <c r="R577" s="442"/>
      <c r="S577" s="443">
        <f>IF(Q577&gt;=1,1,0)</f>
        <v>1</v>
      </c>
      <c r="T577" s="443">
        <f t="shared" si="314"/>
        <v>5</v>
      </c>
      <c r="BG577" s="311">
        <f>IF(Q577&gt;=2,1,0)</f>
        <v>0</v>
      </c>
      <c r="BH577" s="311">
        <f t="shared" si="308"/>
        <v>0</v>
      </c>
    </row>
    <row r="578" spans="1:60" ht="17.45" customHeight="1" x14ac:dyDescent="0.25">
      <c r="A578" s="257">
        <f t="shared" si="240"/>
        <v>7</v>
      </c>
      <c r="B578" s="257">
        <f t="shared" si="241"/>
        <v>2019</v>
      </c>
      <c r="C578" s="435">
        <f t="shared" si="234"/>
        <v>43674</v>
      </c>
      <c r="D578" s="434">
        <v>0.90700000000000003</v>
      </c>
      <c r="E578" s="439"/>
      <c r="F578" s="434">
        <v>0.72</v>
      </c>
      <c r="G578" s="438"/>
      <c r="H578" s="436">
        <v>0.74199999999999999</v>
      </c>
      <c r="I578" s="437">
        <v>0.6</v>
      </c>
      <c r="J578" s="439"/>
      <c r="K578" s="434">
        <v>0.72799999999999998</v>
      </c>
      <c r="L578" s="436"/>
      <c r="M578" s="440">
        <f t="shared" si="325"/>
        <v>0.90700000000000003</v>
      </c>
      <c r="N578" s="440">
        <f t="shared" si="326"/>
        <v>0.73099999999999998</v>
      </c>
      <c r="O578" s="440">
        <f t="shared" si="327"/>
        <v>0.6</v>
      </c>
      <c r="P578" s="440">
        <f t="shared" si="328"/>
        <v>0.72799999999999998</v>
      </c>
      <c r="Q578" s="442">
        <f>AVERAGE(M578:P578)</f>
        <v>0.74150000000000005</v>
      </c>
      <c r="R578" s="442"/>
      <c r="S578" s="443">
        <f>IF(Q578&gt;=1,1,0)</f>
        <v>0</v>
      </c>
      <c r="T578" s="443">
        <f t="shared" si="314"/>
        <v>0</v>
      </c>
      <c r="BG578" s="311">
        <f>IF(Q578&gt;=2,1,0)</f>
        <v>0</v>
      </c>
      <c r="BH578" s="311">
        <f t="shared" si="308"/>
        <v>0</v>
      </c>
    </row>
    <row r="579" spans="1:60" ht="17.45" customHeight="1" x14ac:dyDescent="0.25">
      <c r="A579" s="257">
        <f t="shared" si="240"/>
        <v>7</v>
      </c>
      <c r="B579" s="257">
        <f t="shared" si="241"/>
        <v>2019</v>
      </c>
      <c r="C579" s="8">
        <f t="shared" si="234"/>
        <v>43675</v>
      </c>
      <c r="D579" s="260"/>
      <c r="E579" s="285">
        <v>0.73</v>
      </c>
      <c r="F579" s="260"/>
      <c r="G579" s="262">
        <v>0.65900000000000003</v>
      </c>
      <c r="H579" s="261"/>
      <c r="I579" s="263"/>
      <c r="J579" s="285">
        <v>0.60119999999999996</v>
      </c>
      <c r="K579" s="260"/>
      <c r="L579" s="261">
        <v>0.86599999999999999</v>
      </c>
      <c r="M579" s="293">
        <f t="shared" si="325"/>
        <v>0.73</v>
      </c>
      <c r="N579" s="293">
        <f t="shared" si="326"/>
        <v>0.65900000000000003</v>
      </c>
      <c r="O579" s="293">
        <f t="shared" si="327"/>
        <v>0.60119999999999996</v>
      </c>
      <c r="P579" s="293">
        <f t="shared" si="328"/>
        <v>0.86599999999999999</v>
      </c>
      <c r="Q579" s="257"/>
      <c r="R579" s="265">
        <f t="shared" ref="R579:R581" si="330">AVERAGE(M579:P579)</f>
        <v>0.71404999999999996</v>
      </c>
      <c r="S579" s="266">
        <f>IF(R579&gt;=1,1,0)</f>
        <v>0</v>
      </c>
      <c r="T579" s="266">
        <f t="shared" si="314"/>
        <v>0</v>
      </c>
      <c r="U579" s="299" t="s">
        <v>69</v>
      </c>
      <c r="V579" s="299">
        <v>2019</v>
      </c>
      <c r="W579" s="300"/>
      <c r="X579" s="300"/>
      <c r="Y579" s="300"/>
      <c r="BG579" s="266">
        <f>IF(R579&gt;=2,1,0)</f>
        <v>0</v>
      </c>
      <c r="BH579" s="266">
        <f t="shared" si="308"/>
        <v>0</v>
      </c>
    </row>
    <row r="580" spans="1:60" ht="17.45" customHeight="1" x14ac:dyDescent="0.25">
      <c r="A580" s="257">
        <f t="shared" si="240"/>
        <v>7</v>
      </c>
      <c r="B580" s="257">
        <f t="shared" si="241"/>
        <v>2019</v>
      </c>
      <c r="C580" s="8">
        <f t="shared" si="234"/>
        <v>43676</v>
      </c>
      <c r="D580" s="260">
        <v>0.87770000000000004</v>
      </c>
      <c r="E580" s="285"/>
      <c r="F580" s="260">
        <v>0.92090000000000005</v>
      </c>
      <c r="G580" s="262"/>
      <c r="H580" s="261"/>
      <c r="I580" s="263">
        <v>0.77700000000000002</v>
      </c>
      <c r="J580" s="285"/>
      <c r="K580" s="260">
        <v>0.88400000000000001</v>
      </c>
      <c r="L580" s="261"/>
      <c r="M580" s="293">
        <f t="shared" si="325"/>
        <v>0.87770000000000004</v>
      </c>
      <c r="N580" s="293">
        <f t="shared" si="326"/>
        <v>0.92090000000000005</v>
      </c>
      <c r="O580" s="293">
        <f t="shared" si="327"/>
        <v>0.77700000000000002</v>
      </c>
      <c r="P580" s="293">
        <f t="shared" si="328"/>
        <v>0.88400000000000001</v>
      </c>
      <c r="Q580" s="257"/>
      <c r="R580" s="265">
        <f t="shared" si="330"/>
        <v>0.8649</v>
      </c>
      <c r="S580" s="266">
        <f>IF(R580&gt;=1,1,0)</f>
        <v>0</v>
      </c>
      <c r="T580" s="266">
        <f t="shared" si="314"/>
        <v>0</v>
      </c>
      <c r="U580" s="301" t="s">
        <v>35</v>
      </c>
      <c r="V580" s="301" t="s">
        <v>1</v>
      </c>
      <c r="W580" s="301" t="s">
        <v>2</v>
      </c>
      <c r="X580" s="301" t="s">
        <v>9</v>
      </c>
      <c r="Y580" s="301" t="s">
        <v>12</v>
      </c>
      <c r="BG580" s="266">
        <f>IF(R580&gt;=2,1,0)</f>
        <v>0</v>
      </c>
      <c r="BH580" s="266">
        <f t="shared" si="308"/>
        <v>0</v>
      </c>
    </row>
    <row r="581" spans="1:60" ht="17.45" customHeight="1" x14ac:dyDescent="0.25">
      <c r="A581" s="257">
        <f t="shared" si="240"/>
        <v>7</v>
      </c>
      <c r="B581" s="257">
        <f t="shared" si="241"/>
        <v>2019</v>
      </c>
      <c r="C581" s="8">
        <f t="shared" si="234"/>
        <v>43677</v>
      </c>
      <c r="D581" s="260"/>
      <c r="E581" s="285">
        <v>0.90049999999999997</v>
      </c>
      <c r="F581" s="260"/>
      <c r="G581" s="262">
        <v>0.93279999999999996</v>
      </c>
      <c r="H581" s="261"/>
      <c r="I581" s="263"/>
      <c r="J581" s="285">
        <v>0.88400000000000001</v>
      </c>
      <c r="K581" s="260"/>
      <c r="L581" s="261">
        <v>0.98699999999999999</v>
      </c>
      <c r="M581" s="293">
        <f t="shared" si="325"/>
        <v>0.90049999999999997</v>
      </c>
      <c r="N581" s="293">
        <f t="shared" si="326"/>
        <v>0.93279999999999996</v>
      </c>
      <c r="O581" s="293">
        <f t="shared" si="327"/>
        <v>0.88400000000000001</v>
      </c>
      <c r="P581" s="293">
        <f t="shared" si="328"/>
        <v>0.98699999999999999</v>
      </c>
      <c r="Q581" s="257"/>
      <c r="R581" s="265">
        <f t="shared" si="330"/>
        <v>0.92607499999999998</v>
      </c>
      <c r="S581" s="266">
        <f>IF(R581&gt;=1,1,0)</f>
        <v>0</v>
      </c>
      <c r="T581" s="266">
        <f t="shared" si="314"/>
        <v>0</v>
      </c>
      <c r="U581" s="302" t="s">
        <v>58</v>
      </c>
      <c r="V581" s="303">
        <f>AVERAGE(D551:E581)</f>
        <v>0.96095161290322573</v>
      </c>
      <c r="W581" s="303">
        <f>AVERAGE(F551:H581)</f>
        <v>0.98111111111111116</v>
      </c>
      <c r="X581" s="303">
        <f>AVERAGE(I551:J581)</f>
        <v>0.86676774193548389</v>
      </c>
      <c r="Y581" s="303">
        <f>AVERAGE(K551:L581)</f>
        <v>0.94854838709677425</v>
      </c>
      <c r="BG581" s="266">
        <f>IF(R581&gt;=2,1,0)</f>
        <v>0</v>
      </c>
      <c r="BH581" s="266">
        <f t="shared" si="308"/>
        <v>0</v>
      </c>
    </row>
    <row r="582" spans="1:60" ht="17.45" customHeight="1" x14ac:dyDescent="0.25">
      <c r="A582" s="257">
        <f t="shared" si="240"/>
        <v>8</v>
      </c>
      <c r="B582" s="257">
        <f t="shared" si="241"/>
        <v>2019</v>
      </c>
      <c r="C582" s="8">
        <f t="shared" si="234"/>
        <v>43678</v>
      </c>
      <c r="D582" s="260">
        <v>0.94540000000000002</v>
      </c>
      <c r="E582" s="285"/>
      <c r="F582" s="260"/>
      <c r="G582" s="262"/>
      <c r="H582" s="261">
        <v>0.92610000000000003</v>
      </c>
      <c r="I582" s="263">
        <v>0.81699999999999995</v>
      </c>
      <c r="J582" s="285"/>
      <c r="K582" s="260">
        <v>1.0620000000000001</v>
      </c>
      <c r="L582" s="261"/>
      <c r="M582" s="293">
        <f t="shared" ref="M582:M585" si="331">IFERROR(AVERAGE(D582:E582),"")</f>
        <v>0.94540000000000002</v>
      </c>
      <c r="N582" s="293">
        <f t="shared" ref="N582:N585" si="332">IFERROR(AVERAGE(F582:H582),"")</f>
        <v>0.92610000000000003</v>
      </c>
      <c r="O582" s="293">
        <f t="shared" ref="O582:O585" si="333">IFERROR(AVERAGE(I582:J582),"")</f>
        <v>0.81699999999999995</v>
      </c>
      <c r="P582" s="293">
        <f t="shared" ref="P582:P585" si="334">IFERROR(AVERAGE(K582:L582),"")</f>
        <v>1.0620000000000001</v>
      </c>
      <c r="Q582" s="257"/>
      <c r="R582" s="265">
        <f t="shared" ref="R582:R583" si="335">AVERAGE(M582:P582)</f>
        <v>0.93762500000000015</v>
      </c>
      <c r="S582" s="266">
        <f>IF(R582&gt;=1,1,0)</f>
        <v>0</v>
      </c>
      <c r="T582" s="266">
        <f t="shared" si="314"/>
        <v>0</v>
      </c>
      <c r="U582" s="302" t="s">
        <v>59</v>
      </c>
      <c r="V582" s="303">
        <f>MAX(D551:E581)</f>
        <v>1.956</v>
      </c>
      <c r="W582" s="303">
        <f>MAX(F551:H581)</f>
        <v>1.982</v>
      </c>
      <c r="X582" s="303">
        <f>MAX(I551:J581)</f>
        <v>1.849</v>
      </c>
      <c r="Y582" s="303">
        <f>MAX(K551:L581)</f>
        <v>1.847</v>
      </c>
      <c r="BG582" s="266">
        <f>IF(R582&gt;=2,1,0)</f>
        <v>0</v>
      </c>
      <c r="BH582" s="266">
        <f t="shared" si="308"/>
        <v>0</v>
      </c>
    </row>
    <row r="583" spans="1:60" ht="17.45" customHeight="1" thickBot="1" x14ac:dyDescent="0.3">
      <c r="A583" s="257">
        <f t="shared" si="240"/>
        <v>8</v>
      </c>
      <c r="B583" s="257">
        <f t="shared" si="241"/>
        <v>2019</v>
      </c>
      <c r="C583" s="8">
        <f t="shared" ref="C583:C646" si="336">C582+1</f>
        <v>43679</v>
      </c>
      <c r="D583" s="260"/>
      <c r="E583" s="285">
        <v>1.1919999999999999</v>
      </c>
      <c r="F583" s="260"/>
      <c r="G583" s="262">
        <v>1.1930000000000001</v>
      </c>
      <c r="H583" s="261"/>
      <c r="I583" s="263"/>
      <c r="J583" s="285">
        <v>1.323</v>
      </c>
      <c r="K583" s="260"/>
      <c r="L583" s="261">
        <v>1.1930000000000001</v>
      </c>
      <c r="M583" s="293">
        <f t="shared" si="331"/>
        <v>1.1919999999999999</v>
      </c>
      <c r="N583" s="293">
        <f t="shared" si="332"/>
        <v>1.1930000000000001</v>
      </c>
      <c r="O583" s="293">
        <f t="shared" si="333"/>
        <v>1.323</v>
      </c>
      <c r="P583" s="293">
        <f t="shared" si="334"/>
        <v>1.1930000000000001</v>
      </c>
      <c r="Q583" s="257"/>
      <c r="R583" s="265">
        <f t="shared" si="335"/>
        <v>1.22525</v>
      </c>
      <c r="S583" s="266">
        <f>IF(R583&gt;=1,1,0)</f>
        <v>1</v>
      </c>
      <c r="T583" s="266">
        <f t="shared" si="314"/>
        <v>1</v>
      </c>
      <c r="U583" s="304" t="s">
        <v>126</v>
      </c>
      <c r="V583" s="305">
        <f>COUNTIF(D551:E581,"&gt;=2.5")</f>
        <v>0</v>
      </c>
      <c r="W583" s="305">
        <f>COUNTIF(F551:G581,"&gt;=2.5")</f>
        <v>0</v>
      </c>
      <c r="X583" s="305">
        <f>COUNTIF(I551:J581,"&gt;=2.5")</f>
        <v>0</v>
      </c>
      <c r="Y583" s="305">
        <f>COUNTIF(I551:J581,"&gt;=2.5")</f>
        <v>0</v>
      </c>
      <c r="BG583" s="266">
        <f>IF(R583&gt;=2,1,0)</f>
        <v>0</v>
      </c>
      <c r="BH583" s="266">
        <f t="shared" si="308"/>
        <v>0</v>
      </c>
    </row>
    <row r="584" spans="1:60" ht="17.45" customHeight="1" thickBot="1" x14ac:dyDescent="0.3">
      <c r="A584" s="257">
        <f t="shared" si="240"/>
        <v>8</v>
      </c>
      <c r="B584" s="257">
        <f t="shared" si="241"/>
        <v>2019</v>
      </c>
      <c r="C584" s="435">
        <f t="shared" si="336"/>
        <v>43680</v>
      </c>
      <c r="D584" s="434">
        <v>1.115</v>
      </c>
      <c r="E584" s="439"/>
      <c r="F584" s="434">
        <v>1.032</v>
      </c>
      <c r="G584" s="438"/>
      <c r="H584" s="436">
        <v>1.18</v>
      </c>
      <c r="I584" s="437">
        <v>1.1040000000000001</v>
      </c>
      <c r="J584" s="439"/>
      <c r="K584" s="434">
        <v>1.1319999999999999</v>
      </c>
      <c r="L584" s="436"/>
      <c r="M584" s="440">
        <f t="shared" si="331"/>
        <v>1.115</v>
      </c>
      <c r="N584" s="440">
        <f t="shared" si="332"/>
        <v>1.1059999999999999</v>
      </c>
      <c r="O584" s="440">
        <f t="shared" si="333"/>
        <v>1.1040000000000001</v>
      </c>
      <c r="P584" s="440">
        <f t="shared" si="334"/>
        <v>1.1319999999999999</v>
      </c>
      <c r="Q584" s="442">
        <f>AVERAGE(M584:P584)</f>
        <v>1.11425</v>
      </c>
      <c r="R584" s="442"/>
      <c r="S584" s="443">
        <f>IF(Q584&gt;=1,1,0)</f>
        <v>1</v>
      </c>
      <c r="T584" s="443">
        <f t="shared" si="314"/>
        <v>2</v>
      </c>
      <c r="Y584" s="136">
        <f>AVERAGE(V581:Y581)</f>
        <v>0.93934471326164881</v>
      </c>
      <c r="BG584" s="311">
        <f>IF(Q584&gt;=2,1,0)</f>
        <v>0</v>
      </c>
      <c r="BH584" s="311">
        <f t="shared" si="308"/>
        <v>0</v>
      </c>
    </row>
    <row r="585" spans="1:60" ht="17.45" customHeight="1" x14ac:dyDescent="0.25">
      <c r="A585" s="257">
        <f t="shared" si="240"/>
        <v>8</v>
      </c>
      <c r="B585" s="257">
        <f t="shared" si="241"/>
        <v>2019</v>
      </c>
      <c r="C585" s="435">
        <f t="shared" si="336"/>
        <v>43681</v>
      </c>
      <c r="D585" s="434"/>
      <c r="E585" s="439">
        <v>0.95899999999999996</v>
      </c>
      <c r="F585" s="434"/>
      <c r="G585" s="438">
        <v>0.8226</v>
      </c>
      <c r="H585" s="436"/>
      <c r="I585" s="437"/>
      <c r="J585" s="439">
        <v>0.80820000000000003</v>
      </c>
      <c r="K585" s="434"/>
      <c r="L585" s="436">
        <v>1.1859999999999999</v>
      </c>
      <c r="M585" s="440">
        <f t="shared" si="331"/>
        <v>0.95899999999999996</v>
      </c>
      <c r="N585" s="440">
        <f t="shared" si="332"/>
        <v>0.8226</v>
      </c>
      <c r="O585" s="440">
        <f t="shared" si="333"/>
        <v>0.80820000000000003</v>
      </c>
      <c r="P585" s="440">
        <f t="shared" si="334"/>
        <v>1.1859999999999999</v>
      </c>
      <c r="Q585" s="442">
        <f>AVERAGE(M585:P585)</f>
        <v>0.94395000000000007</v>
      </c>
      <c r="R585" s="442"/>
      <c r="S585" s="443">
        <f>IF(Q585&gt;=1,1,0)</f>
        <v>0</v>
      </c>
      <c r="T585" s="443">
        <f t="shared" si="314"/>
        <v>0</v>
      </c>
      <c r="BG585" s="311">
        <f>IF(Q585&gt;=2,1,0)</f>
        <v>0</v>
      </c>
      <c r="BH585" s="311">
        <f t="shared" si="308"/>
        <v>0</v>
      </c>
    </row>
    <row r="586" spans="1:60" ht="17.45" customHeight="1" x14ac:dyDescent="0.25">
      <c r="A586" s="257">
        <f t="shared" si="240"/>
        <v>8</v>
      </c>
      <c r="B586" s="257">
        <f t="shared" si="241"/>
        <v>2019</v>
      </c>
      <c r="C586" s="8">
        <f t="shared" si="336"/>
        <v>43682</v>
      </c>
      <c r="D586" s="260">
        <v>0.84499999999999997</v>
      </c>
      <c r="E586" s="285"/>
      <c r="F586" s="260">
        <v>0.91800000000000004</v>
      </c>
      <c r="G586" s="262"/>
      <c r="H586" s="261"/>
      <c r="I586" s="263">
        <v>0.96899999999999997</v>
      </c>
      <c r="J586" s="285"/>
      <c r="K586" s="260">
        <v>1.022</v>
      </c>
      <c r="L586" s="261"/>
      <c r="M586" s="293">
        <f t="shared" ref="M586" si="337">IFERROR(AVERAGE(D586:E586),"")</f>
        <v>0.84499999999999997</v>
      </c>
      <c r="N586" s="293">
        <f t="shared" ref="N586" si="338">IFERROR(AVERAGE(F586:H586),"")</f>
        <v>0.91800000000000004</v>
      </c>
      <c r="O586" s="293">
        <f t="shared" ref="O586" si="339">IFERROR(AVERAGE(I586:J586),"")</f>
        <v>0.96899999999999997</v>
      </c>
      <c r="P586" s="293">
        <f t="shared" ref="P586" si="340">IFERROR(AVERAGE(K586:L586),"")</f>
        <v>1.022</v>
      </c>
      <c r="Q586" s="257"/>
      <c r="R586" s="265">
        <f t="shared" ref="R586" si="341">AVERAGE(M586:P586)</f>
        <v>0.93849999999999989</v>
      </c>
      <c r="S586" s="266">
        <f>IF(R586&gt;=1,1,0)</f>
        <v>0</v>
      </c>
      <c r="T586" s="266">
        <f t="shared" si="314"/>
        <v>0</v>
      </c>
      <c r="BG586" s="266">
        <f>IF(R586&gt;=2,1,0)</f>
        <v>0</v>
      </c>
      <c r="BH586" s="266">
        <f t="shared" si="308"/>
        <v>0</v>
      </c>
    </row>
    <row r="587" spans="1:60" ht="17.45" customHeight="1" x14ac:dyDescent="0.25">
      <c r="A587" s="257">
        <f t="shared" si="240"/>
        <v>8</v>
      </c>
      <c r="B587" s="257">
        <f t="shared" si="241"/>
        <v>2019</v>
      </c>
      <c r="C587" s="8">
        <f t="shared" si="336"/>
        <v>43683</v>
      </c>
      <c r="D587" s="260"/>
      <c r="E587" s="285">
        <v>0.97070000000000001</v>
      </c>
      <c r="F587" s="260"/>
      <c r="G587" s="262">
        <v>1.06</v>
      </c>
      <c r="H587" s="261"/>
      <c r="I587" s="263"/>
      <c r="J587" s="285">
        <v>1.0109999999999999</v>
      </c>
      <c r="K587" s="260"/>
      <c r="L587" s="261">
        <v>0.99880000000000002</v>
      </c>
      <c r="M587" s="293">
        <f t="shared" ref="M587:M588" si="342">IFERROR(AVERAGE(D587:E587),"")</f>
        <v>0.97070000000000001</v>
      </c>
      <c r="N587" s="293">
        <f t="shared" ref="N587:N588" si="343">IFERROR(AVERAGE(F587:H587),"")</f>
        <v>1.06</v>
      </c>
      <c r="O587" s="293">
        <f t="shared" ref="O587:O588" si="344">IFERROR(AVERAGE(I587:J587),"")</f>
        <v>1.0109999999999999</v>
      </c>
      <c r="P587" s="293">
        <f t="shared" ref="P587:P588" si="345">IFERROR(AVERAGE(K587:L587),"")</f>
        <v>0.99880000000000002</v>
      </c>
      <c r="Q587" s="257"/>
      <c r="R587" s="265">
        <f t="shared" ref="R587:R588" si="346">AVERAGE(M587:P587)</f>
        <v>1.0101249999999999</v>
      </c>
      <c r="S587" s="266">
        <f>IF(R587&gt;=1,1,0)</f>
        <v>1</v>
      </c>
      <c r="T587" s="266">
        <f t="shared" si="314"/>
        <v>1</v>
      </c>
      <c r="BG587" s="266">
        <f>IF(R587&gt;=2,1,0)</f>
        <v>0</v>
      </c>
      <c r="BH587" s="266">
        <f t="shared" si="308"/>
        <v>0</v>
      </c>
    </row>
    <row r="588" spans="1:60" ht="17.45" customHeight="1" x14ac:dyDescent="0.25">
      <c r="A588" s="257">
        <f t="shared" si="240"/>
        <v>8</v>
      </c>
      <c r="B588" s="257">
        <f t="shared" si="241"/>
        <v>2019</v>
      </c>
      <c r="C588" s="8">
        <f t="shared" si="336"/>
        <v>43684</v>
      </c>
      <c r="D588" s="260">
        <v>1.4279999999999999</v>
      </c>
      <c r="E588" s="285"/>
      <c r="F588" s="260"/>
      <c r="G588" s="262"/>
      <c r="H588" s="261">
        <v>1.6519999999999999</v>
      </c>
      <c r="I588" s="263">
        <v>1.0289999999999999</v>
      </c>
      <c r="J588" s="285"/>
      <c r="K588" s="260">
        <v>1.105</v>
      </c>
      <c r="L588" s="261"/>
      <c r="M588" s="293">
        <f t="shared" si="342"/>
        <v>1.4279999999999999</v>
      </c>
      <c r="N588" s="293">
        <f t="shared" si="343"/>
        <v>1.6519999999999999</v>
      </c>
      <c r="O588" s="293">
        <f t="shared" si="344"/>
        <v>1.0289999999999999</v>
      </c>
      <c r="P588" s="293">
        <f t="shared" si="345"/>
        <v>1.105</v>
      </c>
      <c r="Q588" s="257"/>
      <c r="R588" s="265">
        <f t="shared" si="346"/>
        <v>1.3035000000000001</v>
      </c>
      <c r="S588" s="266">
        <f>IF(R588&gt;=1,1,0)</f>
        <v>1</v>
      </c>
      <c r="T588" s="266">
        <f t="shared" si="314"/>
        <v>2</v>
      </c>
      <c r="BG588" s="266">
        <f>IF(R588&gt;=2,1,0)</f>
        <v>0</v>
      </c>
      <c r="BH588" s="266">
        <f t="shared" si="308"/>
        <v>0</v>
      </c>
    </row>
    <row r="589" spans="1:60" ht="17.45" customHeight="1" x14ac:dyDescent="0.25">
      <c r="A589" s="257">
        <f t="shared" si="240"/>
        <v>8</v>
      </c>
      <c r="B589" s="257">
        <f t="shared" si="241"/>
        <v>2019</v>
      </c>
      <c r="C589" s="8">
        <f t="shared" si="336"/>
        <v>43685</v>
      </c>
      <c r="D589" s="260"/>
      <c r="E589" s="285">
        <v>0.96609999999999996</v>
      </c>
      <c r="F589" s="260"/>
      <c r="G589" s="262">
        <v>1.333</v>
      </c>
      <c r="H589" s="261"/>
      <c r="I589" s="263"/>
      <c r="J589" s="285">
        <v>0.96819999999999995</v>
      </c>
      <c r="K589" s="260"/>
      <c r="L589" s="261">
        <v>1.006</v>
      </c>
      <c r="M589" s="293">
        <f t="shared" ref="M589" si="347">IFERROR(AVERAGE(D589:E589),"")</f>
        <v>0.96609999999999996</v>
      </c>
      <c r="N589" s="293">
        <f t="shared" ref="N589" si="348">IFERROR(AVERAGE(F589:H589),"")</f>
        <v>1.333</v>
      </c>
      <c r="O589" s="293">
        <f t="shared" ref="O589" si="349">IFERROR(AVERAGE(I589:J589),"")</f>
        <v>0.96819999999999995</v>
      </c>
      <c r="P589" s="293">
        <f t="shared" ref="P589" si="350">IFERROR(AVERAGE(K589:L589),"")</f>
        <v>1.006</v>
      </c>
      <c r="Q589" s="257"/>
      <c r="R589" s="265">
        <f t="shared" ref="R589" si="351">AVERAGE(M589:P589)</f>
        <v>1.068325</v>
      </c>
      <c r="S589" s="266">
        <f>IF(R589&gt;=1,1,0)</f>
        <v>1</v>
      </c>
      <c r="T589" s="266">
        <f t="shared" si="314"/>
        <v>3</v>
      </c>
      <c r="BG589" s="266">
        <f>IF(R589&gt;=2,1,0)</f>
        <v>0</v>
      </c>
      <c r="BH589" s="266">
        <f t="shared" si="308"/>
        <v>0</v>
      </c>
    </row>
    <row r="590" spans="1:60" ht="17.45" customHeight="1" x14ac:dyDescent="0.25">
      <c r="A590" s="257">
        <f t="shared" si="240"/>
        <v>8</v>
      </c>
      <c r="B590" s="257">
        <f t="shared" si="241"/>
        <v>2019</v>
      </c>
      <c r="C590" s="9">
        <f t="shared" si="336"/>
        <v>43686</v>
      </c>
      <c r="D590" s="275">
        <v>1.468</v>
      </c>
      <c r="E590" s="286"/>
      <c r="F590" s="275">
        <v>1.369</v>
      </c>
      <c r="G590" s="277"/>
      <c r="H590" s="276">
        <v>1.345</v>
      </c>
      <c r="I590" s="278">
        <v>1.036</v>
      </c>
      <c r="J590" s="286"/>
      <c r="K590" s="275">
        <v>1.216</v>
      </c>
      <c r="L590" s="276"/>
      <c r="M590" s="293">
        <f t="shared" ref="M590" si="352">IFERROR(AVERAGE(D590:E590),"")</f>
        <v>1.468</v>
      </c>
      <c r="N590" s="293">
        <f t="shared" ref="N590" si="353">IFERROR(AVERAGE(F590:H590),"")</f>
        <v>1.357</v>
      </c>
      <c r="O590" s="293">
        <f t="shared" ref="O590" si="354">IFERROR(AVERAGE(I590:J590),"")</f>
        <v>1.036</v>
      </c>
      <c r="P590" s="293">
        <f t="shared" ref="P590" si="355">IFERROR(AVERAGE(K590:L590),"")</f>
        <v>1.216</v>
      </c>
      <c r="Q590" s="257"/>
      <c r="R590" s="265">
        <f t="shared" ref="R590" si="356">AVERAGE(M590:P590)</f>
        <v>1.26925</v>
      </c>
      <c r="S590" s="266">
        <f>IF(R590&gt;=1,1,0)</f>
        <v>1</v>
      </c>
      <c r="T590" s="266">
        <f t="shared" si="314"/>
        <v>4</v>
      </c>
      <c r="BG590" s="266">
        <f>IF(R590&gt;=2,1,0)</f>
        <v>0</v>
      </c>
      <c r="BH590" s="266">
        <f t="shared" si="308"/>
        <v>0</v>
      </c>
    </row>
    <row r="591" spans="1:60" ht="17.45" customHeight="1" x14ac:dyDescent="0.25">
      <c r="A591" s="257">
        <f t="shared" si="240"/>
        <v>8</v>
      </c>
      <c r="B591" s="257">
        <f t="shared" si="241"/>
        <v>2019</v>
      </c>
      <c r="C591" s="435">
        <f t="shared" si="336"/>
        <v>43687</v>
      </c>
      <c r="D591" s="434"/>
      <c r="E591" s="439">
        <v>1.337</v>
      </c>
      <c r="F591" s="434"/>
      <c r="G591" s="438">
        <v>1.103</v>
      </c>
      <c r="H591" s="436"/>
      <c r="I591" s="437"/>
      <c r="J591" s="439">
        <v>0.64839999999999998</v>
      </c>
      <c r="K591" s="434"/>
      <c r="L591" s="436">
        <v>0.81459999999999999</v>
      </c>
      <c r="M591" s="440">
        <f t="shared" ref="M591:M593" si="357">IFERROR(AVERAGE(D591:E591),"")</f>
        <v>1.337</v>
      </c>
      <c r="N591" s="440">
        <f t="shared" ref="N591:N593" si="358">IFERROR(AVERAGE(F591:H591),"")</f>
        <v>1.103</v>
      </c>
      <c r="O591" s="440">
        <f t="shared" ref="O591:O593" si="359">IFERROR(AVERAGE(I591:J591),"")</f>
        <v>0.64839999999999998</v>
      </c>
      <c r="P591" s="440">
        <f t="shared" ref="P591:P593" si="360">IFERROR(AVERAGE(K591:L591),"")</f>
        <v>0.81459999999999999</v>
      </c>
      <c r="Q591" s="442">
        <f>AVERAGE(M591:P591)</f>
        <v>0.97575000000000001</v>
      </c>
      <c r="R591" s="442"/>
      <c r="S591" s="443">
        <f>IF(Q591&gt;=1,1,0)</f>
        <v>0</v>
      </c>
      <c r="T591" s="443">
        <f t="shared" si="314"/>
        <v>0</v>
      </c>
      <c r="BG591" s="311">
        <f>IF(Q591&gt;=2,1,0)</f>
        <v>0</v>
      </c>
      <c r="BH591" s="311">
        <f t="shared" si="308"/>
        <v>0</v>
      </c>
    </row>
    <row r="592" spans="1:60" ht="17.45" customHeight="1" x14ac:dyDescent="0.25">
      <c r="A592" s="257">
        <f t="shared" ref="A592:A655" si="361">IF(ISNUMBER(C592),MONTH(C592),"")</f>
        <v>8</v>
      </c>
      <c r="B592" s="257">
        <f t="shared" ref="B592:B655" si="362">IF(ISNUMBER(C592),YEAR(C592),"")</f>
        <v>2019</v>
      </c>
      <c r="C592" s="435">
        <f t="shared" si="336"/>
        <v>43688</v>
      </c>
      <c r="D592" s="434">
        <v>0.61599999999999999</v>
      </c>
      <c r="E592" s="439"/>
      <c r="F592" s="434">
        <v>0.51500000000000001</v>
      </c>
      <c r="G592" s="438"/>
      <c r="H592" s="436"/>
      <c r="I592" s="437">
        <v>0.47299999999999998</v>
      </c>
      <c r="J592" s="439"/>
      <c r="K592" s="434">
        <v>0.58099999999999996</v>
      </c>
      <c r="L592" s="436"/>
      <c r="M592" s="440">
        <f t="shared" si="357"/>
        <v>0.61599999999999999</v>
      </c>
      <c r="N592" s="440">
        <f t="shared" si="358"/>
        <v>0.51500000000000001</v>
      </c>
      <c r="O592" s="440">
        <f t="shared" si="359"/>
        <v>0.47299999999999998</v>
      </c>
      <c r="P592" s="440">
        <f t="shared" si="360"/>
        <v>0.58099999999999996</v>
      </c>
      <c r="Q592" s="442">
        <f>AVERAGE(M592:P592)</f>
        <v>0.54625000000000001</v>
      </c>
      <c r="R592" s="442"/>
      <c r="S592" s="443">
        <f>IF(Q592&gt;=1,1,0)</f>
        <v>0</v>
      </c>
      <c r="T592" s="443">
        <f t="shared" si="314"/>
        <v>0</v>
      </c>
      <c r="BG592" s="311">
        <f>IF(Q592&gt;=2,1,0)</f>
        <v>0</v>
      </c>
      <c r="BH592" s="311">
        <f t="shared" si="308"/>
        <v>0</v>
      </c>
    </row>
    <row r="593" spans="1:60" ht="17.45" customHeight="1" x14ac:dyDescent="0.25">
      <c r="A593" s="257">
        <f t="shared" si="361"/>
        <v>8</v>
      </c>
      <c r="B593" s="257">
        <f t="shared" si="362"/>
        <v>2019</v>
      </c>
      <c r="C593" s="8">
        <f t="shared" si="336"/>
        <v>43689</v>
      </c>
      <c r="D593" s="260"/>
      <c r="E593" s="285">
        <v>0.9052</v>
      </c>
      <c r="F593" s="260"/>
      <c r="G593" s="262">
        <v>0.81100000000000005</v>
      </c>
      <c r="H593" s="261"/>
      <c r="I593" s="263"/>
      <c r="J593" s="285">
        <v>0.80579999999999996</v>
      </c>
      <c r="K593" s="260"/>
      <c r="L593" s="261">
        <v>0.83299999999999996</v>
      </c>
      <c r="M593" s="293">
        <f t="shared" si="357"/>
        <v>0.9052</v>
      </c>
      <c r="N593" s="293">
        <f t="shared" si="358"/>
        <v>0.81100000000000005</v>
      </c>
      <c r="O593" s="293">
        <f t="shared" si="359"/>
        <v>0.80579999999999996</v>
      </c>
      <c r="P593" s="293">
        <f t="shared" si="360"/>
        <v>0.83299999999999996</v>
      </c>
      <c r="Q593" s="257"/>
      <c r="R593" s="265">
        <f t="shared" ref="R593" si="363">AVERAGE(M593:P593)</f>
        <v>0.83875000000000011</v>
      </c>
      <c r="S593" s="266">
        <f>IF(R593&gt;=1,1,0)</f>
        <v>0</v>
      </c>
      <c r="T593" s="266">
        <f t="shared" si="314"/>
        <v>0</v>
      </c>
      <c r="BG593" s="266">
        <f>IF(R593&gt;=2,1,0)</f>
        <v>0</v>
      </c>
      <c r="BH593" s="266">
        <f t="shared" si="308"/>
        <v>0</v>
      </c>
    </row>
    <row r="594" spans="1:60" ht="17.45" customHeight="1" x14ac:dyDescent="0.25">
      <c r="A594" s="257">
        <f t="shared" si="361"/>
        <v>8</v>
      </c>
      <c r="B594" s="257">
        <f t="shared" si="362"/>
        <v>2019</v>
      </c>
      <c r="C594" s="8">
        <f t="shared" si="336"/>
        <v>43690</v>
      </c>
      <c r="D594" s="260">
        <v>1.0569999999999999</v>
      </c>
      <c r="E594" s="285"/>
      <c r="F594" s="260"/>
      <c r="G594" s="262"/>
      <c r="H594" s="261">
        <v>1.325</v>
      </c>
      <c r="I594" s="263">
        <v>1.2749999999999999</v>
      </c>
      <c r="J594" s="285"/>
      <c r="K594" s="260">
        <v>1.2290000000000001</v>
      </c>
      <c r="L594" s="261"/>
      <c r="M594" s="293">
        <f t="shared" ref="M594" si="364">IFERROR(AVERAGE(D594:E594),"")</f>
        <v>1.0569999999999999</v>
      </c>
      <c r="N594" s="293">
        <f t="shared" ref="N594" si="365">IFERROR(AVERAGE(F594:H594),"")</f>
        <v>1.325</v>
      </c>
      <c r="O594" s="293">
        <f t="shared" ref="O594" si="366">IFERROR(AVERAGE(I594:J594),"")</f>
        <v>1.2749999999999999</v>
      </c>
      <c r="P594" s="293">
        <f t="shared" ref="P594" si="367">IFERROR(AVERAGE(K594:L594),"")</f>
        <v>1.2290000000000001</v>
      </c>
      <c r="Q594" s="257"/>
      <c r="R594" s="265">
        <f t="shared" ref="R594" si="368">AVERAGE(M594:P594)</f>
        <v>1.2214999999999998</v>
      </c>
      <c r="S594" s="266">
        <f>IF(R594&gt;=1,1,0)</f>
        <v>1</v>
      </c>
      <c r="T594" s="266">
        <f t="shared" si="314"/>
        <v>1</v>
      </c>
      <c r="BG594" s="266">
        <f>IF(R594&gt;=2,1,0)</f>
        <v>0</v>
      </c>
      <c r="BH594" s="266">
        <f t="shared" si="308"/>
        <v>0</v>
      </c>
    </row>
    <row r="595" spans="1:60" ht="17.45" customHeight="1" x14ac:dyDescent="0.25">
      <c r="A595" s="257">
        <f t="shared" si="361"/>
        <v>8</v>
      </c>
      <c r="B595" s="257">
        <f t="shared" si="362"/>
        <v>2019</v>
      </c>
      <c r="C595" s="8">
        <f t="shared" si="336"/>
        <v>43691</v>
      </c>
      <c r="D595" s="252"/>
      <c r="E595" s="114">
        <v>1.0980000000000001</v>
      </c>
      <c r="F595" s="252"/>
      <c r="G595" s="254">
        <v>1.264</v>
      </c>
      <c r="H595" s="253"/>
      <c r="I595" s="255"/>
      <c r="J595" s="114">
        <v>1.085</v>
      </c>
      <c r="K595" s="252"/>
      <c r="L595" s="253">
        <v>1.155</v>
      </c>
      <c r="M595" s="293">
        <f t="shared" ref="M595" si="369">IFERROR(AVERAGE(D595:E595),"")</f>
        <v>1.0980000000000001</v>
      </c>
      <c r="N595" s="293">
        <f t="shared" ref="N595" si="370">IFERROR(AVERAGE(F595:H595),"")</f>
        <v>1.264</v>
      </c>
      <c r="O595" s="293">
        <f t="shared" ref="O595" si="371">IFERROR(AVERAGE(I595:J595),"")</f>
        <v>1.085</v>
      </c>
      <c r="P595" s="293">
        <f t="shared" ref="P595" si="372">IFERROR(AVERAGE(K595:L595),"")</f>
        <v>1.155</v>
      </c>
      <c r="Q595" s="257"/>
      <c r="R595" s="265">
        <f t="shared" ref="R595" si="373">AVERAGE(M595:P595)</f>
        <v>1.1505000000000001</v>
      </c>
      <c r="S595" s="266">
        <f>IF(R595&gt;=1,1,0)</f>
        <v>1</v>
      </c>
      <c r="T595" s="266">
        <f t="shared" si="314"/>
        <v>2</v>
      </c>
      <c r="BG595" s="266">
        <f>IF(R595&gt;=2,1,0)</f>
        <v>0</v>
      </c>
      <c r="BH595" s="266">
        <f t="shared" si="308"/>
        <v>0</v>
      </c>
    </row>
    <row r="596" spans="1:60" ht="17.45" customHeight="1" x14ac:dyDescent="0.25">
      <c r="A596" s="257">
        <f t="shared" si="361"/>
        <v>8</v>
      </c>
      <c r="B596" s="257">
        <f t="shared" si="362"/>
        <v>2019</v>
      </c>
      <c r="C596" s="8">
        <f t="shared" si="336"/>
        <v>43692</v>
      </c>
      <c r="D596" s="275">
        <v>1.357</v>
      </c>
      <c r="E596" s="286"/>
      <c r="F596" s="275">
        <v>1.5920000000000001</v>
      </c>
      <c r="G596" s="277"/>
      <c r="H596" s="276">
        <v>1.633</v>
      </c>
      <c r="I596" s="278">
        <v>1.3859999999999999</v>
      </c>
      <c r="J596" s="286"/>
      <c r="K596" s="275">
        <v>1.5049999999999999</v>
      </c>
      <c r="L596" s="276"/>
      <c r="M596" s="293">
        <f t="shared" ref="M596:M599" si="374">IFERROR(AVERAGE(D596:E596),"")</f>
        <v>1.357</v>
      </c>
      <c r="N596" s="293">
        <f t="shared" ref="N596:N599" si="375">IFERROR(AVERAGE(F596:H596),"")</f>
        <v>1.6125</v>
      </c>
      <c r="O596" s="293">
        <f t="shared" ref="O596:O599" si="376">IFERROR(AVERAGE(I596:J596),"")</f>
        <v>1.3859999999999999</v>
      </c>
      <c r="P596" s="293">
        <f t="shared" ref="P596:P599" si="377">IFERROR(AVERAGE(K596:L596),"")</f>
        <v>1.5049999999999999</v>
      </c>
      <c r="Q596" s="257"/>
      <c r="R596" s="265">
        <f t="shared" ref="R596:R597" si="378">AVERAGE(M596:P596)</f>
        <v>1.465125</v>
      </c>
      <c r="S596" s="266">
        <f>IF(R596&gt;=1,1,0)</f>
        <v>1</v>
      </c>
      <c r="T596" s="266">
        <f t="shared" si="314"/>
        <v>3</v>
      </c>
      <c r="BG596" s="266">
        <f>IF(R596&gt;=2,1,0)</f>
        <v>0</v>
      </c>
      <c r="BH596" s="266">
        <f t="shared" si="308"/>
        <v>0</v>
      </c>
    </row>
    <row r="597" spans="1:60" ht="17.45" customHeight="1" x14ac:dyDescent="0.25">
      <c r="A597" s="257">
        <f t="shared" si="361"/>
        <v>8</v>
      </c>
      <c r="B597" s="257">
        <f t="shared" si="362"/>
        <v>2019</v>
      </c>
      <c r="C597" s="8">
        <f t="shared" si="336"/>
        <v>43693</v>
      </c>
      <c r="D597" s="260"/>
      <c r="E597" s="285">
        <v>1.0820000000000001</v>
      </c>
      <c r="F597" s="260"/>
      <c r="G597" s="262">
        <v>0.90800000000000003</v>
      </c>
      <c r="H597" s="261"/>
      <c r="I597" s="263"/>
      <c r="J597" s="285">
        <v>0.79830000000000001</v>
      </c>
      <c r="K597" s="260"/>
      <c r="L597" s="261">
        <v>0.876</v>
      </c>
      <c r="M597" s="293">
        <f t="shared" si="374"/>
        <v>1.0820000000000001</v>
      </c>
      <c r="N597" s="293">
        <f t="shared" si="375"/>
        <v>0.90800000000000003</v>
      </c>
      <c r="O597" s="293">
        <f t="shared" si="376"/>
        <v>0.79830000000000001</v>
      </c>
      <c r="P597" s="293">
        <f t="shared" si="377"/>
        <v>0.876</v>
      </c>
      <c r="Q597" s="257"/>
      <c r="R597" s="265">
        <f t="shared" si="378"/>
        <v>0.91607500000000008</v>
      </c>
      <c r="S597" s="266">
        <f>IF(R597&gt;=1,1,0)</f>
        <v>0</v>
      </c>
      <c r="T597" s="266">
        <f t="shared" si="314"/>
        <v>0</v>
      </c>
      <c r="BG597" s="266">
        <f>IF(R597&gt;=2,1,0)</f>
        <v>0</v>
      </c>
      <c r="BH597" s="266">
        <f t="shared" si="308"/>
        <v>0</v>
      </c>
    </row>
    <row r="598" spans="1:60" ht="17.45" customHeight="1" x14ac:dyDescent="0.25">
      <c r="A598" s="257">
        <f t="shared" si="361"/>
        <v>8</v>
      </c>
      <c r="B598" s="257">
        <f t="shared" si="362"/>
        <v>2019</v>
      </c>
      <c r="C598" s="435">
        <f t="shared" si="336"/>
        <v>43694</v>
      </c>
      <c r="D598" s="434">
        <v>0.50729999999999997</v>
      </c>
      <c r="E598" s="439"/>
      <c r="F598" s="434">
        <v>0.53590000000000004</v>
      </c>
      <c r="G598" s="438"/>
      <c r="H598" s="436"/>
      <c r="I598" s="437">
        <v>0.4713</v>
      </c>
      <c r="J598" s="439"/>
      <c r="K598" s="434">
        <v>0.55220000000000002</v>
      </c>
      <c r="L598" s="436"/>
      <c r="M598" s="440">
        <f t="shared" si="374"/>
        <v>0.50729999999999997</v>
      </c>
      <c r="N598" s="440">
        <f t="shared" si="375"/>
        <v>0.53590000000000004</v>
      </c>
      <c r="O598" s="440">
        <f t="shared" si="376"/>
        <v>0.4713</v>
      </c>
      <c r="P598" s="440">
        <f t="shared" si="377"/>
        <v>0.55220000000000002</v>
      </c>
      <c r="Q598" s="442">
        <f>AVERAGE(M598:P598)</f>
        <v>0.516675</v>
      </c>
      <c r="R598" s="442"/>
      <c r="S598" s="443">
        <f>IF(Q598&gt;=1,1,0)</f>
        <v>0</v>
      </c>
      <c r="T598" s="443">
        <f t="shared" si="314"/>
        <v>0</v>
      </c>
      <c r="BG598" s="311">
        <f>IF(Q598&gt;=2,1,0)</f>
        <v>0</v>
      </c>
      <c r="BH598" s="311">
        <f t="shared" si="308"/>
        <v>0</v>
      </c>
    </row>
    <row r="599" spans="1:60" ht="17.45" customHeight="1" x14ac:dyDescent="0.25">
      <c r="A599" s="257">
        <f t="shared" si="361"/>
        <v>8</v>
      </c>
      <c r="B599" s="257">
        <f t="shared" si="362"/>
        <v>2019</v>
      </c>
      <c r="C599" s="435">
        <f t="shared" si="336"/>
        <v>43695</v>
      </c>
      <c r="D599" s="434"/>
      <c r="E599" s="439">
        <v>0.48799999999999999</v>
      </c>
      <c r="F599" s="434"/>
      <c r="G599" s="438">
        <v>0.52649999999999997</v>
      </c>
      <c r="H599" s="436"/>
      <c r="I599" s="437"/>
      <c r="J599" s="439">
        <v>0.34710000000000002</v>
      </c>
      <c r="K599" s="434"/>
      <c r="L599" s="436">
        <v>0.50449999999999995</v>
      </c>
      <c r="M599" s="440">
        <f t="shared" si="374"/>
        <v>0.48799999999999999</v>
      </c>
      <c r="N599" s="440">
        <f t="shared" si="375"/>
        <v>0.52649999999999997</v>
      </c>
      <c r="O599" s="440">
        <f t="shared" si="376"/>
        <v>0.34710000000000002</v>
      </c>
      <c r="P599" s="440">
        <f t="shared" si="377"/>
        <v>0.50449999999999995</v>
      </c>
      <c r="Q599" s="442">
        <f>AVERAGE(M599:P599)</f>
        <v>0.46652499999999997</v>
      </c>
      <c r="R599" s="442"/>
      <c r="S599" s="443">
        <f>IF(Q599&gt;=1,1,0)</f>
        <v>0</v>
      </c>
      <c r="T599" s="443">
        <f t="shared" si="314"/>
        <v>0</v>
      </c>
      <c r="BG599" s="311">
        <f>IF(Q599&gt;=2,1,0)</f>
        <v>0</v>
      </c>
      <c r="BH599" s="311">
        <f t="shared" si="308"/>
        <v>0</v>
      </c>
    </row>
    <row r="600" spans="1:60" ht="17.45" customHeight="1" x14ac:dyDescent="0.25">
      <c r="A600" s="257">
        <f t="shared" si="361"/>
        <v>8</v>
      </c>
      <c r="B600" s="257">
        <f t="shared" si="362"/>
        <v>2019</v>
      </c>
      <c r="C600" s="8">
        <f t="shared" si="336"/>
        <v>43696</v>
      </c>
      <c r="D600" s="260">
        <v>0.60909999999999997</v>
      </c>
      <c r="E600" s="285"/>
      <c r="F600" s="260"/>
      <c r="G600" s="262"/>
      <c r="H600" s="261">
        <v>0.69579999999999997</v>
      </c>
      <c r="I600" s="263">
        <v>0.68630000000000002</v>
      </c>
      <c r="J600" s="285"/>
      <c r="K600" s="260">
        <v>0.70050000000000001</v>
      </c>
      <c r="L600" s="261"/>
      <c r="M600" s="293">
        <f t="shared" ref="M600:M601" si="379">IFERROR(AVERAGE(D600:E600),"")</f>
        <v>0.60909999999999997</v>
      </c>
      <c r="N600" s="293">
        <f t="shared" ref="N600:N601" si="380">IFERROR(AVERAGE(F600:H600),"")</f>
        <v>0.69579999999999997</v>
      </c>
      <c r="O600" s="293">
        <f t="shared" ref="O600:O601" si="381">IFERROR(AVERAGE(I600:J600),"")</f>
        <v>0.68630000000000002</v>
      </c>
      <c r="P600" s="293">
        <f t="shared" ref="P600:P601" si="382">IFERROR(AVERAGE(K600:L600),"")</f>
        <v>0.70050000000000001</v>
      </c>
      <c r="Q600" s="257"/>
      <c r="R600" s="265">
        <f t="shared" ref="R600:R601" si="383">AVERAGE(M600:P600)</f>
        <v>0.672925</v>
      </c>
      <c r="S600" s="266">
        <f>IF(R600&gt;=1,1,0)</f>
        <v>0</v>
      </c>
      <c r="T600" s="266">
        <f t="shared" si="314"/>
        <v>0</v>
      </c>
      <c r="BG600" s="266">
        <f>IF(R600&gt;=2,1,0)</f>
        <v>0</v>
      </c>
      <c r="BH600" s="266">
        <f t="shared" si="308"/>
        <v>0</v>
      </c>
    </row>
    <row r="601" spans="1:60" ht="17.45" customHeight="1" x14ac:dyDescent="0.25">
      <c r="A601" s="257">
        <f t="shared" si="361"/>
        <v>8</v>
      </c>
      <c r="B601" s="257">
        <f t="shared" si="362"/>
        <v>2019</v>
      </c>
      <c r="C601" s="8">
        <f t="shared" si="336"/>
        <v>43697</v>
      </c>
      <c r="D601" s="260"/>
      <c r="E601" s="285">
        <v>0.99470000000000003</v>
      </c>
      <c r="F601" s="260"/>
      <c r="G601" s="262">
        <v>0.97950000000000004</v>
      </c>
      <c r="H601" s="261"/>
      <c r="I601" s="263"/>
      <c r="J601" s="285">
        <v>0.90749999999999997</v>
      </c>
      <c r="K601" s="260"/>
      <c r="L601" s="261">
        <v>0.96130000000000004</v>
      </c>
      <c r="M601" s="293">
        <f t="shared" si="379"/>
        <v>0.99470000000000003</v>
      </c>
      <c r="N601" s="293">
        <f t="shared" si="380"/>
        <v>0.97950000000000004</v>
      </c>
      <c r="O601" s="293">
        <f t="shared" si="381"/>
        <v>0.90749999999999997</v>
      </c>
      <c r="P601" s="293">
        <f t="shared" si="382"/>
        <v>0.96130000000000004</v>
      </c>
      <c r="Q601" s="257"/>
      <c r="R601" s="265">
        <f t="shared" si="383"/>
        <v>0.9607500000000001</v>
      </c>
      <c r="S601" s="266">
        <f>IF(R601&gt;=1,1,0)</f>
        <v>0</v>
      </c>
      <c r="T601" s="266">
        <f t="shared" si="314"/>
        <v>0</v>
      </c>
      <c r="BG601" s="266">
        <f>IF(R601&gt;=2,1,0)</f>
        <v>0</v>
      </c>
      <c r="BH601" s="266">
        <f t="shared" si="308"/>
        <v>0</v>
      </c>
    </row>
    <row r="602" spans="1:60" ht="17.45" customHeight="1" x14ac:dyDescent="0.25">
      <c r="A602" s="257">
        <f t="shared" si="361"/>
        <v>8</v>
      </c>
      <c r="B602" s="257">
        <f t="shared" si="362"/>
        <v>2019</v>
      </c>
      <c r="C602" s="8">
        <f t="shared" si="336"/>
        <v>43698</v>
      </c>
      <c r="D602" s="275">
        <v>1.2969999999999999</v>
      </c>
      <c r="E602" s="286"/>
      <c r="F602" s="275">
        <v>1.3009999999999999</v>
      </c>
      <c r="G602" s="277"/>
      <c r="H602" s="276">
        <v>1.3580000000000001</v>
      </c>
      <c r="I602" s="278">
        <v>1.1779999999999999</v>
      </c>
      <c r="J602" s="286"/>
      <c r="K602" s="275">
        <v>1.3620000000000001</v>
      </c>
      <c r="L602" s="276"/>
      <c r="M602" s="293">
        <f t="shared" ref="M602:M606" si="384">IFERROR(AVERAGE(D602:E602),"")</f>
        <v>1.2969999999999999</v>
      </c>
      <c r="N602" s="293">
        <f t="shared" ref="N602:N606" si="385">IFERROR(AVERAGE(F602:H602),"")</f>
        <v>1.3294999999999999</v>
      </c>
      <c r="O602" s="293">
        <f t="shared" ref="O602:O606" si="386">IFERROR(AVERAGE(I602:J602),"")</f>
        <v>1.1779999999999999</v>
      </c>
      <c r="P602" s="293">
        <f t="shared" ref="P602:P606" si="387">IFERROR(AVERAGE(K602:L602),"")</f>
        <v>1.3620000000000001</v>
      </c>
      <c r="Q602" s="257"/>
      <c r="R602" s="265">
        <f t="shared" ref="R602:R604" si="388">AVERAGE(M602:P602)</f>
        <v>1.291625</v>
      </c>
      <c r="S602" s="266">
        <f>IF(R602&gt;=1,1,0)</f>
        <v>1</v>
      </c>
      <c r="T602" s="266">
        <f t="shared" si="314"/>
        <v>1</v>
      </c>
      <c r="BG602" s="266">
        <f>IF(R602&gt;=2,1,0)</f>
        <v>0</v>
      </c>
      <c r="BH602" s="266">
        <f t="shared" si="308"/>
        <v>0</v>
      </c>
    </row>
    <row r="603" spans="1:60" ht="17.45" customHeight="1" x14ac:dyDescent="0.25">
      <c r="A603" s="257">
        <f t="shared" si="361"/>
        <v>8</v>
      </c>
      <c r="B603" s="257">
        <f t="shared" si="362"/>
        <v>2019</v>
      </c>
      <c r="C603" s="8">
        <f t="shared" si="336"/>
        <v>43699</v>
      </c>
      <c r="D603" s="260"/>
      <c r="E603" s="285">
        <v>1.0149999999999999</v>
      </c>
      <c r="F603" s="260"/>
      <c r="G603" s="262">
        <v>0.95</v>
      </c>
      <c r="H603" s="261"/>
      <c r="I603" s="263"/>
      <c r="J603" s="285">
        <v>0.90080000000000005</v>
      </c>
      <c r="K603" s="260"/>
      <c r="L603" s="261">
        <v>0.91700000000000004</v>
      </c>
      <c r="M603" s="293">
        <f t="shared" si="384"/>
        <v>1.0149999999999999</v>
      </c>
      <c r="N603" s="293">
        <f t="shared" si="385"/>
        <v>0.95</v>
      </c>
      <c r="O603" s="293">
        <f t="shared" si="386"/>
        <v>0.90080000000000005</v>
      </c>
      <c r="P603" s="293">
        <f t="shared" si="387"/>
        <v>0.91700000000000004</v>
      </c>
      <c r="Q603" s="257"/>
      <c r="R603" s="265">
        <f t="shared" si="388"/>
        <v>0.94569999999999999</v>
      </c>
      <c r="S603" s="266">
        <f>IF(R603&gt;=1,1,0)</f>
        <v>0</v>
      </c>
      <c r="T603" s="266">
        <f t="shared" si="314"/>
        <v>0</v>
      </c>
      <c r="BG603" s="266">
        <f>IF(R603&gt;=2,1,0)</f>
        <v>0</v>
      </c>
      <c r="BH603" s="266">
        <f t="shared" si="308"/>
        <v>0</v>
      </c>
    </row>
    <row r="604" spans="1:60" ht="17.45" customHeight="1" x14ac:dyDescent="0.25">
      <c r="A604" s="257">
        <f t="shared" si="361"/>
        <v>8</v>
      </c>
      <c r="B604" s="257">
        <f t="shared" si="362"/>
        <v>2019</v>
      </c>
      <c r="C604" s="8">
        <f t="shared" si="336"/>
        <v>43700</v>
      </c>
      <c r="D604" s="260">
        <v>0.61990000000000001</v>
      </c>
      <c r="E604" s="285"/>
      <c r="F604" s="260">
        <v>0.5988</v>
      </c>
      <c r="G604" s="262"/>
      <c r="H604" s="261"/>
      <c r="I604" s="263">
        <v>0.60609999999999997</v>
      </c>
      <c r="J604" s="285"/>
      <c r="K604" s="260">
        <v>0.63</v>
      </c>
      <c r="L604" s="261"/>
      <c r="M604" s="293">
        <f t="shared" si="384"/>
        <v>0.61990000000000001</v>
      </c>
      <c r="N604" s="293">
        <f t="shared" si="385"/>
        <v>0.5988</v>
      </c>
      <c r="O604" s="293">
        <f t="shared" si="386"/>
        <v>0.60609999999999997</v>
      </c>
      <c r="P604" s="293">
        <f t="shared" si="387"/>
        <v>0.63</v>
      </c>
      <c r="Q604" s="257"/>
      <c r="R604" s="265">
        <f t="shared" si="388"/>
        <v>0.61370000000000002</v>
      </c>
      <c r="S604" s="266">
        <f>IF(R604&gt;=1,1,0)</f>
        <v>0</v>
      </c>
      <c r="T604" s="266">
        <f t="shared" si="314"/>
        <v>0</v>
      </c>
      <c r="BG604" s="266">
        <f>IF(R604&gt;=2,1,0)</f>
        <v>0</v>
      </c>
      <c r="BH604" s="266">
        <f t="shared" si="308"/>
        <v>0</v>
      </c>
    </row>
    <row r="605" spans="1:60" ht="17.45" customHeight="1" x14ac:dyDescent="0.25">
      <c r="A605" s="257">
        <f t="shared" si="361"/>
        <v>8</v>
      </c>
      <c r="B605" s="257">
        <f t="shared" si="362"/>
        <v>2019</v>
      </c>
      <c r="C605" s="435">
        <f t="shared" si="336"/>
        <v>43701</v>
      </c>
      <c r="D605" s="434"/>
      <c r="E605" s="439">
        <v>0.96599999999999997</v>
      </c>
      <c r="F605" s="434"/>
      <c r="G605" s="438">
        <v>1.091</v>
      </c>
      <c r="H605" s="436"/>
      <c r="I605" s="437"/>
      <c r="J605" s="439">
        <v>0.9083</v>
      </c>
      <c r="K605" s="434"/>
      <c r="L605" s="436">
        <v>1.006</v>
      </c>
      <c r="M605" s="440">
        <f t="shared" si="384"/>
        <v>0.96599999999999997</v>
      </c>
      <c r="N605" s="440">
        <f t="shared" si="385"/>
        <v>1.091</v>
      </c>
      <c r="O605" s="440">
        <f t="shared" si="386"/>
        <v>0.9083</v>
      </c>
      <c r="P605" s="440">
        <f t="shared" si="387"/>
        <v>1.006</v>
      </c>
      <c r="Q605" s="442">
        <f>AVERAGE(M605:P605)</f>
        <v>0.99282500000000007</v>
      </c>
      <c r="R605" s="442"/>
      <c r="S605" s="443">
        <f>IF(Q605&gt;=1,1,0)</f>
        <v>0</v>
      </c>
      <c r="T605" s="443">
        <f t="shared" si="314"/>
        <v>0</v>
      </c>
      <c r="BG605" s="311">
        <f>IF(Q605&gt;=2,1,0)</f>
        <v>0</v>
      </c>
      <c r="BH605" s="311">
        <f t="shared" si="308"/>
        <v>0</v>
      </c>
    </row>
    <row r="606" spans="1:60" ht="17.45" customHeight="1" x14ac:dyDescent="0.25">
      <c r="A606" s="257">
        <f t="shared" si="361"/>
        <v>8</v>
      </c>
      <c r="B606" s="257">
        <f t="shared" si="362"/>
        <v>2019</v>
      </c>
      <c r="C606" s="435">
        <f t="shared" si="336"/>
        <v>43702</v>
      </c>
      <c r="D606" s="434">
        <v>0.64590000000000003</v>
      </c>
      <c r="E606" s="439"/>
      <c r="F606" s="434"/>
      <c r="G606" s="438"/>
      <c r="H606" s="436">
        <v>0.70009999999999994</v>
      </c>
      <c r="I606" s="437">
        <v>0.58109999999999995</v>
      </c>
      <c r="J606" s="439"/>
      <c r="K606" s="434">
        <v>0.59340000000000004</v>
      </c>
      <c r="L606" s="436"/>
      <c r="M606" s="440">
        <f t="shared" si="384"/>
        <v>0.64590000000000003</v>
      </c>
      <c r="N606" s="440">
        <f t="shared" si="385"/>
        <v>0.70009999999999994</v>
      </c>
      <c r="O606" s="440">
        <f t="shared" si="386"/>
        <v>0.58109999999999995</v>
      </c>
      <c r="P606" s="440">
        <f t="shared" si="387"/>
        <v>0.59340000000000004</v>
      </c>
      <c r="Q606" s="442">
        <f>AVERAGE(M606:P606)</f>
        <v>0.63012500000000005</v>
      </c>
      <c r="R606" s="442"/>
      <c r="S606" s="443">
        <f>IF(Q606&gt;=1,1,0)</f>
        <v>0</v>
      </c>
      <c r="T606" s="443">
        <f t="shared" si="314"/>
        <v>0</v>
      </c>
      <c r="BG606" s="311">
        <f>IF(Q606&gt;=2,1,0)</f>
        <v>0</v>
      </c>
      <c r="BH606" s="311">
        <f t="shared" si="308"/>
        <v>0</v>
      </c>
    </row>
    <row r="607" spans="1:60" ht="17.45" customHeight="1" x14ac:dyDescent="0.25">
      <c r="A607" s="257">
        <f t="shared" si="361"/>
        <v>8</v>
      </c>
      <c r="B607" s="257">
        <f t="shared" si="362"/>
        <v>2019</v>
      </c>
      <c r="C607" s="8">
        <f t="shared" si="336"/>
        <v>43703</v>
      </c>
      <c r="D607" s="260"/>
      <c r="E607" s="285">
        <v>0.90969999999999995</v>
      </c>
      <c r="F607" s="260"/>
      <c r="G607" s="262">
        <v>0.84279999999999999</v>
      </c>
      <c r="H607" s="261"/>
      <c r="I607" s="263"/>
      <c r="J607" s="285">
        <v>0.79020000000000001</v>
      </c>
      <c r="K607" s="260"/>
      <c r="L607" s="261">
        <v>0.81520000000000004</v>
      </c>
      <c r="M607" s="293">
        <f t="shared" ref="M607:M613" si="389">IFERROR(AVERAGE(D607:E607),"")</f>
        <v>0.90969999999999995</v>
      </c>
      <c r="N607" s="293">
        <f t="shared" ref="N607:N613" si="390">IFERROR(AVERAGE(F607:H607),"")</f>
        <v>0.84279999999999999</v>
      </c>
      <c r="O607" s="293">
        <f t="shared" ref="O607:O613" si="391">IFERROR(AVERAGE(I607:J607),"")</f>
        <v>0.79020000000000001</v>
      </c>
      <c r="P607" s="293">
        <f t="shared" ref="P607:P613" si="392">IFERROR(AVERAGE(K607:L607),"")</f>
        <v>0.81520000000000004</v>
      </c>
      <c r="Q607" s="257"/>
      <c r="R607" s="265">
        <f t="shared" ref="R607:R611" si="393">AVERAGE(M607:P607)</f>
        <v>0.83947499999999997</v>
      </c>
      <c r="S607" s="266">
        <f>IF(R607&gt;=1,1,0)</f>
        <v>0</v>
      </c>
      <c r="T607" s="266">
        <f t="shared" si="314"/>
        <v>0</v>
      </c>
      <c r="BG607" s="266">
        <f>IF(R607&gt;=2,1,0)</f>
        <v>0</v>
      </c>
      <c r="BH607" s="266">
        <f t="shared" si="308"/>
        <v>0</v>
      </c>
    </row>
    <row r="608" spans="1:60" ht="17.45" customHeight="1" x14ac:dyDescent="0.25">
      <c r="A608" s="257">
        <f t="shared" si="361"/>
        <v>8</v>
      </c>
      <c r="B608" s="257">
        <f t="shared" si="362"/>
        <v>2019</v>
      </c>
      <c r="C608" s="8">
        <f t="shared" si="336"/>
        <v>43704</v>
      </c>
      <c r="D608" s="275">
        <v>1.081</v>
      </c>
      <c r="E608" s="286"/>
      <c r="F608" s="275">
        <v>0.998</v>
      </c>
      <c r="G608" s="277"/>
      <c r="H608" s="276">
        <v>0.96799999999999997</v>
      </c>
      <c r="I608" s="278">
        <v>0.90200000000000002</v>
      </c>
      <c r="J608" s="286"/>
      <c r="K608" s="275">
        <v>1.0629999999999999</v>
      </c>
      <c r="L608" s="276"/>
      <c r="M608" s="293">
        <f t="shared" si="389"/>
        <v>1.081</v>
      </c>
      <c r="N608" s="293">
        <f t="shared" si="390"/>
        <v>0.98299999999999998</v>
      </c>
      <c r="O608" s="293">
        <f t="shared" si="391"/>
        <v>0.90200000000000002</v>
      </c>
      <c r="P608" s="293">
        <f t="shared" si="392"/>
        <v>1.0629999999999999</v>
      </c>
      <c r="Q608" s="257"/>
      <c r="R608" s="265">
        <f t="shared" si="393"/>
        <v>1.00725</v>
      </c>
      <c r="S608" s="266">
        <f>IF(R608&gt;=1,1,0)</f>
        <v>1</v>
      </c>
      <c r="T608" s="266">
        <f t="shared" si="314"/>
        <v>1</v>
      </c>
      <c r="BG608" s="266">
        <f>IF(R608&gt;=2,1,0)</f>
        <v>0</v>
      </c>
      <c r="BH608" s="266">
        <f t="shared" si="308"/>
        <v>0</v>
      </c>
    </row>
    <row r="609" spans="1:60" ht="17.45" customHeight="1" x14ac:dyDescent="0.25">
      <c r="A609" s="257">
        <f t="shared" si="361"/>
        <v>8</v>
      </c>
      <c r="B609" s="257">
        <f t="shared" si="362"/>
        <v>2019</v>
      </c>
      <c r="C609" s="8">
        <f t="shared" si="336"/>
        <v>43705</v>
      </c>
      <c r="D609" s="260"/>
      <c r="E609" s="285">
        <v>1.073</v>
      </c>
      <c r="F609" s="260"/>
      <c r="G609" s="262">
        <v>0.95099999999999996</v>
      </c>
      <c r="H609" s="261"/>
      <c r="I609" s="263"/>
      <c r="J609" s="285">
        <v>0.85040000000000004</v>
      </c>
      <c r="K609" s="260"/>
      <c r="L609" s="261">
        <v>0.98199999999999998</v>
      </c>
      <c r="M609" s="293">
        <f t="shared" si="389"/>
        <v>1.073</v>
      </c>
      <c r="N609" s="293">
        <f t="shared" si="390"/>
        <v>0.95099999999999996</v>
      </c>
      <c r="O609" s="293">
        <f t="shared" si="391"/>
        <v>0.85040000000000004</v>
      </c>
      <c r="P609" s="293">
        <f t="shared" si="392"/>
        <v>0.98199999999999998</v>
      </c>
      <c r="Q609" s="257"/>
      <c r="R609" s="265">
        <f t="shared" si="393"/>
        <v>0.96409999999999996</v>
      </c>
      <c r="S609" s="266">
        <f>IF(R609&gt;=1,1,0)</f>
        <v>0</v>
      </c>
      <c r="T609" s="266">
        <f t="shared" si="314"/>
        <v>0</v>
      </c>
      <c r="BG609" s="266">
        <f>IF(R609&gt;=2,1,0)</f>
        <v>0</v>
      </c>
      <c r="BH609" s="266">
        <f t="shared" si="308"/>
        <v>0</v>
      </c>
    </row>
    <row r="610" spans="1:60" ht="17.45" customHeight="1" x14ac:dyDescent="0.25">
      <c r="A610" s="257">
        <f t="shared" si="361"/>
        <v>8</v>
      </c>
      <c r="B610" s="257">
        <f t="shared" si="362"/>
        <v>2019</v>
      </c>
      <c r="C610" s="8">
        <f t="shared" si="336"/>
        <v>43706</v>
      </c>
      <c r="D610" s="260">
        <v>1.075</v>
      </c>
      <c r="E610" s="285"/>
      <c r="F610" s="260">
        <v>1.2829999999999999</v>
      </c>
      <c r="G610" s="262"/>
      <c r="H610" s="261"/>
      <c r="I610" s="263">
        <v>1.103</v>
      </c>
      <c r="J610" s="285"/>
      <c r="K610" s="260">
        <v>1.218</v>
      </c>
      <c r="L610" s="261"/>
      <c r="M610" s="293">
        <f t="shared" si="389"/>
        <v>1.075</v>
      </c>
      <c r="N610" s="293">
        <f t="shared" si="390"/>
        <v>1.2829999999999999</v>
      </c>
      <c r="O610" s="293">
        <f t="shared" si="391"/>
        <v>1.103</v>
      </c>
      <c r="P610" s="293">
        <f t="shared" si="392"/>
        <v>1.218</v>
      </c>
      <c r="Q610" s="257"/>
      <c r="R610" s="265">
        <f t="shared" si="393"/>
        <v>1.1697499999999998</v>
      </c>
      <c r="S610" s="266">
        <f>IF(R610&gt;=1,1,0)</f>
        <v>1</v>
      </c>
      <c r="T610" s="266">
        <f t="shared" si="314"/>
        <v>1</v>
      </c>
      <c r="U610" s="299" t="s">
        <v>60</v>
      </c>
      <c r="V610" s="299">
        <v>2019</v>
      </c>
      <c r="W610" s="300"/>
      <c r="X610" s="300"/>
      <c r="Y610" s="300"/>
      <c r="BG610" s="266">
        <f>IF(R610&gt;=2,1,0)</f>
        <v>0</v>
      </c>
      <c r="BH610" s="266">
        <f t="shared" si="308"/>
        <v>0</v>
      </c>
    </row>
    <row r="611" spans="1:60" ht="17.45" customHeight="1" x14ac:dyDescent="0.25">
      <c r="A611" s="257">
        <f t="shared" si="361"/>
        <v>8</v>
      </c>
      <c r="B611" s="257">
        <f t="shared" si="362"/>
        <v>2019</v>
      </c>
      <c r="C611" s="8">
        <f t="shared" si="336"/>
        <v>43707</v>
      </c>
      <c r="D611" s="260"/>
      <c r="E611" s="285">
        <v>1.1200000000000001</v>
      </c>
      <c r="F611" s="260"/>
      <c r="G611" s="262">
        <v>1.097</v>
      </c>
      <c r="H611" s="261"/>
      <c r="I611" s="263"/>
      <c r="J611" s="285">
        <v>0.97709999999999997</v>
      </c>
      <c r="K611" s="260"/>
      <c r="L611" s="261">
        <v>1.04</v>
      </c>
      <c r="M611" s="293">
        <f t="shared" si="389"/>
        <v>1.1200000000000001</v>
      </c>
      <c r="N611" s="293">
        <f t="shared" si="390"/>
        <v>1.097</v>
      </c>
      <c r="O611" s="293">
        <f t="shared" si="391"/>
        <v>0.97709999999999997</v>
      </c>
      <c r="P611" s="293">
        <f t="shared" si="392"/>
        <v>1.04</v>
      </c>
      <c r="Q611" s="257"/>
      <c r="R611" s="265">
        <f t="shared" si="393"/>
        <v>1.0585249999999999</v>
      </c>
      <c r="S611" s="266">
        <f>IF(R611&gt;=1,1,0)</f>
        <v>1</v>
      </c>
      <c r="T611" s="266">
        <f t="shared" si="314"/>
        <v>2</v>
      </c>
      <c r="U611" s="301" t="s">
        <v>35</v>
      </c>
      <c r="V611" s="301" t="s">
        <v>1</v>
      </c>
      <c r="W611" s="301" t="s">
        <v>2</v>
      </c>
      <c r="X611" s="301" t="s">
        <v>9</v>
      </c>
      <c r="Y611" s="301" t="s">
        <v>12</v>
      </c>
      <c r="BG611" s="266">
        <f>IF(R611&gt;=2,1,0)</f>
        <v>0</v>
      </c>
      <c r="BH611" s="266">
        <f t="shared" si="308"/>
        <v>0</v>
      </c>
    </row>
    <row r="612" spans="1:60" ht="17.45" customHeight="1" x14ac:dyDescent="0.25">
      <c r="A612" s="257">
        <f t="shared" si="361"/>
        <v>8</v>
      </c>
      <c r="B612" s="257">
        <f t="shared" si="362"/>
        <v>2019</v>
      </c>
      <c r="C612" s="435">
        <f t="shared" si="336"/>
        <v>43708</v>
      </c>
      <c r="D612" s="434">
        <v>1.016</v>
      </c>
      <c r="E612" s="439"/>
      <c r="F612" s="434"/>
      <c r="G612" s="438"/>
      <c r="H612" s="436">
        <v>1.054</v>
      </c>
      <c r="I612" s="437">
        <v>0.92800000000000005</v>
      </c>
      <c r="J612" s="439"/>
      <c r="K612" s="434">
        <v>1.008</v>
      </c>
      <c r="L612" s="436"/>
      <c r="M612" s="440">
        <f t="shared" si="389"/>
        <v>1.016</v>
      </c>
      <c r="N612" s="440">
        <f t="shared" si="390"/>
        <v>1.054</v>
      </c>
      <c r="O612" s="440">
        <f t="shared" si="391"/>
        <v>0.92800000000000005</v>
      </c>
      <c r="P612" s="440">
        <f t="shared" si="392"/>
        <v>1.008</v>
      </c>
      <c r="Q612" s="442">
        <f>AVERAGE(M612:P612)</f>
        <v>1.0015000000000001</v>
      </c>
      <c r="R612" s="442"/>
      <c r="S612" s="443">
        <f>IF(Q612&gt;=1,1,0)</f>
        <v>1</v>
      </c>
      <c r="T612" s="443">
        <f t="shared" si="314"/>
        <v>3</v>
      </c>
      <c r="U612" s="302" t="s">
        <v>58</v>
      </c>
      <c r="V612" s="303">
        <f>AVERAGE(D582:E612)</f>
        <v>0.99222580645161318</v>
      </c>
      <c r="W612" s="303">
        <f>AVERAGE(F582:H612)</f>
        <v>1.0531138888888891</v>
      </c>
      <c r="X612" s="303">
        <f>AVERAGE(I582:J612)</f>
        <v>0.89271290322580665</v>
      </c>
      <c r="Y612" s="303">
        <f>AVERAGE(K582:L612)</f>
        <v>0.97637096774193544</v>
      </c>
      <c r="BG612" s="311">
        <f>IF(Q612&gt;=2,1,0)</f>
        <v>0</v>
      </c>
      <c r="BH612" s="311">
        <f t="shared" si="308"/>
        <v>0</v>
      </c>
    </row>
    <row r="613" spans="1:60" ht="17.45" customHeight="1" x14ac:dyDescent="0.25">
      <c r="A613" s="257">
        <f t="shared" si="361"/>
        <v>9</v>
      </c>
      <c r="B613" s="257">
        <f t="shared" si="362"/>
        <v>2019</v>
      </c>
      <c r="C613" s="435">
        <f t="shared" si="336"/>
        <v>43709</v>
      </c>
      <c r="D613" s="434"/>
      <c r="E613" s="439">
        <v>1.3919999999999999</v>
      </c>
      <c r="F613" s="434"/>
      <c r="G613" s="438">
        <v>1.2170000000000001</v>
      </c>
      <c r="H613" s="436"/>
      <c r="I613" s="437"/>
      <c r="J613" s="439">
        <v>0.98670000000000002</v>
      </c>
      <c r="K613" s="434"/>
      <c r="L613" s="436">
        <v>1.165</v>
      </c>
      <c r="M613" s="440">
        <f t="shared" si="389"/>
        <v>1.3919999999999999</v>
      </c>
      <c r="N613" s="440">
        <f t="shared" si="390"/>
        <v>1.2170000000000001</v>
      </c>
      <c r="O613" s="440">
        <f t="shared" si="391"/>
        <v>0.98670000000000002</v>
      </c>
      <c r="P613" s="440">
        <f t="shared" si="392"/>
        <v>1.165</v>
      </c>
      <c r="Q613" s="442">
        <f>AVERAGE(M613:P613)</f>
        <v>1.190175</v>
      </c>
      <c r="R613" s="442"/>
      <c r="S613" s="443">
        <f>IF(Q613&gt;=1,1,0)</f>
        <v>1</v>
      </c>
      <c r="T613" s="443">
        <f t="shared" si="314"/>
        <v>4</v>
      </c>
      <c r="U613" s="302" t="s">
        <v>59</v>
      </c>
      <c r="V613" s="303">
        <f>MAX(D582:E612)</f>
        <v>1.468</v>
      </c>
      <c r="W613" s="303">
        <f>MAX(F582:H612)</f>
        <v>1.6519999999999999</v>
      </c>
      <c r="X613" s="303">
        <f>MAX(I582:J612)</f>
        <v>1.3859999999999999</v>
      </c>
      <c r="Y613" s="303">
        <f>MAX(K582:L612)</f>
        <v>1.5049999999999999</v>
      </c>
      <c r="BG613" s="311">
        <f>IF(Q613&gt;=2,1,0)</f>
        <v>0</v>
      </c>
      <c r="BH613" s="311">
        <f t="shared" si="308"/>
        <v>0</v>
      </c>
    </row>
    <row r="614" spans="1:60" ht="17.45" customHeight="1" thickBot="1" x14ac:dyDescent="0.3">
      <c r="A614" s="257">
        <f t="shared" si="361"/>
        <v>9</v>
      </c>
      <c r="B614" s="257">
        <f t="shared" si="362"/>
        <v>2019</v>
      </c>
      <c r="C614" s="8">
        <f t="shared" si="336"/>
        <v>43710</v>
      </c>
      <c r="D614" s="275"/>
      <c r="E614" s="286"/>
      <c r="F614" s="275">
        <v>0.74</v>
      </c>
      <c r="G614" s="277"/>
      <c r="H614" s="276">
        <v>0.76100000000000001</v>
      </c>
      <c r="I614" s="278">
        <v>0.70199999999999996</v>
      </c>
      <c r="J614" s="286"/>
      <c r="K614" s="275">
        <v>0.78200000000000003</v>
      </c>
      <c r="L614" s="276"/>
      <c r="M614" s="288"/>
      <c r="N614" s="293">
        <f t="shared" ref="N614:N617" si="394">IFERROR(AVERAGE(F614:H614),"")</f>
        <v>0.75049999999999994</v>
      </c>
      <c r="O614" s="293">
        <f t="shared" ref="O614:O617" si="395">IFERROR(AVERAGE(I614:J614),"")</f>
        <v>0.70199999999999996</v>
      </c>
      <c r="P614" s="293">
        <f t="shared" ref="P614:P617" si="396">IFERROR(AVERAGE(K614:L614),"")</f>
        <v>0.78200000000000003</v>
      </c>
      <c r="Q614" s="257"/>
      <c r="R614" s="265">
        <f t="shared" ref="R614:R617" si="397">AVERAGE(M614:P614)</f>
        <v>0.74483333333333324</v>
      </c>
      <c r="S614" s="266">
        <f>IF(R614&gt;=1,1,0)</f>
        <v>0</v>
      </c>
      <c r="T614" s="266">
        <f t="shared" si="314"/>
        <v>0</v>
      </c>
      <c r="U614" s="304" t="s">
        <v>126</v>
      </c>
      <c r="V614" s="305">
        <f>COUNTIF(D582:E612,"&gt;=2.5")</f>
        <v>0</v>
      </c>
      <c r="W614" s="305">
        <f>COUNTIF(F582:G612,"&gt;=2.5")</f>
        <v>0</v>
      </c>
      <c r="X614" s="305">
        <f>COUNTIF(I582:J612,"&gt;=2.5")</f>
        <v>0</v>
      </c>
      <c r="Y614" s="305">
        <f>COUNTIF(I582:J612,"&gt;=2.5")</f>
        <v>0</v>
      </c>
      <c r="BG614" s="266">
        <f>IF(R614&gt;=2,1,0)</f>
        <v>0</v>
      </c>
      <c r="BH614" s="266">
        <f t="shared" si="308"/>
        <v>0</v>
      </c>
    </row>
    <row r="615" spans="1:60" ht="17.45" customHeight="1" thickBot="1" x14ac:dyDescent="0.3">
      <c r="A615" s="257">
        <f t="shared" si="361"/>
        <v>9</v>
      </c>
      <c r="B615" s="257">
        <f t="shared" si="362"/>
        <v>2019</v>
      </c>
      <c r="C615" s="8">
        <f t="shared" si="336"/>
        <v>43711</v>
      </c>
      <c r="D615" s="260"/>
      <c r="E615" s="285">
        <v>1.0409999999999999</v>
      </c>
      <c r="F615" s="260"/>
      <c r="G615" s="262">
        <v>1.8129999999999999</v>
      </c>
      <c r="H615" s="261"/>
      <c r="I615" s="263"/>
      <c r="J615" s="285">
        <v>1.512</v>
      </c>
      <c r="K615" s="260"/>
      <c r="L615" s="261">
        <v>1.0549999999999999</v>
      </c>
      <c r="M615" s="293">
        <f t="shared" ref="M615:M617" si="398">IFERROR(AVERAGE(D615:E615),"")</f>
        <v>1.0409999999999999</v>
      </c>
      <c r="N615" s="293">
        <f t="shared" si="394"/>
        <v>1.8129999999999999</v>
      </c>
      <c r="O615" s="293">
        <f t="shared" si="395"/>
        <v>1.512</v>
      </c>
      <c r="P615" s="293">
        <f t="shared" si="396"/>
        <v>1.0549999999999999</v>
      </c>
      <c r="Q615" s="257"/>
      <c r="R615" s="265">
        <f t="shared" si="397"/>
        <v>1.3552499999999998</v>
      </c>
      <c r="S615" s="266">
        <f>IF(R615&gt;=1,1,0)</f>
        <v>1</v>
      </c>
      <c r="T615" s="266">
        <f t="shared" si="314"/>
        <v>1</v>
      </c>
      <c r="Y615" s="136">
        <f>AVERAGE(V612:Y612)</f>
        <v>0.97860589157706102</v>
      </c>
      <c r="BG615" s="266">
        <f>IF(R615&gt;=2,1,0)</f>
        <v>0</v>
      </c>
      <c r="BH615" s="266">
        <f t="shared" si="308"/>
        <v>0</v>
      </c>
    </row>
    <row r="616" spans="1:60" ht="17.45" customHeight="1" x14ac:dyDescent="0.25">
      <c r="A616" s="257">
        <f t="shared" si="361"/>
        <v>9</v>
      </c>
      <c r="B616" s="257">
        <f t="shared" si="362"/>
        <v>2019</v>
      </c>
      <c r="C616" s="8">
        <f t="shared" si="336"/>
        <v>43712</v>
      </c>
      <c r="D616" s="260">
        <v>1.288</v>
      </c>
      <c r="E616" s="285"/>
      <c r="F616" s="260">
        <v>1.524</v>
      </c>
      <c r="G616" s="262"/>
      <c r="H616" s="261"/>
      <c r="I616" s="263">
        <v>1.425</v>
      </c>
      <c r="J616" s="285"/>
      <c r="K616" s="260">
        <v>1.3939999999999999</v>
      </c>
      <c r="L616" s="261"/>
      <c r="M616" s="293">
        <f t="shared" si="398"/>
        <v>1.288</v>
      </c>
      <c r="N616" s="293">
        <f t="shared" si="394"/>
        <v>1.524</v>
      </c>
      <c r="O616" s="293">
        <f t="shared" si="395"/>
        <v>1.425</v>
      </c>
      <c r="P616" s="293">
        <f t="shared" si="396"/>
        <v>1.3939999999999999</v>
      </c>
      <c r="Q616" s="257"/>
      <c r="R616" s="265">
        <f t="shared" si="397"/>
        <v>1.4077500000000001</v>
      </c>
      <c r="S616" s="266">
        <f>IF(R616&gt;=1,1,0)</f>
        <v>1</v>
      </c>
      <c r="T616" s="266">
        <f t="shared" si="314"/>
        <v>2</v>
      </c>
      <c r="BG616" s="266">
        <f>IF(R616&gt;=2,1,0)</f>
        <v>0</v>
      </c>
      <c r="BH616" s="266">
        <f t="shared" si="308"/>
        <v>0</v>
      </c>
    </row>
    <row r="617" spans="1:60" ht="17.45" customHeight="1" x14ac:dyDescent="0.25">
      <c r="A617" s="257">
        <f t="shared" si="361"/>
        <v>9</v>
      </c>
      <c r="B617" s="257">
        <f t="shared" si="362"/>
        <v>2019</v>
      </c>
      <c r="C617" s="8">
        <f t="shared" si="336"/>
        <v>43713</v>
      </c>
      <c r="D617" s="260"/>
      <c r="E617" s="285">
        <v>1.306</v>
      </c>
      <c r="F617" s="260"/>
      <c r="G617" s="262">
        <v>1.468</v>
      </c>
      <c r="H617" s="261"/>
      <c r="I617" s="263"/>
      <c r="J617" s="285">
        <v>1.2649999999999999</v>
      </c>
      <c r="K617" s="260"/>
      <c r="L617" s="261">
        <v>1.2569999999999999</v>
      </c>
      <c r="M617" s="293">
        <f t="shared" si="398"/>
        <v>1.306</v>
      </c>
      <c r="N617" s="293">
        <f t="shared" si="394"/>
        <v>1.468</v>
      </c>
      <c r="O617" s="293">
        <f t="shared" si="395"/>
        <v>1.2649999999999999</v>
      </c>
      <c r="P617" s="293">
        <f t="shared" si="396"/>
        <v>1.2569999999999999</v>
      </c>
      <c r="Q617" s="257"/>
      <c r="R617" s="265">
        <f t="shared" si="397"/>
        <v>1.3239999999999998</v>
      </c>
      <c r="S617" s="266">
        <f>IF(R617&gt;=1,1,0)</f>
        <v>1</v>
      </c>
      <c r="T617" s="266">
        <f t="shared" si="314"/>
        <v>3</v>
      </c>
      <c r="BG617" s="266">
        <f>IF(R617&gt;=2,1,0)</f>
        <v>0</v>
      </c>
      <c r="BH617" s="266">
        <f t="shared" si="308"/>
        <v>0</v>
      </c>
    </row>
    <row r="618" spans="1:60" ht="17.45" customHeight="1" x14ac:dyDescent="0.25">
      <c r="A618" s="257">
        <f t="shared" si="361"/>
        <v>9</v>
      </c>
      <c r="B618" s="257">
        <f t="shared" si="362"/>
        <v>2019</v>
      </c>
      <c r="C618" s="8">
        <f t="shared" si="336"/>
        <v>43714</v>
      </c>
      <c r="D618" s="260">
        <v>1.0029999999999999</v>
      </c>
      <c r="E618" s="285"/>
      <c r="F618" s="260"/>
      <c r="G618" s="262"/>
      <c r="H618" s="261">
        <v>1.056</v>
      </c>
      <c r="I618" s="263">
        <v>1.038</v>
      </c>
      <c r="J618" s="285"/>
      <c r="K618" s="260">
        <v>1.0529999999999999</v>
      </c>
      <c r="L618" s="261"/>
      <c r="M618" s="293">
        <f t="shared" ref="M618:M623" si="399">IFERROR(AVERAGE(D618:E618),"")</f>
        <v>1.0029999999999999</v>
      </c>
      <c r="N618" s="293">
        <f t="shared" ref="N618:N623" si="400">IFERROR(AVERAGE(F618:H618),"")</f>
        <v>1.056</v>
      </c>
      <c r="O618" s="293">
        <f t="shared" ref="O618:O623" si="401">IFERROR(AVERAGE(I618:J618),"")</f>
        <v>1.038</v>
      </c>
      <c r="P618" s="293">
        <f t="shared" ref="P618:P623" si="402">IFERROR(AVERAGE(K618:L618),"")</f>
        <v>1.0529999999999999</v>
      </c>
      <c r="Q618" s="257"/>
      <c r="R618" s="265">
        <f t="shared" ref="R618" si="403">AVERAGE(M618:P618)</f>
        <v>1.0375000000000001</v>
      </c>
      <c r="S618" s="266">
        <f>IF(R618&gt;=1,1,0)</f>
        <v>1</v>
      </c>
      <c r="T618" s="266">
        <f t="shared" si="314"/>
        <v>4</v>
      </c>
      <c r="BG618" s="266">
        <f>IF(R618&gt;=2,1,0)</f>
        <v>0</v>
      </c>
      <c r="BH618" s="266">
        <f t="shared" si="308"/>
        <v>0</v>
      </c>
    </row>
    <row r="619" spans="1:60" ht="17.45" customHeight="1" x14ac:dyDescent="0.25">
      <c r="A619" s="257">
        <f t="shared" si="361"/>
        <v>9</v>
      </c>
      <c r="B619" s="257">
        <f t="shared" si="362"/>
        <v>2019</v>
      </c>
      <c r="C619" s="435">
        <f t="shared" si="336"/>
        <v>43715</v>
      </c>
      <c r="D619" s="434"/>
      <c r="E619" s="439">
        <v>1.012</v>
      </c>
      <c r="F619" s="434"/>
      <c r="G619" s="438">
        <v>1.044</v>
      </c>
      <c r="H619" s="436"/>
      <c r="I619" s="437"/>
      <c r="J619" s="439">
        <v>0.82509999999999994</v>
      </c>
      <c r="K619" s="434"/>
      <c r="L619" s="436">
        <v>1.014</v>
      </c>
      <c r="M619" s="440">
        <f t="shared" si="399"/>
        <v>1.012</v>
      </c>
      <c r="N619" s="440">
        <f t="shared" si="400"/>
        <v>1.044</v>
      </c>
      <c r="O619" s="440">
        <f t="shared" si="401"/>
        <v>0.82509999999999994</v>
      </c>
      <c r="P619" s="440">
        <f t="shared" si="402"/>
        <v>1.014</v>
      </c>
      <c r="Q619" s="442">
        <f>AVERAGE(M619:P619)</f>
        <v>0.97377500000000006</v>
      </c>
      <c r="R619" s="442"/>
      <c r="S619" s="443">
        <f>IF(Q619&gt;=1,1,0)</f>
        <v>0</v>
      </c>
      <c r="T619" s="443">
        <f t="shared" si="314"/>
        <v>0</v>
      </c>
      <c r="BG619" s="311">
        <f>IF(Q619&gt;=2,1,0)</f>
        <v>0</v>
      </c>
      <c r="BH619" s="311">
        <f t="shared" si="308"/>
        <v>0</v>
      </c>
    </row>
    <row r="620" spans="1:60" ht="17.45" customHeight="1" x14ac:dyDescent="0.25">
      <c r="A620" s="257">
        <f t="shared" si="361"/>
        <v>9</v>
      </c>
      <c r="B620" s="257">
        <f t="shared" si="362"/>
        <v>2019</v>
      </c>
      <c r="C620" s="435">
        <f t="shared" si="336"/>
        <v>43716</v>
      </c>
      <c r="D620" s="434">
        <v>0.60399999999999998</v>
      </c>
      <c r="E620" s="439"/>
      <c r="F620" s="434">
        <v>0.55600000000000005</v>
      </c>
      <c r="G620" s="438"/>
      <c r="H620" s="436">
        <v>0.57399999999999995</v>
      </c>
      <c r="I620" s="437">
        <v>0.49299999999999999</v>
      </c>
      <c r="J620" s="439"/>
      <c r="K620" s="434">
        <v>0.53300000000000003</v>
      </c>
      <c r="L620" s="436"/>
      <c r="M620" s="440">
        <f t="shared" si="399"/>
        <v>0.60399999999999998</v>
      </c>
      <c r="N620" s="440">
        <f t="shared" si="400"/>
        <v>0.56499999999999995</v>
      </c>
      <c r="O620" s="440">
        <f t="shared" si="401"/>
        <v>0.49299999999999999</v>
      </c>
      <c r="P620" s="440">
        <f t="shared" si="402"/>
        <v>0.53300000000000003</v>
      </c>
      <c r="Q620" s="442">
        <f>AVERAGE(M620:P620)</f>
        <v>0.54874999999999996</v>
      </c>
      <c r="R620" s="442"/>
      <c r="S620" s="443">
        <f>IF(Q620&gt;=1,1,0)</f>
        <v>0</v>
      </c>
      <c r="T620" s="443">
        <f t="shared" si="314"/>
        <v>0</v>
      </c>
      <c r="BG620" s="311">
        <f>IF(Q620&gt;=2,1,0)</f>
        <v>0</v>
      </c>
      <c r="BH620" s="311">
        <f t="shared" si="308"/>
        <v>0</v>
      </c>
    </row>
    <row r="621" spans="1:60" ht="17.45" customHeight="1" x14ac:dyDescent="0.25">
      <c r="A621" s="257">
        <f t="shared" si="361"/>
        <v>9</v>
      </c>
      <c r="B621" s="257">
        <f t="shared" si="362"/>
        <v>2019</v>
      </c>
      <c r="C621" s="8">
        <f t="shared" si="336"/>
        <v>43717</v>
      </c>
      <c r="D621" s="260"/>
      <c r="E621" s="285">
        <v>1.337</v>
      </c>
      <c r="F621" s="260"/>
      <c r="G621" s="262">
        <v>1.0609999999999999</v>
      </c>
      <c r="H621" s="261"/>
      <c r="I621" s="263"/>
      <c r="J621" s="285">
        <v>0.9486</v>
      </c>
      <c r="K621" s="260"/>
      <c r="L621" s="261">
        <v>1.2090000000000001</v>
      </c>
      <c r="M621" s="293">
        <f t="shared" si="399"/>
        <v>1.337</v>
      </c>
      <c r="N621" s="293">
        <f t="shared" si="400"/>
        <v>1.0609999999999999</v>
      </c>
      <c r="O621" s="293">
        <f t="shared" si="401"/>
        <v>0.9486</v>
      </c>
      <c r="P621" s="293">
        <f t="shared" si="402"/>
        <v>1.2090000000000001</v>
      </c>
      <c r="Q621" s="257"/>
      <c r="R621" s="265">
        <f t="shared" ref="R621:R623" si="404">AVERAGE(M621:P621)</f>
        <v>1.1389</v>
      </c>
      <c r="S621" s="266">
        <f>IF(R621&gt;=1,1,0)</f>
        <v>1</v>
      </c>
      <c r="T621" s="266">
        <f t="shared" si="314"/>
        <v>1</v>
      </c>
      <c r="BG621" s="266">
        <f>IF(R621&gt;=2,1,0)</f>
        <v>0</v>
      </c>
      <c r="BH621" s="266">
        <f t="shared" si="308"/>
        <v>0</v>
      </c>
    </row>
    <row r="622" spans="1:60" ht="17.45" customHeight="1" x14ac:dyDescent="0.25">
      <c r="A622" s="257">
        <f t="shared" si="361"/>
        <v>9</v>
      </c>
      <c r="B622" s="257">
        <f t="shared" si="362"/>
        <v>2019</v>
      </c>
      <c r="C622" s="8">
        <f t="shared" si="336"/>
        <v>43718</v>
      </c>
      <c r="D622" s="260">
        <v>0.57820000000000005</v>
      </c>
      <c r="E622" s="285"/>
      <c r="F622" s="260">
        <v>0.58250000000000002</v>
      </c>
      <c r="G622" s="262"/>
      <c r="H622" s="261"/>
      <c r="I622" s="263">
        <v>0.71550000000000002</v>
      </c>
      <c r="J622" s="285"/>
      <c r="K622" s="260">
        <v>0.64700000000000002</v>
      </c>
      <c r="L622" s="261"/>
      <c r="M622" s="293">
        <f t="shared" si="399"/>
        <v>0.57820000000000005</v>
      </c>
      <c r="N622" s="293">
        <f t="shared" si="400"/>
        <v>0.58250000000000002</v>
      </c>
      <c r="O622" s="293">
        <f t="shared" si="401"/>
        <v>0.71550000000000002</v>
      </c>
      <c r="P622" s="293">
        <f t="shared" si="402"/>
        <v>0.64700000000000002</v>
      </c>
      <c r="Q622" s="257"/>
      <c r="R622" s="265">
        <f t="shared" si="404"/>
        <v>0.63080000000000003</v>
      </c>
      <c r="S622" s="266">
        <f>IF(R622&gt;=1,1,0)</f>
        <v>0</v>
      </c>
      <c r="T622" s="266">
        <f t="shared" si="314"/>
        <v>0</v>
      </c>
      <c r="BG622" s="266">
        <f>IF(R622&gt;=2,1,0)</f>
        <v>0</v>
      </c>
      <c r="BH622" s="266">
        <f t="shared" si="308"/>
        <v>0</v>
      </c>
    </row>
    <row r="623" spans="1:60" ht="17.45" customHeight="1" x14ac:dyDescent="0.25">
      <c r="A623" s="257">
        <f t="shared" si="361"/>
        <v>9</v>
      </c>
      <c r="B623" s="257">
        <f t="shared" si="362"/>
        <v>2019</v>
      </c>
      <c r="C623" s="8">
        <f t="shared" si="336"/>
        <v>43719</v>
      </c>
      <c r="D623" s="260"/>
      <c r="E623" s="285">
        <v>0.69110000000000005</v>
      </c>
      <c r="F623" s="260"/>
      <c r="G623" s="262">
        <v>0.76539999999999997</v>
      </c>
      <c r="H623" s="261"/>
      <c r="I623" s="263"/>
      <c r="J623" s="285">
        <v>0.68510000000000004</v>
      </c>
      <c r="K623" s="260"/>
      <c r="L623" s="261">
        <v>0.66769999999999996</v>
      </c>
      <c r="M623" s="293">
        <f t="shared" si="399"/>
        <v>0.69110000000000005</v>
      </c>
      <c r="N623" s="293">
        <f t="shared" si="400"/>
        <v>0.76539999999999997</v>
      </c>
      <c r="O623" s="293">
        <f t="shared" si="401"/>
        <v>0.68510000000000004</v>
      </c>
      <c r="P623" s="293">
        <f t="shared" si="402"/>
        <v>0.66769999999999996</v>
      </c>
      <c r="Q623" s="257"/>
      <c r="R623" s="265">
        <f t="shared" si="404"/>
        <v>0.70232500000000009</v>
      </c>
      <c r="S623" s="266">
        <f>IF(R623&gt;=1,1,0)</f>
        <v>0</v>
      </c>
      <c r="T623" s="266">
        <f t="shared" si="314"/>
        <v>0</v>
      </c>
      <c r="BG623" s="266">
        <f>IF(R623&gt;=2,1,0)</f>
        <v>0</v>
      </c>
      <c r="BH623" s="266">
        <f t="shared" si="308"/>
        <v>0</v>
      </c>
    </row>
    <row r="624" spans="1:60" ht="17.45" customHeight="1" x14ac:dyDescent="0.25">
      <c r="A624" s="257">
        <f t="shared" si="361"/>
        <v>9</v>
      </c>
      <c r="B624" s="257">
        <f t="shared" si="362"/>
        <v>2019</v>
      </c>
      <c r="C624" s="8">
        <f t="shared" si="336"/>
        <v>43720</v>
      </c>
      <c r="D624" s="260">
        <v>1.1299999999999999</v>
      </c>
      <c r="E624" s="285"/>
      <c r="F624" s="260"/>
      <c r="G624" s="262"/>
      <c r="H624" s="261">
        <v>1.272</v>
      </c>
      <c r="I624" s="263">
        <v>1.25</v>
      </c>
      <c r="J624" s="285"/>
      <c r="K624" s="260">
        <v>1.3360000000000001</v>
      </c>
      <c r="L624" s="261"/>
      <c r="M624" s="293">
        <f t="shared" ref="M624:M627" si="405">IFERROR(AVERAGE(D624:E624),"")</f>
        <v>1.1299999999999999</v>
      </c>
      <c r="N624" s="293">
        <f t="shared" ref="N624:N627" si="406">IFERROR(AVERAGE(F624:H624),"")</f>
        <v>1.272</v>
      </c>
      <c r="O624" s="293">
        <f t="shared" ref="O624:O627" si="407">IFERROR(AVERAGE(I624:J624),"")</f>
        <v>1.25</v>
      </c>
      <c r="P624" s="293">
        <f t="shared" ref="P624:P627" si="408">IFERROR(AVERAGE(K624:L624),"")</f>
        <v>1.3360000000000001</v>
      </c>
      <c r="Q624" s="257"/>
      <c r="R624" s="265">
        <f t="shared" ref="R624:R625" si="409">AVERAGE(M624:P624)</f>
        <v>1.2470000000000001</v>
      </c>
      <c r="S624" s="266">
        <f>IF(R624&gt;=1,1,0)</f>
        <v>1</v>
      </c>
      <c r="T624" s="266">
        <f t="shared" si="314"/>
        <v>1</v>
      </c>
      <c r="BG624" s="266">
        <f>IF(R624&gt;=2,1,0)</f>
        <v>0</v>
      </c>
      <c r="BH624" s="266">
        <f t="shared" si="308"/>
        <v>0</v>
      </c>
    </row>
    <row r="625" spans="1:60" ht="17.45" customHeight="1" x14ac:dyDescent="0.25">
      <c r="A625" s="257">
        <f t="shared" si="361"/>
        <v>9</v>
      </c>
      <c r="B625" s="257">
        <f t="shared" si="362"/>
        <v>2019</v>
      </c>
      <c r="C625" s="8">
        <f t="shared" si="336"/>
        <v>43721</v>
      </c>
      <c r="D625" s="260"/>
      <c r="E625" s="285">
        <v>1.2869999999999999</v>
      </c>
      <c r="F625" s="260"/>
      <c r="G625" s="262">
        <v>1.7529999999999999</v>
      </c>
      <c r="H625" s="261"/>
      <c r="I625" s="263"/>
      <c r="J625" s="285">
        <v>1.1499999999999999</v>
      </c>
      <c r="K625" s="260"/>
      <c r="L625" s="261">
        <v>1.2609999999999999</v>
      </c>
      <c r="M625" s="293">
        <f t="shared" si="405"/>
        <v>1.2869999999999999</v>
      </c>
      <c r="N625" s="293">
        <f t="shared" si="406"/>
        <v>1.7529999999999999</v>
      </c>
      <c r="O625" s="293">
        <f t="shared" si="407"/>
        <v>1.1499999999999999</v>
      </c>
      <c r="P625" s="293">
        <f t="shared" si="408"/>
        <v>1.2609999999999999</v>
      </c>
      <c r="Q625" s="257"/>
      <c r="R625" s="265">
        <f t="shared" si="409"/>
        <v>1.3627499999999999</v>
      </c>
      <c r="S625" s="266">
        <f>IF(R625&gt;=1,1,0)</f>
        <v>1</v>
      </c>
      <c r="T625" s="266">
        <f t="shared" si="314"/>
        <v>2</v>
      </c>
      <c r="BG625" s="266">
        <f>IF(R625&gt;=2,1,0)</f>
        <v>0</v>
      </c>
      <c r="BH625" s="266">
        <f t="shared" si="308"/>
        <v>0</v>
      </c>
    </row>
    <row r="626" spans="1:60" ht="17.45" customHeight="1" x14ac:dyDescent="0.25">
      <c r="A626" s="257">
        <f t="shared" si="361"/>
        <v>9</v>
      </c>
      <c r="B626" s="257">
        <f t="shared" si="362"/>
        <v>2019</v>
      </c>
      <c r="C626" s="435">
        <f t="shared" si="336"/>
        <v>43722</v>
      </c>
      <c r="D626" s="434">
        <v>1.5289999999999999</v>
      </c>
      <c r="E626" s="439"/>
      <c r="F626" s="434">
        <v>1.5109999999999999</v>
      </c>
      <c r="G626" s="438"/>
      <c r="H626" s="436">
        <v>1.3640000000000001</v>
      </c>
      <c r="I626" s="437">
        <v>1.262</v>
      </c>
      <c r="J626" s="439"/>
      <c r="K626" s="434">
        <v>1.3660000000000001</v>
      </c>
      <c r="L626" s="436"/>
      <c r="M626" s="440">
        <f t="shared" si="405"/>
        <v>1.5289999999999999</v>
      </c>
      <c r="N626" s="440">
        <f t="shared" si="406"/>
        <v>1.4375</v>
      </c>
      <c r="O626" s="440">
        <f t="shared" si="407"/>
        <v>1.262</v>
      </c>
      <c r="P626" s="440">
        <f t="shared" si="408"/>
        <v>1.3660000000000001</v>
      </c>
      <c r="Q626" s="442">
        <f>AVERAGE(M626:P626)</f>
        <v>1.398625</v>
      </c>
      <c r="R626" s="442"/>
      <c r="S626" s="443">
        <f>IF(Q626&gt;=1,1,0)</f>
        <v>1</v>
      </c>
      <c r="T626" s="443">
        <f t="shared" si="314"/>
        <v>3</v>
      </c>
      <c r="BG626" s="311">
        <f>IF(Q626&gt;=2,1,0)</f>
        <v>0</v>
      </c>
      <c r="BH626" s="311">
        <f t="shared" si="308"/>
        <v>0</v>
      </c>
    </row>
    <row r="627" spans="1:60" ht="17.45" customHeight="1" x14ac:dyDescent="0.25">
      <c r="A627" s="257">
        <f t="shared" si="361"/>
        <v>9</v>
      </c>
      <c r="B627" s="257">
        <f t="shared" si="362"/>
        <v>2019</v>
      </c>
      <c r="C627" s="435">
        <f t="shared" si="336"/>
        <v>43723</v>
      </c>
      <c r="D627" s="434"/>
      <c r="E627" s="439">
        <v>0.87019999999999997</v>
      </c>
      <c r="F627" s="434"/>
      <c r="G627" s="438">
        <v>0.89090000000000003</v>
      </c>
      <c r="H627" s="436"/>
      <c r="I627" s="437"/>
      <c r="J627" s="439">
        <v>0.80700000000000005</v>
      </c>
      <c r="K627" s="434"/>
      <c r="L627" s="436">
        <v>0.96860000000000002</v>
      </c>
      <c r="M627" s="440">
        <f t="shared" si="405"/>
        <v>0.87019999999999997</v>
      </c>
      <c r="N627" s="440">
        <f t="shared" si="406"/>
        <v>0.89090000000000003</v>
      </c>
      <c r="O627" s="440">
        <f t="shared" si="407"/>
        <v>0.80700000000000005</v>
      </c>
      <c r="P627" s="440">
        <f t="shared" si="408"/>
        <v>0.96860000000000002</v>
      </c>
      <c r="Q627" s="442">
        <f>AVERAGE(M627:P627)</f>
        <v>0.88417499999999993</v>
      </c>
      <c r="R627" s="442"/>
      <c r="S627" s="443">
        <f>IF(Q627&gt;=1,1,0)</f>
        <v>0</v>
      </c>
      <c r="T627" s="443">
        <f t="shared" si="314"/>
        <v>0</v>
      </c>
      <c r="BG627" s="311">
        <f>IF(Q627&gt;=2,1,0)</f>
        <v>0</v>
      </c>
      <c r="BH627" s="311">
        <f t="shared" si="308"/>
        <v>0</v>
      </c>
    </row>
    <row r="628" spans="1:60" ht="17.45" customHeight="1" x14ac:dyDescent="0.25">
      <c r="A628" s="257">
        <f t="shared" si="361"/>
        <v>9</v>
      </c>
      <c r="B628" s="257">
        <f t="shared" si="362"/>
        <v>2019</v>
      </c>
      <c r="C628" s="8">
        <f t="shared" si="336"/>
        <v>43724</v>
      </c>
      <c r="D628" s="260">
        <v>0.85899999999999999</v>
      </c>
      <c r="E628" s="285"/>
      <c r="F628" s="260">
        <v>0.79600000000000004</v>
      </c>
      <c r="G628" s="262"/>
      <c r="H628" s="261"/>
      <c r="I628" s="263">
        <v>0.75800000000000001</v>
      </c>
      <c r="J628" s="285"/>
      <c r="K628" s="260">
        <v>0.80500000000000005</v>
      </c>
      <c r="L628" s="261"/>
      <c r="M628" s="293">
        <f t="shared" ref="M628:M634" si="410">IFERROR(AVERAGE(D628:E628),"")</f>
        <v>0.85899999999999999</v>
      </c>
      <c r="N628" s="293">
        <f t="shared" ref="N628:N634" si="411">IFERROR(AVERAGE(F628:H628),"")</f>
        <v>0.79600000000000004</v>
      </c>
      <c r="O628" s="293">
        <f t="shared" ref="O628:O634" si="412">IFERROR(AVERAGE(I628:J628),"")</f>
        <v>0.75800000000000001</v>
      </c>
      <c r="P628" s="293">
        <f t="shared" ref="P628:P634" si="413">IFERROR(AVERAGE(K628:L628),"")</f>
        <v>0.80500000000000005</v>
      </c>
      <c r="Q628" s="257"/>
      <c r="R628" s="265">
        <f t="shared" ref="R628:R632" si="414">AVERAGE(M628:P628)</f>
        <v>0.8045000000000001</v>
      </c>
      <c r="S628" s="266">
        <f>IF(R628&gt;=1,1,0)</f>
        <v>0</v>
      </c>
      <c r="T628" s="266">
        <f t="shared" si="314"/>
        <v>0</v>
      </c>
      <c r="BG628" s="266">
        <f>IF(R628&gt;=2,1,0)</f>
        <v>0</v>
      </c>
      <c r="BH628" s="266">
        <f t="shared" si="308"/>
        <v>0</v>
      </c>
    </row>
    <row r="629" spans="1:60" ht="17.45" customHeight="1" x14ac:dyDescent="0.25">
      <c r="A629" s="257">
        <f t="shared" si="361"/>
        <v>9</v>
      </c>
      <c r="B629" s="257">
        <f t="shared" si="362"/>
        <v>2019</v>
      </c>
      <c r="C629" s="8">
        <f t="shared" si="336"/>
        <v>43725</v>
      </c>
      <c r="D629" s="260"/>
      <c r="E629" s="285">
        <v>2.125</v>
      </c>
      <c r="F629" s="260"/>
      <c r="G629" s="262">
        <v>1.839</v>
      </c>
      <c r="H629" s="261"/>
      <c r="I629" s="263"/>
      <c r="J629" s="285">
        <v>1.6879999999999999</v>
      </c>
      <c r="K629" s="260"/>
      <c r="L629" s="261">
        <v>0.79679999999999995</v>
      </c>
      <c r="M629" s="293">
        <f t="shared" si="410"/>
        <v>2.125</v>
      </c>
      <c r="N629" s="293">
        <f t="shared" si="411"/>
        <v>1.839</v>
      </c>
      <c r="O629" s="293">
        <f t="shared" si="412"/>
        <v>1.6879999999999999</v>
      </c>
      <c r="P629" s="293">
        <f t="shared" si="413"/>
        <v>0.79679999999999995</v>
      </c>
      <c r="Q629" s="257"/>
      <c r="R629" s="265">
        <f t="shared" si="414"/>
        <v>1.6122000000000001</v>
      </c>
      <c r="S629" s="266">
        <f>IF(R629&gt;=1,1,0)</f>
        <v>1</v>
      </c>
      <c r="T629" s="266">
        <f t="shared" si="314"/>
        <v>1</v>
      </c>
      <c r="BG629" s="266">
        <f>IF(R629&gt;=2,1,0)</f>
        <v>0</v>
      </c>
      <c r="BH629" s="266">
        <f t="shared" si="308"/>
        <v>0</v>
      </c>
    </row>
    <row r="630" spans="1:60" ht="17.45" customHeight="1" x14ac:dyDescent="0.25">
      <c r="A630" s="257">
        <f t="shared" si="361"/>
        <v>9</v>
      </c>
      <c r="B630" s="257">
        <f t="shared" si="362"/>
        <v>2019</v>
      </c>
      <c r="C630" s="8">
        <f t="shared" si="336"/>
        <v>43726</v>
      </c>
      <c r="D630" s="260">
        <v>0.77210000000000001</v>
      </c>
      <c r="E630" s="285"/>
      <c r="F630" s="260"/>
      <c r="G630" s="262"/>
      <c r="H630" s="261">
        <v>0.66300000000000003</v>
      </c>
      <c r="I630" s="263">
        <v>0.71630000000000005</v>
      </c>
      <c r="J630" s="285"/>
      <c r="K630" s="260">
        <v>0.75229999999999997</v>
      </c>
      <c r="L630" s="261"/>
      <c r="M630" s="293">
        <f t="shared" si="410"/>
        <v>0.77210000000000001</v>
      </c>
      <c r="N630" s="293">
        <f t="shared" si="411"/>
        <v>0.66300000000000003</v>
      </c>
      <c r="O630" s="293">
        <f t="shared" si="412"/>
        <v>0.71630000000000005</v>
      </c>
      <c r="P630" s="293">
        <f t="shared" si="413"/>
        <v>0.75229999999999997</v>
      </c>
      <c r="Q630" s="257"/>
      <c r="R630" s="265">
        <f t="shared" si="414"/>
        <v>0.72592500000000004</v>
      </c>
      <c r="S630" s="266">
        <f>IF(R630&gt;=1,1,0)</f>
        <v>0</v>
      </c>
      <c r="T630" s="266">
        <f t="shared" si="314"/>
        <v>0</v>
      </c>
      <c r="BG630" s="266">
        <f>IF(R630&gt;=2,1,0)</f>
        <v>0</v>
      </c>
      <c r="BH630" s="266">
        <f t="shared" ref="BH630:BH693" si="415">IF(BG630=0,0,BG630+BH629)</f>
        <v>0</v>
      </c>
    </row>
    <row r="631" spans="1:60" ht="17.45" customHeight="1" x14ac:dyDescent="0.25">
      <c r="A631" s="257">
        <f t="shared" si="361"/>
        <v>9</v>
      </c>
      <c r="B631" s="257">
        <f t="shared" si="362"/>
        <v>2019</v>
      </c>
      <c r="C631" s="8">
        <f t="shared" si="336"/>
        <v>43727</v>
      </c>
      <c r="D631" s="260"/>
      <c r="E631" s="285">
        <v>0.63390000000000002</v>
      </c>
      <c r="F631" s="260"/>
      <c r="G631" s="262">
        <v>0.65820000000000001</v>
      </c>
      <c r="H631" s="261"/>
      <c r="I631" s="263"/>
      <c r="J631" s="285">
        <v>0.53769999999999996</v>
      </c>
      <c r="K631" s="260"/>
      <c r="L631" s="261">
        <v>0.54469999999999996</v>
      </c>
      <c r="M631" s="293">
        <f t="shared" si="410"/>
        <v>0.63390000000000002</v>
      </c>
      <c r="N631" s="293">
        <f t="shared" si="411"/>
        <v>0.65820000000000001</v>
      </c>
      <c r="O631" s="293">
        <f t="shared" si="412"/>
        <v>0.53769999999999996</v>
      </c>
      <c r="P631" s="293">
        <f t="shared" si="413"/>
        <v>0.54469999999999996</v>
      </c>
      <c r="Q631" s="257"/>
      <c r="R631" s="265">
        <f t="shared" si="414"/>
        <v>0.59362500000000007</v>
      </c>
      <c r="S631" s="266">
        <f>IF(R631&gt;=1,1,0)</f>
        <v>0</v>
      </c>
      <c r="T631" s="266">
        <f t="shared" si="314"/>
        <v>0</v>
      </c>
      <c r="BG631" s="266">
        <f>IF(R631&gt;=2,1,0)</f>
        <v>0</v>
      </c>
      <c r="BH631" s="266">
        <f t="shared" si="415"/>
        <v>0</v>
      </c>
    </row>
    <row r="632" spans="1:60" ht="17.45" customHeight="1" x14ac:dyDescent="0.25">
      <c r="A632" s="257">
        <f t="shared" si="361"/>
        <v>9</v>
      </c>
      <c r="B632" s="257">
        <f t="shared" si="362"/>
        <v>2019</v>
      </c>
      <c r="C632" s="8">
        <f t="shared" si="336"/>
        <v>43728</v>
      </c>
      <c r="D632" s="275">
        <v>0.58399999999999996</v>
      </c>
      <c r="E632" s="286"/>
      <c r="F632" s="275">
        <v>0.69599999999999995</v>
      </c>
      <c r="G632" s="277"/>
      <c r="H632" s="276">
        <v>0.73399999999999999</v>
      </c>
      <c r="I632" s="278">
        <v>0.64700000000000002</v>
      </c>
      <c r="J632" s="286"/>
      <c r="K632" s="275">
        <v>0.64500000000000002</v>
      </c>
      <c r="L632" s="276"/>
      <c r="M632" s="293">
        <f t="shared" si="410"/>
        <v>0.58399999999999996</v>
      </c>
      <c r="N632" s="293">
        <f t="shared" si="411"/>
        <v>0.71499999999999997</v>
      </c>
      <c r="O632" s="293">
        <f t="shared" si="412"/>
        <v>0.64700000000000002</v>
      </c>
      <c r="P632" s="293">
        <f t="shared" si="413"/>
        <v>0.64500000000000002</v>
      </c>
      <c r="Q632" s="257"/>
      <c r="R632" s="265">
        <f t="shared" si="414"/>
        <v>0.64775000000000005</v>
      </c>
      <c r="S632" s="266">
        <f>IF(R632&gt;=1,1,0)</f>
        <v>0</v>
      </c>
      <c r="T632" s="266">
        <f t="shared" ref="T632" si="416">IF(S632=0,0,S632+T631)</f>
        <v>0</v>
      </c>
      <c r="BG632" s="266">
        <f>IF(R632&gt;=2,1,0)</f>
        <v>0</v>
      </c>
      <c r="BH632" s="266">
        <f t="shared" si="415"/>
        <v>0</v>
      </c>
    </row>
    <row r="633" spans="1:60" ht="17.45" customHeight="1" x14ac:dyDescent="0.25">
      <c r="A633" s="257">
        <f t="shared" si="361"/>
        <v>9</v>
      </c>
      <c r="B633" s="257">
        <f t="shared" si="362"/>
        <v>2019</v>
      </c>
      <c r="C633" s="435">
        <f t="shared" si="336"/>
        <v>43729</v>
      </c>
      <c r="D633" s="434"/>
      <c r="E633" s="439">
        <v>1.5189999999999999</v>
      </c>
      <c r="F633" s="434"/>
      <c r="G633" s="438">
        <v>1.7090000000000001</v>
      </c>
      <c r="H633" s="436"/>
      <c r="I633" s="437"/>
      <c r="J633" s="439">
        <v>1.264</v>
      </c>
      <c r="K633" s="434"/>
      <c r="L633" s="436">
        <v>1.536</v>
      </c>
      <c r="M633" s="440">
        <f t="shared" si="410"/>
        <v>1.5189999999999999</v>
      </c>
      <c r="N633" s="440">
        <f t="shared" si="411"/>
        <v>1.7090000000000001</v>
      </c>
      <c r="O633" s="440">
        <f t="shared" si="412"/>
        <v>1.264</v>
      </c>
      <c r="P633" s="440">
        <f t="shared" si="413"/>
        <v>1.536</v>
      </c>
      <c r="Q633" s="442">
        <f>AVERAGE(M633:P633)</f>
        <v>1.5070000000000001</v>
      </c>
      <c r="R633" s="442"/>
      <c r="S633" s="443">
        <f>IF(Q633&gt;=1,1,0)</f>
        <v>1</v>
      </c>
      <c r="T633" s="443">
        <v>0</v>
      </c>
      <c r="BG633" s="311">
        <f>IF(Q633&gt;=2,1,0)</f>
        <v>0</v>
      </c>
      <c r="BH633" s="311">
        <f t="shared" si="415"/>
        <v>0</v>
      </c>
    </row>
    <row r="634" spans="1:60" ht="17.45" customHeight="1" x14ac:dyDescent="0.25">
      <c r="A634" s="257">
        <f t="shared" si="361"/>
        <v>9</v>
      </c>
      <c r="B634" s="257">
        <f t="shared" si="362"/>
        <v>2019</v>
      </c>
      <c r="C634" s="435">
        <f t="shared" si="336"/>
        <v>43730</v>
      </c>
      <c r="D634" s="434">
        <v>1.0820000000000001</v>
      </c>
      <c r="E634" s="439"/>
      <c r="F634" s="434">
        <v>0.95</v>
      </c>
      <c r="G634" s="438"/>
      <c r="H634" s="436"/>
      <c r="I634" s="437">
        <v>0.84299999999999997</v>
      </c>
      <c r="J634" s="439"/>
      <c r="K634" s="434">
        <v>0.90900000000000003</v>
      </c>
      <c r="L634" s="436"/>
      <c r="M634" s="440">
        <f t="shared" si="410"/>
        <v>1.0820000000000001</v>
      </c>
      <c r="N634" s="440">
        <f t="shared" si="411"/>
        <v>0.95</v>
      </c>
      <c r="O634" s="440">
        <f t="shared" si="412"/>
        <v>0.84299999999999997</v>
      </c>
      <c r="P634" s="440">
        <f t="shared" si="413"/>
        <v>0.90900000000000003</v>
      </c>
      <c r="Q634" s="442">
        <f>AVERAGE(M634:P634)</f>
        <v>0.94599999999999995</v>
      </c>
      <c r="R634" s="442"/>
      <c r="S634" s="443">
        <f>IF(Q634&gt;=1,1,0)</f>
        <v>0</v>
      </c>
      <c r="T634" s="443">
        <f t="shared" ref="T634:T644" si="417">IF(S634=0,0,S634+T633)</f>
        <v>0</v>
      </c>
      <c r="BG634" s="311">
        <f>IF(Q634&gt;=2,1,0)</f>
        <v>0</v>
      </c>
      <c r="BH634" s="311">
        <f t="shared" si="415"/>
        <v>0</v>
      </c>
    </row>
    <row r="635" spans="1:60" ht="17.45" customHeight="1" x14ac:dyDescent="0.25">
      <c r="A635" s="257">
        <f t="shared" si="361"/>
        <v>9</v>
      </c>
      <c r="B635" s="257">
        <f t="shared" si="362"/>
        <v>2019</v>
      </c>
      <c r="C635" s="8">
        <f t="shared" si="336"/>
        <v>43731</v>
      </c>
      <c r="D635" s="260"/>
      <c r="E635" s="285">
        <v>1.1379999999999999</v>
      </c>
      <c r="F635" s="260"/>
      <c r="G635" s="262">
        <v>1.2789999999999999</v>
      </c>
      <c r="H635" s="261"/>
      <c r="I635" s="263"/>
      <c r="J635" s="285">
        <v>0.92810000000000004</v>
      </c>
      <c r="K635" s="260"/>
      <c r="L635" s="261">
        <v>1.1020000000000001</v>
      </c>
      <c r="M635" s="293">
        <f t="shared" ref="M635:M641" si="418">IFERROR(AVERAGE(D635:E635),"")</f>
        <v>1.1379999999999999</v>
      </c>
      <c r="N635" s="293">
        <f t="shared" ref="N635:N641" si="419">IFERROR(AVERAGE(F635:H635),"")</f>
        <v>1.2789999999999999</v>
      </c>
      <c r="O635" s="293">
        <f t="shared" ref="O635:O641" si="420">IFERROR(AVERAGE(I635:J635),"")</f>
        <v>0.92810000000000004</v>
      </c>
      <c r="P635" s="293">
        <f t="shared" ref="P635:P641" si="421">IFERROR(AVERAGE(K635:L635),"")</f>
        <v>1.1020000000000001</v>
      </c>
      <c r="Q635" s="257"/>
      <c r="R635" s="265">
        <f t="shared" ref="R635:R639" si="422">AVERAGE(M635:P635)</f>
        <v>1.111775</v>
      </c>
      <c r="S635" s="266">
        <f>IF(R635&gt;=1,1,0)</f>
        <v>1</v>
      </c>
      <c r="T635" s="266">
        <f t="shared" si="417"/>
        <v>1</v>
      </c>
      <c r="BG635" s="266">
        <f>IF(R635&gt;=2,1,0)</f>
        <v>0</v>
      </c>
      <c r="BH635" s="266">
        <f t="shared" si="415"/>
        <v>0</v>
      </c>
    </row>
    <row r="636" spans="1:60" ht="17.45" customHeight="1" x14ac:dyDescent="0.25">
      <c r="A636" s="257">
        <f t="shared" si="361"/>
        <v>9</v>
      </c>
      <c r="B636" s="257">
        <f t="shared" si="362"/>
        <v>2019</v>
      </c>
      <c r="C636" s="8">
        <f t="shared" si="336"/>
        <v>43732</v>
      </c>
      <c r="D636" s="260">
        <v>1.1160000000000001</v>
      </c>
      <c r="E636" s="285"/>
      <c r="F636" s="260"/>
      <c r="G636" s="262"/>
      <c r="H636" s="261">
        <v>1.0920000000000001</v>
      </c>
      <c r="I636" s="263">
        <v>1.204</v>
      </c>
      <c r="J636" s="285"/>
      <c r="K636" s="260">
        <v>1.236</v>
      </c>
      <c r="L636" s="261"/>
      <c r="M636" s="293">
        <f t="shared" si="418"/>
        <v>1.1160000000000001</v>
      </c>
      <c r="N636" s="293">
        <f t="shared" si="419"/>
        <v>1.0920000000000001</v>
      </c>
      <c r="O636" s="293">
        <f t="shared" si="420"/>
        <v>1.204</v>
      </c>
      <c r="P636" s="293">
        <f t="shared" si="421"/>
        <v>1.236</v>
      </c>
      <c r="Q636" s="257"/>
      <c r="R636" s="265">
        <f t="shared" si="422"/>
        <v>1.1619999999999999</v>
      </c>
      <c r="S636" s="266">
        <f>IF(R636&gt;=1,1,0)</f>
        <v>1</v>
      </c>
      <c r="T636" s="266">
        <f t="shared" si="417"/>
        <v>2</v>
      </c>
      <c r="BG636" s="266">
        <f>IF(R636&gt;=2,1,0)</f>
        <v>0</v>
      </c>
      <c r="BH636" s="266">
        <f t="shared" si="415"/>
        <v>0</v>
      </c>
    </row>
    <row r="637" spans="1:60" ht="17.45" customHeight="1" x14ac:dyDescent="0.25">
      <c r="A637" s="257">
        <f t="shared" si="361"/>
        <v>9</v>
      </c>
      <c r="B637" s="257">
        <f t="shared" si="362"/>
        <v>2019</v>
      </c>
      <c r="C637" s="8">
        <f t="shared" si="336"/>
        <v>43733</v>
      </c>
      <c r="D637" s="260"/>
      <c r="E637" s="285">
        <v>1.292</v>
      </c>
      <c r="F637" s="260"/>
      <c r="G637" s="262">
        <v>1.18</v>
      </c>
      <c r="H637" s="261"/>
      <c r="I637" s="263"/>
      <c r="J637" s="285">
        <v>1.048</v>
      </c>
      <c r="K637" s="260"/>
      <c r="L637" s="261">
        <v>1.071</v>
      </c>
      <c r="M637" s="293">
        <f t="shared" si="418"/>
        <v>1.292</v>
      </c>
      <c r="N637" s="293">
        <f t="shared" si="419"/>
        <v>1.18</v>
      </c>
      <c r="O637" s="293">
        <f t="shared" si="420"/>
        <v>1.048</v>
      </c>
      <c r="P637" s="293">
        <f t="shared" si="421"/>
        <v>1.071</v>
      </c>
      <c r="Q637" s="257"/>
      <c r="R637" s="265">
        <f t="shared" si="422"/>
        <v>1.14775</v>
      </c>
      <c r="S637" s="266">
        <f>IF(R637&gt;=1,1,0)</f>
        <v>1</v>
      </c>
      <c r="T637" s="266">
        <f t="shared" si="417"/>
        <v>3</v>
      </c>
      <c r="BG637" s="266">
        <f>IF(R637&gt;=2,1,0)</f>
        <v>0</v>
      </c>
      <c r="BH637" s="266">
        <f t="shared" si="415"/>
        <v>0</v>
      </c>
    </row>
    <row r="638" spans="1:60" ht="17.45" customHeight="1" x14ac:dyDescent="0.25">
      <c r="A638" s="257">
        <f t="shared" si="361"/>
        <v>9</v>
      </c>
      <c r="B638" s="257">
        <f t="shared" si="362"/>
        <v>2019</v>
      </c>
      <c r="C638" s="8">
        <f t="shared" si="336"/>
        <v>43734</v>
      </c>
      <c r="D638" s="275">
        <v>0.54</v>
      </c>
      <c r="E638" s="286"/>
      <c r="F638" s="275">
        <v>0.44</v>
      </c>
      <c r="G638" s="277"/>
      <c r="H638" s="276">
        <v>0.44800000000000001</v>
      </c>
      <c r="I638" s="278">
        <v>0.43099999999999999</v>
      </c>
      <c r="J638" s="286"/>
      <c r="K638" s="275">
        <v>0.47799999999999998</v>
      </c>
      <c r="L638" s="276"/>
      <c r="M638" s="293">
        <f t="shared" si="418"/>
        <v>0.54</v>
      </c>
      <c r="N638" s="293">
        <f t="shared" si="419"/>
        <v>0.44400000000000001</v>
      </c>
      <c r="O638" s="293">
        <f t="shared" si="420"/>
        <v>0.43099999999999999</v>
      </c>
      <c r="P638" s="293">
        <f t="shared" si="421"/>
        <v>0.47799999999999998</v>
      </c>
      <c r="Q638" s="257"/>
      <c r="R638" s="265">
        <f t="shared" si="422"/>
        <v>0.47325</v>
      </c>
      <c r="S638" s="266">
        <f>IF(R638&gt;=1,1,0)</f>
        <v>0</v>
      </c>
      <c r="T638" s="266">
        <f t="shared" si="417"/>
        <v>0</v>
      </c>
      <c r="BG638" s="266">
        <f>IF(R638&gt;=2,1,0)</f>
        <v>0</v>
      </c>
      <c r="BH638" s="266">
        <f t="shared" si="415"/>
        <v>0</v>
      </c>
    </row>
    <row r="639" spans="1:60" ht="17.45" customHeight="1" x14ac:dyDescent="0.25">
      <c r="A639" s="257">
        <f t="shared" si="361"/>
        <v>9</v>
      </c>
      <c r="B639" s="257">
        <f t="shared" si="362"/>
        <v>2019</v>
      </c>
      <c r="C639" s="8">
        <f t="shared" si="336"/>
        <v>43735</v>
      </c>
      <c r="D639" s="260"/>
      <c r="E639" s="285">
        <v>0.45400000000000001</v>
      </c>
      <c r="F639" s="260"/>
      <c r="G639" s="262">
        <v>0.51800000000000002</v>
      </c>
      <c r="H639" s="261"/>
      <c r="I639" s="263"/>
      <c r="J639" s="285">
        <v>0.47799999999999998</v>
      </c>
      <c r="K639" s="260"/>
      <c r="L639" s="261">
        <v>1.1220000000000001</v>
      </c>
      <c r="M639" s="293">
        <f t="shared" si="418"/>
        <v>0.45400000000000001</v>
      </c>
      <c r="N639" s="293">
        <f t="shared" si="419"/>
        <v>0.51800000000000002</v>
      </c>
      <c r="O639" s="293">
        <f t="shared" si="420"/>
        <v>0.47799999999999998</v>
      </c>
      <c r="P639" s="293">
        <f t="shared" si="421"/>
        <v>1.1220000000000001</v>
      </c>
      <c r="Q639" s="257"/>
      <c r="R639" s="265">
        <f t="shared" si="422"/>
        <v>0.64300000000000002</v>
      </c>
      <c r="S639" s="266">
        <f>IF(R639&gt;=1,1,0)</f>
        <v>0</v>
      </c>
      <c r="T639" s="266">
        <f t="shared" si="417"/>
        <v>0</v>
      </c>
      <c r="BG639" s="266">
        <f>IF(R639&gt;=2,1,0)</f>
        <v>0</v>
      </c>
      <c r="BH639" s="266">
        <f t="shared" si="415"/>
        <v>0</v>
      </c>
    </row>
    <row r="640" spans="1:60" ht="17.45" customHeight="1" x14ac:dyDescent="0.25">
      <c r="A640" s="257">
        <f t="shared" si="361"/>
        <v>9</v>
      </c>
      <c r="B640" s="257">
        <f t="shared" si="362"/>
        <v>2019</v>
      </c>
      <c r="C640" s="435">
        <f t="shared" si="336"/>
        <v>43736</v>
      </c>
      <c r="D640" s="434">
        <v>0.23019999999999999</v>
      </c>
      <c r="E640" s="439"/>
      <c r="F640" s="434">
        <v>0.23880000000000001</v>
      </c>
      <c r="G640" s="438"/>
      <c r="H640" s="436"/>
      <c r="I640" s="437">
        <v>0.21210000000000001</v>
      </c>
      <c r="J640" s="439"/>
      <c r="K640" s="434">
        <v>0.26369999999999999</v>
      </c>
      <c r="L640" s="436"/>
      <c r="M640" s="440">
        <f t="shared" si="418"/>
        <v>0.23019999999999999</v>
      </c>
      <c r="N640" s="440">
        <f t="shared" si="419"/>
        <v>0.23880000000000001</v>
      </c>
      <c r="O640" s="440">
        <f t="shared" si="420"/>
        <v>0.21210000000000001</v>
      </c>
      <c r="P640" s="440">
        <f t="shared" si="421"/>
        <v>0.26369999999999999</v>
      </c>
      <c r="Q640" s="442">
        <f>AVERAGE(M640:P640)</f>
        <v>0.23620000000000002</v>
      </c>
      <c r="R640" s="442"/>
      <c r="S640" s="443">
        <f>IF(Q640&gt;=1,1,0)</f>
        <v>0</v>
      </c>
      <c r="T640" s="443">
        <f t="shared" si="417"/>
        <v>0</v>
      </c>
      <c r="BG640" s="311">
        <f>IF(Q640&gt;=2,1,0)</f>
        <v>0</v>
      </c>
      <c r="BH640" s="311">
        <f t="shared" si="415"/>
        <v>0</v>
      </c>
    </row>
    <row r="641" spans="1:60" ht="17.45" customHeight="1" x14ac:dyDescent="0.25">
      <c r="A641" s="257">
        <f t="shared" si="361"/>
        <v>9</v>
      </c>
      <c r="B641" s="257">
        <f t="shared" si="362"/>
        <v>2019</v>
      </c>
      <c r="C641" s="435">
        <f t="shared" si="336"/>
        <v>43737</v>
      </c>
      <c r="D641" s="434"/>
      <c r="E641" s="439">
        <v>0.28999999999999998</v>
      </c>
      <c r="F641" s="434"/>
      <c r="G641" s="438">
        <v>0.32779999999999998</v>
      </c>
      <c r="H641" s="436"/>
      <c r="I641" s="437"/>
      <c r="J641" s="439">
        <v>0.2175</v>
      </c>
      <c r="K641" s="434"/>
      <c r="L641" s="436">
        <v>0.3322</v>
      </c>
      <c r="M641" s="440">
        <f t="shared" si="418"/>
        <v>0.28999999999999998</v>
      </c>
      <c r="N641" s="440">
        <f t="shared" si="419"/>
        <v>0.32779999999999998</v>
      </c>
      <c r="O641" s="440">
        <f t="shared" si="420"/>
        <v>0.2175</v>
      </c>
      <c r="P641" s="440">
        <f t="shared" si="421"/>
        <v>0.3322</v>
      </c>
      <c r="Q641" s="442">
        <f>AVERAGE(M641:P641)</f>
        <v>0.291875</v>
      </c>
      <c r="R641" s="442"/>
      <c r="S641" s="443">
        <f>IF(Q641&gt;=1,1,0)</f>
        <v>0</v>
      </c>
      <c r="T641" s="443">
        <f t="shared" si="417"/>
        <v>0</v>
      </c>
      <c r="U641" s="299" t="s">
        <v>61</v>
      </c>
      <c r="V641" s="299">
        <v>2019</v>
      </c>
      <c r="W641" s="300"/>
      <c r="X641" s="300"/>
      <c r="Y641" s="300"/>
      <c r="BG641" s="311">
        <f>IF(Q641&gt;=2,1,0)</f>
        <v>0</v>
      </c>
      <c r="BH641" s="311">
        <f t="shared" si="415"/>
        <v>0</v>
      </c>
    </row>
    <row r="642" spans="1:60" ht="17.45" customHeight="1" x14ac:dyDescent="0.25">
      <c r="A642" s="257">
        <f t="shared" si="361"/>
        <v>9</v>
      </c>
      <c r="B642" s="257">
        <f t="shared" si="362"/>
        <v>2019</v>
      </c>
      <c r="C642" s="8">
        <f t="shared" si="336"/>
        <v>43738</v>
      </c>
      <c r="D642" s="260">
        <v>0.77090000000000003</v>
      </c>
      <c r="E642" s="285"/>
      <c r="F642" s="260"/>
      <c r="G642" s="262"/>
      <c r="H642" s="261">
        <v>0.67869999999999997</v>
      </c>
      <c r="I642" s="263">
        <v>0.77959999999999996</v>
      </c>
      <c r="J642" s="285"/>
      <c r="K642" s="260">
        <v>0.73029999999999995</v>
      </c>
      <c r="L642" s="261"/>
      <c r="M642" s="293">
        <f t="shared" ref="M642" si="423">IFERROR(AVERAGE(D642:E642),"")</f>
        <v>0.77090000000000003</v>
      </c>
      <c r="N642" s="293">
        <f t="shared" ref="N642" si="424">IFERROR(AVERAGE(F642:H642),"")</f>
        <v>0.67869999999999997</v>
      </c>
      <c r="O642" s="293">
        <f t="shared" ref="O642" si="425">IFERROR(AVERAGE(I642:J642),"")</f>
        <v>0.77959999999999996</v>
      </c>
      <c r="P642" s="293">
        <f t="shared" ref="P642" si="426">IFERROR(AVERAGE(K642:L642),"")</f>
        <v>0.73029999999999995</v>
      </c>
      <c r="Q642" s="257"/>
      <c r="R642" s="265">
        <f t="shared" ref="R642" si="427">AVERAGE(M642:P642)</f>
        <v>0.73987500000000006</v>
      </c>
      <c r="S642" s="266">
        <f>IF(R642&gt;=1,1,0)</f>
        <v>0</v>
      </c>
      <c r="T642" s="266">
        <f t="shared" si="417"/>
        <v>0</v>
      </c>
      <c r="U642" s="301" t="s">
        <v>35</v>
      </c>
      <c r="V642" s="301" t="s">
        <v>1</v>
      </c>
      <c r="W642" s="301" t="s">
        <v>2</v>
      </c>
      <c r="X642" s="301" t="s">
        <v>9</v>
      </c>
      <c r="Y642" s="301" t="s">
        <v>12</v>
      </c>
      <c r="BG642" s="266">
        <f>IF(R642&gt;=2,1,0)</f>
        <v>0</v>
      </c>
      <c r="BH642" s="266">
        <f t="shared" si="415"/>
        <v>0</v>
      </c>
    </row>
    <row r="643" spans="1:60" ht="17.45" customHeight="1" x14ac:dyDescent="0.25">
      <c r="A643" s="257">
        <f t="shared" si="361"/>
        <v>10</v>
      </c>
      <c r="B643" s="257">
        <f t="shared" si="362"/>
        <v>2019</v>
      </c>
      <c r="C643" s="8">
        <f t="shared" si="336"/>
        <v>43739</v>
      </c>
      <c r="D643" s="260"/>
      <c r="E643" s="285">
        <v>1.401</v>
      </c>
      <c r="F643" s="260"/>
      <c r="G643" s="262">
        <v>1.407</v>
      </c>
      <c r="H643" s="261"/>
      <c r="I643" s="263"/>
      <c r="J643" s="285">
        <v>1.3109999999999999</v>
      </c>
      <c r="K643" s="260"/>
      <c r="L643" s="261">
        <v>1.2869999999999999</v>
      </c>
      <c r="M643" s="293">
        <f t="shared" ref="M643:M649" si="428">IFERROR(AVERAGE(D643:E643),"")</f>
        <v>1.401</v>
      </c>
      <c r="N643" s="293">
        <f t="shared" ref="N643:N649" si="429">IFERROR(AVERAGE(F643:H643),"")</f>
        <v>1.407</v>
      </c>
      <c r="O643" s="293">
        <f t="shared" ref="O643:O649" si="430">IFERROR(AVERAGE(I643:J643),"")</f>
        <v>1.3109999999999999</v>
      </c>
      <c r="P643" s="293">
        <f t="shared" ref="P643:P649" si="431">IFERROR(AVERAGE(K643:L643),"")</f>
        <v>1.2869999999999999</v>
      </c>
      <c r="Q643" s="257"/>
      <c r="R643" s="265">
        <f t="shared" ref="R643:R646" si="432">AVERAGE(M643:P643)</f>
        <v>1.3514999999999999</v>
      </c>
      <c r="S643" s="266">
        <f>IF(R643&gt;=1,1,0)</f>
        <v>1</v>
      </c>
      <c r="T643" s="266">
        <f t="shared" si="417"/>
        <v>1</v>
      </c>
      <c r="U643" s="302" t="s">
        <v>58</v>
      </c>
      <c r="V643" s="303">
        <f>AVERAGE(D613:E642)</f>
        <v>0.98188275862068974</v>
      </c>
      <c r="W643" s="303">
        <f>AVERAGE(F613:H642)</f>
        <v>0.97715142857142856</v>
      </c>
      <c r="X643" s="303">
        <f>AVERAGE(I613:J642)</f>
        <v>0.89391000000000009</v>
      </c>
      <c r="Y643" s="303">
        <f>AVERAGE(K613:L642)</f>
        <v>0.93441000000000018</v>
      </c>
      <c r="BG643" s="266">
        <f>IF(R643&gt;=2,1,0)</f>
        <v>0</v>
      </c>
      <c r="BH643" s="266">
        <f t="shared" si="415"/>
        <v>0</v>
      </c>
    </row>
    <row r="644" spans="1:60" ht="17.45" customHeight="1" x14ac:dyDescent="0.25">
      <c r="A644" s="257">
        <f t="shared" si="361"/>
        <v>10</v>
      </c>
      <c r="B644" s="257">
        <f t="shared" si="362"/>
        <v>2019</v>
      </c>
      <c r="C644" s="8">
        <f t="shared" si="336"/>
        <v>43740</v>
      </c>
      <c r="D644" s="275">
        <v>1.661</v>
      </c>
      <c r="E644" s="286"/>
      <c r="F644" s="275">
        <v>1.7689999999999999</v>
      </c>
      <c r="G644" s="277"/>
      <c r="H644" s="276">
        <v>1.615</v>
      </c>
      <c r="I644" s="278">
        <v>1.7110000000000001</v>
      </c>
      <c r="J644" s="286"/>
      <c r="K644" s="275">
        <v>1.7490000000000001</v>
      </c>
      <c r="L644" s="276"/>
      <c r="M644" s="293">
        <f t="shared" si="428"/>
        <v>1.661</v>
      </c>
      <c r="N644" s="293">
        <f t="shared" si="429"/>
        <v>1.6919999999999999</v>
      </c>
      <c r="O644" s="293">
        <f t="shared" si="430"/>
        <v>1.7110000000000001</v>
      </c>
      <c r="P644" s="293">
        <f t="shared" si="431"/>
        <v>1.7490000000000001</v>
      </c>
      <c r="Q644" s="257"/>
      <c r="R644" s="265">
        <f t="shared" si="432"/>
        <v>1.7032500000000002</v>
      </c>
      <c r="S644" s="266">
        <f>IF(R644&gt;=1,1,0)</f>
        <v>1</v>
      </c>
      <c r="T644" s="266">
        <f t="shared" si="417"/>
        <v>2</v>
      </c>
      <c r="U644" s="302" t="s">
        <v>59</v>
      </c>
      <c r="V644" s="303">
        <f>MAX(D613:E642)</f>
        <v>2.125</v>
      </c>
      <c r="W644" s="303">
        <f>MAX(F613:H642)</f>
        <v>1.839</v>
      </c>
      <c r="X644" s="303">
        <f>MAX(I613:J642)</f>
        <v>1.6879999999999999</v>
      </c>
      <c r="Y644" s="303">
        <f>MAX(K613:L642)</f>
        <v>1.536</v>
      </c>
      <c r="BG644" s="266">
        <f>IF(R644&gt;=2,1,0)</f>
        <v>0</v>
      </c>
      <c r="BH644" s="266">
        <f t="shared" si="415"/>
        <v>0</v>
      </c>
    </row>
    <row r="645" spans="1:60" ht="17.45" customHeight="1" thickBot="1" x14ac:dyDescent="0.3">
      <c r="A645" s="257">
        <f t="shared" si="361"/>
        <v>10</v>
      </c>
      <c r="B645" s="257">
        <f t="shared" si="362"/>
        <v>2019</v>
      </c>
      <c r="C645" s="8">
        <f t="shared" si="336"/>
        <v>43741</v>
      </c>
      <c r="D645" s="260"/>
      <c r="E645" s="285">
        <v>1.4</v>
      </c>
      <c r="F645" s="260"/>
      <c r="G645" s="262">
        <v>1.4570000000000001</v>
      </c>
      <c r="H645" s="261"/>
      <c r="I645" s="263"/>
      <c r="J645" s="285">
        <v>1.3089999999999999</v>
      </c>
      <c r="K645" s="260"/>
      <c r="L645" s="261">
        <v>1.4139999999999999</v>
      </c>
      <c r="M645" s="293">
        <f t="shared" si="428"/>
        <v>1.4</v>
      </c>
      <c r="N645" s="293">
        <f t="shared" si="429"/>
        <v>1.4570000000000001</v>
      </c>
      <c r="O645" s="293">
        <f t="shared" si="430"/>
        <v>1.3089999999999999</v>
      </c>
      <c r="P645" s="293">
        <f t="shared" si="431"/>
        <v>1.4139999999999999</v>
      </c>
      <c r="Q645" s="257"/>
      <c r="R645" s="265">
        <f t="shared" si="432"/>
        <v>1.395</v>
      </c>
      <c r="S645" s="266">
        <f>IF(R645&gt;=1,1,0)</f>
        <v>1</v>
      </c>
      <c r="T645" s="266">
        <f t="shared" ref="T645:T708" si="433">IF(S645=0,0,S645+T644)</f>
        <v>3</v>
      </c>
      <c r="U645" s="304" t="s">
        <v>126</v>
      </c>
      <c r="V645" s="305">
        <f>COUNTIF(D613:E642,"&gt;=2.5")</f>
        <v>0</v>
      </c>
      <c r="W645" s="305">
        <f>COUNTIF(F613:G642,"&gt;=2.5")</f>
        <v>0</v>
      </c>
      <c r="X645" s="305">
        <f>COUNTIF(I613:J642,"&gt;=2.5")</f>
        <v>0</v>
      </c>
      <c r="Y645" s="305">
        <f>COUNTIF(I613:J642,"&gt;=2.5")</f>
        <v>0</v>
      </c>
      <c r="BG645" s="266">
        <f>IF(R645&gt;=2,1,0)</f>
        <v>0</v>
      </c>
      <c r="BH645" s="266">
        <f t="shared" si="415"/>
        <v>0</v>
      </c>
    </row>
    <row r="646" spans="1:60" ht="17.45" customHeight="1" thickBot="1" x14ac:dyDescent="0.3">
      <c r="A646" s="257">
        <f t="shared" si="361"/>
        <v>10</v>
      </c>
      <c r="B646" s="257">
        <f t="shared" si="362"/>
        <v>2019</v>
      </c>
      <c r="C646" s="8">
        <f t="shared" si="336"/>
        <v>43742</v>
      </c>
      <c r="D646" s="260">
        <v>1.1140000000000001</v>
      </c>
      <c r="E646" s="285"/>
      <c r="F646" s="260">
        <v>1.18</v>
      </c>
      <c r="G646" s="262"/>
      <c r="H646" s="261"/>
      <c r="I646" s="263">
        <v>0.98550000000000004</v>
      </c>
      <c r="J646" s="285"/>
      <c r="K646" s="260">
        <v>1.079</v>
      </c>
      <c r="L646" s="261"/>
      <c r="M646" s="293">
        <f t="shared" si="428"/>
        <v>1.1140000000000001</v>
      </c>
      <c r="N646" s="293">
        <f t="shared" si="429"/>
        <v>1.18</v>
      </c>
      <c r="O646" s="293">
        <f t="shared" si="430"/>
        <v>0.98550000000000004</v>
      </c>
      <c r="P646" s="293">
        <f t="shared" si="431"/>
        <v>1.079</v>
      </c>
      <c r="Q646" s="257"/>
      <c r="R646" s="265">
        <f t="shared" si="432"/>
        <v>1.0896250000000001</v>
      </c>
      <c r="S646" s="266">
        <f>IF(R646&gt;=1,1,0)</f>
        <v>1</v>
      </c>
      <c r="T646" s="266">
        <f t="shared" si="433"/>
        <v>4</v>
      </c>
      <c r="Y646" s="136">
        <f>AVERAGE(V643:Y643)</f>
        <v>0.94683854679802959</v>
      </c>
      <c r="BG646" s="266">
        <f>IF(R646&gt;=2,1,0)</f>
        <v>0</v>
      </c>
      <c r="BH646" s="266">
        <f t="shared" si="415"/>
        <v>0</v>
      </c>
    </row>
    <row r="647" spans="1:60" ht="17.45" customHeight="1" x14ac:dyDescent="0.25">
      <c r="A647" s="257">
        <f t="shared" si="361"/>
        <v>10</v>
      </c>
      <c r="B647" s="257">
        <f t="shared" si="362"/>
        <v>2019</v>
      </c>
      <c r="C647" s="435">
        <f t="shared" ref="C647:C710" si="434">C646+1</f>
        <v>43743</v>
      </c>
      <c r="D647" s="434"/>
      <c r="E647" s="439">
        <v>1.325</v>
      </c>
      <c r="F647" s="434"/>
      <c r="G647" s="438">
        <v>1.496</v>
      </c>
      <c r="H647" s="436"/>
      <c r="I647" s="437"/>
      <c r="J647" s="439">
        <v>1.349</v>
      </c>
      <c r="K647" s="434"/>
      <c r="L647" s="436">
        <v>1.4430000000000001</v>
      </c>
      <c r="M647" s="440">
        <f t="shared" si="428"/>
        <v>1.325</v>
      </c>
      <c r="N647" s="440">
        <f t="shared" si="429"/>
        <v>1.496</v>
      </c>
      <c r="O647" s="440">
        <f t="shared" si="430"/>
        <v>1.349</v>
      </c>
      <c r="P647" s="440">
        <f t="shared" si="431"/>
        <v>1.4430000000000001</v>
      </c>
      <c r="Q647" s="442">
        <f>AVERAGE(M647:P647)</f>
        <v>1.4032499999999999</v>
      </c>
      <c r="R647" s="442"/>
      <c r="S647" s="443">
        <f>IF(Q647&gt;=1,1,0)</f>
        <v>1</v>
      </c>
      <c r="T647" s="443">
        <f t="shared" si="433"/>
        <v>5</v>
      </c>
      <c r="BG647" s="311">
        <f>IF(Q647&gt;=2,1,0)</f>
        <v>0</v>
      </c>
      <c r="BH647" s="311">
        <f t="shared" si="415"/>
        <v>0</v>
      </c>
    </row>
    <row r="648" spans="1:60" ht="17.45" customHeight="1" x14ac:dyDescent="0.25">
      <c r="A648" s="257">
        <f t="shared" si="361"/>
        <v>10</v>
      </c>
      <c r="B648" s="257">
        <f t="shared" si="362"/>
        <v>2019</v>
      </c>
      <c r="C648" s="435">
        <f t="shared" si="434"/>
        <v>43744</v>
      </c>
      <c r="D648" s="434">
        <v>1.1160000000000001</v>
      </c>
      <c r="E648" s="439"/>
      <c r="F648" s="434"/>
      <c r="G648" s="438"/>
      <c r="H648" s="436">
        <v>1.0309999999999999</v>
      </c>
      <c r="I648" s="437">
        <v>1.04</v>
      </c>
      <c r="J648" s="439"/>
      <c r="K648" s="434">
        <v>1.1000000000000001</v>
      </c>
      <c r="L648" s="436"/>
      <c r="M648" s="440">
        <f t="shared" si="428"/>
        <v>1.1160000000000001</v>
      </c>
      <c r="N648" s="440">
        <f t="shared" si="429"/>
        <v>1.0309999999999999</v>
      </c>
      <c r="O648" s="440">
        <f t="shared" si="430"/>
        <v>1.04</v>
      </c>
      <c r="P648" s="440">
        <f t="shared" si="431"/>
        <v>1.1000000000000001</v>
      </c>
      <c r="Q648" s="442">
        <f>AVERAGE(M648:P648)</f>
        <v>1.0717500000000002</v>
      </c>
      <c r="R648" s="442"/>
      <c r="S648" s="443">
        <f>IF(Q648&gt;=1,1,0)</f>
        <v>1</v>
      </c>
      <c r="T648" s="443">
        <f t="shared" si="433"/>
        <v>6</v>
      </c>
      <c r="BG648" s="311">
        <f>IF(Q648&gt;=2,1,0)</f>
        <v>0</v>
      </c>
      <c r="BH648" s="311">
        <f t="shared" si="415"/>
        <v>0</v>
      </c>
    </row>
    <row r="649" spans="1:60" ht="17.45" customHeight="1" x14ac:dyDescent="0.25">
      <c r="A649" s="257">
        <f t="shared" si="361"/>
        <v>10</v>
      </c>
      <c r="B649" s="257">
        <f t="shared" si="362"/>
        <v>2019</v>
      </c>
      <c r="C649" s="8">
        <f t="shared" si="434"/>
        <v>43745</v>
      </c>
      <c r="D649" s="260"/>
      <c r="E649" s="285">
        <v>1.415</v>
      </c>
      <c r="F649" s="260"/>
      <c r="G649" s="262">
        <v>1.4570000000000001</v>
      </c>
      <c r="H649" s="261"/>
      <c r="I649" s="263"/>
      <c r="J649" s="285">
        <v>1.31</v>
      </c>
      <c r="K649" s="260"/>
      <c r="L649" s="261">
        <v>1.353</v>
      </c>
      <c r="M649" s="293">
        <f t="shared" si="428"/>
        <v>1.415</v>
      </c>
      <c r="N649" s="293">
        <f t="shared" si="429"/>
        <v>1.4570000000000001</v>
      </c>
      <c r="O649" s="293">
        <f t="shared" si="430"/>
        <v>1.31</v>
      </c>
      <c r="P649" s="293">
        <f t="shared" si="431"/>
        <v>1.353</v>
      </c>
      <c r="Q649" s="257"/>
      <c r="R649" s="265">
        <f t="shared" ref="R649:R653" si="435">AVERAGE(M649:P649)</f>
        <v>1.38375</v>
      </c>
      <c r="S649" s="266">
        <f>IF(R649&gt;=1,1,0)</f>
        <v>1</v>
      </c>
      <c r="T649" s="266">
        <f t="shared" si="433"/>
        <v>7</v>
      </c>
      <c r="BG649" s="266">
        <f>IF(R649&gt;=2,1,0)</f>
        <v>0</v>
      </c>
      <c r="BH649" s="266">
        <f t="shared" si="415"/>
        <v>0</v>
      </c>
    </row>
    <row r="650" spans="1:60" ht="17.45" customHeight="1" x14ac:dyDescent="0.25">
      <c r="A650" s="257">
        <f t="shared" si="361"/>
        <v>10</v>
      </c>
      <c r="B650" s="257">
        <f t="shared" si="362"/>
        <v>2019</v>
      </c>
      <c r="C650" s="8">
        <f t="shared" si="434"/>
        <v>43746</v>
      </c>
      <c r="D650" s="275">
        <v>1.29</v>
      </c>
      <c r="E650" s="286"/>
      <c r="F650" s="275">
        <v>1.444</v>
      </c>
      <c r="G650" s="277"/>
      <c r="H650" s="276">
        <v>1.276</v>
      </c>
      <c r="I650" s="278">
        <v>1.337</v>
      </c>
      <c r="J650" s="286"/>
      <c r="K650" s="275">
        <v>1.359</v>
      </c>
      <c r="L650" s="276"/>
      <c r="M650" s="293">
        <f t="shared" ref="M650:M655" si="436">IFERROR(AVERAGE(D650:E650),"")</f>
        <v>1.29</v>
      </c>
      <c r="N650" s="293">
        <f t="shared" ref="N650:N655" si="437">IFERROR(AVERAGE(F650:H650),"")</f>
        <v>1.3599999999999999</v>
      </c>
      <c r="O650" s="293">
        <f t="shared" ref="O650:O655" si="438">IFERROR(AVERAGE(I650:J650),"")</f>
        <v>1.337</v>
      </c>
      <c r="P650" s="293">
        <f t="shared" ref="P650:P655" si="439">IFERROR(AVERAGE(K650:L650),"")</f>
        <v>1.359</v>
      </c>
      <c r="Q650" s="257"/>
      <c r="R650" s="265">
        <f t="shared" si="435"/>
        <v>1.3365</v>
      </c>
      <c r="S650" s="266">
        <f t="shared" ref="S650:S657" si="440">IF(R650&gt;=1,1,0)</f>
        <v>1</v>
      </c>
      <c r="T650" s="266">
        <f t="shared" si="433"/>
        <v>8</v>
      </c>
      <c r="BG650" s="266">
        <f>IF(R650&gt;=2,1,0)</f>
        <v>0</v>
      </c>
      <c r="BH650" s="266">
        <f t="shared" si="415"/>
        <v>0</v>
      </c>
    </row>
    <row r="651" spans="1:60" ht="17.45" customHeight="1" x14ac:dyDescent="0.25">
      <c r="A651" s="257">
        <f t="shared" si="361"/>
        <v>10</v>
      </c>
      <c r="B651" s="257">
        <f t="shared" si="362"/>
        <v>2019</v>
      </c>
      <c r="C651" s="8">
        <f t="shared" si="434"/>
        <v>43747</v>
      </c>
      <c r="D651" s="260"/>
      <c r="E651" s="285">
        <v>0.72799999999999998</v>
      </c>
      <c r="F651" s="260"/>
      <c r="G651" s="262">
        <v>0.754</v>
      </c>
      <c r="H651" s="261"/>
      <c r="I651" s="263"/>
      <c r="J651" s="285">
        <v>0.71530000000000005</v>
      </c>
      <c r="K651" s="260"/>
      <c r="L651" s="261">
        <v>0.77800000000000002</v>
      </c>
      <c r="M651" s="293">
        <f t="shared" si="436"/>
        <v>0.72799999999999998</v>
      </c>
      <c r="N651" s="293">
        <f t="shared" si="437"/>
        <v>0.754</v>
      </c>
      <c r="O651" s="293">
        <f t="shared" si="438"/>
        <v>0.71530000000000005</v>
      </c>
      <c r="P651" s="293">
        <f t="shared" si="439"/>
        <v>0.77800000000000002</v>
      </c>
      <c r="Q651" s="257"/>
      <c r="R651" s="265">
        <f t="shared" si="435"/>
        <v>0.74382500000000007</v>
      </c>
      <c r="S651" s="266">
        <f t="shared" si="440"/>
        <v>0</v>
      </c>
      <c r="T651" s="266">
        <f t="shared" si="433"/>
        <v>0</v>
      </c>
      <c r="BG651" s="266">
        <f>IF(R651&gt;=2,1,0)</f>
        <v>0</v>
      </c>
      <c r="BH651" s="266">
        <f t="shared" si="415"/>
        <v>0</v>
      </c>
    </row>
    <row r="652" spans="1:60" ht="17.45" customHeight="1" x14ac:dyDescent="0.25">
      <c r="A652" s="257">
        <f t="shared" si="361"/>
        <v>10</v>
      </c>
      <c r="B652" s="257">
        <f t="shared" si="362"/>
        <v>2019</v>
      </c>
      <c r="C652" s="8">
        <f t="shared" si="434"/>
        <v>43748</v>
      </c>
      <c r="D652" s="260">
        <v>1.3320000000000001</v>
      </c>
      <c r="E652" s="285"/>
      <c r="F652" s="260">
        <v>1.3460000000000001</v>
      </c>
      <c r="G652" s="262"/>
      <c r="H652" s="261"/>
      <c r="I652" s="263">
        <v>1.292</v>
      </c>
      <c r="J652" s="285"/>
      <c r="K652" s="260">
        <v>1.8620000000000001</v>
      </c>
      <c r="L652" s="261"/>
      <c r="M652" s="293">
        <f t="shared" si="436"/>
        <v>1.3320000000000001</v>
      </c>
      <c r="N652" s="293">
        <f t="shared" si="437"/>
        <v>1.3460000000000001</v>
      </c>
      <c r="O652" s="293">
        <f t="shared" si="438"/>
        <v>1.292</v>
      </c>
      <c r="P652" s="293">
        <f t="shared" si="439"/>
        <v>1.8620000000000001</v>
      </c>
      <c r="Q652" s="257"/>
      <c r="R652" s="265">
        <f t="shared" si="435"/>
        <v>1.458</v>
      </c>
      <c r="S652" s="266">
        <f t="shared" si="440"/>
        <v>1</v>
      </c>
      <c r="T652" s="266">
        <f t="shared" si="433"/>
        <v>1</v>
      </c>
      <c r="BG652" s="266">
        <f>IF(R652&gt;=2,1,0)</f>
        <v>0</v>
      </c>
      <c r="BH652" s="266">
        <f t="shared" si="415"/>
        <v>0</v>
      </c>
    </row>
    <row r="653" spans="1:60" ht="17.45" customHeight="1" x14ac:dyDescent="0.25">
      <c r="A653" s="257">
        <f t="shared" si="361"/>
        <v>10</v>
      </c>
      <c r="B653" s="257">
        <f t="shared" si="362"/>
        <v>2019</v>
      </c>
      <c r="C653" s="8">
        <f t="shared" si="434"/>
        <v>43749</v>
      </c>
      <c r="D653" s="260"/>
      <c r="E653" s="285">
        <v>1.498</v>
      </c>
      <c r="F653" s="260"/>
      <c r="G653" s="262">
        <v>1.728</v>
      </c>
      <c r="H653" s="261"/>
      <c r="I653" s="263"/>
      <c r="J653" s="285">
        <v>1.107</v>
      </c>
      <c r="K653" s="260"/>
      <c r="L653" s="261">
        <v>1.4450000000000001</v>
      </c>
      <c r="M653" s="293">
        <f t="shared" si="436"/>
        <v>1.498</v>
      </c>
      <c r="N653" s="293">
        <f t="shared" si="437"/>
        <v>1.728</v>
      </c>
      <c r="O653" s="293">
        <f t="shared" si="438"/>
        <v>1.107</v>
      </c>
      <c r="P653" s="293">
        <f t="shared" si="439"/>
        <v>1.4450000000000001</v>
      </c>
      <c r="Q653" s="257"/>
      <c r="R653" s="265">
        <f t="shared" si="435"/>
        <v>1.4445000000000001</v>
      </c>
      <c r="S653" s="266">
        <f t="shared" si="440"/>
        <v>1</v>
      </c>
      <c r="T653" s="266">
        <f t="shared" si="433"/>
        <v>2</v>
      </c>
      <c r="BG653" s="266">
        <f>IF(R653&gt;=2,1,0)</f>
        <v>0</v>
      </c>
      <c r="BH653" s="266">
        <f t="shared" si="415"/>
        <v>0</v>
      </c>
    </row>
    <row r="654" spans="1:60" ht="17.45" customHeight="1" x14ac:dyDescent="0.25">
      <c r="A654" s="257">
        <f t="shared" si="361"/>
        <v>10</v>
      </c>
      <c r="B654" s="257">
        <f t="shared" si="362"/>
        <v>2019</v>
      </c>
      <c r="C654" s="435">
        <f t="shared" si="434"/>
        <v>43750</v>
      </c>
      <c r="D654" s="434">
        <v>1.1990000000000001</v>
      </c>
      <c r="E654" s="439"/>
      <c r="F654" s="434"/>
      <c r="G654" s="438"/>
      <c r="H654" s="436">
        <v>1.226</v>
      </c>
      <c r="I654" s="437">
        <v>1.018</v>
      </c>
      <c r="J654" s="439"/>
      <c r="K654" s="434">
        <v>0.96209999999999996</v>
      </c>
      <c r="L654" s="436"/>
      <c r="M654" s="440">
        <f t="shared" si="436"/>
        <v>1.1990000000000001</v>
      </c>
      <c r="N654" s="440">
        <f t="shared" si="437"/>
        <v>1.226</v>
      </c>
      <c r="O654" s="440">
        <f t="shared" si="438"/>
        <v>1.018</v>
      </c>
      <c r="P654" s="440">
        <f t="shared" si="439"/>
        <v>0.96209999999999996</v>
      </c>
      <c r="Q654" s="442">
        <f>AVERAGE(M654:P654)</f>
        <v>1.1012749999999998</v>
      </c>
      <c r="R654" s="442"/>
      <c r="S654" s="443">
        <f>IF(Q654&gt;=1,1,0)</f>
        <v>1</v>
      </c>
      <c r="T654" s="443">
        <f t="shared" si="433"/>
        <v>3</v>
      </c>
      <c r="BG654" s="311">
        <f>IF(Q654&gt;=2,1,0)</f>
        <v>0</v>
      </c>
      <c r="BH654" s="311">
        <f t="shared" si="415"/>
        <v>0</v>
      </c>
    </row>
    <row r="655" spans="1:60" ht="17.45" customHeight="1" x14ac:dyDescent="0.25">
      <c r="A655" s="257">
        <f t="shared" si="361"/>
        <v>10</v>
      </c>
      <c r="B655" s="257">
        <f t="shared" si="362"/>
        <v>2019</v>
      </c>
      <c r="C655" s="435">
        <f t="shared" si="434"/>
        <v>43751</v>
      </c>
      <c r="D655" s="434"/>
      <c r="E655" s="439">
        <v>1.0229999999999999</v>
      </c>
      <c r="F655" s="434"/>
      <c r="G655" s="438">
        <v>1.099</v>
      </c>
      <c r="H655" s="436"/>
      <c r="I655" s="437"/>
      <c r="J655" s="439">
        <v>1.0640000000000001</v>
      </c>
      <c r="K655" s="434"/>
      <c r="L655" s="436">
        <v>1.105</v>
      </c>
      <c r="M655" s="440">
        <f t="shared" si="436"/>
        <v>1.0229999999999999</v>
      </c>
      <c r="N655" s="440">
        <f t="shared" si="437"/>
        <v>1.099</v>
      </c>
      <c r="O655" s="440">
        <f t="shared" si="438"/>
        <v>1.0640000000000001</v>
      </c>
      <c r="P655" s="440">
        <f t="shared" si="439"/>
        <v>1.105</v>
      </c>
      <c r="Q655" s="442">
        <f>AVERAGE(M655:P655)</f>
        <v>1.0727500000000001</v>
      </c>
      <c r="R655" s="442"/>
      <c r="S655" s="443">
        <f>IF(Q655&gt;=1,1,0)</f>
        <v>1</v>
      </c>
      <c r="T655" s="443">
        <f t="shared" si="433"/>
        <v>4</v>
      </c>
      <c r="BG655" s="311">
        <f>IF(Q655&gt;=2,1,0)</f>
        <v>0</v>
      </c>
      <c r="BH655" s="311">
        <f t="shared" si="415"/>
        <v>0</v>
      </c>
    </row>
    <row r="656" spans="1:60" ht="17.45" customHeight="1" x14ac:dyDescent="0.25">
      <c r="A656" s="257">
        <f t="shared" ref="A656:A719" si="441">IF(ISNUMBER(C656),MONTH(C656),"")</f>
        <v>10</v>
      </c>
      <c r="B656" s="257">
        <f t="shared" ref="B656:B719" si="442">IF(ISNUMBER(C656),YEAR(C656),"")</f>
        <v>2019</v>
      </c>
      <c r="C656" s="8">
        <f t="shared" si="434"/>
        <v>43752</v>
      </c>
      <c r="D656" s="275">
        <v>1.2929999999999999</v>
      </c>
      <c r="E656" s="286"/>
      <c r="F656" s="275">
        <v>1.371</v>
      </c>
      <c r="G656" s="277"/>
      <c r="H656" s="276">
        <v>1.38</v>
      </c>
      <c r="I656" s="278">
        <v>1.3959999999999999</v>
      </c>
      <c r="J656" s="286"/>
      <c r="K656" s="275">
        <v>1.419</v>
      </c>
      <c r="L656" s="276"/>
      <c r="M656" s="293">
        <f t="shared" ref="M656:M657" si="443">IFERROR(AVERAGE(D656:E656),"")</f>
        <v>1.2929999999999999</v>
      </c>
      <c r="N656" s="293">
        <f t="shared" ref="N656:N657" si="444">IFERROR(AVERAGE(F656:H656),"")</f>
        <v>1.3754999999999999</v>
      </c>
      <c r="O656" s="293">
        <f t="shared" ref="O656:O657" si="445">IFERROR(AVERAGE(I656:J656),"")</f>
        <v>1.3959999999999999</v>
      </c>
      <c r="P656" s="293">
        <f t="shared" ref="P656:P657" si="446">IFERROR(AVERAGE(K656:L656),"")</f>
        <v>1.419</v>
      </c>
      <c r="Q656" s="257"/>
      <c r="R656" s="265">
        <f t="shared" ref="R656:R657" si="447">AVERAGE(M656:P656)</f>
        <v>1.3708749999999998</v>
      </c>
      <c r="S656" s="266">
        <f t="shared" si="440"/>
        <v>1</v>
      </c>
      <c r="T656" s="266">
        <f t="shared" si="433"/>
        <v>5</v>
      </c>
      <c r="BG656" s="266">
        <f>IF(R656&gt;=2,1,0)</f>
        <v>0</v>
      </c>
      <c r="BH656" s="266">
        <f t="shared" si="415"/>
        <v>0</v>
      </c>
    </row>
    <row r="657" spans="1:60" ht="17.45" customHeight="1" x14ac:dyDescent="0.25">
      <c r="A657" s="257">
        <f t="shared" si="441"/>
        <v>10</v>
      </c>
      <c r="B657" s="257">
        <f t="shared" si="442"/>
        <v>2019</v>
      </c>
      <c r="C657" s="8">
        <f t="shared" si="434"/>
        <v>43753</v>
      </c>
      <c r="D657" s="260"/>
      <c r="E657" s="285">
        <v>1.3149999999999999</v>
      </c>
      <c r="F657" s="260"/>
      <c r="G657" s="262">
        <v>1.4179999999999999</v>
      </c>
      <c r="H657" s="261"/>
      <c r="I657" s="263"/>
      <c r="J657" s="285">
        <v>1.1739999999999999</v>
      </c>
      <c r="K657" s="260"/>
      <c r="L657" s="261">
        <v>1.3839999999999999</v>
      </c>
      <c r="M657" s="293">
        <f t="shared" si="443"/>
        <v>1.3149999999999999</v>
      </c>
      <c r="N657" s="293">
        <f t="shared" si="444"/>
        <v>1.4179999999999999</v>
      </c>
      <c r="O657" s="293">
        <f t="shared" si="445"/>
        <v>1.1739999999999999</v>
      </c>
      <c r="P657" s="293">
        <f t="shared" si="446"/>
        <v>1.3839999999999999</v>
      </c>
      <c r="Q657" s="257"/>
      <c r="R657" s="265">
        <f t="shared" si="447"/>
        <v>1.3227499999999999</v>
      </c>
      <c r="S657" s="266">
        <f t="shared" si="440"/>
        <v>1</v>
      </c>
      <c r="T657" s="266">
        <f t="shared" si="433"/>
        <v>6</v>
      </c>
      <c r="BG657" s="266">
        <f>IF(R657&gt;=2,1,0)</f>
        <v>0</v>
      </c>
      <c r="BH657" s="266">
        <f t="shared" si="415"/>
        <v>0</v>
      </c>
    </row>
    <row r="658" spans="1:60" ht="17.45" customHeight="1" x14ac:dyDescent="0.25">
      <c r="A658" s="257">
        <f t="shared" si="441"/>
        <v>10</v>
      </c>
      <c r="B658" s="257">
        <f t="shared" si="442"/>
        <v>2019</v>
      </c>
      <c r="C658" s="8">
        <f t="shared" si="434"/>
        <v>43754</v>
      </c>
      <c r="D658" s="260">
        <v>1.641</v>
      </c>
      <c r="E658" s="285"/>
      <c r="F658" s="260">
        <v>1.4470000000000001</v>
      </c>
      <c r="G658" s="262"/>
      <c r="H658" s="261"/>
      <c r="I658" s="263">
        <v>1.2789999999999999</v>
      </c>
      <c r="J658" s="285"/>
      <c r="K658" s="260">
        <v>1.2310000000000001</v>
      </c>
      <c r="L658" s="261"/>
      <c r="M658" s="293">
        <f t="shared" ref="M658:M661" si="448">IFERROR(AVERAGE(D658:E658),"")</f>
        <v>1.641</v>
      </c>
      <c r="N658" s="293">
        <f t="shared" ref="N658:N661" si="449">IFERROR(AVERAGE(F658:H658),"")</f>
        <v>1.4470000000000001</v>
      </c>
      <c r="O658" s="293">
        <f t="shared" ref="O658:O661" si="450">IFERROR(AVERAGE(I658:J658),"")</f>
        <v>1.2789999999999999</v>
      </c>
      <c r="P658" s="293">
        <f t="shared" ref="P658:P661" si="451">IFERROR(AVERAGE(K658:L658),"")</f>
        <v>1.2310000000000001</v>
      </c>
      <c r="Q658" s="257"/>
      <c r="R658" s="265">
        <f t="shared" ref="R658:R660" si="452">AVERAGE(M658:P658)</f>
        <v>1.3995</v>
      </c>
      <c r="S658" s="266">
        <f t="shared" ref="S658:S660" si="453">IF(R658&gt;=1,1,0)</f>
        <v>1</v>
      </c>
      <c r="T658" s="266">
        <f t="shared" si="433"/>
        <v>7</v>
      </c>
      <c r="BG658" s="266">
        <f>IF(R658&gt;=2,1,0)</f>
        <v>0</v>
      </c>
      <c r="BH658" s="266">
        <f t="shared" si="415"/>
        <v>0</v>
      </c>
    </row>
    <row r="659" spans="1:60" ht="17.45" customHeight="1" x14ac:dyDescent="0.25">
      <c r="A659" s="257">
        <f t="shared" si="441"/>
        <v>10</v>
      </c>
      <c r="B659" s="257">
        <f t="shared" si="442"/>
        <v>2019</v>
      </c>
      <c r="C659" s="8">
        <f t="shared" si="434"/>
        <v>43755</v>
      </c>
      <c r="D659" s="260"/>
      <c r="E659" s="285">
        <v>0.98509999999999998</v>
      </c>
      <c r="F659" s="260"/>
      <c r="G659" s="262">
        <v>1.097</v>
      </c>
      <c r="H659" s="261"/>
      <c r="I659" s="263"/>
      <c r="J659" s="285">
        <v>0.95240000000000002</v>
      </c>
      <c r="K659" s="260"/>
      <c r="L659" s="261">
        <v>0.96299999999999997</v>
      </c>
      <c r="M659" s="293">
        <f t="shared" si="448"/>
        <v>0.98509999999999998</v>
      </c>
      <c r="N659" s="293">
        <f t="shared" si="449"/>
        <v>1.097</v>
      </c>
      <c r="O659" s="293">
        <f t="shared" si="450"/>
        <v>0.95240000000000002</v>
      </c>
      <c r="P659" s="293">
        <f t="shared" si="451"/>
        <v>0.96299999999999997</v>
      </c>
      <c r="Q659" s="257"/>
      <c r="R659" s="265">
        <f t="shared" si="452"/>
        <v>0.99937500000000001</v>
      </c>
      <c r="S659" s="266">
        <f t="shared" si="453"/>
        <v>0</v>
      </c>
      <c r="T659" s="266">
        <f t="shared" si="433"/>
        <v>0</v>
      </c>
      <c r="BG659" s="266">
        <f>IF(R659&gt;=2,1,0)</f>
        <v>0</v>
      </c>
      <c r="BH659" s="266">
        <f t="shared" si="415"/>
        <v>0</v>
      </c>
    </row>
    <row r="660" spans="1:60" ht="17.45" customHeight="1" x14ac:dyDescent="0.25">
      <c r="A660" s="257">
        <f t="shared" si="441"/>
        <v>10</v>
      </c>
      <c r="B660" s="257">
        <f t="shared" si="442"/>
        <v>2019</v>
      </c>
      <c r="C660" s="8">
        <f t="shared" si="434"/>
        <v>43756</v>
      </c>
      <c r="D660" s="260">
        <v>1.014</v>
      </c>
      <c r="E660" s="285"/>
      <c r="F660" s="260"/>
      <c r="G660" s="262"/>
      <c r="H660" s="261">
        <v>0.97599999999999998</v>
      </c>
      <c r="I660" s="263">
        <v>1.024</v>
      </c>
      <c r="J660" s="285"/>
      <c r="K660" s="260">
        <v>1.1080000000000001</v>
      </c>
      <c r="L660" s="261"/>
      <c r="M660" s="293">
        <f t="shared" si="448"/>
        <v>1.014</v>
      </c>
      <c r="N660" s="293">
        <f t="shared" si="449"/>
        <v>0.97599999999999998</v>
      </c>
      <c r="O660" s="293">
        <f t="shared" si="450"/>
        <v>1.024</v>
      </c>
      <c r="P660" s="293">
        <f t="shared" si="451"/>
        <v>1.1080000000000001</v>
      </c>
      <c r="Q660" s="257"/>
      <c r="R660" s="265">
        <f t="shared" si="452"/>
        <v>1.0305</v>
      </c>
      <c r="S660" s="266">
        <f t="shared" si="453"/>
        <v>1</v>
      </c>
      <c r="T660" s="266">
        <f t="shared" si="433"/>
        <v>1</v>
      </c>
      <c r="BG660" s="266">
        <f>IF(R660&gt;=2,1,0)</f>
        <v>0</v>
      </c>
      <c r="BH660" s="266">
        <f t="shared" si="415"/>
        <v>0</v>
      </c>
    </row>
    <row r="661" spans="1:60" ht="17.45" customHeight="1" x14ac:dyDescent="0.25">
      <c r="A661" s="257">
        <f t="shared" si="441"/>
        <v>10</v>
      </c>
      <c r="B661" s="257">
        <f t="shared" si="442"/>
        <v>2019</v>
      </c>
      <c r="C661" s="435">
        <f t="shared" si="434"/>
        <v>43757</v>
      </c>
      <c r="D661" s="434"/>
      <c r="E661" s="439">
        <v>1.3220000000000001</v>
      </c>
      <c r="F661" s="434"/>
      <c r="G661" s="438">
        <v>1.3149999999999999</v>
      </c>
      <c r="H661" s="436"/>
      <c r="I661" s="437"/>
      <c r="J661" s="439">
        <v>1.2569999999999999</v>
      </c>
      <c r="K661" s="434"/>
      <c r="L661" s="436">
        <v>1.355</v>
      </c>
      <c r="M661" s="440">
        <f t="shared" si="448"/>
        <v>1.3220000000000001</v>
      </c>
      <c r="N661" s="440">
        <f t="shared" si="449"/>
        <v>1.3149999999999999</v>
      </c>
      <c r="O661" s="440">
        <f t="shared" si="450"/>
        <v>1.2569999999999999</v>
      </c>
      <c r="P661" s="440">
        <f t="shared" si="451"/>
        <v>1.355</v>
      </c>
      <c r="Q661" s="442">
        <f>AVERAGE(M661:P661)</f>
        <v>1.3122500000000001</v>
      </c>
      <c r="R661" s="442"/>
      <c r="S661" s="443">
        <f>IF(Q661&gt;=1,1,0)</f>
        <v>1</v>
      </c>
      <c r="T661" s="443">
        <f t="shared" si="433"/>
        <v>2</v>
      </c>
      <c r="BG661" s="311">
        <f>IF(Q661&gt;=2,1,0)</f>
        <v>0</v>
      </c>
      <c r="BH661" s="311">
        <f t="shared" si="415"/>
        <v>0</v>
      </c>
    </row>
    <row r="662" spans="1:60" ht="17.45" customHeight="1" x14ac:dyDescent="0.25">
      <c r="A662" s="257">
        <f t="shared" si="441"/>
        <v>10</v>
      </c>
      <c r="B662" s="257">
        <f t="shared" si="442"/>
        <v>2019</v>
      </c>
      <c r="C662" s="435">
        <f t="shared" si="434"/>
        <v>43758</v>
      </c>
      <c r="D662" s="434">
        <v>0.83499999999999996</v>
      </c>
      <c r="E662" s="439"/>
      <c r="F662" s="434">
        <v>0.755</v>
      </c>
      <c r="G662" s="438"/>
      <c r="H662" s="436">
        <v>0.753</v>
      </c>
      <c r="I662" s="437">
        <v>0.81100000000000005</v>
      </c>
      <c r="J662" s="439"/>
      <c r="K662" s="434">
        <v>0.79500000000000004</v>
      </c>
      <c r="L662" s="436"/>
      <c r="M662" s="440">
        <f t="shared" ref="M662:M665" si="454">IFERROR(AVERAGE(D662:E662),"")</f>
        <v>0.83499999999999996</v>
      </c>
      <c r="N662" s="440">
        <f t="shared" ref="N662:N665" si="455">IFERROR(AVERAGE(F662:H662),"")</f>
        <v>0.754</v>
      </c>
      <c r="O662" s="440">
        <f t="shared" ref="O662:O665" si="456">IFERROR(AVERAGE(I662:J662),"")</f>
        <v>0.81100000000000005</v>
      </c>
      <c r="P662" s="440">
        <f t="shared" ref="P662:P665" si="457">IFERROR(AVERAGE(K662:L662),"")</f>
        <v>0.79500000000000004</v>
      </c>
      <c r="Q662" s="442">
        <f>AVERAGE(M662:P662)</f>
        <v>0.79874999999999996</v>
      </c>
      <c r="R662" s="442"/>
      <c r="S662" s="443">
        <f>IF(Q662&gt;=1,1,0)</f>
        <v>0</v>
      </c>
      <c r="T662" s="443">
        <f t="shared" si="433"/>
        <v>0</v>
      </c>
      <c r="BG662" s="311">
        <f>IF(Q662&gt;=2,1,0)</f>
        <v>0</v>
      </c>
      <c r="BH662" s="311">
        <f t="shared" si="415"/>
        <v>0</v>
      </c>
    </row>
    <row r="663" spans="1:60" ht="17.45" customHeight="1" x14ac:dyDescent="0.25">
      <c r="A663" s="257">
        <f t="shared" si="441"/>
        <v>10</v>
      </c>
      <c r="B663" s="257">
        <f t="shared" si="442"/>
        <v>2019</v>
      </c>
      <c r="C663" s="8">
        <f t="shared" si="434"/>
        <v>43759</v>
      </c>
      <c r="D663" s="260"/>
      <c r="E663" s="285">
        <v>0.99529999999999996</v>
      </c>
      <c r="F663" s="260"/>
      <c r="G663" s="262">
        <v>1.2330000000000001</v>
      </c>
      <c r="H663" s="261"/>
      <c r="I663" s="263"/>
      <c r="J663" s="285">
        <v>1.1259999999999999</v>
      </c>
      <c r="K663" s="260"/>
      <c r="L663" s="261">
        <v>1.1279999999999999</v>
      </c>
      <c r="M663" s="293">
        <f t="shared" si="454"/>
        <v>0.99529999999999996</v>
      </c>
      <c r="N663" s="293">
        <f t="shared" si="455"/>
        <v>1.2330000000000001</v>
      </c>
      <c r="O663" s="293">
        <f t="shared" si="456"/>
        <v>1.1259999999999999</v>
      </c>
      <c r="P663" s="293">
        <f t="shared" si="457"/>
        <v>1.1279999999999999</v>
      </c>
      <c r="Q663" s="257"/>
      <c r="R663" s="265">
        <f t="shared" ref="R663:R665" si="458">AVERAGE(M663:P663)</f>
        <v>1.1205749999999999</v>
      </c>
      <c r="S663" s="266">
        <f t="shared" ref="S663:S665" si="459">IF(R663&gt;=1,1,0)</f>
        <v>1</v>
      </c>
      <c r="T663" s="266">
        <f t="shared" si="433"/>
        <v>1</v>
      </c>
      <c r="BG663" s="266">
        <f>IF(R663&gt;=2,1,0)</f>
        <v>0</v>
      </c>
      <c r="BH663" s="266">
        <f t="shared" si="415"/>
        <v>0</v>
      </c>
    </row>
    <row r="664" spans="1:60" ht="17.45" customHeight="1" x14ac:dyDescent="0.25">
      <c r="A664" s="257">
        <f t="shared" si="441"/>
        <v>10</v>
      </c>
      <c r="B664" s="257">
        <f t="shared" si="442"/>
        <v>2019</v>
      </c>
      <c r="C664" s="8">
        <f t="shared" si="434"/>
        <v>43760</v>
      </c>
      <c r="D664" s="260">
        <v>0.9385</v>
      </c>
      <c r="E664" s="285"/>
      <c r="F664" s="260">
        <v>1.2569999999999999</v>
      </c>
      <c r="G664" s="262"/>
      <c r="H664" s="261"/>
      <c r="I664" s="263">
        <v>1.028</v>
      </c>
      <c r="J664" s="285"/>
      <c r="K664" s="260">
        <v>0.99870000000000003</v>
      </c>
      <c r="L664" s="261"/>
      <c r="M664" s="293">
        <f t="shared" si="454"/>
        <v>0.9385</v>
      </c>
      <c r="N664" s="293">
        <f t="shared" si="455"/>
        <v>1.2569999999999999</v>
      </c>
      <c r="O664" s="293">
        <f t="shared" si="456"/>
        <v>1.028</v>
      </c>
      <c r="P664" s="293">
        <f t="shared" si="457"/>
        <v>0.99870000000000003</v>
      </c>
      <c r="Q664" s="257"/>
      <c r="R664" s="265">
        <f t="shared" si="458"/>
        <v>1.05555</v>
      </c>
      <c r="S664" s="266">
        <f t="shared" si="459"/>
        <v>1</v>
      </c>
      <c r="T664" s="266">
        <f t="shared" si="433"/>
        <v>2</v>
      </c>
      <c r="BG664" s="266">
        <f>IF(R664&gt;=2,1,0)</f>
        <v>0</v>
      </c>
      <c r="BH664" s="266">
        <f t="shared" si="415"/>
        <v>0</v>
      </c>
    </row>
    <row r="665" spans="1:60" ht="17.45" customHeight="1" x14ac:dyDescent="0.25">
      <c r="A665" s="257">
        <f t="shared" si="441"/>
        <v>10</v>
      </c>
      <c r="B665" s="257">
        <f t="shared" si="442"/>
        <v>2019</v>
      </c>
      <c r="C665" s="8">
        <f t="shared" si="434"/>
        <v>43761</v>
      </c>
      <c r="D665" s="260"/>
      <c r="E665" s="285">
        <v>1.419</v>
      </c>
      <c r="F665" s="260"/>
      <c r="G665" s="262">
        <v>1.482</v>
      </c>
      <c r="H665" s="261"/>
      <c r="I665" s="263"/>
      <c r="J665" s="285">
        <v>1.2989999999999999</v>
      </c>
      <c r="K665" s="260"/>
      <c r="L665" s="261">
        <v>1.466</v>
      </c>
      <c r="M665" s="293">
        <f t="shared" si="454"/>
        <v>1.419</v>
      </c>
      <c r="N665" s="293">
        <f t="shared" si="455"/>
        <v>1.482</v>
      </c>
      <c r="O665" s="293">
        <f t="shared" si="456"/>
        <v>1.2989999999999999</v>
      </c>
      <c r="P665" s="293">
        <f t="shared" si="457"/>
        <v>1.466</v>
      </c>
      <c r="Q665" s="257"/>
      <c r="R665" s="265">
        <f t="shared" si="458"/>
        <v>1.4164999999999999</v>
      </c>
      <c r="S665" s="266">
        <f t="shared" si="459"/>
        <v>1</v>
      </c>
      <c r="T665" s="266">
        <f t="shared" si="433"/>
        <v>3</v>
      </c>
      <c r="BG665" s="266">
        <f>IF(R665&gt;=2,1,0)</f>
        <v>0</v>
      </c>
      <c r="BH665" s="266">
        <f t="shared" si="415"/>
        <v>0</v>
      </c>
    </row>
    <row r="666" spans="1:60" ht="17.45" customHeight="1" x14ac:dyDescent="0.25">
      <c r="A666" s="257">
        <f t="shared" si="441"/>
        <v>10</v>
      </c>
      <c r="B666" s="257">
        <f t="shared" si="442"/>
        <v>2019</v>
      </c>
      <c r="C666" s="8">
        <f t="shared" si="434"/>
        <v>43762</v>
      </c>
      <c r="D666" s="260">
        <v>1.407</v>
      </c>
      <c r="E666" s="285"/>
      <c r="F666" s="260"/>
      <c r="G666" s="262"/>
      <c r="H666" s="261">
        <v>1.5229999999999999</v>
      </c>
      <c r="I666" s="263">
        <v>1.484</v>
      </c>
      <c r="J666" s="285"/>
      <c r="K666" s="260">
        <v>1.6579999999999999</v>
      </c>
      <c r="L666" s="261"/>
      <c r="M666" s="293">
        <f t="shared" ref="M666" si="460">IFERROR(AVERAGE(D666:E666),"")</f>
        <v>1.407</v>
      </c>
      <c r="N666" s="293">
        <f t="shared" ref="N666" si="461">IFERROR(AVERAGE(F666:H666),"")</f>
        <v>1.5229999999999999</v>
      </c>
      <c r="O666" s="293">
        <f t="shared" ref="O666" si="462">IFERROR(AVERAGE(I666:J666),"")</f>
        <v>1.484</v>
      </c>
      <c r="P666" s="293">
        <f t="shared" ref="P666" si="463">IFERROR(AVERAGE(K666:L666),"")</f>
        <v>1.6579999999999999</v>
      </c>
      <c r="Q666" s="257"/>
      <c r="R666" s="265">
        <f t="shared" ref="R666" si="464">AVERAGE(M666:P666)</f>
        <v>1.5179999999999998</v>
      </c>
      <c r="S666" s="266">
        <f t="shared" ref="S666" si="465">IF(R666&gt;=1,1,0)</f>
        <v>1</v>
      </c>
      <c r="T666" s="266">
        <f t="shared" si="433"/>
        <v>4</v>
      </c>
      <c r="BG666" s="266">
        <f>IF(R666&gt;=2,1,0)</f>
        <v>0</v>
      </c>
      <c r="BH666" s="266">
        <f t="shared" si="415"/>
        <v>0</v>
      </c>
    </row>
    <row r="667" spans="1:60" ht="17.45" customHeight="1" x14ac:dyDescent="0.25">
      <c r="A667" s="257">
        <f t="shared" si="441"/>
        <v>10</v>
      </c>
      <c r="B667" s="257">
        <f t="shared" si="442"/>
        <v>2019</v>
      </c>
      <c r="C667" s="8">
        <f t="shared" si="434"/>
        <v>43763</v>
      </c>
      <c r="D667" s="260"/>
      <c r="E667" s="285">
        <v>1.881</v>
      </c>
      <c r="F667" s="260"/>
      <c r="G667" s="262">
        <v>1.7769999999999999</v>
      </c>
      <c r="H667" s="261"/>
      <c r="I667" s="263"/>
      <c r="J667" s="285">
        <v>1.381</v>
      </c>
      <c r="K667" s="260"/>
      <c r="L667" s="261">
        <v>1.5920000000000001</v>
      </c>
      <c r="M667" s="293">
        <f t="shared" ref="M667:M668" si="466">IFERROR(AVERAGE(D667:E667),"")</f>
        <v>1.881</v>
      </c>
      <c r="N667" s="293">
        <f t="shared" ref="N667:N668" si="467">IFERROR(AVERAGE(F667:H667),"")</f>
        <v>1.7769999999999999</v>
      </c>
      <c r="O667" s="293">
        <f t="shared" ref="O667:O668" si="468">IFERROR(AVERAGE(I667:J667),"")</f>
        <v>1.381</v>
      </c>
      <c r="P667" s="293">
        <f t="shared" ref="P667:P668" si="469">IFERROR(AVERAGE(K667:L667),"")</f>
        <v>1.5920000000000001</v>
      </c>
      <c r="Q667" s="257"/>
      <c r="R667" s="265">
        <f t="shared" ref="R667" si="470">AVERAGE(M667:P667)</f>
        <v>1.6577500000000001</v>
      </c>
      <c r="S667" s="266">
        <f t="shared" ref="S667" si="471">IF(R667&gt;=1,1,0)</f>
        <v>1</v>
      </c>
      <c r="T667" s="266">
        <f t="shared" si="433"/>
        <v>5</v>
      </c>
      <c r="BG667" s="266">
        <f>IF(R667&gt;=2,1,0)</f>
        <v>0</v>
      </c>
      <c r="BH667" s="266">
        <f t="shared" si="415"/>
        <v>0</v>
      </c>
    </row>
    <row r="668" spans="1:60" ht="17.45" customHeight="1" x14ac:dyDescent="0.25">
      <c r="A668" s="257">
        <f t="shared" si="441"/>
        <v>10</v>
      </c>
      <c r="B668" s="257">
        <f t="shared" si="442"/>
        <v>2019</v>
      </c>
      <c r="C668" s="435">
        <f t="shared" si="434"/>
        <v>43764</v>
      </c>
      <c r="D668" s="434">
        <v>1.117</v>
      </c>
      <c r="E668" s="439"/>
      <c r="F668" s="434">
        <v>1.002</v>
      </c>
      <c r="G668" s="438"/>
      <c r="H668" s="436">
        <v>0.90429999999999999</v>
      </c>
      <c r="I668" s="437">
        <v>0.9385</v>
      </c>
      <c r="J668" s="439"/>
      <c r="K668" s="434">
        <v>1.0389999999999999</v>
      </c>
      <c r="L668" s="436"/>
      <c r="M668" s="440">
        <f t="shared" si="466"/>
        <v>1.117</v>
      </c>
      <c r="N668" s="440">
        <f t="shared" si="467"/>
        <v>0.95314999999999994</v>
      </c>
      <c r="O668" s="440">
        <f t="shared" si="468"/>
        <v>0.9385</v>
      </c>
      <c r="P668" s="440">
        <f t="shared" si="469"/>
        <v>1.0389999999999999</v>
      </c>
      <c r="Q668" s="442">
        <f>AVERAGE(M668:P668)</f>
        <v>1.0119125</v>
      </c>
      <c r="R668" s="442"/>
      <c r="S668" s="443">
        <f>IF(Q668&gt;=1,1,0)</f>
        <v>1</v>
      </c>
      <c r="T668" s="443">
        <f t="shared" si="433"/>
        <v>6</v>
      </c>
      <c r="BG668" s="311">
        <f>IF(Q668&gt;=2,1,0)</f>
        <v>0</v>
      </c>
      <c r="BH668" s="311">
        <f t="shared" si="415"/>
        <v>0</v>
      </c>
    </row>
    <row r="669" spans="1:60" ht="17.45" customHeight="1" x14ac:dyDescent="0.25">
      <c r="A669" s="257">
        <f t="shared" si="441"/>
        <v>10</v>
      </c>
      <c r="B669" s="257">
        <f t="shared" si="442"/>
        <v>2019</v>
      </c>
      <c r="C669" s="435">
        <f t="shared" si="434"/>
        <v>43765</v>
      </c>
      <c r="D669" s="434"/>
      <c r="E669" s="439">
        <v>0.59789999999999999</v>
      </c>
      <c r="F669" s="434"/>
      <c r="G669" s="438">
        <v>0.66379999999999995</v>
      </c>
      <c r="H669" s="436"/>
      <c r="I669" s="437"/>
      <c r="J669" s="439">
        <v>0.5484</v>
      </c>
      <c r="K669" s="434"/>
      <c r="L669" s="436">
        <v>0.6</v>
      </c>
      <c r="M669" s="440">
        <f t="shared" ref="M669:M672" si="472">IFERROR(AVERAGE(D669:E669),"")</f>
        <v>0.59789999999999999</v>
      </c>
      <c r="N669" s="440">
        <f t="shared" ref="N669:N672" si="473">IFERROR(AVERAGE(F669:H669),"")</f>
        <v>0.66379999999999995</v>
      </c>
      <c r="O669" s="440">
        <f t="shared" ref="O669:O672" si="474">IFERROR(AVERAGE(I669:J669),"")</f>
        <v>0.5484</v>
      </c>
      <c r="P669" s="440">
        <f t="shared" ref="P669:P672" si="475">IFERROR(AVERAGE(K669:L669),"")</f>
        <v>0.6</v>
      </c>
      <c r="Q669" s="442">
        <f>AVERAGE(M669:P669)</f>
        <v>0.60252499999999998</v>
      </c>
      <c r="R669" s="442"/>
      <c r="S669" s="443">
        <f>IF(Q669&gt;=1,1,0)</f>
        <v>0</v>
      </c>
      <c r="T669" s="443">
        <f t="shared" si="433"/>
        <v>0</v>
      </c>
      <c r="BG669" s="311">
        <f>IF(Q669&gt;=2,1,0)</f>
        <v>0</v>
      </c>
      <c r="BH669" s="311">
        <f t="shared" si="415"/>
        <v>0</v>
      </c>
    </row>
    <row r="670" spans="1:60" ht="17.45" customHeight="1" x14ac:dyDescent="0.25">
      <c r="A670" s="257">
        <f t="shared" si="441"/>
        <v>10</v>
      </c>
      <c r="B670" s="257">
        <f t="shared" si="442"/>
        <v>2019</v>
      </c>
      <c r="C670" s="8">
        <f t="shared" si="434"/>
        <v>43766</v>
      </c>
      <c r="D670" s="260">
        <v>1.1319999999999999</v>
      </c>
      <c r="E670" s="285"/>
      <c r="F670" s="260">
        <v>1.351</v>
      </c>
      <c r="G670" s="262"/>
      <c r="H670" s="261"/>
      <c r="I670" s="263">
        <v>1.117</v>
      </c>
      <c r="J670" s="285"/>
      <c r="K670" s="260">
        <v>1.3089999999999999</v>
      </c>
      <c r="L670" s="261"/>
      <c r="M670" s="293">
        <f t="shared" si="472"/>
        <v>1.1319999999999999</v>
      </c>
      <c r="N670" s="293">
        <f t="shared" si="473"/>
        <v>1.351</v>
      </c>
      <c r="O670" s="293">
        <f t="shared" si="474"/>
        <v>1.117</v>
      </c>
      <c r="P670" s="293">
        <f t="shared" si="475"/>
        <v>1.3089999999999999</v>
      </c>
      <c r="Q670" s="257"/>
      <c r="R670" s="265">
        <f t="shared" ref="R670:R672" si="476">AVERAGE(M670:P670)</f>
        <v>1.22725</v>
      </c>
      <c r="S670" s="266">
        <f t="shared" ref="S670:S672" si="477">IF(R670&gt;=1,1,0)</f>
        <v>1</v>
      </c>
      <c r="T670" s="266">
        <f t="shared" si="433"/>
        <v>1</v>
      </c>
      <c r="BG670" s="266">
        <f>IF(R670&gt;=2,1,0)</f>
        <v>0</v>
      </c>
      <c r="BH670" s="266">
        <f t="shared" si="415"/>
        <v>0</v>
      </c>
    </row>
    <row r="671" spans="1:60" ht="17.45" customHeight="1" x14ac:dyDescent="0.25">
      <c r="A671" s="257">
        <f t="shared" si="441"/>
        <v>10</v>
      </c>
      <c r="B671" s="257">
        <f t="shared" si="442"/>
        <v>2019</v>
      </c>
      <c r="C671" s="8">
        <f t="shared" si="434"/>
        <v>43767</v>
      </c>
      <c r="D671" s="260"/>
      <c r="E671" s="285">
        <v>1.391</v>
      </c>
      <c r="F671" s="260"/>
      <c r="G671" s="262">
        <v>1.4890000000000001</v>
      </c>
      <c r="H671" s="261"/>
      <c r="I671" s="263"/>
      <c r="J671" s="285">
        <v>1.282</v>
      </c>
      <c r="K671" s="260"/>
      <c r="L671" s="261">
        <v>1.3480000000000001</v>
      </c>
      <c r="M671" s="293">
        <f t="shared" si="472"/>
        <v>1.391</v>
      </c>
      <c r="N671" s="293">
        <f t="shared" si="473"/>
        <v>1.4890000000000001</v>
      </c>
      <c r="O671" s="293">
        <f t="shared" si="474"/>
        <v>1.282</v>
      </c>
      <c r="P671" s="293">
        <f t="shared" si="475"/>
        <v>1.3480000000000001</v>
      </c>
      <c r="Q671" s="257"/>
      <c r="R671" s="265">
        <f t="shared" si="476"/>
        <v>1.3774999999999999</v>
      </c>
      <c r="S671" s="266">
        <f t="shared" si="477"/>
        <v>1</v>
      </c>
      <c r="T671" s="266">
        <f t="shared" si="433"/>
        <v>2</v>
      </c>
      <c r="U671" s="299" t="s">
        <v>62</v>
      </c>
      <c r="V671" s="299">
        <v>2019</v>
      </c>
      <c r="W671" s="300"/>
      <c r="X671" s="300"/>
      <c r="Y671" s="300"/>
      <c r="BG671" s="266">
        <f>IF(R671&gt;=2,1,0)</f>
        <v>0</v>
      </c>
      <c r="BH671" s="266">
        <f t="shared" si="415"/>
        <v>0</v>
      </c>
    </row>
    <row r="672" spans="1:60" ht="17.45" customHeight="1" x14ac:dyDescent="0.25">
      <c r="A672" s="257">
        <f t="shared" si="441"/>
        <v>10</v>
      </c>
      <c r="B672" s="257">
        <f t="shared" si="442"/>
        <v>2019</v>
      </c>
      <c r="C672" s="8">
        <f t="shared" si="434"/>
        <v>43768</v>
      </c>
      <c r="D672" s="260">
        <v>1.6339999999999999</v>
      </c>
      <c r="E672" s="285"/>
      <c r="F672" s="260"/>
      <c r="G672" s="262"/>
      <c r="H672" s="261">
        <v>1.786</v>
      </c>
      <c r="I672" s="263">
        <v>1.526</v>
      </c>
      <c r="J672" s="285"/>
      <c r="K672" s="260">
        <v>1.6559999999999999</v>
      </c>
      <c r="L672" s="261"/>
      <c r="M672" s="293">
        <f t="shared" si="472"/>
        <v>1.6339999999999999</v>
      </c>
      <c r="N672" s="293">
        <f t="shared" si="473"/>
        <v>1.786</v>
      </c>
      <c r="O672" s="293">
        <f t="shared" si="474"/>
        <v>1.526</v>
      </c>
      <c r="P672" s="293">
        <f t="shared" si="475"/>
        <v>1.6559999999999999</v>
      </c>
      <c r="Q672" s="257"/>
      <c r="R672" s="265">
        <f t="shared" si="476"/>
        <v>1.6504999999999999</v>
      </c>
      <c r="S672" s="266">
        <f t="shared" si="477"/>
        <v>1</v>
      </c>
      <c r="T672" s="266">
        <f t="shared" si="433"/>
        <v>3</v>
      </c>
      <c r="U672" s="301" t="s">
        <v>35</v>
      </c>
      <c r="V672" s="301" t="s">
        <v>1</v>
      </c>
      <c r="W672" s="301" t="s">
        <v>2</v>
      </c>
      <c r="X672" s="301" t="s">
        <v>9</v>
      </c>
      <c r="Y672" s="301" t="s">
        <v>12</v>
      </c>
      <c r="BG672" s="266">
        <f>IF(R672&gt;=2,1,0)</f>
        <v>0</v>
      </c>
      <c r="BH672" s="266">
        <f t="shared" si="415"/>
        <v>0</v>
      </c>
    </row>
    <row r="673" spans="1:60" ht="17.45" customHeight="1" x14ac:dyDescent="0.25">
      <c r="A673" s="257">
        <f t="shared" si="441"/>
        <v>10</v>
      </c>
      <c r="B673" s="257">
        <f t="shared" si="442"/>
        <v>2019</v>
      </c>
      <c r="C673" s="8">
        <f t="shared" si="434"/>
        <v>43769</v>
      </c>
      <c r="D673" s="252"/>
      <c r="E673" s="114">
        <v>1.3420000000000001</v>
      </c>
      <c r="F673" s="252"/>
      <c r="G673" s="254">
        <v>1.7290000000000001</v>
      </c>
      <c r="H673" s="253"/>
      <c r="I673" s="255"/>
      <c r="J673" s="114">
        <v>1.681</v>
      </c>
      <c r="K673" s="252"/>
      <c r="L673" s="253">
        <v>1.7849999999999999</v>
      </c>
      <c r="M673" s="293">
        <f t="shared" ref="M673" si="478">IFERROR(AVERAGE(D673:E673),"")</f>
        <v>1.3420000000000001</v>
      </c>
      <c r="N673" s="293">
        <f t="shared" ref="N673" si="479">IFERROR(AVERAGE(F673:H673),"")</f>
        <v>1.7290000000000001</v>
      </c>
      <c r="O673" s="293">
        <f t="shared" ref="O673" si="480">IFERROR(AVERAGE(I673:J673),"")</f>
        <v>1.681</v>
      </c>
      <c r="P673" s="293">
        <f t="shared" ref="P673" si="481">IFERROR(AVERAGE(K673:L673),"")</f>
        <v>1.7849999999999999</v>
      </c>
      <c r="Q673" s="257"/>
      <c r="R673" s="265">
        <f t="shared" ref="R673" si="482">AVERAGE(M673:P673)</f>
        <v>1.6342500000000002</v>
      </c>
      <c r="S673" s="266">
        <f t="shared" ref="S673" si="483">IF(R673&gt;=1,1,0)</f>
        <v>1</v>
      </c>
      <c r="T673" s="266">
        <f t="shared" si="433"/>
        <v>4</v>
      </c>
      <c r="U673" s="302" t="s">
        <v>58</v>
      </c>
      <c r="V673" s="303">
        <f>AVERAGE(D643:E673)</f>
        <v>1.2503806451612902</v>
      </c>
      <c r="W673" s="303">
        <f>AVERAGE(F643:H673)</f>
        <v>1.3053916666666665</v>
      </c>
      <c r="X673" s="303">
        <f>AVERAGE(I643:J673)</f>
        <v>1.1888096774193551</v>
      </c>
      <c r="Y673" s="303">
        <f>AVERAGE(K643:L673)</f>
        <v>1.2829290322580646</v>
      </c>
      <c r="BG673" s="266">
        <f>IF(R673&gt;=2,1,0)</f>
        <v>0</v>
      </c>
      <c r="BH673" s="266">
        <f t="shared" si="415"/>
        <v>0</v>
      </c>
    </row>
    <row r="674" spans="1:60" ht="17.45" customHeight="1" x14ac:dyDescent="0.25">
      <c r="A674" s="257">
        <f t="shared" si="441"/>
        <v>11</v>
      </c>
      <c r="B674" s="257">
        <f t="shared" si="442"/>
        <v>2019</v>
      </c>
      <c r="C674" s="8">
        <f t="shared" si="434"/>
        <v>43770</v>
      </c>
      <c r="D674" s="275">
        <v>1.089</v>
      </c>
      <c r="E674" s="286"/>
      <c r="F674" s="275">
        <v>1.355</v>
      </c>
      <c r="G674" s="277"/>
      <c r="H674" s="276">
        <v>1.262</v>
      </c>
      <c r="I674" s="278">
        <v>1.258</v>
      </c>
      <c r="J674" s="286"/>
      <c r="K674" s="275">
        <v>1.1299999999999999</v>
      </c>
      <c r="L674" s="276"/>
      <c r="M674" s="293">
        <f t="shared" ref="M674" si="484">IFERROR(AVERAGE(D674:E674),"")</f>
        <v>1.089</v>
      </c>
      <c r="N674" s="293">
        <f t="shared" ref="N674" si="485">IFERROR(AVERAGE(F674:H674),"")</f>
        <v>1.3085</v>
      </c>
      <c r="O674" s="293">
        <f t="shared" ref="O674" si="486">IFERROR(AVERAGE(I674:J674),"")</f>
        <v>1.258</v>
      </c>
      <c r="P674" s="293">
        <f t="shared" ref="P674" si="487">IFERROR(AVERAGE(K674:L674),"")</f>
        <v>1.1299999999999999</v>
      </c>
      <c r="Q674" s="257"/>
      <c r="R674" s="265">
        <f t="shared" ref="R674" si="488">AVERAGE(M674:P674)</f>
        <v>1.196375</v>
      </c>
      <c r="S674" s="266">
        <f t="shared" ref="S674" si="489">IF(R674&gt;=1,1,0)</f>
        <v>1</v>
      </c>
      <c r="T674" s="266">
        <f t="shared" si="433"/>
        <v>5</v>
      </c>
      <c r="U674" s="302" t="s">
        <v>59</v>
      </c>
      <c r="V674" s="303">
        <f>MAX(D643:E673)</f>
        <v>1.881</v>
      </c>
      <c r="W674" s="303">
        <f>MAX(F643:H673)</f>
        <v>1.786</v>
      </c>
      <c r="X674" s="303">
        <f>MAX(I643:J673)</f>
        <v>1.7110000000000001</v>
      </c>
      <c r="Y674" s="303">
        <f>MAX(K643:L673)</f>
        <v>1.8620000000000001</v>
      </c>
      <c r="BG674" s="266">
        <f>IF(R674&gt;=2,1,0)</f>
        <v>0</v>
      </c>
      <c r="BH674" s="266">
        <f t="shared" si="415"/>
        <v>0</v>
      </c>
    </row>
    <row r="675" spans="1:60" ht="17.45" customHeight="1" thickBot="1" x14ac:dyDescent="0.3">
      <c r="A675" s="257">
        <f t="shared" si="441"/>
        <v>11</v>
      </c>
      <c r="B675" s="257">
        <f t="shared" si="442"/>
        <v>2019</v>
      </c>
      <c r="C675" s="435">
        <f t="shared" si="434"/>
        <v>43771</v>
      </c>
      <c r="D675" s="434"/>
      <c r="E675" s="439">
        <v>0.87429999999999997</v>
      </c>
      <c r="F675" s="434"/>
      <c r="G675" s="438">
        <v>0.97570000000000001</v>
      </c>
      <c r="H675" s="436"/>
      <c r="I675" s="437"/>
      <c r="J675" s="439">
        <v>0.88519999999999999</v>
      </c>
      <c r="K675" s="434"/>
      <c r="L675" s="436">
        <v>0.98939999999999995</v>
      </c>
      <c r="M675" s="440">
        <f t="shared" ref="M675:M678" si="490">IFERROR(AVERAGE(D675:E675),"")</f>
        <v>0.87429999999999997</v>
      </c>
      <c r="N675" s="440">
        <f t="shared" ref="N675:N678" si="491">IFERROR(AVERAGE(F675:H675),"")</f>
        <v>0.97570000000000001</v>
      </c>
      <c r="O675" s="440">
        <f t="shared" ref="O675:O678" si="492">IFERROR(AVERAGE(I675:J675),"")</f>
        <v>0.88519999999999999</v>
      </c>
      <c r="P675" s="440">
        <f t="shared" ref="P675:P678" si="493">IFERROR(AVERAGE(K675:L675),"")</f>
        <v>0.98939999999999995</v>
      </c>
      <c r="Q675" s="442">
        <f>AVERAGE(M675:P675)</f>
        <v>0.93114999999999992</v>
      </c>
      <c r="R675" s="442"/>
      <c r="S675" s="443">
        <f>IF(Q675&gt;=1,1,0)</f>
        <v>0</v>
      </c>
      <c r="T675" s="443">
        <f t="shared" si="433"/>
        <v>0</v>
      </c>
      <c r="U675" s="304" t="s">
        <v>126</v>
      </c>
      <c r="V675" s="305">
        <f>COUNTIF(D643:E673,"&gt;=2.5")</f>
        <v>0</v>
      </c>
      <c r="W675" s="305">
        <f>COUNTIF(F643:G673,"&gt;=2.5")</f>
        <v>0</v>
      </c>
      <c r="X675" s="305">
        <f>COUNTIF(I643:J673,"&gt;=2.5")</f>
        <v>0</v>
      </c>
      <c r="Y675" s="305">
        <f>COUNTIF(I643:J673,"&gt;=2.5")</f>
        <v>0</v>
      </c>
      <c r="BG675" s="311">
        <f>IF(Q675&gt;=2,1,0)</f>
        <v>0</v>
      </c>
      <c r="BH675" s="311">
        <f t="shared" si="415"/>
        <v>0</v>
      </c>
    </row>
    <row r="676" spans="1:60" ht="17.45" customHeight="1" thickBot="1" x14ac:dyDescent="0.3">
      <c r="A676" s="257">
        <f t="shared" si="441"/>
        <v>11</v>
      </c>
      <c r="B676" s="257">
        <f t="shared" si="442"/>
        <v>2019</v>
      </c>
      <c r="C676" s="435">
        <f t="shared" si="434"/>
        <v>43772</v>
      </c>
      <c r="D676" s="434">
        <v>0.94699999999999995</v>
      </c>
      <c r="E676" s="439"/>
      <c r="F676" s="434">
        <v>0.97099999999999997</v>
      </c>
      <c r="G676" s="438"/>
      <c r="H676" s="436"/>
      <c r="I676" s="437">
        <v>0.873</v>
      </c>
      <c r="J676" s="439"/>
      <c r="K676" s="434">
        <v>0.93200000000000005</v>
      </c>
      <c r="L676" s="436"/>
      <c r="M676" s="440">
        <f t="shared" si="490"/>
        <v>0.94699999999999995</v>
      </c>
      <c r="N676" s="440">
        <f t="shared" si="491"/>
        <v>0.97099999999999997</v>
      </c>
      <c r="O676" s="440">
        <f t="shared" si="492"/>
        <v>0.873</v>
      </c>
      <c r="P676" s="440">
        <f t="shared" si="493"/>
        <v>0.93200000000000005</v>
      </c>
      <c r="Q676" s="442">
        <f>AVERAGE(M676:P676)</f>
        <v>0.93074999999999997</v>
      </c>
      <c r="R676" s="442"/>
      <c r="S676" s="443">
        <f>IF(Q676&gt;=1,1,0)</f>
        <v>0</v>
      </c>
      <c r="T676" s="443">
        <f t="shared" si="433"/>
        <v>0</v>
      </c>
      <c r="Y676" s="136">
        <f>AVERAGE(V673:Y673)</f>
        <v>1.2568777553763442</v>
      </c>
      <c r="BG676" s="311">
        <f>IF(Q676&gt;=2,1,0)</f>
        <v>0</v>
      </c>
      <c r="BH676" s="311">
        <f t="shared" si="415"/>
        <v>0</v>
      </c>
    </row>
    <row r="677" spans="1:60" ht="17.45" customHeight="1" x14ac:dyDescent="0.25">
      <c r="A677" s="257">
        <f t="shared" si="441"/>
        <v>11</v>
      </c>
      <c r="B677" s="257">
        <f t="shared" si="442"/>
        <v>2019</v>
      </c>
      <c r="C677" s="8">
        <f t="shared" si="434"/>
        <v>43773</v>
      </c>
      <c r="D677" s="260"/>
      <c r="E677" s="285">
        <v>1.2869999999999999</v>
      </c>
      <c r="F677" s="260"/>
      <c r="G677" s="262">
        <v>1.42</v>
      </c>
      <c r="H677" s="261"/>
      <c r="I677" s="263"/>
      <c r="J677" s="285">
        <v>1.3049999999999999</v>
      </c>
      <c r="K677" s="260"/>
      <c r="L677" s="261">
        <v>1.5269999999999999</v>
      </c>
      <c r="M677" s="293">
        <f t="shared" si="490"/>
        <v>1.2869999999999999</v>
      </c>
      <c r="N677" s="293">
        <f t="shared" si="491"/>
        <v>1.42</v>
      </c>
      <c r="O677" s="293">
        <f t="shared" si="492"/>
        <v>1.3049999999999999</v>
      </c>
      <c r="P677" s="293">
        <f t="shared" si="493"/>
        <v>1.5269999999999999</v>
      </c>
      <c r="Q677" s="257"/>
      <c r="R677" s="265">
        <f t="shared" ref="R677:R678" si="494">AVERAGE(M677:P677)</f>
        <v>1.3847499999999999</v>
      </c>
      <c r="S677" s="266">
        <f t="shared" ref="S677:S678" si="495">IF(R677&gt;=1,1,0)</f>
        <v>1</v>
      </c>
      <c r="T677" s="266">
        <f t="shared" si="433"/>
        <v>1</v>
      </c>
      <c r="BG677" s="266">
        <f>IF(R677&gt;=2,1,0)</f>
        <v>0</v>
      </c>
      <c r="BH677" s="266">
        <f t="shared" si="415"/>
        <v>0</v>
      </c>
    </row>
    <row r="678" spans="1:60" ht="17.45" customHeight="1" x14ac:dyDescent="0.25">
      <c r="A678" s="257">
        <f t="shared" si="441"/>
        <v>11</v>
      </c>
      <c r="B678" s="257">
        <f t="shared" si="442"/>
        <v>2019</v>
      </c>
      <c r="C678" s="8">
        <f t="shared" si="434"/>
        <v>43774</v>
      </c>
      <c r="D678" s="260">
        <v>1.47</v>
      </c>
      <c r="E678" s="285"/>
      <c r="F678" s="260"/>
      <c r="G678" s="262"/>
      <c r="H678" s="261">
        <v>1.4330000000000001</v>
      </c>
      <c r="I678" s="263">
        <v>1.411</v>
      </c>
      <c r="J678" s="285"/>
      <c r="K678" s="260">
        <v>1.4450000000000001</v>
      </c>
      <c r="L678" s="261"/>
      <c r="M678" s="293">
        <f t="shared" si="490"/>
        <v>1.47</v>
      </c>
      <c r="N678" s="293">
        <f t="shared" si="491"/>
        <v>1.4330000000000001</v>
      </c>
      <c r="O678" s="293">
        <f t="shared" si="492"/>
        <v>1.411</v>
      </c>
      <c r="P678" s="293">
        <f t="shared" si="493"/>
        <v>1.4450000000000001</v>
      </c>
      <c r="Q678" s="257"/>
      <c r="R678" s="265">
        <f t="shared" si="494"/>
        <v>1.4397500000000001</v>
      </c>
      <c r="S678" s="266">
        <f t="shared" si="495"/>
        <v>1</v>
      </c>
      <c r="T678" s="266">
        <f t="shared" si="433"/>
        <v>2</v>
      </c>
      <c r="BG678" s="266">
        <f>IF(R678&gt;=2,1,0)</f>
        <v>0</v>
      </c>
      <c r="BH678" s="266">
        <f t="shared" si="415"/>
        <v>0</v>
      </c>
    </row>
    <row r="679" spans="1:60" ht="17.45" customHeight="1" x14ac:dyDescent="0.25">
      <c r="A679" s="257">
        <f t="shared" si="441"/>
        <v>11</v>
      </c>
      <c r="B679" s="257">
        <f t="shared" si="442"/>
        <v>2019</v>
      </c>
      <c r="C679" s="8">
        <f t="shared" si="434"/>
        <v>43775</v>
      </c>
      <c r="D679" s="260"/>
      <c r="E679" s="285">
        <v>1.1970000000000001</v>
      </c>
      <c r="F679" s="260"/>
      <c r="G679" s="262">
        <v>1.504</v>
      </c>
      <c r="H679" s="261"/>
      <c r="I679" s="263"/>
      <c r="J679" s="285">
        <v>1.2709999999999999</v>
      </c>
      <c r="K679" s="260"/>
      <c r="L679" s="261">
        <v>1.2809999999999999</v>
      </c>
      <c r="M679" s="293">
        <f t="shared" ref="M679:M683" si="496">IFERROR(AVERAGE(D679:E679),"")</f>
        <v>1.1970000000000001</v>
      </c>
      <c r="N679" s="293">
        <f t="shared" ref="N679:N683" si="497">IFERROR(AVERAGE(F679:H679),"")</f>
        <v>1.504</v>
      </c>
      <c r="O679" s="293">
        <f t="shared" ref="O679:O683" si="498">IFERROR(AVERAGE(I679:J679),"")</f>
        <v>1.2709999999999999</v>
      </c>
      <c r="P679" s="293">
        <f t="shared" ref="P679:P683" si="499">IFERROR(AVERAGE(K679:L679),"")</f>
        <v>1.2809999999999999</v>
      </c>
      <c r="Q679" s="257"/>
      <c r="R679" s="265">
        <f t="shared" ref="R679:R681" si="500">AVERAGE(M679:P679)</f>
        <v>1.31325</v>
      </c>
      <c r="S679" s="266">
        <f t="shared" ref="S679:S681" si="501">IF(R679&gt;=1,1,0)</f>
        <v>1</v>
      </c>
      <c r="T679" s="266">
        <f t="shared" si="433"/>
        <v>3</v>
      </c>
      <c r="BG679" s="266">
        <f>IF(R679&gt;=2,1,0)</f>
        <v>0</v>
      </c>
      <c r="BH679" s="266">
        <f t="shared" si="415"/>
        <v>0</v>
      </c>
    </row>
    <row r="680" spans="1:60" ht="17.45" customHeight="1" x14ac:dyDescent="0.25">
      <c r="A680" s="257">
        <f t="shared" si="441"/>
        <v>11</v>
      </c>
      <c r="B680" s="257">
        <f t="shared" si="442"/>
        <v>2019</v>
      </c>
      <c r="C680" s="8">
        <f t="shared" si="434"/>
        <v>43776</v>
      </c>
      <c r="D680" s="279">
        <v>1.4410000000000001</v>
      </c>
      <c r="E680" s="142"/>
      <c r="F680" s="279">
        <v>1.9259999999999999</v>
      </c>
      <c r="G680" s="281"/>
      <c r="H680" s="280">
        <v>1.792</v>
      </c>
      <c r="I680" s="282">
        <v>1.51</v>
      </c>
      <c r="J680" s="142"/>
      <c r="K680" s="279">
        <v>1.454</v>
      </c>
      <c r="L680" s="280"/>
      <c r="M680" s="293">
        <f t="shared" si="496"/>
        <v>1.4410000000000001</v>
      </c>
      <c r="N680" s="293">
        <f t="shared" si="497"/>
        <v>1.859</v>
      </c>
      <c r="O680" s="293">
        <f t="shared" si="498"/>
        <v>1.51</v>
      </c>
      <c r="P680" s="293">
        <f t="shared" si="499"/>
        <v>1.454</v>
      </c>
      <c r="Q680" s="257"/>
      <c r="R680" s="265">
        <f t="shared" si="500"/>
        <v>1.5659999999999998</v>
      </c>
      <c r="S680" s="266">
        <f t="shared" si="501"/>
        <v>1</v>
      </c>
      <c r="T680" s="266">
        <f t="shared" si="433"/>
        <v>4</v>
      </c>
      <c r="BG680" s="266">
        <f>IF(R680&gt;=2,1,0)</f>
        <v>0</v>
      </c>
      <c r="BH680" s="266">
        <f t="shared" si="415"/>
        <v>0</v>
      </c>
    </row>
    <row r="681" spans="1:60" ht="17.45" customHeight="1" x14ac:dyDescent="0.25">
      <c r="A681" s="257">
        <f t="shared" si="441"/>
        <v>11</v>
      </c>
      <c r="B681" s="257">
        <f t="shared" si="442"/>
        <v>2019</v>
      </c>
      <c r="C681" s="8">
        <f t="shared" si="434"/>
        <v>43777</v>
      </c>
      <c r="D681" s="252"/>
      <c r="E681" s="114">
        <v>1.595</v>
      </c>
      <c r="F681" s="252"/>
      <c r="G681" s="254">
        <v>1.498</v>
      </c>
      <c r="H681" s="253"/>
      <c r="I681" s="255"/>
      <c r="J681" s="114">
        <v>1.3580000000000001</v>
      </c>
      <c r="K681" s="252"/>
      <c r="L681" s="253">
        <v>1.4419999999999999</v>
      </c>
      <c r="M681" s="293">
        <f t="shared" si="496"/>
        <v>1.595</v>
      </c>
      <c r="N681" s="293">
        <f t="shared" si="497"/>
        <v>1.498</v>
      </c>
      <c r="O681" s="293">
        <f t="shared" si="498"/>
        <v>1.3580000000000001</v>
      </c>
      <c r="P681" s="293">
        <f t="shared" si="499"/>
        <v>1.4419999999999999</v>
      </c>
      <c r="Q681" s="257"/>
      <c r="R681" s="265">
        <f t="shared" si="500"/>
        <v>1.4732500000000002</v>
      </c>
      <c r="S681" s="266">
        <f t="shared" si="501"/>
        <v>1</v>
      </c>
      <c r="T681" s="266">
        <f t="shared" si="433"/>
        <v>5</v>
      </c>
      <c r="BG681" s="266">
        <f>IF(R681&gt;=2,1,0)</f>
        <v>0</v>
      </c>
      <c r="BH681" s="266">
        <f t="shared" si="415"/>
        <v>0</v>
      </c>
    </row>
    <row r="682" spans="1:60" ht="17.45" customHeight="1" x14ac:dyDescent="0.25">
      <c r="A682" s="257">
        <f t="shared" si="441"/>
        <v>11</v>
      </c>
      <c r="B682" s="257">
        <f t="shared" si="442"/>
        <v>2019</v>
      </c>
      <c r="C682" s="435">
        <f t="shared" si="434"/>
        <v>43778</v>
      </c>
      <c r="D682" s="448">
        <v>0.9647</v>
      </c>
      <c r="E682" s="452"/>
      <c r="F682" s="448">
        <v>0.84230000000000005</v>
      </c>
      <c r="G682" s="450"/>
      <c r="H682" s="449"/>
      <c r="I682" s="451">
        <v>0.75339999999999996</v>
      </c>
      <c r="J682" s="452"/>
      <c r="K682" s="448">
        <v>0.92600000000000005</v>
      </c>
      <c r="L682" s="449"/>
      <c r="M682" s="440">
        <f t="shared" si="496"/>
        <v>0.9647</v>
      </c>
      <c r="N682" s="440">
        <f t="shared" si="497"/>
        <v>0.84230000000000005</v>
      </c>
      <c r="O682" s="440">
        <f t="shared" si="498"/>
        <v>0.75339999999999996</v>
      </c>
      <c r="P682" s="440">
        <f t="shared" si="499"/>
        <v>0.92600000000000005</v>
      </c>
      <c r="Q682" s="442">
        <f>AVERAGE(M682:P682)</f>
        <v>0.87160000000000004</v>
      </c>
      <c r="R682" s="442"/>
      <c r="S682" s="443">
        <f>IF(Q682&gt;=1,1,0)</f>
        <v>0</v>
      </c>
      <c r="T682" s="443">
        <f t="shared" si="433"/>
        <v>0</v>
      </c>
      <c r="BG682" s="311">
        <f>IF(Q682&gt;=2,1,0)</f>
        <v>0</v>
      </c>
      <c r="BH682" s="311">
        <f t="shared" si="415"/>
        <v>0</v>
      </c>
    </row>
    <row r="683" spans="1:60" ht="17.45" customHeight="1" x14ac:dyDescent="0.25">
      <c r="A683" s="257">
        <f t="shared" si="441"/>
        <v>11</v>
      </c>
      <c r="B683" s="257">
        <f t="shared" si="442"/>
        <v>2019</v>
      </c>
      <c r="C683" s="435">
        <f t="shared" si="434"/>
        <v>43779</v>
      </c>
      <c r="D683" s="448"/>
      <c r="E683" s="452">
        <v>0.92200000000000004</v>
      </c>
      <c r="F683" s="448"/>
      <c r="G683" s="450">
        <v>0.93320000000000003</v>
      </c>
      <c r="H683" s="449"/>
      <c r="I683" s="451"/>
      <c r="J683" s="452">
        <v>0.74299999999999999</v>
      </c>
      <c r="K683" s="448"/>
      <c r="L683" s="449">
        <v>0.91620000000000001</v>
      </c>
      <c r="M683" s="440">
        <f t="shared" si="496"/>
        <v>0.92200000000000004</v>
      </c>
      <c r="N683" s="440">
        <f t="shared" si="497"/>
        <v>0.93320000000000003</v>
      </c>
      <c r="O683" s="440">
        <f t="shared" si="498"/>
        <v>0.74299999999999999</v>
      </c>
      <c r="P683" s="440">
        <f t="shared" si="499"/>
        <v>0.91620000000000001</v>
      </c>
      <c r="Q683" s="442">
        <f>AVERAGE(M683:P683)</f>
        <v>0.87859999999999994</v>
      </c>
      <c r="R683" s="442"/>
      <c r="S683" s="443">
        <f>IF(Q683&gt;=1,1,0)</f>
        <v>0</v>
      </c>
      <c r="T683" s="443">
        <f t="shared" si="433"/>
        <v>0</v>
      </c>
      <c r="BG683" s="311">
        <f>IF(Q683&gt;=2,1,0)</f>
        <v>0</v>
      </c>
      <c r="BH683" s="311">
        <f t="shared" si="415"/>
        <v>0</v>
      </c>
    </row>
    <row r="684" spans="1:60" ht="17.45" customHeight="1" x14ac:dyDescent="0.25">
      <c r="A684" s="257">
        <f t="shared" si="441"/>
        <v>11</v>
      </c>
      <c r="B684" s="257">
        <f t="shared" si="442"/>
        <v>2019</v>
      </c>
      <c r="C684" s="8">
        <f t="shared" si="434"/>
        <v>43780</v>
      </c>
      <c r="D684" s="260">
        <v>1.06</v>
      </c>
      <c r="E684" s="285"/>
      <c r="F684" s="260"/>
      <c r="G684" s="262"/>
      <c r="H684" s="261">
        <v>1.127</v>
      </c>
      <c r="I684" s="263">
        <v>1.1519999999999999</v>
      </c>
      <c r="J684" s="285"/>
      <c r="K684" s="260">
        <v>1.179</v>
      </c>
      <c r="L684" s="261"/>
      <c r="M684" s="293">
        <f t="shared" ref="M684" si="502">IFERROR(AVERAGE(D684:E684),"")</f>
        <v>1.06</v>
      </c>
      <c r="N684" s="293">
        <f t="shared" ref="N684" si="503">IFERROR(AVERAGE(F684:H684),"")</f>
        <v>1.127</v>
      </c>
      <c r="O684" s="293">
        <f t="shared" ref="O684" si="504">IFERROR(AVERAGE(I684:J684),"")</f>
        <v>1.1519999999999999</v>
      </c>
      <c r="P684" s="293">
        <f t="shared" ref="P684" si="505">IFERROR(AVERAGE(K684:L684),"")</f>
        <v>1.179</v>
      </c>
      <c r="Q684" s="257"/>
      <c r="R684" s="265">
        <f t="shared" ref="R684" si="506">AVERAGE(M684:P684)</f>
        <v>1.1295000000000002</v>
      </c>
      <c r="S684" s="266">
        <f t="shared" ref="S684" si="507">IF(R684&gt;=1,1,0)</f>
        <v>1</v>
      </c>
      <c r="T684" s="266">
        <f t="shared" si="433"/>
        <v>1</v>
      </c>
      <c r="BG684" s="266">
        <f>IF(R684&gt;=2,1,0)</f>
        <v>0</v>
      </c>
      <c r="BH684" s="266">
        <f t="shared" si="415"/>
        <v>0</v>
      </c>
    </row>
    <row r="685" spans="1:60" ht="17.45" customHeight="1" x14ac:dyDescent="0.25">
      <c r="A685" s="257">
        <f t="shared" si="441"/>
        <v>11</v>
      </c>
      <c r="B685" s="257">
        <f t="shared" si="442"/>
        <v>2019</v>
      </c>
      <c r="C685" s="8">
        <f t="shared" si="434"/>
        <v>43781</v>
      </c>
      <c r="D685" s="260"/>
      <c r="E685" s="285">
        <v>1.3720000000000001</v>
      </c>
      <c r="F685" s="260"/>
      <c r="G685" s="262">
        <v>1.494</v>
      </c>
      <c r="H685" s="261"/>
      <c r="I685" s="263"/>
      <c r="J685" s="285">
        <v>1.4330000000000001</v>
      </c>
      <c r="K685" s="260"/>
      <c r="L685" s="261">
        <v>1.556</v>
      </c>
      <c r="M685" s="293">
        <f t="shared" ref="M685" si="508">IFERROR(AVERAGE(D685:E685),"")</f>
        <v>1.3720000000000001</v>
      </c>
      <c r="N685" s="293">
        <f t="shared" ref="N685" si="509">IFERROR(AVERAGE(F685:H685),"")</f>
        <v>1.494</v>
      </c>
      <c r="O685" s="293">
        <f t="shared" ref="O685" si="510">IFERROR(AVERAGE(I685:J685),"")</f>
        <v>1.4330000000000001</v>
      </c>
      <c r="P685" s="293">
        <f t="shared" ref="P685" si="511">IFERROR(AVERAGE(K685:L685),"")</f>
        <v>1.556</v>
      </c>
      <c r="Q685" s="257"/>
      <c r="R685" s="265">
        <f t="shared" ref="R685" si="512">AVERAGE(M685:P685)</f>
        <v>1.4637500000000001</v>
      </c>
      <c r="S685" s="266">
        <f t="shared" ref="S685" si="513">IF(R685&gt;=1,1,0)</f>
        <v>1</v>
      </c>
      <c r="T685" s="266">
        <f t="shared" si="433"/>
        <v>2</v>
      </c>
      <c r="BG685" s="266">
        <f>IF(R685&gt;=2,1,0)</f>
        <v>0</v>
      </c>
      <c r="BH685" s="266">
        <f t="shared" si="415"/>
        <v>0</v>
      </c>
    </row>
    <row r="686" spans="1:60" ht="17.45" customHeight="1" x14ac:dyDescent="0.25">
      <c r="A686" s="257">
        <f t="shared" si="441"/>
        <v>11</v>
      </c>
      <c r="B686" s="257">
        <f t="shared" si="442"/>
        <v>2019</v>
      </c>
      <c r="C686" s="8">
        <f t="shared" si="434"/>
        <v>43782</v>
      </c>
      <c r="D686" s="275">
        <v>1.2729999999999999</v>
      </c>
      <c r="E686" s="286"/>
      <c r="F686" s="275">
        <v>1.264</v>
      </c>
      <c r="G686" s="277"/>
      <c r="H686" s="276">
        <v>1.1990000000000001</v>
      </c>
      <c r="I686" s="278">
        <v>1.2030000000000001</v>
      </c>
      <c r="J686" s="286"/>
      <c r="K686" s="275">
        <v>1.3560000000000001</v>
      </c>
      <c r="L686" s="276"/>
      <c r="M686" s="293">
        <f t="shared" ref="M686:M690" si="514">IFERROR(AVERAGE(D686:E686),"")</f>
        <v>1.2729999999999999</v>
      </c>
      <c r="N686" s="293">
        <f t="shared" ref="N686:N690" si="515">IFERROR(AVERAGE(F686:H686),"")</f>
        <v>1.2315</v>
      </c>
      <c r="O686" s="293">
        <f t="shared" ref="O686:O690" si="516">IFERROR(AVERAGE(I686:J686),"")</f>
        <v>1.2030000000000001</v>
      </c>
      <c r="P686" s="293">
        <f t="shared" ref="P686:P690" si="517">IFERROR(AVERAGE(K686:L686),"")</f>
        <v>1.3560000000000001</v>
      </c>
      <c r="Q686" s="257"/>
      <c r="R686" s="265">
        <f t="shared" ref="R686:R688" si="518">AVERAGE(M686:P686)</f>
        <v>1.2658750000000001</v>
      </c>
      <c r="S686" s="266">
        <f t="shared" ref="S686:S688" si="519">IF(R686&gt;=1,1,0)</f>
        <v>1</v>
      </c>
      <c r="T686" s="266">
        <f t="shared" si="433"/>
        <v>3</v>
      </c>
      <c r="BG686" s="266">
        <f>IF(R686&gt;=2,1,0)</f>
        <v>0</v>
      </c>
      <c r="BH686" s="266">
        <f t="shared" si="415"/>
        <v>0</v>
      </c>
    </row>
    <row r="687" spans="1:60" ht="17.45" customHeight="1" x14ac:dyDescent="0.25">
      <c r="A687" s="257">
        <f t="shared" si="441"/>
        <v>11</v>
      </c>
      <c r="B687" s="257">
        <f t="shared" si="442"/>
        <v>2019</v>
      </c>
      <c r="C687" s="8">
        <f t="shared" si="434"/>
        <v>43783</v>
      </c>
      <c r="D687" s="260"/>
      <c r="E687" s="285">
        <v>1.0580000000000001</v>
      </c>
      <c r="F687" s="260"/>
      <c r="G687" s="262">
        <v>1.2410000000000001</v>
      </c>
      <c r="H687" s="261"/>
      <c r="I687" s="263"/>
      <c r="J687" s="285">
        <v>0.99839999999999995</v>
      </c>
      <c r="K687" s="260"/>
      <c r="L687" s="261">
        <v>1.45</v>
      </c>
      <c r="M687" s="293">
        <f t="shared" si="514"/>
        <v>1.0580000000000001</v>
      </c>
      <c r="N687" s="293">
        <f t="shared" si="515"/>
        <v>1.2410000000000001</v>
      </c>
      <c r="O687" s="293">
        <f t="shared" si="516"/>
        <v>0.99839999999999995</v>
      </c>
      <c r="P687" s="293">
        <f t="shared" si="517"/>
        <v>1.45</v>
      </c>
      <c r="Q687" s="257"/>
      <c r="R687" s="265">
        <f t="shared" si="518"/>
        <v>1.1868500000000002</v>
      </c>
      <c r="S687" s="266">
        <f t="shared" si="519"/>
        <v>1</v>
      </c>
      <c r="T687" s="266">
        <f t="shared" si="433"/>
        <v>4</v>
      </c>
      <c r="BG687" s="266">
        <f>IF(R687&gt;=2,1,0)</f>
        <v>0</v>
      </c>
      <c r="BH687" s="266">
        <f t="shared" si="415"/>
        <v>0</v>
      </c>
    </row>
    <row r="688" spans="1:60" ht="17.45" customHeight="1" x14ac:dyDescent="0.25">
      <c r="A688" s="257">
        <f t="shared" si="441"/>
        <v>11</v>
      </c>
      <c r="B688" s="257">
        <f t="shared" si="442"/>
        <v>2019</v>
      </c>
      <c r="C688" s="8">
        <f t="shared" si="434"/>
        <v>43784</v>
      </c>
      <c r="D688" s="260">
        <v>0.98350000000000004</v>
      </c>
      <c r="E688" s="285"/>
      <c r="F688" s="260">
        <v>1.0589999999999999</v>
      </c>
      <c r="G688" s="262"/>
      <c r="H688" s="261"/>
      <c r="I688" s="263">
        <v>0.99839999999999995</v>
      </c>
      <c r="J688" s="285"/>
      <c r="K688" s="260">
        <v>1.085</v>
      </c>
      <c r="L688" s="261"/>
      <c r="M688" s="293">
        <f t="shared" si="514"/>
        <v>0.98350000000000004</v>
      </c>
      <c r="N688" s="293">
        <f t="shared" si="515"/>
        <v>1.0589999999999999</v>
      </c>
      <c r="O688" s="293">
        <f t="shared" si="516"/>
        <v>0.99839999999999995</v>
      </c>
      <c r="P688" s="293">
        <f t="shared" si="517"/>
        <v>1.085</v>
      </c>
      <c r="Q688" s="257"/>
      <c r="R688" s="265">
        <f t="shared" si="518"/>
        <v>1.0314749999999999</v>
      </c>
      <c r="S688" s="266">
        <f t="shared" si="519"/>
        <v>1</v>
      </c>
      <c r="T688" s="266">
        <f t="shared" si="433"/>
        <v>5</v>
      </c>
      <c r="BG688" s="266">
        <f>IF(R688&gt;=2,1,0)</f>
        <v>0</v>
      </c>
      <c r="BH688" s="266">
        <f t="shared" si="415"/>
        <v>0</v>
      </c>
    </row>
    <row r="689" spans="1:60" ht="17.45" customHeight="1" x14ac:dyDescent="0.25">
      <c r="A689" s="257">
        <f t="shared" si="441"/>
        <v>11</v>
      </c>
      <c r="B689" s="257">
        <f t="shared" si="442"/>
        <v>2019</v>
      </c>
      <c r="C689" s="435">
        <f t="shared" si="434"/>
        <v>43785</v>
      </c>
      <c r="D689" s="434"/>
      <c r="E689" s="439">
        <v>1.3069999999999999</v>
      </c>
      <c r="F689" s="434"/>
      <c r="G689" s="438">
        <v>1.355</v>
      </c>
      <c r="H689" s="436"/>
      <c r="I689" s="437"/>
      <c r="J689" s="439">
        <v>1.2669999999999999</v>
      </c>
      <c r="K689" s="434"/>
      <c r="L689" s="436">
        <v>1.2609999999999999</v>
      </c>
      <c r="M689" s="440">
        <f t="shared" si="514"/>
        <v>1.3069999999999999</v>
      </c>
      <c r="N689" s="440">
        <f t="shared" si="515"/>
        <v>1.355</v>
      </c>
      <c r="O689" s="440">
        <f t="shared" si="516"/>
        <v>1.2669999999999999</v>
      </c>
      <c r="P689" s="440">
        <f t="shared" si="517"/>
        <v>1.2609999999999999</v>
      </c>
      <c r="Q689" s="442">
        <f t="shared" ref="Q689:Q690" si="520">AVERAGE(M689:P689)</f>
        <v>1.2974999999999999</v>
      </c>
      <c r="R689" s="442"/>
      <c r="S689" s="443">
        <f>IF(Q689&gt;=1,1,0)</f>
        <v>1</v>
      </c>
      <c r="T689" s="443">
        <f t="shared" si="433"/>
        <v>6</v>
      </c>
      <c r="BG689" s="311">
        <f>IF(Q689&gt;=2,1,0)</f>
        <v>0</v>
      </c>
      <c r="BH689" s="311">
        <f t="shared" si="415"/>
        <v>0</v>
      </c>
    </row>
    <row r="690" spans="1:60" ht="17.45" customHeight="1" x14ac:dyDescent="0.25">
      <c r="A690" s="257">
        <f t="shared" si="441"/>
        <v>11</v>
      </c>
      <c r="B690" s="257">
        <f t="shared" si="442"/>
        <v>2019</v>
      </c>
      <c r="C690" s="435">
        <f t="shared" si="434"/>
        <v>43786</v>
      </c>
      <c r="D690" s="434">
        <v>1.202</v>
      </c>
      <c r="E690" s="439"/>
      <c r="F690" s="434"/>
      <c r="G690" s="438"/>
      <c r="H690" s="436">
        <v>1.133</v>
      </c>
      <c r="I690" s="437">
        <v>0.94630000000000003</v>
      </c>
      <c r="J690" s="439"/>
      <c r="K690" s="434">
        <v>1.0569999999999999</v>
      </c>
      <c r="L690" s="436"/>
      <c r="M690" s="440">
        <f t="shared" si="514"/>
        <v>1.202</v>
      </c>
      <c r="N690" s="440">
        <f t="shared" si="515"/>
        <v>1.133</v>
      </c>
      <c r="O690" s="440">
        <f t="shared" si="516"/>
        <v>0.94630000000000003</v>
      </c>
      <c r="P690" s="440">
        <f t="shared" si="517"/>
        <v>1.0569999999999999</v>
      </c>
      <c r="Q690" s="442">
        <f t="shared" si="520"/>
        <v>1.0845750000000001</v>
      </c>
      <c r="R690" s="442"/>
      <c r="S690" s="443">
        <f>IF(Q690&gt;=1,1,0)</f>
        <v>1</v>
      </c>
      <c r="T690" s="443">
        <f t="shared" si="433"/>
        <v>7</v>
      </c>
      <c r="BG690" s="311">
        <f>IF(Q690&gt;=2,1,0)</f>
        <v>0</v>
      </c>
      <c r="BH690" s="311">
        <f t="shared" si="415"/>
        <v>0</v>
      </c>
    </row>
    <row r="691" spans="1:60" ht="17.45" customHeight="1" x14ac:dyDescent="0.25">
      <c r="A691" s="257">
        <f t="shared" si="441"/>
        <v>11</v>
      </c>
      <c r="B691" s="257">
        <f t="shared" si="442"/>
        <v>2019</v>
      </c>
      <c r="C691" s="8">
        <f t="shared" si="434"/>
        <v>43787</v>
      </c>
      <c r="D691" s="260"/>
      <c r="E691" s="285">
        <v>1.19</v>
      </c>
      <c r="F691" s="260"/>
      <c r="G691" s="262">
        <v>1.8180000000000001</v>
      </c>
      <c r="H691" s="261"/>
      <c r="I691" s="263"/>
      <c r="J691" s="285">
        <v>1.1419999999999999</v>
      </c>
      <c r="K691" s="260"/>
      <c r="L691" s="261">
        <v>1.1919999999999999</v>
      </c>
      <c r="M691" s="293">
        <f t="shared" ref="M691:M693" si="521">IFERROR(AVERAGE(D691:E691),"")</f>
        <v>1.19</v>
      </c>
      <c r="N691" s="293">
        <f t="shared" ref="N691:N693" si="522">IFERROR(AVERAGE(F691:H691),"")</f>
        <v>1.8180000000000001</v>
      </c>
      <c r="O691" s="293">
        <f t="shared" ref="O691:O693" si="523">IFERROR(AVERAGE(I691:J691),"")</f>
        <v>1.1419999999999999</v>
      </c>
      <c r="P691" s="293">
        <f t="shared" ref="P691:P693" si="524">IFERROR(AVERAGE(K691:L691),"")</f>
        <v>1.1919999999999999</v>
      </c>
      <c r="Q691" s="257"/>
      <c r="R691" s="265">
        <f t="shared" ref="R691:R693" si="525">AVERAGE(M691:P691)</f>
        <v>1.3355000000000001</v>
      </c>
      <c r="S691" s="266">
        <f t="shared" ref="S691:S693" si="526">IF(R691&gt;=1,1,0)</f>
        <v>1</v>
      </c>
      <c r="T691" s="266">
        <f t="shared" si="433"/>
        <v>8</v>
      </c>
      <c r="BG691" s="266">
        <f>IF(R691&gt;=2,1,0)</f>
        <v>0</v>
      </c>
      <c r="BH691" s="266">
        <f t="shared" si="415"/>
        <v>0</v>
      </c>
    </row>
    <row r="692" spans="1:60" ht="17.45" customHeight="1" x14ac:dyDescent="0.25">
      <c r="A692" s="257">
        <f t="shared" si="441"/>
        <v>11</v>
      </c>
      <c r="B692" s="257">
        <f t="shared" si="442"/>
        <v>2019</v>
      </c>
      <c r="C692" s="8">
        <f t="shared" si="434"/>
        <v>43788</v>
      </c>
      <c r="D692" s="275">
        <v>1.208</v>
      </c>
      <c r="E692" s="286"/>
      <c r="F692" s="275">
        <v>1.3280000000000001</v>
      </c>
      <c r="G692" s="277"/>
      <c r="H692" s="276">
        <v>1.2470000000000001</v>
      </c>
      <c r="I692" s="278">
        <v>1.1599999999999999</v>
      </c>
      <c r="J692" s="286"/>
      <c r="K692" s="275">
        <v>1.159</v>
      </c>
      <c r="L692" s="276"/>
      <c r="M692" s="293">
        <f t="shared" si="521"/>
        <v>1.208</v>
      </c>
      <c r="N692" s="293">
        <f t="shared" si="522"/>
        <v>1.2875000000000001</v>
      </c>
      <c r="O692" s="293">
        <f t="shared" si="523"/>
        <v>1.1599999999999999</v>
      </c>
      <c r="P692" s="293">
        <f t="shared" si="524"/>
        <v>1.159</v>
      </c>
      <c r="Q692" s="257"/>
      <c r="R692" s="265">
        <f t="shared" si="525"/>
        <v>1.2036249999999999</v>
      </c>
      <c r="S692" s="266">
        <f t="shared" si="526"/>
        <v>1</v>
      </c>
      <c r="T692" s="266">
        <f t="shared" si="433"/>
        <v>9</v>
      </c>
      <c r="BG692" s="266">
        <f>IF(R692&gt;=2,1,0)</f>
        <v>0</v>
      </c>
      <c r="BH692" s="266">
        <f t="shared" si="415"/>
        <v>0</v>
      </c>
    </row>
    <row r="693" spans="1:60" ht="17.45" customHeight="1" x14ac:dyDescent="0.25">
      <c r="A693" s="257">
        <f t="shared" si="441"/>
        <v>11</v>
      </c>
      <c r="B693" s="257">
        <f t="shared" si="442"/>
        <v>2019</v>
      </c>
      <c r="C693" s="8">
        <f t="shared" si="434"/>
        <v>43789</v>
      </c>
      <c r="D693" s="260"/>
      <c r="E693" s="285">
        <v>0.39290000000000003</v>
      </c>
      <c r="F693" s="260"/>
      <c r="G693" s="262">
        <v>0.50900000000000001</v>
      </c>
      <c r="H693" s="261"/>
      <c r="I693" s="263"/>
      <c r="J693" s="285">
        <v>0.36930000000000002</v>
      </c>
      <c r="K693" s="260"/>
      <c r="L693" s="261">
        <v>0.69699999999999995</v>
      </c>
      <c r="M693" s="293">
        <f t="shared" si="521"/>
        <v>0.39290000000000003</v>
      </c>
      <c r="N693" s="293">
        <f t="shared" si="522"/>
        <v>0.50900000000000001</v>
      </c>
      <c r="O693" s="293">
        <f t="shared" si="523"/>
        <v>0.36930000000000002</v>
      </c>
      <c r="P693" s="293">
        <f t="shared" si="524"/>
        <v>0.69699999999999995</v>
      </c>
      <c r="Q693" s="257"/>
      <c r="R693" s="265">
        <f t="shared" si="525"/>
        <v>0.49204999999999999</v>
      </c>
      <c r="S693" s="266">
        <f t="shared" si="526"/>
        <v>0</v>
      </c>
      <c r="T693" s="266">
        <f t="shared" si="433"/>
        <v>0</v>
      </c>
      <c r="BG693" s="266">
        <f>IF(R693&gt;=2,1,0)</f>
        <v>0</v>
      </c>
      <c r="BH693" s="266">
        <f t="shared" si="415"/>
        <v>0</v>
      </c>
    </row>
    <row r="694" spans="1:60" ht="17.45" customHeight="1" x14ac:dyDescent="0.25">
      <c r="A694" s="257">
        <f t="shared" si="441"/>
        <v>11</v>
      </c>
      <c r="B694" s="257">
        <f t="shared" si="442"/>
        <v>2019</v>
      </c>
      <c r="C694" s="8">
        <f t="shared" si="434"/>
        <v>43790</v>
      </c>
      <c r="D694" s="260">
        <v>0.59840000000000004</v>
      </c>
      <c r="E694" s="285"/>
      <c r="F694" s="260">
        <v>0.56899999999999995</v>
      </c>
      <c r="G694" s="262"/>
      <c r="H694" s="261"/>
      <c r="I694" s="263">
        <v>0.81020000000000003</v>
      </c>
      <c r="J694" s="285"/>
      <c r="K694" s="260">
        <v>0.63360000000000005</v>
      </c>
      <c r="L694" s="261"/>
      <c r="M694" s="293">
        <f t="shared" ref="M694:M697" si="527">IFERROR(AVERAGE(D694:E694),"")</f>
        <v>0.59840000000000004</v>
      </c>
      <c r="N694" s="293">
        <f t="shared" ref="N694:N697" si="528">IFERROR(AVERAGE(F694:H694),"")</f>
        <v>0.56899999999999995</v>
      </c>
      <c r="O694" s="293">
        <f t="shared" ref="O694:O697" si="529">IFERROR(AVERAGE(I694:J694),"")</f>
        <v>0.81020000000000003</v>
      </c>
      <c r="P694" s="293">
        <f t="shared" ref="P694:P697" si="530">IFERROR(AVERAGE(K694:L694),"")</f>
        <v>0.63360000000000005</v>
      </c>
      <c r="Q694" s="257"/>
      <c r="R694" s="265">
        <f t="shared" ref="R694:R695" si="531">AVERAGE(M694:P694)</f>
        <v>0.65280000000000005</v>
      </c>
      <c r="S694" s="266">
        <f t="shared" ref="S694:S695" si="532">IF(R694&gt;=1,1,0)</f>
        <v>0</v>
      </c>
      <c r="T694" s="266">
        <f t="shared" si="433"/>
        <v>0</v>
      </c>
      <c r="BG694" s="266">
        <f>IF(R694&gt;=2,1,0)</f>
        <v>0</v>
      </c>
      <c r="BH694" s="266">
        <f t="shared" ref="BH694:BH757" si="533">IF(BG694=0,0,BG694+BH693)</f>
        <v>0</v>
      </c>
    </row>
    <row r="695" spans="1:60" ht="17.45" customHeight="1" x14ac:dyDescent="0.25">
      <c r="A695" s="257">
        <f t="shared" si="441"/>
        <v>11</v>
      </c>
      <c r="B695" s="257">
        <f t="shared" si="442"/>
        <v>2019</v>
      </c>
      <c r="C695" s="8">
        <f t="shared" si="434"/>
        <v>43791</v>
      </c>
      <c r="D695" s="260"/>
      <c r="E695" s="285">
        <v>1.0429999999999999</v>
      </c>
      <c r="F695" s="260"/>
      <c r="G695" s="262">
        <v>0.85509999999999997</v>
      </c>
      <c r="H695" s="261"/>
      <c r="I695" s="263"/>
      <c r="J695" s="285">
        <v>1.087</v>
      </c>
      <c r="K695" s="260"/>
      <c r="L695" s="261">
        <v>1.0920000000000001</v>
      </c>
      <c r="M695" s="293">
        <f t="shared" si="527"/>
        <v>1.0429999999999999</v>
      </c>
      <c r="N695" s="293">
        <f t="shared" si="528"/>
        <v>0.85509999999999997</v>
      </c>
      <c r="O695" s="293">
        <f t="shared" si="529"/>
        <v>1.087</v>
      </c>
      <c r="P695" s="293">
        <f t="shared" si="530"/>
        <v>1.0920000000000001</v>
      </c>
      <c r="Q695" s="257"/>
      <c r="R695" s="265">
        <f t="shared" si="531"/>
        <v>1.0192749999999999</v>
      </c>
      <c r="S695" s="266">
        <f t="shared" si="532"/>
        <v>1</v>
      </c>
      <c r="T695" s="266">
        <f t="shared" si="433"/>
        <v>1</v>
      </c>
      <c r="BG695" s="266">
        <f>IF(R695&gt;=2,1,0)</f>
        <v>0</v>
      </c>
      <c r="BH695" s="266">
        <f t="shared" si="533"/>
        <v>0</v>
      </c>
    </row>
    <row r="696" spans="1:60" ht="17.45" customHeight="1" x14ac:dyDescent="0.25">
      <c r="A696" s="298">
        <f t="shared" si="441"/>
        <v>11</v>
      </c>
      <c r="B696" s="298">
        <f t="shared" si="442"/>
        <v>2019</v>
      </c>
      <c r="C696" s="435">
        <f t="shared" si="434"/>
        <v>43792</v>
      </c>
      <c r="D696" s="434">
        <v>0.83599999999999997</v>
      </c>
      <c r="E696" s="439"/>
      <c r="F696" s="434"/>
      <c r="G696" s="438"/>
      <c r="H696" s="436">
        <v>0.76870000000000005</v>
      </c>
      <c r="I696" s="437">
        <v>0.79510000000000003</v>
      </c>
      <c r="J696" s="439"/>
      <c r="K696" s="434">
        <v>0.8569</v>
      </c>
      <c r="L696" s="436"/>
      <c r="M696" s="440">
        <f t="shared" si="527"/>
        <v>0.83599999999999997</v>
      </c>
      <c r="N696" s="440">
        <f t="shared" si="528"/>
        <v>0.76870000000000005</v>
      </c>
      <c r="O696" s="440">
        <f t="shared" si="529"/>
        <v>0.79510000000000003</v>
      </c>
      <c r="P696" s="440">
        <f t="shared" si="530"/>
        <v>0.8569</v>
      </c>
      <c r="Q696" s="442">
        <f t="shared" ref="Q696:Q697" si="534">AVERAGE(M696:P696)</f>
        <v>0.81417499999999998</v>
      </c>
      <c r="R696" s="442"/>
      <c r="S696" s="443">
        <f>IF(Q696&gt;=1,1,0)</f>
        <v>0</v>
      </c>
      <c r="T696" s="443">
        <f t="shared" si="433"/>
        <v>0</v>
      </c>
      <c r="BG696" s="311">
        <f>IF(Q696&gt;=2,1,0)</f>
        <v>0</v>
      </c>
      <c r="BH696" s="311">
        <f t="shared" si="533"/>
        <v>0</v>
      </c>
    </row>
    <row r="697" spans="1:60" ht="17.45" customHeight="1" x14ac:dyDescent="0.25">
      <c r="A697" s="298">
        <f t="shared" si="441"/>
        <v>11</v>
      </c>
      <c r="B697" s="298">
        <f t="shared" si="442"/>
        <v>2019</v>
      </c>
      <c r="C697" s="435">
        <f t="shared" si="434"/>
        <v>43793</v>
      </c>
      <c r="D697" s="434"/>
      <c r="E697" s="439">
        <v>0.56740000000000002</v>
      </c>
      <c r="F697" s="434"/>
      <c r="G697" s="438">
        <v>0.73350000000000004</v>
      </c>
      <c r="H697" s="436"/>
      <c r="I697" s="437"/>
      <c r="J697" s="439">
        <v>0.53310000000000002</v>
      </c>
      <c r="K697" s="434"/>
      <c r="L697" s="436">
        <v>0.6502</v>
      </c>
      <c r="M697" s="440">
        <f t="shared" si="527"/>
        <v>0.56740000000000002</v>
      </c>
      <c r="N697" s="440">
        <f t="shared" si="528"/>
        <v>0.73350000000000004</v>
      </c>
      <c r="O697" s="440">
        <f t="shared" si="529"/>
        <v>0.53310000000000002</v>
      </c>
      <c r="P697" s="440">
        <f t="shared" si="530"/>
        <v>0.6502</v>
      </c>
      <c r="Q697" s="442">
        <f t="shared" si="534"/>
        <v>0.62104999999999999</v>
      </c>
      <c r="R697" s="442"/>
      <c r="S697" s="443">
        <f>IF(Q697&gt;=1,1,0)</f>
        <v>0</v>
      </c>
      <c r="T697" s="443">
        <f t="shared" si="433"/>
        <v>0</v>
      </c>
      <c r="BG697" s="311">
        <f>IF(Q697&gt;=2,1,0)</f>
        <v>0</v>
      </c>
      <c r="BH697" s="311">
        <f t="shared" si="533"/>
        <v>0</v>
      </c>
    </row>
    <row r="698" spans="1:60" ht="17.45" customHeight="1" x14ac:dyDescent="0.25">
      <c r="A698" s="257">
        <f t="shared" si="441"/>
        <v>11</v>
      </c>
      <c r="B698" s="257">
        <f t="shared" si="442"/>
        <v>2019</v>
      </c>
      <c r="C698" s="8">
        <f t="shared" si="434"/>
        <v>43794</v>
      </c>
      <c r="D698" s="275">
        <v>0.84399999999999997</v>
      </c>
      <c r="E698" s="286"/>
      <c r="F698" s="275">
        <v>0.82199999999999995</v>
      </c>
      <c r="G698" s="277"/>
      <c r="H698" s="276">
        <v>0.82899999999999996</v>
      </c>
      <c r="I698" s="278">
        <v>0.92900000000000005</v>
      </c>
      <c r="J698" s="286"/>
      <c r="K698" s="275">
        <v>0.872</v>
      </c>
      <c r="L698" s="276"/>
      <c r="M698" s="293">
        <f t="shared" ref="M698:M699" si="535">IFERROR(AVERAGE(D698:E698),"")</f>
        <v>0.84399999999999997</v>
      </c>
      <c r="N698" s="293">
        <f t="shared" ref="N698:N699" si="536">IFERROR(AVERAGE(F698:H698),"")</f>
        <v>0.8254999999999999</v>
      </c>
      <c r="O698" s="293">
        <f t="shared" ref="O698:O699" si="537">IFERROR(AVERAGE(I698:J698),"")</f>
        <v>0.92900000000000005</v>
      </c>
      <c r="P698" s="293">
        <f t="shared" ref="P698:P699" si="538">IFERROR(AVERAGE(K698:L698),"")</f>
        <v>0.872</v>
      </c>
      <c r="Q698" s="257"/>
      <c r="R698" s="265">
        <f t="shared" ref="R698:R699" si="539">AVERAGE(M698:P698)</f>
        <v>0.86762499999999987</v>
      </c>
      <c r="S698" s="266">
        <f t="shared" ref="S698:S699" si="540">IF(R698&gt;=1,1,0)</f>
        <v>0</v>
      </c>
      <c r="T698" s="266">
        <f t="shared" si="433"/>
        <v>0</v>
      </c>
      <c r="BG698" s="266">
        <f>IF(R698&gt;=2,1,0)</f>
        <v>0</v>
      </c>
      <c r="BH698" s="266">
        <f t="shared" si="533"/>
        <v>0</v>
      </c>
    </row>
    <row r="699" spans="1:60" ht="17.45" customHeight="1" x14ac:dyDescent="0.25">
      <c r="A699" s="257">
        <f t="shared" si="441"/>
        <v>11</v>
      </c>
      <c r="B699" s="257">
        <f t="shared" si="442"/>
        <v>2019</v>
      </c>
      <c r="C699" s="8">
        <f t="shared" si="434"/>
        <v>43795</v>
      </c>
      <c r="D699" s="260"/>
      <c r="E699" s="285">
        <v>1.1830000000000001</v>
      </c>
      <c r="F699" s="260"/>
      <c r="G699" s="262">
        <v>1.1439999999999999</v>
      </c>
      <c r="H699" s="261"/>
      <c r="I699" s="263"/>
      <c r="J699" s="285">
        <v>1.673</v>
      </c>
      <c r="K699" s="260"/>
      <c r="L699" s="261">
        <v>1.5309999999999999</v>
      </c>
      <c r="M699" s="293">
        <f t="shared" si="535"/>
        <v>1.1830000000000001</v>
      </c>
      <c r="N699" s="293">
        <f t="shared" si="536"/>
        <v>1.1439999999999999</v>
      </c>
      <c r="O699" s="293">
        <f t="shared" si="537"/>
        <v>1.673</v>
      </c>
      <c r="P699" s="293">
        <f t="shared" si="538"/>
        <v>1.5309999999999999</v>
      </c>
      <c r="Q699" s="257"/>
      <c r="R699" s="265">
        <f t="shared" si="539"/>
        <v>1.3827499999999999</v>
      </c>
      <c r="S699" s="266">
        <f t="shared" si="540"/>
        <v>1</v>
      </c>
      <c r="T699" s="266">
        <f t="shared" si="433"/>
        <v>1</v>
      </c>
      <c r="BG699" s="266">
        <f>IF(R699&gt;=2,1,0)</f>
        <v>0</v>
      </c>
      <c r="BH699" s="266">
        <f t="shared" si="533"/>
        <v>0</v>
      </c>
    </row>
    <row r="700" spans="1:60" ht="17.45" customHeight="1" x14ac:dyDescent="0.25">
      <c r="A700" s="257">
        <f t="shared" si="441"/>
        <v>11</v>
      </c>
      <c r="B700" s="257">
        <f t="shared" si="442"/>
        <v>2019</v>
      </c>
      <c r="C700" s="8">
        <f t="shared" si="434"/>
        <v>43796</v>
      </c>
      <c r="D700" s="252">
        <v>0.68100000000000005</v>
      </c>
      <c r="E700" s="114"/>
      <c r="F700" s="252">
        <v>0.68700000000000006</v>
      </c>
      <c r="G700" s="254"/>
      <c r="H700" s="253"/>
      <c r="I700" s="255">
        <v>0.69</v>
      </c>
      <c r="J700" s="114"/>
      <c r="K700" s="252">
        <v>0.61499999999999999</v>
      </c>
      <c r="L700" s="253"/>
      <c r="M700" s="293">
        <f t="shared" ref="M700:M704" si="541">IFERROR(AVERAGE(D700:E700),"")</f>
        <v>0.68100000000000005</v>
      </c>
      <c r="N700" s="293">
        <f t="shared" ref="N700:N704" si="542">IFERROR(AVERAGE(F700:H700),"")</f>
        <v>0.68700000000000006</v>
      </c>
      <c r="O700" s="293">
        <f t="shared" ref="O700:O704" si="543">IFERROR(AVERAGE(I700:J700),"")</f>
        <v>0.69</v>
      </c>
      <c r="P700" s="293">
        <f t="shared" ref="P700:P704" si="544">IFERROR(AVERAGE(K700:L700),"")</f>
        <v>0.61499999999999999</v>
      </c>
      <c r="Q700" s="257"/>
      <c r="R700" s="265">
        <f t="shared" ref="R700:R702" si="545">AVERAGE(M700:P700)</f>
        <v>0.66825000000000001</v>
      </c>
      <c r="S700" s="266">
        <f t="shared" ref="S700:S702" si="546">IF(R700&gt;=1,1,0)</f>
        <v>0</v>
      </c>
      <c r="T700" s="266">
        <f t="shared" si="433"/>
        <v>0</v>
      </c>
      <c r="BG700" s="266">
        <f>IF(R700&gt;=2,1,0)</f>
        <v>0</v>
      </c>
      <c r="BH700" s="266">
        <f t="shared" si="533"/>
        <v>0</v>
      </c>
    </row>
    <row r="701" spans="1:60" ht="17.45" customHeight="1" x14ac:dyDescent="0.25">
      <c r="A701" s="257">
        <f t="shared" si="441"/>
        <v>11</v>
      </c>
      <c r="B701" s="257">
        <f t="shared" si="442"/>
        <v>2019</v>
      </c>
      <c r="C701" s="8">
        <f t="shared" si="434"/>
        <v>43797</v>
      </c>
      <c r="D701" s="252"/>
      <c r="E701" s="114">
        <v>0.25700000000000001</v>
      </c>
      <c r="F701" s="252"/>
      <c r="G701" s="254">
        <v>0.22900000000000001</v>
      </c>
      <c r="H701" s="253"/>
      <c r="I701" s="255"/>
      <c r="J701" s="114">
        <v>0.17899999999999999</v>
      </c>
      <c r="K701" s="252"/>
      <c r="L701" s="253">
        <v>0.223</v>
      </c>
      <c r="M701" s="293">
        <f t="shared" si="541"/>
        <v>0.25700000000000001</v>
      </c>
      <c r="N701" s="293">
        <f t="shared" si="542"/>
        <v>0.22900000000000001</v>
      </c>
      <c r="O701" s="293">
        <f t="shared" si="543"/>
        <v>0.17899999999999999</v>
      </c>
      <c r="P701" s="293">
        <f t="shared" si="544"/>
        <v>0.223</v>
      </c>
      <c r="Q701" s="257"/>
      <c r="R701" s="265">
        <f t="shared" si="545"/>
        <v>0.222</v>
      </c>
      <c r="S701" s="266">
        <f t="shared" si="546"/>
        <v>0</v>
      </c>
      <c r="T701" s="266">
        <f t="shared" si="433"/>
        <v>0</v>
      </c>
      <c r="BG701" s="266">
        <f>IF(R701&gt;=2,1,0)</f>
        <v>0</v>
      </c>
      <c r="BH701" s="266">
        <f t="shared" si="533"/>
        <v>0</v>
      </c>
    </row>
    <row r="702" spans="1:60" ht="17.45" customHeight="1" x14ac:dyDescent="0.25">
      <c r="A702" s="257">
        <f t="shared" si="441"/>
        <v>11</v>
      </c>
      <c r="B702" s="257">
        <f t="shared" si="442"/>
        <v>2019</v>
      </c>
      <c r="C702" s="8">
        <f t="shared" si="434"/>
        <v>43798</v>
      </c>
      <c r="D702" s="252">
        <v>0.44700000000000001</v>
      </c>
      <c r="E702" s="114"/>
      <c r="F702" s="252"/>
      <c r="G702" s="254"/>
      <c r="H702" s="253">
        <v>0.38700000000000001</v>
      </c>
      <c r="I702" s="255">
        <v>0.27429999999999999</v>
      </c>
      <c r="J702" s="114"/>
      <c r="K702" s="252">
        <v>0.30809999999999998</v>
      </c>
      <c r="L702" s="253"/>
      <c r="M702" s="293">
        <f t="shared" si="541"/>
        <v>0.44700000000000001</v>
      </c>
      <c r="N702" s="293">
        <f t="shared" si="542"/>
        <v>0.38700000000000001</v>
      </c>
      <c r="O702" s="293">
        <f t="shared" si="543"/>
        <v>0.27429999999999999</v>
      </c>
      <c r="P702" s="293">
        <f t="shared" si="544"/>
        <v>0.30809999999999998</v>
      </c>
      <c r="Q702" s="257"/>
      <c r="R702" s="265">
        <f t="shared" si="545"/>
        <v>0.35410000000000003</v>
      </c>
      <c r="S702" s="266">
        <f t="shared" si="546"/>
        <v>0</v>
      </c>
      <c r="T702" s="266">
        <f t="shared" si="433"/>
        <v>0</v>
      </c>
      <c r="U702" s="299" t="s">
        <v>70</v>
      </c>
      <c r="V702" s="299">
        <v>2019</v>
      </c>
      <c r="W702" s="300"/>
      <c r="X702" s="300"/>
      <c r="Y702" s="300"/>
      <c r="BG702" s="266">
        <f>IF(R702&gt;=2,1,0)</f>
        <v>0</v>
      </c>
      <c r="BH702" s="266">
        <f t="shared" si="533"/>
        <v>0</v>
      </c>
    </row>
    <row r="703" spans="1:60" ht="17.45" customHeight="1" x14ac:dyDescent="0.25">
      <c r="A703" s="257">
        <f t="shared" si="441"/>
        <v>11</v>
      </c>
      <c r="B703" s="257">
        <f t="shared" si="442"/>
        <v>2019</v>
      </c>
      <c r="C703" s="435">
        <f t="shared" si="434"/>
        <v>43799</v>
      </c>
      <c r="D703" s="448"/>
      <c r="E703" s="452">
        <v>0.39600000000000002</v>
      </c>
      <c r="F703" s="448"/>
      <c r="G703" s="450">
        <v>0.52880000000000005</v>
      </c>
      <c r="H703" s="449"/>
      <c r="I703" s="451"/>
      <c r="J703" s="452">
        <v>0.3755</v>
      </c>
      <c r="K703" s="448"/>
      <c r="L703" s="449">
        <v>0.42070000000000002</v>
      </c>
      <c r="M703" s="440">
        <f t="shared" si="541"/>
        <v>0.39600000000000002</v>
      </c>
      <c r="N703" s="440">
        <f t="shared" si="542"/>
        <v>0.52880000000000005</v>
      </c>
      <c r="O703" s="440">
        <f t="shared" si="543"/>
        <v>0.3755</v>
      </c>
      <c r="P703" s="440">
        <f t="shared" si="544"/>
        <v>0.42070000000000002</v>
      </c>
      <c r="Q703" s="442">
        <f t="shared" ref="Q703:Q704" si="547">AVERAGE(M703:P703)</f>
        <v>0.43025000000000002</v>
      </c>
      <c r="R703" s="442"/>
      <c r="S703" s="443">
        <f>IF(Q703&gt;=1,1,0)</f>
        <v>0</v>
      </c>
      <c r="T703" s="443">
        <f t="shared" si="433"/>
        <v>0</v>
      </c>
      <c r="U703" s="301" t="s">
        <v>35</v>
      </c>
      <c r="V703" s="301" t="s">
        <v>1</v>
      </c>
      <c r="W703" s="301" t="s">
        <v>2</v>
      </c>
      <c r="X703" s="301" t="s">
        <v>9</v>
      </c>
      <c r="Y703" s="301" t="s">
        <v>12</v>
      </c>
      <c r="BG703" s="311">
        <f>IF(Q703&gt;=2,1,0)</f>
        <v>0</v>
      </c>
      <c r="BH703" s="311">
        <f t="shared" si="533"/>
        <v>0</v>
      </c>
    </row>
    <row r="704" spans="1:60" ht="17.45" customHeight="1" x14ac:dyDescent="0.25">
      <c r="A704" s="257">
        <f t="shared" si="441"/>
        <v>12</v>
      </c>
      <c r="B704" s="257">
        <f t="shared" si="442"/>
        <v>2019</v>
      </c>
      <c r="C704" s="435">
        <f t="shared" si="434"/>
        <v>43800</v>
      </c>
      <c r="D704" s="448">
        <v>0.45700000000000002</v>
      </c>
      <c r="E704" s="452"/>
      <c r="F704" s="448">
        <v>0.45200000000000001</v>
      </c>
      <c r="G704" s="450"/>
      <c r="H704" s="449">
        <v>0.45</v>
      </c>
      <c r="I704" s="451">
        <v>0.39500000000000002</v>
      </c>
      <c r="J704" s="452"/>
      <c r="K704" s="448">
        <v>0.49099999999999999</v>
      </c>
      <c r="L704" s="449"/>
      <c r="M704" s="440">
        <f t="shared" si="541"/>
        <v>0.45700000000000002</v>
      </c>
      <c r="N704" s="440">
        <f t="shared" si="542"/>
        <v>0.45100000000000001</v>
      </c>
      <c r="O704" s="440">
        <f t="shared" si="543"/>
        <v>0.39500000000000002</v>
      </c>
      <c r="P704" s="440">
        <f t="shared" si="544"/>
        <v>0.49099999999999999</v>
      </c>
      <c r="Q704" s="442">
        <f t="shared" si="547"/>
        <v>0.44850000000000001</v>
      </c>
      <c r="R704" s="442"/>
      <c r="S704" s="443">
        <f>IF(Q704&gt;=1,1,0)</f>
        <v>0</v>
      </c>
      <c r="T704" s="443">
        <f t="shared" si="433"/>
        <v>0</v>
      </c>
      <c r="U704" s="302" t="s">
        <v>58</v>
      </c>
      <c r="V704" s="303">
        <f>AVERAGE(D674:E703)</f>
        <v>0.9895400000000002</v>
      </c>
      <c r="W704" s="303">
        <f>AVERAGE(F674:H703)</f>
        <v>1.0925514285714284</v>
      </c>
      <c r="X704" s="303">
        <f>AVERAGE(I674:J703)</f>
        <v>0.97944000000000009</v>
      </c>
      <c r="Y704" s="303">
        <f>AVERAGE(K674:L703)</f>
        <v>1.0412366666666666</v>
      </c>
      <c r="BG704" s="311">
        <f>IF(Q704&gt;=2,1,0)</f>
        <v>0</v>
      </c>
      <c r="BH704" s="311">
        <f t="shared" si="533"/>
        <v>0</v>
      </c>
    </row>
    <row r="705" spans="1:60" ht="17.45" customHeight="1" x14ac:dyDescent="0.25">
      <c r="A705" s="257">
        <f t="shared" si="441"/>
        <v>12</v>
      </c>
      <c r="B705" s="257">
        <f t="shared" si="442"/>
        <v>2019</v>
      </c>
      <c r="C705" s="8">
        <f t="shared" si="434"/>
        <v>43801</v>
      </c>
      <c r="D705" s="252"/>
      <c r="E705" s="114">
        <v>1.0069999999999999</v>
      </c>
      <c r="F705" s="252"/>
      <c r="G705" s="254">
        <v>0.88800000000000001</v>
      </c>
      <c r="H705" s="253"/>
      <c r="I705" s="255"/>
      <c r="J705" s="114">
        <v>1.089</v>
      </c>
      <c r="K705" s="252"/>
      <c r="L705" s="253">
        <v>1.0629999999999999</v>
      </c>
      <c r="M705" s="293">
        <f t="shared" ref="M705:M712" si="548">IFERROR(AVERAGE(D705:E705),"")</f>
        <v>1.0069999999999999</v>
      </c>
      <c r="N705" s="293">
        <f t="shared" ref="N705:N712" si="549">IFERROR(AVERAGE(F705:H705),"")</f>
        <v>0.88800000000000001</v>
      </c>
      <c r="O705" s="293">
        <f t="shared" ref="O705:O712" si="550">IFERROR(AVERAGE(I705:J705),"")</f>
        <v>1.089</v>
      </c>
      <c r="P705" s="293">
        <f t="shared" ref="P705:P712" si="551">IFERROR(AVERAGE(K705:L705),"")</f>
        <v>1.0629999999999999</v>
      </c>
      <c r="Q705" s="257"/>
      <c r="R705" s="265">
        <f t="shared" ref="R705:R709" si="552">AVERAGE(M705:P705)</f>
        <v>1.0117499999999999</v>
      </c>
      <c r="S705" s="266">
        <f t="shared" ref="S705:S709" si="553">IF(R705&gt;=1,1,0)</f>
        <v>1</v>
      </c>
      <c r="T705" s="266">
        <f t="shared" si="433"/>
        <v>1</v>
      </c>
      <c r="U705" s="302" t="s">
        <v>59</v>
      </c>
      <c r="V705" s="303">
        <f>MAX(D674:E703)</f>
        <v>1.595</v>
      </c>
      <c r="W705" s="303">
        <f>MAX(F674:H703)</f>
        <v>1.9259999999999999</v>
      </c>
      <c r="X705" s="303">
        <f>MAX(I674:J703)</f>
        <v>1.673</v>
      </c>
      <c r="Y705" s="303">
        <f>MAX(K674:L703)</f>
        <v>1.556</v>
      </c>
      <c r="BG705" s="266">
        <f>IF(R705&gt;=2,1,0)</f>
        <v>0</v>
      </c>
      <c r="BH705" s="266">
        <f t="shared" si="533"/>
        <v>0</v>
      </c>
    </row>
    <row r="706" spans="1:60" ht="17.45" customHeight="1" thickBot="1" x14ac:dyDescent="0.3">
      <c r="A706" s="257">
        <f t="shared" si="441"/>
        <v>12</v>
      </c>
      <c r="B706" s="257">
        <f t="shared" si="442"/>
        <v>2019</v>
      </c>
      <c r="C706" s="8">
        <f t="shared" si="434"/>
        <v>43802</v>
      </c>
      <c r="D706" s="252">
        <v>1.232</v>
      </c>
      <c r="E706" s="114"/>
      <c r="F706" s="252">
        <v>1.319</v>
      </c>
      <c r="G706" s="254"/>
      <c r="H706" s="253"/>
      <c r="I706" s="255">
        <v>1.7749999999999999</v>
      </c>
      <c r="J706" s="114"/>
      <c r="K706" s="252">
        <v>1.27</v>
      </c>
      <c r="L706" s="253"/>
      <c r="M706" s="293">
        <f t="shared" si="548"/>
        <v>1.232</v>
      </c>
      <c r="N706" s="293">
        <f t="shared" si="549"/>
        <v>1.319</v>
      </c>
      <c r="O706" s="293">
        <f t="shared" si="550"/>
        <v>1.7749999999999999</v>
      </c>
      <c r="P706" s="293">
        <f t="shared" si="551"/>
        <v>1.27</v>
      </c>
      <c r="Q706" s="257"/>
      <c r="R706" s="265">
        <f t="shared" si="552"/>
        <v>1.399</v>
      </c>
      <c r="S706" s="266">
        <f t="shared" si="553"/>
        <v>1</v>
      </c>
      <c r="T706" s="266">
        <f t="shared" si="433"/>
        <v>2</v>
      </c>
      <c r="U706" s="304" t="s">
        <v>126</v>
      </c>
      <c r="V706" s="305">
        <f>COUNTIF(D674:E703,"&gt;=2.5")</f>
        <v>0</v>
      </c>
      <c r="W706" s="305">
        <f>COUNTIF(F674:G703,"&gt;=2.5")</f>
        <v>0</v>
      </c>
      <c r="X706" s="305">
        <f>COUNTIF(I674:J703,"&gt;=2.5")</f>
        <v>0</v>
      </c>
      <c r="Y706" s="305">
        <f>COUNTIF(I674:J703,"&gt;=2.5")</f>
        <v>0</v>
      </c>
      <c r="BG706" s="266">
        <f>IF(R706&gt;=2,1,0)</f>
        <v>0</v>
      </c>
      <c r="BH706" s="266">
        <f t="shared" si="533"/>
        <v>0</v>
      </c>
    </row>
    <row r="707" spans="1:60" ht="17.45" customHeight="1" thickBot="1" x14ac:dyDescent="0.3">
      <c r="A707" s="257">
        <f t="shared" si="441"/>
        <v>12</v>
      </c>
      <c r="B707" s="257">
        <f t="shared" si="442"/>
        <v>2019</v>
      </c>
      <c r="C707" s="8">
        <f t="shared" si="434"/>
        <v>43803</v>
      </c>
      <c r="D707" s="252"/>
      <c r="E707" s="114">
        <v>0.54420000000000002</v>
      </c>
      <c r="F707" s="252"/>
      <c r="G707" s="254">
        <v>0.56689999999999996</v>
      </c>
      <c r="H707" s="253"/>
      <c r="I707" s="255"/>
      <c r="J707" s="114">
        <v>0.4214</v>
      </c>
      <c r="K707" s="252"/>
      <c r="L707" s="253">
        <v>0.47560000000000002</v>
      </c>
      <c r="M707" s="293">
        <f t="shared" si="548"/>
        <v>0.54420000000000002</v>
      </c>
      <c r="N707" s="293">
        <f t="shared" si="549"/>
        <v>0.56689999999999996</v>
      </c>
      <c r="O707" s="293">
        <f t="shared" si="550"/>
        <v>0.4214</v>
      </c>
      <c r="P707" s="293">
        <f t="shared" si="551"/>
        <v>0.47560000000000002</v>
      </c>
      <c r="Q707" s="257"/>
      <c r="R707" s="265">
        <f t="shared" si="552"/>
        <v>0.50202499999999994</v>
      </c>
      <c r="S707" s="266">
        <f t="shared" si="553"/>
        <v>0</v>
      </c>
      <c r="T707" s="266">
        <f t="shared" si="433"/>
        <v>0</v>
      </c>
      <c r="Y707" s="136">
        <f>AVERAGE(V704:Y704)</f>
        <v>1.0256920238095237</v>
      </c>
      <c r="BG707" s="266">
        <f>IF(R707&gt;=2,1,0)</f>
        <v>0</v>
      </c>
      <c r="BH707" s="266">
        <f t="shared" si="533"/>
        <v>0</v>
      </c>
    </row>
    <row r="708" spans="1:60" ht="17.45" customHeight="1" x14ac:dyDescent="0.25">
      <c r="A708" s="257">
        <f t="shared" si="441"/>
        <v>12</v>
      </c>
      <c r="B708" s="257">
        <f t="shared" si="442"/>
        <v>2019</v>
      </c>
      <c r="C708" s="8">
        <f t="shared" si="434"/>
        <v>43804</v>
      </c>
      <c r="D708" s="252">
        <v>0.70960000000000001</v>
      </c>
      <c r="E708" s="114"/>
      <c r="F708" s="252"/>
      <c r="G708" s="254"/>
      <c r="H708" s="253">
        <v>0.63639999999999997</v>
      </c>
      <c r="I708" s="255">
        <v>0.85419999999999996</v>
      </c>
      <c r="J708" s="114"/>
      <c r="K708" s="252">
        <v>0.70499999999999996</v>
      </c>
      <c r="L708" s="253"/>
      <c r="M708" s="293">
        <f t="shared" si="548"/>
        <v>0.70960000000000001</v>
      </c>
      <c r="N708" s="293">
        <f t="shared" si="549"/>
        <v>0.63639999999999997</v>
      </c>
      <c r="O708" s="293">
        <f t="shared" si="550"/>
        <v>0.85419999999999996</v>
      </c>
      <c r="P708" s="293">
        <f t="shared" si="551"/>
        <v>0.70499999999999996</v>
      </c>
      <c r="Q708" s="257"/>
      <c r="R708" s="265">
        <f t="shared" si="552"/>
        <v>0.72630000000000006</v>
      </c>
      <c r="S708" s="266">
        <f t="shared" si="553"/>
        <v>0</v>
      </c>
      <c r="T708" s="266">
        <f t="shared" si="433"/>
        <v>0</v>
      </c>
      <c r="BG708" s="266">
        <f>IF(R708&gt;=2,1,0)</f>
        <v>0</v>
      </c>
      <c r="BH708" s="266">
        <f t="shared" si="533"/>
        <v>0</v>
      </c>
    </row>
    <row r="709" spans="1:60" ht="17.45" customHeight="1" x14ac:dyDescent="0.25">
      <c r="A709" s="257">
        <f t="shared" si="441"/>
        <v>12</v>
      </c>
      <c r="B709" s="257">
        <f t="shared" si="442"/>
        <v>2019</v>
      </c>
      <c r="C709" s="8">
        <f t="shared" si="434"/>
        <v>43805</v>
      </c>
      <c r="D709" s="252"/>
      <c r="E709" s="114">
        <v>0.97299999999999998</v>
      </c>
      <c r="F709" s="252"/>
      <c r="G709" s="254">
        <v>1.044</v>
      </c>
      <c r="H709" s="253"/>
      <c r="I709" s="255"/>
      <c r="J709" s="114">
        <v>1.097</v>
      </c>
      <c r="K709" s="252"/>
      <c r="L709" s="253">
        <v>1.004</v>
      </c>
      <c r="M709" s="293">
        <f t="shared" si="548"/>
        <v>0.97299999999999998</v>
      </c>
      <c r="N709" s="293">
        <f t="shared" si="549"/>
        <v>1.044</v>
      </c>
      <c r="O709" s="293">
        <f t="shared" si="550"/>
        <v>1.097</v>
      </c>
      <c r="P709" s="293">
        <f t="shared" si="551"/>
        <v>1.004</v>
      </c>
      <c r="Q709" s="257"/>
      <c r="R709" s="265">
        <f t="shared" si="552"/>
        <v>1.0295000000000001</v>
      </c>
      <c r="S709" s="266">
        <f t="shared" si="553"/>
        <v>1</v>
      </c>
      <c r="T709" s="266">
        <f t="shared" ref="T709" si="554">IF(S709=0,0,S709+T708)</f>
        <v>1</v>
      </c>
      <c r="BG709" s="266">
        <f>IF(R709&gt;=2,1,0)</f>
        <v>0</v>
      </c>
      <c r="BH709" s="266">
        <f t="shared" si="533"/>
        <v>0</v>
      </c>
    </row>
    <row r="710" spans="1:60" ht="17.45" customHeight="1" x14ac:dyDescent="0.25">
      <c r="A710" s="257">
        <f t="shared" si="441"/>
        <v>12</v>
      </c>
      <c r="B710" s="257">
        <f t="shared" si="442"/>
        <v>2019</v>
      </c>
      <c r="C710" s="435">
        <f t="shared" si="434"/>
        <v>43806</v>
      </c>
      <c r="D710" s="448">
        <v>0.58960000000000001</v>
      </c>
      <c r="E710" s="452"/>
      <c r="F710" s="448">
        <v>0.57940000000000003</v>
      </c>
      <c r="G710" s="450"/>
      <c r="H710" s="449">
        <v>0.53500000000000003</v>
      </c>
      <c r="I710" s="451">
        <v>0.44169999999999998</v>
      </c>
      <c r="J710" s="452"/>
      <c r="K710" s="448">
        <v>0.48139999999999999</v>
      </c>
      <c r="L710" s="449"/>
      <c r="M710" s="440">
        <f t="shared" si="548"/>
        <v>0.58960000000000001</v>
      </c>
      <c r="N710" s="440">
        <f t="shared" si="549"/>
        <v>0.55720000000000003</v>
      </c>
      <c r="O710" s="440">
        <f t="shared" si="550"/>
        <v>0.44169999999999998</v>
      </c>
      <c r="P710" s="440">
        <f t="shared" si="551"/>
        <v>0.48139999999999999</v>
      </c>
      <c r="Q710" s="442">
        <f t="shared" ref="Q710:Q711" si="555">AVERAGE(M710:P710)</f>
        <v>0.51747500000000002</v>
      </c>
      <c r="R710" s="442"/>
      <c r="S710" s="443">
        <f>IF(Q710&gt;=1,1,0)</f>
        <v>0</v>
      </c>
      <c r="T710" s="443">
        <v>0</v>
      </c>
      <c r="BG710" s="311">
        <f>IF(Q710&gt;=2,1,0)</f>
        <v>0</v>
      </c>
      <c r="BH710" s="311">
        <f t="shared" si="533"/>
        <v>0</v>
      </c>
    </row>
    <row r="711" spans="1:60" ht="17.45" customHeight="1" x14ac:dyDescent="0.25">
      <c r="A711" s="257">
        <f t="shared" si="441"/>
        <v>12</v>
      </c>
      <c r="B711" s="257">
        <f t="shared" si="442"/>
        <v>2019</v>
      </c>
      <c r="C711" s="435">
        <f t="shared" ref="C711:C774" si="556">C710+1</f>
        <v>43807</v>
      </c>
      <c r="D711" s="448"/>
      <c r="E711" s="452">
        <v>0.30869999999999997</v>
      </c>
      <c r="F711" s="448"/>
      <c r="G711" s="450">
        <v>0.32969999999999999</v>
      </c>
      <c r="H711" s="449"/>
      <c r="I711" s="451"/>
      <c r="J711" s="452">
        <v>0.2437</v>
      </c>
      <c r="K711" s="448"/>
      <c r="L711" s="449">
        <v>0.2737</v>
      </c>
      <c r="M711" s="440">
        <f t="shared" si="548"/>
        <v>0.30869999999999997</v>
      </c>
      <c r="N711" s="440">
        <f t="shared" si="549"/>
        <v>0.32969999999999999</v>
      </c>
      <c r="O711" s="440">
        <f t="shared" si="550"/>
        <v>0.2437</v>
      </c>
      <c r="P711" s="440">
        <f t="shared" si="551"/>
        <v>0.2737</v>
      </c>
      <c r="Q711" s="442">
        <f t="shared" si="555"/>
        <v>0.28894999999999998</v>
      </c>
      <c r="R711" s="442"/>
      <c r="S711" s="443">
        <f>IF(Q711&gt;=1,1,0)</f>
        <v>0</v>
      </c>
      <c r="T711" s="443">
        <f t="shared" ref="T711:T721" si="557">IF(S711=0,0,S711+T710)</f>
        <v>0</v>
      </c>
      <c r="BG711" s="311">
        <f>IF(Q711&gt;=2,1,0)</f>
        <v>0</v>
      </c>
      <c r="BH711" s="311">
        <f t="shared" si="533"/>
        <v>0</v>
      </c>
    </row>
    <row r="712" spans="1:60" ht="17.45" customHeight="1" x14ac:dyDescent="0.25">
      <c r="A712" s="257">
        <f t="shared" si="441"/>
        <v>12</v>
      </c>
      <c r="B712" s="257">
        <f t="shared" si="442"/>
        <v>2019</v>
      </c>
      <c r="C712" s="8">
        <f t="shared" si="556"/>
        <v>43808</v>
      </c>
      <c r="D712" s="252">
        <v>0.69599999999999995</v>
      </c>
      <c r="E712" s="114"/>
      <c r="F712" s="252">
        <v>0.73299999999999998</v>
      </c>
      <c r="G712" s="254"/>
      <c r="H712" s="253"/>
      <c r="I712" s="255">
        <v>0.93799999999999994</v>
      </c>
      <c r="J712" s="114"/>
      <c r="K712" s="252">
        <v>0.78300000000000003</v>
      </c>
      <c r="L712" s="253"/>
      <c r="M712" s="293">
        <f t="shared" si="548"/>
        <v>0.69599999999999995</v>
      </c>
      <c r="N712" s="293">
        <f t="shared" si="549"/>
        <v>0.73299999999999998</v>
      </c>
      <c r="O712" s="293">
        <f t="shared" si="550"/>
        <v>0.93799999999999994</v>
      </c>
      <c r="P712" s="293">
        <f t="shared" si="551"/>
        <v>0.78300000000000003</v>
      </c>
      <c r="Q712" s="257"/>
      <c r="R712" s="265">
        <f t="shared" ref="R712" si="558">AVERAGE(M712:P712)</f>
        <v>0.78749999999999998</v>
      </c>
      <c r="S712" s="266">
        <f t="shared" ref="S712" si="559">IF(R712&gt;=1,1,0)</f>
        <v>0</v>
      </c>
      <c r="T712" s="266">
        <f t="shared" si="557"/>
        <v>0</v>
      </c>
      <c r="BG712" s="266">
        <f>IF(R712&gt;=2,1,0)</f>
        <v>0</v>
      </c>
      <c r="BH712" s="266">
        <f t="shared" si="533"/>
        <v>0</v>
      </c>
    </row>
    <row r="713" spans="1:60" ht="17.45" customHeight="1" x14ac:dyDescent="0.25">
      <c r="A713" s="257">
        <f t="shared" si="441"/>
        <v>12</v>
      </c>
      <c r="B713" s="257">
        <f t="shared" si="442"/>
        <v>2019</v>
      </c>
      <c r="C713" s="8">
        <f t="shared" si="556"/>
        <v>43809</v>
      </c>
      <c r="D713" s="260"/>
      <c r="E713" s="285">
        <v>1.4670000000000001</v>
      </c>
      <c r="F713" s="260"/>
      <c r="G713" s="262">
        <v>1.5089999999999999</v>
      </c>
      <c r="H713" s="261"/>
      <c r="I713" s="263"/>
      <c r="J713" s="285">
        <v>1.748</v>
      </c>
      <c r="K713" s="260"/>
      <c r="L713" s="261">
        <v>1.546</v>
      </c>
      <c r="M713" s="293">
        <f t="shared" ref="M713" si="560">IFERROR(AVERAGE(D713:E713),"")</f>
        <v>1.4670000000000001</v>
      </c>
      <c r="N713" s="293">
        <f t="shared" ref="N713" si="561">IFERROR(AVERAGE(F713:H713),"")</f>
        <v>1.5089999999999999</v>
      </c>
      <c r="O713" s="293">
        <f t="shared" ref="O713" si="562">IFERROR(AVERAGE(I713:J713),"")</f>
        <v>1.748</v>
      </c>
      <c r="P713" s="293">
        <f t="shared" ref="P713" si="563">IFERROR(AVERAGE(K713:L713),"")</f>
        <v>1.546</v>
      </c>
      <c r="Q713" s="257"/>
      <c r="R713" s="265">
        <f t="shared" ref="R713" si="564">AVERAGE(M713:P713)</f>
        <v>1.5675000000000001</v>
      </c>
      <c r="S713" s="266">
        <f t="shared" ref="S713" si="565">IF(R713&gt;=1,1,0)</f>
        <v>1</v>
      </c>
      <c r="T713" s="266">
        <f t="shared" si="557"/>
        <v>1</v>
      </c>
      <c r="BG713" s="266">
        <f>IF(R713&gt;=2,1,0)</f>
        <v>0</v>
      </c>
      <c r="BH713" s="266">
        <f t="shared" si="533"/>
        <v>0</v>
      </c>
    </row>
    <row r="714" spans="1:60" ht="17.45" customHeight="1" x14ac:dyDescent="0.25">
      <c r="A714" s="257">
        <f t="shared" si="441"/>
        <v>12</v>
      </c>
      <c r="B714" s="257">
        <f t="shared" si="442"/>
        <v>2019</v>
      </c>
      <c r="C714" s="8">
        <f t="shared" si="556"/>
        <v>43810</v>
      </c>
      <c r="D714" s="260">
        <v>1.0189999999999999</v>
      </c>
      <c r="E714" s="285"/>
      <c r="F714" s="260"/>
      <c r="G714" s="262"/>
      <c r="H714" s="261">
        <v>1.3320000000000001</v>
      </c>
      <c r="I714" s="263">
        <v>1.716</v>
      </c>
      <c r="J714" s="285"/>
      <c r="K714" s="260">
        <v>1.2949999999999999</v>
      </c>
      <c r="L714" s="261"/>
      <c r="M714" s="293">
        <f t="shared" ref="M714" si="566">IFERROR(AVERAGE(D714:E714),"")</f>
        <v>1.0189999999999999</v>
      </c>
      <c r="N714" s="293">
        <f t="shared" ref="N714" si="567">IFERROR(AVERAGE(F714:H714),"")</f>
        <v>1.3320000000000001</v>
      </c>
      <c r="O714" s="293">
        <f t="shared" ref="O714" si="568">IFERROR(AVERAGE(I714:J714),"")</f>
        <v>1.716</v>
      </c>
      <c r="P714" s="293">
        <f t="shared" ref="P714" si="569">IFERROR(AVERAGE(K714:L714),"")</f>
        <v>1.2949999999999999</v>
      </c>
      <c r="Q714" s="257"/>
      <c r="R714" s="265">
        <f t="shared" ref="R714" si="570">AVERAGE(M714:P714)</f>
        <v>1.3405</v>
      </c>
      <c r="S714" s="266">
        <f t="shared" ref="S714" si="571">IF(R714&gt;=1,1,0)</f>
        <v>1</v>
      </c>
      <c r="T714" s="266">
        <f t="shared" si="557"/>
        <v>2</v>
      </c>
      <c r="BG714" s="266">
        <f>IF(R714&gt;=2,1,0)</f>
        <v>0</v>
      </c>
      <c r="BH714" s="266">
        <f t="shared" si="533"/>
        <v>0</v>
      </c>
    </row>
    <row r="715" spans="1:60" ht="17.45" customHeight="1" x14ac:dyDescent="0.25">
      <c r="A715" s="257">
        <f t="shared" si="441"/>
        <v>12</v>
      </c>
      <c r="B715" s="257">
        <f t="shared" si="442"/>
        <v>2019</v>
      </c>
      <c r="C715" s="8">
        <f t="shared" si="556"/>
        <v>43811</v>
      </c>
      <c r="D715" s="260"/>
      <c r="E715" s="285">
        <v>1.478</v>
      </c>
      <c r="F715" s="260"/>
      <c r="G715" s="262">
        <v>1.837</v>
      </c>
      <c r="H715" s="261"/>
      <c r="I715" s="263"/>
      <c r="J715" s="285">
        <v>1.738</v>
      </c>
      <c r="K715" s="260"/>
      <c r="L715" s="261">
        <v>1.5109999999999999</v>
      </c>
      <c r="M715" s="293">
        <f t="shared" ref="M715" si="572">IFERROR(AVERAGE(D715:E715),"")</f>
        <v>1.478</v>
      </c>
      <c r="N715" s="293">
        <f t="shared" ref="N715" si="573">IFERROR(AVERAGE(F715:H715),"")</f>
        <v>1.837</v>
      </c>
      <c r="O715" s="293">
        <f t="shared" ref="O715" si="574">IFERROR(AVERAGE(I715:J715),"")</f>
        <v>1.738</v>
      </c>
      <c r="P715" s="293">
        <f t="shared" ref="P715" si="575">IFERROR(AVERAGE(K715:L715),"")</f>
        <v>1.5109999999999999</v>
      </c>
      <c r="Q715" s="257"/>
      <c r="R715" s="265">
        <f t="shared" ref="R715" si="576">AVERAGE(M715:P715)</f>
        <v>1.641</v>
      </c>
      <c r="S715" s="266">
        <f t="shared" ref="S715" si="577">IF(R715&gt;=1,1,0)</f>
        <v>1</v>
      </c>
      <c r="T715" s="266">
        <f t="shared" si="557"/>
        <v>3</v>
      </c>
      <c r="BG715" s="266">
        <f>IF(R715&gt;=2,1,0)</f>
        <v>0</v>
      </c>
      <c r="BH715" s="266">
        <f t="shared" si="533"/>
        <v>0</v>
      </c>
    </row>
    <row r="716" spans="1:60" ht="17.45" customHeight="1" x14ac:dyDescent="0.25">
      <c r="A716" s="257">
        <f t="shared" si="441"/>
        <v>12</v>
      </c>
      <c r="B716" s="257">
        <f t="shared" si="442"/>
        <v>2019</v>
      </c>
      <c r="C716" s="8">
        <f t="shared" si="556"/>
        <v>43812</v>
      </c>
      <c r="D716" s="275">
        <v>1.5549999999999999</v>
      </c>
      <c r="E716" s="286"/>
      <c r="F716" s="275">
        <v>1.704</v>
      </c>
      <c r="G716" s="277"/>
      <c r="H716" s="276">
        <v>1.629</v>
      </c>
      <c r="I716" s="278">
        <v>1.718</v>
      </c>
      <c r="J716" s="286"/>
      <c r="K716" s="275">
        <v>1.627</v>
      </c>
      <c r="L716" s="276"/>
      <c r="M716" s="293">
        <f t="shared" ref="M716:M722" si="578">IFERROR(AVERAGE(D716:E716),"")</f>
        <v>1.5549999999999999</v>
      </c>
      <c r="N716" s="293">
        <f t="shared" ref="N716:N722" si="579">IFERROR(AVERAGE(F716:H716),"")</f>
        <v>1.6665000000000001</v>
      </c>
      <c r="O716" s="293">
        <f t="shared" ref="O716:O722" si="580">IFERROR(AVERAGE(I716:J716),"")</f>
        <v>1.718</v>
      </c>
      <c r="P716" s="293">
        <f t="shared" ref="P716:P722" si="581">IFERROR(AVERAGE(K716:L716),"")</f>
        <v>1.627</v>
      </c>
      <c r="Q716" s="257"/>
      <c r="R716" s="265">
        <f t="shared" ref="R716" si="582">AVERAGE(M716:P716)</f>
        <v>1.6416249999999999</v>
      </c>
      <c r="S716" s="266">
        <f t="shared" ref="S716" si="583">IF(R716&gt;=1,1,0)</f>
        <v>1</v>
      </c>
      <c r="T716" s="266">
        <f t="shared" si="557"/>
        <v>4</v>
      </c>
      <c r="BG716" s="266">
        <f>IF(R716&gt;=2,1,0)</f>
        <v>0</v>
      </c>
      <c r="BH716" s="266">
        <f t="shared" si="533"/>
        <v>0</v>
      </c>
    </row>
    <row r="717" spans="1:60" ht="17.45" customHeight="1" x14ac:dyDescent="0.25">
      <c r="A717" s="257">
        <f t="shared" si="441"/>
        <v>12</v>
      </c>
      <c r="B717" s="257">
        <f t="shared" si="442"/>
        <v>2019</v>
      </c>
      <c r="C717" s="435">
        <f t="shared" si="556"/>
        <v>43813</v>
      </c>
      <c r="D717" s="434"/>
      <c r="E717" s="439">
        <v>0.53310000000000002</v>
      </c>
      <c r="F717" s="434"/>
      <c r="G717" s="438">
        <v>0.56479999999999997</v>
      </c>
      <c r="H717" s="436"/>
      <c r="I717" s="437"/>
      <c r="J717" s="439">
        <v>0.56899999999999995</v>
      </c>
      <c r="K717" s="434"/>
      <c r="L717" s="436">
        <v>0.61460000000000004</v>
      </c>
      <c r="M717" s="440">
        <f t="shared" si="578"/>
        <v>0.53310000000000002</v>
      </c>
      <c r="N717" s="440">
        <f t="shared" si="579"/>
        <v>0.56479999999999997</v>
      </c>
      <c r="O717" s="440">
        <f t="shared" si="580"/>
        <v>0.56899999999999995</v>
      </c>
      <c r="P717" s="440">
        <f t="shared" si="581"/>
        <v>0.61460000000000004</v>
      </c>
      <c r="Q717" s="442">
        <f t="shared" ref="Q717:Q718" si="584">AVERAGE(M717:P717)</f>
        <v>0.57037500000000008</v>
      </c>
      <c r="R717" s="442"/>
      <c r="S717" s="443">
        <f>IF(Q717&gt;=1,1,0)</f>
        <v>0</v>
      </c>
      <c r="T717" s="443">
        <f t="shared" si="557"/>
        <v>0</v>
      </c>
      <c r="BG717" s="311">
        <f>IF(Q717&gt;=2,1,0)</f>
        <v>0</v>
      </c>
      <c r="BH717" s="311">
        <f t="shared" si="533"/>
        <v>0</v>
      </c>
    </row>
    <row r="718" spans="1:60" ht="17.45" customHeight="1" x14ac:dyDescent="0.25">
      <c r="A718" s="257">
        <f t="shared" si="441"/>
        <v>12</v>
      </c>
      <c r="B718" s="257">
        <f t="shared" si="442"/>
        <v>2019</v>
      </c>
      <c r="C718" s="435">
        <f t="shared" si="556"/>
        <v>43814</v>
      </c>
      <c r="D718" s="434">
        <v>0.5504</v>
      </c>
      <c r="E718" s="439"/>
      <c r="F718" s="434">
        <v>0.59530000000000005</v>
      </c>
      <c r="G718" s="438"/>
      <c r="H718" s="436"/>
      <c r="I718" s="437">
        <v>0.57699999999999996</v>
      </c>
      <c r="J718" s="439"/>
      <c r="K718" s="434">
        <v>0.53680000000000005</v>
      </c>
      <c r="L718" s="436"/>
      <c r="M718" s="440">
        <f t="shared" si="578"/>
        <v>0.5504</v>
      </c>
      <c r="N718" s="440">
        <f t="shared" si="579"/>
        <v>0.59530000000000005</v>
      </c>
      <c r="O718" s="440">
        <f t="shared" si="580"/>
        <v>0.57699999999999996</v>
      </c>
      <c r="P718" s="440">
        <f t="shared" si="581"/>
        <v>0.53680000000000005</v>
      </c>
      <c r="Q718" s="442">
        <f t="shared" si="584"/>
        <v>0.56487500000000002</v>
      </c>
      <c r="R718" s="442"/>
      <c r="S718" s="443">
        <f>IF(Q718&gt;=1,1,0)</f>
        <v>0</v>
      </c>
      <c r="T718" s="443">
        <f t="shared" si="557"/>
        <v>0</v>
      </c>
      <c r="BG718" s="311">
        <f>IF(Q718&gt;=2,1,0)</f>
        <v>0</v>
      </c>
      <c r="BH718" s="311">
        <f t="shared" si="533"/>
        <v>0</v>
      </c>
    </row>
    <row r="719" spans="1:60" ht="17.45" customHeight="1" x14ac:dyDescent="0.25">
      <c r="A719" s="257">
        <f t="shared" si="441"/>
        <v>12</v>
      </c>
      <c r="B719" s="257">
        <f t="shared" si="442"/>
        <v>2019</v>
      </c>
      <c r="C719" s="8">
        <f t="shared" si="556"/>
        <v>43815</v>
      </c>
      <c r="D719" s="260"/>
      <c r="E719" s="285">
        <v>0.83889999999999998</v>
      </c>
      <c r="F719" s="260"/>
      <c r="G719" s="262">
        <v>0.96</v>
      </c>
      <c r="H719" s="261"/>
      <c r="I719" s="263"/>
      <c r="J719" s="285">
        <v>0.75680000000000003</v>
      </c>
      <c r="K719" s="260"/>
      <c r="L719" s="261">
        <v>0.95699999999999996</v>
      </c>
      <c r="M719" s="293">
        <f t="shared" si="578"/>
        <v>0.83889999999999998</v>
      </c>
      <c r="N719" s="293">
        <f t="shared" si="579"/>
        <v>0.96</v>
      </c>
      <c r="O719" s="293">
        <f t="shared" si="580"/>
        <v>0.75680000000000003</v>
      </c>
      <c r="P719" s="293">
        <f t="shared" si="581"/>
        <v>0.95699999999999996</v>
      </c>
      <c r="Q719" s="257"/>
      <c r="R719" s="265">
        <f t="shared" ref="R719:R723" si="585">AVERAGE(M719:P719)</f>
        <v>0.87817499999999993</v>
      </c>
      <c r="S719" s="266">
        <f t="shared" ref="S719:S723" si="586">IF(R719&gt;=1,1,0)</f>
        <v>0</v>
      </c>
      <c r="T719" s="266">
        <f t="shared" si="557"/>
        <v>0</v>
      </c>
      <c r="BG719" s="266">
        <f>IF(R719&gt;=2,1,0)</f>
        <v>0</v>
      </c>
      <c r="BH719" s="266">
        <f t="shared" si="533"/>
        <v>0</v>
      </c>
    </row>
    <row r="720" spans="1:60" ht="17.45" customHeight="1" x14ac:dyDescent="0.25">
      <c r="A720" s="257">
        <f t="shared" ref="A720:A771" si="587">IF(ISNUMBER(C720),MONTH(C720),"")</f>
        <v>12</v>
      </c>
      <c r="B720" s="257">
        <f t="shared" ref="B720:B771" si="588">IF(ISNUMBER(C720),YEAR(C720),"")</f>
        <v>2019</v>
      </c>
      <c r="C720" s="8">
        <f t="shared" si="556"/>
        <v>43816</v>
      </c>
      <c r="D720" s="260">
        <v>0.85399999999999998</v>
      </c>
      <c r="E720" s="285"/>
      <c r="F720" s="260"/>
      <c r="G720" s="262"/>
      <c r="H720" s="261">
        <v>0.73299999999999998</v>
      </c>
      <c r="I720" s="263">
        <v>0.80900000000000005</v>
      </c>
      <c r="J720" s="285"/>
      <c r="K720" s="260">
        <v>0.77400000000000002</v>
      </c>
      <c r="L720" s="261"/>
      <c r="M720" s="293">
        <f t="shared" si="578"/>
        <v>0.85399999999999998</v>
      </c>
      <c r="N720" s="293">
        <f t="shared" si="579"/>
        <v>0.73299999999999998</v>
      </c>
      <c r="O720" s="293">
        <f t="shared" si="580"/>
        <v>0.80900000000000005</v>
      </c>
      <c r="P720" s="293">
        <f t="shared" si="581"/>
        <v>0.77400000000000002</v>
      </c>
      <c r="Q720" s="257"/>
      <c r="R720" s="265">
        <f t="shared" si="585"/>
        <v>0.79249999999999998</v>
      </c>
      <c r="S720" s="266">
        <f t="shared" si="586"/>
        <v>0</v>
      </c>
      <c r="T720" s="266">
        <f t="shared" si="557"/>
        <v>0</v>
      </c>
      <c r="BG720" s="266">
        <f>IF(R720&gt;=2,1,0)</f>
        <v>0</v>
      </c>
      <c r="BH720" s="266">
        <f t="shared" si="533"/>
        <v>0</v>
      </c>
    </row>
    <row r="721" spans="1:60" ht="17.45" customHeight="1" x14ac:dyDescent="0.25">
      <c r="A721" s="257">
        <f t="shared" si="587"/>
        <v>12</v>
      </c>
      <c r="B721" s="257">
        <f t="shared" si="588"/>
        <v>2019</v>
      </c>
      <c r="C721" s="8">
        <f t="shared" si="556"/>
        <v>43817</v>
      </c>
      <c r="D721" s="260"/>
      <c r="E721" s="285">
        <v>1.117</v>
      </c>
      <c r="F721" s="260"/>
      <c r="G721" s="262">
        <v>1.1299999999999999</v>
      </c>
      <c r="H721" s="261"/>
      <c r="I721" s="263"/>
      <c r="J721" s="285">
        <v>0.91739999999999999</v>
      </c>
      <c r="K721" s="260"/>
      <c r="L721" s="261">
        <v>1.159</v>
      </c>
      <c r="M721" s="293">
        <f t="shared" si="578"/>
        <v>1.117</v>
      </c>
      <c r="N721" s="293">
        <f t="shared" si="579"/>
        <v>1.1299999999999999</v>
      </c>
      <c r="O721" s="293">
        <f t="shared" si="580"/>
        <v>0.91739999999999999</v>
      </c>
      <c r="P721" s="293">
        <f t="shared" si="581"/>
        <v>1.159</v>
      </c>
      <c r="Q721" s="257"/>
      <c r="R721" s="265">
        <f t="shared" si="585"/>
        <v>1.0808499999999999</v>
      </c>
      <c r="S721" s="266">
        <f t="shared" si="586"/>
        <v>1</v>
      </c>
      <c r="T721" s="266">
        <f t="shared" si="557"/>
        <v>1</v>
      </c>
      <c r="BG721" s="266">
        <f>IF(R721&gt;=2,1,0)</f>
        <v>0</v>
      </c>
      <c r="BH721" s="266">
        <f t="shared" si="533"/>
        <v>0</v>
      </c>
    </row>
    <row r="722" spans="1:60" ht="17.45" customHeight="1" x14ac:dyDescent="0.25">
      <c r="A722" s="257">
        <f t="shared" si="587"/>
        <v>12</v>
      </c>
      <c r="B722" s="257">
        <f t="shared" si="588"/>
        <v>2019</v>
      </c>
      <c r="C722" s="8">
        <f t="shared" si="556"/>
        <v>43818</v>
      </c>
      <c r="D722" s="275">
        <v>1.1990000000000001</v>
      </c>
      <c r="E722" s="286"/>
      <c r="F722" s="275">
        <v>1.425</v>
      </c>
      <c r="G722" s="277"/>
      <c r="H722" s="276">
        <v>1.33</v>
      </c>
      <c r="I722" s="278">
        <v>1.2350000000000001</v>
      </c>
      <c r="J722" s="286"/>
      <c r="K722" s="275">
        <v>1.413</v>
      </c>
      <c r="L722" s="276"/>
      <c r="M722" s="293">
        <f t="shared" si="578"/>
        <v>1.1990000000000001</v>
      </c>
      <c r="N722" s="293">
        <f t="shared" si="579"/>
        <v>1.3774999999999999</v>
      </c>
      <c r="O722" s="293">
        <f t="shared" si="580"/>
        <v>1.2350000000000001</v>
      </c>
      <c r="P722" s="293">
        <f t="shared" si="581"/>
        <v>1.413</v>
      </c>
      <c r="Q722" s="257"/>
      <c r="R722" s="265">
        <f t="shared" si="585"/>
        <v>1.3061250000000002</v>
      </c>
      <c r="S722" s="266">
        <f t="shared" si="586"/>
        <v>1</v>
      </c>
      <c r="T722" s="266">
        <f t="shared" ref="T722:T785" si="589">IF(S722=0,0,S722+T721)</f>
        <v>2</v>
      </c>
      <c r="BG722" s="266">
        <f>IF(R722&gt;=2,1,0)</f>
        <v>0</v>
      </c>
      <c r="BH722" s="266">
        <f t="shared" si="533"/>
        <v>0</v>
      </c>
    </row>
    <row r="723" spans="1:60" ht="17.45" customHeight="1" x14ac:dyDescent="0.25">
      <c r="A723" s="257">
        <f t="shared" si="587"/>
        <v>12</v>
      </c>
      <c r="B723" s="257">
        <f t="shared" si="588"/>
        <v>2019</v>
      </c>
      <c r="C723" s="8">
        <f t="shared" si="556"/>
        <v>43819</v>
      </c>
      <c r="D723" s="260"/>
      <c r="E723" s="285">
        <v>1.179</v>
      </c>
      <c r="F723" s="260"/>
      <c r="G723" s="262">
        <v>1.458</v>
      </c>
      <c r="H723" s="261"/>
      <c r="I723" s="263"/>
      <c r="J723" s="285">
        <v>1.1319999999999999</v>
      </c>
      <c r="K723" s="260"/>
      <c r="L723" s="261">
        <v>1.3120000000000001</v>
      </c>
      <c r="M723" s="293">
        <f t="shared" ref="M723:M739" si="590">IFERROR(AVERAGE(D723:E723),"")</f>
        <v>1.179</v>
      </c>
      <c r="N723" s="293">
        <f t="shared" ref="N723:N739" si="591">IFERROR(AVERAGE(F723:H723),"")</f>
        <v>1.458</v>
      </c>
      <c r="O723" s="293">
        <f t="shared" ref="O723:O739" si="592">IFERROR(AVERAGE(I723:J723),"")</f>
        <v>1.1319999999999999</v>
      </c>
      <c r="P723" s="293">
        <f t="shared" ref="P723:P739" si="593">IFERROR(AVERAGE(K723:L723),"")</f>
        <v>1.3120000000000001</v>
      </c>
      <c r="Q723" s="257"/>
      <c r="R723" s="265">
        <f t="shared" si="585"/>
        <v>1.2702500000000001</v>
      </c>
      <c r="S723" s="266">
        <f t="shared" si="586"/>
        <v>1</v>
      </c>
      <c r="T723" s="266">
        <f t="shared" si="589"/>
        <v>3</v>
      </c>
      <c r="BG723" s="266">
        <f>IF(R723&gt;=2,1,0)</f>
        <v>0</v>
      </c>
      <c r="BH723" s="266">
        <f t="shared" si="533"/>
        <v>0</v>
      </c>
    </row>
    <row r="724" spans="1:60" ht="17.45" customHeight="1" x14ac:dyDescent="0.25">
      <c r="A724" s="257">
        <f t="shared" si="587"/>
        <v>12</v>
      </c>
      <c r="B724" s="257">
        <f t="shared" si="588"/>
        <v>2019</v>
      </c>
      <c r="C724" s="435">
        <f t="shared" si="556"/>
        <v>43820</v>
      </c>
      <c r="D724" s="434">
        <v>0.80740000000000001</v>
      </c>
      <c r="E724" s="439"/>
      <c r="F724" s="434">
        <v>0.61450000000000005</v>
      </c>
      <c r="G724" s="438"/>
      <c r="H724" s="436"/>
      <c r="I724" s="437">
        <v>0.4052</v>
      </c>
      <c r="J724" s="439"/>
      <c r="K724" s="434">
        <v>0.86460000000000004</v>
      </c>
      <c r="L724" s="436"/>
      <c r="M724" s="440">
        <f t="shared" si="590"/>
        <v>0.80740000000000001</v>
      </c>
      <c r="N724" s="440">
        <f t="shared" si="591"/>
        <v>0.61450000000000005</v>
      </c>
      <c r="O724" s="440">
        <f t="shared" si="592"/>
        <v>0.4052</v>
      </c>
      <c r="P724" s="440">
        <f t="shared" si="593"/>
        <v>0.86460000000000004</v>
      </c>
      <c r="Q724" s="442">
        <f t="shared" ref="Q724:Q725" si="594">AVERAGE(M724:P724)</f>
        <v>0.672925</v>
      </c>
      <c r="R724" s="442"/>
      <c r="S724" s="443">
        <f>IF(Q724&gt;=1,1,0)</f>
        <v>0</v>
      </c>
      <c r="T724" s="443">
        <f t="shared" si="589"/>
        <v>0</v>
      </c>
      <c r="BG724" s="311">
        <f>IF(Q724&gt;=2,1,0)</f>
        <v>0</v>
      </c>
      <c r="BH724" s="311">
        <f t="shared" si="533"/>
        <v>0</v>
      </c>
    </row>
    <row r="725" spans="1:60" ht="17.45" customHeight="1" x14ac:dyDescent="0.25">
      <c r="A725" s="257">
        <f t="shared" si="587"/>
        <v>12</v>
      </c>
      <c r="B725" s="257">
        <f t="shared" si="588"/>
        <v>2019</v>
      </c>
      <c r="C725" s="435">
        <f t="shared" si="556"/>
        <v>43821</v>
      </c>
      <c r="D725" s="434"/>
      <c r="E725" s="439">
        <v>0.65600000000000003</v>
      </c>
      <c r="F725" s="434"/>
      <c r="G725" s="438">
        <v>0.67600000000000005</v>
      </c>
      <c r="H725" s="436"/>
      <c r="I725" s="437"/>
      <c r="J725" s="439">
        <v>0.45390000000000003</v>
      </c>
      <c r="K725" s="434"/>
      <c r="L725" s="436">
        <v>0.66890000000000005</v>
      </c>
      <c r="M725" s="440">
        <f t="shared" si="590"/>
        <v>0.65600000000000003</v>
      </c>
      <c r="N725" s="440">
        <f t="shared" si="591"/>
        <v>0.67600000000000005</v>
      </c>
      <c r="O725" s="440">
        <f t="shared" si="592"/>
        <v>0.45390000000000003</v>
      </c>
      <c r="P725" s="440">
        <f t="shared" si="593"/>
        <v>0.66890000000000005</v>
      </c>
      <c r="Q725" s="442">
        <f t="shared" si="594"/>
        <v>0.61370000000000002</v>
      </c>
      <c r="R725" s="442"/>
      <c r="S725" s="443">
        <f>IF(Q725&gt;=1,1,0)</f>
        <v>0</v>
      </c>
      <c r="T725" s="443">
        <f t="shared" si="589"/>
        <v>0</v>
      </c>
      <c r="BG725" s="311">
        <f>IF(Q725&gt;=2,1,0)</f>
        <v>0</v>
      </c>
      <c r="BH725" s="311">
        <f t="shared" si="533"/>
        <v>0</v>
      </c>
    </row>
    <row r="726" spans="1:60" ht="17.45" customHeight="1" x14ac:dyDescent="0.25">
      <c r="A726" s="257">
        <f t="shared" si="587"/>
        <v>12</v>
      </c>
      <c r="B726" s="257">
        <f t="shared" si="588"/>
        <v>2019</v>
      </c>
      <c r="C726" s="8">
        <f t="shared" si="556"/>
        <v>43822</v>
      </c>
      <c r="D726" s="260">
        <v>0.79200000000000004</v>
      </c>
      <c r="E726" s="285"/>
      <c r="F726" s="260"/>
      <c r="G726" s="262"/>
      <c r="H726" s="261">
        <v>0.80100000000000005</v>
      </c>
      <c r="I726" s="263">
        <v>0.65100000000000002</v>
      </c>
      <c r="J726" s="285"/>
      <c r="K726" s="260">
        <v>0.68200000000000005</v>
      </c>
      <c r="L726" s="261"/>
      <c r="M726" s="293">
        <f t="shared" si="590"/>
        <v>0.79200000000000004</v>
      </c>
      <c r="N726" s="293">
        <f t="shared" si="591"/>
        <v>0.80100000000000005</v>
      </c>
      <c r="O726" s="293">
        <f t="shared" si="592"/>
        <v>0.65100000000000002</v>
      </c>
      <c r="P726" s="293">
        <f t="shared" si="593"/>
        <v>0.68200000000000005</v>
      </c>
      <c r="Q726" s="257"/>
      <c r="R726" s="265">
        <f t="shared" ref="R726:R730" si="595">AVERAGE(M726:P726)</f>
        <v>0.73149999999999993</v>
      </c>
      <c r="S726" s="266">
        <f t="shared" ref="S726:S730" si="596">IF(R726&gt;=1,1,0)</f>
        <v>0</v>
      </c>
      <c r="T726" s="266">
        <f t="shared" si="589"/>
        <v>0</v>
      </c>
      <c r="BG726" s="266">
        <f>IF(R726&gt;=2,1,0)</f>
        <v>0</v>
      </c>
      <c r="BH726" s="266">
        <f t="shared" si="533"/>
        <v>0</v>
      </c>
    </row>
    <row r="727" spans="1:60" ht="17.45" customHeight="1" x14ac:dyDescent="0.25">
      <c r="A727" s="257">
        <f t="shared" si="587"/>
        <v>12</v>
      </c>
      <c r="B727" s="257">
        <f t="shared" si="588"/>
        <v>2019</v>
      </c>
      <c r="C727" s="8">
        <f t="shared" si="556"/>
        <v>43823</v>
      </c>
      <c r="D727" s="260"/>
      <c r="E727" s="285">
        <v>0.622</v>
      </c>
      <c r="F727" s="260"/>
      <c r="G727" s="262">
        <v>0.56799999999999995</v>
      </c>
      <c r="H727" s="261"/>
      <c r="I727" s="263"/>
      <c r="J727" s="285">
        <v>0.52990000000000004</v>
      </c>
      <c r="K727" s="260"/>
      <c r="L727" s="261">
        <v>0.55300000000000005</v>
      </c>
      <c r="M727" s="293">
        <f t="shared" si="590"/>
        <v>0.622</v>
      </c>
      <c r="N727" s="293">
        <f t="shared" si="591"/>
        <v>0.56799999999999995</v>
      </c>
      <c r="O727" s="293">
        <f t="shared" si="592"/>
        <v>0.52990000000000004</v>
      </c>
      <c r="P727" s="293">
        <f t="shared" si="593"/>
        <v>0.55300000000000005</v>
      </c>
      <c r="Q727" s="257"/>
      <c r="R727" s="265">
        <f t="shared" si="595"/>
        <v>0.56822499999999998</v>
      </c>
      <c r="S727" s="266">
        <f t="shared" si="596"/>
        <v>0</v>
      </c>
      <c r="T727" s="266">
        <f t="shared" si="589"/>
        <v>0</v>
      </c>
      <c r="BG727" s="266">
        <f>IF(R727&gt;=2,1,0)</f>
        <v>0</v>
      </c>
      <c r="BH727" s="266">
        <f t="shared" si="533"/>
        <v>0</v>
      </c>
    </row>
    <row r="728" spans="1:60" ht="17.45" customHeight="1" x14ac:dyDescent="0.25">
      <c r="A728" s="257">
        <f t="shared" si="587"/>
        <v>12</v>
      </c>
      <c r="B728" s="257">
        <f t="shared" si="588"/>
        <v>2019</v>
      </c>
      <c r="C728" s="8">
        <f t="shared" si="556"/>
        <v>43824</v>
      </c>
      <c r="D728" s="275">
        <v>0.42599999999999999</v>
      </c>
      <c r="E728" s="286"/>
      <c r="F728" s="275">
        <v>0.35099999999999998</v>
      </c>
      <c r="G728" s="277"/>
      <c r="H728" s="276">
        <v>0.317</v>
      </c>
      <c r="I728" s="278">
        <v>0.33100000000000002</v>
      </c>
      <c r="J728" s="286"/>
      <c r="K728" s="275">
        <v>0.35099999999999998</v>
      </c>
      <c r="L728" s="276"/>
      <c r="M728" s="293">
        <f t="shared" si="590"/>
        <v>0.42599999999999999</v>
      </c>
      <c r="N728" s="293">
        <f t="shared" si="591"/>
        <v>0.33399999999999996</v>
      </c>
      <c r="O728" s="293">
        <f t="shared" si="592"/>
        <v>0.33100000000000002</v>
      </c>
      <c r="P728" s="293">
        <f t="shared" si="593"/>
        <v>0.35099999999999998</v>
      </c>
      <c r="Q728" s="257"/>
      <c r="R728" s="265">
        <f t="shared" si="595"/>
        <v>0.36049999999999999</v>
      </c>
      <c r="S728" s="266">
        <f t="shared" si="596"/>
        <v>0</v>
      </c>
      <c r="T728" s="266">
        <f t="shared" si="589"/>
        <v>0</v>
      </c>
      <c r="BG728" s="266">
        <f>IF(R728&gt;=2,1,0)</f>
        <v>0</v>
      </c>
      <c r="BH728" s="266">
        <f t="shared" si="533"/>
        <v>0</v>
      </c>
    </row>
    <row r="729" spans="1:60" ht="17.45" customHeight="1" x14ac:dyDescent="0.25">
      <c r="A729" s="257">
        <f t="shared" si="587"/>
        <v>12</v>
      </c>
      <c r="B729" s="257">
        <f t="shared" si="588"/>
        <v>2019</v>
      </c>
      <c r="C729" s="8">
        <f t="shared" si="556"/>
        <v>43825</v>
      </c>
      <c r="D729" s="260"/>
      <c r="E729" s="285">
        <v>0.23469999999999999</v>
      </c>
      <c r="F729" s="260"/>
      <c r="G729" s="262">
        <v>0.26200000000000001</v>
      </c>
      <c r="H729" s="261"/>
      <c r="I729" s="263"/>
      <c r="J729" s="285">
        <v>0.50460000000000005</v>
      </c>
      <c r="K729" s="260"/>
      <c r="L729" s="261">
        <v>0.28199999999999997</v>
      </c>
      <c r="M729" s="293">
        <f t="shared" si="590"/>
        <v>0.23469999999999999</v>
      </c>
      <c r="N729" s="293">
        <f t="shared" si="591"/>
        <v>0.26200000000000001</v>
      </c>
      <c r="O729" s="293">
        <f t="shared" si="592"/>
        <v>0.50460000000000005</v>
      </c>
      <c r="P729" s="293">
        <f t="shared" si="593"/>
        <v>0.28199999999999997</v>
      </c>
      <c r="Q729" s="257"/>
      <c r="R729" s="265">
        <f t="shared" si="595"/>
        <v>0.32082500000000003</v>
      </c>
      <c r="S729" s="266">
        <f t="shared" si="596"/>
        <v>0</v>
      </c>
      <c r="T729" s="266">
        <f t="shared" si="589"/>
        <v>0</v>
      </c>
      <c r="BG729" s="266">
        <f>IF(R729&gt;=2,1,0)</f>
        <v>0</v>
      </c>
      <c r="BH729" s="266">
        <f t="shared" si="533"/>
        <v>0</v>
      </c>
    </row>
    <row r="730" spans="1:60" ht="17.45" customHeight="1" x14ac:dyDescent="0.25">
      <c r="A730" s="257">
        <f t="shared" si="587"/>
        <v>12</v>
      </c>
      <c r="B730" s="257">
        <f t="shared" si="588"/>
        <v>2019</v>
      </c>
      <c r="C730" s="8">
        <f t="shared" si="556"/>
        <v>43826</v>
      </c>
      <c r="D730" s="260">
        <v>0.64680000000000004</v>
      </c>
      <c r="E730" s="285"/>
      <c r="F730" s="260">
        <v>0.54679999999999995</v>
      </c>
      <c r="G730" s="262"/>
      <c r="H730" s="261"/>
      <c r="I730" s="263">
        <v>0.79369999999999996</v>
      </c>
      <c r="J730" s="285"/>
      <c r="K730" s="260">
        <v>0.6</v>
      </c>
      <c r="L730" s="261"/>
      <c r="M730" s="293">
        <f t="shared" si="590"/>
        <v>0.64680000000000004</v>
      </c>
      <c r="N730" s="293">
        <f t="shared" si="591"/>
        <v>0.54679999999999995</v>
      </c>
      <c r="O730" s="293">
        <f t="shared" si="592"/>
        <v>0.79369999999999996</v>
      </c>
      <c r="P730" s="293">
        <f t="shared" si="593"/>
        <v>0.6</v>
      </c>
      <c r="Q730" s="257"/>
      <c r="R730" s="265">
        <f t="shared" si="595"/>
        <v>0.64682499999999998</v>
      </c>
      <c r="S730" s="266">
        <f t="shared" si="596"/>
        <v>0</v>
      </c>
      <c r="T730" s="266">
        <f t="shared" si="589"/>
        <v>0</v>
      </c>
      <c r="BG730" s="266">
        <f>IF(R730&gt;=2,1,0)</f>
        <v>0</v>
      </c>
      <c r="BH730" s="266">
        <f t="shared" si="533"/>
        <v>0</v>
      </c>
    </row>
    <row r="731" spans="1:60" ht="17.45" customHeight="1" x14ac:dyDescent="0.25">
      <c r="A731" s="257">
        <f t="shared" si="587"/>
        <v>12</v>
      </c>
      <c r="B731" s="257">
        <f t="shared" si="588"/>
        <v>2019</v>
      </c>
      <c r="C731" s="435">
        <f t="shared" si="556"/>
        <v>43827</v>
      </c>
      <c r="D731" s="434"/>
      <c r="E731" s="439">
        <v>1.1519999999999999</v>
      </c>
      <c r="F731" s="434"/>
      <c r="G731" s="438">
        <v>1.0289999999999999</v>
      </c>
      <c r="H731" s="436"/>
      <c r="I731" s="437"/>
      <c r="J731" s="439">
        <v>0.78280000000000005</v>
      </c>
      <c r="K731" s="434"/>
      <c r="L731" s="436">
        <v>1.077</v>
      </c>
      <c r="M731" s="440">
        <f t="shared" si="590"/>
        <v>1.1519999999999999</v>
      </c>
      <c r="N731" s="440">
        <f t="shared" si="591"/>
        <v>1.0289999999999999</v>
      </c>
      <c r="O731" s="440">
        <f t="shared" si="592"/>
        <v>0.78280000000000005</v>
      </c>
      <c r="P731" s="440">
        <f t="shared" si="593"/>
        <v>1.077</v>
      </c>
      <c r="Q731" s="442">
        <f t="shared" ref="Q731:Q732" si="597">AVERAGE(M731:P731)</f>
        <v>1.0102</v>
      </c>
      <c r="R731" s="442"/>
      <c r="S731" s="443">
        <f>IF(Q731&gt;=1,1,0)</f>
        <v>1</v>
      </c>
      <c r="T731" s="443">
        <f t="shared" si="589"/>
        <v>1</v>
      </c>
      <c r="BG731" s="311">
        <f>IF(Q731&gt;=2,1,0)</f>
        <v>0</v>
      </c>
      <c r="BH731" s="311">
        <f t="shared" si="533"/>
        <v>0</v>
      </c>
    </row>
    <row r="732" spans="1:60" ht="17.45" customHeight="1" x14ac:dyDescent="0.25">
      <c r="A732" s="257">
        <f t="shared" si="587"/>
        <v>12</v>
      </c>
      <c r="B732" s="257">
        <f t="shared" si="588"/>
        <v>2019</v>
      </c>
      <c r="C732" s="435">
        <f t="shared" si="556"/>
        <v>43828</v>
      </c>
      <c r="D732" s="434">
        <v>0.70499999999999996</v>
      </c>
      <c r="E732" s="439"/>
      <c r="F732" s="434">
        <v>0.67079999999999995</v>
      </c>
      <c r="G732" s="438"/>
      <c r="H732" s="436">
        <v>0.66539999999999999</v>
      </c>
      <c r="I732" s="437">
        <v>0.6885</v>
      </c>
      <c r="J732" s="439"/>
      <c r="K732" s="434">
        <v>0.67810000000000004</v>
      </c>
      <c r="L732" s="436"/>
      <c r="M732" s="440">
        <f t="shared" si="590"/>
        <v>0.70499999999999996</v>
      </c>
      <c r="N732" s="440">
        <f t="shared" si="591"/>
        <v>0.66809999999999992</v>
      </c>
      <c r="O732" s="440">
        <f t="shared" si="592"/>
        <v>0.6885</v>
      </c>
      <c r="P732" s="440">
        <f t="shared" si="593"/>
        <v>0.67810000000000004</v>
      </c>
      <c r="Q732" s="442">
        <f t="shared" si="597"/>
        <v>0.68492500000000001</v>
      </c>
      <c r="R732" s="442"/>
      <c r="S732" s="443">
        <f>IF(Q732&gt;=1,1,0)</f>
        <v>0</v>
      </c>
      <c r="T732" s="443">
        <f t="shared" si="589"/>
        <v>0</v>
      </c>
      <c r="U732" s="299" t="s">
        <v>71</v>
      </c>
      <c r="V732" s="299">
        <v>2019</v>
      </c>
      <c r="W732" s="300"/>
      <c r="X732" s="300"/>
      <c r="Y732" s="300"/>
      <c r="BG732" s="311">
        <f>IF(Q732&gt;=2,1,0)</f>
        <v>0</v>
      </c>
      <c r="BH732" s="311">
        <f t="shared" si="533"/>
        <v>0</v>
      </c>
    </row>
    <row r="733" spans="1:60" ht="17.45" customHeight="1" x14ac:dyDescent="0.25">
      <c r="A733" s="257">
        <f t="shared" si="587"/>
        <v>12</v>
      </c>
      <c r="B733" s="257">
        <f t="shared" si="588"/>
        <v>2019</v>
      </c>
      <c r="C733" s="8">
        <f t="shared" si="556"/>
        <v>43829</v>
      </c>
      <c r="D733" s="260"/>
      <c r="E733" s="285">
        <v>0.63039999999999996</v>
      </c>
      <c r="F733" s="260"/>
      <c r="G733" s="262">
        <v>0.80100000000000005</v>
      </c>
      <c r="H733" s="261"/>
      <c r="I733" s="263"/>
      <c r="J733" s="285">
        <v>0.86080000000000001</v>
      </c>
      <c r="K733" s="260"/>
      <c r="L733" s="261">
        <v>0.66600000000000004</v>
      </c>
      <c r="M733" s="293">
        <f t="shared" si="590"/>
        <v>0.63039999999999996</v>
      </c>
      <c r="N733" s="293">
        <f t="shared" si="591"/>
        <v>0.80100000000000005</v>
      </c>
      <c r="O733" s="293">
        <f t="shared" si="592"/>
        <v>0.86080000000000001</v>
      </c>
      <c r="P733" s="293">
        <f t="shared" si="593"/>
        <v>0.66600000000000004</v>
      </c>
      <c r="Q733" s="257"/>
      <c r="R733" s="265">
        <f t="shared" ref="R733:R737" si="598">AVERAGE(M733:P733)</f>
        <v>0.73955000000000004</v>
      </c>
      <c r="S733" s="266">
        <f t="shared" ref="S733:S737" si="599">IF(R733&gt;=1,1,0)</f>
        <v>0</v>
      </c>
      <c r="T733" s="266">
        <f t="shared" si="589"/>
        <v>0</v>
      </c>
      <c r="U733" s="301" t="s">
        <v>35</v>
      </c>
      <c r="V733" s="301" t="s">
        <v>1</v>
      </c>
      <c r="W733" s="301" t="s">
        <v>2</v>
      </c>
      <c r="X733" s="301" t="s">
        <v>9</v>
      </c>
      <c r="Y733" s="301" t="s">
        <v>12</v>
      </c>
      <c r="BG733" s="266">
        <f>IF(R733&gt;=2,1,0)</f>
        <v>0</v>
      </c>
      <c r="BH733" s="266">
        <f t="shared" si="533"/>
        <v>0</v>
      </c>
    </row>
    <row r="734" spans="1:60" ht="17.45" customHeight="1" thickBot="1" x14ac:dyDescent="0.3">
      <c r="A734" s="257">
        <f t="shared" si="587"/>
        <v>12</v>
      </c>
      <c r="B734" s="257">
        <f t="shared" si="588"/>
        <v>2019</v>
      </c>
      <c r="C734" s="116">
        <f t="shared" si="556"/>
        <v>43830</v>
      </c>
      <c r="D734" s="126">
        <v>0.66379999999999995</v>
      </c>
      <c r="E734" s="127"/>
      <c r="F734" s="126"/>
      <c r="G734" s="128"/>
      <c r="H734" s="129">
        <v>0.71530000000000005</v>
      </c>
      <c r="I734" s="130">
        <v>0.80449999999999999</v>
      </c>
      <c r="J734" s="127"/>
      <c r="K734" s="126">
        <v>0.97270000000000001</v>
      </c>
      <c r="L734" s="129"/>
      <c r="M734" s="306">
        <f t="shared" si="590"/>
        <v>0.66379999999999995</v>
      </c>
      <c r="N734" s="306">
        <f t="shared" si="591"/>
        <v>0.71530000000000005</v>
      </c>
      <c r="O734" s="306">
        <f t="shared" si="592"/>
        <v>0.80449999999999999</v>
      </c>
      <c r="P734" s="306">
        <f t="shared" si="593"/>
        <v>0.97270000000000001</v>
      </c>
      <c r="Q734" s="307"/>
      <c r="R734" s="308">
        <f t="shared" si="598"/>
        <v>0.78907500000000008</v>
      </c>
      <c r="S734" s="312">
        <f t="shared" si="599"/>
        <v>0</v>
      </c>
      <c r="T734" s="266">
        <f t="shared" si="589"/>
        <v>0</v>
      </c>
      <c r="U734" s="302" t="s">
        <v>58</v>
      </c>
      <c r="V734" s="303">
        <f>AVERAGE(D704:E734)</f>
        <v>0.82721290322580632</v>
      </c>
      <c r="W734" s="303">
        <f>AVERAGE(F704:H734)</f>
        <v>0.85833243243243251</v>
      </c>
      <c r="X734" s="303">
        <f>AVERAGE(I704:J734)</f>
        <v>0.87022903225806469</v>
      </c>
      <c r="Y734" s="303">
        <f>AVERAGE(K704:L734)</f>
        <v>0.86088387096774188</v>
      </c>
      <c r="BG734" s="266">
        <f>IF(R734&gt;=2,1,0)</f>
        <v>0</v>
      </c>
      <c r="BH734" s="266">
        <f t="shared" si="533"/>
        <v>0</v>
      </c>
    </row>
    <row r="735" spans="1:60" ht="17.45" customHeight="1" x14ac:dyDescent="0.25">
      <c r="A735" s="257">
        <f t="shared" si="587"/>
        <v>1</v>
      </c>
      <c r="B735" s="257">
        <f t="shared" si="588"/>
        <v>2020</v>
      </c>
      <c r="C735" s="115">
        <f t="shared" si="556"/>
        <v>43831</v>
      </c>
      <c r="D735" s="122"/>
      <c r="E735" s="121">
        <v>0.85260000000000002</v>
      </c>
      <c r="F735" s="122"/>
      <c r="G735" s="123">
        <v>0.85650000000000004</v>
      </c>
      <c r="H735" s="124"/>
      <c r="I735" s="125"/>
      <c r="J735" s="121">
        <v>0.77329999999999999</v>
      </c>
      <c r="K735" s="122"/>
      <c r="L735" s="124">
        <v>0.89359999999999995</v>
      </c>
      <c r="M735" s="293">
        <f t="shared" si="590"/>
        <v>0.85260000000000002</v>
      </c>
      <c r="N735" s="293">
        <f t="shared" si="591"/>
        <v>0.85650000000000004</v>
      </c>
      <c r="O735" s="293">
        <f t="shared" si="592"/>
        <v>0.77329999999999999</v>
      </c>
      <c r="P735" s="293">
        <f t="shared" si="593"/>
        <v>0.89359999999999995</v>
      </c>
      <c r="Q735" s="257"/>
      <c r="R735" s="265">
        <f t="shared" si="598"/>
        <v>0.84400000000000008</v>
      </c>
      <c r="S735" s="266">
        <f t="shared" si="599"/>
        <v>0</v>
      </c>
      <c r="T735" s="266">
        <f t="shared" si="589"/>
        <v>0</v>
      </c>
      <c r="U735" s="302" t="s">
        <v>59</v>
      </c>
      <c r="V735" s="303">
        <f>MAX(D704:E734)</f>
        <v>1.5549999999999999</v>
      </c>
      <c r="W735" s="303">
        <f>MAX(F704:H734)</f>
        <v>1.837</v>
      </c>
      <c r="X735" s="303">
        <f>MAX(I704:J734)</f>
        <v>1.7749999999999999</v>
      </c>
      <c r="Y735" s="303">
        <f>MAX(K704:L734)</f>
        <v>1.627</v>
      </c>
      <c r="BG735" s="266">
        <f>IF(R735&gt;=2,1,0)</f>
        <v>0</v>
      </c>
      <c r="BH735" s="266">
        <f t="shared" si="533"/>
        <v>0</v>
      </c>
    </row>
    <row r="736" spans="1:60" ht="17.45" customHeight="1" thickBot="1" x14ac:dyDescent="0.3">
      <c r="A736" s="257">
        <f t="shared" si="587"/>
        <v>1</v>
      </c>
      <c r="B736" s="257">
        <f t="shared" si="588"/>
        <v>2020</v>
      </c>
      <c r="C736" s="9">
        <f t="shared" si="556"/>
        <v>43832</v>
      </c>
      <c r="D736" s="275">
        <v>1.4159999999999999</v>
      </c>
      <c r="E736" s="276"/>
      <c r="F736" s="278">
        <v>1.3320000000000001</v>
      </c>
      <c r="G736" s="277"/>
      <c r="H736" s="286">
        <v>1.59</v>
      </c>
      <c r="I736" s="275">
        <v>1.619</v>
      </c>
      <c r="J736" s="276"/>
      <c r="K736" s="278">
        <v>1.5289999999999999</v>
      </c>
      <c r="L736" s="276"/>
      <c r="M736" s="293">
        <f t="shared" si="590"/>
        <v>1.4159999999999999</v>
      </c>
      <c r="N736" s="293">
        <f t="shared" si="591"/>
        <v>1.4610000000000001</v>
      </c>
      <c r="O736" s="293">
        <f t="shared" si="592"/>
        <v>1.619</v>
      </c>
      <c r="P736" s="293">
        <f t="shared" si="593"/>
        <v>1.5289999999999999</v>
      </c>
      <c r="Q736" s="257"/>
      <c r="R736" s="265">
        <f t="shared" si="598"/>
        <v>1.5062499999999999</v>
      </c>
      <c r="S736" s="266">
        <f t="shared" si="599"/>
        <v>1</v>
      </c>
      <c r="T736" s="266">
        <f t="shared" si="589"/>
        <v>1</v>
      </c>
      <c r="U736" s="304" t="s">
        <v>126</v>
      </c>
      <c r="V736" s="305">
        <f>COUNTIF(D704:E734,"&gt;=2.5")</f>
        <v>0</v>
      </c>
      <c r="W736" s="305">
        <f>COUNTIF(F704:G734,"&gt;=2.5")</f>
        <v>0</v>
      </c>
      <c r="X736" s="305">
        <f>COUNTIF(I704:J734,"&gt;=2.5")</f>
        <v>0</v>
      </c>
      <c r="Y736" s="305">
        <f>COUNTIF(I704:J734,"&gt;=2.5")</f>
        <v>0</v>
      </c>
      <c r="BG736" s="266">
        <f>IF(R736&gt;=2,1,0)</f>
        <v>0</v>
      </c>
      <c r="BH736" s="266">
        <f t="shared" si="533"/>
        <v>0</v>
      </c>
    </row>
    <row r="737" spans="1:60" ht="17.45" customHeight="1" thickBot="1" x14ac:dyDescent="0.3">
      <c r="A737" s="257">
        <f t="shared" si="587"/>
        <v>1</v>
      </c>
      <c r="B737" s="257">
        <f t="shared" si="588"/>
        <v>2020</v>
      </c>
      <c r="C737" s="8">
        <f t="shared" si="556"/>
        <v>43833</v>
      </c>
      <c r="D737" s="260"/>
      <c r="E737" s="261">
        <v>1.3180000000000001</v>
      </c>
      <c r="F737" s="263"/>
      <c r="G737" s="262">
        <v>1.841</v>
      </c>
      <c r="H737" s="285"/>
      <c r="I737" s="260"/>
      <c r="J737" s="261">
        <v>1.4370000000000001</v>
      </c>
      <c r="K737" s="263"/>
      <c r="L737" s="261">
        <v>1.335</v>
      </c>
      <c r="M737" s="293">
        <f t="shared" si="590"/>
        <v>1.3180000000000001</v>
      </c>
      <c r="N737" s="293">
        <f t="shared" si="591"/>
        <v>1.841</v>
      </c>
      <c r="O737" s="293">
        <f t="shared" si="592"/>
        <v>1.4370000000000001</v>
      </c>
      <c r="P737" s="293">
        <f t="shared" si="593"/>
        <v>1.335</v>
      </c>
      <c r="Q737" s="257"/>
      <c r="R737" s="265">
        <f t="shared" si="598"/>
        <v>1.48275</v>
      </c>
      <c r="S737" s="266">
        <f t="shared" si="599"/>
        <v>1</v>
      </c>
      <c r="T737" s="266">
        <f t="shared" si="589"/>
        <v>2</v>
      </c>
      <c r="Y737" s="136">
        <f>AVERAGE(V734:Y734)</f>
        <v>0.85416455972101135</v>
      </c>
      <c r="BG737" s="266">
        <f>IF(R737&gt;=2,1,0)</f>
        <v>0</v>
      </c>
      <c r="BH737" s="266">
        <f t="shared" si="533"/>
        <v>0</v>
      </c>
    </row>
    <row r="738" spans="1:60" ht="17.45" customHeight="1" x14ac:dyDescent="0.25">
      <c r="A738" s="257">
        <f t="shared" si="587"/>
        <v>1</v>
      </c>
      <c r="B738" s="257">
        <f t="shared" si="588"/>
        <v>2020</v>
      </c>
      <c r="C738" s="435">
        <f t="shared" si="556"/>
        <v>43834</v>
      </c>
      <c r="D738" s="434">
        <v>1.3129999999999999</v>
      </c>
      <c r="E738" s="436"/>
      <c r="F738" s="437">
        <v>1.778</v>
      </c>
      <c r="G738" s="438"/>
      <c r="H738" s="439"/>
      <c r="I738" s="434">
        <v>1.3280000000000001</v>
      </c>
      <c r="J738" s="436"/>
      <c r="K738" s="437">
        <v>1.4179999999999999</v>
      </c>
      <c r="L738" s="436"/>
      <c r="M738" s="440">
        <f t="shared" si="590"/>
        <v>1.3129999999999999</v>
      </c>
      <c r="N738" s="440">
        <f t="shared" si="591"/>
        <v>1.778</v>
      </c>
      <c r="O738" s="440">
        <f t="shared" si="592"/>
        <v>1.3280000000000001</v>
      </c>
      <c r="P738" s="440">
        <f t="shared" si="593"/>
        <v>1.4179999999999999</v>
      </c>
      <c r="Q738" s="442">
        <f t="shared" ref="Q738:Q739" si="600">AVERAGE(M738:P738)</f>
        <v>1.4592500000000002</v>
      </c>
      <c r="R738" s="442"/>
      <c r="S738" s="443">
        <f>IF(Q738&gt;=1,1,0)</f>
        <v>1</v>
      </c>
      <c r="T738" s="443">
        <f t="shared" si="589"/>
        <v>3</v>
      </c>
      <c r="BG738" s="311">
        <f>IF(Q738&gt;=2,1,0)</f>
        <v>0</v>
      </c>
      <c r="BH738" s="311">
        <f t="shared" si="533"/>
        <v>0</v>
      </c>
    </row>
    <row r="739" spans="1:60" ht="17.45" customHeight="1" x14ac:dyDescent="0.25">
      <c r="A739" s="257">
        <f t="shared" si="587"/>
        <v>1</v>
      </c>
      <c r="B739" s="257">
        <f t="shared" si="588"/>
        <v>2020</v>
      </c>
      <c r="C739" s="435">
        <f t="shared" si="556"/>
        <v>43835</v>
      </c>
      <c r="D739" s="434"/>
      <c r="E739" s="436">
        <v>1.234</v>
      </c>
      <c r="F739" s="437"/>
      <c r="G739" s="438">
        <v>1.244</v>
      </c>
      <c r="H739" s="439"/>
      <c r="I739" s="434"/>
      <c r="J739" s="436">
        <v>1.1459999999999999</v>
      </c>
      <c r="K739" s="437"/>
      <c r="L739" s="436">
        <v>1.1930000000000001</v>
      </c>
      <c r="M739" s="440">
        <f t="shared" si="590"/>
        <v>1.234</v>
      </c>
      <c r="N739" s="440">
        <f t="shared" si="591"/>
        <v>1.244</v>
      </c>
      <c r="O739" s="440">
        <f t="shared" si="592"/>
        <v>1.1459999999999999</v>
      </c>
      <c r="P739" s="440">
        <f t="shared" si="593"/>
        <v>1.1930000000000001</v>
      </c>
      <c r="Q739" s="442">
        <f t="shared" si="600"/>
        <v>1.20425</v>
      </c>
      <c r="R739" s="442"/>
      <c r="S739" s="443">
        <f>IF(Q739&gt;=1,1,0)</f>
        <v>1</v>
      </c>
      <c r="T739" s="443">
        <f t="shared" si="589"/>
        <v>4</v>
      </c>
      <c r="U739" s="299" t="s">
        <v>73</v>
      </c>
      <c r="V739" s="299">
        <v>2019</v>
      </c>
      <c r="W739" s="300"/>
      <c r="X739" s="300"/>
      <c r="Y739" s="300"/>
      <c r="BG739" s="311">
        <f>IF(Q739&gt;=2,1,0)</f>
        <v>0</v>
      </c>
      <c r="BH739" s="311">
        <f t="shared" si="533"/>
        <v>0</v>
      </c>
    </row>
    <row r="740" spans="1:60" ht="17.45" customHeight="1" x14ac:dyDescent="0.25">
      <c r="A740" s="257">
        <f t="shared" si="587"/>
        <v>1</v>
      </c>
      <c r="B740" s="257">
        <f t="shared" si="588"/>
        <v>2020</v>
      </c>
      <c r="C740" s="48">
        <f t="shared" si="556"/>
        <v>43836</v>
      </c>
      <c r="D740" s="275">
        <v>1.1240000000000001</v>
      </c>
      <c r="E740" s="276"/>
      <c r="F740" s="278">
        <v>1.325</v>
      </c>
      <c r="G740" s="277"/>
      <c r="H740" s="286">
        <v>1.131</v>
      </c>
      <c r="I740" s="275">
        <v>1.044</v>
      </c>
      <c r="J740" s="276"/>
      <c r="K740" s="278">
        <v>1.0880000000000001</v>
      </c>
      <c r="L740" s="276"/>
      <c r="M740" s="293">
        <f t="shared" ref="M740:M746" si="601">IFERROR(AVERAGE(D740:E740),"")</f>
        <v>1.1240000000000001</v>
      </c>
      <c r="N740" s="293">
        <f t="shared" ref="N740:N746" si="602">IFERROR(AVERAGE(F740:H740),"")</f>
        <v>1.228</v>
      </c>
      <c r="O740" s="293">
        <f t="shared" ref="O740:O746" si="603">IFERROR(AVERAGE(I740:J740),"")</f>
        <v>1.044</v>
      </c>
      <c r="P740" s="293">
        <f t="shared" ref="P740:P746" si="604">IFERROR(AVERAGE(K740:L740),"")</f>
        <v>1.0880000000000001</v>
      </c>
      <c r="Q740" s="257"/>
      <c r="R740" s="265">
        <f t="shared" ref="R740:R744" si="605">AVERAGE(M740:P740)</f>
        <v>1.121</v>
      </c>
      <c r="S740" s="266">
        <f t="shared" ref="S740:S744" si="606">IF(R740&gt;=1,1,0)</f>
        <v>1</v>
      </c>
      <c r="T740" s="266">
        <f t="shared" si="589"/>
        <v>5</v>
      </c>
      <c r="U740" s="301" t="s">
        <v>35</v>
      </c>
      <c r="V740" s="301" t="s">
        <v>1</v>
      </c>
      <c r="W740" s="301" t="s">
        <v>2</v>
      </c>
      <c r="X740" s="301" t="s">
        <v>9</v>
      </c>
      <c r="Y740" s="301" t="s">
        <v>12</v>
      </c>
      <c r="BG740" s="266">
        <f>IF(R740&gt;=2,1,0)</f>
        <v>0</v>
      </c>
      <c r="BH740" s="266">
        <f t="shared" si="533"/>
        <v>0</v>
      </c>
    </row>
    <row r="741" spans="1:60" ht="17.45" customHeight="1" x14ac:dyDescent="0.25">
      <c r="A741" s="257">
        <f t="shared" si="587"/>
        <v>1</v>
      </c>
      <c r="B741" s="257">
        <f t="shared" si="588"/>
        <v>2020</v>
      </c>
      <c r="C741" s="8">
        <f t="shared" si="556"/>
        <v>43837</v>
      </c>
      <c r="D741" s="260"/>
      <c r="E741" s="261">
        <v>1.163</v>
      </c>
      <c r="F741" s="263"/>
      <c r="G741" s="262">
        <v>1.7310000000000001</v>
      </c>
      <c r="H741" s="285"/>
      <c r="I741" s="260"/>
      <c r="J741" s="261">
        <v>1.4670000000000001</v>
      </c>
      <c r="K741" s="263"/>
      <c r="L741" s="261">
        <v>1.2829999999999999</v>
      </c>
      <c r="M741" s="293">
        <f t="shared" si="601"/>
        <v>1.163</v>
      </c>
      <c r="N741" s="293">
        <f t="shared" si="602"/>
        <v>1.7310000000000001</v>
      </c>
      <c r="O741" s="293">
        <f t="shared" si="603"/>
        <v>1.4670000000000001</v>
      </c>
      <c r="P741" s="293">
        <f t="shared" si="604"/>
        <v>1.2829999999999999</v>
      </c>
      <c r="Q741" s="257"/>
      <c r="R741" s="265">
        <f t="shared" si="605"/>
        <v>1.411</v>
      </c>
      <c r="S741" s="266">
        <f t="shared" si="606"/>
        <v>1</v>
      </c>
      <c r="T741" s="266">
        <f t="shared" si="589"/>
        <v>6</v>
      </c>
      <c r="U741" s="302" t="s">
        <v>58</v>
      </c>
      <c r="V741" s="303">
        <f>AVERAGE(D370:E734)</f>
        <v>0.93021538461538511</v>
      </c>
      <c r="W741" s="303">
        <f>AVERAGE(F370:H734)</f>
        <v>0.97254859154929563</v>
      </c>
      <c r="X741" s="303">
        <f>AVERAGE(I370:J734)</f>
        <v>0.90220356164383486</v>
      </c>
      <c r="Y741" s="303">
        <f>AVERAGE(K370:L734)</f>
        <v>0.90402931506849327</v>
      </c>
      <c r="BG741" s="266">
        <f>IF(R741&gt;=2,1,0)</f>
        <v>0</v>
      </c>
      <c r="BH741" s="266">
        <f t="shared" si="533"/>
        <v>0</v>
      </c>
    </row>
    <row r="742" spans="1:60" ht="17.45" customHeight="1" x14ac:dyDescent="0.25">
      <c r="A742" s="257">
        <f t="shared" si="587"/>
        <v>1</v>
      </c>
      <c r="B742" s="257">
        <f t="shared" si="588"/>
        <v>2020</v>
      </c>
      <c r="C742" s="8">
        <f t="shared" si="556"/>
        <v>43838</v>
      </c>
      <c r="D742" s="260">
        <v>0.94040000000000001</v>
      </c>
      <c r="E742" s="261"/>
      <c r="F742" s="263">
        <v>1.254</v>
      </c>
      <c r="G742" s="262"/>
      <c r="H742" s="285"/>
      <c r="I742" s="260">
        <v>1.03</v>
      </c>
      <c r="J742" s="261"/>
      <c r="K742" s="263">
        <v>0.876</v>
      </c>
      <c r="L742" s="261"/>
      <c r="M742" s="293">
        <f t="shared" si="601"/>
        <v>0.94040000000000001</v>
      </c>
      <c r="N742" s="293">
        <f t="shared" si="602"/>
        <v>1.254</v>
      </c>
      <c r="O742" s="293">
        <f t="shared" si="603"/>
        <v>1.03</v>
      </c>
      <c r="P742" s="293">
        <f t="shared" si="604"/>
        <v>0.876</v>
      </c>
      <c r="Q742" s="257"/>
      <c r="R742" s="265">
        <f t="shared" si="605"/>
        <v>1.0251000000000001</v>
      </c>
      <c r="S742" s="266">
        <f t="shared" si="606"/>
        <v>1</v>
      </c>
      <c r="T742" s="266">
        <f t="shared" si="589"/>
        <v>7</v>
      </c>
      <c r="U742" s="302" t="s">
        <v>59</v>
      </c>
      <c r="V742" s="303">
        <f>MAX(D370:E734)</f>
        <v>3.3029999999999999</v>
      </c>
      <c r="W742" s="303">
        <f>MAX(F370:H734)</f>
        <v>3.8650000000000002</v>
      </c>
      <c r="X742" s="303">
        <f>MAX(I370:J734)</f>
        <v>28.43</v>
      </c>
      <c r="Y742" s="303">
        <f>MAX(K370:L734)</f>
        <v>1.9159999999999999</v>
      </c>
      <c r="BG742" s="266">
        <f>IF(R742&gt;=2,1,0)</f>
        <v>0</v>
      </c>
      <c r="BH742" s="266">
        <f t="shared" si="533"/>
        <v>0</v>
      </c>
    </row>
    <row r="743" spans="1:60" ht="17.45" customHeight="1" thickBot="1" x14ac:dyDescent="0.3">
      <c r="A743" s="257">
        <f t="shared" si="587"/>
        <v>1</v>
      </c>
      <c r="B743" s="257">
        <f t="shared" si="588"/>
        <v>2020</v>
      </c>
      <c r="C743" s="8">
        <f t="shared" si="556"/>
        <v>43839</v>
      </c>
      <c r="D743" s="260"/>
      <c r="E743" s="261">
        <v>0.996</v>
      </c>
      <c r="F743" s="263"/>
      <c r="G743" s="262">
        <v>1.038</v>
      </c>
      <c r="H743" s="285"/>
      <c r="I743" s="260"/>
      <c r="J743" s="261">
        <v>0.99019999999999997</v>
      </c>
      <c r="K743" s="263"/>
      <c r="L743" s="261">
        <v>1.389</v>
      </c>
      <c r="M743" s="293">
        <f t="shared" si="601"/>
        <v>0.996</v>
      </c>
      <c r="N743" s="293">
        <f t="shared" si="602"/>
        <v>1.038</v>
      </c>
      <c r="O743" s="293">
        <f t="shared" si="603"/>
        <v>0.99019999999999997</v>
      </c>
      <c r="P743" s="293">
        <f t="shared" si="604"/>
        <v>1.389</v>
      </c>
      <c r="Q743" s="257"/>
      <c r="R743" s="265">
        <f t="shared" si="605"/>
        <v>1.1032999999999999</v>
      </c>
      <c r="S743" s="266">
        <f t="shared" si="606"/>
        <v>1</v>
      </c>
      <c r="T743" s="266">
        <f t="shared" si="589"/>
        <v>8</v>
      </c>
      <c r="U743" s="304" t="s">
        <v>126</v>
      </c>
      <c r="V743" s="305">
        <f>COUNTIF(D370:E734,"&gt;=2.5")</f>
        <v>1</v>
      </c>
      <c r="W743" s="305">
        <f>COUNTIF(F370:G734,"&gt;=2.5")</f>
        <v>1</v>
      </c>
      <c r="X743" s="305">
        <f>COUNTIF(I370:J734,"&gt;=2.5")</f>
        <v>1</v>
      </c>
      <c r="Y743" s="305">
        <f>COUNTIF(I370:J734,"&gt;=2.5")</f>
        <v>1</v>
      </c>
      <c r="BG743" s="266">
        <f>IF(R743&gt;=2,1,0)</f>
        <v>0</v>
      </c>
      <c r="BH743" s="266">
        <f t="shared" si="533"/>
        <v>0</v>
      </c>
    </row>
    <row r="744" spans="1:60" ht="17.45" customHeight="1" thickBot="1" x14ac:dyDescent="0.3">
      <c r="A744" s="257">
        <f t="shared" si="587"/>
        <v>1</v>
      </c>
      <c r="B744" s="257">
        <f t="shared" si="588"/>
        <v>2020</v>
      </c>
      <c r="C744" s="8">
        <f t="shared" si="556"/>
        <v>43840</v>
      </c>
      <c r="D744" s="260">
        <v>0.84489999999999998</v>
      </c>
      <c r="E744" s="261"/>
      <c r="F744" s="263"/>
      <c r="G744" s="262"/>
      <c r="H744" s="285">
        <v>1.149</v>
      </c>
      <c r="I744" s="260">
        <v>0.97970000000000002</v>
      </c>
      <c r="J744" s="261"/>
      <c r="K744" s="263">
        <v>0.92989999999999995</v>
      </c>
      <c r="L744" s="261"/>
      <c r="M744" s="293">
        <f t="shared" si="601"/>
        <v>0.84489999999999998</v>
      </c>
      <c r="N744" s="293">
        <f t="shared" si="602"/>
        <v>1.149</v>
      </c>
      <c r="O744" s="293">
        <f t="shared" si="603"/>
        <v>0.97970000000000002</v>
      </c>
      <c r="P744" s="293">
        <f t="shared" si="604"/>
        <v>0.92989999999999995</v>
      </c>
      <c r="Q744" s="257"/>
      <c r="R744" s="265">
        <f t="shared" si="605"/>
        <v>0.97587500000000005</v>
      </c>
      <c r="S744" s="266">
        <f t="shared" si="606"/>
        <v>0</v>
      </c>
      <c r="T744" s="266">
        <f t="shared" si="589"/>
        <v>0</v>
      </c>
      <c r="V744" s="136">
        <f>AVERAGE(D400:L734)</f>
        <v>0.93384430107526861</v>
      </c>
      <c r="Y744" s="136">
        <f>AVERAGE(V741:Y741)</f>
        <v>0.92724921321925224</v>
      </c>
      <c r="BG744" s="266">
        <f>IF(R744&gt;=2,1,0)</f>
        <v>0</v>
      </c>
      <c r="BH744" s="266">
        <f t="shared" si="533"/>
        <v>0</v>
      </c>
    </row>
    <row r="745" spans="1:60" ht="17.45" customHeight="1" x14ac:dyDescent="0.25">
      <c r="A745" s="257">
        <f t="shared" si="587"/>
        <v>1</v>
      </c>
      <c r="B745" s="257">
        <f t="shared" si="588"/>
        <v>2020</v>
      </c>
      <c r="C745" s="435">
        <f t="shared" si="556"/>
        <v>43841</v>
      </c>
      <c r="D745" s="434"/>
      <c r="E745" s="436">
        <v>0.67800000000000005</v>
      </c>
      <c r="F745" s="437"/>
      <c r="G745" s="438">
        <v>0.69499999999999995</v>
      </c>
      <c r="H745" s="439"/>
      <c r="I745" s="434"/>
      <c r="J745" s="436">
        <v>0.67300000000000004</v>
      </c>
      <c r="K745" s="437"/>
      <c r="L745" s="436">
        <v>0.68400000000000005</v>
      </c>
      <c r="M745" s="440">
        <f t="shared" si="601"/>
        <v>0.67800000000000005</v>
      </c>
      <c r="N745" s="440">
        <f t="shared" si="602"/>
        <v>0.69499999999999995</v>
      </c>
      <c r="O745" s="440">
        <f t="shared" si="603"/>
        <v>0.67300000000000004</v>
      </c>
      <c r="P745" s="440">
        <f t="shared" si="604"/>
        <v>0.68400000000000005</v>
      </c>
      <c r="Q745" s="442">
        <f t="shared" ref="Q745:Q746" si="607">AVERAGE(M745:P745)</f>
        <v>0.68250000000000011</v>
      </c>
      <c r="R745" s="442"/>
      <c r="S745" s="443">
        <f>IF(Q745&gt;=1,1,0)</f>
        <v>0</v>
      </c>
      <c r="T745" s="443">
        <f t="shared" si="589"/>
        <v>0</v>
      </c>
      <c r="BG745" s="311">
        <f>IF(Q745&gt;=2,1,0)</f>
        <v>0</v>
      </c>
      <c r="BH745" s="311">
        <f t="shared" si="533"/>
        <v>0</v>
      </c>
    </row>
    <row r="746" spans="1:60" ht="17.45" customHeight="1" x14ac:dyDescent="0.25">
      <c r="A746" s="257">
        <f t="shared" si="587"/>
        <v>1</v>
      </c>
      <c r="B746" s="257">
        <f t="shared" si="588"/>
        <v>2020</v>
      </c>
      <c r="C746" s="435">
        <f t="shared" si="556"/>
        <v>43842</v>
      </c>
      <c r="D746" s="434">
        <v>0.56679999999999997</v>
      </c>
      <c r="E746" s="436"/>
      <c r="F746" s="437">
        <v>0.51170000000000004</v>
      </c>
      <c r="G746" s="438"/>
      <c r="H746" s="439">
        <v>0.56699999999999995</v>
      </c>
      <c r="I746" s="434">
        <v>0.55400000000000005</v>
      </c>
      <c r="J746" s="436"/>
      <c r="K746" s="437">
        <v>0.57899999999999996</v>
      </c>
      <c r="L746" s="436"/>
      <c r="M746" s="440">
        <f t="shared" si="601"/>
        <v>0.56679999999999997</v>
      </c>
      <c r="N746" s="440">
        <f t="shared" si="602"/>
        <v>0.53935</v>
      </c>
      <c r="O746" s="440">
        <f t="shared" si="603"/>
        <v>0.55400000000000005</v>
      </c>
      <c r="P746" s="440">
        <f t="shared" si="604"/>
        <v>0.57899999999999996</v>
      </c>
      <c r="Q746" s="442">
        <f t="shared" si="607"/>
        <v>0.55978749999999999</v>
      </c>
      <c r="R746" s="442"/>
      <c r="S746" s="443">
        <f>IF(Q746&gt;=1,1,0)</f>
        <v>0</v>
      </c>
      <c r="T746" s="443">
        <f t="shared" si="589"/>
        <v>0</v>
      </c>
      <c r="BG746" s="311">
        <f>IF(Q746&gt;=2,1,0)</f>
        <v>0</v>
      </c>
      <c r="BH746" s="311">
        <f t="shared" si="533"/>
        <v>0</v>
      </c>
    </row>
    <row r="747" spans="1:60" ht="17.45" customHeight="1" x14ac:dyDescent="0.25">
      <c r="A747" s="257">
        <f t="shared" si="587"/>
        <v>1</v>
      </c>
      <c r="B747" s="257">
        <f t="shared" si="588"/>
        <v>2020</v>
      </c>
      <c r="C747" s="8">
        <f t="shared" si="556"/>
        <v>43843</v>
      </c>
      <c r="D747" s="260"/>
      <c r="E747" s="261">
        <v>0.66249999999999998</v>
      </c>
      <c r="F747" s="263"/>
      <c r="G747" s="262">
        <v>0.95540000000000003</v>
      </c>
      <c r="H747" s="285"/>
      <c r="I747" s="260"/>
      <c r="J747" s="261">
        <v>0.91949999999999998</v>
      </c>
      <c r="K747" s="263"/>
      <c r="L747" s="261">
        <v>0.79300000000000004</v>
      </c>
      <c r="M747" s="293">
        <f t="shared" ref="M747:M753" si="608">IFERROR(AVERAGE(D747:E747),"")</f>
        <v>0.66249999999999998</v>
      </c>
      <c r="N747" s="293">
        <f t="shared" ref="N747:N753" si="609">IFERROR(AVERAGE(F747:H747),"")</f>
        <v>0.95540000000000003</v>
      </c>
      <c r="O747" s="293">
        <f t="shared" ref="O747:O753" si="610">IFERROR(AVERAGE(I747:J747),"")</f>
        <v>0.91949999999999998</v>
      </c>
      <c r="P747" s="293">
        <f t="shared" ref="P747:P753" si="611">IFERROR(AVERAGE(K747:L747),"")</f>
        <v>0.79300000000000004</v>
      </c>
      <c r="Q747" s="257"/>
      <c r="R747" s="265">
        <f t="shared" ref="R747:R751" si="612">AVERAGE(M747:P747)</f>
        <v>0.83260000000000001</v>
      </c>
      <c r="S747" s="266">
        <f t="shared" ref="S747:S751" si="613">IF(R747&gt;=1,1,0)</f>
        <v>0</v>
      </c>
      <c r="T747" s="266">
        <f t="shared" si="589"/>
        <v>0</v>
      </c>
      <c r="BG747" s="266">
        <f>IF(R747&gt;=2,1,0)</f>
        <v>0</v>
      </c>
      <c r="BH747" s="266">
        <f t="shared" si="533"/>
        <v>0</v>
      </c>
    </row>
    <row r="748" spans="1:60" ht="17.45" customHeight="1" x14ac:dyDescent="0.25">
      <c r="A748" s="257">
        <f t="shared" si="587"/>
        <v>1</v>
      </c>
      <c r="B748" s="257">
        <f t="shared" si="588"/>
        <v>2020</v>
      </c>
      <c r="C748" s="8">
        <f t="shared" si="556"/>
        <v>43844</v>
      </c>
      <c r="D748" s="260">
        <v>1.0580000000000001</v>
      </c>
      <c r="E748" s="261"/>
      <c r="F748" s="263">
        <v>1.133</v>
      </c>
      <c r="G748" s="262"/>
      <c r="H748" s="285"/>
      <c r="I748" s="260">
        <v>1.073</v>
      </c>
      <c r="J748" s="261"/>
      <c r="K748" s="263">
        <v>1.22</v>
      </c>
      <c r="L748" s="261"/>
      <c r="M748" s="293">
        <f t="shared" si="608"/>
        <v>1.0580000000000001</v>
      </c>
      <c r="N748" s="293">
        <f t="shared" si="609"/>
        <v>1.133</v>
      </c>
      <c r="O748" s="293">
        <f t="shared" si="610"/>
        <v>1.073</v>
      </c>
      <c r="P748" s="293">
        <f t="shared" si="611"/>
        <v>1.22</v>
      </c>
      <c r="Q748" s="257"/>
      <c r="R748" s="265">
        <f t="shared" si="612"/>
        <v>1.121</v>
      </c>
      <c r="S748" s="266">
        <f t="shared" si="613"/>
        <v>1</v>
      </c>
      <c r="T748" s="266">
        <f t="shared" si="589"/>
        <v>1</v>
      </c>
      <c r="BG748" s="266">
        <f>IF(R748&gt;=2,1,0)</f>
        <v>0</v>
      </c>
      <c r="BH748" s="266">
        <f t="shared" si="533"/>
        <v>0</v>
      </c>
    </row>
    <row r="749" spans="1:60" ht="17.45" customHeight="1" x14ac:dyDescent="0.25">
      <c r="A749" s="257">
        <f t="shared" si="587"/>
        <v>1</v>
      </c>
      <c r="B749" s="257">
        <f t="shared" si="588"/>
        <v>2020</v>
      </c>
      <c r="C749" s="8">
        <f t="shared" si="556"/>
        <v>43845</v>
      </c>
      <c r="D749" s="260"/>
      <c r="E749" s="261">
        <v>1.2989999999999999</v>
      </c>
      <c r="F749" s="263"/>
      <c r="G749" s="262">
        <v>1.5009999999999999</v>
      </c>
      <c r="H749" s="285"/>
      <c r="I749" s="260"/>
      <c r="J749" s="261">
        <v>1.2130000000000001</v>
      </c>
      <c r="K749" s="263"/>
      <c r="L749" s="261">
        <v>1.1279999999999999</v>
      </c>
      <c r="M749" s="293">
        <f t="shared" si="608"/>
        <v>1.2989999999999999</v>
      </c>
      <c r="N749" s="293">
        <f t="shared" si="609"/>
        <v>1.5009999999999999</v>
      </c>
      <c r="O749" s="293">
        <f t="shared" si="610"/>
        <v>1.2130000000000001</v>
      </c>
      <c r="P749" s="293">
        <f t="shared" si="611"/>
        <v>1.1279999999999999</v>
      </c>
      <c r="Q749" s="257"/>
      <c r="R749" s="265">
        <f t="shared" si="612"/>
        <v>1.28525</v>
      </c>
      <c r="S749" s="266">
        <f t="shared" si="613"/>
        <v>1</v>
      </c>
      <c r="T749" s="266">
        <f t="shared" si="589"/>
        <v>2</v>
      </c>
      <c r="V749" s="5" t="s">
        <v>97</v>
      </c>
      <c r="BG749" s="266">
        <f>IF(R749&gt;=2,1,0)</f>
        <v>0</v>
      </c>
      <c r="BH749" s="266">
        <f t="shared" si="533"/>
        <v>0</v>
      </c>
    </row>
    <row r="750" spans="1:60" ht="17.45" customHeight="1" x14ac:dyDescent="0.25">
      <c r="A750" s="257">
        <f t="shared" si="587"/>
        <v>1</v>
      </c>
      <c r="B750" s="257">
        <f t="shared" si="588"/>
        <v>2020</v>
      </c>
      <c r="C750" s="8">
        <f t="shared" si="556"/>
        <v>43846</v>
      </c>
      <c r="D750" s="260">
        <v>0.77900000000000003</v>
      </c>
      <c r="E750" s="261"/>
      <c r="F750" s="263"/>
      <c r="G750" s="262"/>
      <c r="H750" s="285">
        <v>0.873</v>
      </c>
      <c r="I750" s="260">
        <v>0.88349999999999995</v>
      </c>
      <c r="J750" s="261"/>
      <c r="K750" s="263">
        <v>0.81699999999999995</v>
      </c>
      <c r="L750" s="261"/>
      <c r="M750" s="293">
        <f t="shared" si="608"/>
        <v>0.77900000000000003</v>
      </c>
      <c r="N750" s="293">
        <f t="shared" si="609"/>
        <v>0.873</v>
      </c>
      <c r="O750" s="293">
        <f t="shared" si="610"/>
        <v>0.88349999999999995</v>
      </c>
      <c r="P750" s="293">
        <f t="shared" si="611"/>
        <v>0.81699999999999995</v>
      </c>
      <c r="Q750" s="257"/>
      <c r="R750" s="265">
        <f t="shared" si="612"/>
        <v>0.83812500000000001</v>
      </c>
      <c r="S750" s="266">
        <f t="shared" si="613"/>
        <v>0</v>
      </c>
      <c r="T750" s="266">
        <f t="shared" si="589"/>
        <v>0</v>
      </c>
      <c r="BG750" s="266">
        <f>IF(R750&gt;=2,1,0)</f>
        <v>0</v>
      </c>
      <c r="BH750" s="266">
        <f t="shared" si="533"/>
        <v>0</v>
      </c>
    </row>
    <row r="751" spans="1:60" ht="17.45" customHeight="1" x14ac:dyDescent="0.25">
      <c r="A751" s="257">
        <f t="shared" si="587"/>
        <v>1</v>
      </c>
      <c r="B751" s="257">
        <f t="shared" si="588"/>
        <v>2020</v>
      </c>
      <c r="C751" s="8">
        <f t="shared" si="556"/>
        <v>43847</v>
      </c>
      <c r="D751" s="260"/>
      <c r="E751" s="261">
        <v>0.85040000000000004</v>
      </c>
      <c r="F751" s="263"/>
      <c r="G751" s="262">
        <v>0.91700000000000004</v>
      </c>
      <c r="H751" s="285"/>
      <c r="I751" s="260"/>
      <c r="J751" s="261">
        <v>1.006</v>
      </c>
      <c r="K751" s="263"/>
      <c r="L751" s="261">
        <v>0.78500000000000003</v>
      </c>
      <c r="M751" s="293">
        <f t="shared" si="608"/>
        <v>0.85040000000000004</v>
      </c>
      <c r="N751" s="293">
        <f t="shared" si="609"/>
        <v>0.91700000000000004</v>
      </c>
      <c r="O751" s="293">
        <f t="shared" si="610"/>
        <v>1.006</v>
      </c>
      <c r="P751" s="293">
        <f t="shared" si="611"/>
        <v>0.78500000000000003</v>
      </c>
      <c r="Q751" s="257"/>
      <c r="R751" s="265">
        <f t="shared" si="612"/>
        <v>0.88960000000000006</v>
      </c>
      <c r="S751" s="266">
        <f t="shared" si="613"/>
        <v>0</v>
      </c>
      <c r="T751" s="266">
        <f t="shared" si="589"/>
        <v>0</v>
      </c>
      <c r="BG751" s="266">
        <f>IF(R751&gt;=2,1,0)</f>
        <v>0</v>
      </c>
      <c r="BH751" s="266">
        <f t="shared" si="533"/>
        <v>0</v>
      </c>
    </row>
    <row r="752" spans="1:60" ht="17.45" customHeight="1" x14ac:dyDescent="0.25">
      <c r="A752" s="257">
        <f t="shared" si="587"/>
        <v>1</v>
      </c>
      <c r="B752" s="257">
        <f t="shared" si="588"/>
        <v>2020</v>
      </c>
      <c r="C752" s="435">
        <f t="shared" si="556"/>
        <v>43848</v>
      </c>
      <c r="D752" s="434">
        <v>0.79290000000000005</v>
      </c>
      <c r="E752" s="436"/>
      <c r="F752" s="437">
        <v>0.753</v>
      </c>
      <c r="G752" s="438"/>
      <c r="H752" s="439">
        <v>0.69950000000000001</v>
      </c>
      <c r="I752" s="434">
        <v>0.77</v>
      </c>
      <c r="J752" s="436"/>
      <c r="K752" s="437">
        <v>0.82450000000000001</v>
      </c>
      <c r="L752" s="436"/>
      <c r="M752" s="440">
        <f t="shared" si="608"/>
        <v>0.79290000000000005</v>
      </c>
      <c r="N752" s="440">
        <f t="shared" si="609"/>
        <v>0.72625000000000006</v>
      </c>
      <c r="O752" s="440">
        <f t="shared" si="610"/>
        <v>0.77</v>
      </c>
      <c r="P752" s="440">
        <f t="shared" si="611"/>
        <v>0.82450000000000001</v>
      </c>
      <c r="Q752" s="442">
        <f t="shared" ref="Q752:Q753" si="614">AVERAGE(M752:P752)</f>
        <v>0.77841250000000006</v>
      </c>
      <c r="R752" s="442"/>
      <c r="S752" s="443">
        <f>IF(Q752&gt;=1,1,0)</f>
        <v>0</v>
      </c>
      <c r="T752" s="443">
        <f t="shared" si="589"/>
        <v>0</v>
      </c>
      <c r="BG752" s="311">
        <f>IF(Q752&gt;=2,1,0)</f>
        <v>0</v>
      </c>
      <c r="BH752" s="311">
        <f t="shared" si="533"/>
        <v>0</v>
      </c>
    </row>
    <row r="753" spans="1:60" ht="17.45" customHeight="1" x14ac:dyDescent="0.25">
      <c r="A753" s="257">
        <f t="shared" si="587"/>
        <v>1</v>
      </c>
      <c r="B753" s="257">
        <f t="shared" si="588"/>
        <v>2020</v>
      </c>
      <c r="C753" s="435">
        <f t="shared" si="556"/>
        <v>43849</v>
      </c>
      <c r="D753" s="434"/>
      <c r="E753" s="436">
        <v>0.73570000000000002</v>
      </c>
      <c r="F753" s="437"/>
      <c r="G753" s="438">
        <v>1.024</v>
      </c>
      <c r="H753" s="439"/>
      <c r="I753" s="434"/>
      <c r="J753" s="436">
        <v>0.86570000000000003</v>
      </c>
      <c r="K753" s="437"/>
      <c r="L753" s="436">
        <v>0.95630000000000004</v>
      </c>
      <c r="M753" s="440">
        <f t="shared" si="608"/>
        <v>0.73570000000000002</v>
      </c>
      <c r="N753" s="440">
        <f t="shared" si="609"/>
        <v>1.024</v>
      </c>
      <c r="O753" s="440">
        <f t="shared" si="610"/>
        <v>0.86570000000000003</v>
      </c>
      <c r="P753" s="440">
        <f t="shared" si="611"/>
        <v>0.95630000000000004</v>
      </c>
      <c r="Q753" s="442">
        <f t="shared" si="614"/>
        <v>0.89542500000000003</v>
      </c>
      <c r="R753" s="442"/>
      <c r="S753" s="443">
        <f>IF(Q753&gt;=1,1,0)</f>
        <v>0</v>
      </c>
      <c r="T753" s="443">
        <f t="shared" si="589"/>
        <v>0</v>
      </c>
      <c r="BG753" s="311">
        <f>IF(Q753&gt;=2,1,0)</f>
        <v>0</v>
      </c>
      <c r="BH753" s="311">
        <f t="shared" si="533"/>
        <v>0</v>
      </c>
    </row>
    <row r="754" spans="1:60" ht="17.45" customHeight="1" x14ac:dyDescent="0.25">
      <c r="A754" s="257">
        <f t="shared" si="587"/>
        <v>1</v>
      </c>
      <c r="B754" s="257">
        <f t="shared" si="588"/>
        <v>2020</v>
      </c>
      <c r="C754" s="8">
        <f t="shared" si="556"/>
        <v>43850</v>
      </c>
      <c r="D754" s="260">
        <v>0.85760000000000003</v>
      </c>
      <c r="E754" s="261"/>
      <c r="F754" s="263">
        <v>0.89600000000000002</v>
      </c>
      <c r="G754" s="262"/>
      <c r="H754" s="285"/>
      <c r="I754" s="260">
        <v>1.0760000000000001</v>
      </c>
      <c r="J754" s="261"/>
      <c r="K754" s="263">
        <v>0.878</v>
      </c>
      <c r="L754" s="261"/>
      <c r="M754" s="293">
        <f t="shared" ref="M754:M760" si="615">IFERROR(AVERAGE(D754:E754),"")</f>
        <v>0.85760000000000003</v>
      </c>
      <c r="N754" s="293">
        <f t="shared" ref="N754:N760" si="616">IFERROR(AVERAGE(F754:H754),"")</f>
        <v>0.89600000000000002</v>
      </c>
      <c r="O754" s="293">
        <f t="shared" ref="O754:O760" si="617">IFERROR(AVERAGE(I754:J754),"")</f>
        <v>1.0760000000000001</v>
      </c>
      <c r="P754" s="293">
        <f t="shared" ref="P754:P760" si="618">IFERROR(AVERAGE(K754:L754),"")</f>
        <v>0.878</v>
      </c>
      <c r="Q754" s="257"/>
      <c r="R754" s="265">
        <f t="shared" ref="R754:R756" si="619">AVERAGE(M754:P754)</f>
        <v>0.92690000000000006</v>
      </c>
      <c r="S754" s="266">
        <f t="shared" ref="S754:S756" si="620">IF(R754&gt;=1,1,0)</f>
        <v>0</v>
      </c>
      <c r="T754" s="266">
        <f t="shared" si="589"/>
        <v>0</v>
      </c>
      <c r="BG754" s="266">
        <f>IF(R754&gt;=2,1,0)</f>
        <v>0</v>
      </c>
      <c r="BH754" s="266">
        <f t="shared" si="533"/>
        <v>0</v>
      </c>
    </row>
    <row r="755" spans="1:60" ht="17.45" customHeight="1" x14ac:dyDescent="0.25">
      <c r="A755" s="257">
        <f t="shared" si="587"/>
        <v>1</v>
      </c>
      <c r="B755" s="257">
        <f t="shared" si="588"/>
        <v>2020</v>
      </c>
      <c r="C755" s="8">
        <f t="shared" si="556"/>
        <v>43851</v>
      </c>
      <c r="D755" s="260"/>
      <c r="E755" s="261">
        <v>0.47339999999999999</v>
      </c>
      <c r="F755" s="263"/>
      <c r="G755" s="262">
        <v>0.5514</v>
      </c>
      <c r="H755" s="285"/>
      <c r="I755" s="260"/>
      <c r="J755" s="261">
        <v>0.52729999999999999</v>
      </c>
      <c r="K755" s="263"/>
      <c r="L755" s="261">
        <v>0.4798</v>
      </c>
      <c r="M755" s="293">
        <f t="shared" si="615"/>
        <v>0.47339999999999999</v>
      </c>
      <c r="N755" s="293">
        <f t="shared" si="616"/>
        <v>0.5514</v>
      </c>
      <c r="O755" s="293">
        <f t="shared" si="617"/>
        <v>0.52729999999999999</v>
      </c>
      <c r="P755" s="293">
        <f t="shared" si="618"/>
        <v>0.4798</v>
      </c>
      <c r="Q755" s="257"/>
      <c r="R755" s="265">
        <f t="shared" si="619"/>
        <v>0.50797499999999995</v>
      </c>
      <c r="S755" s="266">
        <f t="shared" si="620"/>
        <v>0</v>
      </c>
      <c r="T755" s="266">
        <f t="shared" si="589"/>
        <v>0</v>
      </c>
      <c r="BG755" s="266">
        <f>IF(R755&gt;=2,1,0)</f>
        <v>0</v>
      </c>
      <c r="BH755" s="266">
        <f t="shared" si="533"/>
        <v>0</v>
      </c>
    </row>
    <row r="756" spans="1:60" ht="17.45" customHeight="1" x14ac:dyDescent="0.25">
      <c r="A756" s="257">
        <f t="shared" si="587"/>
        <v>1</v>
      </c>
      <c r="B756" s="257">
        <f t="shared" si="588"/>
        <v>2020</v>
      </c>
      <c r="C756" s="8">
        <f t="shared" si="556"/>
        <v>43852</v>
      </c>
      <c r="D756" s="260">
        <v>0.84530000000000005</v>
      </c>
      <c r="E756" s="261"/>
      <c r="F756" s="263"/>
      <c r="G756" s="262"/>
      <c r="H756" s="285">
        <v>0.82389999999999997</v>
      </c>
      <c r="I756" s="260">
        <v>0.89690000000000003</v>
      </c>
      <c r="J756" s="261"/>
      <c r="K756" s="263">
        <v>0.81589999999999996</v>
      </c>
      <c r="L756" s="261"/>
      <c r="M756" s="293">
        <f t="shared" si="615"/>
        <v>0.84530000000000005</v>
      </c>
      <c r="N756" s="293">
        <f t="shared" si="616"/>
        <v>0.82389999999999997</v>
      </c>
      <c r="O756" s="293">
        <f t="shared" si="617"/>
        <v>0.89690000000000003</v>
      </c>
      <c r="P756" s="293">
        <f t="shared" si="618"/>
        <v>0.81589999999999996</v>
      </c>
      <c r="Q756" s="257"/>
      <c r="R756" s="265">
        <f t="shared" si="619"/>
        <v>0.84550000000000003</v>
      </c>
      <c r="S756" s="266">
        <f t="shared" si="620"/>
        <v>0</v>
      </c>
      <c r="T756" s="266">
        <f t="shared" si="589"/>
        <v>0</v>
      </c>
      <c r="BG756" s="266">
        <f>IF(R756&gt;=2,1,0)</f>
        <v>0</v>
      </c>
      <c r="BH756" s="266">
        <f t="shared" si="533"/>
        <v>0</v>
      </c>
    </row>
    <row r="757" spans="1:60" ht="17.45" customHeight="1" x14ac:dyDescent="0.25">
      <c r="A757" s="257">
        <f t="shared" si="587"/>
        <v>1</v>
      </c>
      <c r="B757" s="257">
        <f t="shared" si="588"/>
        <v>2020</v>
      </c>
      <c r="C757" s="8">
        <f t="shared" si="556"/>
        <v>43853</v>
      </c>
      <c r="D757" s="252"/>
      <c r="E757" s="253">
        <v>1.2350000000000001</v>
      </c>
      <c r="F757" s="255"/>
      <c r="G757" s="254">
        <v>1.3759999999999999</v>
      </c>
      <c r="H757" s="114"/>
      <c r="I757" s="252"/>
      <c r="J757" s="253">
        <v>1.097</v>
      </c>
      <c r="K757" s="255"/>
      <c r="L757" s="253">
        <v>1.1499999999999999</v>
      </c>
      <c r="M757" s="293">
        <f t="shared" si="615"/>
        <v>1.2350000000000001</v>
      </c>
      <c r="N757" s="293">
        <f t="shared" si="616"/>
        <v>1.3759999999999999</v>
      </c>
      <c r="O757" s="293">
        <f t="shared" si="617"/>
        <v>1.097</v>
      </c>
      <c r="P757" s="293">
        <f t="shared" si="618"/>
        <v>1.1499999999999999</v>
      </c>
      <c r="Q757" s="257"/>
      <c r="R757" s="265">
        <f t="shared" ref="R757" si="621">AVERAGE(M757:P757)</f>
        <v>1.2144999999999999</v>
      </c>
      <c r="S757" s="266">
        <f t="shared" ref="S757" si="622">IF(R757&gt;=1,1,0)</f>
        <v>1</v>
      </c>
      <c r="T757" s="266">
        <f t="shared" si="589"/>
        <v>1</v>
      </c>
      <c r="BG757" s="266">
        <f>IF(R757&gt;=2,1,0)</f>
        <v>0</v>
      </c>
      <c r="BH757" s="266">
        <f t="shared" si="533"/>
        <v>0</v>
      </c>
    </row>
    <row r="758" spans="1:60" ht="17.45" customHeight="1" x14ac:dyDescent="0.25">
      <c r="A758" s="257">
        <f t="shared" si="587"/>
        <v>1</v>
      </c>
      <c r="B758" s="257">
        <f t="shared" si="588"/>
        <v>2020</v>
      </c>
      <c r="C758" s="48">
        <f t="shared" si="556"/>
        <v>43854</v>
      </c>
      <c r="D758" s="275">
        <v>1.4950000000000001</v>
      </c>
      <c r="E758" s="276"/>
      <c r="F758" s="278">
        <v>1.5289999999999999</v>
      </c>
      <c r="G758" s="277"/>
      <c r="H758" s="286">
        <v>1.5469999999999999</v>
      </c>
      <c r="I758" s="275">
        <v>1.2430000000000001</v>
      </c>
      <c r="J758" s="276"/>
      <c r="K758" s="278">
        <v>1.381</v>
      </c>
      <c r="L758" s="276"/>
      <c r="M758" s="293">
        <f t="shared" si="615"/>
        <v>1.4950000000000001</v>
      </c>
      <c r="N758" s="293">
        <f t="shared" si="616"/>
        <v>1.5379999999999998</v>
      </c>
      <c r="O758" s="293">
        <f t="shared" si="617"/>
        <v>1.2430000000000001</v>
      </c>
      <c r="P758" s="293">
        <f t="shared" si="618"/>
        <v>1.381</v>
      </c>
      <c r="Q758" s="257"/>
      <c r="R758" s="265">
        <f t="shared" ref="R758" si="623">AVERAGE(M758:P758)</f>
        <v>1.41425</v>
      </c>
      <c r="S758" s="266">
        <f t="shared" ref="S758" si="624">IF(R758&gt;=1,1,0)</f>
        <v>1</v>
      </c>
      <c r="T758" s="266">
        <f t="shared" si="589"/>
        <v>2</v>
      </c>
      <c r="BG758" s="266">
        <f>IF(R758&gt;=2,1,0)</f>
        <v>0</v>
      </c>
      <c r="BH758" s="266">
        <f t="shared" ref="BH758:BH821" si="625">IF(BG758=0,0,BG758+BH757)</f>
        <v>0</v>
      </c>
    </row>
    <row r="759" spans="1:60" ht="17.45" customHeight="1" x14ac:dyDescent="0.25">
      <c r="A759" s="257">
        <f t="shared" si="587"/>
        <v>1</v>
      </c>
      <c r="B759" s="257">
        <f t="shared" si="588"/>
        <v>2020</v>
      </c>
      <c r="C759" s="435">
        <f t="shared" si="556"/>
        <v>43855</v>
      </c>
      <c r="D759" s="448"/>
      <c r="E759" s="449">
        <v>1.36</v>
      </c>
      <c r="F759" s="451"/>
      <c r="G759" s="450">
        <v>1.619</v>
      </c>
      <c r="H759" s="452"/>
      <c r="I759" s="448"/>
      <c r="J759" s="449">
        <v>1.3859999999999999</v>
      </c>
      <c r="K759" s="451"/>
      <c r="L759" s="449">
        <v>1.1180000000000001</v>
      </c>
      <c r="M759" s="440">
        <f t="shared" si="615"/>
        <v>1.36</v>
      </c>
      <c r="N759" s="440">
        <f t="shared" si="616"/>
        <v>1.619</v>
      </c>
      <c r="O759" s="440">
        <f t="shared" si="617"/>
        <v>1.3859999999999999</v>
      </c>
      <c r="P759" s="440">
        <f t="shared" si="618"/>
        <v>1.1180000000000001</v>
      </c>
      <c r="Q759" s="442">
        <f t="shared" ref="Q759:Q760" si="626">AVERAGE(M759:P759)</f>
        <v>1.3707500000000001</v>
      </c>
      <c r="R759" s="442"/>
      <c r="S759" s="443">
        <f>IF(Q759&gt;=1,1,0)</f>
        <v>1</v>
      </c>
      <c r="T759" s="443">
        <f t="shared" si="589"/>
        <v>3</v>
      </c>
      <c r="BG759" s="311">
        <f>IF(Q759&gt;=2,1,0)</f>
        <v>0</v>
      </c>
      <c r="BH759" s="311">
        <f t="shared" si="625"/>
        <v>0</v>
      </c>
    </row>
    <row r="760" spans="1:60" ht="17.45" customHeight="1" x14ac:dyDescent="0.25">
      <c r="A760" s="257">
        <f t="shared" si="587"/>
        <v>1</v>
      </c>
      <c r="B760" s="257">
        <f t="shared" si="588"/>
        <v>2020</v>
      </c>
      <c r="C760" s="435">
        <f t="shared" si="556"/>
        <v>43856</v>
      </c>
      <c r="D760" s="448">
        <v>0.82679999999999998</v>
      </c>
      <c r="E760" s="449"/>
      <c r="F760" s="451">
        <v>0.76700000000000002</v>
      </c>
      <c r="G760" s="450"/>
      <c r="H760" s="452"/>
      <c r="I760" s="448">
        <v>0.71230000000000004</v>
      </c>
      <c r="J760" s="449"/>
      <c r="K760" s="451">
        <v>0.74570000000000003</v>
      </c>
      <c r="L760" s="449"/>
      <c r="M760" s="440">
        <f t="shared" si="615"/>
        <v>0.82679999999999998</v>
      </c>
      <c r="N760" s="440">
        <f t="shared" si="616"/>
        <v>0.76700000000000002</v>
      </c>
      <c r="O760" s="440">
        <f t="shared" si="617"/>
        <v>0.71230000000000004</v>
      </c>
      <c r="P760" s="440">
        <f t="shared" si="618"/>
        <v>0.74570000000000003</v>
      </c>
      <c r="Q760" s="442">
        <f t="shared" si="626"/>
        <v>0.76295000000000002</v>
      </c>
      <c r="R760" s="442"/>
      <c r="S760" s="443">
        <f>IF(Q760&gt;=1,1,0)</f>
        <v>0</v>
      </c>
      <c r="T760" s="443">
        <f t="shared" si="589"/>
        <v>0</v>
      </c>
      <c r="BG760" s="311">
        <f>IF(Q760&gt;=2,1,0)</f>
        <v>0</v>
      </c>
      <c r="BH760" s="311">
        <f t="shared" si="625"/>
        <v>0</v>
      </c>
    </row>
    <row r="761" spans="1:60" ht="17.45" customHeight="1" x14ac:dyDescent="0.25">
      <c r="A761" s="257">
        <f t="shared" si="587"/>
        <v>1</v>
      </c>
      <c r="B761" s="257">
        <f t="shared" si="588"/>
        <v>2020</v>
      </c>
      <c r="C761" s="8">
        <f t="shared" si="556"/>
        <v>43857</v>
      </c>
      <c r="D761" s="260"/>
      <c r="E761" s="261">
        <v>0.95150000000000001</v>
      </c>
      <c r="F761" s="263"/>
      <c r="G761" s="262">
        <v>1.0640000000000001</v>
      </c>
      <c r="H761" s="285"/>
      <c r="I761" s="260"/>
      <c r="J761" s="261">
        <v>1.2330000000000001</v>
      </c>
      <c r="K761" s="263"/>
      <c r="L761" s="261">
        <v>1.113</v>
      </c>
      <c r="M761" s="293">
        <f t="shared" ref="M761:M767" si="627">IFERROR(AVERAGE(D761:E761),"")</f>
        <v>0.95150000000000001</v>
      </c>
      <c r="N761" s="293">
        <f t="shared" ref="N761:N767" si="628">IFERROR(AVERAGE(F761:H761),"")</f>
        <v>1.0640000000000001</v>
      </c>
      <c r="O761" s="293">
        <f t="shared" ref="O761:O767" si="629">IFERROR(AVERAGE(I761:J761),"")</f>
        <v>1.2330000000000001</v>
      </c>
      <c r="P761" s="293">
        <f t="shared" ref="P761:P767" si="630">IFERROR(AVERAGE(K761:L761),"")</f>
        <v>1.113</v>
      </c>
      <c r="Q761" s="257"/>
      <c r="R761" s="265">
        <f t="shared" ref="R761:R765" si="631">AVERAGE(M761:P761)</f>
        <v>1.0903750000000001</v>
      </c>
      <c r="S761" s="266">
        <f t="shared" ref="S761:S765" si="632">IF(R761&gt;=1,1,0)</f>
        <v>1</v>
      </c>
      <c r="T761" s="266">
        <f t="shared" si="589"/>
        <v>1</v>
      </c>
      <c r="BG761" s="266">
        <f>IF(R761&gt;=2,1,0)</f>
        <v>0</v>
      </c>
      <c r="BH761" s="266">
        <f t="shared" si="625"/>
        <v>0</v>
      </c>
    </row>
    <row r="762" spans="1:60" ht="17.45" customHeight="1" thickBot="1" x14ac:dyDescent="0.3">
      <c r="A762" s="257">
        <f t="shared" si="587"/>
        <v>1</v>
      </c>
      <c r="B762" s="257">
        <f t="shared" si="588"/>
        <v>2020</v>
      </c>
      <c r="C762" s="8">
        <f t="shared" si="556"/>
        <v>43858</v>
      </c>
      <c r="D762" s="260">
        <v>1.3</v>
      </c>
      <c r="E762" s="261"/>
      <c r="F762" s="263"/>
      <c r="G762" s="262"/>
      <c r="H762" s="285">
        <v>1.27</v>
      </c>
      <c r="I762" s="260">
        <v>1.343</v>
      </c>
      <c r="J762" s="261"/>
      <c r="K762" s="263">
        <v>1.2689999999999999</v>
      </c>
      <c r="L762" s="261"/>
      <c r="M762" s="293">
        <f t="shared" si="627"/>
        <v>1.3</v>
      </c>
      <c r="N762" s="293">
        <f t="shared" si="628"/>
        <v>1.27</v>
      </c>
      <c r="O762" s="293">
        <f t="shared" si="629"/>
        <v>1.343</v>
      </c>
      <c r="P762" s="293">
        <f t="shared" si="630"/>
        <v>1.2689999999999999</v>
      </c>
      <c r="Q762" s="257"/>
      <c r="R762" s="265">
        <f t="shared" si="631"/>
        <v>1.2955000000000001</v>
      </c>
      <c r="S762" s="266">
        <f t="shared" si="632"/>
        <v>1</v>
      </c>
      <c r="T762" s="266">
        <f t="shared" si="589"/>
        <v>2</v>
      </c>
      <c r="BG762" s="266">
        <f>IF(R762&gt;=2,1,0)</f>
        <v>0</v>
      </c>
      <c r="BH762" s="266">
        <f t="shared" si="625"/>
        <v>0</v>
      </c>
    </row>
    <row r="763" spans="1:60" ht="17.45" customHeight="1" thickBot="1" x14ac:dyDescent="0.3">
      <c r="A763" s="257">
        <f t="shared" si="587"/>
        <v>1</v>
      </c>
      <c r="B763" s="257">
        <f t="shared" si="588"/>
        <v>2020</v>
      </c>
      <c r="C763" s="8">
        <f t="shared" si="556"/>
        <v>43859</v>
      </c>
      <c r="D763" s="260"/>
      <c r="E763" s="261">
        <v>1.3</v>
      </c>
      <c r="F763" s="263"/>
      <c r="G763" s="262">
        <v>1.458</v>
      </c>
      <c r="H763" s="285"/>
      <c r="I763" s="260"/>
      <c r="J763" s="261">
        <v>1.2569999999999999</v>
      </c>
      <c r="K763" s="263"/>
      <c r="L763" s="261">
        <v>1.3740000000000001</v>
      </c>
      <c r="M763" s="293">
        <f t="shared" si="627"/>
        <v>1.3</v>
      </c>
      <c r="N763" s="293">
        <f t="shared" si="628"/>
        <v>1.458</v>
      </c>
      <c r="O763" s="293">
        <f t="shared" si="629"/>
        <v>1.2569999999999999</v>
      </c>
      <c r="P763" s="293">
        <f t="shared" si="630"/>
        <v>1.3740000000000001</v>
      </c>
      <c r="Q763" s="257"/>
      <c r="R763" s="265">
        <f t="shared" si="631"/>
        <v>1.3472499999999998</v>
      </c>
      <c r="S763" s="266">
        <f t="shared" si="632"/>
        <v>1</v>
      </c>
      <c r="T763" s="266">
        <f t="shared" si="589"/>
        <v>3</v>
      </c>
      <c r="U763" s="313" t="s">
        <v>63</v>
      </c>
      <c r="V763" s="299">
        <v>2020</v>
      </c>
      <c r="W763" s="300"/>
      <c r="X763" s="300"/>
      <c r="Y763" s="300"/>
      <c r="BG763" s="266">
        <f>IF(R763&gt;=2,1,0)</f>
        <v>0</v>
      </c>
      <c r="BH763" s="266">
        <f t="shared" si="625"/>
        <v>0</v>
      </c>
    </row>
    <row r="764" spans="1:60" ht="17.45" customHeight="1" x14ac:dyDescent="0.25">
      <c r="A764" s="257">
        <f t="shared" si="587"/>
        <v>1</v>
      </c>
      <c r="B764" s="257">
        <f t="shared" si="588"/>
        <v>2020</v>
      </c>
      <c r="C764" s="48">
        <f t="shared" si="556"/>
        <v>43860</v>
      </c>
      <c r="D764" s="275">
        <v>1.6679999999999999</v>
      </c>
      <c r="E764" s="276"/>
      <c r="F764" s="278">
        <v>1.98</v>
      </c>
      <c r="G764" s="277"/>
      <c r="H764" s="286">
        <v>1.6819999999999999</v>
      </c>
      <c r="I764" s="275">
        <v>1.8180000000000001</v>
      </c>
      <c r="J764" s="276"/>
      <c r="K764" s="278">
        <v>1.802</v>
      </c>
      <c r="L764" s="276"/>
      <c r="M764" s="293">
        <f t="shared" si="627"/>
        <v>1.6679999999999999</v>
      </c>
      <c r="N764" s="293">
        <f t="shared" si="628"/>
        <v>1.831</v>
      </c>
      <c r="O764" s="293">
        <f t="shared" si="629"/>
        <v>1.8180000000000001</v>
      </c>
      <c r="P764" s="293">
        <f t="shared" si="630"/>
        <v>1.802</v>
      </c>
      <c r="Q764" s="257"/>
      <c r="R764" s="265">
        <f t="shared" si="631"/>
        <v>1.7797499999999999</v>
      </c>
      <c r="S764" s="266">
        <f t="shared" si="632"/>
        <v>1</v>
      </c>
      <c r="T764" s="266">
        <f t="shared" si="589"/>
        <v>4</v>
      </c>
      <c r="U764" s="301" t="s">
        <v>35</v>
      </c>
      <c r="V764" s="301" t="s">
        <v>1</v>
      </c>
      <c r="W764" s="301" t="s">
        <v>2</v>
      </c>
      <c r="X764" s="301" t="s">
        <v>9</v>
      </c>
      <c r="Y764" s="301" t="s">
        <v>12</v>
      </c>
      <c r="BG764" s="266">
        <f>IF(R764&gt;=2,1,0)</f>
        <v>0</v>
      </c>
      <c r="BH764" s="266">
        <f t="shared" si="625"/>
        <v>0</v>
      </c>
    </row>
    <row r="765" spans="1:60" ht="17.45" customHeight="1" x14ac:dyDescent="0.25">
      <c r="A765" s="257">
        <f t="shared" si="587"/>
        <v>1</v>
      </c>
      <c r="B765" s="257">
        <f t="shared" si="588"/>
        <v>2020</v>
      </c>
      <c r="C765" s="8">
        <f t="shared" si="556"/>
        <v>43861</v>
      </c>
      <c r="D765" s="260"/>
      <c r="E765" s="261">
        <v>1.046</v>
      </c>
      <c r="F765" s="263"/>
      <c r="G765" s="262">
        <v>1.1830000000000001</v>
      </c>
      <c r="H765" s="285"/>
      <c r="I765" s="260"/>
      <c r="J765" s="261">
        <v>0.96740000000000004</v>
      </c>
      <c r="K765" s="263"/>
      <c r="L765" s="261">
        <v>1.2729999999999999</v>
      </c>
      <c r="M765" s="293">
        <f t="shared" si="627"/>
        <v>1.046</v>
      </c>
      <c r="N765" s="293">
        <f t="shared" si="628"/>
        <v>1.1830000000000001</v>
      </c>
      <c r="O765" s="293">
        <f t="shared" si="629"/>
        <v>0.96740000000000004</v>
      </c>
      <c r="P765" s="293">
        <f t="shared" si="630"/>
        <v>1.2729999999999999</v>
      </c>
      <c r="Q765" s="257"/>
      <c r="R765" s="265">
        <f t="shared" si="631"/>
        <v>1.1173500000000001</v>
      </c>
      <c r="S765" s="266">
        <f t="shared" si="632"/>
        <v>1</v>
      </c>
      <c r="T765" s="266">
        <f t="shared" si="589"/>
        <v>5</v>
      </c>
      <c r="U765" s="302" t="s">
        <v>58</v>
      </c>
      <c r="V765" s="303">
        <f>AVERAGE(D735:E765)</f>
        <v>1.0317032258064518</v>
      </c>
      <c r="W765" s="303">
        <f>AVERAGE(F735:H765)</f>
        <v>1.1796054054054057</v>
      </c>
      <c r="X765" s="303">
        <f>AVERAGE(I735:J765)</f>
        <v>1.0751225806451614</v>
      </c>
      <c r="Y765" s="303">
        <f>AVERAGE(K735:L765)</f>
        <v>1.0684096774193546</v>
      </c>
      <c r="BG765" s="266">
        <f>IF(R765&gt;=2,1,0)</f>
        <v>0</v>
      </c>
      <c r="BH765" s="266">
        <f t="shared" si="625"/>
        <v>0</v>
      </c>
    </row>
    <row r="766" spans="1:60" ht="17.45" customHeight="1" x14ac:dyDescent="0.25">
      <c r="A766" s="257">
        <f t="shared" si="587"/>
        <v>2</v>
      </c>
      <c r="B766" s="257">
        <f t="shared" si="588"/>
        <v>2020</v>
      </c>
      <c r="C766" s="435">
        <f t="shared" si="556"/>
        <v>43862</v>
      </c>
      <c r="D766" s="434">
        <v>0.79269999999999996</v>
      </c>
      <c r="E766" s="436"/>
      <c r="F766" s="437">
        <v>1.05</v>
      </c>
      <c r="G766" s="438"/>
      <c r="H766" s="439"/>
      <c r="I766" s="434">
        <v>0.90480000000000005</v>
      </c>
      <c r="J766" s="436"/>
      <c r="K766" s="437">
        <v>1.0409999999999999</v>
      </c>
      <c r="L766" s="436"/>
      <c r="M766" s="440">
        <f t="shared" si="627"/>
        <v>0.79269999999999996</v>
      </c>
      <c r="N766" s="440">
        <f t="shared" si="628"/>
        <v>1.05</v>
      </c>
      <c r="O766" s="440">
        <f t="shared" si="629"/>
        <v>0.90480000000000005</v>
      </c>
      <c r="P766" s="440">
        <f t="shared" si="630"/>
        <v>1.0409999999999999</v>
      </c>
      <c r="Q766" s="442">
        <f t="shared" ref="Q766:Q767" si="633">AVERAGE(M766:P766)</f>
        <v>0.94712499999999999</v>
      </c>
      <c r="R766" s="442"/>
      <c r="S766" s="443">
        <f>IF(Q766&gt;=1,1,0)</f>
        <v>0</v>
      </c>
      <c r="T766" s="443">
        <f t="shared" si="589"/>
        <v>0</v>
      </c>
      <c r="U766" s="302" t="s">
        <v>59</v>
      </c>
      <c r="V766" s="303">
        <f>MAX(D735:E765)</f>
        <v>1.6679999999999999</v>
      </c>
      <c r="W766" s="303">
        <f>MAX(F735:H765)</f>
        <v>1.98</v>
      </c>
      <c r="X766" s="303">
        <f>MAX(I735:J765)</f>
        <v>1.8180000000000001</v>
      </c>
      <c r="Y766" s="303">
        <f>MAX(K735:L765)</f>
        <v>1.802</v>
      </c>
      <c r="BG766" s="311">
        <f>IF(Q766&gt;=2,1,0)</f>
        <v>0</v>
      </c>
      <c r="BH766" s="311">
        <f t="shared" si="625"/>
        <v>0</v>
      </c>
    </row>
    <row r="767" spans="1:60" ht="17.45" customHeight="1" thickBot="1" x14ac:dyDescent="0.3">
      <c r="A767" s="257">
        <f t="shared" si="587"/>
        <v>2</v>
      </c>
      <c r="B767" s="257">
        <f t="shared" si="588"/>
        <v>2020</v>
      </c>
      <c r="C767" s="435">
        <f t="shared" si="556"/>
        <v>43863</v>
      </c>
      <c r="D767" s="434"/>
      <c r="E767" s="436">
        <v>0.59</v>
      </c>
      <c r="F767" s="437"/>
      <c r="G767" s="438">
        <v>0.5454</v>
      </c>
      <c r="H767" s="439"/>
      <c r="I767" s="434"/>
      <c r="J767" s="436">
        <v>0.44940000000000002</v>
      </c>
      <c r="K767" s="437"/>
      <c r="L767" s="436">
        <v>0.66300000000000003</v>
      </c>
      <c r="M767" s="440">
        <f t="shared" si="627"/>
        <v>0.59</v>
      </c>
      <c r="N767" s="440">
        <f t="shared" si="628"/>
        <v>0.5454</v>
      </c>
      <c r="O767" s="440">
        <f t="shared" si="629"/>
        <v>0.44940000000000002</v>
      </c>
      <c r="P767" s="440">
        <f t="shared" si="630"/>
        <v>0.66300000000000003</v>
      </c>
      <c r="Q767" s="442">
        <f t="shared" si="633"/>
        <v>0.56194999999999995</v>
      </c>
      <c r="R767" s="442"/>
      <c r="S767" s="443">
        <f>IF(Q767&gt;=1,1,0)</f>
        <v>0</v>
      </c>
      <c r="T767" s="443">
        <f t="shared" si="589"/>
        <v>0</v>
      </c>
      <c r="U767" s="304" t="s">
        <v>126</v>
      </c>
      <c r="V767" s="305">
        <f>COUNTIF(D735:E765,"&gt;=2.5")</f>
        <v>0</v>
      </c>
      <c r="W767" s="305">
        <f>COUNTIF(F735:H765,"&gt;=2.5")</f>
        <v>0</v>
      </c>
      <c r="X767" s="305">
        <f>COUNTIF(I735:J765,"&gt;=2.5")</f>
        <v>0</v>
      </c>
      <c r="Y767" s="305">
        <f>COUNTIF(K735:L765,"&gt;=2.5")</f>
        <v>0</v>
      </c>
      <c r="BG767" s="311">
        <f>IF(Q767&gt;=2,1,0)</f>
        <v>0</v>
      </c>
      <c r="BH767" s="311">
        <f t="shared" si="625"/>
        <v>0</v>
      </c>
    </row>
    <row r="768" spans="1:60" ht="17.45" customHeight="1" thickBot="1" x14ac:dyDescent="0.3">
      <c r="A768" s="257">
        <f t="shared" si="587"/>
        <v>2</v>
      </c>
      <c r="B768" s="257">
        <f t="shared" si="588"/>
        <v>2020</v>
      </c>
      <c r="C768" s="8">
        <f t="shared" si="556"/>
        <v>43864</v>
      </c>
      <c r="D768" s="260">
        <v>0.96060000000000001</v>
      </c>
      <c r="E768" s="261"/>
      <c r="F768" s="263"/>
      <c r="G768" s="262"/>
      <c r="H768" s="285">
        <v>1.353</v>
      </c>
      <c r="I768" s="260">
        <v>1.1279999999999999</v>
      </c>
      <c r="J768" s="261"/>
      <c r="K768" s="263">
        <v>0.94369999999999998</v>
      </c>
      <c r="L768" s="261"/>
      <c r="M768" s="293">
        <f t="shared" ref="M768" si="634">IFERROR(AVERAGE(D768:E768),"")</f>
        <v>0.96060000000000001</v>
      </c>
      <c r="N768" s="293">
        <f t="shared" ref="N768" si="635">IFERROR(AVERAGE(F768:H768),"")</f>
        <v>1.353</v>
      </c>
      <c r="O768" s="293">
        <f t="shared" ref="O768" si="636">IFERROR(AVERAGE(I768:J768),"")</f>
        <v>1.1279999999999999</v>
      </c>
      <c r="P768" s="293">
        <f t="shared" ref="P768" si="637">IFERROR(AVERAGE(K768:L768),"")</f>
        <v>0.94369999999999998</v>
      </c>
      <c r="Q768" s="257"/>
      <c r="R768" s="265">
        <f t="shared" ref="R768" si="638">AVERAGE(M768:P768)</f>
        <v>1.096325</v>
      </c>
      <c r="S768" s="266">
        <f t="shared" ref="S768" si="639">IF(R768&gt;=1,1,0)</f>
        <v>1</v>
      </c>
      <c r="T768" s="266">
        <f t="shared" si="589"/>
        <v>1</v>
      </c>
      <c r="Y768" s="136">
        <f>AVERAGE(V765:Y765)</f>
        <v>1.0887102223190934</v>
      </c>
      <c r="BG768" s="266">
        <f>IF(R768&gt;=2,1,0)</f>
        <v>0</v>
      </c>
      <c r="BH768" s="266">
        <f t="shared" si="625"/>
        <v>0</v>
      </c>
    </row>
    <row r="769" spans="1:60" ht="17.45" customHeight="1" x14ac:dyDescent="0.25">
      <c r="A769" s="257">
        <f t="shared" si="587"/>
        <v>2</v>
      </c>
      <c r="B769" s="257">
        <f t="shared" si="588"/>
        <v>2020</v>
      </c>
      <c r="C769" s="8">
        <f t="shared" si="556"/>
        <v>43865</v>
      </c>
      <c r="D769" s="260"/>
      <c r="E769" s="261">
        <v>1.0720000000000001</v>
      </c>
      <c r="F769" s="263"/>
      <c r="G769" s="262">
        <v>1.175</v>
      </c>
      <c r="H769" s="285"/>
      <c r="I769" s="260"/>
      <c r="J769" s="261">
        <v>1.071</v>
      </c>
      <c r="K769" s="263"/>
      <c r="L769" s="261">
        <v>1.3680000000000001</v>
      </c>
      <c r="M769" s="293">
        <f t="shared" ref="M769:M775" si="640">IFERROR(AVERAGE(D769:E769),"")</f>
        <v>1.0720000000000001</v>
      </c>
      <c r="N769" s="293">
        <f t="shared" ref="N769:N775" si="641">IFERROR(AVERAGE(F769:H769),"")</f>
        <v>1.175</v>
      </c>
      <c r="O769" s="293">
        <f t="shared" ref="O769:O775" si="642">IFERROR(AVERAGE(I769:J769),"")</f>
        <v>1.071</v>
      </c>
      <c r="P769" s="293">
        <f t="shared" ref="P769:P775" si="643">IFERROR(AVERAGE(K769:L769),"")</f>
        <v>1.3680000000000001</v>
      </c>
      <c r="Q769" s="257"/>
      <c r="R769" s="265">
        <f t="shared" ref="R769:R772" si="644">AVERAGE(M769:P769)</f>
        <v>1.1715</v>
      </c>
      <c r="S769" s="266">
        <f t="shared" ref="S769:S772" si="645">IF(R769&gt;=1,1,0)</f>
        <v>1</v>
      </c>
      <c r="T769" s="266">
        <f t="shared" si="589"/>
        <v>2</v>
      </c>
      <c r="BG769" s="266">
        <f>IF(R769&gt;=2,1,0)</f>
        <v>0</v>
      </c>
      <c r="BH769" s="266">
        <f t="shared" si="625"/>
        <v>0</v>
      </c>
    </row>
    <row r="770" spans="1:60" ht="17.45" customHeight="1" x14ac:dyDescent="0.25">
      <c r="A770" s="257">
        <f t="shared" si="587"/>
        <v>2</v>
      </c>
      <c r="B770" s="257">
        <f t="shared" si="588"/>
        <v>2020</v>
      </c>
      <c r="C770" s="48">
        <f t="shared" si="556"/>
        <v>43866</v>
      </c>
      <c r="D770" s="275">
        <v>1.071</v>
      </c>
      <c r="E770" s="276"/>
      <c r="F770" s="278">
        <v>1.044</v>
      </c>
      <c r="G770" s="277"/>
      <c r="H770" s="286">
        <v>0.98829999999999996</v>
      </c>
      <c r="I770" s="275">
        <v>1.329</v>
      </c>
      <c r="J770" s="276"/>
      <c r="K770" s="278">
        <v>1.0840000000000001</v>
      </c>
      <c r="L770" s="276"/>
      <c r="M770" s="293">
        <f t="shared" si="640"/>
        <v>1.071</v>
      </c>
      <c r="N770" s="293">
        <f t="shared" si="641"/>
        <v>1.0161500000000001</v>
      </c>
      <c r="O770" s="293">
        <f t="shared" si="642"/>
        <v>1.329</v>
      </c>
      <c r="P770" s="293">
        <f t="shared" si="643"/>
        <v>1.0840000000000001</v>
      </c>
      <c r="Q770" s="257"/>
      <c r="R770" s="265">
        <f t="shared" si="644"/>
        <v>1.1250374999999999</v>
      </c>
      <c r="S770" s="266">
        <f t="shared" si="645"/>
        <v>1</v>
      </c>
      <c r="T770" s="266">
        <f t="shared" si="589"/>
        <v>3</v>
      </c>
      <c r="BG770" s="266">
        <f>IF(R770&gt;=2,1,0)</f>
        <v>0</v>
      </c>
      <c r="BH770" s="266">
        <f t="shared" si="625"/>
        <v>0</v>
      </c>
    </row>
    <row r="771" spans="1:60" ht="17.45" customHeight="1" x14ac:dyDescent="0.25">
      <c r="A771" s="257">
        <f t="shared" si="587"/>
        <v>2</v>
      </c>
      <c r="B771" s="257">
        <f t="shared" si="588"/>
        <v>2020</v>
      </c>
      <c r="C771" s="8">
        <f t="shared" si="556"/>
        <v>43867</v>
      </c>
      <c r="D771" s="260"/>
      <c r="E771" s="261">
        <v>0.96260000000000001</v>
      </c>
      <c r="F771" s="263"/>
      <c r="G771" s="262">
        <v>1.038</v>
      </c>
      <c r="H771" s="285"/>
      <c r="I771" s="260"/>
      <c r="J771" s="261">
        <v>1.014</v>
      </c>
      <c r="K771" s="263"/>
      <c r="L771" s="261">
        <v>1.0109999999999999</v>
      </c>
      <c r="M771" s="293">
        <f t="shared" si="640"/>
        <v>0.96260000000000001</v>
      </c>
      <c r="N771" s="293">
        <f t="shared" si="641"/>
        <v>1.038</v>
      </c>
      <c r="O771" s="293">
        <f t="shared" si="642"/>
        <v>1.014</v>
      </c>
      <c r="P771" s="293">
        <f t="shared" si="643"/>
        <v>1.0109999999999999</v>
      </c>
      <c r="Q771" s="257"/>
      <c r="R771" s="265">
        <f t="shared" si="644"/>
        <v>1.0064</v>
      </c>
      <c r="S771" s="266">
        <f t="shared" si="645"/>
        <v>1</v>
      </c>
      <c r="T771" s="266">
        <f t="shared" si="589"/>
        <v>4</v>
      </c>
      <c r="BG771" s="266">
        <f>IF(R771&gt;=2,1,0)</f>
        <v>0</v>
      </c>
      <c r="BH771" s="266">
        <f t="shared" si="625"/>
        <v>0</v>
      </c>
    </row>
    <row r="772" spans="1:60" ht="17.45" customHeight="1" x14ac:dyDescent="0.25">
      <c r="A772" s="257">
        <f t="shared" ref="A772:A823" si="646">IF(ISNUMBER(C772),MONTH(C772),"")</f>
        <v>2</v>
      </c>
      <c r="B772" s="257">
        <f t="shared" ref="B772:B823" si="647">IF(ISNUMBER(C772),YEAR(C772),"")</f>
        <v>2020</v>
      </c>
      <c r="C772" s="8">
        <f t="shared" si="556"/>
        <v>43868</v>
      </c>
      <c r="D772" s="260">
        <v>1.5920000000000001</v>
      </c>
      <c r="E772" s="261"/>
      <c r="F772" s="263">
        <v>1.581</v>
      </c>
      <c r="G772" s="262"/>
      <c r="H772" s="285"/>
      <c r="I772" s="260">
        <v>1.482</v>
      </c>
      <c r="J772" s="261"/>
      <c r="K772" s="263">
        <v>1.462</v>
      </c>
      <c r="L772" s="261"/>
      <c r="M772" s="293">
        <f t="shared" si="640"/>
        <v>1.5920000000000001</v>
      </c>
      <c r="N772" s="293">
        <f t="shared" si="641"/>
        <v>1.581</v>
      </c>
      <c r="O772" s="293">
        <f t="shared" si="642"/>
        <v>1.482</v>
      </c>
      <c r="P772" s="293">
        <f t="shared" si="643"/>
        <v>1.462</v>
      </c>
      <c r="Q772" s="257"/>
      <c r="R772" s="265">
        <f t="shared" si="644"/>
        <v>1.52925</v>
      </c>
      <c r="S772" s="266">
        <f t="shared" si="645"/>
        <v>1</v>
      </c>
      <c r="T772" s="266">
        <f t="shared" si="589"/>
        <v>5</v>
      </c>
      <c r="BG772" s="266">
        <f>IF(R772&gt;=2,1,0)</f>
        <v>0</v>
      </c>
      <c r="BH772" s="266">
        <f t="shared" si="625"/>
        <v>0</v>
      </c>
    </row>
    <row r="773" spans="1:60" ht="17.45" customHeight="1" x14ac:dyDescent="0.25">
      <c r="A773" s="257">
        <f t="shared" si="646"/>
        <v>2</v>
      </c>
      <c r="B773" s="257">
        <f t="shared" si="647"/>
        <v>2020</v>
      </c>
      <c r="C773" s="435">
        <f t="shared" si="556"/>
        <v>43869</v>
      </c>
      <c r="D773" s="434"/>
      <c r="E773" s="436">
        <v>1.167</v>
      </c>
      <c r="F773" s="437"/>
      <c r="G773" s="438">
        <v>1.1319999999999999</v>
      </c>
      <c r="H773" s="439"/>
      <c r="I773" s="434"/>
      <c r="J773" s="436">
        <v>1.052</v>
      </c>
      <c r="K773" s="437"/>
      <c r="L773" s="436">
        <v>1.0680000000000001</v>
      </c>
      <c r="M773" s="440">
        <f t="shared" si="640"/>
        <v>1.167</v>
      </c>
      <c r="N773" s="440">
        <f t="shared" si="641"/>
        <v>1.1319999999999999</v>
      </c>
      <c r="O773" s="440">
        <f t="shared" si="642"/>
        <v>1.052</v>
      </c>
      <c r="P773" s="440">
        <f t="shared" si="643"/>
        <v>1.0680000000000001</v>
      </c>
      <c r="Q773" s="442">
        <f t="shared" ref="Q773:Q774" si="648">AVERAGE(M773:P773)</f>
        <v>1.1047500000000001</v>
      </c>
      <c r="R773" s="442"/>
      <c r="S773" s="443">
        <f>IF(Q773&gt;=1,1,0)</f>
        <v>1</v>
      </c>
      <c r="T773" s="443">
        <f t="shared" si="589"/>
        <v>6</v>
      </c>
      <c r="BG773" s="311">
        <f>IF(Q773&gt;=2,1,0)</f>
        <v>0</v>
      </c>
      <c r="BH773" s="311">
        <f t="shared" si="625"/>
        <v>0</v>
      </c>
    </row>
    <row r="774" spans="1:60" ht="17.45" customHeight="1" x14ac:dyDescent="0.25">
      <c r="A774" s="257">
        <f t="shared" si="646"/>
        <v>2</v>
      </c>
      <c r="B774" s="257">
        <f t="shared" si="647"/>
        <v>2020</v>
      </c>
      <c r="C774" s="435">
        <f t="shared" si="556"/>
        <v>43870</v>
      </c>
      <c r="D774" s="434">
        <v>0.4521</v>
      </c>
      <c r="E774" s="436"/>
      <c r="F774" s="437"/>
      <c r="G774" s="438"/>
      <c r="H774" s="439">
        <v>0.5655</v>
      </c>
      <c r="I774" s="434">
        <v>0.62629999999999997</v>
      </c>
      <c r="J774" s="436"/>
      <c r="K774" s="437">
        <v>0.46529999999999999</v>
      </c>
      <c r="L774" s="436"/>
      <c r="M774" s="440">
        <f t="shared" si="640"/>
        <v>0.4521</v>
      </c>
      <c r="N774" s="440">
        <f t="shared" si="641"/>
        <v>0.5655</v>
      </c>
      <c r="O774" s="440">
        <f t="shared" si="642"/>
        <v>0.62629999999999997</v>
      </c>
      <c r="P774" s="440">
        <f t="shared" si="643"/>
        <v>0.46529999999999999</v>
      </c>
      <c r="Q774" s="442">
        <f t="shared" si="648"/>
        <v>0.52729999999999999</v>
      </c>
      <c r="R774" s="442"/>
      <c r="S774" s="443">
        <f>IF(Q774&gt;=1,1,0)</f>
        <v>0</v>
      </c>
      <c r="T774" s="443">
        <f t="shared" si="589"/>
        <v>0</v>
      </c>
      <c r="BG774" s="311">
        <f>IF(Q774&gt;=2,1,0)</f>
        <v>0</v>
      </c>
      <c r="BH774" s="311">
        <f t="shared" si="625"/>
        <v>0</v>
      </c>
    </row>
    <row r="775" spans="1:60" ht="17.45" customHeight="1" x14ac:dyDescent="0.25">
      <c r="A775" s="257">
        <f t="shared" si="646"/>
        <v>2</v>
      </c>
      <c r="B775" s="257">
        <f t="shared" si="647"/>
        <v>2020</v>
      </c>
      <c r="C775" s="8">
        <f t="shared" ref="C775:C838" si="649">C774+1</f>
        <v>43871</v>
      </c>
      <c r="D775" s="260"/>
      <c r="E775" s="261">
        <v>0.79100000000000004</v>
      </c>
      <c r="F775" s="263"/>
      <c r="G775" s="262">
        <v>0.97</v>
      </c>
      <c r="H775" s="285"/>
      <c r="I775" s="260"/>
      <c r="J775" s="261">
        <v>0.7137</v>
      </c>
      <c r="K775" s="263"/>
      <c r="L775" s="261">
        <v>0.85099999999999998</v>
      </c>
      <c r="M775" s="293">
        <f t="shared" si="640"/>
        <v>0.79100000000000004</v>
      </c>
      <c r="N775" s="293">
        <f t="shared" si="641"/>
        <v>0.97</v>
      </c>
      <c r="O775" s="293">
        <f t="shared" si="642"/>
        <v>0.7137</v>
      </c>
      <c r="P775" s="293">
        <f t="shared" si="643"/>
        <v>0.85099999999999998</v>
      </c>
      <c r="Q775" s="257"/>
      <c r="R775" s="265">
        <f t="shared" ref="R775:R779" si="650">AVERAGE(M775:P775)</f>
        <v>0.83142500000000008</v>
      </c>
      <c r="S775" s="266">
        <f t="shared" ref="S775:S779" si="651">IF(R775&gt;=1,1,0)</f>
        <v>0</v>
      </c>
      <c r="T775" s="266">
        <f t="shared" si="589"/>
        <v>0</v>
      </c>
      <c r="BG775" s="266">
        <f>IF(R775&gt;=2,1,0)</f>
        <v>0</v>
      </c>
      <c r="BH775" s="266">
        <f t="shared" si="625"/>
        <v>0</v>
      </c>
    </row>
    <row r="776" spans="1:60" ht="17.45" customHeight="1" x14ac:dyDescent="0.25">
      <c r="A776" s="257">
        <f t="shared" si="646"/>
        <v>2</v>
      </c>
      <c r="B776" s="257">
        <f t="shared" si="647"/>
        <v>2020</v>
      </c>
      <c r="C776" s="48">
        <f t="shared" si="649"/>
        <v>43872</v>
      </c>
      <c r="D776" s="275">
        <v>2.1219999999999999</v>
      </c>
      <c r="E776" s="276"/>
      <c r="F776" s="278">
        <v>2.1829999999999998</v>
      </c>
      <c r="G776" s="277"/>
      <c r="H776" s="286">
        <v>2.09</v>
      </c>
      <c r="I776" s="275">
        <v>2.2669999999999999</v>
      </c>
      <c r="J776" s="276"/>
      <c r="K776" s="278">
        <v>2.423</v>
      </c>
      <c r="L776" s="276"/>
      <c r="M776" s="293">
        <f t="shared" ref="M776:M782" si="652">IFERROR(AVERAGE(D776:E776),"")</f>
        <v>2.1219999999999999</v>
      </c>
      <c r="N776" s="293">
        <f t="shared" ref="N776:N782" si="653">IFERROR(AVERAGE(F776:H776),"")</f>
        <v>2.1364999999999998</v>
      </c>
      <c r="O776" s="293">
        <f t="shared" ref="O776:O782" si="654">IFERROR(AVERAGE(I776:J776),"")</f>
        <v>2.2669999999999999</v>
      </c>
      <c r="P776" s="293">
        <f t="shared" ref="P776:P782" si="655">IFERROR(AVERAGE(K776:L776),"")</f>
        <v>2.423</v>
      </c>
      <c r="Q776" s="257"/>
      <c r="R776" s="265">
        <f t="shared" si="650"/>
        <v>2.2371249999999998</v>
      </c>
      <c r="S776" s="266">
        <f t="shared" si="651"/>
        <v>1</v>
      </c>
      <c r="T776" s="266">
        <f t="shared" si="589"/>
        <v>1</v>
      </c>
      <c r="BG776" s="266">
        <f>IF(R776&gt;=2,1,0)</f>
        <v>1</v>
      </c>
      <c r="BH776" s="266">
        <f t="shared" si="625"/>
        <v>1</v>
      </c>
    </row>
    <row r="777" spans="1:60" ht="17.45" customHeight="1" x14ac:dyDescent="0.25">
      <c r="A777" s="257">
        <f t="shared" si="646"/>
        <v>2</v>
      </c>
      <c r="B777" s="257">
        <f t="shared" si="647"/>
        <v>2020</v>
      </c>
      <c r="C777" s="8">
        <f t="shared" si="649"/>
        <v>43873</v>
      </c>
      <c r="D777" s="260"/>
      <c r="E777" s="261">
        <v>1.284</v>
      </c>
      <c r="F777" s="263"/>
      <c r="G777" s="262">
        <v>1.3129999999999999</v>
      </c>
      <c r="H777" s="285"/>
      <c r="I777" s="260"/>
      <c r="J777" s="261">
        <v>1.33</v>
      </c>
      <c r="K777" s="263"/>
      <c r="L777" s="261">
        <v>1.17</v>
      </c>
      <c r="M777" s="293">
        <f t="shared" si="652"/>
        <v>1.284</v>
      </c>
      <c r="N777" s="293">
        <f t="shared" si="653"/>
        <v>1.3129999999999999</v>
      </c>
      <c r="O777" s="293">
        <f t="shared" si="654"/>
        <v>1.33</v>
      </c>
      <c r="P777" s="293">
        <f t="shared" si="655"/>
        <v>1.17</v>
      </c>
      <c r="Q777" s="257"/>
      <c r="R777" s="265">
        <f t="shared" si="650"/>
        <v>1.2742499999999999</v>
      </c>
      <c r="S777" s="266">
        <f t="shared" si="651"/>
        <v>1</v>
      </c>
      <c r="T777" s="266">
        <f t="shared" si="589"/>
        <v>2</v>
      </c>
      <c r="BG777" s="266">
        <f>IF(R777&gt;=2,1,0)</f>
        <v>0</v>
      </c>
      <c r="BH777" s="266">
        <f t="shared" si="625"/>
        <v>0</v>
      </c>
    </row>
    <row r="778" spans="1:60" ht="17.45" customHeight="1" x14ac:dyDescent="0.25">
      <c r="A778" s="257">
        <f t="shared" si="646"/>
        <v>2</v>
      </c>
      <c r="B778" s="257">
        <f t="shared" si="647"/>
        <v>2020</v>
      </c>
      <c r="C778" s="8">
        <f t="shared" si="649"/>
        <v>43874</v>
      </c>
      <c r="D778" s="260">
        <v>1.903</v>
      </c>
      <c r="E778" s="261"/>
      <c r="F778" s="263">
        <v>2.319</v>
      </c>
      <c r="G778" s="262"/>
      <c r="H778" s="285"/>
      <c r="I778" s="260">
        <v>2.9239999999999999</v>
      </c>
      <c r="J778" s="261"/>
      <c r="K778" s="263">
        <v>1.875</v>
      </c>
      <c r="L778" s="261"/>
      <c r="M778" s="293">
        <f t="shared" si="652"/>
        <v>1.903</v>
      </c>
      <c r="N778" s="293">
        <f t="shared" si="653"/>
        <v>2.319</v>
      </c>
      <c r="O778" s="293">
        <f t="shared" si="654"/>
        <v>2.9239999999999999</v>
      </c>
      <c r="P778" s="293">
        <f t="shared" si="655"/>
        <v>1.875</v>
      </c>
      <c r="Q778" s="257"/>
      <c r="R778" s="265">
        <f t="shared" si="650"/>
        <v>2.2552499999999998</v>
      </c>
      <c r="S778" s="266">
        <f t="shared" si="651"/>
        <v>1</v>
      </c>
      <c r="T778" s="266">
        <f t="shared" si="589"/>
        <v>3</v>
      </c>
      <c r="BG778" s="266">
        <f>IF(R778&gt;=2,1,0)</f>
        <v>1</v>
      </c>
      <c r="BH778" s="266">
        <f t="shared" si="625"/>
        <v>1</v>
      </c>
    </row>
    <row r="779" spans="1:60" ht="17.45" customHeight="1" x14ac:dyDescent="0.25">
      <c r="A779" s="257">
        <f t="shared" si="646"/>
        <v>2</v>
      </c>
      <c r="B779" s="257">
        <f t="shared" si="647"/>
        <v>2020</v>
      </c>
      <c r="C779" s="8">
        <f t="shared" si="649"/>
        <v>43875</v>
      </c>
      <c r="D779" s="260"/>
      <c r="E779" s="261">
        <v>1.6439999999999999</v>
      </c>
      <c r="F779" s="263"/>
      <c r="G779" s="262">
        <v>1.69</v>
      </c>
      <c r="H779" s="285"/>
      <c r="I779" s="260"/>
      <c r="J779" s="261">
        <v>1.488</v>
      </c>
      <c r="K779" s="263"/>
      <c r="L779" s="261">
        <v>1.694</v>
      </c>
      <c r="M779" s="293">
        <f t="shared" si="652"/>
        <v>1.6439999999999999</v>
      </c>
      <c r="N779" s="293">
        <f t="shared" si="653"/>
        <v>1.69</v>
      </c>
      <c r="O779" s="293">
        <f t="shared" si="654"/>
        <v>1.488</v>
      </c>
      <c r="P779" s="293">
        <f t="shared" si="655"/>
        <v>1.694</v>
      </c>
      <c r="Q779" s="257"/>
      <c r="R779" s="265">
        <f t="shared" si="650"/>
        <v>1.6289999999999998</v>
      </c>
      <c r="S779" s="266">
        <f t="shared" si="651"/>
        <v>1</v>
      </c>
      <c r="T779" s="266">
        <f t="shared" si="589"/>
        <v>4</v>
      </c>
      <c r="BG779" s="266">
        <f>IF(R779&gt;=2,1,0)</f>
        <v>0</v>
      </c>
      <c r="BH779" s="266">
        <f t="shared" si="625"/>
        <v>0</v>
      </c>
    </row>
    <row r="780" spans="1:60" ht="17.45" customHeight="1" x14ac:dyDescent="0.25">
      <c r="A780" s="257">
        <f t="shared" si="646"/>
        <v>2</v>
      </c>
      <c r="B780" s="257">
        <f t="shared" si="647"/>
        <v>2020</v>
      </c>
      <c r="C780" s="435">
        <f t="shared" si="649"/>
        <v>43876</v>
      </c>
      <c r="D780" s="434">
        <v>1.1040000000000001</v>
      </c>
      <c r="E780" s="436"/>
      <c r="F780" s="437"/>
      <c r="G780" s="438"/>
      <c r="H780" s="439">
        <v>1.194</v>
      </c>
      <c r="I780" s="434">
        <v>1.056</v>
      </c>
      <c r="J780" s="436"/>
      <c r="K780" s="437">
        <v>1.0649999999999999</v>
      </c>
      <c r="L780" s="436"/>
      <c r="M780" s="440">
        <f t="shared" si="652"/>
        <v>1.1040000000000001</v>
      </c>
      <c r="N780" s="440">
        <f t="shared" si="653"/>
        <v>1.194</v>
      </c>
      <c r="O780" s="440">
        <f t="shared" si="654"/>
        <v>1.056</v>
      </c>
      <c r="P780" s="440">
        <f t="shared" si="655"/>
        <v>1.0649999999999999</v>
      </c>
      <c r="Q780" s="442">
        <f t="shared" ref="Q780:Q781" si="656">AVERAGE(M780:P780)</f>
        <v>1.1047500000000001</v>
      </c>
      <c r="R780" s="442"/>
      <c r="S780" s="443">
        <f>IF(Q780&gt;=1,1,0)</f>
        <v>1</v>
      </c>
      <c r="T780" s="443">
        <f t="shared" si="589"/>
        <v>5</v>
      </c>
      <c r="BG780" s="311">
        <f>IF(Q780&gt;=2,1,0)</f>
        <v>0</v>
      </c>
      <c r="BH780" s="311">
        <f t="shared" si="625"/>
        <v>0</v>
      </c>
    </row>
    <row r="781" spans="1:60" ht="17.45" customHeight="1" x14ac:dyDescent="0.25">
      <c r="A781" s="257">
        <f t="shared" si="646"/>
        <v>2</v>
      </c>
      <c r="B781" s="257">
        <f t="shared" si="647"/>
        <v>2020</v>
      </c>
      <c r="C781" s="435">
        <f t="shared" si="649"/>
        <v>43877</v>
      </c>
      <c r="D781" s="434"/>
      <c r="E781" s="436">
        <v>0.97019999999999995</v>
      </c>
      <c r="F781" s="437"/>
      <c r="G781" s="438">
        <v>0.99790000000000001</v>
      </c>
      <c r="H781" s="439"/>
      <c r="I781" s="434"/>
      <c r="J781" s="436">
        <v>0.94030000000000002</v>
      </c>
      <c r="K781" s="437"/>
      <c r="L781" s="436">
        <v>0.98209999999999997</v>
      </c>
      <c r="M781" s="440">
        <f t="shared" si="652"/>
        <v>0.97019999999999995</v>
      </c>
      <c r="N781" s="440">
        <f t="shared" si="653"/>
        <v>0.99790000000000001</v>
      </c>
      <c r="O781" s="440">
        <f t="shared" si="654"/>
        <v>0.94030000000000002</v>
      </c>
      <c r="P781" s="440">
        <f t="shared" si="655"/>
        <v>0.98209999999999997</v>
      </c>
      <c r="Q781" s="442">
        <f t="shared" si="656"/>
        <v>0.97262499999999996</v>
      </c>
      <c r="R781" s="442"/>
      <c r="S781" s="443">
        <f>IF(Q781&gt;=1,1,0)</f>
        <v>0</v>
      </c>
      <c r="T781" s="443">
        <f t="shared" si="589"/>
        <v>0</v>
      </c>
      <c r="BG781" s="311">
        <f>IF(Q781&gt;=2,1,0)</f>
        <v>0</v>
      </c>
      <c r="BH781" s="311">
        <f t="shared" si="625"/>
        <v>0</v>
      </c>
    </row>
    <row r="782" spans="1:60" ht="17.45" customHeight="1" x14ac:dyDescent="0.25">
      <c r="A782" s="257">
        <f t="shared" si="646"/>
        <v>2</v>
      </c>
      <c r="B782" s="257">
        <f t="shared" si="647"/>
        <v>2020</v>
      </c>
      <c r="C782" s="48">
        <f t="shared" si="649"/>
        <v>43878</v>
      </c>
      <c r="D782" s="275">
        <v>1.0640000000000001</v>
      </c>
      <c r="E782" s="276"/>
      <c r="F782" s="278">
        <v>1.0469999999999999</v>
      </c>
      <c r="G782" s="277"/>
      <c r="H782" s="286">
        <v>1.103</v>
      </c>
      <c r="I782" s="275">
        <v>1.0629999999999999</v>
      </c>
      <c r="J782" s="276"/>
      <c r="K782" s="278">
        <v>0.998</v>
      </c>
      <c r="L782" s="276"/>
      <c r="M782" s="293">
        <f t="shared" si="652"/>
        <v>1.0640000000000001</v>
      </c>
      <c r="N782" s="293">
        <f t="shared" si="653"/>
        <v>1.075</v>
      </c>
      <c r="O782" s="293">
        <f t="shared" si="654"/>
        <v>1.0629999999999999</v>
      </c>
      <c r="P782" s="293">
        <f t="shared" si="655"/>
        <v>0.998</v>
      </c>
      <c r="Q782" s="257"/>
      <c r="R782" s="265">
        <f t="shared" ref="R782:R786" si="657">AVERAGE(M782:P782)</f>
        <v>1.05</v>
      </c>
      <c r="S782" s="266">
        <f t="shared" ref="S782:S786" si="658">IF(R782&gt;=1,1,0)</f>
        <v>1</v>
      </c>
      <c r="T782" s="266">
        <f t="shared" si="589"/>
        <v>1</v>
      </c>
      <c r="BG782" s="266">
        <f>IF(R782&gt;=2,1,0)</f>
        <v>0</v>
      </c>
      <c r="BH782" s="266">
        <f t="shared" si="625"/>
        <v>0</v>
      </c>
    </row>
    <row r="783" spans="1:60" ht="17.45" customHeight="1" x14ac:dyDescent="0.25">
      <c r="A783" s="257">
        <f t="shared" si="646"/>
        <v>2</v>
      </c>
      <c r="B783" s="257">
        <f t="shared" si="647"/>
        <v>2020</v>
      </c>
      <c r="C783" s="8">
        <f t="shared" si="649"/>
        <v>43879</v>
      </c>
      <c r="D783" s="260"/>
      <c r="E783" s="261">
        <v>0.8569</v>
      </c>
      <c r="F783" s="263"/>
      <c r="G783" s="262">
        <v>1.0009999999999999</v>
      </c>
      <c r="H783" s="285"/>
      <c r="I783" s="260"/>
      <c r="J783" s="261">
        <v>1.125</v>
      </c>
      <c r="K783" s="263"/>
      <c r="L783" s="261">
        <v>0.94199999999999995</v>
      </c>
      <c r="M783" s="293">
        <f t="shared" ref="M783:M791" si="659">IFERROR(AVERAGE(D783:E783),"")</f>
        <v>0.8569</v>
      </c>
      <c r="N783" s="293">
        <f t="shared" ref="N783:N791" si="660">IFERROR(AVERAGE(F783:H783),"")</f>
        <v>1.0009999999999999</v>
      </c>
      <c r="O783" s="293">
        <f t="shared" ref="O783:O791" si="661">IFERROR(AVERAGE(I783:J783),"")</f>
        <v>1.125</v>
      </c>
      <c r="P783" s="293">
        <f t="shared" ref="P783:P791" si="662">IFERROR(AVERAGE(K783:L783),"")</f>
        <v>0.94199999999999995</v>
      </c>
      <c r="Q783" s="257"/>
      <c r="R783" s="265">
        <f t="shared" si="657"/>
        <v>0.98122500000000001</v>
      </c>
      <c r="S783" s="266">
        <f t="shared" si="658"/>
        <v>0</v>
      </c>
      <c r="T783" s="266">
        <f t="shared" si="589"/>
        <v>0</v>
      </c>
      <c r="BG783" s="266">
        <f>IF(R783&gt;=2,1,0)</f>
        <v>0</v>
      </c>
      <c r="BH783" s="266">
        <f t="shared" si="625"/>
        <v>0</v>
      </c>
    </row>
    <row r="784" spans="1:60" ht="17.45" customHeight="1" x14ac:dyDescent="0.25">
      <c r="A784" s="257">
        <f t="shared" si="646"/>
        <v>2</v>
      </c>
      <c r="B784" s="257">
        <f t="shared" si="647"/>
        <v>2020</v>
      </c>
      <c r="C784" s="8">
        <f t="shared" si="649"/>
        <v>43880</v>
      </c>
      <c r="D784" s="260">
        <v>1.0189999999999999</v>
      </c>
      <c r="E784" s="261"/>
      <c r="F784" s="263">
        <v>1.0580000000000001</v>
      </c>
      <c r="G784" s="262"/>
      <c r="H784" s="285"/>
      <c r="I784" s="260">
        <v>1.0249999999999999</v>
      </c>
      <c r="J784" s="261"/>
      <c r="K784" s="263">
        <v>1.0880000000000001</v>
      </c>
      <c r="L784" s="261"/>
      <c r="M784" s="293">
        <f t="shared" si="659"/>
        <v>1.0189999999999999</v>
      </c>
      <c r="N784" s="293">
        <f t="shared" si="660"/>
        <v>1.0580000000000001</v>
      </c>
      <c r="O784" s="293">
        <f t="shared" si="661"/>
        <v>1.0249999999999999</v>
      </c>
      <c r="P784" s="293">
        <f t="shared" si="662"/>
        <v>1.0880000000000001</v>
      </c>
      <c r="Q784" s="257"/>
      <c r="R784" s="265">
        <f t="shared" si="657"/>
        <v>1.0474999999999999</v>
      </c>
      <c r="S784" s="266">
        <f t="shared" si="658"/>
        <v>1</v>
      </c>
      <c r="T784" s="266">
        <f t="shared" si="589"/>
        <v>1</v>
      </c>
      <c r="BG784" s="266">
        <f>IF(R784&gt;=2,1,0)</f>
        <v>0</v>
      </c>
      <c r="BH784" s="266">
        <f t="shared" si="625"/>
        <v>0</v>
      </c>
    </row>
    <row r="785" spans="1:60" ht="17.45" customHeight="1" x14ac:dyDescent="0.25">
      <c r="A785" s="257">
        <f t="shared" si="646"/>
        <v>2</v>
      </c>
      <c r="B785" s="257">
        <f t="shared" si="647"/>
        <v>2020</v>
      </c>
      <c r="C785" s="8">
        <f t="shared" si="649"/>
        <v>43881</v>
      </c>
      <c r="D785" s="260"/>
      <c r="E785" s="261">
        <v>1.163</v>
      </c>
      <c r="F785" s="263"/>
      <c r="G785" s="262">
        <v>1.17</v>
      </c>
      <c r="H785" s="285"/>
      <c r="I785" s="260"/>
      <c r="J785" s="261">
        <v>1.0900000000000001</v>
      </c>
      <c r="K785" s="263"/>
      <c r="L785" s="261">
        <v>1.1599999999999999</v>
      </c>
      <c r="M785" s="293">
        <f t="shared" si="659"/>
        <v>1.163</v>
      </c>
      <c r="N785" s="293">
        <f t="shared" si="660"/>
        <v>1.17</v>
      </c>
      <c r="O785" s="293">
        <f t="shared" si="661"/>
        <v>1.0900000000000001</v>
      </c>
      <c r="P785" s="293">
        <f t="shared" si="662"/>
        <v>1.1599999999999999</v>
      </c>
      <c r="Q785" s="257"/>
      <c r="R785" s="265">
        <f t="shared" si="657"/>
        <v>1.14575</v>
      </c>
      <c r="S785" s="266">
        <f t="shared" si="658"/>
        <v>1</v>
      </c>
      <c r="T785" s="266">
        <f t="shared" si="589"/>
        <v>2</v>
      </c>
      <c r="BG785" s="266">
        <f>IF(R785&gt;=2,1,0)</f>
        <v>0</v>
      </c>
      <c r="BH785" s="266">
        <f t="shared" si="625"/>
        <v>0</v>
      </c>
    </row>
    <row r="786" spans="1:60" ht="17.45" customHeight="1" x14ac:dyDescent="0.25">
      <c r="A786" s="257">
        <f t="shared" si="646"/>
        <v>2</v>
      </c>
      <c r="B786" s="257">
        <f t="shared" si="647"/>
        <v>2020</v>
      </c>
      <c r="C786" s="8">
        <f t="shared" si="649"/>
        <v>43882</v>
      </c>
      <c r="D786" s="260">
        <v>1.0720000000000001</v>
      </c>
      <c r="E786" s="261"/>
      <c r="F786" s="263"/>
      <c r="G786" s="262"/>
      <c r="H786" s="285">
        <v>0.97070000000000001</v>
      </c>
      <c r="I786" s="260">
        <v>0.92159999999999997</v>
      </c>
      <c r="J786" s="261"/>
      <c r="K786" s="263">
        <v>0.96789999999999998</v>
      </c>
      <c r="L786" s="261"/>
      <c r="M786" s="293">
        <f t="shared" si="659"/>
        <v>1.0720000000000001</v>
      </c>
      <c r="N786" s="293">
        <f t="shared" si="660"/>
        <v>0.97070000000000001</v>
      </c>
      <c r="O786" s="293">
        <f t="shared" si="661"/>
        <v>0.92159999999999997</v>
      </c>
      <c r="P786" s="293">
        <f t="shared" si="662"/>
        <v>0.96789999999999998</v>
      </c>
      <c r="Q786" s="257"/>
      <c r="R786" s="265">
        <f t="shared" si="657"/>
        <v>0.98304999999999998</v>
      </c>
      <c r="S786" s="266">
        <f t="shared" si="658"/>
        <v>0</v>
      </c>
      <c r="T786" s="266">
        <f t="shared" ref="T786" si="663">IF(S786=0,0,S786+T785)</f>
        <v>0</v>
      </c>
      <c r="BG786" s="266">
        <f>IF(R786&gt;=2,1,0)</f>
        <v>0</v>
      </c>
      <c r="BH786" s="266">
        <f t="shared" si="625"/>
        <v>0</v>
      </c>
    </row>
    <row r="787" spans="1:60" ht="17.45" customHeight="1" x14ac:dyDescent="0.25">
      <c r="A787" s="257">
        <f t="shared" si="646"/>
        <v>2</v>
      </c>
      <c r="B787" s="257">
        <f t="shared" si="647"/>
        <v>2020</v>
      </c>
      <c r="C787" s="435">
        <f t="shared" si="649"/>
        <v>43883</v>
      </c>
      <c r="D787" s="434"/>
      <c r="E787" s="436">
        <v>0.39600000000000002</v>
      </c>
      <c r="F787" s="437"/>
      <c r="G787" s="438">
        <v>0.33550000000000002</v>
      </c>
      <c r="H787" s="439"/>
      <c r="I787" s="434"/>
      <c r="J787" s="436">
        <v>0.29599999999999999</v>
      </c>
      <c r="K787" s="437"/>
      <c r="L787" s="436">
        <v>0.32679999999999998</v>
      </c>
      <c r="M787" s="440">
        <f t="shared" si="659"/>
        <v>0.39600000000000002</v>
      </c>
      <c r="N787" s="440">
        <f t="shared" si="660"/>
        <v>0.33550000000000002</v>
      </c>
      <c r="O787" s="440">
        <f t="shared" si="661"/>
        <v>0.29599999999999999</v>
      </c>
      <c r="P787" s="440">
        <f t="shared" si="662"/>
        <v>0.32679999999999998</v>
      </c>
      <c r="Q787" s="442">
        <f t="shared" ref="Q787:Q788" si="664">AVERAGE(M787:P787)</f>
        <v>0.33857500000000001</v>
      </c>
      <c r="R787" s="442"/>
      <c r="S787" s="443">
        <f>IF(Q787&gt;=1,1,0)</f>
        <v>0</v>
      </c>
      <c r="T787" s="443">
        <v>0</v>
      </c>
      <c r="BG787" s="311">
        <f>IF(Q787&gt;=2,1,0)</f>
        <v>0</v>
      </c>
      <c r="BH787" s="311">
        <f t="shared" si="625"/>
        <v>0</v>
      </c>
    </row>
    <row r="788" spans="1:60" ht="17.45" customHeight="1" x14ac:dyDescent="0.25">
      <c r="A788" s="257">
        <f t="shared" si="646"/>
        <v>2</v>
      </c>
      <c r="B788" s="257">
        <f t="shared" si="647"/>
        <v>2020</v>
      </c>
      <c r="C788" s="435">
        <f t="shared" si="649"/>
        <v>43884</v>
      </c>
      <c r="D788" s="434">
        <v>0.43880000000000002</v>
      </c>
      <c r="E788" s="436"/>
      <c r="F788" s="437">
        <v>0.43359999999999999</v>
      </c>
      <c r="G788" s="438"/>
      <c r="H788" s="439">
        <v>0.43059999999999998</v>
      </c>
      <c r="I788" s="434">
        <v>0.4194</v>
      </c>
      <c r="J788" s="436"/>
      <c r="K788" s="437">
        <v>0.45040000000000002</v>
      </c>
      <c r="L788" s="436"/>
      <c r="M788" s="440">
        <f t="shared" si="659"/>
        <v>0.43880000000000002</v>
      </c>
      <c r="N788" s="440">
        <f t="shared" si="660"/>
        <v>0.43209999999999998</v>
      </c>
      <c r="O788" s="440">
        <f t="shared" si="661"/>
        <v>0.4194</v>
      </c>
      <c r="P788" s="440">
        <f t="shared" si="662"/>
        <v>0.45040000000000002</v>
      </c>
      <c r="Q788" s="442">
        <f t="shared" si="664"/>
        <v>0.43517499999999998</v>
      </c>
      <c r="R788" s="442"/>
      <c r="S788" s="443">
        <f>IF(Q788&gt;=1,1,0)</f>
        <v>0</v>
      </c>
      <c r="T788" s="443">
        <f t="shared" ref="T788:T798" si="665">IF(S788=0,0,S788+T787)</f>
        <v>0</v>
      </c>
      <c r="BG788" s="311">
        <f>IF(Q788&gt;=2,1,0)</f>
        <v>0</v>
      </c>
      <c r="BH788" s="311">
        <f t="shared" si="625"/>
        <v>0</v>
      </c>
    </row>
    <row r="789" spans="1:60" ht="17.45" customHeight="1" x14ac:dyDescent="0.25">
      <c r="A789" s="257">
        <f t="shared" si="646"/>
        <v>2</v>
      </c>
      <c r="B789" s="257">
        <f t="shared" si="647"/>
        <v>2020</v>
      </c>
      <c r="C789" s="8">
        <f t="shared" si="649"/>
        <v>43885</v>
      </c>
      <c r="D789" s="260"/>
      <c r="E789" s="261">
        <v>0.79969999999999997</v>
      </c>
      <c r="F789" s="263"/>
      <c r="G789" s="262">
        <v>0.91349999999999998</v>
      </c>
      <c r="H789" s="285"/>
      <c r="I789" s="260"/>
      <c r="J789" s="261">
        <v>0.86619999999999997</v>
      </c>
      <c r="K789" s="263"/>
      <c r="L789" s="261">
        <v>0.96619999999999995</v>
      </c>
      <c r="M789" s="293">
        <f t="shared" si="659"/>
        <v>0.79969999999999997</v>
      </c>
      <c r="N789" s="293">
        <f t="shared" si="660"/>
        <v>0.91349999999999998</v>
      </c>
      <c r="O789" s="293">
        <f t="shared" si="661"/>
        <v>0.86619999999999997</v>
      </c>
      <c r="P789" s="293">
        <f t="shared" si="662"/>
        <v>0.96619999999999995</v>
      </c>
      <c r="Q789" s="257"/>
      <c r="R789" s="265">
        <f t="shared" ref="R789:R793" si="666">AVERAGE(M789:P789)</f>
        <v>0.88640000000000008</v>
      </c>
      <c r="S789" s="266">
        <f t="shared" ref="S789:S793" si="667">IF(R789&gt;=1,1,0)</f>
        <v>0</v>
      </c>
      <c r="T789" s="266">
        <f t="shared" si="665"/>
        <v>0</v>
      </c>
      <c r="BG789" s="266">
        <f>IF(R789&gt;=2,1,0)</f>
        <v>0</v>
      </c>
      <c r="BH789" s="266">
        <f t="shared" si="625"/>
        <v>0</v>
      </c>
    </row>
    <row r="790" spans="1:60" ht="17.45" customHeight="1" thickBot="1" x14ac:dyDescent="0.3">
      <c r="A790" s="257">
        <f t="shared" si="646"/>
        <v>2</v>
      </c>
      <c r="B790" s="257">
        <f t="shared" si="647"/>
        <v>2020</v>
      </c>
      <c r="C790" s="8">
        <f t="shared" si="649"/>
        <v>43886</v>
      </c>
      <c r="D790" s="260">
        <v>1.302</v>
      </c>
      <c r="E790" s="261"/>
      <c r="F790" s="263">
        <v>1.1499999999999999</v>
      </c>
      <c r="G790" s="262"/>
      <c r="H790" s="285"/>
      <c r="I790" s="260">
        <v>1.038</v>
      </c>
      <c r="J790" s="261"/>
      <c r="K790" s="263">
        <v>1.3080000000000001</v>
      </c>
      <c r="L790" s="261"/>
      <c r="M790" s="293">
        <f t="shared" si="659"/>
        <v>1.302</v>
      </c>
      <c r="N790" s="293">
        <f t="shared" si="660"/>
        <v>1.1499999999999999</v>
      </c>
      <c r="O790" s="293">
        <f t="shared" si="661"/>
        <v>1.038</v>
      </c>
      <c r="P790" s="293">
        <f t="shared" si="662"/>
        <v>1.3080000000000001</v>
      </c>
      <c r="Q790" s="257"/>
      <c r="R790" s="265">
        <f t="shared" si="666"/>
        <v>1.1995</v>
      </c>
      <c r="S790" s="266">
        <f t="shared" si="667"/>
        <v>1</v>
      </c>
      <c r="T790" s="266">
        <f t="shared" si="665"/>
        <v>1</v>
      </c>
      <c r="BG790" s="266">
        <f>IF(R790&gt;=2,1,0)</f>
        <v>0</v>
      </c>
      <c r="BH790" s="266">
        <f t="shared" si="625"/>
        <v>0</v>
      </c>
    </row>
    <row r="791" spans="1:60" ht="17.45" customHeight="1" thickBot="1" x14ac:dyDescent="0.3">
      <c r="A791" s="257">
        <f t="shared" si="646"/>
        <v>2</v>
      </c>
      <c r="B791" s="257">
        <f t="shared" si="647"/>
        <v>2020</v>
      </c>
      <c r="C791" s="8">
        <f t="shared" si="649"/>
        <v>43887</v>
      </c>
      <c r="D791" s="260"/>
      <c r="E791" s="261">
        <v>1.012</v>
      </c>
      <c r="F791" s="263"/>
      <c r="G791" s="262">
        <v>0.95299999999999996</v>
      </c>
      <c r="H791" s="285"/>
      <c r="I791" s="260"/>
      <c r="J791" s="261">
        <v>0.84699999999999998</v>
      </c>
      <c r="K791" s="263"/>
      <c r="L791" s="261">
        <v>0.92269999999999996</v>
      </c>
      <c r="M791" s="293">
        <f t="shared" si="659"/>
        <v>1.012</v>
      </c>
      <c r="N791" s="293">
        <f t="shared" si="660"/>
        <v>0.95299999999999996</v>
      </c>
      <c r="O791" s="293">
        <f t="shared" si="661"/>
        <v>0.84699999999999998</v>
      </c>
      <c r="P791" s="293">
        <f t="shared" si="662"/>
        <v>0.92269999999999996</v>
      </c>
      <c r="Q791" s="257"/>
      <c r="R791" s="265">
        <f t="shared" si="666"/>
        <v>0.93367499999999992</v>
      </c>
      <c r="S791" s="266">
        <f t="shared" si="667"/>
        <v>0</v>
      </c>
      <c r="T791" s="266">
        <f t="shared" si="665"/>
        <v>0</v>
      </c>
      <c r="U791" s="313" t="s">
        <v>64</v>
      </c>
      <c r="V791" s="299">
        <v>2020</v>
      </c>
      <c r="W791" s="300"/>
      <c r="X791" s="300"/>
      <c r="Y791" s="300"/>
      <c r="BG791" s="266">
        <f>IF(R791&gt;=2,1,0)</f>
        <v>0</v>
      </c>
      <c r="BH791" s="266">
        <f t="shared" si="625"/>
        <v>0</v>
      </c>
    </row>
    <row r="792" spans="1:60" ht="17.45" customHeight="1" x14ac:dyDescent="0.25">
      <c r="A792" s="257">
        <f t="shared" si="646"/>
        <v>2</v>
      </c>
      <c r="B792" s="257">
        <f t="shared" si="647"/>
        <v>2020</v>
      </c>
      <c r="C792" s="8">
        <f t="shared" si="649"/>
        <v>43888</v>
      </c>
      <c r="D792" s="260">
        <v>1.077</v>
      </c>
      <c r="E792" s="261"/>
      <c r="F792" s="263"/>
      <c r="G792" s="262"/>
      <c r="H792" s="285">
        <v>1.1040000000000001</v>
      </c>
      <c r="I792" s="260">
        <v>1.1319999999999999</v>
      </c>
      <c r="J792" s="261"/>
      <c r="K792" s="263">
        <v>1.339</v>
      </c>
      <c r="L792" s="261"/>
      <c r="M792" s="293">
        <f t="shared" ref="M792:M797" si="668">IFERROR(AVERAGE(D792:E792),"")</f>
        <v>1.077</v>
      </c>
      <c r="N792" s="293">
        <f t="shared" ref="N792:N797" si="669">IFERROR(AVERAGE(F792:H792),"")</f>
        <v>1.1040000000000001</v>
      </c>
      <c r="O792" s="293">
        <f t="shared" ref="O792:O797" si="670">IFERROR(AVERAGE(I792:J792),"")</f>
        <v>1.1319999999999999</v>
      </c>
      <c r="P792" s="293">
        <f t="shared" ref="P792:P797" si="671">IFERROR(AVERAGE(K792:L792),"")</f>
        <v>1.339</v>
      </c>
      <c r="Q792" s="257"/>
      <c r="R792" s="265">
        <f t="shared" si="666"/>
        <v>1.1629999999999998</v>
      </c>
      <c r="S792" s="266">
        <f t="shared" si="667"/>
        <v>1</v>
      </c>
      <c r="T792" s="266">
        <f t="shared" si="665"/>
        <v>1</v>
      </c>
      <c r="U792" s="301" t="s">
        <v>35</v>
      </c>
      <c r="V792" s="301" t="s">
        <v>1</v>
      </c>
      <c r="W792" s="301" t="s">
        <v>2</v>
      </c>
      <c r="X792" s="301" t="s">
        <v>9</v>
      </c>
      <c r="Y792" s="301" t="s">
        <v>12</v>
      </c>
      <c r="BG792" s="266">
        <f>IF(R792&gt;=2,1,0)</f>
        <v>0</v>
      </c>
      <c r="BH792" s="266">
        <f t="shared" si="625"/>
        <v>0</v>
      </c>
    </row>
    <row r="793" spans="1:60" ht="17.45" customHeight="1" x14ac:dyDescent="0.25">
      <c r="A793" s="257">
        <f t="shared" si="646"/>
        <v>2</v>
      </c>
      <c r="B793" s="257">
        <f t="shared" si="647"/>
        <v>2020</v>
      </c>
      <c r="C793" s="8">
        <f t="shared" si="649"/>
        <v>43889</v>
      </c>
      <c r="D793" s="260"/>
      <c r="E793" s="261">
        <v>1.1299999999999999</v>
      </c>
      <c r="F793" s="263"/>
      <c r="G793" s="262">
        <v>1.1180000000000001</v>
      </c>
      <c r="H793" s="285"/>
      <c r="I793" s="260"/>
      <c r="J793" s="261">
        <v>0.95150000000000001</v>
      </c>
      <c r="K793" s="263"/>
      <c r="L793" s="261">
        <v>1.153</v>
      </c>
      <c r="M793" s="293">
        <f t="shared" si="668"/>
        <v>1.1299999999999999</v>
      </c>
      <c r="N793" s="293">
        <f t="shared" si="669"/>
        <v>1.1180000000000001</v>
      </c>
      <c r="O793" s="293">
        <f t="shared" si="670"/>
        <v>0.95150000000000001</v>
      </c>
      <c r="P793" s="293">
        <f t="shared" si="671"/>
        <v>1.153</v>
      </c>
      <c r="Q793" s="257"/>
      <c r="R793" s="265">
        <f t="shared" si="666"/>
        <v>1.0881250000000002</v>
      </c>
      <c r="S793" s="266">
        <f t="shared" si="667"/>
        <v>1</v>
      </c>
      <c r="T793" s="266">
        <f t="shared" si="665"/>
        <v>2</v>
      </c>
      <c r="U793" s="302" t="s">
        <v>58</v>
      </c>
      <c r="V793" s="303">
        <f>AVERAGE(D766:E794)</f>
        <v>1.0439206896551723</v>
      </c>
      <c r="W793" s="303">
        <f>AVERAGE(F766:H794)</f>
        <v>1.0917911764705885</v>
      </c>
      <c r="X793" s="303">
        <f>AVERAGE(I766:J794)</f>
        <v>1.0705103448275861</v>
      </c>
      <c r="Y793" s="303">
        <f>AVERAGE(K766:L794)</f>
        <v>1.0809482758620688</v>
      </c>
      <c r="BG793" s="266">
        <f>IF(R793&gt;=2,1,0)</f>
        <v>0</v>
      </c>
      <c r="BH793" s="266">
        <f t="shared" si="625"/>
        <v>0</v>
      </c>
    </row>
    <row r="794" spans="1:60" ht="17.45" customHeight="1" x14ac:dyDescent="0.25">
      <c r="A794" s="257">
        <f t="shared" si="646"/>
        <v>2</v>
      </c>
      <c r="B794" s="257">
        <f t="shared" si="647"/>
        <v>2020</v>
      </c>
      <c r="C794" s="435">
        <f t="shared" si="649"/>
        <v>43890</v>
      </c>
      <c r="D794" s="434">
        <v>0.46510000000000001</v>
      </c>
      <c r="E794" s="436"/>
      <c r="F794" s="437">
        <v>0.56559999999999999</v>
      </c>
      <c r="G794" s="438"/>
      <c r="H794" s="439">
        <v>0.5383</v>
      </c>
      <c r="I794" s="434">
        <v>0.49459999999999998</v>
      </c>
      <c r="J794" s="436"/>
      <c r="K794" s="437">
        <v>0.55940000000000001</v>
      </c>
      <c r="L794" s="436"/>
      <c r="M794" s="440">
        <f t="shared" si="668"/>
        <v>0.46510000000000001</v>
      </c>
      <c r="N794" s="440">
        <f t="shared" si="669"/>
        <v>0.55194999999999994</v>
      </c>
      <c r="O794" s="440">
        <f t="shared" si="670"/>
        <v>0.49459999999999998</v>
      </c>
      <c r="P794" s="440">
        <f t="shared" si="671"/>
        <v>0.55940000000000001</v>
      </c>
      <c r="Q794" s="442">
        <f t="shared" ref="Q794:Q795" si="672">AVERAGE(M794:P794)</f>
        <v>0.51776250000000001</v>
      </c>
      <c r="R794" s="442"/>
      <c r="S794" s="443">
        <f>IF(Q794&gt;=1,1,0)</f>
        <v>0</v>
      </c>
      <c r="T794" s="443">
        <f t="shared" si="665"/>
        <v>0</v>
      </c>
      <c r="U794" s="302" t="s">
        <v>59</v>
      </c>
      <c r="V794" s="303">
        <f>MAX(D766:E794)</f>
        <v>2.1219999999999999</v>
      </c>
      <c r="W794" s="303">
        <f>MAX(F766:H794)</f>
        <v>2.319</v>
      </c>
      <c r="X794" s="303">
        <f>MAX(I766:J794)</f>
        <v>2.9239999999999999</v>
      </c>
      <c r="Y794" s="303">
        <f>MAX(K766:L794)</f>
        <v>2.423</v>
      </c>
      <c r="BG794" s="311">
        <f>IF(Q794&gt;=2,1,0)</f>
        <v>0</v>
      </c>
      <c r="BH794" s="311">
        <f t="shared" si="625"/>
        <v>0</v>
      </c>
    </row>
    <row r="795" spans="1:60" ht="17.45" customHeight="1" thickBot="1" x14ac:dyDescent="0.3">
      <c r="A795" s="257">
        <f t="shared" si="646"/>
        <v>3</v>
      </c>
      <c r="B795" s="257">
        <f t="shared" si="647"/>
        <v>2020</v>
      </c>
      <c r="C795" s="435">
        <f t="shared" si="649"/>
        <v>43891</v>
      </c>
      <c r="D795" s="434"/>
      <c r="E795" s="436">
        <v>0.42849999999999999</v>
      </c>
      <c r="F795" s="437"/>
      <c r="G795" s="438">
        <v>0.41349999999999998</v>
      </c>
      <c r="H795" s="439"/>
      <c r="I795" s="434"/>
      <c r="J795" s="436">
        <v>0.312</v>
      </c>
      <c r="K795" s="437"/>
      <c r="L795" s="436">
        <v>0.30769999999999997</v>
      </c>
      <c r="M795" s="440">
        <f t="shared" si="668"/>
        <v>0.42849999999999999</v>
      </c>
      <c r="N795" s="440">
        <f t="shared" si="669"/>
        <v>0.41349999999999998</v>
      </c>
      <c r="O795" s="440">
        <f t="shared" si="670"/>
        <v>0.312</v>
      </c>
      <c r="P795" s="440">
        <f t="shared" si="671"/>
        <v>0.30769999999999997</v>
      </c>
      <c r="Q795" s="442">
        <f t="shared" si="672"/>
        <v>0.365425</v>
      </c>
      <c r="R795" s="442"/>
      <c r="S795" s="443">
        <f>IF(Q795&gt;=1,1,0)</f>
        <v>0</v>
      </c>
      <c r="T795" s="443">
        <f t="shared" si="665"/>
        <v>0</v>
      </c>
      <c r="U795" s="304" t="s">
        <v>126</v>
      </c>
      <c r="V795" s="305">
        <f>COUNTIF(D766:E794,"&gt;=2.5")</f>
        <v>0</v>
      </c>
      <c r="W795" s="305">
        <f>COUNTIF(F766:H794,"&gt;=2.5")</f>
        <v>0</v>
      </c>
      <c r="X795" s="305">
        <f>COUNTIF(I766:J794,"&gt;=2.5")</f>
        <v>1</v>
      </c>
      <c r="Y795" s="305">
        <f>COUNTIF(K766:L794,"&gt;=2.5")</f>
        <v>0</v>
      </c>
      <c r="BG795" s="311">
        <f>IF(Q795&gt;=2,1,0)</f>
        <v>0</v>
      </c>
      <c r="BH795" s="311">
        <f t="shared" si="625"/>
        <v>0</v>
      </c>
    </row>
    <row r="796" spans="1:60" ht="17.45" customHeight="1" thickBot="1" x14ac:dyDescent="0.3">
      <c r="A796" s="257">
        <f t="shared" si="646"/>
        <v>3</v>
      </c>
      <c r="B796" s="257">
        <f t="shared" si="647"/>
        <v>2020</v>
      </c>
      <c r="C796" s="8">
        <f t="shared" si="649"/>
        <v>43892</v>
      </c>
      <c r="D796" s="260">
        <v>0.75</v>
      </c>
      <c r="E796" s="261"/>
      <c r="F796" s="263">
        <v>0.81799999999999995</v>
      </c>
      <c r="G796" s="262"/>
      <c r="H796" s="285"/>
      <c r="I796" s="260">
        <v>0.877</v>
      </c>
      <c r="J796" s="261"/>
      <c r="K796" s="263">
        <v>0.91500000000000004</v>
      </c>
      <c r="L796" s="261"/>
      <c r="M796" s="293">
        <f t="shared" si="668"/>
        <v>0.75</v>
      </c>
      <c r="N796" s="293">
        <f t="shared" si="669"/>
        <v>0.81799999999999995</v>
      </c>
      <c r="O796" s="293">
        <f t="shared" si="670"/>
        <v>0.877</v>
      </c>
      <c r="P796" s="293">
        <f t="shared" si="671"/>
        <v>0.91500000000000004</v>
      </c>
      <c r="Q796" s="257"/>
      <c r="R796" s="265">
        <f t="shared" ref="R796:R797" si="673">AVERAGE(M796:P796)</f>
        <v>0.84000000000000008</v>
      </c>
      <c r="S796" s="266">
        <f t="shared" ref="S796:S797" si="674">IF(R796&gt;=1,1,0)</f>
        <v>0</v>
      </c>
      <c r="T796" s="266">
        <f t="shared" si="665"/>
        <v>0</v>
      </c>
      <c r="Y796" s="136">
        <f>AVERAGE(V793:Y793)</f>
        <v>1.071792621703854</v>
      </c>
      <c r="BG796" s="266">
        <f>IF(R796&gt;=2,1,0)</f>
        <v>0</v>
      </c>
      <c r="BH796" s="266">
        <f t="shared" si="625"/>
        <v>0</v>
      </c>
    </row>
    <row r="797" spans="1:60" ht="17.45" customHeight="1" x14ac:dyDescent="0.25">
      <c r="A797" s="257">
        <f t="shared" si="646"/>
        <v>3</v>
      </c>
      <c r="B797" s="257">
        <f t="shared" si="647"/>
        <v>2020</v>
      </c>
      <c r="C797" s="8">
        <f t="shared" si="649"/>
        <v>43893</v>
      </c>
      <c r="D797" s="260"/>
      <c r="E797" s="261">
        <v>1.151</v>
      </c>
      <c r="F797" s="263"/>
      <c r="G797" s="262">
        <v>1.1579999999999999</v>
      </c>
      <c r="H797" s="285"/>
      <c r="I797" s="260"/>
      <c r="J797" s="261">
        <v>1.02</v>
      </c>
      <c r="K797" s="263"/>
      <c r="L797" s="261">
        <v>1.0680000000000001</v>
      </c>
      <c r="M797" s="293">
        <f t="shared" si="668"/>
        <v>1.151</v>
      </c>
      <c r="N797" s="293">
        <f t="shared" si="669"/>
        <v>1.1579999999999999</v>
      </c>
      <c r="O797" s="293">
        <f t="shared" si="670"/>
        <v>1.02</v>
      </c>
      <c r="P797" s="293">
        <f t="shared" si="671"/>
        <v>1.0680000000000001</v>
      </c>
      <c r="Q797" s="257"/>
      <c r="R797" s="265">
        <f t="shared" si="673"/>
        <v>1.0992500000000001</v>
      </c>
      <c r="S797" s="266">
        <f t="shared" si="674"/>
        <v>1</v>
      </c>
      <c r="T797" s="266">
        <f t="shared" si="665"/>
        <v>1</v>
      </c>
      <c r="BG797" s="266">
        <f>IF(R797&gt;=2,1,0)</f>
        <v>0</v>
      </c>
      <c r="BH797" s="266">
        <f t="shared" si="625"/>
        <v>0</v>
      </c>
    </row>
    <row r="798" spans="1:60" ht="17.45" customHeight="1" x14ac:dyDescent="0.25">
      <c r="A798" s="257">
        <f t="shared" si="646"/>
        <v>3</v>
      </c>
      <c r="B798" s="257">
        <f t="shared" si="647"/>
        <v>2020</v>
      </c>
      <c r="C798" s="8">
        <f t="shared" si="649"/>
        <v>43894</v>
      </c>
      <c r="D798" s="260">
        <v>0.72089999999999999</v>
      </c>
      <c r="E798" s="261"/>
      <c r="F798" s="263"/>
      <c r="G798" s="262"/>
      <c r="H798" s="285">
        <v>0.7</v>
      </c>
      <c r="I798" s="260">
        <v>0.88749999999999996</v>
      </c>
      <c r="J798" s="261"/>
      <c r="K798" s="263">
        <v>0.87150000000000005</v>
      </c>
      <c r="L798" s="261"/>
      <c r="M798" s="293">
        <f t="shared" ref="M798:M804" si="675">IFERROR(AVERAGE(D798:E798),"")</f>
        <v>0.72089999999999999</v>
      </c>
      <c r="N798" s="293">
        <f t="shared" ref="N798:N804" si="676">IFERROR(AVERAGE(F798:H798),"")</f>
        <v>0.7</v>
      </c>
      <c r="O798" s="293">
        <f t="shared" ref="O798:O804" si="677">IFERROR(AVERAGE(I798:J798),"")</f>
        <v>0.88749999999999996</v>
      </c>
      <c r="P798" s="293">
        <f t="shared" ref="P798:P804" si="678">IFERROR(AVERAGE(K798:L798),"")</f>
        <v>0.87150000000000005</v>
      </c>
      <c r="Q798" s="257"/>
      <c r="R798" s="265">
        <f t="shared" ref="R798:R800" si="679">AVERAGE(M798:P798)</f>
        <v>0.79497499999999999</v>
      </c>
      <c r="S798" s="266">
        <f t="shared" ref="S798:S800" si="680">IF(R798&gt;=1,1,0)</f>
        <v>0</v>
      </c>
      <c r="T798" s="266">
        <f t="shared" si="665"/>
        <v>0</v>
      </c>
      <c r="BG798" s="266">
        <f>IF(R798&gt;=2,1,0)</f>
        <v>0</v>
      </c>
      <c r="BH798" s="266">
        <f t="shared" si="625"/>
        <v>0</v>
      </c>
    </row>
    <row r="799" spans="1:60" ht="17.45" customHeight="1" x14ac:dyDescent="0.25">
      <c r="A799" s="257">
        <f t="shared" si="646"/>
        <v>3</v>
      </c>
      <c r="B799" s="257">
        <f t="shared" si="647"/>
        <v>2020</v>
      </c>
      <c r="C799" s="8">
        <f t="shared" si="649"/>
        <v>43895</v>
      </c>
      <c r="D799" s="260"/>
      <c r="E799" s="261">
        <v>0.93300000000000005</v>
      </c>
      <c r="F799" s="263"/>
      <c r="G799" s="262">
        <v>1.1399999999999999</v>
      </c>
      <c r="H799" s="285"/>
      <c r="I799" s="260"/>
      <c r="J799" s="261">
        <v>1.0329999999999999</v>
      </c>
      <c r="K799" s="263"/>
      <c r="L799" s="261">
        <v>1.0529999999999999</v>
      </c>
      <c r="M799" s="293">
        <f t="shared" si="675"/>
        <v>0.93300000000000005</v>
      </c>
      <c r="N799" s="293">
        <f t="shared" si="676"/>
        <v>1.1399999999999999</v>
      </c>
      <c r="O799" s="293">
        <f t="shared" si="677"/>
        <v>1.0329999999999999</v>
      </c>
      <c r="P799" s="293">
        <f t="shared" si="678"/>
        <v>1.0529999999999999</v>
      </c>
      <c r="Q799" s="257"/>
      <c r="R799" s="265">
        <f t="shared" si="679"/>
        <v>1.03975</v>
      </c>
      <c r="S799" s="266">
        <f t="shared" si="680"/>
        <v>1</v>
      </c>
      <c r="T799" s="266">
        <f t="shared" ref="T799:T862" si="681">IF(S799=0,0,S799+T798)</f>
        <v>1</v>
      </c>
      <c r="BG799" s="266">
        <f>IF(R799&gt;=2,1,0)</f>
        <v>0</v>
      </c>
      <c r="BH799" s="266">
        <f t="shared" si="625"/>
        <v>0</v>
      </c>
    </row>
    <row r="800" spans="1:60" ht="17.45" customHeight="1" x14ac:dyDescent="0.25">
      <c r="A800" s="257">
        <f t="shared" si="646"/>
        <v>3</v>
      </c>
      <c r="B800" s="257">
        <f t="shared" si="647"/>
        <v>2020</v>
      </c>
      <c r="C800" s="48">
        <f t="shared" si="649"/>
        <v>43896</v>
      </c>
      <c r="D800" s="275">
        <v>0.81889999999999996</v>
      </c>
      <c r="E800" s="276"/>
      <c r="F800" s="278">
        <v>0.79259999999999997</v>
      </c>
      <c r="G800" s="277"/>
      <c r="H800" s="286">
        <v>0.8155</v>
      </c>
      <c r="I800" s="275">
        <v>0.85199999999999998</v>
      </c>
      <c r="J800" s="276"/>
      <c r="K800" s="278">
        <v>0.87770000000000004</v>
      </c>
      <c r="L800" s="276"/>
      <c r="M800" s="293">
        <f t="shared" si="675"/>
        <v>0.81889999999999996</v>
      </c>
      <c r="N800" s="293">
        <f t="shared" si="676"/>
        <v>0.80404999999999993</v>
      </c>
      <c r="O800" s="293">
        <f t="shared" si="677"/>
        <v>0.85199999999999998</v>
      </c>
      <c r="P800" s="293">
        <f t="shared" si="678"/>
        <v>0.87770000000000004</v>
      </c>
      <c r="Q800" s="257"/>
      <c r="R800" s="265">
        <f t="shared" si="679"/>
        <v>0.83816249999999992</v>
      </c>
      <c r="S800" s="266">
        <f t="shared" si="680"/>
        <v>0</v>
      </c>
      <c r="T800" s="266">
        <f t="shared" si="681"/>
        <v>0</v>
      </c>
      <c r="BG800" s="266">
        <f>IF(R800&gt;=2,1,0)</f>
        <v>0</v>
      </c>
      <c r="BH800" s="266">
        <f t="shared" si="625"/>
        <v>0</v>
      </c>
    </row>
    <row r="801" spans="1:60" ht="17.45" customHeight="1" x14ac:dyDescent="0.25">
      <c r="A801" s="257">
        <f t="shared" si="646"/>
        <v>3</v>
      </c>
      <c r="B801" s="257">
        <f t="shared" si="647"/>
        <v>2020</v>
      </c>
      <c r="C801" s="435">
        <f t="shared" si="649"/>
        <v>43897</v>
      </c>
      <c r="D801" s="434"/>
      <c r="E801" s="436">
        <v>0.32719999999999999</v>
      </c>
      <c r="F801" s="437"/>
      <c r="G801" s="438">
        <v>0.35410000000000003</v>
      </c>
      <c r="H801" s="439"/>
      <c r="I801" s="434"/>
      <c r="J801" s="436">
        <v>0.23080000000000001</v>
      </c>
      <c r="K801" s="437"/>
      <c r="L801" s="436">
        <v>0.24460000000000001</v>
      </c>
      <c r="M801" s="440">
        <f t="shared" si="675"/>
        <v>0.32719999999999999</v>
      </c>
      <c r="N801" s="440">
        <f t="shared" si="676"/>
        <v>0.35410000000000003</v>
      </c>
      <c r="O801" s="440">
        <f t="shared" si="677"/>
        <v>0.23080000000000001</v>
      </c>
      <c r="P801" s="440">
        <f t="shared" si="678"/>
        <v>0.24460000000000001</v>
      </c>
      <c r="Q801" s="442">
        <f t="shared" ref="Q801:Q802" si="682">AVERAGE(M801:P801)</f>
        <v>0.28917500000000002</v>
      </c>
      <c r="R801" s="442"/>
      <c r="S801" s="443">
        <f>IF(Q801&gt;=1,1,0)</f>
        <v>0</v>
      </c>
      <c r="T801" s="443">
        <f t="shared" si="681"/>
        <v>0</v>
      </c>
      <c r="BG801" s="311">
        <f>IF(Q801&gt;=2,1,0)</f>
        <v>0</v>
      </c>
      <c r="BH801" s="311">
        <f t="shared" si="625"/>
        <v>0</v>
      </c>
    </row>
    <row r="802" spans="1:60" ht="17.45" customHeight="1" x14ac:dyDescent="0.25">
      <c r="A802" s="257">
        <f t="shared" si="646"/>
        <v>3</v>
      </c>
      <c r="B802" s="257">
        <f t="shared" si="647"/>
        <v>2020</v>
      </c>
      <c r="C802" s="435">
        <f t="shared" si="649"/>
        <v>43898</v>
      </c>
      <c r="D802" s="434">
        <v>0.26869999999999999</v>
      </c>
      <c r="E802" s="436"/>
      <c r="F802" s="437">
        <v>0.27829999999999999</v>
      </c>
      <c r="G802" s="438"/>
      <c r="H802" s="439"/>
      <c r="I802" s="434">
        <v>0.2281</v>
      </c>
      <c r="J802" s="436"/>
      <c r="K802" s="437">
        <v>0.3039</v>
      </c>
      <c r="L802" s="436"/>
      <c r="M802" s="440">
        <f t="shared" si="675"/>
        <v>0.26869999999999999</v>
      </c>
      <c r="N802" s="440">
        <f t="shared" si="676"/>
        <v>0.27829999999999999</v>
      </c>
      <c r="O802" s="440">
        <f t="shared" si="677"/>
        <v>0.2281</v>
      </c>
      <c r="P802" s="440">
        <f t="shared" si="678"/>
        <v>0.3039</v>
      </c>
      <c r="Q802" s="442">
        <f t="shared" si="682"/>
        <v>0.26974999999999999</v>
      </c>
      <c r="R802" s="442"/>
      <c r="S802" s="443">
        <f>IF(Q802&gt;=1,1,0)</f>
        <v>0</v>
      </c>
      <c r="T802" s="443">
        <f t="shared" si="681"/>
        <v>0</v>
      </c>
      <c r="BG802" s="311">
        <f>IF(Q802&gt;=2,1,0)</f>
        <v>0</v>
      </c>
      <c r="BH802" s="311">
        <f t="shared" si="625"/>
        <v>0</v>
      </c>
    </row>
    <row r="803" spans="1:60" ht="17.45" customHeight="1" x14ac:dyDescent="0.25">
      <c r="A803" s="257">
        <f t="shared" si="646"/>
        <v>3</v>
      </c>
      <c r="B803" s="257">
        <f t="shared" si="647"/>
        <v>2020</v>
      </c>
      <c r="C803" s="8">
        <f t="shared" si="649"/>
        <v>43899</v>
      </c>
      <c r="D803" s="260"/>
      <c r="E803" s="261">
        <v>0.67679999999999996</v>
      </c>
      <c r="F803" s="263"/>
      <c r="G803" s="262">
        <v>0.86350000000000005</v>
      </c>
      <c r="H803" s="285"/>
      <c r="I803" s="260"/>
      <c r="J803" s="261">
        <v>0.51659999999999995</v>
      </c>
      <c r="K803" s="263"/>
      <c r="L803" s="261">
        <v>0.65500000000000003</v>
      </c>
      <c r="M803" s="293">
        <f t="shared" si="675"/>
        <v>0.67679999999999996</v>
      </c>
      <c r="N803" s="293">
        <f t="shared" si="676"/>
        <v>0.86350000000000005</v>
      </c>
      <c r="O803" s="293">
        <f t="shared" si="677"/>
        <v>0.51659999999999995</v>
      </c>
      <c r="P803" s="293">
        <f t="shared" si="678"/>
        <v>0.65500000000000003</v>
      </c>
      <c r="Q803" s="257"/>
      <c r="R803" s="265">
        <f t="shared" ref="R803:R807" si="683">AVERAGE(M803:P803)</f>
        <v>0.67797499999999999</v>
      </c>
      <c r="S803" s="266">
        <f t="shared" ref="S803:S807" si="684">IF(R803&gt;=1,1,0)</f>
        <v>0</v>
      </c>
      <c r="T803" s="266">
        <f t="shared" si="681"/>
        <v>0</v>
      </c>
      <c r="BG803" s="266">
        <f>IF(R803&gt;=2,1,0)</f>
        <v>0</v>
      </c>
      <c r="BH803" s="266">
        <f t="shared" si="625"/>
        <v>0</v>
      </c>
    </row>
    <row r="804" spans="1:60" ht="17.45" customHeight="1" x14ac:dyDescent="0.25">
      <c r="A804" s="257">
        <f t="shared" si="646"/>
        <v>3</v>
      </c>
      <c r="B804" s="257">
        <f t="shared" si="647"/>
        <v>2020</v>
      </c>
      <c r="C804" s="8">
        <f t="shared" si="649"/>
        <v>43900</v>
      </c>
      <c r="D804" s="260">
        <v>0.40870000000000001</v>
      </c>
      <c r="E804" s="261"/>
      <c r="F804" s="263"/>
      <c r="G804" s="262"/>
      <c r="H804" s="285">
        <v>0.31459999999999999</v>
      </c>
      <c r="I804" s="260">
        <v>0.37190000000000001</v>
      </c>
      <c r="J804" s="261"/>
      <c r="K804" s="263">
        <v>0.39860000000000001</v>
      </c>
      <c r="L804" s="261"/>
      <c r="M804" s="293">
        <f t="shared" si="675"/>
        <v>0.40870000000000001</v>
      </c>
      <c r="N804" s="293">
        <f t="shared" si="676"/>
        <v>0.31459999999999999</v>
      </c>
      <c r="O804" s="293">
        <f t="shared" si="677"/>
        <v>0.37190000000000001</v>
      </c>
      <c r="P804" s="293">
        <f t="shared" si="678"/>
        <v>0.39860000000000001</v>
      </c>
      <c r="Q804" s="257"/>
      <c r="R804" s="265">
        <f t="shared" si="683"/>
        <v>0.37345000000000006</v>
      </c>
      <c r="S804" s="266">
        <f t="shared" si="684"/>
        <v>0</v>
      </c>
      <c r="T804" s="266">
        <f t="shared" si="681"/>
        <v>0</v>
      </c>
      <c r="BG804" s="266">
        <f>IF(R804&gt;=2,1,0)</f>
        <v>0</v>
      </c>
      <c r="BH804" s="266">
        <f t="shared" si="625"/>
        <v>0</v>
      </c>
    </row>
    <row r="805" spans="1:60" ht="17.45" customHeight="1" x14ac:dyDescent="0.25">
      <c r="A805" s="257">
        <f t="shared" si="646"/>
        <v>3</v>
      </c>
      <c r="B805" s="257">
        <f t="shared" si="647"/>
        <v>2020</v>
      </c>
      <c r="C805" s="8">
        <f t="shared" si="649"/>
        <v>43901</v>
      </c>
      <c r="D805" s="260"/>
      <c r="E805" s="261">
        <v>0.39760000000000001</v>
      </c>
      <c r="F805" s="263"/>
      <c r="G805" s="262">
        <v>0.4012</v>
      </c>
      <c r="H805" s="285"/>
      <c r="I805" s="260"/>
      <c r="J805" s="261">
        <v>0.4088</v>
      </c>
      <c r="K805" s="263"/>
      <c r="L805" s="261">
        <v>0.41610000000000003</v>
      </c>
      <c r="M805" s="293">
        <f t="shared" ref="M805:M811" si="685">IFERROR(AVERAGE(D805:E805),"")</f>
        <v>0.39760000000000001</v>
      </c>
      <c r="N805" s="293">
        <f t="shared" ref="N805:N811" si="686">IFERROR(AVERAGE(F805:H805),"")</f>
        <v>0.4012</v>
      </c>
      <c r="O805" s="293">
        <f t="shared" ref="O805:O811" si="687">IFERROR(AVERAGE(I805:J805),"")</f>
        <v>0.4088</v>
      </c>
      <c r="P805" s="293">
        <f t="shared" ref="P805:P811" si="688">IFERROR(AVERAGE(K805:L805),"")</f>
        <v>0.41610000000000003</v>
      </c>
      <c r="Q805" s="257"/>
      <c r="R805" s="265">
        <f t="shared" si="683"/>
        <v>0.40592499999999998</v>
      </c>
      <c r="S805" s="266">
        <f t="shared" si="684"/>
        <v>0</v>
      </c>
      <c r="T805" s="266">
        <f t="shared" si="681"/>
        <v>0</v>
      </c>
      <c r="BG805" s="266">
        <f>IF(R805&gt;=2,1,0)</f>
        <v>0</v>
      </c>
      <c r="BH805" s="266">
        <f t="shared" si="625"/>
        <v>0</v>
      </c>
    </row>
    <row r="806" spans="1:60" ht="17.45" customHeight="1" x14ac:dyDescent="0.25">
      <c r="A806" s="257">
        <f t="shared" si="646"/>
        <v>3</v>
      </c>
      <c r="B806" s="257">
        <f t="shared" si="647"/>
        <v>2020</v>
      </c>
      <c r="C806" s="48">
        <f t="shared" si="649"/>
        <v>43902</v>
      </c>
      <c r="D806" s="275">
        <v>0.66990000000000005</v>
      </c>
      <c r="E806" s="276"/>
      <c r="F806" s="278">
        <v>0.88680000000000003</v>
      </c>
      <c r="G806" s="277"/>
      <c r="H806" s="286">
        <v>0.94979999999999998</v>
      </c>
      <c r="I806" s="275">
        <v>0.89139999999999997</v>
      </c>
      <c r="J806" s="276"/>
      <c r="K806" s="278">
        <v>0.71619999999999995</v>
      </c>
      <c r="L806" s="276"/>
      <c r="M806" s="293">
        <f t="shared" si="685"/>
        <v>0.66990000000000005</v>
      </c>
      <c r="N806" s="293">
        <f t="shared" si="686"/>
        <v>0.91830000000000001</v>
      </c>
      <c r="O806" s="293">
        <f t="shared" si="687"/>
        <v>0.89139999999999997</v>
      </c>
      <c r="P806" s="293">
        <f t="shared" si="688"/>
        <v>0.71619999999999995</v>
      </c>
      <c r="Q806" s="257"/>
      <c r="R806" s="265">
        <f t="shared" si="683"/>
        <v>0.79895000000000005</v>
      </c>
      <c r="S806" s="266">
        <f t="shared" si="684"/>
        <v>0</v>
      </c>
      <c r="T806" s="266">
        <f t="shared" si="681"/>
        <v>0</v>
      </c>
      <c r="BG806" s="266">
        <f>IF(R806&gt;=2,1,0)</f>
        <v>0</v>
      </c>
      <c r="BH806" s="266">
        <f t="shared" si="625"/>
        <v>0</v>
      </c>
    </row>
    <row r="807" spans="1:60" ht="17.45" customHeight="1" x14ac:dyDescent="0.25">
      <c r="A807" s="257">
        <f t="shared" si="646"/>
        <v>3</v>
      </c>
      <c r="B807" s="257">
        <f t="shared" si="647"/>
        <v>2020</v>
      </c>
      <c r="C807" s="8">
        <f t="shared" si="649"/>
        <v>43903</v>
      </c>
      <c r="D807" s="260"/>
      <c r="E807" s="261">
        <v>0.23330000000000001</v>
      </c>
      <c r="F807" s="263"/>
      <c r="G807" s="262">
        <v>0.29349999999999998</v>
      </c>
      <c r="H807" s="285"/>
      <c r="I807" s="260"/>
      <c r="J807" s="261">
        <v>0.2238</v>
      </c>
      <c r="K807" s="263"/>
      <c r="L807" s="261">
        <v>0.29339999999999999</v>
      </c>
      <c r="M807" s="293">
        <f t="shared" si="685"/>
        <v>0.23330000000000001</v>
      </c>
      <c r="N807" s="293">
        <f t="shared" si="686"/>
        <v>0.29349999999999998</v>
      </c>
      <c r="O807" s="293">
        <f t="shared" si="687"/>
        <v>0.2238</v>
      </c>
      <c r="P807" s="293">
        <f t="shared" si="688"/>
        <v>0.29339999999999999</v>
      </c>
      <c r="Q807" s="257"/>
      <c r="R807" s="265">
        <f t="shared" si="683"/>
        <v>0.26100000000000001</v>
      </c>
      <c r="S807" s="266">
        <f t="shared" si="684"/>
        <v>0</v>
      </c>
      <c r="T807" s="266">
        <f t="shared" si="681"/>
        <v>0</v>
      </c>
      <c r="BG807" s="266">
        <f>IF(R807&gt;=2,1,0)</f>
        <v>0</v>
      </c>
      <c r="BH807" s="266">
        <f t="shared" si="625"/>
        <v>0</v>
      </c>
    </row>
    <row r="808" spans="1:60" ht="17.45" customHeight="1" x14ac:dyDescent="0.25">
      <c r="A808" s="257">
        <f t="shared" si="646"/>
        <v>3</v>
      </c>
      <c r="B808" s="257">
        <f t="shared" si="647"/>
        <v>2020</v>
      </c>
      <c r="C808" s="435">
        <f t="shared" si="649"/>
        <v>43904</v>
      </c>
      <c r="D808" s="434">
        <v>0.27139999999999997</v>
      </c>
      <c r="E808" s="436"/>
      <c r="F808" s="437">
        <v>0.33550000000000002</v>
      </c>
      <c r="G808" s="438"/>
      <c r="H808" s="439"/>
      <c r="I808" s="434">
        <v>0.33739999999999998</v>
      </c>
      <c r="J808" s="436"/>
      <c r="K808" s="437">
        <v>0.47139999999999999</v>
      </c>
      <c r="L808" s="436"/>
      <c r="M808" s="440">
        <f t="shared" si="685"/>
        <v>0.27139999999999997</v>
      </c>
      <c r="N808" s="440">
        <f t="shared" si="686"/>
        <v>0.33550000000000002</v>
      </c>
      <c r="O808" s="440">
        <f t="shared" si="687"/>
        <v>0.33739999999999998</v>
      </c>
      <c r="P808" s="440">
        <f t="shared" si="688"/>
        <v>0.47139999999999999</v>
      </c>
      <c r="Q808" s="442">
        <f t="shared" ref="Q808:Q809" si="689">AVERAGE(M808:P808)</f>
        <v>0.35392499999999999</v>
      </c>
      <c r="R808" s="442"/>
      <c r="S808" s="443">
        <f>IF(Q808&gt;=1,1,0)</f>
        <v>0</v>
      </c>
      <c r="T808" s="443">
        <f t="shared" si="681"/>
        <v>0</v>
      </c>
      <c r="BG808" s="311">
        <f>IF(Q808&gt;=2,1,0)</f>
        <v>0</v>
      </c>
      <c r="BH808" s="311">
        <f t="shared" si="625"/>
        <v>0</v>
      </c>
    </row>
    <row r="809" spans="1:60" ht="17.45" customHeight="1" x14ac:dyDescent="0.25">
      <c r="A809" s="257">
        <f t="shared" si="646"/>
        <v>3</v>
      </c>
      <c r="B809" s="257">
        <f t="shared" si="647"/>
        <v>2020</v>
      </c>
      <c r="C809" s="435">
        <f t="shared" si="649"/>
        <v>43905</v>
      </c>
      <c r="D809" s="434"/>
      <c r="E809" s="436">
        <v>0.47570000000000001</v>
      </c>
      <c r="F809" s="437"/>
      <c r="G809" s="438">
        <v>1.157</v>
      </c>
      <c r="H809" s="439"/>
      <c r="I809" s="434"/>
      <c r="J809" s="436">
        <v>0.18529999999999999</v>
      </c>
      <c r="K809" s="437"/>
      <c r="L809" s="436">
        <v>0.36820000000000003</v>
      </c>
      <c r="M809" s="440">
        <f t="shared" si="685"/>
        <v>0.47570000000000001</v>
      </c>
      <c r="N809" s="440">
        <f t="shared" si="686"/>
        <v>1.157</v>
      </c>
      <c r="O809" s="440">
        <f t="shared" si="687"/>
        <v>0.18529999999999999</v>
      </c>
      <c r="P809" s="440">
        <f t="shared" si="688"/>
        <v>0.36820000000000003</v>
      </c>
      <c r="Q809" s="442">
        <f t="shared" si="689"/>
        <v>0.54654999999999998</v>
      </c>
      <c r="R809" s="442"/>
      <c r="S809" s="443">
        <f>IF(Q809&gt;=1,1,0)</f>
        <v>0</v>
      </c>
      <c r="T809" s="443">
        <f t="shared" si="681"/>
        <v>0</v>
      </c>
      <c r="BG809" s="311">
        <f>IF(Q809&gt;=2,1,0)</f>
        <v>0</v>
      </c>
      <c r="BH809" s="311">
        <f t="shared" si="625"/>
        <v>0</v>
      </c>
    </row>
    <row r="810" spans="1:60" ht="17.45" customHeight="1" x14ac:dyDescent="0.25">
      <c r="A810" s="257">
        <f t="shared" si="646"/>
        <v>3</v>
      </c>
      <c r="B810" s="257">
        <f t="shared" si="647"/>
        <v>2020</v>
      </c>
      <c r="C810" s="8">
        <f t="shared" si="649"/>
        <v>43906</v>
      </c>
      <c r="D810" s="260">
        <v>0.46629999999999999</v>
      </c>
      <c r="E810" s="261"/>
      <c r="F810" s="263"/>
      <c r="G810" s="262"/>
      <c r="H810" s="285">
        <v>0.40289999999999998</v>
      </c>
      <c r="I810" s="260">
        <v>0.39479999999999998</v>
      </c>
      <c r="J810" s="261"/>
      <c r="K810" s="263">
        <v>0.85040000000000004</v>
      </c>
      <c r="L810" s="261"/>
      <c r="M810" s="293">
        <f t="shared" si="685"/>
        <v>0.46629999999999999</v>
      </c>
      <c r="N810" s="293">
        <f t="shared" si="686"/>
        <v>0.40289999999999998</v>
      </c>
      <c r="O810" s="293">
        <f t="shared" si="687"/>
        <v>0.39479999999999998</v>
      </c>
      <c r="P810" s="293">
        <f t="shared" si="688"/>
        <v>0.85040000000000004</v>
      </c>
      <c r="Q810" s="257"/>
      <c r="R810" s="265">
        <f t="shared" ref="R810:R814" si="690">AVERAGE(M810:P810)</f>
        <v>0.52859999999999996</v>
      </c>
      <c r="S810" s="266">
        <f t="shared" ref="S810:S814" si="691">IF(R810&gt;=1,1,0)</f>
        <v>0</v>
      </c>
      <c r="T810" s="266">
        <f t="shared" si="681"/>
        <v>0</v>
      </c>
      <c r="BG810" s="266">
        <f>IF(R810&gt;=2,1,0)</f>
        <v>0</v>
      </c>
      <c r="BH810" s="266">
        <f t="shared" si="625"/>
        <v>0</v>
      </c>
    </row>
    <row r="811" spans="1:60" ht="17.45" customHeight="1" x14ac:dyDescent="0.25">
      <c r="A811" s="257">
        <f t="shared" si="646"/>
        <v>3</v>
      </c>
      <c r="B811" s="257">
        <f t="shared" si="647"/>
        <v>2020</v>
      </c>
      <c r="C811" s="8">
        <f t="shared" si="649"/>
        <v>43907</v>
      </c>
      <c r="D811" s="260"/>
      <c r="E811" s="261">
        <v>2.0720000000000001</v>
      </c>
      <c r="F811" s="263"/>
      <c r="G811" s="262">
        <v>0.46629999999999999</v>
      </c>
      <c r="H811" s="285"/>
      <c r="I811" s="260"/>
      <c r="J811" s="261">
        <v>0.40970000000000001</v>
      </c>
      <c r="K811" s="263"/>
      <c r="L811" s="261">
        <v>0.51929999999999998</v>
      </c>
      <c r="M811" s="293">
        <f t="shared" si="685"/>
        <v>2.0720000000000001</v>
      </c>
      <c r="N811" s="293">
        <f t="shared" si="686"/>
        <v>0.46629999999999999</v>
      </c>
      <c r="O811" s="293">
        <f t="shared" si="687"/>
        <v>0.40970000000000001</v>
      </c>
      <c r="P811" s="293">
        <f t="shared" si="688"/>
        <v>0.51929999999999998</v>
      </c>
      <c r="Q811" s="257"/>
      <c r="R811" s="265">
        <f t="shared" si="690"/>
        <v>0.86682499999999996</v>
      </c>
      <c r="S811" s="266">
        <f t="shared" si="691"/>
        <v>0</v>
      </c>
      <c r="T811" s="266">
        <f t="shared" si="681"/>
        <v>0</v>
      </c>
      <c r="BG811" s="266">
        <f>IF(R811&gt;=2,1,0)</f>
        <v>0</v>
      </c>
      <c r="BH811" s="266">
        <f t="shared" si="625"/>
        <v>0</v>
      </c>
    </row>
    <row r="812" spans="1:60" ht="17.45" customHeight="1" x14ac:dyDescent="0.25">
      <c r="A812" s="257">
        <f t="shared" si="646"/>
        <v>3</v>
      </c>
      <c r="B812" s="257">
        <f t="shared" si="647"/>
        <v>2020</v>
      </c>
      <c r="C812" s="48">
        <f t="shared" si="649"/>
        <v>43908</v>
      </c>
      <c r="D812" s="279">
        <v>0.62890000000000001</v>
      </c>
      <c r="E812" s="280"/>
      <c r="F812" s="282">
        <v>0.62390000000000001</v>
      </c>
      <c r="G812" s="281"/>
      <c r="H812" s="142">
        <v>0.56569999999999998</v>
      </c>
      <c r="I812" s="279">
        <v>0.71020000000000005</v>
      </c>
      <c r="J812" s="280"/>
      <c r="K812" s="282">
        <v>0.69499999999999995</v>
      </c>
      <c r="L812" s="280"/>
      <c r="M812" s="293">
        <f t="shared" ref="M812:M818" si="692">IFERROR(AVERAGE(D812:E812),"")</f>
        <v>0.62890000000000001</v>
      </c>
      <c r="N812" s="293">
        <f t="shared" ref="N812:N818" si="693">IFERROR(AVERAGE(F812:H812),"")</f>
        <v>0.5948</v>
      </c>
      <c r="O812" s="293">
        <f t="shared" ref="O812:O818" si="694">IFERROR(AVERAGE(I812:J812),"")</f>
        <v>0.71020000000000005</v>
      </c>
      <c r="P812" s="293">
        <f t="shared" ref="P812:P818" si="695">IFERROR(AVERAGE(K812:L812),"")</f>
        <v>0.69499999999999995</v>
      </c>
      <c r="Q812" s="257"/>
      <c r="R812" s="265">
        <f t="shared" si="690"/>
        <v>0.65722499999999995</v>
      </c>
      <c r="S812" s="266">
        <f t="shared" si="691"/>
        <v>0</v>
      </c>
      <c r="T812" s="266">
        <f t="shared" si="681"/>
        <v>0</v>
      </c>
      <c r="BG812" s="266">
        <f>IF(R812&gt;=2,1,0)</f>
        <v>0</v>
      </c>
      <c r="BH812" s="266">
        <f t="shared" si="625"/>
        <v>0</v>
      </c>
    </row>
    <row r="813" spans="1:60" ht="17.45" customHeight="1" x14ac:dyDescent="0.25">
      <c r="A813" s="257">
        <f t="shared" si="646"/>
        <v>3</v>
      </c>
      <c r="B813" s="257">
        <f t="shared" si="647"/>
        <v>2020</v>
      </c>
      <c r="C813" s="8">
        <f t="shared" si="649"/>
        <v>43909</v>
      </c>
      <c r="D813" s="252"/>
      <c r="E813" s="253">
        <v>0.30349999999999999</v>
      </c>
      <c r="F813" s="255"/>
      <c r="G813" s="254">
        <v>0.43769999999999998</v>
      </c>
      <c r="H813" s="114"/>
      <c r="I813" s="252"/>
      <c r="J813" s="253">
        <v>0.3654</v>
      </c>
      <c r="K813" s="255"/>
      <c r="L813" s="253">
        <v>0.39729999999999999</v>
      </c>
      <c r="M813" s="293">
        <f t="shared" si="692"/>
        <v>0.30349999999999999</v>
      </c>
      <c r="N813" s="293">
        <f t="shared" si="693"/>
        <v>0.43769999999999998</v>
      </c>
      <c r="O813" s="293">
        <f t="shared" si="694"/>
        <v>0.3654</v>
      </c>
      <c r="P813" s="293">
        <f t="shared" si="695"/>
        <v>0.39729999999999999</v>
      </c>
      <c r="Q813" s="257"/>
      <c r="R813" s="265">
        <f t="shared" si="690"/>
        <v>0.375975</v>
      </c>
      <c r="S813" s="266">
        <f t="shared" si="691"/>
        <v>0</v>
      </c>
      <c r="T813" s="266">
        <f t="shared" si="681"/>
        <v>0</v>
      </c>
      <c r="BG813" s="266">
        <f>IF(R813&gt;=2,1,0)</f>
        <v>0</v>
      </c>
      <c r="BH813" s="266">
        <f t="shared" si="625"/>
        <v>0</v>
      </c>
    </row>
    <row r="814" spans="1:60" ht="17.45" customHeight="1" x14ac:dyDescent="0.25">
      <c r="A814" s="257">
        <f t="shared" si="646"/>
        <v>3</v>
      </c>
      <c r="B814" s="257">
        <f t="shared" si="647"/>
        <v>2020</v>
      </c>
      <c r="C814" s="8">
        <f t="shared" si="649"/>
        <v>43910</v>
      </c>
      <c r="D814" s="252">
        <v>0.38829999999999998</v>
      </c>
      <c r="E814" s="253"/>
      <c r="F814" s="255">
        <v>0.32950000000000002</v>
      </c>
      <c r="G814" s="254"/>
      <c r="H814" s="114"/>
      <c r="I814" s="252">
        <v>0.3745</v>
      </c>
      <c r="J814" s="253"/>
      <c r="K814" s="255">
        <v>0.3795</v>
      </c>
      <c r="L814" s="253"/>
      <c r="M814" s="293">
        <f t="shared" si="692"/>
        <v>0.38829999999999998</v>
      </c>
      <c r="N814" s="293">
        <f t="shared" si="693"/>
        <v>0.32950000000000002</v>
      </c>
      <c r="O814" s="293">
        <f t="shared" si="694"/>
        <v>0.3745</v>
      </c>
      <c r="P814" s="293">
        <f t="shared" si="695"/>
        <v>0.3795</v>
      </c>
      <c r="Q814" s="257"/>
      <c r="R814" s="265">
        <f t="shared" si="690"/>
        <v>0.36795</v>
      </c>
      <c r="S814" s="266">
        <f t="shared" si="691"/>
        <v>0</v>
      </c>
      <c r="T814" s="266">
        <f t="shared" si="681"/>
        <v>0</v>
      </c>
      <c r="BG814" s="266">
        <f>IF(R814&gt;=2,1,0)</f>
        <v>0</v>
      </c>
      <c r="BH814" s="266">
        <f t="shared" si="625"/>
        <v>0</v>
      </c>
    </row>
    <row r="815" spans="1:60" ht="17.45" customHeight="1" x14ac:dyDescent="0.25">
      <c r="A815" s="257">
        <f t="shared" si="646"/>
        <v>3</v>
      </c>
      <c r="B815" s="257">
        <f t="shared" si="647"/>
        <v>2020</v>
      </c>
      <c r="C815" s="435">
        <f t="shared" si="649"/>
        <v>43911</v>
      </c>
      <c r="D815" s="448"/>
      <c r="E815" s="449">
        <v>0.41189999999999999</v>
      </c>
      <c r="F815" s="451"/>
      <c r="G815" s="450">
        <v>0.52370000000000005</v>
      </c>
      <c r="H815" s="452"/>
      <c r="I815" s="448"/>
      <c r="J815" s="449">
        <v>0.3221</v>
      </c>
      <c r="K815" s="451"/>
      <c r="L815" s="449">
        <v>0.5776</v>
      </c>
      <c r="M815" s="440">
        <f t="shared" si="692"/>
        <v>0.41189999999999999</v>
      </c>
      <c r="N815" s="440">
        <f t="shared" si="693"/>
        <v>0.52370000000000005</v>
      </c>
      <c r="O815" s="440">
        <f t="shared" si="694"/>
        <v>0.3221</v>
      </c>
      <c r="P815" s="440">
        <f t="shared" si="695"/>
        <v>0.5776</v>
      </c>
      <c r="Q815" s="442">
        <f t="shared" ref="Q815:Q816" si="696">AVERAGE(M815:P815)</f>
        <v>0.45882500000000004</v>
      </c>
      <c r="R815" s="442"/>
      <c r="S815" s="443">
        <f>IF(Q815&gt;=1,1,0)</f>
        <v>0</v>
      </c>
      <c r="T815" s="443">
        <f t="shared" si="681"/>
        <v>0</v>
      </c>
      <c r="BG815" s="311">
        <f>IF(Q815&gt;=2,1,0)</f>
        <v>0</v>
      </c>
      <c r="BH815" s="311">
        <f t="shared" si="625"/>
        <v>0</v>
      </c>
    </row>
    <row r="816" spans="1:60" ht="17.45" customHeight="1" x14ac:dyDescent="0.25">
      <c r="A816" s="257">
        <f t="shared" si="646"/>
        <v>3</v>
      </c>
      <c r="B816" s="257">
        <f t="shared" si="647"/>
        <v>2020</v>
      </c>
      <c r="C816" s="435">
        <f t="shared" si="649"/>
        <v>43912</v>
      </c>
      <c r="D816" s="448">
        <v>0.41599999999999998</v>
      </c>
      <c r="E816" s="449"/>
      <c r="F816" s="451"/>
      <c r="G816" s="450"/>
      <c r="H816" s="452">
        <v>0.35620000000000002</v>
      </c>
      <c r="I816" s="448">
        <v>0.28949999999999998</v>
      </c>
      <c r="J816" s="449"/>
      <c r="K816" s="451">
        <v>0.43219999999999997</v>
      </c>
      <c r="L816" s="449"/>
      <c r="M816" s="440">
        <f t="shared" si="692"/>
        <v>0.41599999999999998</v>
      </c>
      <c r="N816" s="440">
        <f t="shared" si="693"/>
        <v>0.35620000000000002</v>
      </c>
      <c r="O816" s="440">
        <f t="shared" si="694"/>
        <v>0.28949999999999998</v>
      </c>
      <c r="P816" s="440">
        <f t="shared" si="695"/>
        <v>0.43219999999999997</v>
      </c>
      <c r="Q816" s="442">
        <f t="shared" si="696"/>
        <v>0.373475</v>
      </c>
      <c r="R816" s="442"/>
      <c r="S816" s="443">
        <f>IF(Q816&gt;=1,1,0)</f>
        <v>0</v>
      </c>
      <c r="T816" s="443">
        <f t="shared" si="681"/>
        <v>0</v>
      </c>
      <c r="BG816" s="311">
        <f>IF(Q816&gt;=2,1,0)</f>
        <v>0</v>
      </c>
      <c r="BH816" s="311">
        <f t="shared" si="625"/>
        <v>0</v>
      </c>
    </row>
    <row r="817" spans="1:60" ht="17.45" customHeight="1" x14ac:dyDescent="0.25">
      <c r="A817" s="257">
        <f t="shared" si="646"/>
        <v>3</v>
      </c>
      <c r="B817" s="257">
        <f t="shared" si="647"/>
        <v>2020</v>
      </c>
      <c r="C817" s="8">
        <f t="shared" si="649"/>
        <v>43913</v>
      </c>
      <c r="D817" s="252"/>
      <c r="E817" s="253">
        <v>0.47670000000000001</v>
      </c>
      <c r="F817" s="255"/>
      <c r="G817" s="254">
        <v>0.73909999999999998</v>
      </c>
      <c r="H817" s="114"/>
      <c r="I817" s="252"/>
      <c r="J817" s="253">
        <v>0.2424</v>
      </c>
      <c r="K817" s="255"/>
      <c r="L817" s="253">
        <v>0.34449999999999997</v>
      </c>
      <c r="M817" s="293">
        <f t="shared" si="692"/>
        <v>0.47670000000000001</v>
      </c>
      <c r="N817" s="293">
        <f t="shared" si="693"/>
        <v>0.73909999999999998</v>
      </c>
      <c r="O817" s="293">
        <f t="shared" si="694"/>
        <v>0.2424</v>
      </c>
      <c r="P817" s="293">
        <f t="shared" si="695"/>
        <v>0.34449999999999997</v>
      </c>
      <c r="Q817" s="257"/>
      <c r="R817" s="265">
        <f t="shared" ref="R817:R821" si="697">AVERAGE(M817:P817)</f>
        <v>0.45067499999999999</v>
      </c>
      <c r="S817" s="266">
        <f t="shared" ref="S817:S821" si="698">IF(R817&gt;=1,1,0)</f>
        <v>0</v>
      </c>
      <c r="T817" s="266">
        <f t="shared" si="681"/>
        <v>0</v>
      </c>
      <c r="BG817" s="266">
        <f>IF(R817&gt;=2,1,0)</f>
        <v>0</v>
      </c>
      <c r="BH817" s="266">
        <f t="shared" si="625"/>
        <v>0</v>
      </c>
    </row>
    <row r="818" spans="1:60" ht="17.45" customHeight="1" x14ac:dyDescent="0.25">
      <c r="A818" s="257">
        <f t="shared" si="646"/>
        <v>3</v>
      </c>
      <c r="B818" s="257">
        <f t="shared" si="647"/>
        <v>2020</v>
      </c>
      <c r="C818" s="48">
        <f t="shared" si="649"/>
        <v>43914</v>
      </c>
      <c r="D818" s="279">
        <v>0.56000000000000005</v>
      </c>
      <c r="E818" s="280"/>
      <c r="F818" s="282">
        <v>0.52380000000000004</v>
      </c>
      <c r="G818" s="281"/>
      <c r="H818" s="142">
        <v>0.48580000000000001</v>
      </c>
      <c r="I818" s="279">
        <v>0.53320000000000001</v>
      </c>
      <c r="J818" s="280"/>
      <c r="K818" s="282">
        <v>0.50629999999999997</v>
      </c>
      <c r="L818" s="280"/>
      <c r="M818" s="293">
        <f t="shared" si="692"/>
        <v>0.56000000000000005</v>
      </c>
      <c r="N818" s="293">
        <f t="shared" si="693"/>
        <v>0.50480000000000003</v>
      </c>
      <c r="O818" s="293">
        <f t="shared" si="694"/>
        <v>0.53320000000000001</v>
      </c>
      <c r="P818" s="293">
        <f t="shared" si="695"/>
        <v>0.50629999999999997</v>
      </c>
      <c r="Q818" s="257"/>
      <c r="R818" s="265">
        <f t="shared" si="697"/>
        <v>0.52607499999999996</v>
      </c>
      <c r="S818" s="266">
        <f t="shared" si="698"/>
        <v>0</v>
      </c>
      <c r="T818" s="266">
        <f t="shared" si="681"/>
        <v>0</v>
      </c>
      <c r="BG818" s="266">
        <f>IF(R818&gt;=2,1,0)</f>
        <v>0</v>
      </c>
      <c r="BH818" s="266">
        <f t="shared" si="625"/>
        <v>0</v>
      </c>
    </row>
    <row r="819" spans="1:60" ht="17.45" customHeight="1" x14ac:dyDescent="0.25">
      <c r="A819" s="257">
        <f t="shared" si="646"/>
        <v>3</v>
      </c>
      <c r="B819" s="257">
        <f t="shared" si="647"/>
        <v>2020</v>
      </c>
      <c r="C819" s="8">
        <f t="shared" si="649"/>
        <v>43915</v>
      </c>
      <c r="D819" s="252"/>
      <c r="E819" s="253">
        <v>0.4294</v>
      </c>
      <c r="F819" s="255"/>
      <c r="G819" s="254">
        <v>0.46920000000000001</v>
      </c>
      <c r="H819" s="114"/>
      <c r="I819" s="252"/>
      <c r="J819" s="253">
        <v>0.37230000000000002</v>
      </c>
      <c r="K819" s="255"/>
      <c r="L819" s="253">
        <v>0.4173</v>
      </c>
      <c r="M819" s="293">
        <f t="shared" ref="M819:M830" si="699">IFERROR(AVERAGE(D819:E819),"")</f>
        <v>0.4294</v>
      </c>
      <c r="N819" s="293">
        <f t="shared" ref="N819:N830" si="700">IFERROR(AVERAGE(F819:H819),"")</f>
        <v>0.46920000000000001</v>
      </c>
      <c r="O819" s="293">
        <f t="shared" ref="O819:O830" si="701">IFERROR(AVERAGE(I819:J819),"")</f>
        <v>0.37230000000000002</v>
      </c>
      <c r="P819" s="293">
        <f t="shared" ref="P819:P830" si="702">IFERROR(AVERAGE(K819:L819),"")</f>
        <v>0.4173</v>
      </c>
      <c r="Q819" s="257"/>
      <c r="R819" s="265">
        <f t="shared" si="697"/>
        <v>0.42205000000000004</v>
      </c>
      <c r="S819" s="266">
        <f t="shared" si="698"/>
        <v>0</v>
      </c>
      <c r="T819" s="266">
        <f t="shared" si="681"/>
        <v>0</v>
      </c>
      <c r="BG819" s="266">
        <f>IF(R819&gt;=2,1,0)</f>
        <v>0</v>
      </c>
      <c r="BH819" s="266">
        <f t="shared" si="625"/>
        <v>0</v>
      </c>
    </row>
    <row r="820" spans="1:60" ht="17.45" customHeight="1" x14ac:dyDescent="0.25">
      <c r="A820" s="257">
        <f t="shared" si="646"/>
        <v>3</v>
      </c>
      <c r="B820" s="257">
        <f t="shared" si="647"/>
        <v>2020</v>
      </c>
      <c r="C820" s="8">
        <f t="shared" si="649"/>
        <v>43916</v>
      </c>
      <c r="D820" s="252">
        <v>0.377</v>
      </c>
      <c r="E820" s="253"/>
      <c r="F820" s="255">
        <v>0.47449999999999998</v>
      </c>
      <c r="G820" s="254"/>
      <c r="H820" s="114"/>
      <c r="I820" s="252">
        <v>0.44829999999999998</v>
      </c>
      <c r="J820" s="253"/>
      <c r="K820" s="255">
        <v>0.4894</v>
      </c>
      <c r="L820" s="253"/>
      <c r="M820" s="293">
        <f t="shared" si="699"/>
        <v>0.377</v>
      </c>
      <c r="N820" s="293">
        <f t="shared" si="700"/>
        <v>0.47449999999999998</v>
      </c>
      <c r="O820" s="293">
        <f t="shared" si="701"/>
        <v>0.44829999999999998</v>
      </c>
      <c r="P820" s="293">
        <f t="shared" si="702"/>
        <v>0.4894</v>
      </c>
      <c r="Q820" s="257"/>
      <c r="R820" s="265">
        <f t="shared" si="697"/>
        <v>0.44729999999999998</v>
      </c>
      <c r="S820" s="266">
        <f t="shared" si="698"/>
        <v>0</v>
      </c>
      <c r="T820" s="266">
        <f t="shared" si="681"/>
        <v>0</v>
      </c>
      <c r="BG820" s="266">
        <f>IF(R820&gt;=2,1,0)</f>
        <v>0</v>
      </c>
      <c r="BH820" s="266">
        <f t="shared" si="625"/>
        <v>0</v>
      </c>
    </row>
    <row r="821" spans="1:60" ht="17.45" customHeight="1" x14ac:dyDescent="0.25">
      <c r="A821" s="257">
        <f t="shared" si="646"/>
        <v>3</v>
      </c>
      <c r="B821" s="257">
        <f t="shared" si="647"/>
        <v>2020</v>
      </c>
      <c r="C821" s="8">
        <f t="shared" si="649"/>
        <v>43917</v>
      </c>
      <c r="D821" s="252"/>
      <c r="E821" s="253">
        <v>0.51580000000000004</v>
      </c>
      <c r="F821" s="255"/>
      <c r="G821" s="254">
        <v>0.45789999999999997</v>
      </c>
      <c r="H821" s="114"/>
      <c r="I821" s="252"/>
      <c r="J821" s="253">
        <v>0.53380000000000005</v>
      </c>
      <c r="K821" s="255"/>
      <c r="L821" s="253">
        <v>0.55989999999999995</v>
      </c>
      <c r="M821" s="293">
        <f t="shared" si="699"/>
        <v>0.51580000000000004</v>
      </c>
      <c r="N821" s="293">
        <f t="shared" si="700"/>
        <v>0.45789999999999997</v>
      </c>
      <c r="O821" s="293">
        <f t="shared" si="701"/>
        <v>0.53380000000000005</v>
      </c>
      <c r="P821" s="293">
        <f t="shared" si="702"/>
        <v>0.55989999999999995</v>
      </c>
      <c r="Q821" s="257"/>
      <c r="R821" s="265">
        <f t="shared" si="697"/>
        <v>0.51685000000000003</v>
      </c>
      <c r="S821" s="266">
        <f t="shared" si="698"/>
        <v>0</v>
      </c>
      <c r="T821" s="266">
        <f t="shared" si="681"/>
        <v>0</v>
      </c>
      <c r="BG821" s="266">
        <f>IF(R821&gt;=2,1,0)</f>
        <v>0</v>
      </c>
      <c r="BH821" s="266">
        <f t="shared" si="625"/>
        <v>0</v>
      </c>
    </row>
    <row r="822" spans="1:60" ht="17.45" customHeight="1" thickBot="1" x14ac:dyDescent="0.3">
      <c r="A822" s="257">
        <f t="shared" si="646"/>
        <v>3</v>
      </c>
      <c r="B822" s="257">
        <f t="shared" si="647"/>
        <v>2020</v>
      </c>
      <c r="C822" s="435">
        <f t="shared" si="649"/>
        <v>43918</v>
      </c>
      <c r="D822" s="448">
        <v>0.55079999999999996</v>
      </c>
      <c r="E822" s="449"/>
      <c r="F822" s="451"/>
      <c r="G822" s="450"/>
      <c r="H822" s="452">
        <v>0.60609999999999997</v>
      </c>
      <c r="I822" s="448">
        <v>0.53159999999999996</v>
      </c>
      <c r="J822" s="449"/>
      <c r="K822" s="451">
        <v>0.5756</v>
      </c>
      <c r="L822" s="449"/>
      <c r="M822" s="440">
        <f t="shared" si="699"/>
        <v>0.55079999999999996</v>
      </c>
      <c r="N822" s="440">
        <f t="shared" si="700"/>
        <v>0.60609999999999997</v>
      </c>
      <c r="O822" s="440">
        <f t="shared" si="701"/>
        <v>0.53159999999999996</v>
      </c>
      <c r="P822" s="440">
        <f t="shared" si="702"/>
        <v>0.5756</v>
      </c>
      <c r="Q822" s="442">
        <f t="shared" ref="Q822:Q823" si="703">AVERAGE(M822:P822)</f>
        <v>0.566025</v>
      </c>
      <c r="R822" s="442"/>
      <c r="S822" s="443">
        <f>IF(Q822&gt;=1,1,0)</f>
        <v>0</v>
      </c>
      <c r="T822" s="443">
        <f t="shared" si="681"/>
        <v>0</v>
      </c>
      <c r="BG822" s="311">
        <f>IF(Q822&gt;=2,1,0)</f>
        <v>0</v>
      </c>
      <c r="BH822" s="311">
        <f t="shared" ref="BH822:BH885" si="704">IF(BG822=0,0,BG822+BH821)</f>
        <v>0</v>
      </c>
    </row>
    <row r="823" spans="1:60" ht="17.45" customHeight="1" thickBot="1" x14ac:dyDescent="0.3">
      <c r="A823" s="257">
        <f t="shared" si="646"/>
        <v>3</v>
      </c>
      <c r="B823" s="257">
        <f t="shared" si="647"/>
        <v>2020</v>
      </c>
      <c r="C823" s="435">
        <f t="shared" si="649"/>
        <v>43919</v>
      </c>
      <c r="D823" s="448"/>
      <c r="E823" s="449">
        <v>0.61009999999999998</v>
      </c>
      <c r="F823" s="451"/>
      <c r="G823" s="450">
        <v>0.59450000000000003</v>
      </c>
      <c r="H823" s="452"/>
      <c r="I823" s="448"/>
      <c r="J823" s="449">
        <v>0.46850000000000003</v>
      </c>
      <c r="K823" s="451"/>
      <c r="L823" s="449">
        <v>0.5242</v>
      </c>
      <c r="M823" s="440">
        <f t="shared" si="699"/>
        <v>0.61009999999999998</v>
      </c>
      <c r="N823" s="440">
        <f t="shared" si="700"/>
        <v>0.59450000000000003</v>
      </c>
      <c r="O823" s="440">
        <f t="shared" si="701"/>
        <v>0.46850000000000003</v>
      </c>
      <c r="P823" s="440">
        <f t="shared" si="702"/>
        <v>0.5242</v>
      </c>
      <c r="Q823" s="442">
        <f t="shared" si="703"/>
        <v>0.54932500000000006</v>
      </c>
      <c r="R823" s="442"/>
      <c r="S823" s="443">
        <f>IF(Q823&gt;=1,1,0)</f>
        <v>0</v>
      </c>
      <c r="T823" s="443">
        <f t="shared" si="681"/>
        <v>0</v>
      </c>
      <c r="U823" s="313" t="s">
        <v>65</v>
      </c>
      <c r="V823" s="299">
        <v>2020</v>
      </c>
      <c r="W823" s="300"/>
      <c r="X823" s="300"/>
      <c r="Y823" s="300"/>
      <c r="BG823" s="311">
        <f>IF(Q823&gt;=2,1,0)</f>
        <v>0</v>
      </c>
      <c r="BH823" s="311">
        <f t="shared" si="704"/>
        <v>0</v>
      </c>
    </row>
    <row r="824" spans="1:60" ht="17.45" customHeight="1" x14ac:dyDescent="0.25">
      <c r="A824" s="257">
        <f t="shared" ref="A824:A887" si="705">IF(ISNUMBER(C824),MONTH(C824),"")</f>
        <v>3</v>
      </c>
      <c r="B824" s="257">
        <f t="shared" ref="B824:B887" si="706">IF(ISNUMBER(C824),YEAR(C824),"")</f>
        <v>2020</v>
      </c>
      <c r="C824" s="48">
        <f t="shared" si="649"/>
        <v>43920</v>
      </c>
      <c r="D824" s="279">
        <v>0.67379999999999995</v>
      </c>
      <c r="E824" s="280"/>
      <c r="F824" s="282">
        <v>0.6865</v>
      </c>
      <c r="G824" s="281"/>
      <c r="H824" s="142">
        <v>0.69979999999999998</v>
      </c>
      <c r="I824" s="279">
        <v>0.79920000000000002</v>
      </c>
      <c r="J824" s="280"/>
      <c r="K824" s="282">
        <v>0.74719999999999998</v>
      </c>
      <c r="L824" s="280"/>
      <c r="M824" s="293">
        <f t="shared" si="699"/>
        <v>0.67379999999999995</v>
      </c>
      <c r="N824" s="293">
        <f t="shared" si="700"/>
        <v>0.69314999999999993</v>
      </c>
      <c r="O824" s="293">
        <f t="shared" si="701"/>
        <v>0.79920000000000002</v>
      </c>
      <c r="P824" s="293">
        <f t="shared" si="702"/>
        <v>0.74719999999999998</v>
      </c>
      <c r="Q824" s="257"/>
      <c r="R824" s="265">
        <f t="shared" ref="R824:R828" si="707">AVERAGE(M824:P824)</f>
        <v>0.72833749999999997</v>
      </c>
      <c r="S824" s="266">
        <f t="shared" ref="S824:S828" si="708">IF(R824&gt;=1,1,0)</f>
        <v>0</v>
      </c>
      <c r="T824" s="266">
        <f t="shared" si="681"/>
        <v>0</v>
      </c>
      <c r="U824" s="301" t="s">
        <v>35</v>
      </c>
      <c r="V824" s="301" t="s">
        <v>1</v>
      </c>
      <c r="W824" s="301" t="s">
        <v>2</v>
      </c>
      <c r="X824" s="301" t="s">
        <v>9</v>
      </c>
      <c r="Y824" s="301" t="s">
        <v>12</v>
      </c>
      <c r="BG824" s="266">
        <f>IF(R824&gt;=2,1,0)</f>
        <v>0</v>
      </c>
      <c r="BH824" s="266">
        <f t="shared" si="704"/>
        <v>0</v>
      </c>
    </row>
    <row r="825" spans="1:60" ht="17.45" customHeight="1" x14ac:dyDescent="0.25">
      <c r="A825" s="257">
        <f t="shared" si="705"/>
        <v>3</v>
      </c>
      <c r="B825" s="257">
        <f t="shared" si="706"/>
        <v>2020</v>
      </c>
      <c r="C825" s="8">
        <f t="shared" si="649"/>
        <v>43921</v>
      </c>
      <c r="D825" s="252"/>
      <c r="E825" s="253">
        <v>1.0309999999999999</v>
      </c>
      <c r="F825" s="255"/>
      <c r="G825" s="254">
        <v>1.151</v>
      </c>
      <c r="H825" s="114"/>
      <c r="I825" s="252"/>
      <c r="J825" s="253">
        <v>1.129</v>
      </c>
      <c r="K825" s="255"/>
      <c r="L825" s="253">
        <v>1.0720000000000001</v>
      </c>
      <c r="M825" s="293">
        <f t="shared" si="699"/>
        <v>1.0309999999999999</v>
      </c>
      <c r="N825" s="293">
        <f t="shared" si="700"/>
        <v>1.151</v>
      </c>
      <c r="O825" s="293">
        <f t="shared" si="701"/>
        <v>1.129</v>
      </c>
      <c r="P825" s="293">
        <f t="shared" si="702"/>
        <v>1.0720000000000001</v>
      </c>
      <c r="Q825" s="257"/>
      <c r="R825" s="265">
        <f t="shared" si="707"/>
        <v>1.09575</v>
      </c>
      <c r="S825" s="266">
        <f t="shared" si="708"/>
        <v>1</v>
      </c>
      <c r="T825" s="266">
        <f t="shared" si="681"/>
        <v>1</v>
      </c>
      <c r="U825" s="302" t="s">
        <v>58</v>
      </c>
      <c r="V825" s="303">
        <f>AVERAGE(D795:E825)</f>
        <v>0.59493870967741924</v>
      </c>
      <c r="W825" s="303">
        <f>AVERAGE(F795:H825)</f>
        <v>0.61849999999999994</v>
      </c>
      <c r="X825" s="303">
        <f>AVERAGE(I795:J825)</f>
        <v>0.5258096774193548</v>
      </c>
      <c r="Y825" s="303">
        <f>AVERAGE(K795:L825)</f>
        <v>0.58219354838709669</v>
      </c>
      <c r="BG825" s="266">
        <f>IF(R825&gt;=2,1,0)</f>
        <v>0</v>
      </c>
      <c r="BH825" s="266">
        <f t="shared" si="704"/>
        <v>0</v>
      </c>
    </row>
    <row r="826" spans="1:60" ht="17.45" customHeight="1" x14ac:dyDescent="0.25">
      <c r="A826" s="257">
        <f t="shared" si="705"/>
        <v>4</v>
      </c>
      <c r="B826" s="257">
        <f t="shared" si="706"/>
        <v>2020</v>
      </c>
      <c r="C826" s="8">
        <f t="shared" si="649"/>
        <v>43922</v>
      </c>
      <c r="D826" s="252">
        <v>0.88500000000000001</v>
      </c>
      <c r="E826" s="253"/>
      <c r="F826" s="255">
        <v>0.71750000000000003</v>
      </c>
      <c r="G826" s="254"/>
      <c r="H826" s="114"/>
      <c r="I826" s="252">
        <v>0.80389999999999995</v>
      </c>
      <c r="J826" s="253"/>
      <c r="K826" s="255">
        <v>0.79239999999999999</v>
      </c>
      <c r="L826" s="253"/>
      <c r="M826" s="293">
        <f t="shared" si="699"/>
        <v>0.88500000000000001</v>
      </c>
      <c r="N826" s="293">
        <f t="shared" si="700"/>
        <v>0.71750000000000003</v>
      </c>
      <c r="O826" s="293">
        <f t="shared" si="701"/>
        <v>0.80389999999999995</v>
      </c>
      <c r="P826" s="293">
        <f t="shared" si="702"/>
        <v>0.79239999999999999</v>
      </c>
      <c r="Q826" s="257"/>
      <c r="R826" s="265">
        <f t="shared" si="707"/>
        <v>0.79970000000000008</v>
      </c>
      <c r="S826" s="266">
        <f t="shared" si="708"/>
        <v>0</v>
      </c>
      <c r="T826" s="266">
        <f t="shared" si="681"/>
        <v>0</v>
      </c>
      <c r="U826" s="302" t="s">
        <v>59</v>
      </c>
      <c r="V826" s="303">
        <f>MAX(D795:E825)</f>
        <v>2.0720000000000001</v>
      </c>
      <c r="W826" s="303">
        <f>MAX(F795:H825)</f>
        <v>1.1579999999999999</v>
      </c>
      <c r="X826" s="303">
        <f>MAX(I795:J825)</f>
        <v>1.129</v>
      </c>
      <c r="Y826" s="303">
        <f>MAX(K795:L825)</f>
        <v>1.0720000000000001</v>
      </c>
      <c r="BG826" s="266">
        <f>IF(R826&gt;=2,1,0)</f>
        <v>0</v>
      </c>
      <c r="BH826" s="266">
        <f t="shared" si="704"/>
        <v>0</v>
      </c>
    </row>
    <row r="827" spans="1:60" ht="17.45" customHeight="1" thickBot="1" x14ac:dyDescent="0.3">
      <c r="A827" s="257">
        <f t="shared" si="705"/>
        <v>4</v>
      </c>
      <c r="B827" s="257">
        <f t="shared" si="706"/>
        <v>2020</v>
      </c>
      <c r="C827" s="8">
        <f t="shared" si="649"/>
        <v>43923</v>
      </c>
      <c r="D827" s="252"/>
      <c r="E827" s="253">
        <v>0.52470000000000006</v>
      </c>
      <c r="F827" s="255"/>
      <c r="G827" s="254">
        <v>0.5484</v>
      </c>
      <c r="H827" s="114"/>
      <c r="I827" s="252"/>
      <c r="J827" s="253">
        <v>0.47120000000000001</v>
      </c>
      <c r="K827" s="255"/>
      <c r="L827" s="253">
        <v>0.62870000000000004</v>
      </c>
      <c r="M827" s="293">
        <f t="shared" si="699"/>
        <v>0.52470000000000006</v>
      </c>
      <c r="N827" s="293">
        <f t="shared" si="700"/>
        <v>0.5484</v>
      </c>
      <c r="O827" s="293">
        <f t="shared" si="701"/>
        <v>0.47120000000000001</v>
      </c>
      <c r="P827" s="293">
        <f t="shared" si="702"/>
        <v>0.62870000000000004</v>
      </c>
      <c r="Q827" s="257"/>
      <c r="R827" s="265">
        <f t="shared" si="707"/>
        <v>0.54325000000000001</v>
      </c>
      <c r="S827" s="266">
        <f t="shared" si="708"/>
        <v>0</v>
      </c>
      <c r="T827" s="266">
        <f t="shared" si="681"/>
        <v>0</v>
      </c>
      <c r="U827" s="304" t="s">
        <v>126</v>
      </c>
      <c r="V827" s="305">
        <f>COUNTIF(D795:E825,"&gt;=2.5")</f>
        <v>0</v>
      </c>
      <c r="W827" s="305">
        <f>COUNTIF(F795:H825,"&gt;=2.5")</f>
        <v>0</v>
      </c>
      <c r="X827" s="305">
        <f>COUNTIF(I795:J825,"&gt;=2.5")</f>
        <v>0</v>
      </c>
      <c r="Y827" s="305">
        <f>COUNTIF(K795:L825,"&gt;=2.5")</f>
        <v>0</v>
      </c>
      <c r="BG827" s="266">
        <f>IF(R827&gt;=2,1,0)</f>
        <v>0</v>
      </c>
      <c r="BH827" s="266">
        <f t="shared" si="704"/>
        <v>0</v>
      </c>
    </row>
    <row r="828" spans="1:60" ht="17.45" customHeight="1" thickBot="1" x14ac:dyDescent="0.3">
      <c r="A828" s="257">
        <f t="shared" si="705"/>
        <v>4</v>
      </c>
      <c r="B828" s="257">
        <f t="shared" si="706"/>
        <v>2020</v>
      </c>
      <c r="C828" s="8">
        <f t="shared" si="649"/>
        <v>43924</v>
      </c>
      <c r="D828" s="252">
        <v>0.6482</v>
      </c>
      <c r="E828" s="253"/>
      <c r="F828" s="255"/>
      <c r="G828" s="254"/>
      <c r="H828" s="114">
        <v>0.8468</v>
      </c>
      <c r="I828" s="252">
        <v>0.64239999999999997</v>
      </c>
      <c r="J828" s="253"/>
      <c r="K828" s="255">
        <v>0.62580000000000002</v>
      </c>
      <c r="L828" s="253"/>
      <c r="M828" s="293">
        <f t="shared" si="699"/>
        <v>0.6482</v>
      </c>
      <c r="N828" s="293">
        <f t="shared" si="700"/>
        <v>0.8468</v>
      </c>
      <c r="O828" s="293">
        <f t="shared" si="701"/>
        <v>0.64239999999999997</v>
      </c>
      <c r="P828" s="293">
        <f t="shared" si="702"/>
        <v>0.62580000000000002</v>
      </c>
      <c r="Q828" s="257"/>
      <c r="R828" s="265">
        <f t="shared" si="707"/>
        <v>0.69079999999999997</v>
      </c>
      <c r="S828" s="266">
        <f t="shared" si="708"/>
        <v>0</v>
      </c>
      <c r="T828" s="266">
        <f t="shared" si="681"/>
        <v>0</v>
      </c>
      <c r="Y828" s="136">
        <f>AVERAGE(V825:Y825)</f>
        <v>0.58036048387096761</v>
      </c>
      <c r="BG828" s="266">
        <f>IF(R828&gt;=2,1,0)</f>
        <v>0</v>
      </c>
      <c r="BH828" s="266">
        <f t="shared" si="704"/>
        <v>0</v>
      </c>
    </row>
    <row r="829" spans="1:60" ht="17.45" customHeight="1" x14ac:dyDescent="0.25">
      <c r="A829" s="257">
        <f t="shared" si="705"/>
        <v>4</v>
      </c>
      <c r="B829" s="257">
        <f t="shared" si="706"/>
        <v>2020</v>
      </c>
      <c r="C829" s="435">
        <f t="shared" si="649"/>
        <v>43925</v>
      </c>
      <c r="D829" s="448"/>
      <c r="E829" s="449">
        <v>0.4909</v>
      </c>
      <c r="F829" s="451"/>
      <c r="G829" s="450">
        <v>0.35770000000000002</v>
      </c>
      <c r="H829" s="452"/>
      <c r="I829" s="448"/>
      <c r="J829" s="449">
        <v>0.2873</v>
      </c>
      <c r="K829" s="451"/>
      <c r="L829" s="449">
        <v>0.41439999999999999</v>
      </c>
      <c r="M829" s="440">
        <f t="shared" si="699"/>
        <v>0.4909</v>
      </c>
      <c r="N829" s="440">
        <f t="shared" si="700"/>
        <v>0.35770000000000002</v>
      </c>
      <c r="O829" s="440">
        <f t="shared" si="701"/>
        <v>0.2873</v>
      </c>
      <c r="P829" s="440">
        <f t="shared" si="702"/>
        <v>0.41439999999999999</v>
      </c>
      <c r="Q829" s="442">
        <f t="shared" ref="Q829:Q830" si="709">AVERAGE(M829:P829)</f>
        <v>0.387575</v>
      </c>
      <c r="R829" s="442"/>
      <c r="S829" s="443">
        <f>IF(Q829&gt;=1,1,0)</f>
        <v>0</v>
      </c>
      <c r="T829" s="443">
        <f t="shared" si="681"/>
        <v>0</v>
      </c>
      <c r="BG829" s="311">
        <f>IF(Q829&gt;=2,1,0)</f>
        <v>0</v>
      </c>
      <c r="BH829" s="311">
        <f t="shared" si="704"/>
        <v>0</v>
      </c>
    </row>
    <row r="830" spans="1:60" ht="17.45" customHeight="1" x14ac:dyDescent="0.25">
      <c r="A830" s="257">
        <f t="shared" si="705"/>
        <v>4</v>
      </c>
      <c r="B830" s="257">
        <f t="shared" si="706"/>
        <v>2020</v>
      </c>
      <c r="C830" s="435">
        <f t="shared" si="649"/>
        <v>43926</v>
      </c>
      <c r="D830" s="448">
        <v>0.2404</v>
      </c>
      <c r="E830" s="449"/>
      <c r="F830" s="451">
        <v>0.1263</v>
      </c>
      <c r="G830" s="450"/>
      <c r="H830" s="452">
        <v>0.1421</v>
      </c>
      <c r="I830" s="448">
        <v>0.1477</v>
      </c>
      <c r="J830" s="449"/>
      <c r="K830" s="451">
        <v>0.33729999999999999</v>
      </c>
      <c r="L830" s="449"/>
      <c r="M830" s="440">
        <f t="shared" si="699"/>
        <v>0.2404</v>
      </c>
      <c r="N830" s="440">
        <f t="shared" si="700"/>
        <v>0.13419999999999999</v>
      </c>
      <c r="O830" s="440">
        <f t="shared" si="701"/>
        <v>0.1477</v>
      </c>
      <c r="P830" s="440">
        <f t="shared" si="702"/>
        <v>0.33729999999999999</v>
      </c>
      <c r="Q830" s="442">
        <f t="shared" si="709"/>
        <v>0.21489999999999998</v>
      </c>
      <c r="R830" s="442"/>
      <c r="S830" s="443">
        <f>IF(Q830&gt;=1,1,0)</f>
        <v>0</v>
      </c>
      <c r="T830" s="443">
        <f t="shared" si="681"/>
        <v>0</v>
      </c>
      <c r="BG830" s="311">
        <f>IF(Q830&gt;=2,1,0)</f>
        <v>0</v>
      </c>
      <c r="BH830" s="311">
        <f t="shared" si="704"/>
        <v>0</v>
      </c>
    </row>
    <row r="831" spans="1:60" ht="17.45" customHeight="1" x14ac:dyDescent="0.25">
      <c r="A831" s="257">
        <f t="shared" si="705"/>
        <v>4</v>
      </c>
      <c r="B831" s="257">
        <f t="shared" si="706"/>
        <v>2020</v>
      </c>
      <c r="C831" s="8">
        <f t="shared" si="649"/>
        <v>43927</v>
      </c>
      <c r="D831" s="252"/>
      <c r="E831" s="253">
        <v>0.30880000000000002</v>
      </c>
      <c r="F831" s="255"/>
      <c r="G831" s="254">
        <v>0.32040000000000002</v>
      </c>
      <c r="H831" s="114"/>
      <c r="I831" s="252"/>
      <c r="J831" s="253">
        <v>0.14000000000000001</v>
      </c>
      <c r="K831" s="255"/>
      <c r="L831" s="253">
        <v>0.35</v>
      </c>
      <c r="M831" s="293">
        <f t="shared" ref="M831:M832" si="710">IFERROR(AVERAGE(D831:E831),"")</f>
        <v>0.30880000000000002</v>
      </c>
      <c r="N831" s="293">
        <f t="shared" ref="N831:N832" si="711">IFERROR(AVERAGE(F831:H831),"")</f>
        <v>0.32040000000000002</v>
      </c>
      <c r="O831" s="293">
        <f t="shared" ref="O831:O832" si="712">IFERROR(AVERAGE(I831:J831),"")</f>
        <v>0.14000000000000001</v>
      </c>
      <c r="P831" s="293">
        <f t="shared" ref="P831:P832" si="713">IFERROR(AVERAGE(K831:L831),"")</f>
        <v>0.35</v>
      </c>
      <c r="Q831" s="257"/>
      <c r="R831" s="265">
        <f t="shared" ref="R831:R832" si="714">AVERAGE(M831:P831)</f>
        <v>0.27979999999999999</v>
      </c>
      <c r="S831" s="266">
        <f t="shared" ref="S831:S832" si="715">IF(R831&gt;=1,1,0)</f>
        <v>0</v>
      </c>
      <c r="T831" s="266">
        <f t="shared" si="681"/>
        <v>0</v>
      </c>
      <c r="BG831" s="266">
        <f>IF(R831&gt;=2,1,0)</f>
        <v>0</v>
      </c>
      <c r="BH831" s="266">
        <f t="shared" si="704"/>
        <v>0</v>
      </c>
    </row>
    <row r="832" spans="1:60" ht="17.45" customHeight="1" x14ac:dyDescent="0.25">
      <c r="A832" s="257">
        <f t="shared" si="705"/>
        <v>4</v>
      </c>
      <c r="B832" s="257">
        <f t="shared" si="706"/>
        <v>2020</v>
      </c>
      <c r="C832" s="8">
        <f t="shared" si="649"/>
        <v>43928</v>
      </c>
      <c r="D832" s="252">
        <v>0.31630000000000003</v>
      </c>
      <c r="E832" s="253"/>
      <c r="F832" s="255">
        <v>0.33400000000000002</v>
      </c>
      <c r="G832" s="254"/>
      <c r="H832" s="114"/>
      <c r="I832" s="252">
        <v>0.4229</v>
      </c>
      <c r="J832" s="253"/>
      <c r="K832" s="255">
        <v>0.38790000000000002</v>
      </c>
      <c r="L832" s="253"/>
      <c r="M832" s="293">
        <f t="shared" si="710"/>
        <v>0.31630000000000003</v>
      </c>
      <c r="N832" s="293">
        <f t="shared" si="711"/>
        <v>0.33400000000000002</v>
      </c>
      <c r="O832" s="293">
        <f t="shared" si="712"/>
        <v>0.4229</v>
      </c>
      <c r="P832" s="293">
        <f t="shared" si="713"/>
        <v>0.38790000000000002</v>
      </c>
      <c r="Q832" s="257"/>
      <c r="R832" s="265">
        <f t="shared" si="714"/>
        <v>0.36527500000000002</v>
      </c>
      <c r="S832" s="266">
        <f t="shared" si="715"/>
        <v>0</v>
      </c>
      <c r="T832" s="266">
        <f t="shared" si="681"/>
        <v>0</v>
      </c>
      <c r="BG832" s="266">
        <f>IF(R832&gt;=2,1,0)</f>
        <v>0</v>
      </c>
      <c r="BH832" s="266">
        <f t="shared" si="704"/>
        <v>0</v>
      </c>
    </row>
    <row r="833" spans="1:60" ht="17.45" customHeight="1" x14ac:dyDescent="0.25">
      <c r="A833" s="257">
        <f t="shared" si="705"/>
        <v>4</v>
      </c>
      <c r="B833" s="257">
        <f t="shared" si="706"/>
        <v>2020</v>
      </c>
      <c r="C833" s="8">
        <f t="shared" si="649"/>
        <v>43929</v>
      </c>
      <c r="D833" s="260"/>
      <c r="E833" s="261">
        <v>0.4299</v>
      </c>
      <c r="F833" s="263"/>
      <c r="G833" s="262">
        <v>0.45040000000000002</v>
      </c>
      <c r="H833" s="285"/>
      <c r="I833" s="260"/>
      <c r="J833" s="261">
        <v>0.26860000000000001</v>
      </c>
      <c r="K833" s="263"/>
      <c r="L833" s="261">
        <v>0.77739999999999998</v>
      </c>
      <c r="M833" s="293">
        <f t="shared" ref="M833:M837" si="716">IFERROR(AVERAGE(D833:E833),"")</f>
        <v>0.4299</v>
      </c>
      <c r="N833" s="293">
        <f t="shared" ref="N833:N837" si="717">IFERROR(AVERAGE(F833:H833),"")</f>
        <v>0.45040000000000002</v>
      </c>
      <c r="O833" s="293">
        <f t="shared" ref="O833:O837" si="718">IFERROR(AVERAGE(I833:J833),"")</f>
        <v>0.26860000000000001</v>
      </c>
      <c r="P833" s="293">
        <f t="shared" ref="P833:P837" si="719">IFERROR(AVERAGE(K833:L833),"")</f>
        <v>0.77739999999999998</v>
      </c>
      <c r="Q833" s="257"/>
      <c r="R833" s="265">
        <f t="shared" ref="R833:R835" si="720">AVERAGE(M833:P833)</f>
        <v>0.48157499999999998</v>
      </c>
      <c r="S833" s="266">
        <f t="shared" ref="S833:S835" si="721">IF(R833&gt;=1,1,0)</f>
        <v>0</v>
      </c>
      <c r="T833" s="266">
        <f t="shared" si="681"/>
        <v>0</v>
      </c>
      <c r="BG833" s="266">
        <f>IF(R833&gt;=2,1,0)</f>
        <v>0</v>
      </c>
      <c r="BH833" s="266">
        <f t="shared" si="704"/>
        <v>0</v>
      </c>
    </row>
    <row r="834" spans="1:60" ht="17.45" customHeight="1" x14ac:dyDescent="0.25">
      <c r="A834" s="257">
        <f t="shared" si="705"/>
        <v>4</v>
      </c>
      <c r="B834" s="257">
        <f t="shared" si="706"/>
        <v>2020</v>
      </c>
      <c r="C834" s="8">
        <f t="shared" si="649"/>
        <v>43930</v>
      </c>
      <c r="D834" s="260">
        <v>0.2336</v>
      </c>
      <c r="E834" s="261"/>
      <c r="F834" s="263"/>
      <c r="G834" s="262"/>
      <c r="H834" s="285">
        <v>0.2303</v>
      </c>
      <c r="I834" s="260">
        <v>0.15479999999999999</v>
      </c>
      <c r="J834" s="261"/>
      <c r="K834" s="263">
        <v>0.20849999999999999</v>
      </c>
      <c r="L834" s="261"/>
      <c r="M834" s="293">
        <f t="shared" si="716"/>
        <v>0.2336</v>
      </c>
      <c r="N834" s="293">
        <f t="shared" si="717"/>
        <v>0.2303</v>
      </c>
      <c r="O834" s="293">
        <f t="shared" si="718"/>
        <v>0.15479999999999999</v>
      </c>
      <c r="P834" s="293">
        <f t="shared" si="719"/>
        <v>0.20849999999999999</v>
      </c>
      <c r="Q834" s="257"/>
      <c r="R834" s="265">
        <f t="shared" si="720"/>
        <v>0.20680000000000001</v>
      </c>
      <c r="S834" s="266">
        <f t="shared" si="721"/>
        <v>0</v>
      </c>
      <c r="T834" s="266">
        <f t="shared" si="681"/>
        <v>0</v>
      </c>
      <c r="BG834" s="266">
        <f>IF(R834&gt;=2,1,0)</f>
        <v>0</v>
      </c>
      <c r="BH834" s="266">
        <f t="shared" si="704"/>
        <v>0</v>
      </c>
    </row>
    <row r="835" spans="1:60" ht="17.45" customHeight="1" x14ac:dyDescent="0.25">
      <c r="A835" s="257">
        <f t="shared" si="705"/>
        <v>4</v>
      </c>
      <c r="B835" s="257">
        <f t="shared" si="706"/>
        <v>2020</v>
      </c>
      <c r="C835" s="8">
        <f t="shared" si="649"/>
        <v>43931</v>
      </c>
      <c r="D835" s="260"/>
      <c r="E835" s="261">
        <v>0.21820000000000001</v>
      </c>
      <c r="F835" s="263"/>
      <c r="G835" s="262">
        <v>0.21779999999999999</v>
      </c>
      <c r="H835" s="285"/>
      <c r="I835" s="260"/>
      <c r="J835" s="261">
        <v>0.1769</v>
      </c>
      <c r="K835" s="263"/>
      <c r="L835" s="261">
        <v>0.27200000000000002</v>
      </c>
      <c r="M835" s="293">
        <f t="shared" si="716"/>
        <v>0.21820000000000001</v>
      </c>
      <c r="N835" s="293">
        <f t="shared" si="717"/>
        <v>0.21779999999999999</v>
      </c>
      <c r="O835" s="293">
        <f t="shared" si="718"/>
        <v>0.1769</v>
      </c>
      <c r="P835" s="293">
        <f t="shared" si="719"/>
        <v>0.27200000000000002</v>
      </c>
      <c r="Q835" s="257"/>
      <c r="R835" s="265">
        <f t="shared" si="720"/>
        <v>0.221225</v>
      </c>
      <c r="S835" s="266">
        <f t="shared" si="721"/>
        <v>0</v>
      </c>
      <c r="T835" s="266">
        <f t="shared" si="681"/>
        <v>0</v>
      </c>
      <c r="BG835" s="266">
        <f>IF(R835&gt;=2,1,0)</f>
        <v>0</v>
      </c>
      <c r="BH835" s="266">
        <f t="shared" si="704"/>
        <v>0</v>
      </c>
    </row>
    <row r="836" spans="1:60" ht="17.45" customHeight="1" x14ac:dyDescent="0.25">
      <c r="A836" s="257">
        <f t="shared" si="705"/>
        <v>4</v>
      </c>
      <c r="B836" s="257">
        <f t="shared" si="706"/>
        <v>2020</v>
      </c>
      <c r="C836" s="435">
        <f t="shared" si="649"/>
        <v>43932</v>
      </c>
      <c r="D836" s="434">
        <v>0.48549999999999999</v>
      </c>
      <c r="E836" s="436"/>
      <c r="F836" s="437">
        <v>0.47039999999999998</v>
      </c>
      <c r="G836" s="438"/>
      <c r="H836" s="439">
        <v>0.48039999999999999</v>
      </c>
      <c r="I836" s="434">
        <v>0.32640000000000002</v>
      </c>
      <c r="J836" s="436"/>
      <c r="K836" s="437">
        <v>0.43640000000000001</v>
      </c>
      <c r="L836" s="436"/>
      <c r="M836" s="440">
        <f t="shared" si="716"/>
        <v>0.48549999999999999</v>
      </c>
      <c r="N836" s="440">
        <f t="shared" si="717"/>
        <v>0.47539999999999999</v>
      </c>
      <c r="O836" s="440">
        <f t="shared" si="718"/>
        <v>0.32640000000000002</v>
      </c>
      <c r="P836" s="440">
        <f t="shared" si="719"/>
        <v>0.43640000000000001</v>
      </c>
      <c r="Q836" s="442">
        <f t="shared" ref="Q836:Q837" si="722">AVERAGE(M836:P836)</f>
        <v>0.430925</v>
      </c>
      <c r="R836" s="442"/>
      <c r="S836" s="443">
        <f>IF(Q836&gt;=1,1,0)</f>
        <v>0</v>
      </c>
      <c r="T836" s="443">
        <f t="shared" si="681"/>
        <v>0</v>
      </c>
      <c r="BG836" s="311">
        <f>IF(Q836&gt;=2,1,0)</f>
        <v>0</v>
      </c>
      <c r="BH836" s="311">
        <f t="shared" si="704"/>
        <v>0</v>
      </c>
    </row>
    <row r="837" spans="1:60" ht="17.45" customHeight="1" x14ac:dyDescent="0.25">
      <c r="A837" s="257">
        <f t="shared" si="705"/>
        <v>4</v>
      </c>
      <c r="B837" s="257">
        <f t="shared" si="706"/>
        <v>2020</v>
      </c>
      <c r="C837" s="435">
        <f t="shared" si="649"/>
        <v>43933</v>
      </c>
      <c r="D837" s="434"/>
      <c r="E837" s="436">
        <v>0.35639999999999999</v>
      </c>
      <c r="F837" s="437"/>
      <c r="G837" s="438">
        <v>0.2019</v>
      </c>
      <c r="H837" s="439"/>
      <c r="I837" s="434"/>
      <c r="J837" s="436">
        <v>0.14910000000000001</v>
      </c>
      <c r="K837" s="437"/>
      <c r="L837" s="436">
        <v>0.32400000000000001</v>
      </c>
      <c r="M837" s="440">
        <f t="shared" si="716"/>
        <v>0.35639999999999999</v>
      </c>
      <c r="N837" s="440">
        <f t="shared" si="717"/>
        <v>0.2019</v>
      </c>
      <c r="O837" s="440">
        <f t="shared" si="718"/>
        <v>0.14910000000000001</v>
      </c>
      <c r="P837" s="440">
        <f t="shared" si="719"/>
        <v>0.32400000000000001</v>
      </c>
      <c r="Q837" s="442">
        <f t="shared" si="722"/>
        <v>0.25785000000000002</v>
      </c>
      <c r="R837" s="442"/>
      <c r="S837" s="443">
        <f>IF(Q837&gt;=1,1,0)</f>
        <v>0</v>
      </c>
      <c r="T837" s="443">
        <f t="shared" si="681"/>
        <v>0</v>
      </c>
      <c r="BG837" s="311">
        <f>IF(Q837&gt;=2,1,0)</f>
        <v>0</v>
      </c>
      <c r="BH837" s="311">
        <f t="shared" si="704"/>
        <v>0</v>
      </c>
    </row>
    <row r="838" spans="1:60" ht="17.45" customHeight="1" x14ac:dyDescent="0.25">
      <c r="A838" s="257">
        <f t="shared" si="705"/>
        <v>4</v>
      </c>
      <c r="B838" s="257">
        <f t="shared" si="706"/>
        <v>2020</v>
      </c>
      <c r="C838" s="8">
        <f t="shared" si="649"/>
        <v>43934</v>
      </c>
      <c r="D838" s="260">
        <v>0.45400000000000001</v>
      </c>
      <c r="E838" s="261"/>
      <c r="F838" s="263">
        <v>0.43230000000000002</v>
      </c>
      <c r="G838" s="262"/>
      <c r="H838" s="285"/>
      <c r="I838" s="260">
        <v>0.49769999999999998</v>
      </c>
      <c r="J838" s="261"/>
      <c r="K838" s="263">
        <v>0.66349999999999998</v>
      </c>
      <c r="L838" s="261"/>
      <c r="M838" s="293">
        <f t="shared" ref="M838:M844" si="723">IFERROR(AVERAGE(D838:E838),"")</f>
        <v>0.45400000000000001</v>
      </c>
      <c r="N838" s="293">
        <f t="shared" ref="N838:N844" si="724">IFERROR(AVERAGE(F838:H838),"")</f>
        <v>0.43230000000000002</v>
      </c>
      <c r="O838" s="293">
        <f t="shared" ref="O838:O844" si="725">IFERROR(AVERAGE(I838:J838),"")</f>
        <v>0.49769999999999998</v>
      </c>
      <c r="P838" s="293">
        <f t="shared" ref="P838:P844" si="726">IFERROR(AVERAGE(K838:L838),"")</f>
        <v>0.66349999999999998</v>
      </c>
      <c r="Q838" s="257"/>
      <c r="R838" s="265">
        <f t="shared" ref="R838:R842" si="727">AVERAGE(M838:P838)</f>
        <v>0.51187500000000008</v>
      </c>
      <c r="S838" s="266">
        <f t="shared" ref="S838:S845" si="728">IF(R838&gt;=1,1,0)</f>
        <v>0</v>
      </c>
      <c r="T838" s="266">
        <f t="shared" si="681"/>
        <v>0</v>
      </c>
      <c r="BG838" s="266">
        <f>IF(R838&gt;=2,1,0)</f>
        <v>0</v>
      </c>
      <c r="BH838" s="266">
        <f t="shared" si="704"/>
        <v>0</v>
      </c>
    </row>
    <row r="839" spans="1:60" ht="17.45" customHeight="1" x14ac:dyDescent="0.25">
      <c r="A839" s="257">
        <f t="shared" si="705"/>
        <v>4</v>
      </c>
      <c r="B839" s="257">
        <f t="shared" si="706"/>
        <v>2020</v>
      </c>
      <c r="C839" s="8">
        <f t="shared" ref="C839:C902" si="729">C838+1</f>
        <v>43935</v>
      </c>
      <c r="D839" s="260"/>
      <c r="E839" s="261">
        <v>0.72419999999999995</v>
      </c>
      <c r="F839" s="263"/>
      <c r="G839" s="262">
        <v>0.99990000000000001</v>
      </c>
      <c r="H839" s="285"/>
      <c r="I839" s="260"/>
      <c r="J839" s="261">
        <v>0.80730000000000002</v>
      </c>
      <c r="K839" s="263"/>
      <c r="L839" s="261">
        <v>0.85770000000000002</v>
      </c>
      <c r="M839" s="293">
        <f t="shared" si="723"/>
        <v>0.72419999999999995</v>
      </c>
      <c r="N839" s="293">
        <f t="shared" si="724"/>
        <v>0.99990000000000001</v>
      </c>
      <c r="O839" s="293">
        <f t="shared" si="725"/>
        <v>0.80730000000000002</v>
      </c>
      <c r="P839" s="293">
        <f t="shared" si="726"/>
        <v>0.85770000000000002</v>
      </c>
      <c r="Q839" s="257"/>
      <c r="R839" s="265">
        <f t="shared" si="727"/>
        <v>0.847275</v>
      </c>
      <c r="S839" s="266">
        <f t="shared" si="728"/>
        <v>0</v>
      </c>
      <c r="T839" s="266">
        <f t="shared" si="681"/>
        <v>0</v>
      </c>
      <c r="BG839" s="266">
        <f>IF(R839&gt;=2,1,0)</f>
        <v>0</v>
      </c>
      <c r="BH839" s="266">
        <f t="shared" si="704"/>
        <v>0</v>
      </c>
    </row>
    <row r="840" spans="1:60" ht="17.45" customHeight="1" x14ac:dyDescent="0.25">
      <c r="A840" s="257">
        <f t="shared" si="705"/>
        <v>4</v>
      </c>
      <c r="B840" s="257">
        <f t="shared" si="706"/>
        <v>2020</v>
      </c>
      <c r="C840" s="8">
        <f t="shared" si="729"/>
        <v>43936</v>
      </c>
      <c r="D840" s="260">
        <v>1.0760000000000001</v>
      </c>
      <c r="E840" s="261"/>
      <c r="F840" s="263"/>
      <c r="G840" s="262"/>
      <c r="H840" s="285">
        <v>1.099</v>
      </c>
      <c r="I840" s="260">
        <v>0.91690000000000005</v>
      </c>
      <c r="J840" s="261"/>
      <c r="K840" s="263">
        <v>1.0609999999999999</v>
      </c>
      <c r="L840" s="261"/>
      <c r="M840" s="293">
        <f t="shared" si="723"/>
        <v>1.0760000000000001</v>
      </c>
      <c r="N840" s="293">
        <f t="shared" si="724"/>
        <v>1.099</v>
      </c>
      <c r="O840" s="293">
        <f t="shared" si="725"/>
        <v>0.91690000000000005</v>
      </c>
      <c r="P840" s="293">
        <f t="shared" si="726"/>
        <v>1.0609999999999999</v>
      </c>
      <c r="Q840" s="257"/>
      <c r="R840" s="265">
        <f t="shared" si="727"/>
        <v>1.038225</v>
      </c>
      <c r="S840" s="266">
        <f t="shared" si="728"/>
        <v>1</v>
      </c>
      <c r="T840" s="266">
        <f t="shared" si="681"/>
        <v>1</v>
      </c>
      <c r="BG840" s="266">
        <f>IF(R840&gt;=2,1,0)</f>
        <v>0</v>
      </c>
      <c r="BH840" s="266">
        <f t="shared" si="704"/>
        <v>0</v>
      </c>
    </row>
    <row r="841" spans="1:60" ht="17.45" customHeight="1" x14ac:dyDescent="0.25">
      <c r="A841" s="257">
        <f t="shared" si="705"/>
        <v>4</v>
      </c>
      <c r="B841" s="257">
        <f t="shared" si="706"/>
        <v>2020</v>
      </c>
      <c r="C841" s="8">
        <f t="shared" si="729"/>
        <v>43937</v>
      </c>
      <c r="D841" s="260"/>
      <c r="E841" s="261">
        <v>0.85950000000000004</v>
      </c>
      <c r="F841" s="263"/>
      <c r="G841" s="262">
        <v>0.68720000000000003</v>
      </c>
      <c r="H841" s="285"/>
      <c r="I841" s="260"/>
      <c r="J841" s="261">
        <v>0.67749999999999999</v>
      </c>
      <c r="K841" s="263"/>
      <c r="L841" s="261">
        <v>0.84660000000000002</v>
      </c>
      <c r="M841" s="293">
        <f t="shared" si="723"/>
        <v>0.85950000000000004</v>
      </c>
      <c r="N841" s="293">
        <f t="shared" si="724"/>
        <v>0.68720000000000003</v>
      </c>
      <c r="O841" s="293">
        <f t="shared" si="725"/>
        <v>0.67749999999999999</v>
      </c>
      <c r="P841" s="293">
        <f t="shared" si="726"/>
        <v>0.84660000000000002</v>
      </c>
      <c r="Q841" s="257"/>
      <c r="R841" s="265">
        <f t="shared" si="727"/>
        <v>0.76769999999999994</v>
      </c>
      <c r="S841" s="266">
        <f t="shared" si="728"/>
        <v>0</v>
      </c>
      <c r="T841" s="266">
        <f t="shared" si="681"/>
        <v>0</v>
      </c>
      <c r="BG841" s="266">
        <f>IF(R841&gt;=2,1,0)</f>
        <v>0</v>
      </c>
      <c r="BH841" s="266">
        <f t="shared" si="704"/>
        <v>0</v>
      </c>
    </row>
    <row r="842" spans="1:60" ht="17.45" customHeight="1" x14ac:dyDescent="0.25">
      <c r="A842" s="257">
        <f t="shared" si="705"/>
        <v>4</v>
      </c>
      <c r="B842" s="257">
        <f t="shared" si="706"/>
        <v>2020</v>
      </c>
      <c r="C842" s="48">
        <f t="shared" si="729"/>
        <v>43938</v>
      </c>
      <c r="D842" s="275">
        <v>0.62319999999999998</v>
      </c>
      <c r="E842" s="276"/>
      <c r="F842" s="278">
        <v>0.32500000000000001</v>
      </c>
      <c r="G842" s="277"/>
      <c r="H842" s="286">
        <v>0.30819999999999997</v>
      </c>
      <c r="I842" s="275">
        <v>0.37419999999999998</v>
      </c>
      <c r="J842" s="276"/>
      <c r="K842" s="278">
        <v>0.53469999999999995</v>
      </c>
      <c r="L842" s="276"/>
      <c r="M842" s="293">
        <f t="shared" si="723"/>
        <v>0.62319999999999998</v>
      </c>
      <c r="N842" s="293">
        <f t="shared" si="724"/>
        <v>0.31659999999999999</v>
      </c>
      <c r="O842" s="293">
        <f t="shared" si="725"/>
        <v>0.37419999999999998</v>
      </c>
      <c r="P842" s="293">
        <f t="shared" si="726"/>
        <v>0.53469999999999995</v>
      </c>
      <c r="Q842" s="257"/>
      <c r="R842" s="265">
        <f t="shared" si="727"/>
        <v>0.462175</v>
      </c>
      <c r="S842" s="266">
        <f t="shared" si="728"/>
        <v>0</v>
      </c>
      <c r="T842" s="266">
        <f t="shared" si="681"/>
        <v>0</v>
      </c>
      <c r="BG842" s="266">
        <f>IF(R842&gt;=2,1,0)</f>
        <v>0</v>
      </c>
      <c r="BH842" s="266">
        <f t="shared" si="704"/>
        <v>0</v>
      </c>
    </row>
    <row r="843" spans="1:60" ht="17.45" customHeight="1" x14ac:dyDescent="0.25">
      <c r="A843" s="257">
        <f t="shared" si="705"/>
        <v>4</v>
      </c>
      <c r="B843" s="257">
        <f t="shared" si="706"/>
        <v>2020</v>
      </c>
      <c r="C843" s="435">
        <f t="shared" si="729"/>
        <v>43939</v>
      </c>
      <c r="D843" s="434"/>
      <c r="E843" s="436">
        <v>0.33810000000000001</v>
      </c>
      <c r="F843" s="437"/>
      <c r="G843" s="438">
        <v>0.33100000000000002</v>
      </c>
      <c r="H843" s="439"/>
      <c r="I843" s="434"/>
      <c r="J843" s="436">
        <v>0.24859999999999999</v>
      </c>
      <c r="K843" s="437"/>
      <c r="L843" s="436">
        <v>0.37730000000000002</v>
      </c>
      <c r="M843" s="440">
        <f t="shared" si="723"/>
        <v>0.33810000000000001</v>
      </c>
      <c r="N843" s="440">
        <f t="shared" si="724"/>
        <v>0.33100000000000002</v>
      </c>
      <c r="O843" s="440">
        <f t="shared" si="725"/>
        <v>0.24859999999999999</v>
      </c>
      <c r="P843" s="440">
        <f t="shared" si="726"/>
        <v>0.37730000000000002</v>
      </c>
      <c r="Q843" s="442">
        <f t="shared" ref="Q843:Q844" si="730">AVERAGE(M843:P843)</f>
        <v>0.32374999999999998</v>
      </c>
      <c r="R843" s="442"/>
      <c r="S843" s="443">
        <f>IF(Q843&gt;=1,1,0)</f>
        <v>0</v>
      </c>
      <c r="T843" s="443">
        <f t="shared" si="681"/>
        <v>0</v>
      </c>
      <c r="BG843" s="311">
        <f>IF(Q843&gt;=2,1,0)</f>
        <v>0</v>
      </c>
      <c r="BH843" s="311">
        <f t="shared" si="704"/>
        <v>0</v>
      </c>
    </row>
    <row r="844" spans="1:60" ht="17.45" customHeight="1" x14ac:dyDescent="0.25">
      <c r="A844" s="257">
        <f t="shared" si="705"/>
        <v>4</v>
      </c>
      <c r="B844" s="257">
        <f t="shared" si="706"/>
        <v>2020</v>
      </c>
      <c r="C844" s="435">
        <f t="shared" si="729"/>
        <v>43940</v>
      </c>
      <c r="D844" s="434">
        <v>0.39610000000000001</v>
      </c>
      <c r="E844" s="436"/>
      <c r="F844" s="437">
        <v>0.31590000000000001</v>
      </c>
      <c r="G844" s="438"/>
      <c r="H844" s="439"/>
      <c r="I844" s="434">
        <v>0.2626</v>
      </c>
      <c r="J844" s="436"/>
      <c r="K844" s="437">
        <v>0.33639999999999998</v>
      </c>
      <c r="L844" s="436"/>
      <c r="M844" s="440">
        <f t="shared" si="723"/>
        <v>0.39610000000000001</v>
      </c>
      <c r="N844" s="440">
        <f t="shared" si="724"/>
        <v>0.31590000000000001</v>
      </c>
      <c r="O844" s="440">
        <f t="shared" si="725"/>
        <v>0.2626</v>
      </c>
      <c r="P844" s="440">
        <f t="shared" si="726"/>
        <v>0.33639999999999998</v>
      </c>
      <c r="Q844" s="442">
        <f t="shared" si="730"/>
        <v>0.32774999999999999</v>
      </c>
      <c r="R844" s="442"/>
      <c r="S844" s="443">
        <f>IF(Q844&gt;=1,1,0)</f>
        <v>0</v>
      </c>
      <c r="T844" s="443">
        <f t="shared" si="681"/>
        <v>0</v>
      </c>
      <c r="BG844" s="311">
        <f>IF(Q844&gt;=2,1,0)</f>
        <v>0</v>
      </c>
      <c r="BH844" s="311">
        <f t="shared" si="704"/>
        <v>0</v>
      </c>
    </row>
    <row r="845" spans="1:60" ht="17.45" customHeight="1" x14ac:dyDescent="0.25">
      <c r="A845" s="257">
        <f t="shared" si="705"/>
        <v>4</v>
      </c>
      <c r="B845" s="257">
        <f t="shared" si="706"/>
        <v>2020</v>
      </c>
      <c r="C845" s="8">
        <f t="shared" si="729"/>
        <v>43941</v>
      </c>
      <c r="D845" s="260"/>
      <c r="E845" s="261">
        <v>0.71379999999999999</v>
      </c>
      <c r="F845" s="263"/>
      <c r="G845" s="262">
        <v>0.58489999999999998</v>
      </c>
      <c r="H845" s="285"/>
      <c r="I845" s="260"/>
      <c r="J845" s="261">
        <v>0.40689999999999998</v>
      </c>
      <c r="K845" s="263"/>
      <c r="L845" s="261">
        <v>0.59660000000000002</v>
      </c>
      <c r="M845" s="293">
        <f t="shared" ref="M845:M851" si="731">IFERROR(AVERAGE(D845:E845),"")</f>
        <v>0.71379999999999999</v>
      </c>
      <c r="N845" s="293">
        <f t="shared" ref="N845:N851" si="732">IFERROR(AVERAGE(F845:H845),"")</f>
        <v>0.58489999999999998</v>
      </c>
      <c r="O845" s="293">
        <f t="shared" ref="O845:O851" si="733">IFERROR(AVERAGE(I845:J845),"")</f>
        <v>0.40689999999999998</v>
      </c>
      <c r="P845" s="293">
        <f t="shared" ref="P845:P851" si="734">IFERROR(AVERAGE(K845:L845),"")</f>
        <v>0.59660000000000002</v>
      </c>
      <c r="Q845" s="257"/>
      <c r="R845" s="265">
        <f t="shared" ref="R845:R849" si="735">AVERAGE(M845:P845)</f>
        <v>0.57555000000000001</v>
      </c>
      <c r="S845" s="266">
        <f t="shared" si="728"/>
        <v>0</v>
      </c>
      <c r="T845" s="266">
        <f t="shared" si="681"/>
        <v>0</v>
      </c>
      <c r="BG845" s="266">
        <f>IF(R845&gt;=2,1,0)</f>
        <v>0</v>
      </c>
      <c r="BH845" s="266">
        <f t="shared" si="704"/>
        <v>0</v>
      </c>
    </row>
    <row r="846" spans="1:60" ht="17.45" customHeight="1" x14ac:dyDescent="0.25">
      <c r="A846" s="257">
        <f t="shared" si="705"/>
        <v>4</v>
      </c>
      <c r="B846" s="257">
        <f t="shared" si="706"/>
        <v>2020</v>
      </c>
      <c r="C846" s="8">
        <f t="shared" si="729"/>
        <v>43942</v>
      </c>
      <c r="D846" s="260">
        <v>0.66879999999999995</v>
      </c>
      <c r="E846" s="261"/>
      <c r="F846" s="263"/>
      <c r="G846" s="262"/>
      <c r="H846" s="285">
        <v>0.62839999999999996</v>
      </c>
      <c r="I846" s="260">
        <v>0.66990000000000005</v>
      </c>
      <c r="J846" s="261"/>
      <c r="K846" s="263">
        <v>0.62660000000000005</v>
      </c>
      <c r="L846" s="261"/>
      <c r="M846" s="293">
        <f t="shared" si="731"/>
        <v>0.66879999999999995</v>
      </c>
      <c r="N846" s="293">
        <f t="shared" si="732"/>
        <v>0.62839999999999996</v>
      </c>
      <c r="O846" s="293">
        <f t="shared" si="733"/>
        <v>0.66990000000000005</v>
      </c>
      <c r="P846" s="293">
        <f t="shared" si="734"/>
        <v>0.62660000000000005</v>
      </c>
      <c r="Q846" s="257"/>
      <c r="R846" s="265">
        <f t="shared" si="735"/>
        <v>0.64842500000000003</v>
      </c>
      <c r="S846" s="266">
        <f t="shared" ref="S846:S849" si="736">IF(R846&gt;=1,1,0)</f>
        <v>0</v>
      </c>
      <c r="T846" s="266">
        <f t="shared" si="681"/>
        <v>0</v>
      </c>
      <c r="BG846" s="266">
        <f>IF(R846&gt;=2,1,0)</f>
        <v>0</v>
      </c>
      <c r="BH846" s="266">
        <f t="shared" si="704"/>
        <v>0</v>
      </c>
    </row>
    <row r="847" spans="1:60" ht="17.45" customHeight="1" x14ac:dyDescent="0.25">
      <c r="A847" s="257">
        <f t="shared" si="705"/>
        <v>4</v>
      </c>
      <c r="B847" s="257">
        <f t="shared" si="706"/>
        <v>2020</v>
      </c>
      <c r="C847" s="8">
        <f t="shared" si="729"/>
        <v>43943</v>
      </c>
      <c r="D847" s="260"/>
      <c r="E847" s="261">
        <v>1.3009999999999999</v>
      </c>
      <c r="F847" s="263"/>
      <c r="G847" s="262">
        <v>1.1559999999999999</v>
      </c>
      <c r="H847" s="285"/>
      <c r="I847" s="260"/>
      <c r="J847" s="261">
        <v>1.0669999999999999</v>
      </c>
      <c r="K847" s="263"/>
      <c r="L847" s="261">
        <v>1.0660000000000001</v>
      </c>
      <c r="M847" s="293">
        <f t="shared" si="731"/>
        <v>1.3009999999999999</v>
      </c>
      <c r="N847" s="293">
        <f t="shared" si="732"/>
        <v>1.1559999999999999</v>
      </c>
      <c r="O847" s="293">
        <f t="shared" si="733"/>
        <v>1.0669999999999999</v>
      </c>
      <c r="P847" s="293">
        <f t="shared" si="734"/>
        <v>1.0660000000000001</v>
      </c>
      <c r="Q847" s="257"/>
      <c r="R847" s="265">
        <f t="shared" si="735"/>
        <v>1.1475</v>
      </c>
      <c r="S847" s="266">
        <f t="shared" si="736"/>
        <v>1</v>
      </c>
      <c r="T847" s="266">
        <f t="shared" si="681"/>
        <v>1</v>
      </c>
      <c r="BG847" s="266">
        <f>IF(R847&gt;=2,1,0)</f>
        <v>0</v>
      </c>
      <c r="BH847" s="266">
        <f t="shared" si="704"/>
        <v>0</v>
      </c>
    </row>
    <row r="848" spans="1:60" ht="17.45" customHeight="1" x14ac:dyDescent="0.25">
      <c r="A848" s="257">
        <f t="shared" si="705"/>
        <v>4</v>
      </c>
      <c r="B848" s="257">
        <f t="shared" si="706"/>
        <v>2020</v>
      </c>
      <c r="C848" s="48">
        <f t="shared" si="729"/>
        <v>43944</v>
      </c>
      <c r="D848" s="275">
        <v>1.087</v>
      </c>
      <c r="E848" s="276"/>
      <c r="F848" s="278">
        <v>1.0249999999999999</v>
      </c>
      <c r="G848" s="277"/>
      <c r="H848" s="286">
        <v>1.032</v>
      </c>
      <c r="I848" s="275">
        <v>1.081</v>
      </c>
      <c r="J848" s="276"/>
      <c r="K848" s="278">
        <v>1.177</v>
      </c>
      <c r="L848" s="276"/>
      <c r="M848" s="293">
        <f t="shared" si="731"/>
        <v>1.087</v>
      </c>
      <c r="N848" s="293">
        <f t="shared" si="732"/>
        <v>1.0285</v>
      </c>
      <c r="O848" s="293">
        <f t="shared" si="733"/>
        <v>1.081</v>
      </c>
      <c r="P848" s="293">
        <f t="shared" si="734"/>
        <v>1.177</v>
      </c>
      <c r="Q848" s="257"/>
      <c r="R848" s="265">
        <f t="shared" si="735"/>
        <v>1.093375</v>
      </c>
      <c r="S848" s="266">
        <f t="shared" si="736"/>
        <v>1</v>
      </c>
      <c r="T848" s="266">
        <f t="shared" si="681"/>
        <v>2</v>
      </c>
      <c r="BG848" s="266">
        <f>IF(R848&gt;=2,1,0)</f>
        <v>0</v>
      </c>
      <c r="BH848" s="266">
        <f t="shared" si="704"/>
        <v>0</v>
      </c>
    </row>
    <row r="849" spans="1:60" ht="17.45" customHeight="1" x14ac:dyDescent="0.25">
      <c r="A849" s="257">
        <f t="shared" si="705"/>
        <v>4</v>
      </c>
      <c r="B849" s="257">
        <f t="shared" si="706"/>
        <v>2020</v>
      </c>
      <c r="C849" s="8">
        <f t="shared" si="729"/>
        <v>43945</v>
      </c>
      <c r="D849" s="260"/>
      <c r="E849" s="261">
        <v>1.0349999999999999</v>
      </c>
      <c r="F849" s="263"/>
      <c r="G849" s="262">
        <v>0.9607</v>
      </c>
      <c r="H849" s="285"/>
      <c r="I849" s="260"/>
      <c r="J849" s="261">
        <v>1.0349999999999999</v>
      </c>
      <c r="K849" s="263"/>
      <c r="L849" s="261">
        <v>0.99619999999999997</v>
      </c>
      <c r="M849" s="293">
        <f t="shared" si="731"/>
        <v>1.0349999999999999</v>
      </c>
      <c r="N849" s="293">
        <f t="shared" si="732"/>
        <v>0.9607</v>
      </c>
      <c r="O849" s="293">
        <f t="shared" si="733"/>
        <v>1.0349999999999999</v>
      </c>
      <c r="P849" s="293">
        <f t="shared" si="734"/>
        <v>0.99619999999999997</v>
      </c>
      <c r="Q849" s="257"/>
      <c r="R849" s="265">
        <f t="shared" si="735"/>
        <v>1.0067249999999999</v>
      </c>
      <c r="S849" s="266">
        <f t="shared" si="736"/>
        <v>1</v>
      </c>
      <c r="T849" s="266">
        <f t="shared" si="681"/>
        <v>3</v>
      </c>
      <c r="BG849" s="266">
        <f>IF(R849&gt;=2,1,0)</f>
        <v>0</v>
      </c>
      <c r="BH849" s="266">
        <f t="shared" si="704"/>
        <v>0</v>
      </c>
    </row>
    <row r="850" spans="1:60" ht="17.45" customHeight="1" x14ac:dyDescent="0.25">
      <c r="A850" s="257">
        <f t="shared" si="705"/>
        <v>4</v>
      </c>
      <c r="B850" s="257">
        <f t="shared" si="706"/>
        <v>2020</v>
      </c>
      <c r="C850" s="435">
        <f t="shared" si="729"/>
        <v>43946</v>
      </c>
      <c r="D850" s="434">
        <v>0.90980000000000005</v>
      </c>
      <c r="E850" s="436"/>
      <c r="F850" s="437">
        <v>0.9274</v>
      </c>
      <c r="G850" s="438"/>
      <c r="H850" s="439"/>
      <c r="I850" s="434">
        <v>0.84730000000000005</v>
      </c>
      <c r="J850" s="436"/>
      <c r="K850" s="437">
        <v>0.85519999999999996</v>
      </c>
      <c r="L850" s="436"/>
      <c r="M850" s="440">
        <f t="shared" si="731"/>
        <v>0.90980000000000005</v>
      </c>
      <c r="N850" s="440">
        <f t="shared" si="732"/>
        <v>0.9274</v>
      </c>
      <c r="O850" s="440">
        <f t="shared" si="733"/>
        <v>0.84730000000000005</v>
      </c>
      <c r="P850" s="440">
        <f t="shared" si="734"/>
        <v>0.85519999999999996</v>
      </c>
      <c r="Q850" s="442">
        <f t="shared" ref="Q850:Q851" si="737">AVERAGE(M850:P850)</f>
        <v>0.88492500000000007</v>
      </c>
      <c r="R850" s="442"/>
      <c r="S850" s="443">
        <f>IF(Q850&gt;=1,1,0)</f>
        <v>0</v>
      </c>
      <c r="T850" s="443">
        <f t="shared" si="681"/>
        <v>0</v>
      </c>
      <c r="BG850" s="311">
        <f>IF(Q850&gt;=2,1,0)</f>
        <v>0</v>
      </c>
      <c r="BH850" s="311">
        <f t="shared" si="704"/>
        <v>0</v>
      </c>
    </row>
    <row r="851" spans="1:60" ht="17.45" customHeight="1" x14ac:dyDescent="0.25">
      <c r="A851" s="257">
        <f t="shared" si="705"/>
        <v>4</v>
      </c>
      <c r="B851" s="257">
        <f t="shared" si="706"/>
        <v>2020</v>
      </c>
      <c r="C851" s="435">
        <f t="shared" si="729"/>
        <v>43947</v>
      </c>
      <c r="D851" s="434"/>
      <c r="E851" s="436">
        <v>0.77500000000000002</v>
      </c>
      <c r="F851" s="437"/>
      <c r="G851" s="438">
        <v>0.84460000000000002</v>
      </c>
      <c r="H851" s="439"/>
      <c r="I851" s="434"/>
      <c r="J851" s="436">
        <v>0.72189999999999999</v>
      </c>
      <c r="K851" s="437"/>
      <c r="L851" s="436">
        <v>0.89470000000000005</v>
      </c>
      <c r="M851" s="440">
        <f t="shared" si="731"/>
        <v>0.77500000000000002</v>
      </c>
      <c r="N851" s="440">
        <f t="shared" si="732"/>
        <v>0.84460000000000002</v>
      </c>
      <c r="O851" s="440">
        <f t="shared" si="733"/>
        <v>0.72189999999999999</v>
      </c>
      <c r="P851" s="440">
        <f t="shared" si="734"/>
        <v>0.89470000000000005</v>
      </c>
      <c r="Q851" s="442">
        <f t="shared" si="737"/>
        <v>0.80905000000000005</v>
      </c>
      <c r="R851" s="442"/>
      <c r="S851" s="443">
        <f>IF(Q851&gt;=1,1,0)</f>
        <v>0</v>
      </c>
      <c r="T851" s="443">
        <f t="shared" si="681"/>
        <v>0</v>
      </c>
      <c r="BG851" s="311">
        <f>IF(Q851&gt;=2,1,0)</f>
        <v>0</v>
      </c>
      <c r="BH851" s="311">
        <f t="shared" si="704"/>
        <v>0</v>
      </c>
    </row>
    <row r="852" spans="1:60" ht="17.45" customHeight="1" x14ac:dyDescent="0.25">
      <c r="A852" s="257">
        <f t="shared" si="705"/>
        <v>4</v>
      </c>
      <c r="B852" s="257">
        <f t="shared" si="706"/>
        <v>2020</v>
      </c>
      <c r="C852" s="8">
        <f t="shared" si="729"/>
        <v>43948</v>
      </c>
      <c r="D852" s="260">
        <v>0.77400000000000002</v>
      </c>
      <c r="E852" s="261"/>
      <c r="F852" s="263"/>
      <c r="G852" s="262"/>
      <c r="H852" s="285">
        <v>0.83720000000000006</v>
      </c>
      <c r="I852" s="260">
        <v>0.81440000000000001</v>
      </c>
      <c r="J852" s="261"/>
      <c r="K852" s="263">
        <v>0.79530000000000001</v>
      </c>
      <c r="L852" s="261"/>
      <c r="M852" s="293">
        <f t="shared" ref="M852:M858" si="738">IFERROR(AVERAGE(D852:E852),"")</f>
        <v>0.77400000000000002</v>
      </c>
      <c r="N852" s="293">
        <f t="shared" ref="N852:N858" si="739">IFERROR(AVERAGE(F852:H852),"")</f>
        <v>0.83720000000000006</v>
      </c>
      <c r="O852" s="293">
        <f t="shared" ref="O852:O858" si="740">IFERROR(AVERAGE(I852:J852),"")</f>
        <v>0.81440000000000001</v>
      </c>
      <c r="P852" s="293">
        <f t="shared" ref="P852:P858" si="741">IFERROR(AVERAGE(K852:L852),"")</f>
        <v>0.79530000000000001</v>
      </c>
      <c r="Q852" s="257"/>
      <c r="R852" s="265">
        <f t="shared" ref="R852:R856" si="742">AVERAGE(M852:P852)</f>
        <v>0.80522500000000008</v>
      </c>
      <c r="S852" s="266">
        <f t="shared" ref="S852:S856" si="743">IF(R852&gt;=1,1,0)</f>
        <v>0</v>
      </c>
      <c r="T852" s="266">
        <f t="shared" si="681"/>
        <v>0</v>
      </c>
      <c r="V852" s="296"/>
      <c r="BG852" s="266">
        <f>IF(R852&gt;=2,1,0)</f>
        <v>0</v>
      </c>
      <c r="BH852" s="266">
        <f t="shared" si="704"/>
        <v>0</v>
      </c>
    </row>
    <row r="853" spans="1:60" ht="17.45" customHeight="1" thickBot="1" x14ac:dyDescent="0.3">
      <c r="A853" s="257">
        <f t="shared" si="705"/>
        <v>4</v>
      </c>
      <c r="B853" s="257">
        <f t="shared" si="706"/>
        <v>2020</v>
      </c>
      <c r="C853" s="8">
        <f t="shared" si="729"/>
        <v>43949</v>
      </c>
      <c r="D853" s="260"/>
      <c r="E853" s="132">
        <v>1.377</v>
      </c>
      <c r="F853" s="263"/>
      <c r="G853" s="262">
        <v>1.534</v>
      </c>
      <c r="H853" s="285"/>
      <c r="I853" s="260"/>
      <c r="J853" s="261">
        <v>1.224</v>
      </c>
      <c r="K853" s="263"/>
      <c r="L853" s="261">
        <v>1.4790000000000001</v>
      </c>
      <c r="M853" s="293">
        <f t="shared" si="738"/>
        <v>1.377</v>
      </c>
      <c r="N853" s="293">
        <f t="shared" si="739"/>
        <v>1.534</v>
      </c>
      <c r="O853" s="293">
        <f t="shared" si="740"/>
        <v>1.224</v>
      </c>
      <c r="P853" s="293">
        <f t="shared" si="741"/>
        <v>1.4790000000000001</v>
      </c>
      <c r="Q853" s="257"/>
      <c r="R853" s="265">
        <f t="shared" si="742"/>
        <v>1.4035</v>
      </c>
      <c r="S853" s="266">
        <f t="shared" si="743"/>
        <v>1</v>
      </c>
      <c r="T853" s="266">
        <f t="shared" si="681"/>
        <v>1</v>
      </c>
      <c r="BG853" s="266">
        <f>IF(R853&gt;=2,1,0)</f>
        <v>0</v>
      </c>
      <c r="BH853" s="266">
        <f t="shared" si="704"/>
        <v>0</v>
      </c>
    </row>
    <row r="854" spans="1:60" ht="17.45" customHeight="1" thickBot="1" x14ac:dyDescent="0.3">
      <c r="A854" s="257">
        <f t="shared" si="705"/>
        <v>4</v>
      </c>
      <c r="B854" s="257">
        <f t="shared" si="706"/>
        <v>2020</v>
      </c>
      <c r="C854" s="48">
        <f t="shared" si="729"/>
        <v>43950</v>
      </c>
      <c r="D854" s="275">
        <v>0.71450000000000002</v>
      </c>
      <c r="E854" s="276"/>
      <c r="F854" s="278">
        <v>0.65939999999999999</v>
      </c>
      <c r="G854" s="277"/>
      <c r="H854" s="286">
        <v>0.70050000000000001</v>
      </c>
      <c r="I854" s="275">
        <v>0.91010000000000002</v>
      </c>
      <c r="J854" s="276"/>
      <c r="K854" s="278">
        <v>0.75490000000000002</v>
      </c>
      <c r="L854" s="276"/>
      <c r="M854" s="293">
        <f t="shared" si="738"/>
        <v>0.71450000000000002</v>
      </c>
      <c r="N854" s="293">
        <f t="shared" si="739"/>
        <v>0.67995000000000005</v>
      </c>
      <c r="O854" s="293">
        <f t="shared" si="740"/>
        <v>0.91010000000000002</v>
      </c>
      <c r="P854" s="293">
        <f t="shared" si="741"/>
        <v>0.75490000000000002</v>
      </c>
      <c r="Q854" s="257"/>
      <c r="R854" s="265">
        <f t="shared" si="742"/>
        <v>0.7648625</v>
      </c>
      <c r="S854" s="266">
        <f t="shared" si="743"/>
        <v>0</v>
      </c>
      <c r="T854" s="266">
        <f t="shared" si="681"/>
        <v>0</v>
      </c>
      <c r="U854" s="314" t="s">
        <v>66</v>
      </c>
      <c r="V854" s="299">
        <v>2020</v>
      </c>
      <c r="W854" s="300"/>
      <c r="X854" s="300"/>
      <c r="Y854" s="300"/>
      <c r="BG854" s="266">
        <f>IF(R854&gt;=2,1,0)</f>
        <v>0</v>
      </c>
      <c r="BH854" s="266">
        <f t="shared" si="704"/>
        <v>0</v>
      </c>
    </row>
    <row r="855" spans="1:60" ht="17.45" customHeight="1" x14ac:dyDescent="0.25">
      <c r="A855" s="257">
        <f t="shared" si="705"/>
        <v>4</v>
      </c>
      <c r="B855" s="257">
        <f t="shared" si="706"/>
        <v>2020</v>
      </c>
      <c r="C855" s="8">
        <f t="shared" si="729"/>
        <v>43951</v>
      </c>
      <c r="D855" s="260"/>
      <c r="E855" s="261">
        <v>0.76090000000000002</v>
      </c>
      <c r="F855" s="263"/>
      <c r="G855" s="262">
        <v>0.86</v>
      </c>
      <c r="H855" s="285"/>
      <c r="I855" s="260"/>
      <c r="J855" s="261">
        <v>0.74590000000000001</v>
      </c>
      <c r="K855" s="263"/>
      <c r="L855" s="261">
        <v>0.70750000000000002</v>
      </c>
      <c r="M855" s="293">
        <f t="shared" si="738"/>
        <v>0.76090000000000002</v>
      </c>
      <c r="N855" s="293">
        <f t="shared" si="739"/>
        <v>0.86</v>
      </c>
      <c r="O855" s="293">
        <f t="shared" si="740"/>
        <v>0.74590000000000001</v>
      </c>
      <c r="P855" s="293">
        <f t="shared" si="741"/>
        <v>0.70750000000000002</v>
      </c>
      <c r="Q855" s="257"/>
      <c r="R855" s="265">
        <f t="shared" si="742"/>
        <v>0.76857500000000001</v>
      </c>
      <c r="S855" s="266">
        <f t="shared" si="743"/>
        <v>0</v>
      </c>
      <c r="T855" s="266">
        <f t="shared" si="681"/>
        <v>0</v>
      </c>
      <c r="U855" s="301" t="s">
        <v>35</v>
      </c>
      <c r="V855" s="301" t="s">
        <v>1</v>
      </c>
      <c r="W855" s="301" t="s">
        <v>2</v>
      </c>
      <c r="X855" s="301" t="s">
        <v>9</v>
      </c>
      <c r="Y855" s="301" t="s">
        <v>12</v>
      </c>
      <c r="BG855" s="266">
        <f>IF(R855&gt;=2,1,0)</f>
        <v>0</v>
      </c>
      <c r="BH855" s="266">
        <f t="shared" si="704"/>
        <v>0</v>
      </c>
    </row>
    <row r="856" spans="1:60" ht="17.45" customHeight="1" x14ac:dyDescent="0.25">
      <c r="A856" s="257">
        <f t="shared" si="705"/>
        <v>5</v>
      </c>
      <c r="B856" s="257">
        <f t="shared" si="706"/>
        <v>2020</v>
      </c>
      <c r="C856" s="8">
        <f t="shared" si="729"/>
        <v>43952</v>
      </c>
      <c r="D856" s="260">
        <v>0.82869999999999999</v>
      </c>
      <c r="E856" s="261"/>
      <c r="F856" s="263">
        <v>0.84219999999999995</v>
      </c>
      <c r="G856" s="262"/>
      <c r="H856" s="285"/>
      <c r="I856" s="260">
        <v>0.85019999999999996</v>
      </c>
      <c r="J856" s="261"/>
      <c r="K856" s="263">
        <v>1.115</v>
      </c>
      <c r="L856" s="261"/>
      <c r="M856" s="293">
        <f t="shared" si="738"/>
        <v>0.82869999999999999</v>
      </c>
      <c r="N856" s="293">
        <f t="shared" si="739"/>
        <v>0.84219999999999995</v>
      </c>
      <c r="O856" s="293">
        <f t="shared" si="740"/>
        <v>0.85019999999999996</v>
      </c>
      <c r="P856" s="293">
        <f t="shared" si="741"/>
        <v>1.115</v>
      </c>
      <c r="Q856" s="257"/>
      <c r="R856" s="265">
        <f t="shared" si="742"/>
        <v>0.90902499999999997</v>
      </c>
      <c r="S856" s="266">
        <f t="shared" si="743"/>
        <v>0</v>
      </c>
      <c r="T856" s="266">
        <f t="shared" si="681"/>
        <v>0</v>
      </c>
      <c r="U856" s="302" t="s">
        <v>58</v>
      </c>
      <c r="V856" s="303">
        <f>AVERAGE(D826:E855)</f>
        <v>0.6575266666666667</v>
      </c>
      <c r="W856" s="303">
        <f>AVERAGE(F826:H855)</f>
        <v>0.61979999999999991</v>
      </c>
      <c r="X856" s="303">
        <f>AVERAGE(I826:J855)</f>
        <v>0.57664666666666664</v>
      </c>
      <c r="Y856" s="303">
        <f>AVERAGE(K826:L855)</f>
        <v>0.67269999999999996</v>
      </c>
      <c r="BG856" s="266">
        <f>IF(R856&gt;=2,1,0)</f>
        <v>0</v>
      </c>
      <c r="BH856" s="266">
        <f t="shared" si="704"/>
        <v>0</v>
      </c>
    </row>
    <row r="857" spans="1:60" ht="17.45" customHeight="1" x14ac:dyDescent="0.25">
      <c r="A857" s="257">
        <f t="shared" si="705"/>
        <v>5</v>
      </c>
      <c r="B857" s="257">
        <f t="shared" si="706"/>
        <v>2020</v>
      </c>
      <c r="C857" s="435">
        <f t="shared" si="729"/>
        <v>43953</v>
      </c>
      <c r="D857" s="434"/>
      <c r="E857" s="436">
        <v>0.84589999999999999</v>
      </c>
      <c r="F857" s="437"/>
      <c r="G857" s="438">
        <v>0.87350000000000005</v>
      </c>
      <c r="H857" s="439"/>
      <c r="I857" s="434"/>
      <c r="J857" s="436">
        <v>0.69989999999999997</v>
      </c>
      <c r="K857" s="437"/>
      <c r="L857" s="436">
        <v>0.80869999999999997</v>
      </c>
      <c r="M857" s="440">
        <f t="shared" si="738"/>
        <v>0.84589999999999999</v>
      </c>
      <c r="N857" s="440">
        <f t="shared" si="739"/>
        <v>0.87350000000000005</v>
      </c>
      <c r="O857" s="440">
        <f t="shared" si="740"/>
        <v>0.69989999999999997</v>
      </c>
      <c r="P857" s="440">
        <f t="shared" si="741"/>
        <v>0.80869999999999997</v>
      </c>
      <c r="Q857" s="442">
        <f t="shared" ref="Q857:Q858" si="744">AVERAGE(M857:P857)</f>
        <v>0.80699999999999994</v>
      </c>
      <c r="R857" s="442"/>
      <c r="S857" s="443">
        <f>IF(Q857&gt;=1,1,0)</f>
        <v>0</v>
      </c>
      <c r="T857" s="443">
        <f t="shared" si="681"/>
        <v>0</v>
      </c>
      <c r="U857" s="302" t="s">
        <v>59</v>
      </c>
      <c r="V857" s="303">
        <f>MAX(D826:E855)</f>
        <v>1.377</v>
      </c>
      <c r="W857" s="303">
        <f>MAX(F826:H855)</f>
        <v>1.534</v>
      </c>
      <c r="X857" s="303">
        <f>MAX(I826:J855)</f>
        <v>1.224</v>
      </c>
      <c r="Y857" s="303">
        <f>MAX(K826:L855)</f>
        <v>1.4790000000000001</v>
      </c>
      <c r="BG857" s="311">
        <f>IF(Q857&gt;=2,1,0)</f>
        <v>0</v>
      </c>
      <c r="BH857" s="311">
        <f t="shared" si="704"/>
        <v>0</v>
      </c>
    </row>
    <row r="858" spans="1:60" ht="17.45" customHeight="1" thickBot="1" x14ac:dyDescent="0.3">
      <c r="A858" s="257">
        <f t="shared" si="705"/>
        <v>5</v>
      </c>
      <c r="B858" s="257">
        <f t="shared" si="706"/>
        <v>2020</v>
      </c>
      <c r="C858" s="435">
        <f t="shared" si="729"/>
        <v>43954</v>
      </c>
      <c r="D858" s="434">
        <v>0.60860000000000003</v>
      </c>
      <c r="E858" s="436"/>
      <c r="F858" s="437"/>
      <c r="G858" s="438"/>
      <c r="H858" s="439">
        <v>0.56630000000000003</v>
      </c>
      <c r="I858" s="434">
        <v>0.4985</v>
      </c>
      <c r="J858" s="436"/>
      <c r="K858" s="437">
        <v>0.55269999999999997</v>
      </c>
      <c r="L858" s="436"/>
      <c r="M858" s="440">
        <f t="shared" si="738"/>
        <v>0.60860000000000003</v>
      </c>
      <c r="N858" s="440">
        <f t="shared" si="739"/>
        <v>0.56630000000000003</v>
      </c>
      <c r="O858" s="440">
        <f t="shared" si="740"/>
        <v>0.4985</v>
      </c>
      <c r="P858" s="440">
        <f t="shared" si="741"/>
        <v>0.55269999999999997</v>
      </c>
      <c r="Q858" s="442">
        <f t="shared" si="744"/>
        <v>0.55652499999999994</v>
      </c>
      <c r="R858" s="442"/>
      <c r="S858" s="443">
        <f>IF(Q858&gt;=1,1,0)</f>
        <v>0</v>
      </c>
      <c r="T858" s="443">
        <f t="shared" si="681"/>
        <v>0</v>
      </c>
      <c r="U858" s="304" t="s">
        <v>126</v>
      </c>
      <c r="V858" s="305">
        <f>COUNTIF(D826:E855,"&gt;=2.5")</f>
        <v>0</v>
      </c>
      <c r="W858" s="305">
        <f>COUNTIF(F826:H855,"&gt;=2.5")</f>
        <v>0</v>
      </c>
      <c r="X858" s="305">
        <f>COUNTIF(I826:J855,"&gt;=2.5")</f>
        <v>0</v>
      </c>
      <c r="Y858" s="305">
        <f>COUNTIF(K826:L855,"&gt;=2.5")</f>
        <v>0</v>
      </c>
      <c r="BG858" s="311">
        <f>IF(Q858&gt;=2,1,0)</f>
        <v>0</v>
      </c>
      <c r="BH858" s="311">
        <f t="shared" si="704"/>
        <v>0</v>
      </c>
    </row>
    <row r="859" spans="1:60" ht="17.45" customHeight="1" thickBot="1" x14ac:dyDescent="0.3">
      <c r="A859" s="257">
        <f t="shared" si="705"/>
        <v>5</v>
      </c>
      <c r="B859" s="257">
        <f t="shared" si="706"/>
        <v>2020</v>
      </c>
      <c r="C859" s="8">
        <f t="shared" si="729"/>
        <v>43955</v>
      </c>
      <c r="D859" s="260"/>
      <c r="E859" s="261">
        <v>0.93230000000000002</v>
      </c>
      <c r="F859" s="263"/>
      <c r="G859" s="262">
        <v>0.89229999999999998</v>
      </c>
      <c r="H859" s="285"/>
      <c r="I859" s="260"/>
      <c r="J859" s="261">
        <v>0.68620000000000003</v>
      </c>
      <c r="K859" s="263"/>
      <c r="L859" s="261">
        <v>0.86780000000000002</v>
      </c>
      <c r="M859" s="293">
        <f t="shared" ref="M859" si="745">IFERROR(AVERAGE(D859:E859),"")</f>
        <v>0.93230000000000002</v>
      </c>
      <c r="N859" s="293">
        <f t="shared" ref="N859" si="746">IFERROR(AVERAGE(F859:H859),"")</f>
        <v>0.89229999999999998</v>
      </c>
      <c r="O859" s="293">
        <f t="shared" ref="O859" si="747">IFERROR(AVERAGE(I859:J859),"")</f>
        <v>0.68620000000000003</v>
      </c>
      <c r="P859" s="293">
        <f t="shared" ref="P859" si="748">IFERROR(AVERAGE(K859:L859),"")</f>
        <v>0.86780000000000002</v>
      </c>
      <c r="Q859" s="257"/>
      <c r="R859" s="265">
        <f t="shared" ref="R859" si="749">AVERAGE(M859:P859)</f>
        <v>0.84465000000000001</v>
      </c>
      <c r="S859" s="266">
        <f t="shared" ref="S859" si="750">IF(R859&gt;=1,1,0)</f>
        <v>0</v>
      </c>
      <c r="T859" s="266">
        <f t="shared" si="681"/>
        <v>0</v>
      </c>
      <c r="Y859" s="136">
        <f>AVERAGE(V856:Y856)</f>
        <v>0.63166833333333328</v>
      </c>
      <c r="BG859" s="266">
        <f>IF(R859&gt;=2,1,0)</f>
        <v>0</v>
      </c>
      <c r="BH859" s="266">
        <f t="shared" si="704"/>
        <v>0</v>
      </c>
    </row>
    <row r="860" spans="1:60" ht="17.45" customHeight="1" x14ac:dyDescent="0.25">
      <c r="A860" s="257">
        <f t="shared" si="705"/>
        <v>5</v>
      </c>
      <c r="B860" s="257">
        <f t="shared" si="706"/>
        <v>2020</v>
      </c>
      <c r="C860" s="48">
        <f t="shared" si="729"/>
        <v>43956</v>
      </c>
      <c r="D860" s="275">
        <v>1.1639999999999999</v>
      </c>
      <c r="E860" s="276"/>
      <c r="F860" s="278">
        <v>1.33</v>
      </c>
      <c r="G860" s="277"/>
      <c r="H860" s="286">
        <v>1.3129999999999999</v>
      </c>
      <c r="I860" s="275">
        <v>1.712</v>
      </c>
      <c r="J860" s="276"/>
      <c r="K860" s="278">
        <v>1.2410000000000001</v>
      </c>
      <c r="L860" s="276"/>
      <c r="M860" s="293">
        <f t="shared" ref="M860:M861" si="751">IFERROR(AVERAGE(D860:E860),"")</f>
        <v>1.1639999999999999</v>
      </c>
      <c r="N860" s="293">
        <f t="shared" ref="N860:N861" si="752">IFERROR(AVERAGE(F860:H860),"")</f>
        <v>1.3214999999999999</v>
      </c>
      <c r="O860" s="293">
        <f t="shared" ref="O860:O861" si="753">IFERROR(AVERAGE(I860:J860),"")</f>
        <v>1.712</v>
      </c>
      <c r="P860" s="293">
        <f t="shared" ref="P860:P861" si="754">IFERROR(AVERAGE(K860:L860),"")</f>
        <v>1.2410000000000001</v>
      </c>
      <c r="Q860" s="257"/>
      <c r="R860" s="265">
        <f t="shared" ref="R860:R861" si="755">AVERAGE(M860:P860)</f>
        <v>1.3596249999999999</v>
      </c>
      <c r="S860" s="266">
        <f t="shared" ref="S860:S861" si="756">IF(R860&gt;=1,1,0)</f>
        <v>1</v>
      </c>
      <c r="T860" s="266">
        <f t="shared" si="681"/>
        <v>1</v>
      </c>
      <c r="BG860" s="266">
        <f>IF(R860&gt;=2,1,0)</f>
        <v>0</v>
      </c>
      <c r="BH860" s="266">
        <f t="shared" si="704"/>
        <v>0</v>
      </c>
    </row>
    <row r="861" spans="1:60" ht="17.45" customHeight="1" x14ac:dyDescent="0.25">
      <c r="A861" s="257">
        <f t="shared" si="705"/>
        <v>5</v>
      </c>
      <c r="B861" s="257">
        <f t="shared" si="706"/>
        <v>2020</v>
      </c>
      <c r="C861" s="8">
        <f t="shared" si="729"/>
        <v>43957</v>
      </c>
      <c r="D861" s="260"/>
      <c r="E861" s="261">
        <v>1.7270000000000001</v>
      </c>
      <c r="F861" s="263"/>
      <c r="G861" s="262">
        <v>1.663</v>
      </c>
      <c r="H861" s="285"/>
      <c r="I861" s="260"/>
      <c r="J861" s="261">
        <v>1.484</v>
      </c>
      <c r="K861" s="263"/>
      <c r="L861" s="261">
        <v>1.42</v>
      </c>
      <c r="M861" s="293">
        <f t="shared" si="751"/>
        <v>1.7270000000000001</v>
      </c>
      <c r="N861" s="293">
        <f t="shared" si="752"/>
        <v>1.663</v>
      </c>
      <c r="O861" s="293">
        <f t="shared" si="753"/>
        <v>1.484</v>
      </c>
      <c r="P861" s="293">
        <f t="shared" si="754"/>
        <v>1.42</v>
      </c>
      <c r="Q861" s="257"/>
      <c r="R861" s="265">
        <f t="shared" si="755"/>
        <v>1.5735000000000001</v>
      </c>
      <c r="S861" s="266">
        <f t="shared" si="756"/>
        <v>1</v>
      </c>
      <c r="T861" s="266">
        <f t="shared" si="681"/>
        <v>2</v>
      </c>
      <c r="BG861" s="266">
        <f>IF(R861&gt;=2,1,0)</f>
        <v>0</v>
      </c>
      <c r="BH861" s="266">
        <f t="shared" si="704"/>
        <v>0</v>
      </c>
    </row>
    <row r="862" spans="1:60" ht="17.45" customHeight="1" x14ac:dyDescent="0.25">
      <c r="A862" s="257">
        <f t="shared" si="705"/>
        <v>5</v>
      </c>
      <c r="B862" s="257">
        <f t="shared" si="706"/>
        <v>2020</v>
      </c>
      <c r="C862" s="8">
        <f t="shared" si="729"/>
        <v>43958</v>
      </c>
      <c r="D862" s="260">
        <v>1.2709999999999999</v>
      </c>
      <c r="E862" s="261"/>
      <c r="F862" s="263">
        <v>1.2689999999999999</v>
      </c>
      <c r="G862" s="262"/>
      <c r="H862" s="285"/>
      <c r="I862" s="260">
        <v>1.1970000000000001</v>
      </c>
      <c r="J862" s="261"/>
      <c r="K862" s="263">
        <v>1.3080000000000001</v>
      </c>
      <c r="L862" s="261"/>
      <c r="M862" s="293">
        <f t="shared" ref="M862:M868" si="757">IFERROR(AVERAGE(D862:E862),"")</f>
        <v>1.2709999999999999</v>
      </c>
      <c r="N862" s="293">
        <f t="shared" ref="N862:N868" si="758">IFERROR(AVERAGE(F862:H862),"")</f>
        <v>1.2689999999999999</v>
      </c>
      <c r="O862" s="293">
        <f t="shared" ref="O862:O868" si="759">IFERROR(AVERAGE(I862:J862),"")</f>
        <v>1.1970000000000001</v>
      </c>
      <c r="P862" s="293">
        <f t="shared" ref="P862:P868" si="760">IFERROR(AVERAGE(K862:L862),"")</f>
        <v>1.3080000000000001</v>
      </c>
      <c r="Q862" s="257"/>
      <c r="R862" s="265">
        <f t="shared" ref="R862:R863" si="761">AVERAGE(M862:P862)</f>
        <v>1.26125</v>
      </c>
      <c r="S862" s="266">
        <f t="shared" ref="S862:S868" si="762">IF(R862&gt;=1,1,0)</f>
        <v>1</v>
      </c>
      <c r="T862" s="266">
        <f t="shared" si="681"/>
        <v>3</v>
      </c>
      <c r="BG862" s="266">
        <f>IF(R862&gt;=2,1,0)</f>
        <v>0</v>
      </c>
      <c r="BH862" s="266">
        <f t="shared" si="704"/>
        <v>0</v>
      </c>
    </row>
    <row r="863" spans="1:60" ht="17.45" customHeight="1" x14ac:dyDescent="0.25">
      <c r="A863" s="257">
        <f t="shared" si="705"/>
        <v>5</v>
      </c>
      <c r="B863" s="257">
        <f t="shared" si="706"/>
        <v>2020</v>
      </c>
      <c r="C863" s="8">
        <f t="shared" si="729"/>
        <v>43959</v>
      </c>
      <c r="D863" s="252"/>
      <c r="E863" s="253">
        <v>1.3280000000000001</v>
      </c>
      <c r="F863" s="255"/>
      <c r="G863" s="254">
        <v>1.167</v>
      </c>
      <c r="H863" s="114"/>
      <c r="I863" s="252"/>
      <c r="J863" s="253">
        <v>0.9819</v>
      </c>
      <c r="K863" s="255"/>
      <c r="L863" s="253">
        <v>1.0680000000000001</v>
      </c>
      <c r="M863" s="293">
        <f t="shared" si="757"/>
        <v>1.3280000000000001</v>
      </c>
      <c r="N863" s="293">
        <f t="shared" si="758"/>
        <v>1.167</v>
      </c>
      <c r="O863" s="293">
        <f t="shared" si="759"/>
        <v>0.9819</v>
      </c>
      <c r="P863" s="293">
        <f t="shared" si="760"/>
        <v>1.0680000000000001</v>
      </c>
      <c r="Q863" s="257"/>
      <c r="R863" s="265">
        <f t="shared" si="761"/>
        <v>1.136225</v>
      </c>
      <c r="S863" s="266">
        <f t="shared" si="762"/>
        <v>1</v>
      </c>
      <c r="T863" s="266">
        <f t="shared" ref="T863" si="763">IF(S863=0,0,S863+T862)</f>
        <v>4</v>
      </c>
      <c r="BG863" s="266">
        <f>IF(R863&gt;=2,1,0)</f>
        <v>0</v>
      </c>
      <c r="BH863" s="266">
        <f t="shared" si="704"/>
        <v>0</v>
      </c>
    </row>
    <row r="864" spans="1:60" ht="17.45" customHeight="1" x14ac:dyDescent="0.25">
      <c r="A864" s="257">
        <f t="shared" si="705"/>
        <v>5</v>
      </c>
      <c r="B864" s="257">
        <f t="shared" si="706"/>
        <v>2020</v>
      </c>
      <c r="C864" s="435">
        <f t="shared" si="729"/>
        <v>43960</v>
      </c>
      <c r="D864" s="448">
        <v>0.72460000000000002</v>
      </c>
      <c r="E864" s="449"/>
      <c r="F864" s="451"/>
      <c r="G864" s="450"/>
      <c r="H864" s="452">
        <v>0.63819999999999999</v>
      </c>
      <c r="I864" s="448">
        <v>0.63360000000000005</v>
      </c>
      <c r="J864" s="449"/>
      <c r="K864" s="451">
        <v>0.73909999999999998</v>
      </c>
      <c r="L864" s="449"/>
      <c r="M864" s="440">
        <f t="shared" si="757"/>
        <v>0.72460000000000002</v>
      </c>
      <c r="N864" s="440">
        <f t="shared" si="758"/>
        <v>0.63819999999999999</v>
      </c>
      <c r="O864" s="440">
        <f t="shared" si="759"/>
        <v>0.63360000000000005</v>
      </c>
      <c r="P864" s="440">
        <f t="shared" si="760"/>
        <v>0.73909999999999998</v>
      </c>
      <c r="Q864" s="442">
        <f t="shared" ref="Q864:Q865" si="764">AVERAGE(M864:P864)</f>
        <v>0.68387500000000001</v>
      </c>
      <c r="R864" s="442"/>
      <c r="S864" s="443">
        <f>IF(Q864&gt;=1,1,0)</f>
        <v>0</v>
      </c>
      <c r="T864" s="443">
        <v>0</v>
      </c>
      <c r="BG864" s="311">
        <f>IF(Q864&gt;=2,1,0)</f>
        <v>0</v>
      </c>
      <c r="BH864" s="311">
        <f t="shared" si="704"/>
        <v>0</v>
      </c>
    </row>
    <row r="865" spans="1:60" ht="17.45" customHeight="1" x14ac:dyDescent="0.25">
      <c r="A865" s="257">
        <f t="shared" si="705"/>
        <v>5</v>
      </c>
      <c r="B865" s="257">
        <f t="shared" si="706"/>
        <v>2020</v>
      </c>
      <c r="C865" s="435">
        <f t="shared" si="729"/>
        <v>43961</v>
      </c>
      <c r="D865" s="448"/>
      <c r="E865" s="449">
        <v>0.626</v>
      </c>
      <c r="F865" s="451"/>
      <c r="G865" s="450">
        <v>0.55130000000000001</v>
      </c>
      <c r="H865" s="452"/>
      <c r="I865" s="448"/>
      <c r="J865" s="449">
        <v>0.40060000000000001</v>
      </c>
      <c r="K865" s="451"/>
      <c r="L865" s="449">
        <v>0.51239999999999997</v>
      </c>
      <c r="M865" s="440">
        <f t="shared" si="757"/>
        <v>0.626</v>
      </c>
      <c r="N865" s="440">
        <f t="shared" si="758"/>
        <v>0.55130000000000001</v>
      </c>
      <c r="O865" s="440">
        <f t="shared" si="759"/>
        <v>0.40060000000000001</v>
      </c>
      <c r="P865" s="440">
        <f t="shared" si="760"/>
        <v>0.51239999999999997</v>
      </c>
      <c r="Q865" s="442">
        <f t="shared" si="764"/>
        <v>0.52257500000000001</v>
      </c>
      <c r="R865" s="442"/>
      <c r="S865" s="443">
        <f>IF(Q865&gt;=1,1,0)</f>
        <v>0</v>
      </c>
      <c r="T865" s="443">
        <f t="shared" ref="T865:T875" si="765">IF(S865=0,0,S865+T864)</f>
        <v>0</v>
      </c>
      <c r="BG865" s="311">
        <f>IF(Q865&gt;=2,1,0)</f>
        <v>0</v>
      </c>
      <c r="BH865" s="311">
        <f t="shared" si="704"/>
        <v>0</v>
      </c>
    </row>
    <row r="866" spans="1:60" ht="17.45" customHeight="1" x14ac:dyDescent="0.25">
      <c r="A866" s="257">
        <f t="shared" si="705"/>
        <v>5</v>
      </c>
      <c r="B866" s="257">
        <f t="shared" si="706"/>
        <v>2020</v>
      </c>
      <c r="C866" s="48">
        <f t="shared" si="729"/>
        <v>43962</v>
      </c>
      <c r="D866" s="279">
        <v>0.62709999999999999</v>
      </c>
      <c r="E866" s="280"/>
      <c r="F866" s="282">
        <v>0.64029999999999998</v>
      </c>
      <c r="G866" s="281"/>
      <c r="H866" s="142">
        <v>0.7016</v>
      </c>
      <c r="I866" s="279">
        <v>0.58679999999999999</v>
      </c>
      <c r="J866" s="280"/>
      <c r="K866" s="282">
        <v>0.6573</v>
      </c>
      <c r="L866" s="280"/>
      <c r="M866" s="293">
        <f t="shared" si="757"/>
        <v>0.62709999999999999</v>
      </c>
      <c r="N866" s="293">
        <f t="shared" si="758"/>
        <v>0.67094999999999994</v>
      </c>
      <c r="O866" s="293">
        <f t="shared" si="759"/>
        <v>0.58679999999999999</v>
      </c>
      <c r="P866" s="293">
        <f t="shared" si="760"/>
        <v>0.6573</v>
      </c>
      <c r="Q866" s="257"/>
      <c r="R866" s="265">
        <f t="shared" ref="R866:R870" si="766">AVERAGE(M866:P866)</f>
        <v>0.63553749999999998</v>
      </c>
      <c r="S866" s="266">
        <f t="shared" si="762"/>
        <v>0</v>
      </c>
      <c r="T866" s="266">
        <f t="shared" si="765"/>
        <v>0</v>
      </c>
      <c r="BG866" s="266">
        <f>IF(R866&gt;=2,1,0)</f>
        <v>0</v>
      </c>
      <c r="BH866" s="266">
        <f t="shared" si="704"/>
        <v>0</v>
      </c>
    </row>
    <row r="867" spans="1:60" ht="17.45" customHeight="1" x14ac:dyDescent="0.25">
      <c r="A867" s="257">
        <f t="shared" si="705"/>
        <v>5</v>
      </c>
      <c r="B867" s="257">
        <f t="shared" si="706"/>
        <v>2020</v>
      </c>
      <c r="C867" s="8">
        <f t="shared" si="729"/>
        <v>43963</v>
      </c>
      <c r="D867" s="252"/>
      <c r="E867" s="253">
        <v>0.79249999999999998</v>
      </c>
      <c r="F867" s="255"/>
      <c r="G867" s="254">
        <v>0.88229999999999997</v>
      </c>
      <c r="H867" s="114"/>
      <c r="I867" s="252"/>
      <c r="J867" s="253">
        <v>0.88539999999999996</v>
      </c>
      <c r="K867" s="255"/>
      <c r="L867" s="253">
        <v>0.63149999999999995</v>
      </c>
      <c r="M867" s="293">
        <f t="shared" si="757"/>
        <v>0.79249999999999998</v>
      </c>
      <c r="N867" s="293">
        <f t="shared" si="758"/>
        <v>0.88229999999999997</v>
      </c>
      <c r="O867" s="293">
        <f t="shared" si="759"/>
        <v>0.88539999999999996</v>
      </c>
      <c r="P867" s="293">
        <f t="shared" si="760"/>
        <v>0.63149999999999995</v>
      </c>
      <c r="Q867" s="257"/>
      <c r="R867" s="265">
        <f t="shared" si="766"/>
        <v>0.797925</v>
      </c>
      <c r="S867" s="266">
        <f t="shared" si="762"/>
        <v>0</v>
      </c>
      <c r="T867" s="266">
        <f t="shared" si="765"/>
        <v>0</v>
      </c>
      <c r="BG867" s="266">
        <f>IF(R867&gt;=2,1,0)</f>
        <v>0</v>
      </c>
      <c r="BH867" s="266">
        <f t="shared" si="704"/>
        <v>0</v>
      </c>
    </row>
    <row r="868" spans="1:60" ht="17.45" customHeight="1" x14ac:dyDescent="0.25">
      <c r="A868" s="257">
        <f t="shared" si="705"/>
        <v>5</v>
      </c>
      <c r="B868" s="257">
        <f t="shared" si="706"/>
        <v>2020</v>
      </c>
      <c r="C868" s="8">
        <f t="shared" si="729"/>
        <v>43964</v>
      </c>
      <c r="D868" s="252">
        <v>0.74309999999999998</v>
      </c>
      <c r="E868" s="253"/>
      <c r="F868" s="255">
        <v>0.55930000000000002</v>
      </c>
      <c r="G868" s="254"/>
      <c r="H868" s="114"/>
      <c r="I868" s="252">
        <v>0.68089999999999995</v>
      </c>
      <c r="J868" s="253"/>
      <c r="K868" s="255">
        <v>0.69240000000000002</v>
      </c>
      <c r="L868" s="253"/>
      <c r="M868" s="293">
        <f t="shared" si="757"/>
        <v>0.74309999999999998</v>
      </c>
      <c r="N868" s="293">
        <f t="shared" si="758"/>
        <v>0.55930000000000002</v>
      </c>
      <c r="O868" s="293">
        <f t="shared" si="759"/>
        <v>0.68089999999999995</v>
      </c>
      <c r="P868" s="293">
        <f t="shared" si="760"/>
        <v>0.69240000000000002</v>
      </c>
      <c r="Q868" s="257"/>
      <c r="R868" s="265">
        <f t="shared" si="766"/>
        <v>0.66892499999999999</v>
      </c>
      <c r="S868" s="266">
        <f t="shared" si="762"/>
        <v>0</v>
      </c>
      <c r="T868" s="266">
        <f t="shared" si="765"/>
        <v>0</v>
      </c>
      <c r="BG868" s="266">
        <f>IF(R868&gt;=2,1,0)</f>
        <v>0</v>
      </c>
      <c r="BH868" s="266">
        <f t="shared" si="704"/>
        <v>0</v>
      </c>
    </row>
    <row r="869" spans="1:60" ht="17.45" customHeight="1" x14ac:dyDescent="0.25">
      <c r="A869" s="257">
        <f t="shared" si="705"/>
        <v>5</v>
      </c>
      <c r="B869" s="257">
        <f t="shared" si="706"/>
        <v>2020</v>
      </c>
      <c r="C869" s="8">
        <f t="shared" si="729"/>
        <v>43965</v>
      </c>
      <c r="D869" s="252"/>
      <c r="E869" s="253">
        <v>1.0169999999999999</v>
      </c>
      <c r="F869" s="255"/>
      <c r="G869" s="254">
        <v>0.89049999999999996</v>
      </c>
      <c r="H869" s="114"/>
      <c r="I869" s="252"/>
      <c r="J869" s="253">
        <v>0.58420000000000005</v>
      </c>
      <c r="K869" s="255"/>
      <c r="L869" s="253">
        <v>0.82130000000000003</v>
      </c>
      <c r="M869" s="293">
        <f t="shared" ref="M869:M874" si="767">IFERROR(AVERAGE(D869:E869),"")</f>
        <v>1.0169999999999999</v>
      </c>
      <c r="N869" s="293">
        <f t="shared" ref="N869:N874" si="768">IFERROR(AVERAGE(F869:H869),"")</f>
        <v>0.89049999999999996</v>
      </c>
      <c r="O869" s="293">
        <f t="shared" ref="O869:O874" si="769">IFERROR(AVERAGE(I869:J869),"")</f>
        <v>0.58420000000000005</v>
      </c>
      <c r="P869" s="293">
        <f t="shared" ref="P869:P874" si="770">IFERROR(AVERAGE(K869:L869),"")</f>
        <v>0.82130000000000003</v>
      </c>
      <c r="Q869" s="257"/>
      <c r="R869" s="265">
        <f t="shared" si="766"/>
        <v>0.82824999999999993</v>
      </c>
      <c r="S869" s="266">
        <f t="shared" ref="S869:S874" si="771">IF(R869&gt;=1,1,0)</f>
        <v>0</v>
      </c>
      <c r="T869" s="266">
        <f t="shared" si="765"/>
        <v>0</v>
      </c>
      <c r="BG869" s="266">
        <f>IF(R869&gt;=2,1,0)</f>
        <v>0</v>
      </c>
      <c r="BH869" s="266">
        <f t="shared" si="704"/>
        <v>0</v>
      </c>
    </row>
    <row r="870" spans="1:60" ht="17.45" customHeight="1" x14ac:dyDescent="0.25">
      <c r="A870" s="257">
        <f t="shared" si="705"/>
        <v>5</v>
      </c>
      <c r="B870" s="257">
        <f t="shared" si="706"/>
        <v>2020</v>
      </c>
      <c r="C870" s="8">
        <f t="shared" si="729"/>
        <v>43966</v>
      </c>
      <c r="D870" s="252">
        <v>0.74609999999999999</v>
      </c>
      <c r="E870" s="253"/>
      <c r="F870" s="255"/>
      <c r="G870" s="254"/>
      <c r="H870" s="114">
        <v>0.63260000000000005</v>
      </c>
      <c r="I870" s="252">
        <v>0.67920000000000003</v>
      </c>
      <c r="J870" s="253"/>
      <c r="K870" s="255">
        <v>0.79390000000000005</v>
      </c>
      <c r="L870" s="253"/>
      <c r="M870" s="293">
        <f t="shared" si="767"/>
        <v>0.74609999999999999</v>
      </c>
      <c r="N870" s="293">
        <f t="shared" si="768"/>
        <v>0.63260000000000005</v>
      </c>
      <c r="O870" s="293">
        <f t="shared" si="769"/>
        <v>0.67920000000000003</v>
      </c>
      <c r="P870" s="293">
        <f t="shared" si="770"/>
        <v>0.79390000000000005</v>
      </c>
      <c r="Q870" s="257"/>
      <c r="R870" s="265">
        <f t="shared" si="766"/>
        <v>0.71294999999999997</v>
      </c>
      <c r="S870" s="266">
        <f t="shared" si="771"/>
        <v>0</v>
      </c>
      <c r="T870" s="266">
        <f t="shared" si="765"/>
        <v>0</v>
      </c>
      <c r="BG870" s="266">
        <f>IF(R870&gt;=2,1,0)</f>
        <v>0</v>
      </c>
      <c r="BH870" s="266">
        <f t="shared" si="704"/>
        <v>0</v>
      </c>
    </row>
    <row r="871" spans="1:60" ht="17.45" customHeight="1" x14ac:dyDescent="0.25">
      <c r="A871" s="298">
        <f t="shared" si="705"/>
        <v>5</v>
      </c>
      <c r="B871" s="298">
        <f t="shared" si="706"/>
        <v>2020</v>
      </c>
      <c r="C871" s="435">
        <f t="shared" si="729"/>
        <v>43967</v>
      </c>
      <c r="D871" s="448"/>
      <c r="E871" s="449">
        <v>0.98260000000000003</v>
      </c>
      <c r="F871" s="451"/>
      <c r="G871" s="450">
        <v>0.88770000000000004</v>
      </c>
      <c r="H871" s="452"/>
      <c r="I871" s="448"/>
      <c r="J871" s="449">
        <v>0.76349999999999996</v>
      </c>
      <c r="K871" s="451"/>
      <c r="L871" s="449">
        <v>0.80589999999999995</v>
      </c>
      <c r="M871" s="440">
        <f t="shared" si="767"/>
        <v>0.98260000000000003</v>
      </c>
      <c r="N871" s="440">
        <f t="shared" si="768"/>
        <v>0.88770000000000004</v>
      </c>
      <c r="O871" s="440">
        <f t="shared" si="769"/>
        <v>0.76349999999999996</v>
      </c>
      <c r="P871" s="440">
        <f t="shared" si="770"/>
        <v>0.80589999999999995</v>
      </c>
      <c r="Q871" s="442">
        <f t="shared" ref="Q871:Q872" si="772">AVERAGE(M871:P871)</f>
        <v>0.85992499999999994</v>
      </c>
      <c r="R871" s="442"/>
      <c r="S871" s="443">
        <f>IF(Q871&gt;=1,1,0)</f>
        <v>0</v>
      </c>
      <c r="T871" s="443">
        <f t="shared" si="765"/>
        <v>0</v>
      </c>
      <c r="BG871" s="311">
        <f>IF(Q871&gt;=2,1,0)</f>
        <v>0</v>
      </c>
      <c r="BH871" s="311">
        <f t="shared" si="704"/>
        <v>0</v>
      </c>
    </row>
    <row r="872" spans="1:60" ht="17.45" customHeight="1" x14ac:dyDescent="0.25">
      <c r="A872" s="298">
        <f t="shared" si="705"/>
        <v>5</v>
      </c>
      <c r="B872" s="298">
        <f t="shared" si="706"/>
        <v>2020</v>
      </c>
      <c r="C872" s="435">
        <f t="shared" si="729"/>
        <v>43968</v>
      </c>
      <c r="D872" s="448">
        <v>0.67369999999999997</v>
      </c>
      <c r="E872" s="449"/>
      <c r="F872" s="451">
        <v>0.47899999999999998</v>
      </c>
      <c r="G872" s="450"/>
      <c r="H872" s="452">
        <v>0.48509999999999998</v>
      </c>
      <c r="I872" s="448">
        <v>0.46350000000000002</v>
      </c>
      <c r="J872" s="449"/>
      <c r="K872" s="451">
        <v>0.50649999999999995</v>
      </c>
      <c r="L872" s="449"/>
      <c r="M872" s="440">
        <f t="shared" si="767"/>
        <v>0.67369999999999997</v>
      </c>
      <c r="N872" s="440">
        <f t="shared" si="768"/>
        <v>0.48204999999999998</v>
      </c>
      <c r="O872" s="440">
        <f t="shared" si="769"/>
        <v>0.46350000000000002</v>
      </c>
      <c r="P872" s="440">
        <f t="shared" si="770"/>
        <v>0.50649999999999995</v>
      </c>
      <c r="Q872" s="442">
        <f t="shared" si="772"/>
        <v>0.53143750000000001</v>
      </c>
      <c r="R872" s="442"/>
      <c r="S872" s="443">
        <f>IF(Q872&gt;=1,1,0)</f>
        <v>0</v>
      </c>
      <c r="T872" s="443">
        <f t="shared" si="765"/>
        <v>0</v>
      </c>
      <c r="BG872" s="311">
        <f>IF(Q872&gt;=2,1,0)</f>
        <v>0</v>
      </c>
      <c r="BH872" s="311">
        <f t="shared" si="704"/>
        <v>0</v>
      </c>
    </row>
    <row r="873" spans="1:60" ht="17.45" customHeight="1" x14ac:dyDescent="0.25">
      <c r="A873" s="257">
        <f t="shared" si="705"/>
        <v>5</v>
      </c>
      <c r="B873" s="257">
        <f t="shared" si="706"/>
        <v>2020</v>
      </c>
      <c r="C873" s="8">
        <f t="shared" si="729"/>
        <v>43969</v>
      </c>
      <c r="D873" s="252"/>
      <c r="E873" s="253">
        <v>0.32090000000000002</v>
      </c>
      <c r="F873" s="255"/>
      <c r="G873" s="254">
        <v>0.24890000000000001</v>
      </c>
      <c r="H873" s="114"/>
      <c r="I873" s="252"/>
      <c r="J873" s="253">
        <v>0.23400000000000001</v>
      </c>
      <c r="K873" s="255"/>
      <c r="L873" s="253">
        <v>0.23039999999999999</v>
      </c>
      <c r="M873" s="293">
        <f t="shared" si="767"/>
        <v>0.32090000000000002</v>
      </c>
      <c r="N873" s="293">
        <f t="shared" si="768"/>
        <v>0.24890000000000001</v>
      </c>
      <c r="O873" s="293">
        <f t="shared" si="769"/>
        <v>0.23400000000000001</v>
      </c>
      <c r="P873" s="293">
        <f t="shared" si="770"/>
        <v>0.23039999999999999</v>
      </c>
      <c r="Q873" s="257"/>
      <c r="R873" s="265">
        <f t="shared" ref="R873:R874" si="773">AVERAGE(M873:P873)</f>
        <v>0.25855</v>
      </c>
      <c r="S873" s="266">
        <f t="shared" si="771"/>
        <v>0</v>
      </c>
      <c r="T873" s="266">
        <f t="shared" si="765"/>
        <v>0</v>
      </c>
      <c r="BG873" s="266">
        <f>IF(R873&gt;=2,1,0)</f>
        <v>0</v>
      </c>
      <c r="BH873" s="266">
        <f t="shared" si="704"/>
        <v>0</v>
      </c>
    </row>
    <row r="874" spans="1:60" ht="17.45" customHeight="1" x14ac:dyDescent="0.25">
      <c r="A874" s="257">
        <f t="shared" si="705"/>
        <v>5</v>
      </c>
      <c r="B874" s="257">
        <f t="shared" si="706"/>
        <v>2020</v>
      </c>
      <c r="C874" s="8">
        <f t="shared" si="729"/>
        <v>43970</v>
      </c>
      <c r="D874" s="252">
        <v>0.47739999999999999</v>
      </c>
      <c r="E874" s="253"/>
      <c r="F874" s="255">
        <v>0.35920000000000002</v>
      </c>
      <c r="G874" s="254"/>
      <c r="H874" s="114"/>
      <c r="I874" s="252">
        <v>0.45400000000000001</v>
      </c>
      <c r="J874" s="253"/>
      <c r="K874" s="255">
        <v>0.35239999999999999</v>
      </c>
      <c r="L874" s="253"/>
      <c r="M874" s="293">
        <f t="shared" si="767"/>
        <v>0.47739999999999999</v>
      </c>
      <c r="N874" s="293">
        <f t="shared" si="768"/>
        <v>0.35920000000000002</v>
      </c>
      <c r="O874" s="293">
        <f t="shared" si="769"/>
        <v>0.45400000000000001</v>
      </c>
      <c r="P874" s="293">
        <f t="shared" si="770"/>
        <v>0.35239999999999999</v>
      </c>
      <c r="Q874" s="257"/>
      <c r="R874" s="265">
        <f t="shared" si="773"/>
        <v>0.41075</v>
      </c>
      <c r="S874" s="266">
        <f t="shared" si="771"/>
        <v>0</v>
      </c>
      <c r="T874" s="266">
        <f t="shared" si="765"/>
        <v>0</v>
      </c>
      <c r="BG874" s="266">
        <f>IF(R874&gt;=2,1,0)</f>
        <v>0</v>
      </c>
      <c r="BH874" s="266">
        <f t="shared" si="704"/>
        <v>0</v>
      </c>
    </row>
    <row r="875" spans="1:60" ht="17.45" customHeight="1" x14ac:dyDescent="0.25">
      <c r="A875" s="257">
        <f t="shared" si="705"/>
        <v>5</v>
      </c>
      <c r="B875" s="257">
        <f t="shared" si="706"/>
        <v>2020</v>
      </c>
      <c r="C875" s="8">
        <f t="shared" si="729"/>
        <v>43971</v>
      </c>
      <c r="D875" s="260"/>
      <c r="E875" s="261">
        <v>0.71989999999999998</v>
      </c>
      <c r="F875" s="263"/>
      <c r="G875" s="262">
        <v>0.74850000000000005</v>
      </c>
      <c r="H875" s="285"/>
      <c r="I875" s="260"/>
      <c r="J875" s="261">
        <v>0.72030000000000005</v>
      </c>
      <c r="K875" s="263"/>
      <c r="L875" s="261">
        <v>0.60660000000000003</v>
      </c>
      <c r="M875" s="293">
        <f t="shared" ref="M875:M881" si="774">IFERROR(AVERAGE(D875:E875),"")</f>
        <v>0.71989999999999998</v>
      </c>
      <c r="N875" s="293">
        <f t="shared" ref="N875:N881" si="775">IFERROR(AVERAGE(F875:H875),"")</f>
        <v>0.74850000000000005</v>
      </c>
      <c r="O875" s="293">
        <f t="shared" ref="O875:O881" si="776">IFERROR(AVERAGE(I875:J875),"")</f>
        <v>0.72030000000000005</v>
      </c>
      <c r="P875" s="293">
        <f t="shared" ref="P875:P881" si="777">IFERROR(AVERAGE(K875:L875),"")</f>
        <v>0.60660000000000003</v>
      </c>
      <c r="Q875" s="257"/>
      <c r="R875" s="265">
        <f t="shared" ref="R875:R877" si="778">AVERAGE(M875:P875)</f>
        <v>0.69882500000000003</v>
      </c>
      <c r="S875" s="266">
        <f t="shared" ref="S875:S881" si="779">IF(R875&gt;=1,1,0)</f>
        <v>0</v>
      </c>
      <c r="T875" s="266">
        <f t="shared" si="765"/>
        <v>0</v>
      </c>
      <c r="BG875" s="266">
        <f>IF(R875&gt;=2,1,0)</f>
        <v>0</v>
      </c>
      <c r="BH875" s="266">
        <f t="shared" si="704"/>
        <v>0</v>
      </c>
    </row>
    <row r="876" spans="1:60" ht="17.45" customHeight="1" x14ac:dyDescent="0.25">
      <c r="A876" s="257">
        <f t="shared" si="705"/>
        <v>5</v>
      </c>
      <c r="B876" s="257">
        <f t="shared" si="706"/>
        <v>2020</v>
      </c>
      <c r="C876" s="8">
        <f t="shared" si="729"/>
        <v>43972</v>
      </c>
      <c r="D876" s="260">
        <v>1.1759999999999999</v>
      </c>
      <c r="E876" s="261"/>
      <c r="F876" s="263"/>
      <c r="G876" s="262"/>
      <c r="H876" s="285">
        <v>0.83350000000000002</v>
      </c>
      <c r="I876" s="260">
        <v>1.028</v>
      </c>
      <c r="J876" s="261"/>
      <c r="K876" s="263">
        <v>0.83320000000000005</v>
      </c>
      <c r="L876" s="261"/>
      <c r="M876" s="293">
        <f t="shared" si="774"/>
        <v>1.1759999999999999</v>
      </c>
      <c r="N876" s="293">
        <f t="shared" si="775"/>
        <v>0.83350000000000002</v>
      </c>
      <c r="O876" s="293">
        <f t="shared" si="776"/>
        <v>1.028</v>
      </c>
      <c r="P876" s="293">
        <f t="shared" si="777"/>
        <v>0.83320000000000005</v>
      </c>
      <c r="Q876" s="257"/>
      <c r="R876" s="265">
        <f t="shared" si="778"/>
        <v>0.96767500000000006</v>
      </c>
      <c r="S876" s="266">
        <f t="shared" si="779"/>
        <v>0</v>
      </c>
      <c r="T876" s="266">
        <f t="shared" ref="T876:T939" si="780">IF(S876=0,0,S876+T875)</f>
        <v>0</v>
      </c>
      <c r="BG876" s="266">
        <f>IF(R876&gt;=2,1,0)</f>
        <v>0</v>
      </c>
      <c r="BH876" s="266">
        <f t="shared" si="704"/>
        <v>0</v>
      </c>
    </row>
    <row r="877" spans="1:60" ht="17.45" customHeight="1" x14ac:dyDescent="0.25">
      <c r="A877" s="257">
        <f t="shared" si="705"/>
        <v>5</v>
      </c>
      <c r="B877" s="257">
        <f t="shared" si="706"/>
        <v>2020</v>
      </c>
      <c r="C877" s="8">
        <f t="shared" si="729"/>
        <v>43973</v>
      </c>
      <c r="D877" s="260"/>
      <c r="E877" s="261">
        <v>0.83050000000000002</v>
      </c>
      <c r="F877" s="263"/>
      <c r="G877" s="262">
        <v>0.46610000000000001</v>
      </c>
      <c r="H877" s="285"/>
      <c r="I877" s="260"/>
      <c r="J877" s="261">
        <v>0.47760000000000002</v>
      </c>
      <c r="K877" s="263"/>
      <c r="L877" s="261">
        <v>0.68889999999999996</v>
      </c>
      <c r="M877" s="293">
        <f t="shared" si="774"/>
        <v>0.83050000000000002</v>
      </c>
      <c r="N877" s="293">
        <f t="shared" si="775"/>
        <v>0.46610000000000001</v>
      </c>
      <c r="O877" s="293">
        <f t="shared" si="776"/>
        <v>0.47760000000000002</v>
      </c>
      <c r="P877" s="293">
        <f t="shared" si="777"/>
        <v>0.68889999999999996</v>
      </c>
      <c r="Q877" s="257"/>
      <c r="R877" s="265">
        <f t="shared" si="778"/>
        <v>0.61577499999999996</v>
      </c>
      <c r="S877" s="266">
        <f t="shared" si="779"/>
        <v>0</v>
      </c>
      <c r="T877" s="266">
        <f t="shared" si="780"/>
        <v>0</v>
      </c>
      <c r="BG877" s="266">
        <f>IF(R877&gt;=2,1,0)</f>
        <v>0</v>
      </c>
      <c r="BH877" s="266">
        <f t="shared" si="704"/>
        <v>0</v>
      </c>
    </row>
    <row r="878" spans="1:60" ht="17.45" customHeight="1" x14ac:dyDescent="0.25">
      <c r="A878" s="257">
        <f t="shared" si="705"/>
        <v>5</v>
      </c>
      <c r="B878" s="257">
        <f t="shared" si="706"/>
        <v>2020</v>
      </c>
      <c r="C878" s="435">
        <f t="shared" si="729"/>
        <v>43974</v>
      </c>
      <c r="D878" s="434">
        <v>0.69389999999999996</v>
      </c>
      <c r="E878" s="436"/>
      <c r="F878" s="437">
        <v>1.17</v>
      </c>
      <c r="G878" s="438"/>
      <c r="H878" s="439">
        <v>1.117</v>
      </c>
      <c r="I878" s="434">
        <v>0.443</v>
      </c>
      <c r="J878" s="436"/>
      <c r="K878" s="437">
        <v>0.58560000000000001</v>
      </c>
      <c r="L878" s="436"/>
      <c r="M878" s="440">
        <f t="shared" si="774"/>
        <v>0.69389999999999996</v>
      </c>
      <c r="N878" s="440">
        <f t="shared" si="775"/>
        <v>1.1435</v>
      </c>
      <c r="O878" s="440">
        <f t="shared" si="776"/>
        <v>0.443</v>
      </c>
      <c r="P878" s="440">
        <f t="shared" si="777"/>
        <v>0.58560000000000001</v>
      </c>
      <c r="Q878" s="442">
        <f t="shared" ref="Q878:Q879" si="781">AVERAGE(M878:P878)</f>
        <v>0.71649999999999991</v>
      </c>
      <c r="R878" s="442"/>
      <c r="S878" s="443">
        <f>IF(Q878&gt;=1,1,0)</f>
        <v>0</v>
      </c>
      <c r="T878" s="443">
        <f t="shared" si="780"/>
        <v>0</v>
      </c>
      <c r="BG878" s="311">
        <f>IF(Q878&gt;=2,1,0)</f>
        <v>0</v>
      </c>
      <c r="BH878" s="311">
        <f t="shared" si="704"/>
        <v>0</v>
      </c>
    </row>
    <row r="879" spans="1:60" ht="17.45" customHeight="1" x14ac:dyDescent="0.25">
      <c r="A879" s="257">
        <f t="shared" si="705"/>
        <v>5</v>
      </c>
      <c r="B879" s="257">
        <f t="shared" si="706"/>
        <v>2020</v>
      </c>
      <c r="C879" s="435">
        <f t="shared" si="729"/>
        <v>43975</v>
      </c>
      <c r="D879" s="434"/>
      <c r="E879" s="436">
        <v>0.58430000000000004</v>
      </c>
      <c r="F879" s="437"/>
      <c r="G879" s="438">
        <v>0.62560000000000004</v>
      </c>
      <c r="H879" s="439"/>
      <c r="I879" s="434"/>
      <c r="J879" s="436">
        <v>0.53910000000000002</v>
      </c>
      <c r="K879" s="437"/>
      <c r="L879" s="436">
        <v>0.62129999999999996</v>
      </c>
      <c r="M879" s="440">
        <f t="shared" si="774"/>
        <v>0.58430000000000004</v>
      </c>
      <c r="N879" s="440">
        <f t="shared" si="775"/>
        <v>0.62560000000000004</v>
      </c>
      <c r="O879" s="440">
        <f t="shared" si="776"/>
        <v>0.53910000000000002</v>
      </c>
      <c r="P879" s="440">
        <f t="shared" si="777"/>
        <v>0.62129999999999996</v>
      </c>
      <c r="Q879" s="442">
        <f t="shared" si="781"/>
        <v>0.59257500000000007</v>
      </c>
      <c r="R879" s="442"/>
      <c r="S879" s="443">
        <f>IF(Q879&gt;=1,1,0)</f>
        <v>0</v>
      </c>
      <c r="T879" s="443">
        <f t="shared" si="780"/>
        <v>0</v>
      </c>
      <c r="BG879" s="311">
        <f>IF(Q879&gt;=2,1,0)</f>
        <v>0</v>
      </c>
      <c r="BH879" s="311">
        <f t="shared" si="704"/>
        <v>0</v>
      </c>
    </row>
    <row r="880" spans="1:60" ht="17.45" customHeight="1" x14ac:dyDescent="0.25">
      <c r="A880" s="257">
        <f t="shared" si="705"/>
        <v>5</v>
      </c>
      <c r="B880" s="257">
        <f t="shared" si="706"/>
        <v>2020</v>
      </c>
      <c r="C880" s="8">
        <f t="shared" si="729"/>
        <v>43976</v>
      </c>
      <c r="D880" s="260">
        <v>0.65059999999999996</v>
      </c>
      <c r="E880" s="261"/>
      <c r="F880" s="263">
        <v>0.63429999999999997</v>
      </c>
      <c r="G880" s="262"/>
      <c r="H880" s="285"/>
      <c r="I880" s="260">
        <v>0.52859999999999996</v>
      </c>
      <c r="J880" s="261"/>
      <c r="K880" s="263">
        <v>0.58909999999999996</v>
      </c>
      <c r="L880" s="261"/>
      <c r="M880" s="293">
        <f t="shared" si="774"/>
        <v>0.65059999999999996</v>
      </c>
      <c r="N880" s="293">
        <f t="shared" si="775"/>
        <v>0.63429999999999997</v>
      </c>
      <c r="O880" s="293">
        <f t="shared" si="776"/>
        <v>0.52859999999999996</v>
      </c>
      <c r="P880" s="293">
        <f t="shared" si="777"/>
        <v>0.58909999999999996</v>
      </c>
      <c r="Q880" s="257"/>
      <c r="R880" s="265">
        <f t="shared" ref="R880:R881" si="782">AVERAGE(M880:P880)</f>
        <v>0.60064999999999991</v>
      </c>
      <c r="S880" s="266">
        <f t="shared" si="779"/>
        <v>0</v>
      </c>
      <c r="T880" s="266">
        <f t="shared" si="780"/>
        <v>0</v>
      </c>
      <c r="BG880" s="266">
        <f>IF(R880&gt;=2,1,0)</f>
        <v>0</v>
      </c>
      <c r="BH880" s="266">
        <f t="shared" si="704"/>
        <v>0</v>
      </c>
    </row>
    <row r="881" spans="1:60" ht="17.45" customHeight="1" x14ac:dyDescent="0.25">
      <c r="A881" s="257">
        <f t="shared" si="705"/>
        <v>5</v>
      </c>
      <c r="B881" s="257">
        <f t="shared" si="706"/>
        <v>2020</v>
      </c>
      <c r="C881" s="8">
        <f t="shared" si="729"/>
        <v>43977</v>
      </c>
      <c r="D881" s="260"/>
      <c r="E881" s="261">
        <v>0.94689999999999996</v>
      </c>
      <c r="F881" s="263"/>
      <c r="G881" s="262">
        <v>0.84109999999999996</v>
      </c>
      <c r="H881" s="285"/>
      <c r="I881" s="260"/>
      <c r="J881" s="261">
        <v>1.004</v>
      </c>
      <c r="K881" s="263"/>
      <c r="L881" s="261">
        <v>0.87529999999999997</v>
      </c>
      <c r="M881" s="293">
        <f t="shared" si="774"/>
        <v>0.94689999999999996</v>
      </c>
      <c r="N881" s="293">
        <f t="shared" si="775"/>
        <v>0.84109999999999996</v>
      </c>
      <c r="O881" s="293">
        <f t="shared" si="776"/>
        <v>1.004</v>
      </c>
      <c r="P881" s="293">
        <f t="shared" si="777"/>
        <v>0.87529999999999997</v>
      </c>
      <c r="Q881" s="257"/>
      <c r="R881" s="265">
        <f t="shared" si="782"/>
        <v>0.916825</v>
      </c>
      <c r="S881" s="266">
        <f t="shared" si="779"/>
        <v>0</v>
      </c>
      <c r="T881" s="266">
        <f t="shared" si="780"/>
        <v>0</v>
      </c>
      <c r="BG881" s="266">
        <f>IF(R881&gt;=2,1,0)</f>
        <v>0</v>
      </c>
      <c r="BH881" s="266">
        <f t="shared" si="704"/>
        <v>0</v>
      </c>
    </row>
    <row r="882" spans="1:60" ht="17.45" customHeight="1" x14ac:dyDescent="0.25">
      <c r="A882" s="257">
        <f t="shared" si="705"/>
        <v>5</v>
      </c>
      <c r="B882" s="257">
        <f t="shared" si="706"/>
        <v>2020</v>
      </c>
      <c r="C882" s="8">
        <f t="shared" si="729"/>
        <v>43978</v>
      </c>
      <c r="D882" s="260">
        <v>0.82330000000000003</v>
      </c>
      <c r="E882" s="261"/>
      <c r="F882" s="263"/>
      <c r="G882" s="262"/>
      <c r="H882" s="285">
        <v>0.82920000000000005</v>
      </c>
      <c r="I882" s="260">
        <v>0.86839999999999995</v>
      </c>
      <c r="J882" s="261"/>
      <c r="K882" s="263">
        <v>0.83720000000000006</v>
      </c>
      <c r="L882" s="261"/>
      <c r="M882" s="293">
        <f t="shared" ref="M882" si="783">IFERROR(AVERAGE(D882:E882),"")</f>
        <v>0.82330000000000003</v>
      </c>
      <c r="N882" s="293">
        <f t="shared" ref="N882" si="784">IFERROR(AVERAGE(F882:H882),"")</f>
        <v>0.82920000000000005</v>
      </c>
      <c r="O882" s="293">
        <f t="shared" ref="O882" si="785">IFERROR(AVERAGE(I882:J882),"")</f>
        <v>0.86839999999999995</v>
      </c>
      <c r="P882" s="293">
        <f t="shared" ref="P882" si="786">IFERROR(AVERAGE(K882:L882),"")</f>
        <v>0.83720000000000006</v>
      </c>
      <c r="Q882" s="257"/>
      <c r="R882" s="265">
        <f t="shared" ref="R882" si="787">AVERAGE(M882:P882)</f>
        <v>0.83952500000000008</v>
      </c>
      <c r="S882" s="266">
        <f t="shared" ref="S882" si="788">IF(R882&gt;=1,1,0)</f>
        <v>0</v>
      </c>
      <c r="T882" s="266">
        <f t="shared" si="780"/>
        <v>0</v>
      </c>
      <c r="BG882" s="266">
        <f>IF(R882&gt;=2,1,0)</f>
        <v>0</v>
      </c>
      <c r="BH882" s="266">
        <f t="shared" si="704"/>
        <v>0</v>
      </c>
    </row>
    <row r="883" spans="1:60" ht="17.45" customHeight="1" thickBot="1" x14ac:dyDescent="0.3">
      <c r="A883" s="257">
        <f t="shared" si="705"/>
        <v>5</v>
      </c>
      <c r="B883" s="257">
        <f t="shared" si="706"/>
        <v>2020</v>
      </c>
      <c r="C883" s="8">
        <f t="shared" si="729"/>
        <v>43979</v>
      </c>
      <c r="D883" s="260"/>
      <c r="E883" s="261">
        <v>0.65549999999999997</v>
      </c>
      <c r="F883" s="263"/>
      <c r="G883" s="262">
        <v>0.65749999999999997</v>
      </c>
      <c r="H883" s="285"/>
      <c r="I883" s="260"/>
      <c r="J883" s="261">
        <v>0.55489999999999995</v>
      </c>
      <c r="K883" s="263"/>
      <c r="L883" s="261">
        <v>0.62129999999999996</v>
      </c>
      <c r="M883" s="293">
        <f t="shared" ref="M883:M887" si="789">IFERROR(AVERAGE(D883:E883),"")</f>
        <v>0.65549999999999997</v>
      </c>
      <c r="N883" s="293">
        <f t="shared" ref="N883:N887" si="790">IFERROR(AVERAGE(F883:H883),"")</f>
        <v>0.65749999999999997</v>
      </c>
      <c r="O883" s="293">
        <f t="shared" ref="O883:O887" si="791">IFERROR(AVERAGE(I883:J883),"")</f>
        <v>0.55489999999999995</v>
      </c>
      <c r="P883" s="293">
        <f t="shared" ref="P883:P887" si="792">IFERROR(AVERAGE(K883:L883),"")</f>
        <v>0.62129999999999996</v>
      </c>
      <c r="Q883" s="257"/>
      <c r="R883" s="265">
        <f t="shared" ref="R883" si="793">AVERAGE(M883:P883)</f>
        <v>0.62229999999999996</v>
      </c>
      <c r="S883" s="266">
        <f t="shared" ref="S883:S884" si="794">IF(R883&gt;=1,1,0)</f>
        <v>0</v>
      </c>
      <c r="T883" s="266">
        <f t="shared" si="780"/>
        <v>0</v>
      </c>
      <c r="BG883" s="266">
        <f>IF(R883&gt;=2,1,0)</f>
        <v>0</v>
      </c>
      <c r="BH883" s="266">
        <f t="shared" si="704"/>
        <v>0</v>
      </c>
    </row>
    <row r="884" spans="1:60" ht="17.45" customHeight="1" thickBot="1" x14ac:dyDescent="0.3">
      <c r="A884" s="257">
        <f t="shared" si="705"/>
        <v>5</v>
      </c>
      <c r="B884" s="257">
        <f t="shared" si="706"/>
        <v>2020</v>
      </c>
      <c r="C884" s="48">
        <f t="shared" si="729"/>
        <v>43980</v>
      </c>
      <c r="D884" s="275">
        <v>0.35120000000000001</v>
      </c>
      <c r="E884" s="276"/>
      <c r="F884" s="278">
        <v>0.40289999999999998</v>
      </c>
      <c r="G884" s="277"/>
      <c r="H884" s="286">
        <v>0.37909999999999999</v>
      </c>
      <c r="I884" s="275">
        <v>0.33739999999999998</v>
      </c>
      <c r="J884" s="276"/>
      <c r="K884" s="278">
        <v>0.35780000000000001</v>
      </c>
      <c r="L884" s="276"/>
      <c r="M884" s="293">
        <f t="shared" ref="M884" si="795">IFERROR(AVERAGE(D884:E884),"")</f>
        <v>0.35120000000000001</v>
      </c>
      <c r="N884" s="293">
        <f t="shared" ref="N884" si="796">IFERROR(AVERAGE(F884:H884),"")</f>
        <v>0.39100000000000001</v>
      </c>
      <c r="O884" s="293">
        <f t="shared" ref="O884" si="797">IFERROR(AVERAGE(I884:J884),"")</f>
        <v>0.33739999999999998</v>
      </c>
      <c r="P884" s="293">
        <f t="shared" ref="P884" si="798">IFERROR(AVERAGE(K884:L884),"")</f>
        <v>0.35780000000000001</v>
      </c>
      <c r="Q884" s="257"/>
      <c r="R884" s="265">
        <f t="shared" ref="R884" si="799">AVERAGE(M884:P884)</f>
        <v>0.35934999999999995</v>
      </c>
      <c r="S884" s="266">
        <f t="shared" si="794"/>
        <v>0</v>
      </c>
      <c r="T884" s="266">
        <f t="shared" si="780"/>
        <v>0</v>
      </c>
      <c r="U884" s="313" t="s">
        <v>67</v>
      </c>
      <c r="V884" s="299">
        <v>2020</v>
      </c>
      <c r="W884" s="300"/>
      <c r="X884" s="300"/>
      <c r="Y884" s="300"/>
      <c r="BG884" s="266">
        <f>IF(R884&gt;=2,1,0)</f>
        <v>0</v>
      </c>
      <c r="BH884" s="266">
        <f t="shared" si="704"/>
        <v>0</v>
      </c>
    </row>
    <row r="885" spans="1:60" ht="17.45" customHeight="1" x14ac:dyDescent="0.25">
      <c r="A885" s="257">
        <f t="shared" si="705"/>
        <v>5</v>
      </c>
      <c r="B885" s="257">
        <f t="shared" si="706"/>
        <v>2020</v>
      </c>
      <c r="C885" s="435">
        <f t="shared" si="729"/>
        <v>43981</v>
      </c>
      <c r="D885" s="434"/>
      <c r="E885" s="436">
        <v>0.50190000000000001</v>
      </c>
      <c r="F885" s="437"/>
      <c r="G885" s="438">
        <v>0.45500000000000002</v>
      </c>
      <c r="H885" s="439"/>
      <c r="I885" s="434"/>
      <c r="J885" s="436">
        <v>0.46100000000000002</v>
      </c>
      <c r="K885" s="437"/>
      <c r="L885" s="436">
        <v>0.53039999999999998</v>
      </c>
      <c r="M885" s="440">
        <f t="shared" ref="M885:M886" si="800">IFERROR(AVERAGE(D885:E885),"")</f>
        <v>0.50190000000000001</v>
      </c>
      <c r="N885" s="440">
        <f t="shared" ref="N885:N886" si="801">IFERROR(AVERAGE(F885:H885),"")</f>
        <v>0.45500000000000002</v>
      </c>
      <c r="O885" s="440">
        <f t="shared" ref="O885:O886" si="802">IFERROR(AVERAGE(I885:J885),"")</f>
        <v>0.46100000000000002</v>
      </c>
      <c r="P885" s="440">
        <f t="shared" ref="P885:P886" si="803">IFERROR(AVERAGE(K885:L885),"")</f>
        <v>0.53039999999999998</v>
      </c>
      <c r="Q885" s="442">
        <f t="shared" ref="Q885:Q886" si="804">AVERAGE(M885:P885)</f>
        <v>0.48707500000000004</v>
      </c>
      <c r="R885" s="442"/>
      <c r="S885" s="443">
        <f>IF(Q885&gt;=1,1,0)</f>
        <v>0</v>
      </c>
      <c r="T885" s="443">
        <f t="shared" si="780"/>
        <v>0</v>
      </c>
      <c r="U885" s="301" t="s">
        <v>35</v>
      </c>
      <c r="V885" s="301" t="s">
        <v>1</v>
      </c>
      <c r="W885" s="301" t="s">
        <v>2</v>
      </c>
      <c r="X885" s="301" t="s">
        <v>9</v>
      </c>
      <c r="Y885" s="301" t="s">
        <v>12</v>
      </c>
      <c r="BG885" s="311">
        <f>IF(Q885&gt;=2,1,0)</f>
        <v>0</v>
      </c>
      <c r="BH885" s="311">
        <f t="shared" si="704"/>
        <v>0</v>
      </c>
    </row>
    <row r="886" spans="1:60" ht="17.45" customHeight="1" x14ac:dyDescent="0.25">
      <c r="A886" s="257">
        <f t="shared" si="705"/>
        <v>5</v>
      </c>
      <c r="B886" s="257">
        <f t="shared" si="706"/>
        <v>2020</v>
      </c>
      <c r="C886" s="435">
        <f t="shared" si="729"/>
        <v>43982</v>
      </c>
      <c r="D886" s="434">
        <v>0.4758</v>
      </c>
      <c r="E886" s="436"/>
      <c r="F886" s="437">
        <v>0.49469999999999997</v>
      </c>
      <c r="G886" s="438"/>
      <c r="H886" s="439"/>
      <c r="I886" s="434">
        <v>0.39279999999999998</v>
      </c>
      <c r="J886" s="436"/>
      <c r="K886" s="437">
        <v>0.44209999999999999</v>
      </c>
      <c r="L886" s="436"/>
      <c r="M886" s="440">
        <f t="shared" si="800"/>
        <v>0.4758</v>
      </c>
      <c r="N886" s="440">
        <f t="shared" si="801"/>
        <v>0.49469999999999997</v>
      </c>
      <c r="O886" s="440">
        <f t="shared" si="802"/>
        <v>0.39279999999999998</v>
      </c>
      <c r="P886" s="440">
        <f t="shared" si="803"/>
        <v>0.44209999999999999</v>
      </c>
      <c r="Q886" s="442">
        <f t="shared" si="804"/>
        <v>0.45134999999999997</v>
      </c>
      <c r="R886" s="442"/>
      <c r="S886" s="443">
        <f>IF(Q886&gt;=1,1,0)</f>
        <v>0</v>
      </c>
      <c r="T886" s="443">
        <f t="shared" si="780"/>
        <v>0</v>
      </c>
      <c r="U886" s="302" t="s">
        <v>58</v>
      </c>
      <c r="V886" s="303">
        <f>AVERAGE(D856:E886)</f>
        <v>0.80149354838709663</v>
      </c>
      <c r="W886" s="303">
        <f>AVERAGE(F856:H886)</f>
        <v>0.76463333333333316</v>
      </c>
      <c r="X886" s="303">
        <f>AVERAGE(I856:J886)</f>
        <v>0.70420967741935503</v>
      </c>
      <c r="Y886" s="303">
        <f>AVERAGE(K856:L886)</f>
        <v>0.73268064516129039</v>
      </c>
      <c r="BG886" s="311">
        <f>IF(Q886&gt;=2,1,0)</f>
        <v>0</v>
      </c>
      <c r="BH886" s="311">
        <f t="shared" ref="BH886:BH949" si="805">IF(BG886=0,0,BG886+BH885)</f>
        <v>0</v>
      </c>
    </row>
    <row r="887" spans="1:60" ht="17.45" customHeight="1" x14ac:dyDescent="0.25">
      <c r="A887" s="257">
        <f t="shared" si="705"/>
        <v>6</v>
      </c>
      <c r="B887" s="257">
        <f t="shared" si="706"/>
        <v>2020</v>
      </c>
      <c r="C887" s="8">
        <f t="shared" si="729"/>
        <v>43983</v>
      </c>
      <c r="D887" s="260"/>
      <c r="E887" s="261">
        <v>1.0529999999999999</v>
      </c>
      <c r="F887" s="263"/>
      <c r="G887" s="262">
        <v>1.677</v>
      </c>
      <c r="H887" s="285"/>
      <c r="I887" s="260"/>
      <c r="J887" s="261">
        <v>0.69159999999999999</v>
      </c>
      <c r="K887" s="263"/>
      <c r="L887" s="261">
        <v>0.91720000000000002</v>
      </c>
      <c r="M887" s="293">
        <f t="shared" si="789"/>
        <v>1.0529999999999999</v>
      </c>
      <c r="N887" s="293">
        <f t="shared" si="790"/>
        <v>1.677</v>
      </c>
      <c r="O887" s="293">
        <f t="shared" si="791"/>
        <v>0.69159999999999999</v>
      </c>
      <c r="P887" s="293">
        <f t="shared" si="792"/>
        <v>0.91720000000000002</v>
      </c>
      <c r="Q887" s="257"/>
      <c r="R887" s="265">
        <f t="shared" ref="R887" si="806">AVERAGE(M887:P887)</f>
        <v>1.0847</v>
      </c>
      <c r="S887" s="266">
        <f t="shared" ref="S887:S888" si="807">IF(R887&gt;=1,1,0)</f>
        <v>1</v>
      </c>
      <c r="T887" s="266">
        <f t="shared" si="780"/>
        <v>1</v>
      </c>
      <c r="U887" s="302" t="s">
        <v>59</v>
      </c>
      <c r="V887" s="303">
        <f>MAX(D856:E886)</f>
        <v>1.7270000000000001</v>
      </c>
      <c r="W887" s="303">
        <f>MAX(F856:H886)</f>
        <v>1.663</v>
      </c>
      <c r="X887" s="303">
        <f>MAX(I856:J886)</f>
        <v>1.712</v>
      </c>
      <c r="Y887" s="303">
        <f>MAX(K856:L886)</f>
        <v>1.42</v>
      </c>
      <c r="BG887" s="266">
        <f>IF(R887&gt;=2,1,0)</f>
        <v>0</v>
      </c>
      <c r="BH887" s="266">
        <f t="shared" si="805"/>
        <v>0</v>
      </c>
    </row>
    <row r="888" spans="1:60" ht="17.45" customHeight="1" thickBot="1" x14ac:dyDescent="0.3">
      <c r="A888" s="257">
        <f t="shared" ref="A888:A951" si="808">IF(ISNUMBER(C888),MONTH(C888),"")</f>
        <v>6</v>
      </c>
      <c r="B888" s="257">
        <f t="shared" ref="B888:B951" si="809">IF(ISNUMBER(C888),YEAR(C888),"")</f>
        <v>2020</v>
      </c>
      <c r="C888" s="8">
        <f t="shared" si="729"/>
        <v>43984</v>
      </c>
      <c r="D888" s="260">
        <v>0.79300000000000004</v>
      </c>
      <c r="E888" s="261"/>
      <c r="F888" s="263"/>
      <c r="G888" s="262"/>
      <c r="H888" s="285">
        <v>0.87419999999999998</v>
      </c>
      <c r="I888" s="260">
        <v>0.90469999999999995</v>
      </c>
      <c r="J888" s="261"/>
      <c r="K888" s="263">
        <v>0.81979999999999997</v>
      </c>
      <c r="L888" s="261"/>
      <c r="M888" s="293">
        <f t="shared" ref="M888" si="810">IFERROR(AVERAGE(D888:E888),"")</f>
        <v>0.79300000000000004</v>
      </c>
      <c r="N888" s="293">
        <f t="shared" ref="N888" si="811">IFERROR(AVERAGE(F888:H888),"")</f>
        <v>0.87419999999999998</v>
      </c>
      <c r="O888" s="293">
        <f t="shared" ref="O888" si="812">IFERROR(AVERAGE(I888:J888),"")</f>
        <v>0.90469999999999995</v>
      </c>
      <c r="P888" s="293">
        <f t="shared" ref="P888" si="813">IFERROR(AVERAGE(K888:L888),"")</f>
        <v>0.81979999999999997</v>
      </c>
      <c r="Q888" s="257"/>
      <c r="R888" s="265">
        <f t="shared" ref="R888" si="814">AVERAGE(M888:P888)</f>
        <v>0.84792499999999993</v>
      </c>
      <c r="S888" s="266">
        <f t="shared" si="807"/>
        <v>0</v>
      </c>
      <c r="T888" s="266">
        <f t="shared" si="780"/>
        <v>0</v>
      </c>
      <c r="U888" s="304" t="s">
        <v>126</v>
      </c>
      <c r="V888" s="305">
        <f>COUNTIF(D856:E886,"&gt;=2.5")</f>
        <v>0</v>
      </c>
      <c r="W888" s="305">
        <f>COUNTIF(F856:H886,"&gt;=2.5")</f>
        <v>0</v>
      </c>
      <c r="X888" s="305">
        <f>COUNTIF(I856:J886,"&gt;=2.5")</f>
        <v>0</v>
      </c>
      <c r="Y888" s="305">
        <f>COUNTIF(K856:L886,"&gt;=2.5")</f>
        <v>0</v>
      </c>
      <c r="BG888" s="266">
        <f>IF(R888&gt;=2,1,0)</f>
        <v>0</v>
      </c>
      <c r="BH888" s="266">
        <f t="shared" si="805"/>
        <v>0</v>
      </c>
    </row>
    <row r="889" spans="1:60" ht="17.45" customHeight="1" thickBot="1" x14ac:dyDescent="0.3">
      <c r="A889" s="257">
        <f t="shared" si="808"/>
        <v>6</v>
      </c>
      <c r="B889" s="257">
        <f t="shared" si="809"/>
        <v>2020</v>
      </c>
      <c r="C889" s="8">
        <f t="shared" si="729"/>
        <v>43985</v>
      </c>
      <c r="D889" s="260"/>
      <c r="E889" s="261">
        <v>1.028</v>
      </c>
      <c r="F889" s="263"/>
      <c r="G889" s="262">
        <v>1.0820000000000001</v>
      </c>
      <c r="H889" s="285"/>
      <c r="I889" s="260"/>
      <c r="J889" s="261">
        <v>0.94330000000000003</v>
      </c>
      <c r="K889" s="263"/>
      <c r="L889" s="261">
        <v>1.0289999999999999</v>
      </c>
      <c r="M889" s="293">
        <f t="shared" ref="M889" si="815">IFERROR(AVERAGE(D889:E889),"")</f>
        <v>1.028</v>
      </c>
      <c r="N889" s="293">
        <f t="shared" ref="N889" si="816">IFERROR(AVERAGE(F889:H889),"")</f>
        <v>1.0820000000000001</v>
      </c>
      <c r="O889" s="293">
        <f t="shared" ref="O889" si="817">IFERROR(AVERAGE(I889:J889),"")</f>
        <v>0.94330000000000003</v>
      </c>
      <c r="P889" s="293">
        <f t="shared" ref="P889" si="818">IFERROR(AVERAGE(K889:L889),"")</f>
        <v>1.0289999999999999</v>
      </c>
      <c r="Q889" s="257"/>
      <c r="R889" s="265">
        <f t="shared" ref="R889" si="819">AVERAGE(M889:P889)</f>
        <v>1.020575</v>
      </c>
      <c r="S889" s="266">
        <f t="shared" ref="S889" si="820">IF(R889&gt;=1,1,0)</f>
        <v>1</v>
      </c>
      <c r="T889" s="266">
        <f t="shared" si="780"/>
        <v>1</v>
      </c>
      <c r="Y889" s="136">
        <f>AVERAGE(V886:Y886)</f>
        <v>0.75075430107526875</v>
      </c>
      <c r="BG889" s="266">
        <f>IF(R889&gt;=2,1,0)</f>
        <v>0</v>
      </c>
      <c r="BH889" s="266">
        <f t="shared" si="805"/>
        <v>0</v>
      </c>
    </row>
    <row r="890" spans="1:60" ht="17.45" customHeight="1" x14ac:dyDescent="0.25">
      <c r="A890" s="257">
        <f t="shared" si="808"/>
        <v>6</v>
      </c>
      <c r="B890" s="257">
        <f t="shared" si="809"/>
        <v>2020</v>
      </c>
      <c r="C890" s="48">
        <f t="shared" si="729"/>
        <v>43986</v>
      </c>
      <c r="D890" s="275">
        <v>0.8357</v>
      </c>
      <c r="E890" s="276"/>
      <c r="F890" s="278">
        <v>0.63949999999999996</v>
      </c>
      <c r="G890" s="277"/>
      <c r="H890" s="286">
        <v>0.65969999999999995</v>
      </c>
      <c r="I890" s="275">
        <v>0.71189999999999998</v>
      </c>
      <c r="J890" s="276"/>
      <c r="K890" s="278">
        <v>0.82589999999999997</v>
      </c>
      <c r="L890" s="276"/>
      <c r="M890" s="293">
        <f t="shared" ref="M890:M893" si="821">IFERROR(AVERAGE(D890:E890),"")</f>
        <v>0.8357</v>
      </c>
      <c r="N890" s="293">
        <f t="shared" ref="N890:N893" si="822">IFERROR(AVERAGE(F890:H890),"")</f>
        <v>0.64959999999999996</v>
      </c>
      <c r="O890" s="293">
        <f t="shared" ref="O890:O893" si="823">IFERROR(AVERAGE(I890:J890),"")</f>
        <v>0.71189999999999998</v>
      </c>
      <c r="P890" s="293">
        <f t="shared" ref="P890:P893" si="824">IFERROR(AVERAGE(K890:L890),"")</f>
        <v>0.82589999999999997</v>
      </c>
      <c r="Q890" s="257"/>
      <c r="R890" s="265">
        <f t="shared" ref="R890:R891" si="825">AVERAGE(M890:P890)</f>
        <v>0.75577499999999997</v>
      </c>
      <c r="S890" s="266">
        <f t="shared" ref="S890:S891" si="826">IF(R890&gt;=1,1,0)</f>
        <v>0</v>
      </c>
      <c r="T890" s="266">
        <f t="shared" si="780"/>
        <v>0</v>
      </c>
      <c r="BG890" s="266">
        <f>IF(R890&gt;=2,1,0)</f>
        <v>0</v>
      </c>
      <c r="BH890" s="266">
        <f t="shared" si="805"/>
        <v>0</v>
      </c>
    </row>
    <row r="891" spans="1:60" ht="17.45" customHeight="1" x14ac:dyDescent="0.25">
      <c r="A891" s="257">
        <f t="shared" si="808"/>
        <v>6</v>
      </c>
      <c r="B891" s="257">
        <f t="shared" si="809"/>
        <v>2020</v>
      </c>
      <c r="C891" s="8">
        <f t="shared" si="729"/>
        <v>43987</v>
      </c>
      <c r="D891" s="260"/>
      <c r="E891" s="261">
        <v>0.50209999999999999</v>
      </c>
      <c r="F891" s="263"/>
      <c r="G891" s="262">
        <v>0.47410000000000002</v>
      </c>
      <c r="H891" s="285"/>
      <c r="I891" s="260"/>
      <c r="J891" s="261">
        <v>0.43619999999999998</v>
      </c>
      <c r="K891" s="263"/>
      <c r="L891" s="261">
        <v>0.52759999999999996</v>
      </c>
      <c r="M891" s="293">
        <f t="shared" si="821"/>
        <v>0.50209999999999999</v>
      </c>
      <c r="N891" s="293">
        <f t="shared" si="822"/>
        <v>0.47410000000000002</v>
      </c>
      <c r="O891" s="293">
        <f t="shared" si="823"/>
        <v>0.43619999999999998</v>
      </c>
      <c r="P891" s="293">
        <f t="shared" si="824"/>
        <v>0.52759999999999996</v>
      </c>
      <c r="Q891" s="257"/>
      <c r="R891" s="265">
        <f t="shared" si="825"/>
        <v>0.48499999999999999</v>
      </c>
      <c r="S891" s="266">
        <f t="shared" si="826"/>
        <v>0</v>
      </c>
      <c r="T891" s="266">
        <f t="shared" si="780"/>
        <v>0</v>
      </c>
      <c r="BG891" s="266">
        <f>IF(R891&gt;=2,1,0)</f>
        <v>0</v>
      </c>
      <c r="BH891" s="266">
        <f t="shared" si="805"/>
        <v>0</v>
      </c>
    </row>
    <row r="892" spans="1:60" ht="17.45" customHeight="1" x14ac:dyDescent="0.25">
      <c r="A892" s="257">
        <f t="shared" si="808"/>
        <v>6</v>
      </c>
      <c r="B892" s="257">
        <f t="shared" si="809"/>
        <v>2020</v>
      </c>
      <c r="C892" s="435">
        <f t="shared" si="729"/>
        <v>43988</v>
      </c>
      <c r="D892" s="434">
        <v>0.48699999999999999</v>
      </c>
      <c r="E892" s="436"/>
      <c r="F892" s="437">
        <v>0.50970000000000004</v>
      </c>
      <c r="G892" s="438"/>
      <c r="H892" s="439"/>
      <c r="I892" s="434">
        <v>0.3337</v>
      </c>
      <c r="J892" s="436"/>
      <c r="K892" s="437">
        <v>0.41139999999999999</v>
      </c>
      <c r="L892" s="436"/>
      <c r="M892" s="440">
        <f t="shared" si="821"/>
        <v>0.48699999999999999</v>
      </c>
      <c r="N892" s="440">
        <f t="shared" si="822"/>
        <v>0.50970000000000004</v>
      </c>
      <c r="O892" s="440">
        <f t="shared" si="823"/>
        <v>0.3337</v>
      </c>
      <c r="P892" s="440">
        <f t="shared" si="824"/>
        <v>0.41139999999999999</v>
      </c>
      <c r="Q892" s="442">
        <f t="shared" ref="Q892:Q893" si="827">AVERAGE(M892:P892)</f>
        <v>0.43545</v>
      </c>
      <c r="R892" s="442"/>
      <c r="S892" s="443">
        <f>IF(Q892&gt;=1,1,0)</f>
        <v>0</v>
      </c>
      <c r="T892" s="443">
        <f t="shared" si="780"/>
        <v>0</v>
      </c>
      <c r="BG892" s="311">
        <f>IF(Q892&gt;=2,1,0)</f>
        <v>0</v>
      </c>
      <c r="BH892" s="311">
        <f t="shared" si="805"/>
        <v>0</v>
      </c>
    </row>
    <row r="893" spans="1:60" ht="17.45" customHeight="1" x14ac:dyDescent="0.25">
      <c r="A893" s="257">
        <f t="shared" si="808"/>
        <v>6</v>
      </c>
      <c r="B893" s="257">
        <f t="shared" si="809"/>
        <v>2020</v>
      </c>
      <c r="C893" s="435">
        <f t="shared" si="729"/>
        <v>43989</v>
      </c>
      <c r="D893" s="434"/>
      <c r="E893" s="436">
        <v>0.59989999999999999</v>
      </c>
      <c r="F893" s="437"/>
      <c r="G893" s="438">
        <v>0.72160000000000002</v>
      </c>
      <c r="H893" s="439"/>
      <c r="I893" s="434"/>
      <c r="J893" s="436">
        <v>0.52339999999999998</v>
      </c>
      <c r="K893" s="437"/>
      <c r="L893" s="436">
        <v>0.627</v>
      </c>
      <c r="M893" s="440">
        <f t="shared" si="821"/>
        <v>0.59989999999999999</v>
      </c>
      <c r="N893" s="440">
        <f t="shared" si="822"/>
        <v>0.72160000000000002</v>
      </c>
      <c r="O893" s="440">
        <f t="shared" si="823"/>
        <v>0.52339999999999998</v>
      </c>
      <c r="P893" s="440">
        <f t="shared" si="824"/>
        <v>0.627</v>
      </c>
      <c r="Q893" s="442">
        <f t="shared" si="827"/>
        <v>0.61797499999999994</v>
      </c>
      <c r="R893" s="442"/>
      <c r="S893" s="443">
        <f>IF(Q893&gt;=1,1,0)</f>
        <v>0</v>
      </c>
      <c r="T893" s="443">
        <f t="shared" si="780"/>
        <v>0</v>
      </c>
      <c r="BG893" s="311">
        <f>IF(Q893&gt;=2,1,0)</f>
        <v>0</v>
      </c>
      <c r="BH893" s="311">
        <f t="shared" si="805"/>
        <v>0</v>
      </c>
    </row>
    <row r="894" spans="1:60" ht="17.45" customHeight="1" x14ac:dyDescent="0.25">
      <c r="A894" s="257">
        <f t="shared" si="808"/>
        <v>6</v>
      </c>
      <c r="B894" s="257">
        <f t="shared" si="809"/>
        <v>2020</v>
      </c>
      <c r="C894" s="8">
        <f t="shared" si="729"/>
        <v>43990</v>
      </c>
      <c r="D894" s="260">
        <v>0.93469999999999998</v>
      </c>
      <c r="E894" s="261"/>
      <c r="F894" s="263"/>
      <c r="G894" s="262"/>
      <c r="H894" s="285">
        <v>0.91649999999999998</v>
      </c>
      <c r="I894" s="260">
        <v>0.91369999999999996</v>
      </c>
      <c r="J894" s="261"/>
      <c r="K894" s="263">
        <v>0.90900000000000003</v>
      </c>
      <c r="L894" s="261"/>
      <c r="M894" s="293">
        <f t="shared" ref="M894:M895" si="828">IFERROR(AVERAGE(D894:E894),"")</f>
        <v>0.93469999999999998</v>
      </c>
      <c r="N894" s="293">
        <f t="shared" ref="N894:N895" si="829">IFERROR(AVERAGE(F894:H894),"")</f>
        <v>0.91649999999999998</v>
      </c>
      <c r="O894" s="293">
        <f t="shared" ref="O894:O895" si="830">IFERROR(AVERAGE(I894:J894),"")</f>
        <v>0.91369999999999996</v>
      </c>
      <c r="P894" s="293">
        <f t="shared" ref="P894:P895" si="831">IFERROR(AVERAGE(K894:L894),"")</f>
        <v>0.90900000000000003</v>
      </c>
      <c r="Q894" s="257"/>
      <c r="R894" s="265">
        <f t="shared" ref="R894:R895" si="832">AVERAGE(M894:P894)</f>
        <v>0.91847499999999993</v>
      </c>
      <c r="S894" s="266">
        <f t="shared" ref="S894:S895" si="833">IF(R894&gt;=1,1,0)</f>
        <v>0</v>
      </c>
      <c r="T894" s="266">
        <f t="shared" si="780"/>
        <v>0</v>
      </c>
      <c r="BG894" s="266">
        <f>IF(R894&gt;=2,1,0)</f>
        <v>0</v>
      </c>
      <c r="BH894" s="266">
        <f t="shared" si="805"/>
        <v>0</v>
      </c>
    </row>
    <row r="895" spans="1:60" ht="17.45" customHeight="1" x14ac:dyDescent="0.25">
      <c r="A895" s="257">
        <f t="shared" si="808"/>
        <v>6</v>
      </c>
      <c r="B895" s="257">
        <f t="shared" si="809"/>
        <v>2020</v>
      </c>
      <c r="C895" s="8">
        <f t="shared" si="729"/>
        <v>43991</v>
      </c>
      <c r="D895" s="260"/>
      <c r="E895" s="261">
        <v>1.0980000000000001</v>
      </c>
      <c r="F895" s="263"/>
      <c r="G895" s="262">
        <v>1.2589999999999999</v>
      </c>
      <c r="H895" s="285"/>
      <c r="I895" s="260"/>
      <c r="J895" s="261">
        <v>0.95940000000000003</v>
      </c>
      <c r="K895" s="263"/>
      <c r="L895" s="261">
        <v>1.1679999999999999</v>
      </c>
      <c r="M895" s="293">
        <f t="shared" si="828"/>
        <v>1.0980000000000001</v>
      </c>
      <c r="N895" s="293">
        <f t="shared" si="829"/>
        <v>1.2589999999999999</v>
      </c>
      <c r="O895" s="293">
        <f t="shared" si="830"/>
        <v>0.95940000000000003</v>
      </c>
      <c r="P895" s="293">
        <f t="shared" si="831"/>
        <v>1.1679999999999999</v>
      </c>
      <c r="Q895" s="257"/>
      <c r="R895" s="265">
        <f t="shared" si="832"/>
        <v>1.1211</v>
      </c>
      <c r="S895" s="266">
        <f t="shared" si="833"/>
        <v>1</v>
      </c>
      <c r="T895" s="266">
        <f t="shared" si="780"/>
        <v>1</v>
      </c>
      <c r="BG895" s="266">
        <f>IF(R895&gt;=2,1,0)</f>
        <v>0</v>
      </c>
      <c r="BH895" s="266">
        <f t="shared" si="805"/>
        <v>0</v>
      </c>
    </row>
    <row r="896" spans="1:60" ht="17.45" customHeight="1" x14ac:dyDescent="0.25">
      <c r="A896" s="257">
        <f t="shared" si="808"/>
        <v>6</v>
      </c>
      <c r="B896" s="257">
        <f t="shared" si="809"/>
        <v>2020</v>
      </c>
      <c r="C896" s="48">
        <f t="shared" si="729"/>
        <v>43992</v>
      </c>
      <c r="D896" s="275">
        <v>1.347</v>
      </c>
      <c r="E896" s="276"/>
      <c r="F896" s="278">
        <v>1.3859999999999999</v>
      </c>
      <c r="G896" s="277"/>
      <c r="H896" s="286">
        <v>1.3129999999999999</v>
      </c>
      <c r="I896" s="275">
        <v>1.0309999999999999</v>
      </c>
      <c r="J896" s="276"/>
      <c r="K896" s="278">
        <v>1.135</v>
      </c>
      <c r="L896" s="276"/>
      <c r="M896" s="293">
        <f t="shared" ref="M896:M907" si="834">IFERROR(AVERAGE(D896:E896),"")</f>
        <v>1.347</v>
      </c>
      <c r="N896" s="293">
        <f t="shared" ref="N896:N907" si="835">IFERROR(AVERAGE(F896:H896),"")</f>
        <v>1.3494999999999999</v>
      </c>
      <c r="O896" s="293">
        <f t="shared" ref="O896:O907" si="836">IFERROR(AVERAGE(I896:J896),"")</f>
        <v>1.0309999999999999</v>
      </c>
      <c r="P896" s="293">
        <f t="shared" ref="P896:P907" si="837">IFERROR(AVERAGE(K896:L896),"")</f>
        <v>1.135</v>
      </c>
      <c r="Q896" s="257"/>
      <c r="R896" s="265">
        <f t="shared" ref="R896:R898" si="838">AVERAGE(M896:P896)</f>
        <v>1.215625</v>
      </c>
      <c r="S896" s="266">
        <f t="shared" ref="S896:S905" si="839">IF(R896&gt;=1,1,0)</f>
        <v>1</v>
      </c>
      <c r="T896" s="266">
        <f t="shared" si="780"/>
        <v>2</v>
      </c>
      <c r="BG896" s="266">
        <f>IF(R896&gt;=2,1,0)</f>
        <v>0</v>
      </c>
      <c r="BH896" s="266">
        <f t="shared" si="805"/>
        <v>0</v>
      </c>
    </row>
    <row r="897" spans="1:60" ht="17.45" customHeight="1" x14ac:dyDescent="0.25">
      <c r="A897" s="257">
        <f t="shared" si="808"/>
        <v>6</v>
      </c>
      <c r="B897" s="257">
        <f t="shared" si="809"/>
        <v>2020</v>
      </c>
      <c r="C897" s="8">
        <f t="shared" si="729"/>
        <v>43993</v>
      </c>
      <c r="D897" s="260"/>
      <c r="E897" s="261">
        <v>1.9810000000000001</v>
      </c>
      <c r="F897" s="263"/>
      <c r="G897" s="262">
        <v>1.095</v>
      </c>
      <c r="H897" s="285"/>
      <c r="I897" s="260"/>
      <c r="J897" s="261">
        <v>0.96609999999999996</v>
      </c>
      <c r="K897" s="263"/>
      <c r="L897" s="261">
        <v>1.218</v>
      </c>
      <c r="M897" s="293">
        <f t="shared" si="834"/>
        <v>1.9810000000000001</v>
      </c>
      <c r="N897" s="293">
        <f t="shared" si="835"/>
        <v>1.095</v>
      </c>
      <c r="O897" s="293">
        <f t="shared" si="836"/>
        <v>0.96609999999999996</v>
      </c>
      <c r="P897" s="293">
        <f t="shared" si="837"/>
        <v>1.218</v>
      </c>
      <c r="Q897" s="257"/>
      <c r="R897" s="265">
        <f t="shared" si="838"/>
        <v>1.3150249999999999</v>
      </c>
      <c r="S897" s="266">
        <f t="shared" si="839"/>
        <v>1</v>
      </c>
      <c r="T897" s="266">
        <f t="shared" si="780"/>
        <v>3</v>
      </c>
      <c r="BG897" s="266">
        <f>IF(R897&gt;=2,1,0)</f>
        <v>0</v>
      </c>
      <c r="BH897" s="266">
        <f t="shared" si="805"/>
        <v>0</v>
      </c>
    </row>
    <row r="898" spans="1:60" ht="17.45" customHeight="1" x14ac:dyDescent="0.25">
      <c r="A898" s="257">
        <f t="shared" si="808"/>
        <v>6</v>
      </c>
      <c r="B898" s="257">
        <f t="shared" si="809"/>
        <v>2020</v>
      </c>
      <c r="C898" s="8">
        <f t="shared" si="729"/>
        <v>43994</v>
      </c>
      <c r="D898" s="260">
        <v>0.85189999999999999</v>
      </c>
      <c r="E898" s="261"/>
      <c r="F898" s="263">
        <v>0.87490000000000001</v>
      </c>
      <c r="G898" s="262"/>
      <c r="H898" s="285"/>
      <c r="I898" s="260">
        <v>0.83660000000000001</v>
      </c>
      <c r="J898" s="261"/>
      <c r="K898" s="263">
        <v>0.80869999999999997</v>
      </c>
      <c r="L898" s="261"/>
      <c r="M898" s="293">
        <f t="shared" si="834"/>
        <v>0.85189999999999999</v>
      </c>
      <c r="N898" s="293">
        <f t="shared" si="835"/>
        <v>0.87490000000000001</v>
      </c>
      <c r="O898" s="293">
        <f t="shared" si="836"/>
        <v>0.83660000000000001</v>
      </c>
      <c r="P898" s="293">
        <f t="shared" si="837"/>
        <v>0.80869999999999997</v>
      </c>
      <c r="Q898" s="257"/>
      <c r="R898" s="265">
        <f t="shared" si="838"/>
        <v>0.84302499999999991</v>
      </c>
      <c r="S898" s="266">
        <f t="shared" si="839"/>
        <v>0</v>
      </c>
      <c r="T898" s="266">
        <f t="shared" si="780"/>
        <v>0</v>
      </c>
      <c r="BG898" s="266">
        <f>IF(R898&gt;=2,1,0)</f>
        <v>0</v>
      </c>
      <c r="BH898" s="266">
        <f t="shared" si="805"/>
        <v>0</v>
      </c>
    </row>
    <row r="899" spans="1:60" ht="17.45" customHeight="1" x14ac:dyDescent="0.25">
      <c r="A899" s="257">
        <f t="shared" si="808"/>
        <v>6</v>
      </c>
      <c r="B899" s="257">
        <f t="shared" si="809"/>
        <v>2020</v>
      </c>
      <c r="C899" s="435">
        <f t="shared" si="729"/>
        <v>43995</v>
      </c>
      <c r="D899" s="434"/>
      <c r="E899" s="436">
        <v>0.61209999999999998</v>
      </c>
      <c r="F899" s="437"/>
      <c r="G899" s="438">
        <v>0.50900000000000001</v>
      </c>
      <c r="H899" s="439"/>
      <c r="I899" s="434"/>
      <c r="J899" s="436">
        <v>0.49730000000000002</v>
      </c>
      <c r="K899" s="437"/>
      <c r="L899" s="436">
        <v>0.57579999999999998</v>
      </c>
      <c r="M899" s="440">
        <f t="shared" si="834"/>
        <v>0.61209999999999998</v>
      </c>
      <c r="N899" s="440">
        <f t="shared" si="835"/>
        <v>0.50900000000000001</v>
      </c>
      <c r="O899" s="440">
        <f t="shared" si="836"/>
        <v>0.49730000000000002</v>
      </c>
      <c r="P899" s="440">
        <f t="shared" si="837"/>
        <v>0.57579999999999998</v>
      </c>
      <c r="Q899" s="442">
        <f t="shared" ref="Q899:Q900" si="840">AVERAGE(M899:P899)</f>
        <v>0.54854999999999998</v>
      </c>
      <c r="R899" s="442"/>
      <c r="S899" s="443">
        <f>IF(Q899&gt;=1,1,0)</f>
        <v>0</v>
      </c>
      <c r="T899" s="443">
        <f t="shared" si="780"/>
        <v>0</v>
      </c>
      <c r="BG899" s="311">
        <f>IF(Q899&gt;=2,1,0)</f>
        <v>0</v>
      </c>
      <c r="BH899" s="311">
        <f t="shared" si="805"/>
        <v>0</v>
      </c>
    </row>
    <row r="900" spans="1:60" ht="17.45" customHeight="1" x14ac:dyDescent="0.25">
      <c r="A900" s="257">
        <f t="shared" si="808"/>
        <v>6</v>
      </c>
      <c r="B900" s="257">
        <f t="shared" si="809"/>
        <v>2020</v>
      </c>
      <c r="C900" s="435">
        <f t="shared" si="729"/>
        <v>43996</v>
      </c>
      <c r="D900" s="434">
        <v>0.46029999999999999</v>
      </c>
      <c r="E900" s="436"/>
      <c r="F900" s="437"/>
      <c r="G900" s="438"/>
      <c r="H900" s="439">
        <v>0.4708</v>
      </c>
      <c r="I900" s="434">
        <v>0.38829999999999998</v>
      </c>
      <c r="J900" s="436"/>
      <c r="K900" s="437">
        <v>0.40079999999999999</v>
      </c>
      <c r="L900" s="436"/>
      <c r="M900" s="440">
        <f t="shared" si="834"/>
        <v>0.46029999999999999</v>
      </c>
      <c r="N900" s="440">
        <f t="shared" si="835"/>
        <v>0.4708</v>
      </c>
      <c r="O900" s="440">
        <f t="shared" si="836"/>
        <v>0.38829999999999998</v>
      </c>
      <c r="P900" s="440">
        <f t="shared" si="837"/>
        <v>0.40079999999999999</v>
      </c>
      <c r="Q900" s="442">
        <f t="shared" si="840"/>
        <v>0.43004999999999999</v>
      </c>
      <c r="R900" s="442"/>
      <c r="S900" s="443">
        <f>IF(Q900&gt;=1,1,0)</f>
        <v>0</v>
      </c>
      <c r="T900" s="443">
        <f t="shared" si="780"/>
        <v>0</v>
      </c>
      <c r="BG900" s="311">
        <f>IF(Q900&gt;=2,1,0)</f>
        <v>0</v>
      </c>
      <c r="BH900" s="311">
        <f t="shared" si="805"/>
        <v>0</v>
      </c>
    </row>
    <row r="901" spans="1:60" ht="17.45" customHeight="1" x14ac:dyDescent="0.25">
      <c r="A901" s="257">
        <f t="shared" si="808"/>
        <v>6</v>
      </c>
      <c r="B901" s="257">
        <f t="shared" si="809"/>
        <v>2020</v>
      </c>
      <c r="C901" s="8">
        <f t="shared" si="729"/>
        <v>43997</v>
      </c>
      <c r="D901" s="260"/>
      <c r="E901" s="261">
        <v>0.62329999999999997</v>
      </c>
      <c r="F901" s="263"/>
      <c r="G901" s="262">
        <v>0.6139</v>
      </c>
      <c r="H901" s="285"/>
      <c r="I901" s="260"/>
      <c r="J901" s="261">
        <v>0.6139</v>
      </c>
      <c r="K901" s="263"/>
      <c r="L901" s="261">
        <v>0.63529999999999998</v>
      </c>
      <c r="M901" s="293">
        <f t="shared" si="834"/>
        <v>0.62329999999999997</v>
      </c>
      <c r="N901" s="293">
        <f t="shared" si="835"/>
        <v>0.6139</v>
      </c>
      <c r="O901" s="293">
        <f t="shared" si="836"/>
        <v>0.6139</v>
      </c>
      <c r="P901" s="293">
        <f t="shared" si="837"/>
        <v>0.63529999999999998</v>
      </c>
      <c r="Q901" s="257"/>
      <c r="R901" s="265">
        <f t="shared" ref="R901:R905" si="841">AVERAGE(M901:P901)</f>
        <v>0.62160000000000004</v>
      </c>
      <c r="S901" s="266">
        <f t="shared" si="839"/>
        <v>0</v>
      </c>
      <c r="T901" s="266">
        <f t="shared" si="780"/>
        <v>0</v>
      </c>
      <c r="BG901" s="266">
        <f>IF(R901&gt;=2,1,0)</f>
        <v>0</v>
      </c>
      <c r="BH901" s="266">
        <f t="shared" si="805"/>
        <v>0</v>
      </c>
    </row>
    <row r="902" spans="1:60" ht="17.45" customHeight="1" x14ac:dyDescent="0.25">
      <c r="A902" s="257">
        <f t="shared" si="808"/>
        <v>6</v>
      </c>
      <c r="B902" s="257">
        <f t="shared" si="809"/>
        <v>2020</v>
      </c>
      <c r="C902" s="48">
        <f t="shared" si="729"/>
        <v>43998</v>
      </c>
      <c r="D902" s="275">
        <v>0.54149999999999998</v>
      </c>
      <c r="E902" s="276"/>
      <c r="F902" s="278">
        <v>0.49769999999999998</v>
      </c>
      <c r="G902" s="277"/>
      <c r="H902" s="286">
        <v>0.52500000000000002</v>
      </c>
      <c r="I902" s="275">
        <v>0.54159999999999997</v>
      </c>
      <c r="J902" s="276"/>
      <c r="K902" s="278">
        <v>0.53869999999999996</v>
      </c>
      <c r="L902" s="276"/>
      <c r="M902" s="293">
        <f t="shared" si="834"/>
        <v>0.54149999999999998</v>
      </c>
      <c r="N902" s="293">
        <f t="shared" si="835"/>
        <v>0.51134999999999997</v>
      </c>
      <c r="O902" s="293">
        <f t="shared" si="836"/>
        <v>0.54159999999999997</v>
      </c>
      <c r="P902" s="293">
        <f t="shared" si="837"/>
        <v>0.53869999999999996</v>
      </c>
      <c r="Q902" s="257"/>
      <c r="R902" s="265">
        <f t="shared" si="841"/>
        <v>0.53328749999999991</v>
      </c>
      <c r="S902" s="266">
        <f t="shared" si="839"/>
        <v>0</v>
      </c>
      <c r="T902" s="266">
        <f t="shared" si="780"/>
        <v>0</v>
      </c>
      <c r="BG902" s="266">
        <f>IF(R902&gt;=2,1,0)</f>
        <v>0</v>
      </c>
      <c r="BH902" s="266">
        <f t="shared" si="805"/>
        <v>0</v>
      </c>
    </row>
    <row r="903" spans="1:60" ht="17.45" customHeight="1" x14ac:dyDescent="0.25">
      <c r="A903" s="257">
        <f t="shared" si="808"/>
        <v>6</v>
      </c>
      <c r="B903" s="257">
        <f t="shared" si="809"/>
        <v>2020</v>
      </c>
      <c r="C903" s="8">
        <f t="shared" ref="C903:C966" si="842">C902+1</f>
        <v>43999</v>
      </c>
      <c r="D903" s="260"/>
      <c r="E903" s="261">
        <v>0.46879999999999999</v>
      </c>
      <c r="F903" s="263"/>
      <c r="G903" s="262">
        <v>0.42630000000000001</v>
      </c>
      <c r="H903" s="285"/>
      <c r="I903" s="260"/>
      <c r="J903" s="261">
        <v>0.45029999999999998</v>
      </c>
      <c r="K903" s="263"/>
      <c r="L903" s="261">
        <v>0.52639999999999998</v>
      </c>
      <c r="M903" s="293">
        <f t="shared" si="834"/>
        <v>0.46879999999999999</v>
      </c>
      <c r="N903" s="293">
        <f t="shared" si="835"/>
        <v>0.42630000000000001</v>
      </c>
      <c r="O903" s="293">
        <f t="shared" si="836"/>
        <v>0.45029999999999998</v>
      </c>
      <c r="P903" s="293">
        <f t="shared" si="837"/>
        <v>0.52639999999999998</v>
      </c>
      <c r="Q903" s="257"/>
      <c r="R903" s="265">
        <f t="shared" si="841"/>
        <v>0.46794999999999998</v>
      </c>
      <c r="S903" s="266">
        <f t="shared" si="839"/>
        <v>0</v>
      </c>
      <c r="T903" s="266">
        <f t="shared" si="780"/>
        <v>0</v>
      </c>
      <c r="BG903" s="266">
        <f>IF(R903&gt;=2,1,0)</f>
        <v>0</v>
      </c>
      <c r="BH903" s="266">
        <f t="shared" si="805"/>
        <v>0</v>
      </c>
    </row>
    <row r="904" spans="1:60" ht="17.45" customHeight="1" x14ac:dyDescent="0.25">
      <c r="A904" s="257">
        <f t="shared" si="808"/>
        <v>6</v>
      </c>
      <c r="B904" s="257">
        <f t="shared" si="809"/>
        <v>2020</v>
      </c>
      <c r="C904" s="8">
        <f t="shared" si="842"/>
        <v>44000</v>
      </c>
      <c r="D904" s="260">
        <v>0.68300000000000005</v>
      </c>
      <c r="E904" s="261"/>
      <c r="F904" s="263">
        <v>0.59399999999999997</v>
      </c>
      <c r="G904" s="262"/>
      <c r="H904" s="285"/>
      <c r="I904" s="260">
        <v>0.59530000000000005</v>
      </c>
      <c r="J904" s="261"/>
      <c r="K904" s="263">
        <v>0.68959999999999999</v>
      </c>
      <c r="L904" s="261"/>
      <c r="M904" s="293">
        <f t="shared" si="834"/>
        <v>0.68300000000000005</v>
      </c>
      <c r="N904" s="293">
        <f t="shared" si="835"/>
        <v>0.59399999999999997</v>
      </c>
      <c r="O904" s="293">
        <f t="shared" si="836"/>
        <v>0.59530000000000005</v>
      </c>
      <c r="P904" s="293">
        <f t="shared" si="837"/>
        <v>0.68959999999999999</v>
      </c>
      <c r="Q904" s="257"/>
      <c r="R904" s="265">
        <f t="shared" si="841"/>
        <v>0.64047500000000002</v>
      </c>
      <c r="S904" s="266">
        <f t="shared" si="839"/>
        <v>0</v>
      </c>
      <c r="T904" s="266">
        <f t="shared" si="780"/>
        <v>0</v>
      </c>
      <c r="BG904" s="266">
        <f>IF(R904&gt;=2,1,0)</f>
        <v>0</v>
      </c>
      <c r="BH904" s="266">
        <f t="shared" si="805"/>
        <v>0</v>
      </c>
    </row>
    <row r="905" spans="1:60" ht="17.45" customHeight="1" x14ac:dyDescent="0.25">
      <c r="A905" s="257">
        <f t="shared" si="808"/>
        <v>6</v>
      </c>
      <c r="B905" s="257">
        <f t="shared" si="809"/>
        <v>2020</v>
      </c>
      <c r="C905" s="8">
        <f t="shared" si="842"/>
        <v>44001</v>
      </c>
      <c r="D905" s="260"/>
      <c r="E905" s="261">
        <v>0.69610000000000005</v>
      </c>
      <c r="F905" s="263"/>
      <c r="G905" s="262">
        <v>0.82110000000000005</v>
      </c>
      <c r="H905" s="285"/>
      <c r="I905" s="260"/>
      <c r="J905" s="261">
        <v>0.71740000000000004</v>
      </c>
      <c r="K905" s="263"/>
      <c r="L905" s="261">
        <v>0.79330000000000001</v>
      </c>
      <c r="M905" s="293">
        <f t="shared" si="834"/>
        <v>0.69610000000000005</v>
      </c>
      <c r="N905" s="293">
        <f t="shared" si="835"/>
        <v>0.82110000000000005</v>
      </c>
      <c r="O905" s="293">
        <f t="shared" si="836"/>
        <v>0.71740000000000004</v>
      </c>
      <c r="P905" s="293">
        <f t="shared" si="837"/>
        <v>0.79330000000000001</v>
      </c>
      <c r="Q905" s="257"/>
      <c r="R905" s="265">
        <f t="shared" si="841"/>
        <v>0.75697500000000006</v>
      </c>
      <c r="S905" s="266">
        <f t="shared" si="839"/>
        <v>0</v>
      </c>
      <c r="T905" s="266">
        <f t="shared" si="780"/>
        <v>0</v>
      </c>
      <c r="BG905" s="266">
        <f>IF(R905&gt;=2,1,0)</f>
        <v>0</v>
      </c>
      <c r="BH905" s="266">
        <f t="shared" si="805"/>
        <v>0</v>
      </c>
    </row>
    <row r="906" spans="1:60" ht="17.45" customHeight="1" x14ac:dyDescent="0.25">
      <c r="A906" s="257">
        <f t="shared" si="808"/>
        <v>6</v>
      </c>
      <c r="B906" s="257">
        <f t="shared" si="809"/>
        <v>2020</v>
      </c>
      <c r="C906" s="435">
        <f t="shared" si="842"/>
        <v>44002</v>
      </c>
      <c r="D906" s="434">
        <v>0.52170000000000005</v>
      </c>
      <c r="E906" s="436"/>
      <c r="F906" s="437"/>
      <c r="G906" s="438"/>
      <c r="H906" s="439">
        <v>0.66259999999999997</v>
      </c>
      <c r="I906" s="434">
        <v>0.52339999999999998</v>
      </c>
      <c r="J906" s="436"/>
      <c r="K906" s="437">
        <v>0.57110000000000005</v>
      </c>
      <c r="L906" s="436"/>
      <c r="M906" s="440">
        <f t="shared" si="834"/>
        <v>0.52170000000000005</v>
      </c>
      <c r="N906" s="440">
        <f t="shared" si="835"/>
        <v>0.66259999999999997</v>
      </c>
      <c r="O906" s="440">
        <f t="shared" si="836"/>
        <v>0.52339999999999998</v>
      </c>
      <c r="P906" s="440">
        <f t="shared" si="837"/>
        <v>0.57110000000000005</v>
      </c>
      <c r="Q906" s="442">
        <f t="shared" ref="Q906:Q907" si="843">AVERAGE(M906:P906)</f>
        <v>0.56969999999999998</v>
      </c>
      <c r="R906" s="442"/>
      <c r="S906" s="443">
        <f>IF(Q906&gt;=1,1,0)</f>
        <v>0</v>
      </c>
      <c r="T906" s="443">
        <f t="shared" si="780"/>
        <v>0</v>
      </c>
      <c r="BG906" s="311">
        <f>IF(Q906&gt;=2,1,0)</f>
        <v>0</v>
      </c>
      <c r="BH906" s="311">
        <f t="shared" si="805"/>
        <v>0</v>
      </c>
    </row>
    <row r="907" spans="1:60" ht="17.45" customHeight="1" x14ac:dyDescent="0.25">
      <c r="A907" s="257">
        <f t="shared" si="808"/>
        <v>6</v>
      </c>
      <c r="B907" s="257">
        <f t="shared" si="809"/>
        <v>2020</v>
      </c>
      <c r="C907" s="435">
        <f t="shared" si="842"/>
        <v>44003</v>
      </c>
      <c r="D907" s="434"/>
      <c r="E907" s="436">
        <v>0.53120000000000001</v>
      </c>
      <c r="F907" s="437"/>
      <c r="G907" s="438">
        <v>0.51770000000000005</v>
      </c>
      <c r="H907" s="439"/>
      <c r="I907" s="434"/>
      <c r="J907" s="436">
        <v>0.45929999999999999</v>
      </c>
      <c r="K907" s="437"/>
      <c r="L907" s="436">
        <v>0.53090000000000004</v>
      </c>
      <c r="M907" s="440">
        <f t="shared" si="834"/>
        <v>0.53120000000000001</v>
      </c>
      <c r="N907" s="440">
        <f t="shared" si="835"/>
        <v>0.51770000000000005</v>
      </c>
      <c r="O907" s="440">
        <f t="shared" si="836"/>
        <v>0.45929999999999999</v>
      </c>
      <c r="P907" s="440">
        <f t="shared" si="837"/>
        <v>0.53090000000000004</v>
      </c>
      <c r="Q907" s="442">
        <f t="shared" si="843"/>
        <v>0.50977500000000009</v>
      </c>
      <c r="R907" s="442"/>
      <c r="S907" s="443">
        <f>IF(Q907&gt;=1,1,0)</f>
        <v>0</v>
      </c>
      <c r="T907" s="443">
        <f t="shared" si="780"/>
        <v>0</v>
      </c>
      <c r="BG907" s="311">
        <f>IF(Q907&gt;=2,1,0)</f>
        <v>0</v>
      </c>
      <c r="BH907" s="311">
        <f t="shared" si="805"/>
        <v>0</v>
      </c>
    </row>
    <row r="908" spans="1:60" ht="17.45" customHeight="1" x14ac:dyDescent="0.25">
      <c r="A908" s="257">
        <f t="shared" si="808"/>
        <v>6</v>
      </c>
      <c r="B908" s="257">
        <f t="shared" si="809"/>
        <v>2020</v>
      </c>
      <c r="C908" s="48">
        <f t="shared" si="842"/>
        <v>44004</v>
      </c>
      <c r="D908" s="275">
        <v>0.66879999999999995</v>
      </c>
      <c r="E908" s="276"/>
      <c r="F908" s="278">
        <v>0.68269999999999997</v>
      </c>
      <c r="G908" s="277"/>
      <c r="H908" s="286">
        <v>0.71399999999999997</v>
      </c>
      <c r="I908" s="275">
        <v>0.67169999999999996</v>
      </c>
      <c r="J908" s="276"/>
      <c r="K908" s="278">
        <v>0.71899999999999997</v>
      </c>
      <c r="L908" s="276"/>
      <c r="M908" s="293">
        <f t="shared" ref="M908:M914" si="844">IFERROR(AVERAGE(D908:E908),"")</f>
        <v>0.66879999999999995</v>
      </c>
      <c r="N908" s="293">
        <f t="shared" ref="N908:N914" si="845">IFERROR(AVERAGE(F908:H908),"")</f>
        <v>0.69835000000000003</v>
      </c>
      <c r="O908" s="293">
        <f t="shared" ref="O908:O914" si="846">IFERROR(AVERAGE(I908:J908),"")</f>
        <v>0.67169999999999996</v>
      </c>
      <c r="P908" s="293">
        <f t="shared" ref="P908:P914" si="847">IFERROR(AVERAGE(K908:L908),"")</f>
        <v>0.71899999999999997</v>
      </c>
      <c r="Q908" s="257"/>
      <c r="R908" s="265">
        <f t="shared" ref="R908:R912" si="848">AVERAGE(M908:P908)</f>
        <v>0.68946249999999998</v>
      </c>
      <c r="S908" s="266">
        <f t="shared" ref="S908:S912" si="849">IF(R908&gt;=1,1,0)</f>
        <v>0</v>
      </c>
      <c r="T908" s="266">
        <f t="shared" si="780"/>
        <v>0</v>
      </c>
      <c r="BG908" s="266">
        <f>IF(R908&gt;=2,1,0)</f>
        <v>0</v>
      </c>
      <c r="BH908" s="266">
        <f t="shared" si="805"/>
        <v>0</v>
      </c>
    </row>
    <row r="909" spans="1:60" ht="17.45" customHeight="1" x14ac:dyDescent="0.25">
      <c r="A909" s="257">
        <f t="shared" si="808"/>
        <v>6</v>
      </c>
      <c r="B909" s="257">
        <f t="shared" si="809"/>
        <v>2020</v>
      </c>
      <c r="C909" s="8">
        <f t="shared" si="842"/>
        <v>44005</v>
      </c>
      <c r="D909" s="260"/>
      <c r="E909" s="261">
        <v>0.62939999999999996</v>
      </c>
      <c r="F909" s="263"/>
      <c r="G909" s="262">
        <v>0.64049999999999996</v>
      </c>
      <c r="H909" s="285"/>
      <c r="I909" s="260"/>
      <c r="J909" s="261">
        <v>0.70299999999999996</v>
      </c>
      <c r="K909" s="263"/>
      <c r="L909" s="261">
        <v>0.77510000000000001</v>
      </c>
      <c r="M909" s="293">
        <f t="shared" si="844"/>
        <v>0.62939999999999996</v>
      </c>
      <c r="N909" s="293">
        <f t="shared" si="845"/>
        <v>0.64049999999999996</v>
      </c>
      <c r="O909" s="293">
        <f t="shared" si="846"/>
        <v>0.70299999999999996</v>
      </c>
      <c r="P909" s="293">
        <f t="shared" si="847"/>
        <v>0.77510000000000001</v>
      </c>
      <c r="Q909" s="257"/>
      <c r="R909" s="265">
        <f t="shared" si="848"/>
        <v>0.68699999999999994</v>
      </c>
      <c r="S909" s="266">
        <f t="shared" si="849"/>
        <v>0</v>
      </c>
      <c r="T909" s="266">
        <f t="shared" si="780"/>
        <v>0</v>
      </c>
      <c r="BG909" s="266">
        <f>IF(R909&gt;=2,1,0)</f>
        <v>0</v>
      </c>
      <c r="BH909" s="266">
        <f t="shared" si="805"/>
        <v>0</v>
      </c>
    </row>
    <row r="910" spans="1:60" ht="17.45" customHeight="1" x14ac:dyDescent="0.25">
      <c r="A910" s="257">
        <f t="shared" si="808"/>
        <v>6</v>
      </c>
      <c r="B910" s="257">
        <f t="shared" si="809"/>
        <v>2020</v>
      </c>
      <c r="C910" s="8">
        <f t="shared" si="842"/>
        <v>44006</v>
      </c>
      <c r="D910" s="260">
        <v>0.69750000000000001</v>
      </c>
      <c r="E910" s="261"/>
      <c r="F910" s="263">
        <v>0.65259999999999996</v>
      </c>
      <c r="G910" s="262"/>
      <c r="H910" s="285"/>
      <c r="I910" s="260">
        <v>0.65269999999999995</v>
      </c>
      <c r="J910" s="261"/>
      <c r="K910" s="263">
        <v>0.65390000000000004</v>
      </c>
      <c r="L910" s="261"/>
      <c r="M910" s="293">
        <f t="shared" si="844"/>
        <v>0.69750000000000001</v>
      </c>
      <c r="N910" s="293">
        <f t="shared" si="845"/>
        <v>0.65259999999999996</v>
      </c>
      <c r="O910" s="293">
        <f t="shared" si="846"/>
        <v>0.65269999999999995</v>
      </c>
      <c r="P910" s="293">
        <f t="shared" si="847"/>
        <v>0.65390000000000004</v>
      </c>
      <c r="Q910" s="257"/>
      <c r="R910" s="265">
        <f t="shared" si="848"/>
        <v>0.66417499999999996</v>
      </c>
      <c r="S910" s="266">
        <f t="shared" si="849"/>
        <v>0</v>
      </c>
      <c r="T910" s="266">
        <f t="shared" si="780"/>
        <v>0</v>
      </c>
      <c r="BG910" s="266">
        <f>IF(R910&gt;=2,1,0)</f>
        <v>0</v>
      </c>
      <c r="BH910" s="266">
        <f t="shared" si="805"/>
        <v>0</v>
      </c>
    </row>
    <row r="911" spans="1:60" ht="17.45" customHeight="1" x14ac:dyDescent="0.25">
      <c r="A911" s="257">
        <f t="shared" si="808"/>
        <v>6</v>
      </c>
      <c r="B911" s="257">
        <f t="shared" si="809"/>
        <v>2020</v>
      </c>
      <c r="C911" s="8">
        <f t="shared" si="842"/>
        <v>44007</v>
      </c>
      <c r="D911" s="260"/>
      <c r="E911" s="261">
        <v>0.57569999999999999</v>
      </c>
      <c r="F911" s="263"/>
      <c r="G911" s="262">
        <v>0.56230000000000002</v>
      </c>
      <c r="H911" s="285"/>
      <c r="I911" s="260"/>
      <c r="J911" s="261">
        <v>0.59419999999999995</v>
      </c>
      <c r="K911" s="263"/>
      <c r="L911" s="261">
        <v>0.57140000000000002</v>
      </c>
      <c r="M911" s="293">
        <f t="shared" si="844"/>
        <v>0.57569999999999999</v>
      </c>
      <c r="N911" s="293">
        <f t="shared" si="845"/>
        <v>0.56230000000000002</v>
      </c>
      <c r="O911" s="293">
        <f t="shared" si="846"/>
        <v>0.59419999999999995</v>
      </c>
      <c r="P911" s="293">
        <f t="shared" si="847"/>
        <v>0.57140000000000002</v>
      </c>
      <c r="Q911" s="257"/>
      <c r="R911" s="265">
        <f t="shared" si="848"/>
        <v>0.57589999999999997</v>
      </c>
      <c r="S911" s="266">
        <f t="shared" si="849"/>
        <v>0</v>
      </c>
      <c r="T911" s="266">
        <f t="shared" si="780"/>
        <v>0</v>
      </c>
      <c r="BG911" s="266">
        <f>IF(R911&gt;=2,1,0)</f>
        <v>0</v>
      </c>
      <c r="BH911" s="266">
        <f t="shared" si="805"/>
        <v>0</v>
      </c>
    </row>
    <row r="912" spans="1:60" ht="17.45" customHeight="1" x14ac:dyDescent="0.25">
      <c r="A912" s="257">
        <f t="shared" si="808"/>
        <v>6</v>
      </c>
      <c r="B912" s="257">
        <f t="shared" si="809"/>
        <v>2020</v>
      </c>
      <c r="C912" s="8">
        <f t="shared" si="842"/>
        <v>44008</v>
      </c>
      <c r="D912" s="260">
        <v>0.65680000000000005</v>
      </c>
      <c r="E912" s="261"/>
      <c r="F912" s="263"/>
      <c r="G912" s="262"/>
      <c r="H912" s="285">
        <v>0.66859999999999997</v>
      </c>
      <c r="I912" s="260">
        <v>0.63319999999999999</v>
      </c>
      <c r="J912" s="261"/>
      <c r="K912" s="263">
        <v>0.79530000000000001</v>
      </c>
      <c r="L912" s="261"/>
      <c r="M912" s="293">
        <f t="shared" si="844"/>
        <v>0.65680000000000005</v>
      </c>
      <c r="N912" s="293">
        <f t="shared" si="845"/>
        <v>0.66859999999999997</v>
      </c>
      <c r="O912" s="293">
        <f t="shared" si="846"/>
        <v>0.63319999999999999</v>
      </c>
      <c r="P912" s="293">
        <f t="shared" si="847"/>
        <v>0.79530000000000001</v>
      </c>
      <c r="Q912" s="257"/>
      <c r="R912" s="265">
        <f t="shared" si="848"/>
        <v>0.68847500000000006</v>
      </c>
      <c r="S912" s="266">
        <f t="shared" si="849"/>
        <v>0</v>
      </c>
      <c r="T912" s="266">
        <f t="shared" si="780"/>
        <v>0</v>
      </c>
      <c r="BG912" s="266">
        <f>IF(R912&gt;=2,1,0)</f>
        <v>0</v>
      </c>
      <c r="BH912" s="266">
        <f t="shared" si="805"/>
        <v>0</v>
      </c>
    </row>
    <row r="913" spans="1:60" ht="17.45" customHeight="1" x14ac:dyDescent="0.25">
      <c r="A913" s="257">
        <f t="shared" si="808"/>
        <v>6</v>
      </c>
      <c r="B913" s="257">
        <f t="shared" si="809"/>
        <v>2020</v>
      </c>
      <c r="C913" s="435">
        <f t="shared" si="842"/>
        <v>44009</v>
      </c>
      <c r="D913" s="434"/>
      <c r="E913" s="436">
        <v>0.41839999999999999</v>
      </c>
      <c r="F913" s="437"/>
      <c r="G913" s="438">
        <v>0.42049999999999998</v>
      </c>
      <c r="H913" s="439"/>
      <c r="I913" s="434"/>
      <c r="J913" s="436">
        <v>0.40670000000000001</v>
      </c>
      <c r="K913" s="437"/>
      <c r="L913" s="436">
        <v>0.49509999999999998</v>
      </c>
      <c r="M913" s="440">
        <f t="shared" si="844"/>
        <v>0.41839999999999999</v>
      </c>
      <c r="N913" s="440">
        <f t="shared" si="845"/>
        <v>0.42049999999999998</v>
      </c>
      <c r="O913" s="440">
        <f t="shared" si="846"/>
        <v>0.40670000000000001</v>
      </c>
      <c r="P913" s="440">
        <f t="shared" si="847"/>
        <v>0.49509999999999998</v>
      </c>
      <c r="Q913" s="442">
        <f t="shared" ref="Q913:Q914" si="850">AVERAGE(M913:P913)</f>
        <v>0.43517499999999998</v>
      </c>
      <c r="R913" s="442"/>
      <c r="S913" s="443">
        <f>IF(Q913&gt;=1,1,0)</f>
        <v>0</v>
      </c>
      <c r="T913" s="443">
        <f t="shared" si="780"/>
        <v>0</v>
      </c>
      <c r="BG913" s="311">
        <f>IF(Q913&gt;=2,1,0)</f>
        <v>0</v>
      </c>
      <c r="BH913" s="311">
        <f t="shared" si="805"/>
        <v>0</v>
      </c>
    </row>
    <row r="914" spans="1:60" ht="17.45" customHeight="1" thickBot="1" x14ac:dyDescent="0.3">
      <c r="A914" s="257">
        <f t="shared" si="808"/>
        <v>6</v>
      </c>
      <c r="B914" s="257">
        <f t="shared" si="809"/>
        <v>2020</v>
      </c>
      <c r="C914" s="435">
        <f t="shared" si="842"/>
        <v>44010</v>
      </c>
      <c r="D914" s="434">
        <v>0.23910000000000001</v>
      </c>
      <c r="E914" s="436"/>
      <c r="F914" s="437">
        <v>0.1895</v>
      </c>
      <c r="G914" s="438"/>
      <c r="H914" s="439">
        <v>0.17730000000000001</v>
      </c>
      <c r="I914" s="434">
        <v>0.1658</v>
      </c>
      <c r="J914" s="436"/>
      <c r="K914" s="437">
        <v>0.22739999999999999</v>
      </c>
      <c r="L914" s="436"/>
      <c r="M914" s="440">
        <f t="shared" si="844"/>
        <v>0.23910000000000001</v>
      </c>
      <c r="N914" s="440">
        <f t="shared" si="845"/>
        <v>0.18340000000000001</v>
      </c>
      <c r="O914" s="440">
        <f t="shared" si="846"/>
        <v>0.1658</v>
      </c>
      <c r="P914" s="440">
        <f t="shared" si="847"/>
        <v>0.22739999999999999</v>
      </c>
      <c r="Q914" s="442">
        <f t="shared" si="850"/>
        <v>0.20392500000000002</v>
      </c>
      <c r="R914" s="442"/>
      <c r="S914" s="443">
        <f>IF(Q914&gt;=1,1,0)</f>
        <v>0</v>
      </c>
      <c r="T914" s="443">
        <f t="shared" si="780"/>
        <v>0</v>
      </c>
      <c r="BG914" s="311">
        <f>IF(Q914&gt;=2,1,0)</f>
        <v>0</v>
      </c>
      <c r="BH914" s="311">
        <f t="shared" si="805"/>
        <v>0</v>
      </c>
    </row>
    <row r="915" spans="1:60" ht="17.45" customHeight="1" thickBot="1" x14ac:dyDescent="0.3">
      <c r="A915" s="257">
        <f t="shared" si="808"/>
        <v>6</v>
      </c>
      <c r="B915" s="257">
        <f t="shared" si="809"/>
        <v>2020</v>
      </c>
      <c r="C915" s="8">
        <f t="shared" si="842"/>
        <v>44011</v>
      </c>
      <c r="D915" s="260"/>
      <c r="E915" s="261">
        <v>0.29480000000000001</v>
      </c>
      <c r="F915" s="263"/>
      <c r="G915" s="262">
        <v>0.28060000000000002</v>
      </c>
      <c r="H915" s="285"/>
      <c r="I915" s="260"/>
      <c r="J915" s="261">
        <v>0.29110000000000003</v>
      </c>
      <c r="K915" s="263"/>
      <c r="L915" s="261">
        <v>0.29089999999999999</v>
      </c>
      <c r="M915" s="293">
        <f t="shared" ref="M915" si="851">IFERROR(AVERAGE(D915:E915),"")</f>
        <v>0.29480000000000001</v>
      </c>
      <c r="N915" s="293">
        <f t="shared" ref="N915" si="852">IFERROR(AVERAGE(F915:H915),"")</f>
        <v>0.28060000000000002</v>
      </c>
      <c r="O915" s="293">
        <f t="shared" ref="O915" si="853">IFERROR(AVERAGE(I915:J915),"")</f>
        <v>0.29110000000000003</v>
      </c>
      <c r="P915" s="293">
        <f t="shared" ref="P915" si="854">IFERROR(AVERAGE(K915:L915),"")</f>
        <v>0.29089999999999999</v>
      </c>
      <c r="Q915" s="257"/>
      <c r="R915" s="265">
        <f t="shared" ref="R915:R919" si="855">AVERAGE(M915:P915)</f>
        <v>0.28935</v>
      </c>
      <c r="S915" s="266">
        <f t="shared" ref="S915:S919" si="856">IF(R915&gt;=1,1,0)</f>
        <v>0</v>
      </c>
      <c r="T915" s="266">
        <f t="shared" si="780"/>
        <v>0</v>
      </c>
      <c r="U915" s="313" t="s">
        <v>68</v>
      </c>
      <c r="V915" s="299">
        <v>2020</v>
      </c>
      <c r="W915" s="300"/>
      <c r="X915" s="300"/>
      <c r="Y915" s="300"/>
      <c r="BG915" s="266">
        <f>IF(R915&gt;=2,1,0)</f>
        <v>0</v>
      </c>
      <c r="BH915" s="266">
        <f t="shared" si="805"/>
        <v>0</v>
      </c>
    </row>
    <row r="916" spans="1:60" ht="17.45" customHeight="1" x14ac:dyDescent="0.25">
      <c r="A916" s="257">
        <f t="shared" si="808"/>
        <v>6</v>
      </c>
      <c r="B916" s="257">
        <f t="shared" si="809"/>
        <v>2020</v>
      </c>
      <c r="C916" s="8">
        <f t="shared" si="842"/>
        <v>44012</v>
      </c>
      <c r="D916" s="260">
        <v>0.66310000000000002</v>
      </c>
      <c r="E916" s="261"/>
      <c r="F916" s="263">
        <v>0.69140000000000001</v>
      </c>
      <c r="G916" s="262"/>
      <c r="H916" s="285"/>
      <c r="I916" s="260">
        <v>0.74670000000000003</v>
      </c>
      <c r="J916" s="261"/>
      <c r="K916" s="263">
        <v>0.75560000000000005</v>
      </c>
      <c r="L916" s="261"/>
      <c r="M916" s="293">
        <f t="shared" ref="M916" si="857">IFERROR(AVERAGE(D916:E916),"")</f>
        <v>0.66310000000000002</v>
      </c>
      <c r="N916" s="293">
        <f t="shared" ref="N916" si="858">IFERROR(AVERAGE(F916:H916),"")</f>
        <v>0.69140000000000001</v>
      </c>
      <c r="O916" s="293">
        <f t="shared" ref="O916" si="859">IFERROR(AVERAGE(I916:J916),"")</f>
        <v>0.74670000000000003</v>
      </c>
      <c r="P916" s="293">
        <f t="shared" ref="P916" si="860">IFERROR(AVERAGE(K916:L916),"")</f>
        <v>0.75560000000000005</v>
      </c>
      <c r="R916" s="265">
        <f t="shared" si="855"/>
        <v>0.71419999999999995</v>
      </c>
      <c r="S916" s="266">
        <f t="shared" si="856"/>
        <v>0</v>
      </c>
      <c r="T916" s="266">
        <f t="shared" si="780"/>
        <v>0</v>
      </c>
      <c r="U916" s="301" t="s">
        <v>35</v>
      </c>
      <c r="V916" s="301" t="s">
        <v>1</v>
      </c>
      <c r="W916" s="301" t="s">
        <v>2</v>
      </c>
      <c r="X916" s="301" t="s">
        <v>9</v>
      </c>
      <c r="Y916" s="301" t="s">
        <v>12</v>
      </c>
      <c r="BG916" s="266">
        <f>IF(R916&gt;=2,1,0)</f>
        <v>0</v>
      </c>
      <c r="BH916" s="266">
        <f t="shared" si="805"/>
        <v>0</v>
      </c>
    </row>
    <row r="917" spans="1:60" ht="17.45" customHeight="1" x14ac:dyDescent="0.25">
      <c r="A917" s="257">
        <f t="shared" si="808"/>
        <v>7</v>
      </c>
      <c r="B917" s="257">
        <f t="shared" si="809"/>
        <v>2020</v>
      </c>
      <c r="C917" s="8">
        <f t="shared" si="842"/>
        <v>44013</v>
      </c>
      <c r="D917" s="260"/>
      <c r="E917" s="261">
        <v>0.7833</v>
      </c>
      <c r="F917" s="263"/>
      <c r="G917" s="262">
        <v>0.5212</v>
      </c>
      <c r="H917" s="285"/>
      <c r="I917" s="260"/>
      <c r="J917" s="261">
        <v>0.52339999999999998</v>
      </c>
      <c r="K917" s="263"/>
      <c r="L917" s="261">
        <v>0.64219999999999999</v>
      </c>
      <c r="M917" s="293">
        <f t="shared" ref="M917:M923" si="861">IFERROR(AVERAGE(D917:E917),"")</f>
        <v>0.7833</v>
      </c>
      <c r="N917" s="293">
        <f t="shared" ref="N917:N923" si="862">IFERROR(AVERAGE(F917:H917),"")</f>
        <v>0.5212</v>
      </c>
      <c r="O917" s="293">
        <f t="shared" ref="O917:O923" si="863">IFERROR(AVERAGE(I917:J917),"")</f>
        <v>0.52339999999999998</v>
      </c>
      <c r="P917" s="293">
        <f t="shared" ref="P917:P923" si="864">IFERROR(AVERAGE(K917:L917),"")</f>
        <v>0.64219999999999999</v>
      </c>
      <c r="R917" s="265">
        <f t="shared" si="855"/>
        <v>0.61752499999999999</v>
      </c>
      <c r="S917" s="266">
        <f t="shared" si="856"/>
        <v>0</v>
      </c>
      <c r="T917" s="266">
        <f t="shared" si="780"/>
        <v>0</v>
      </c>
      <c r="U917" s="302" t="s">
        <v>58</v>
      </c>
      <c r="V917" s="303">
        <f>AVERAGE(D887:E916)</f>
        <v>0.71643000000000001</v>
      </c>
      <c r="W917" s="303">
        <f>AVERAGE(F887:H916)</f>
        <v>0.70858000000000021</v>
      </c>
      <c r="X917" s="303">
        <f>AVERAGE(I887:J916)</f>
        <v>0.63011666666666666</v>
      </c>
      <c r="Y917" s="303">
        <f>AVERAGE(K887:L916)</f>
        <v>0.69807333333333343</v>
      </c>
      <c r="BG917" s="266">
        <f>IF(R917&gt;=2,1,0)</f>
        <v>0</v>
      </c>
      <c r="BH917" s="266">
        <f t="shared" si="805"/>
        <v>0</v>
      </c>
    </row>
    <row r="918" spans="1:60" ht="17.45" customHeight="1" x14ac:dyDescent="0.25">
      <c r="A918" s="257">
        <f t="shared" si="808"/>
        <v>7</v>
      </c>
      <c r="B918" s="257">
        <f t="shared" si="809"/>
        <v>2020</v>
      </c>
      <c r="C918" s="8">
        <f t="shared" si="842"/>
        <v>44014</v>
      </c>
      <c r="D918" s="260">
        <v>0.64580000000000004</v>
      </c>
      <c r="E918" s="261"/>
      <c r="F918" s="263"/>
      <c r="G918" s="262"/>
      <c r="H918" s="285">
        <v>0.73099999999999998</v>
      </c>
      <c r="I918" s="260">
        <v>0.60050000000000003</v>
      </c>
      <c r="J918" s="261"/>
      <c r="K918" s="263">
        <v>0.60740000000000005</v>
      </c>
      <c r="L918" s="261"/>
      <c r="M918" s="293">
        <f t="shared" si="861"/>
        <v>0.64580000000000004</v>
      </c>
      <c r="N918" s="293">
        <f t="shared" si="862"/>
        <v>0.73099999999999998</v>
      </c>
      <c r="O918" s="293">
        <f t="shared" si="863"/>
        <v>0.60050000000000003</v>
      </c>
      <c r="P918" s="293">
        <f t="shared" si="864"/>
        <v>0.60740000000000005</v>
      </c>
      <c r="Q918" s="257"/>
      <c r="R918" s="265">
        <f t="shared" si="855"/>
        <v>0.64617500000000005</v>
      </c>
      <c r="S918" s="266">
        <f t="shared" si="856"/>
        <v>0</v>
      </c>
      <c r="T918" s="266">
        <f t="shared" si="780"/>
        <v>0</v>
      </c>
      <c r="U918" s="302" t="s">
        <v>59</v>
      </c>
      <c r="V918" s="303">
        <f>MAX(D887:E916)</f>
        <v>1.9810000000000001</v>
      </c>
      <c r="W918" s="303">
        <f>MAX(F887:H916)</f>
        <v>1.677</v>
      </c>
      <c r="X918" s="303">
        <f>MAX(I887:J916)</f>
        <v>1.0309999999999999</v>
      </c>
      <c r="Y918" s="303">
        <f>MAX(K887:L916)</f>
        <v>1.218</v>
      </c>
      <c r="BG918" s="266">
        <f>IF(R918&gt;=2,1,0)</f>
        <v>0</v>
      </c>
      <c r="BH918" s="266">
        <f t="shared" si="805"/>
        <v>0</v>
      </c>
    </row>
    <row r="919" spans="1:60" ht="17.45" customHeight="1" thickBot="1" x14ac:dyDescent="0.3">
      <c r="A919" s="257">
        <f t="shared" si="808"/>
        <v>7</v>
      </c>
      <c r="B919" s="257">
        <f t="shared" si="809"/>
        <v>2020</v>
      </c>
      <c r="C919" s="8">
        <f t="shared" si="842"/>
        <v>44015</v>
      </c>
      <c r="D919" s="260"/>
      <c r="E919" s="261">
        <v>0.92359999999999998</v>
      </c>
      <c r="F919" s="263"/>
      <c r="G919" s="262">
        <v>0.92569999999999997</v>
      </c>
      <c r="H919" s="285"/>
      <c r="I919" s="260"/>
      <c r="J919" s="261">
        <v>0.85929999999999995</v>
      </c>
      <c r="K919" s="263"/>
      <c r="L919" s="261">
        <v>0.95009999999999994</v>
      </c>
      <c r="M919" s="293">
        <f t="shared" si="861"/>
        <v>0.92359999999999998</v>
      </c>
      <c r="N919" s="293">
        <f t="shared" si="862"/>
        <v>0.92569999999999997</v>
      </c>
      <c r="O919" s="293">
        <f t="shared" si="863"/>
        <v>0.85929999999999995</v>
      </c>
      <c r="P919" s="293">
        <f t="shared" si="864"/>
        <v>0.95009999999999994</v>
      </c>
      <c r="Q919" s="257"/>
      <c r="R919" s="265">
        <f t="shared" si="855"/>
        <v>0.9146749999999999</v>
      </c>
      <c r="S919" s="266">
        <f t="shared" si="856"/>
        <v>0</v>
      </c>
      <c r="T919" s="266">
        <f t="shared" si="780"/>
        <v>0</v>
      </c>
      <c r="U919" s="304" t="s">
        <v>126</v>
      </c>
      <c r="V919" s="305">
        <f>COUNTIF(D887:E916,"&gt;=2.5")</f>
        <v>0</v>
      </c>
      <c r="W919" s="305">
        <f>COUNTIF(F887:H916,"&gt;=2.5")</f>
        <v>0</v>
      </c>
      <c r="X919" s="305">
        <f>COUNTIF(I887:J916,"&gt;=2.5")</f>
        <v>0</v>
      </c>
      <c r="Y919" s="305">
        <f>COUNTIF(K887:L916,"&gt;=2.5")</f>
        <v>0</v>
      </c>
      <c r="BG919" s="266">
        <f>IF(R919&gt;=2,1,0)</f>
        <v>0</v>
      </c>
      <c r="BH919" s="266">
        <f t="shared" si="805"/>
        <v>0</v>
      </c>
    </row>
    <row r="920" spans="1:60" ht="17.45" customHeight="1" thickBot="1" x14ac:dyDescent="0.3">
      <c r="A920" s="257">
        <f t="shared" si="808"/>
        <v>7</v>
      </c>
      <c r="B920" s="257">
        <f t="shared" si="809"/>
        <v>2020</v>
      </c>
      <c r="C920" s="435">
        <f t="shared" si="842"/>
        <v>44016</v>
      </c>
      <c r="D920" s="434">
        <v>1.081</v>
      </c>
      <c r="E920" s="436"/>
      <c r="F920" s="437">
        <v>1.079</v>
      </c>
      <c r="G920" s="438"/>
      <c r="H920" s="439">
        <v>1.0509999999999999</v>
      </c>
      <c r="I920" s="434">
        <v>1.024</v>
      </c>
      <c r="J920" s="436"/>
      <c r="K920" s="437">
        <v>1.04</v>
      </c>
      <c r="L920" s="436"/>
      <c r="M920" s="440">
        <f t="shared" si="861"/>
        <v>1.081</v>
      </c>
      <c r="N920" s="440">
        <f t="shared" si="862"/>
        <v>1.0649999999999999</v>
      </c>
      <c r="O920" s="440">
        <f t="shared" si="863"/>
        <v>1.024</v>
      </c>
      <c r="P920" s="440">
        <f t="shared" si="864"/>
        <v>1.04</v>
      </c>
      <c r="Q920" s="442">
        <f t="shared" ref="Q920" si="865">AVERAGE(M920:P920)</f>
        <v>1.0525</v>
      </c>
      <c r="R920" s="442"/>
      <c r="S920" s="443">
        <f>IF(Q920&gt;=1,1,0)</f>
        <v>1</v>
      </c>
      <c r="T920" s="443">
        <f t="shared" si="780"/>
        <v>1</v>
      </c>
      <c r="Y920" s="136">
        <f>AVERAGE(V917:Y917)</f>
        <v>0.68830000000000013</v>
      </c>
      <c r="BG920" s="311">
        <f>IF(Q920&gt;=2,1,0)</f>
        <v>0</v>
      </c>
      <c r="BH920" s="311">
        <f t="shared" si="805"/>
        <v>0</v>
      </c>
    </row>
    <row r="921" spans="1:60" ht="17.45" customHeight="1" x14ac:dyDescent="0.25">
      <c r="A921" s="257">
        <f t="shared" si="808"/>
        <v>7</v>
      </c>
      <c r="B921" s="257">
        <f t="shared" si="809"/>
        <v>2020</v>
      </c>
      <c r="C921" s="10">
        <f t="shared" si="842"/>
        <v>44017</v>
      </c>
      <c r="D921" s="11"/>
      <c r="E921" s="12">
        <v>3.0259999999999998</v>
      </c>
      <c r="F921" s="14"/>
      <c r="G921" s="13">
        <v>3.2269999999999999</v>
      </c>
      <c r="H921" s="16"/>
      <c r="I921" s="11"/>
      <c r="J921" s="12">
        <v>2.8650000000000002</v>
      </c>
      <c r="K921" s="14"/>
      <c r="L921" s="12">
        <v>2.9860000000000002</v>
      </c>
      <c r="M921" s="288"/>
      <c r="N921" s="288"/>
      <c r="O921" s="288"/>
      <c r="P921" s="288"/>
      <c r="Q921" s="297"/>
      <c r="R921" s="297"/>
      <c r="S921" s="311">
        <f>IF(Q921&gt;=1,1,0)</f>
        <v>0</v>
      </c>
      <c r="T921" s="311">
        <f t="shared" si="780"/>
        <v>0</v>
      </c>
      <c r="BG921" s="311">
        <f>IF(Q921&gt;=2,1,0)</f>
        <v>0</v>
      </c>
      <c r="BH921" s="311">
        <f t="shared" si="805"/>
        <v>0</v>
      </c>
    </row>
    <row r="922" spans="1:60" ht="17.45" customHeight="1" x14ac:dyDescent="0.25">
      <c r="A922" s="257">
        <f t="shared" si="808"/>
        <v>7</v>
      </c>
      <c r="B922" s="257">
        <f t="shared" si="809"/>
        <v>2020</v>
      </c>
      <c r="C922" s="8">
        <f t="shared" si="842"/>
        <v>44018</v>
      </c>
      <c r="D922" s="260">
        <v>1.31</v>
      </c>
      <c r="E922" s="261"/>
      <c r="F922" s="263">
        <v>0.89849999999999997</v>
      </c>
      <c r="G922" s="262"/>
      <c r="H922" s="285"/>
      <c r="I922" s="260">
        <v>1.0189999999999999</v>
      </c>
      <c r="J922" s="261"/>
      <c r="K922" s="263">
        <v>1.0109999999999999</v>
      </c>
      <c r="L922" s="261"/>
      <c r="M922" s="293">
        <f t="shared" si="861"/>
        <v>1.31</v>
      </c>
      <c r="N922" s="293">
        <f t="shared" si="862"/>
        <v>0.89849999999999997</v>
      </c>
      <c r="O922" s="293">
        <f t="shared" si="863"/>
        <v>1.0189999999999999</v>
      </c>
      <c r="P922" s="293">
        <f t="shared" si="864"/>
        <v>1.0109999999999999</v>
      </c>
      <c r="Q922" s="257"/>
      <c r="R922" s="265">
        <f t="shared" ref="R922:R926" si="866">AVERAGE(M922:P922)</f>
        <v>1.059625</v>
      </c>
      <c r="S922" s="266">
        <f t="shared" ref="S922:S930" si="867">IF(R922&gt;=1,1,0)</f>
        <v>1</v>
      </c>
      <c r="T922" s="266">
        <f t="shared" si="780"/>
        <v>1</v>
      </c>
      <c r="BG922" s="266">
        <f>IF(R922&gt;=2,1,0)</f>
        <v>0</v>
      </c>
      <c r="BH922" s="266">
        <f t="shared" si="805"/>
        <v>0</v>
      </c>
    </row>
    <row r="923" spans="1:60" ht="17.45" customHeight="1" x14ac:dyDescent="0.25">
      <c r="A923" s="257">
        <f t="shared" si="808"/>
        <v>7</v>
      </c>
      <c r="B923" s="257">
        <f t="shared" si="809"/>
        <v>2020</v>
      </c>
      <c r="C923" s="8">
        <f t="shared" si="842"/>
        <v>44019</v>
      </c>
      <c r="D923" s="260"/>
      <c r="E923" s="261">
        <v>0.98470000000000002</v>
      </c>
      <c r="F923" s="263"/>
      <c r="G923" s="262">
        <v>0.90180000000000005</v>
      </c>
      <c r="H923" s="285"/>
      <c r="I923" s="260"/>
      <c r="J923" s="261">
        <v>0.87270000000000003</v>
      </c>
      <c r="K923" s="263"/>
      <c r="L923" s="261">
        <v>0.9254</v>
      </c>
      <c r="M923" s="293">
        <f t="shared" si="861"/>
        <v>0.98470000000000002</v>
      </c>
      <c r="N923" s="293">
        <f t="shared" si="862"/>
        <v>0.90180000000000005</v>
      </c>
      <c r="O923" s="293">
        <f t="shared" si="863"/>
        <v>0.87270000000000003</v>
      </c>
      <c r="P923" s="293">
        <f t="shared" si="864"/>
        <v>0.9254</v>
      </c>
      <c r="R923" s="265">
        <f t="shared" si="866"/>
        <v>0.92114999999999991</v>
      </c>
      <c r="S923" s="266">
        <f t="shared" si="867"/>
        <v>0</v>
      </c>
      <c r="T923" s="266">
        <f t="shared" si="780"/>
        <v>0</v>
      </c>
      <c r="BG923" s="266">
        <f>IF(R923&gt;=2,1,0)</f>
        <v>0</v>
      </c>
      <c r="BH923" s="266">
        <f t="shared" si="805"/>
        <v>0</v>
      </c>
    </row>
    <row r="924" spans="1:60" ht="17.45" customHeight="1" x14ac:dyDescent="0.25">
      <c r="A924" s="257">
        <f t="shared" si="808"/>
        <v>7</v>
      </c>
      <c r="B924" s="257">
        <f t="shared" si="809"/>
        <v>2020</v>
      </c>
      <c r="C924" s="8">
        <f t="shared" si="842"/>
        <v>44020</v>
      </c>
      <c r="D924" s="260">
        <v>0.76070000000000004</v>
      </c>
      <c r="E924" s="261"/>
      <c r="F924" s="263"/>
      <c r="G924" s="262"/>
      <c r="H924" s="285">
        <v>0.61109999999999998</v>
      </c>
      <c r="I924" s="260">
        <v>0.58140000000000003</v>
      </c>
      <c r="J924" s="261"/>
      <c r="K924" s="263">
        <v>0.60840000000000005</v>
      </c>
      <c r="L924" s="261"/>
      <c r="M924" s="293">
        <f t="shared" ref="M924:M930" si="868">IFERROR(AVERAGE(D924:E924),"")</f>
        <v>0.76070000000000004</v>
      </c>
      <c r="N924" s="293">
        <f t="shared" ref="N924:N930" si="869">IFERROR(AVERAGE(F924:H924),"")</f>
        <v>0.61109999999999998</v>
      </c>
      <c r="O924" s="293">
        <f t="shared" ref="O924:O930" si="870">IFERROR(AVERAGE(I924:J924),"")</f>
        <v>0.58140000000000003</v>
      </c>
      <c r="P924" s="293">
        <f t="shared" ref="P924:P930" si="871">IFERROR(AVERAGE(K924:L924),"")</f>
        <v>0.60840000000000005</v>
      </c>
      <c r="R924" s="265">
        <f t="shared" si="866"/>
        <v>0.64039999999999997</v>
      </c>
      <c r="S924" s="266">
        <f t="shared" si="867"/>
        <v>0</v>
      </c>
      <c r="T924" s="266">
        <f t="shared" si="780"/>
        <v>0</v>
      </c>
      <c r="BG924" s="266">
        <f>IF(R924&gt;=2,1,0)</f>
        <v>0</v>
      </c>
      <c r="BH924" s="266">
        <f t="shared" si="805"/>
        <v>0</v>
      </c>
    </row>
    <row r="925" spans="1:60" ht="17.45" customHeight="1" x14ac:dyDescent="0.25">
      <c r="A925" s="257">
        <f t="shared" si="808"/>
        <v>7</v>
      </c>
      <c r="B925" s="257">
        <f t="shared" si="809"/>
        <v>2020</v>
      </c>
      <c r="C925" s="8">
        <f t="shared" si="842"/>
        <v>44021</v>
      </c>
      <c r="D925" s="260"/>
      <c r="E925" s="261">
        <v>0.92410000000000003</v>
      </c>
      <c r="F925" s="263"/>
      <c r="G925" s="262">
        <v>0.8276</v>
      </c>
      <c r="H925" s="285"/>
      <c r="I925" s="260"/>
      <c r="J925" s="261">
        <v>0.81069999999999998</v>
      </c>
      <c r="K925" s="263"/>
      <c r="L925" s="261">
        <v>0.86639999999999995</v>
      </c>
      <c r="M925" s="293">
        <f t="shared" si="868"/>
        <v>0.92410000000000003</v>
      </c>
      <c r="N925" s="293">
        <f t="shared" si="869"/>
        <v>0.8276</v>
      </c>
      <c r="O925" s="293">
        <f t="shared" si="870"/>
        <v>0.81069999999999998</v>
      </c>
      <c r="P925" s="293">
        <f t="shared" si="871"/>
        <v>0.86639999999999995</v>
      </c>
      <c r="Q925" s="257"/>
      <c r="R925" s="265">
        <f t="shared" si="866"/>
        <v>0.85720000000000007</v>
      </c>
      <c r="S925" s="266">
        <f t="shared" si="867"/>
        <v>0</v>
      </c>
      <c r="T925" s="266">
        <f t="shared" si="780"/>
        <v>0</v>
      </c>
      <c r="BG925" s="266">
        <f>IF(R925&gt;=2,1,0)</f>
        <v>0</v>
      </c>
      <c r="BH925" s="266">
        <f t="shared" si="805"/>
        <v>0</v>
      </c>
    </row>
    <row r="926" spans="1:60" ht="17.45" customHeight="1" x14ac:dyDescent="0.25">
      <c r="A926" s="257">
        <f t="shared" si="808"/>
        <v>7</v>
      </c>
      <c r="B926" s="257">
        <f t="shared" si="809"/>
        <v>2020</v>
      </c>
      <c r="C926" s="48">
        <f t="shared" si="842"/>
        <v>44022</v>
      </c>
      <c r="D926" s="275">
        <v>1.1319999999999999</v>
      </c>
      <c r="E926" s="276"/>
      <c r="F926" s="278">
        <v>1.0489999999999999</v>
      </c>
      <c r="G926" s="277"/>
      <c r="H926" s="286">
        <v>1.05</v>
      </c>
      <c r="I926" s="275">
        <v>1.0820000000000001</v>
      </c>
      <c r="J926" s="276"/>
      <c r="K926" s="278">
        <v>1.143</v>
      </c>
      <c r="L926" s="276"/>
      <c r="M926" s="293">
        <f t="shared" si="868"/>
        <v>1.1319999999999999</v>
      </c>
      <c r="N926" s="293">
        <f t="shared" si="869"/>
        <v>1.0495000000000001</v>
      </c>
      <c r="O926" s="293">
        <f t="shared" si="870"/>
        <v>1.0820000000000001</v>
      </c>
      <c r="P926" s="293">
        <f t="shared" si="871"/>
        <v>1.143</v>
      </c>
      <c r="Q926" s="257"/>
      <c r="R926" s="265">
        <f t="shared" si="866"/>
        <v>1.1016249999999999</v>
      </c>
      <c r="S926" s="266">
        <f t="shared" si="867"/>
        <v>1</v>
      </c>
      <c r="T926" s="266">
        <f t="shared" si="780"/>
        <v>1</v>
      </c>
      <c r="BG926" s="266">
        <f>IF(R926&gt;=2,1,0)</f>
        <v>0</v>
      </c>
      <c r="BH926" s="266">
        <f t="shared" si="805"/>
        <v>0</v>
      </c>
    </row>
    <row r="927" spans="1:60" ht="17.45" customHeight="1" x14ac:dyDescent="0.25">
      <c r="A927" s="257">
        <f t="shared" si="808"/>
        <v>7</v>
      </c>
      <c r="B927" s="257">
        <f t="shared" si="809"/>
        <v>2020</v>
      </c>
      <c r="C927" s="435">
        <f t="shared" si="842"/>
        <v>44023</v>
      </c>
      <c r="D927" s="434"/>
      <c r="E927" s="436">
        <v>0.89329999999999998</v>
      </c>
      <c r="F927" s="437"/>
      <c r="G927" s="438">
        <v>0.96160000000000001</v>
      </c>
      <c r="H927" s="439"/>
      <c r="I927" s="434"/>
      <c r="J927" s="436">
        <v>0.8659</v>
      </c>
      <c r="K927" s="437"/>
      <c r="L927" s="436">
        <v>0.94599999999999995</v>
      </c>
      <c r="M927" s="440">
        <f t="shared" si="868"/>
        <v>0.89329999999999998</v>
      </c>
      <c r="N927" s="440">
        <f t="shared" si="869"/>
        <v>0.96160000000000001</v>
      </c>
      <c r="O927" s="440">
        <f t="shared" si="870"/>
        <v>0.8659</v>
      </c>
      <c r="P927" s="440">
        <f t="shared" si="871"/>
        <v>0.94599999999999995</v>
      </c>
      <c r="Q927" s="442">
        <f t="shared" ref="Q927:Q928" si="872">AVERAGE(M927:P927)</f>
        <v>0.91670000000000007</v>
      </c>
      <c r="R927" s="442"/>
      <c r="S927" s="443">
        <f>IF(Q927&gt;=1,1,0)</f>
        <v>0</v>
      </c>
      <c r="T927" s="443">
        <f t="shared" si="780"/>
        <v>0</v>
      </c>
      <c r="BG927" s="311">
        <f>IF(Q927&gt;=2,1,0)</f>
        <v>0</v>
      </c>
      <c r="BH927" s="311">
        <f t="shared" si="805"/>
        <v>0</v>
      </c>
    </row>
    <row r="928" spans="1:60" ht="17.45" customHeight="1" x14ac:dyDescent="0.25">
      <c r="A928" s="257">
        <f t="shared" si="808"/>
        <v>7</v>
      </c>
      <c r="B928" s="257">
        <f t="shared" si="809"/>
        <v>2020</v>
      </c>
      <c r="C928" s="435">
        <f t="shared" si="842"/>
        <v>44024</v>
      </c>
      <c r="D928" s="434">
        <v>0.86529999999999996</v>
      </c>
      <c r="E928" s="436"/>
      <c r="F928" s="437">
        <v>0.92679999999999996</v>
      </c>
      <c r="G928" s="438"/>
      <c r="H928" s="439"/>
      <c r="I928" s="434">
        <v>0.75629999999999997</v>
      </c>
      <c r="J928" s="436"/>
      <c r="K928" s="437">
        <v>0.79239999999999999</v>
      </c>
      <c r="L928" s="436"/>
      <c r="M928" s="440">
        <f t="shared" si="868"/>
        <v>0.86529999999999996</v>
      </c>
      <c r="N928" s="440">
        <f t="shared" si="869"/>
        <v>0.92679999999999996</v>
      </c>
      <c r="O928" s="440">
        <f t="shared" si="870"/>
        <v>0.75629999999999997</v>
      </c>
      <c r="P928" s="440">
        <f t="shared" si="871"/>
        <v>0.79239999999999999</v>
      </c>
      <c r="Q928" s="442">
        <f t="shared" si="872"/>
        <v>0.83519999999999994</v>
      </c>
      <c r="R928" s="442"/>
      <c r="S928" s="443">
        <f>IF(Q928&gt;=1,1,0)</f>
        <v>0</v>
      </c>
      <c r="T928" s="443">
        <f t="shared" si="780"/>
        <v>0</v>
      </c>
      <c r="BG928" s="311">
        <f>IF(Q928&gt;=2,1,0)</f>
        <v>0</v>
      </c>
      <c r="BH928" s="311">
        <f t="shared" si="805"/>
        <v>0</v>
      </c>
    </row>
    <row r="929" spans="1:60" ht="17.45" customHeight="1" x14ac:dyDescent="0.25">
      <c r="A929" s="257">
        <f t="shared" si="808"/>
        <v>7</v>
      </c>
      <c r="B929" s="257">
        <f t="shared" si="809"/>
        <v>2020</v>
      </c>
      <c r="C929" s="8">
        <f t="shared" si="842"/>
        <v>44025</v>
      </c>
      <c r="D929" s="260"/>
      <c r="E929" s="261">
        <v>0.71430000000000005</v>
      </c>
      <c r="F929" s="263"/>
      <c r="G929" s="262">
        <v>0.59809999999999997</v>
      </c>
      <c r="H929" s="285"/>
      <c r="I929" s="260"/>
      <c r="J929" s="261">
        <v>0.5847</v>
      </c>
      <c r="K929" s="263"/>
      <c r="L929" s="261">
        <v>0.63270000000000004</v>
      </c>
      <c r="M929" s="293">
        <f t="shared" si="868"/>
        <v>0.71430000000000005</v>
      </c>
      <c r="N929" s="293">
        <f t="shared" si="869"/>
        <v>0.59809999999999997</v>
      </c>
      <c r="O929" s="293">
        <f t="shared" si="870"/>
        <v>0.5847</v>
      </c>
      <c r="P929" s="293">
        <f t="shared" si="871"/>
        <v>0.63270000000000004</v>
      </c>
      <c r="Q929" s="257"/>
      <c r="R929" s="265">
        <f t="shared" ref="R929:R930" si="873">AVERAGE(M929:P929)</f>
        <v>0.63244999999999996</v>
      </c>
      <c r="S929" s="266">
        <f t="shared" si="867"/>
        <v>0</v>
      </c>
      <c r="T929" s="266">
        <f t="shared" si="780"/>
        <v>0</v>
      </c>
      <c r="BG929" s="266">
        <f>IF(R929&gt;=2,1,0)</f>
        <v>0</v>
      </c>
      <c r="BH929" s="266">
        <f t="shared" si="805"/>
        <v>0</v>
      </c>
    </row>
    <row r="930" spans="1:60" ht="17.45" customHeight="1" x14ac:dyDescent="0.25">
      <c r="A930" s="257">
        <f t="shared" si="808"/>
        <v>7</v>
      </c>
      <c r="B930" s="257">
        <f t="shared" si="809"/>
        <v>2020</v>
      </c>
      <c r="C930" s="8">
        <f t="shared" si="842"/>
        <v>44026</v>
      </c>
      <c r="D930" s="260">
        <v>0.53639999999999999</v>
      </c>
      <c r="E930" s="261"/>
      <c r="F930" s="263"/>
      <c r="G930" s="262"/>
      <c r="H930" s="285">
        <v>0.49559999999999998</v>
      </c>
      <c r="I930" s="260">
        <v>0.56699999999999995</v>
      </c>
      <c r="J930" s="261"/>
      <c r="K930" s="263">
        <v>0.61250000000000004</v>
      </c>
      <c r="L930" s="261"/>
      <c r="M930" s="293">
        <f t="shared" si="868"/>
        <v>0.53639999999999999</v>
      </c>
      <c r="N930" s="293">
        <f t="shared" si="869"/>
        <v>0.49559999999999998</v>
      </c>
      <c r="O930" s="293">
        <f t="shared" si="870"/>
        <v>0.56699999999999995</v>
      </c>
      <c r="P930" s="293">
        <f t="shared" si="871"/>
        <v>0.61250000000000004</v>
      </c>
      <c r="R930" s="265">
        <f t="shared" si="873"/>
        <v>0.55287500000000001</v>
      </c>
      <c r="S930" s="266">
        <f t="shared" si="867"/>
        <v>0</v>
      </c>
      <c r="T930" s="266">
        <f t="shared" si="780"/>
        <v>0</v>
      </c>
      <c r="BG930" s="266">
        <f>IF(R930&gt;=2,1,0)</f>
        <v>0</v>
      </c>
      <c r="BH930" s="266">
        <f t="shared" si="805"/>
        <v>0</v>
      </c>
    </row>
    <row r="931" spans="1:60" ht="17.45" customHeight="1" x14ac:dyDescent="0.25">
      <c r="A931" s="257">
        <f t="shared" si="808"/>
        <v>7</v>
      </c>
      <c r="B931" s="257">
        <f t="shared" si="809"/>
        <v>2020</v>
      </c>
      <c r="C931" s="8">
        <f t="shared" si="842"/>
        <v>44027</v>
      </c>
      <c r="D931" s="260"/>
      <c r="E931" s="261">
        <v>0.57189999999999996</v>
      </c>
      <c r="F931" s="263"/>
      <c r="G931" s="262">
        <v>0.623</v>
      </c>
      <c r="H931" s="285"/>
      <c r="I931" s="260"/>
      <c r="J931" s="261">
        <v>0.60350000000000004</v>
      </c>
      <c r="K931" s="263"/>
      <c r="L931" s="261">
        <v>0.61129999999999995</v>
      </c>
      <c r="M931" s="293">
        <f t="shared" ref="M931" si="874">IFERROR(AVERAGE(D931:E931),"")</f>
        <v>0.57189999999999996</v>
      </c>
      <c r="N931" s="293">
        <f t="shared" ref="N931" si="875">IFERROR(AVERAGE(F931:H931),"")</f>
        <v>0.623</v>
      </c>
      <c r="O931" s="293">
        <f t="shared" ref="O931" si="876">IFERROR(AVERAGE(I931:J931),"")</f>
        <v>0.60350000000000004</v>
      </c>
      <c r="P931" s="293">
        <f t="shared" ref="P931" si="877">IFERROR(AVERAGE(K931:L931),"")</f>
        <v>0.61129999999999995</v>
      </c>
      <c r="R931" s="265">
        <f t="shared" ref="R931" si="878">AVERAGE(M931:P931)</f>
        <v>0.60242499999999999</v>
      </c>
      <c r="S931" s="266">
        <f t="shared" ref="S931" si="879">IF(R931&gt;=1,1,0)</f>
        <v>0</v>
      </c>
      <c r="T931" s="266">
        <f t="shared" si="780"/>
        <v>0</v>
      </c>
      <c r="BG931" s="266">
        <f>IF(R931&gt;=2,1,0)</f>
        <v>0</v>
      </c>
      <c r="BH931" s="266">
        <f t="shared" si="805"/>
        <v>0</v>
      </c>
    </row>
    <row r="932" spans="1:60" ht="17.45" customHeight="1" x14ac:dyDescent="0.25">
      <c r="A932" s="257">
        <f t="shared" si="808"/>
        <v>7</v>
      </c>
      <c r="B932" s="257">
        <f t="shared" si="809"/>
        <v>2020</v>
      </c>
      <c r="C932" s="48">
        <f t="shared" si="842"/>
        <v>44028</v>
      </c>
      <c r="D932" s="275">
        <v>0.82979999999999998</v>
      </c>
      <c r="E932" s="276"/>
      <c r="F932" s="278">
        <v>0.99719999999999998</v>
      </c>
      <c r="G932" s="277"/>
      <c r="H932" s="286">
        <v>0.95630000000000004</v>
      </c>
      <c r="I932" s="275">
        <v>0.82289999999999996</v>
      </c>
      <c r="J932" s="276"/>
      <c r="K932" s="278">
        <v>0.72099999999999997</v>
      </c>
      <c r="L932" s="276"/>
      <c r="M932" s="293">
        <f t="shared" ref="M932:M935" si="880">IFERROR(AVERAGE(D932:E932),"")</f>
        <v>0.82979999999999998</v>
      </c>
      <c r="N932" s="293">
        <f t="shared" ref="N932:N935" si="881">IFERROR(AVERAGE(F932:H932),"")</f>
        <v>0.97675000000000001</v>
      </c>
      <c r="O932" s="293">
        <f t="shared" ref="O932:O935" si="882">IFERROR(AVERAGE(I932:J932),"")</f>
        <v>0.82289999999999996</v>
      </c>
      <c r="P932" s="293">
        <f t="shared" ref="P932:P935" si="883">IFERROR(AVERAGE(K932:L932),"")</f>
        <v>0.72099999999999997</v>
      </c>
      <c r="R932" s="265">
        <f t="shared" ref="R932:R933" si="884">AVERAGE(M932:P932)</f>
        <v>0.83761250000000009</v>
      </c>
      <c r="S932" s="266">
        <f t="shared" ref="S932:S933" si="885">IF(R932&gt;=1,1,0)</f>
        <v>0</v>
      </c>
      <c r="T932" s="266">
        <f t="shared" si="780"/>
        <v>0</v>
      </c>
      <c r="BG932" s="266">
        <f>IF(R932&gt;=2,1,0)</f>
        <v>0</v>
      </c>
      <c r="BH932" s="266">
        <f t="shared" si="805"/>
        <v>0</v>
      </c>
    </row>
    <row r="933" spans="1:60" ht="17.45" customHeight="1" x14ac:dyDescent="0.25">
      <c r="A933" s="257">
        <f t="shared" si="808"/>
        <v>7</v>
      </c>
      <c r="B933" s="257">
        <f t="shared" si="809"/>
        <v>2020</v>
      </c>
      <c r="C933" s="8">
        <f t="shared" si="842"/>
        <v>44029</v>
      </c>
      <c r="D933" s="260"/>
      <c r="E933" s="261">
        <v>0.82389999999999997</v>
      </c>
      <c r="F933" s="263"/>
      <c r="G933" s="262">
        <v>0.74680000000000002</v>
      </c>
      <c r="H933" s="285"/>
      <c r="I933" s="260"/>
      <c r="J933" s="261">
        <v>0.76949999999999996</v>
      </c>
      <c r="K933" s="263"/>
      <c r="L933" s="261">
        <v>0.77780000000000005</v>
      </c>
      <c r="M933" s="293">
        <f t="shared" si="880"/>
        <v>0.82389999999999997</v>
      </c>
      <c r="N933" s="293">
        <f t="shared" si="881"/>
        <v>0.74680000000000002</v>
      </c>
      <c r="O933" s="293">
        <f t="shared" si="882"/>
        <v>0.76949999999999996</v>
      </c>
      <c r="P933" s="293">
        <f t="shared" si="883"/>
        <v>0.77780000000000005</v>
      </c>
      <c r="R933" s="265">
        <f t="shared" si="884"/>
        <v>0.77949999999999997</v>
      </c>
      <c r="S933" s="266">
        <f t="shared" si="885"/>
        <v>0</v>
      </c>
      <c r="T933" s="266">
        <f t="shared" si="780"/>
        <v>0</v>
      </c>
      <c r="BG933" s="266">
        <f>IF(R933&gt;=2,1,0)</f>
        <v>0</v>
      </c>
      <c r="BH933" s="266">
        <f t="shared" si="805"/>
        <v>0</v>
      </c>
    </row>
    <row r="934" spans="1:60" ht="17.45" customHeight="1" x14ac:dyDescent="0.25">
      <c r="A934" s="257">
        <f t="shared" si="808"/>
        <v>7</v>
      </c>
      <c r="B934" s="257">
        <f t="shared" si="809"/>
        <v>2020</v>
      </c>
      <c r="C934" s="435">
        <f t="shared" si="842"/>
        <v>44030</v>
      </c>
      <c r="D934" s="434">
        <v>0.70130000000000003</v>
      </c>
      <c r="E934" s="436"/>
      <c r="F934" s="437">
        <v>0.85760000000000003</v>
      </c>
      <c r="G934" s="438"/>
      <c r="H934" s="439"/>
      <c r="I934" s="434">
        <v>0.83430000000000004</v>
      </c>
      <c r="J934" s="436"/>
      <c r="K934" s="437">
        <v>0.70450000000000002</v>
      </c>
      <c r="L934" s="436"/>
      <c r="M934" s="440">
        <f t="shared" si="880"/>
        <v>0.70130000000000003</v>
      </c>
      <c r="N934" s="440">
        <f t="shared" si="881"/>
        <v>0.85760000000000003</v>
      </c>
      <c r="O934" s="440">
        <f t="shared" si="882"/>
        <v>0.83430000000000004</v>
      </c>
      <c r="P934" s="440">
        <f t="shared" si="883"/>
        <v>0.70450000000000002</v>
      </c>
      <c r="Q934" s="442">
        <f t="shared" ref="Q934:Q935" si="886">AVERAGE(M934:P934)</f>
        <v>0.77442500000000003</v>
      </c>
      <c r="R934" s="442"/>
      <c r="S934" s="443">
        <f>IF(Q934&gt;=1,1,0)</f>
        <v>0</v>
      </c>
      <c r="T934" s="443">
        <f t="shared" si="780"/>
        <v>0</v>
      </c>
      <c r="BG934" s="311">
        <f>IF(Q934&gt;=2,1,0)</f>
        <v>0</v>
      </c>
      <c r="BH934" s="311">
        <f t="shared" si="805"/>
        <v>0</v>
      </c>
    </row>
    <row r="935" spans="1:60" ht="17.45" customHeight="1" x14ac:dyDescent="0.25">
      <c r="A935" s="257">
        <f t="shared" si="808"/>
        <v>7</v>
      </c>
      <c r="B935" s="257">
        <f t="shared" si="809"/>
        <v>2020</v>
      </c>
      <c r="C935" s="435">
        <f t="shared" si="842"/>
        <v>44031</v>
      </c>
      <c r="D935" s="434"/>
      <c r="E935" s="436">
        <v>0.61950000000000005</v>
      </c>
      <c r="F935" s="437"/>
      <c r="G935" s="438">
        <v>0.63829999999999998</v>
      </c>
      <c r="H935" s="439"/>
      <c r="I935" s="434"/>
      <c r="J935" s="436">
        <v>0.57669999999999999</v>
      </c>
      <c r="K935" s="437"/>
      <c r="L935" s="436">
        <v>0.59340000000000004</v>
      </c>
      <c r="M935" s="440">
        <f t="shared" si="880"/>
        <v>0.61950000000000005</v>
      </c>
      <c r="N935" s="440">
        <f t="shared" si="881"/>
        <v>0.63829999999999998</v>
      </c>
      <c r="O935" s="440">
        <f t="shared" si="882"/>
        <v>0.57669999999999999</v>
      </c>
      <c r="P935" s="440">
        <f t="shared" si="883"/>
        <v>0.59340000000000004</v>
      </c>
      <c r="Q935" s="442">
        <f t="shared" si="886"/>
        <v>0.60697500000000004</v>
      </c>
      <c r="R935" s="442"/>
      <c r="S935" s="443">
        <f>IF(Q935&gt;=1,1,0)</f>
        <v>0</v>
      </c>
      <c r="T935" s="443">
        <f t="shared" si="780"/>
        <v>0</v>
      </c>
      <c r="BG935" s="311">
        <f>IF(Q935&gt;=2,1,0)</f>
        <v>0</v>
      </c>
      <c r="BH935" s="311">
        <f t="shared" si="805"/>
        <v>0</v>
      </c>
    </row>
    <row r="936" spans="1:60" ht="17.45" customHeight="1" x14ac:dyDescent="0.25">
      <c r="A936" s="257">
        <f t="shared" si="808"/>
        <v>7</v>
      </c>
      <c r="B936" s="257">
        <f t="shared" si="809"/>
        <v>2020</v>
      </c>
      <c r="C936" s="8">
        <f t="shared" si="842"/>
        <v>44032</v>
      </c>
      <c r="D936" s="260">
        <v>0.67120000000000002</v>
      </c>
      <c r="E936" s="261"/>
      <c r="F936" s="263"/>
      <c r="G936" s="262"/>
      <c r="H936" s="285">
        <v>0.5252</v>
      </c>
      <c r="I936" s="260">
        <v>0.58289999999999997</v>
      </c>
      <c r="J936" s="261"/>
      <c r="K936" s="263">
        <v>0.61860000000000004</v>
      </c>
      <c r="L936" s="261"/>
      <c r="M936" s="293">
        <f t="shared" ref="M936" si="887">IFERROR(AVERAGE(D936:E936),"")</f>
        <v>0.67120000000000002</v>
      </c>
      <c r="N936" s="293">
        <f t="shared" ref="N936" si="888">IFERROR(AVERAGE(F936:H936),"")</f>
        <v>0.5252</v>
      </c>
      <c r="O936" s="293">
        <f t="shared" ref="O936" si="889">IFERROR(AVERAGE(I936:J936),"")</f>
        <v>0.58289999999999997</v>
      </c>
      <c r="P936" s="293">
        <f t="shared" ref="P936" si="890">IFERROR(AVERAGE(K936:L936),"")</f>
        <v>0.61860000000000004</v>
      </c>
      <c r="R936" s="265">
        <f t="shared" ref="R936" si="891">AVERAGE(M936:P936)</f>
        <v>0.59947499999999998</v>
      </c>
      <c r="S936" s="266">
        <f t="shared" ref="S936" si="892">IF(R936&gt;=1,1,0)</f>
        <v>0</v>
      </c>
      <c r="T936" s="266">
        <f t="shared" si="780"/>
        <v>0</v>
      </c>
      <c r="BG936" s="266">
        <f>IF(R936&gt;=2,1,0)</f>
        <v>0</v>
      </c>
      <c r="BH936" s="266">
        <f t="shared" si="805"/>
        <v>0</v>
      </c>
    </row>
    <row r="937" spans="1:60" ht="17.45" customHeight="1" x14ac:dyDescent="0.25">
      <c r="A937" s="257">
        <f t="shared" si="808"/>
        <v>7</v>
      </c>
      <c r="B937" s="257">
        <f t="shared" si="809"/>
        <v>2020</v>
      </c>
      <c r="C937" s="8">
        <f t="shared" si="842"/>
        <v>44033</v>
      </c>
      <c r="D937" s="260"/>
      <c r="E937" s="261">
        <v>0.84630000000000005</v>
      </c>
      <c r="F937" s="263"/>
      <c r="G937" s="262">
        <v>0.90949999999999998</v>
      </c>
      <c r="H937" s="285"/>
      <c r="I937" s="260"/>
      <c r="J937" s="261">
        <v>0.78010000000000002</v>
      </c>
      <c r="K937" s="263"/>
      <c r="L937" s="261">
        <v>0.7792</v>
      </c>
      <c r="M937" s="293">
        <f t="shared" ref="M937:M943" si="893">IFERROR(AVERAGE(D937:E937),"")</f>
        <v>0.84630000000000005</v>
      </c>
      <c r="N937" s="293">
        <f t="shared" ref="N937:N943" si="894">IFERROR(AVERAGE(F937:H937),"")</f>
        <v>0.90949999999999998</v>
      </c>
      <c r="O937" s="293">
        <f t="shared" ref="O937:O943" si="895">IFERROR(AVERAGE(I937:J937),"")</f>
        <v>0.78010000000000002</v>
      </c>
      <c r="P937" s="293">
        <f t="shared" ref="P937:P943" si="896">IFERROR(AVERAGE(K937:L937),"")</f>
        <v>0.7792</v>
      </c>
      <c r="R937" s="265">
        <f t="shared" ref="R937:R940" si="897">AVERAGE(M937:P937)</f>
        <v>0.82877499999999993</v>
      </c>
      <c r="S937" s="266">
        <f t="shared" ref="S937:S943" si="898">IF(R937&gt;=1,1,0)</f>
        <v>0</v>
      </c>
      <c r="T937" s="266">
        <f t="shared" si="780"/>
        <v>0</v>
      </c>
      <c r="BG937" s="266">
        <f>IF(R937&gt;=2,1,0)</f>
        <v>0</v>
      </c>
      <c r="BH937" s="266">
        <f t="shared" si="805"/>
        <v>0</v>
      </c>
    </row>
    <row r="938" spans="1:60" ht="17.45" customHeight="1" x14ac:dyDescent="0.25">
      <c r="A938" s="257">
        <f t="shared" si="808"/>
        <v>7</v>
      </c>
      <c r="B938" s="257">
        <f t="shared" si="809"/>
        <v>2020</v>
      </c>
      <c r="C938" s="48">
        <f t="shared" si="842"/>
        <v>44034</v>
      </c>
      <c r="D938" s="275">
        <v>0.93420000000000003</v>
      </c>
      <c r="E938" s="276"/>
      <c r="F938" s="278">
        <v>0.84430000000000005</v>
      </c>
      <c r="G938" s="277"/>
      <c r="H938" s="286">
        <v>0.8</v>
      </c>
      <c r="I938" s="275">
        <v>0.85170000000000001</v>
      </c>
      <c r="J938" s="276"/>
      <c r="K938" s="278">
        <v>0.82330000000000003</v>
      </c>
      <c r="L938" s="276"/>
      <c r="M938" s="293">
        <f t="shared" si="893"/>
        <v>0.93420000000000003</v>
      </c>
      <c r="N938" s="293">
        <f t="shared" si="894"/>
        <v>0.82215000000000005</v>
      </c>
      <c r="O938" s="293">
        <f t="shared" si="895"/>
        <v>0.85170000000000001</v>
      </c>
      <c r="P938" s="293">
        <f t="shared" si="896"/>
        <v>0.82330000000000003</v>
      </c>
      <c r="R938" s="265">
        <f t="shared" si="897"/>
        <v>0.85783750000000003</v>
      </c>
      <c r="S938" s="266">
        <f t="shared" si="898"/>
        <v>0</v>
      </c>
      <c r="T938" s="266">
        <f t="shared" si="780"/>
        <v>0</v>
      </c>
      <c r="BG938" s="266">
        <f>IF(R938&gt;=2,1,0)</f>
        <v>0</v>
      </c>
      <c r="BH938" s="266">
        <f t="shared" si="805"/>
        <v>0</v>
      </c>
    </row>
    <row r="939" spans="1:60" ht="17.45" customHeight="1" x14ac:dyDescent="0.25">
      <c r="A939" s="257">
        <f t="shared" si="808"/>
        <v>7</v>
      </c>
      <c r="B939" s="257">
        <f t="shared" si="809"/>
        <v>2020</v>
      </c>
      <c r="C939" s="8">
        <f t="shared" si="842"/>
        <v>44035</v>
      </c>
      <c r="D939" s="260"/>
      <c r="E939" s="261">
        <v>0.64349999999999996</v>
      </c>
      <c r="F939" s="263"/>
      <c r="G939" s="262">
        <v>0.50560000000000005</v>
      </c>
      <c r="H939" s="285"/>
      <c r="I939" s="260"/>
      <c r="J939" s="261">
        <v>0.52829999999999999</v>
      </c>
      <c r="K939" s="263"/>
      <c r="L939" s="261">
        <v>0.58979999999999999</v>
      </c>
      <c r="M939" s="293">
        <f t="shared" si="893"/>
        <v>0.64349999999999996</v>
      </c>
      <c r="N939" s="293">
        <f t="shared" si="894"/>
        <v>0.50560000000000005</v>
      </c>
      <c r="O939" s="293">
        <f t="shared" si="895"/>
        <v>0.52829999999999999</v>
      </c>
      <c r="P939" s="293">
        <f t="shared" si="896"/>
        <v>0.58979999999999999</v>
      </c>
      <c r="R939" s="265">
        <f t="shared" si="897"/>
        <v>0.56679999999999997</v>
      </c>
      <c r="S939" s="266">
        <f t="shared" si="898"/>
        <v>0</v>
      </c>
      <c r="T939" s="266">
        <f t="shared" si="780"/>
        <v>0</v>
      </c>
      <c r="BG939" s="266">
        <f>IF(R939&gt;=2,1,0)</f>
        <v>0</v>
      </c>
      <c r="BH939" s="266">
        <f t="shared" si="805"/>
        <v>0</v>
      </c>
    </row>
    <row r="940" spans="1:60" ht="17.45" customHeight="1" x14ac:dyDescent="0.25">
      <c r="A940" s="257">
        <f t="shared" si="808"/>
        <v>7</v>
      </c>
      <c r="B940" s="257">
        <f t="shared" si="809"/>
        <v>2020</v>
      </c>
      <c r="C940" s="8">
        <f t="shared" si="842"/>
        <v>44036</v>
      </c>
      <c r="D940" s="252">
        <v>0.68579999999999997</v>
      </c>
      <c r="E940" s="253"/>
      <c r="F940" s="255">
        <v>0.67530000000000001</v>
      </c>
      <c r="G940" s="254"/>
      <c r="H940" s="114"/>
      <c r="I940" s="252">
        <v>0.64100000000000001</v>
      </c>
      <c r="J940" s="253"/>
      <c r="K940" s="255">
        <v>0.63929999999999998</v>
      </c>
      <c r="L940" s="253"/>
      <c r="M940" s="293">
        <f t="shared" si="893"/>
        <v>0.68579999999999997</v>
      </c>
      <c r="N940" s="293">
        <f t="shared" si="894"/>
        <v>0.67530000000000001</v>
      </c>
      <c r="O940" s="293">
        <f t="shared" si="895"/>
        <v>0.64100000000000001</v>
      </c>
      <c r="P940" s="293">
        <f t="shared" si="896"/>
        <v>0.63929999999999998</v>
      </c>
      <c r="R940" s="265">
        <f t="shared" si="897"/>
        <v>0.66034999999999999</v>
      </c>
      <c r="S940" s="266">
        <f t="shared" si="898"/>
        <v>0</v>
      </c>
      <c r="T940" s="266">
        <f t="shared" ref="T940" si="899">IF(S940=0,0,S940+T939)</f>
        <v>0</v>
      </c>
      <c r="BG940" s="266">
        <f>IF(R940&gt;=2,1,0)</f>
        <v>0</v>
      </c>
      <c r="BH940" s="266">
        <f t="shared" si="805"/>
        <v>0</v>
      </c>
    </row>
    <row r="941" spans="1:60" ht="17.45" customHeight="1" x14ac:dyDescent="0.25">
      <c r="A941" s="257">
        <f t="shared" si="808"/>
        <v>7</v>
      </c>
      <c r="B941" s="257">
        <f t="shared" si="809"/>
        <v>2020</v>
      </c>
      <c r="C941" s="435">
        <f t="shared" si="842"/>
        <v>44037</v>
      </c>
      <c r="D941" s="448"/>
      <c r="E941" s="449">
        <v>0.6714</v>
      </c>
      <c r="F941" s="451"/>
      <c r="G941" s="450">
        <v>0.70009999999999994</v>
      </c>
      <c r="H941" s="452"/>
      <c r="I941" s="448"/>
      <c r="J941" s="449">
        <v>0.68159999999999998</v>
      </c>
      <c r="K941" s="451"/>
      <c r="L941" s="449">
        <v>0.77459999999999996</v>
      </c>
      <c r="M941" s="440">
        <f t="shared" si="893"/>
        <v>0.6714</v>
      </c>
      <c r="N941" s="440">
        <f t="shared" si="894"/>
        <v>0.70009999999999994</v>
      </c>
      <c r="O941" s="440">
        <f t="shared" si="895"/>
        <v>0.68159999999999998</v>
      </c>
      <c r="P941" s="440">
        <f t="shared" si="896"/>
        <v>0.77459999999999996</v>
      </c>
      <c r="Q941" s="442">
        <f t="shared" ref="Q941:Q942" si="900">AVERAGE(M941:P941)</f>
        <v>0.70692499999999991</v>
      </c>
      <c r="R941" s="442"/>
      <c r="S941" s="443">
        <f>IF(Q941&gt;=1,1,0)</f>
        <v>0</v>
      </c>
      <c r="T941" s="443">
        <v>0</v>
      </c>
      <c r="BG941" s="311">
        <f>IF(Q941&gt;=2,1,0)</f>
        <v>0</v>
      </c>
      <c r="BH941" s="311">
        <f t="shared" si="805"/>
        <v>0</v>
      </c>
    </row>
    <row r="942" spans="1:60" ht="17.45" customHeight="1" x14ac:dyDescent="0.25">
      <c r="A942" s="257">
        <f t="shared" si="808"/>
        <v>7</v>
      </c>
      <c r="B942" s="257">
        <f t="shared" si="809"/>
        <v>2020</v>
      </c>
      <c r="C942" s="435">
        <f t="shared" si="842"/>
        <v>44038</v>
      </c>
      <c r="D942" s="448">
        <v>0.67110000000000003</v>
      </c>
      <c r="E942" s="449"/>
      <c r="F942" s="451"/>
      <c r="G942" s="450"/>
      <c r="H942" s="452">
        <v>0.80210000000000004</v>
      </c>
      <c r="I942" s="448">
        <v>0.56899999999999995</v>
      </c>
      <c r="J942" s="449"/>
      <c r="K942" s="451">
        <v>0.61270000000000002</v>
      </c>
      <c r="L942" s="449"/>
      <c r="M942" s="440">
        <f t="shared" si="893"/>
        <v>0.67110000000000003</v>
      </c>
      <c r="N942" s="440">
        <f t="shared" si="894"/>
        <v>0.80210000000000004</v>
      </c>
      <c r="O942" s="440">
        <f t="shared" si="895"/>
        <v>0.56899999999999995</v>
      </c>
      <c r="P942" s="440">
        <f t="shared" si="896"/>
        <v>0.61270000000000002</v>
      </c>
      <c r="Q942" s="442">
        <f t="shared" si="900"/>
        <v>0.66372500000000012</v>
      </c>
      <c r="R942" s="442"/>
      <c r="S942" s="443">
        <f>IF(Q942&gt;=1,1,0)</f>
        <v>0</v>
      </c>
      <c r="T942" s="443">
        <f t="shared" ref="T942:T952" si="901">IF(S942=0,0,S942+T941)</f>
        <v>0</v>
      </c>
      <c r="BG942" s="311">
        <f>IF(Q942&gt;=2,1,0)</f>
        <v>0</v>
      </c>
      <c r="BH942" s="311">
        <f t="shared" si="805"/>
        <v>0</v>
      </c>
    </row>
    <row r="943" spans="1:60" ht="17.45" customHeight="1" x14ac:dyDescent="0.25">
      <c r="A943" s="257">
        <f t="shared" si="808"/>
        <v>7</v>
      </c>
      <c r="B943" s="257">
        <f t="shared" si="809"/>
        <v>2020</v>
      </c>
      <c r="C943" s="8">
        <f t="shared" si="842"/>
        <v>44039</v>
      </c>
      <c r="D943" s="252"/>
      <c r="E943" s="253">
        <v>0.72119999999999995</v>
      </c>
      <c r="F943" s="255"/>
      <c r="G943" s="254">
        <v>0.83879999999999999</v>
      </c>
      <c r="H943" s="114"/>
      <c r="I943" s="252"/>
      <c r="J943" s="253">
        <v>0.70679999999999998</v>
      </c>
      <c r="K943" s="255"/>
      <c r="L943" s="253">
        <v>0.72009999999999996</v>
      </c>
      <c r="M943" s="293">
        <f t="shared" si="893"/>
        <v>0.72119999999999995</v>
      </c>
      <c r="N943" s="293">
        <f t="shared" si="894"/>
        <v>0.83879999999999999</v>
      </c>
      <c r="O943" s="293">
        <f t="shared" si="895"/>
        <v>0.70679999999999998</v>
      </c>
      <c r="P943" s="293">
        <f t="shared" si="896"/>
        <v>0.72009999999999996</v>
      </c>
      <c r="R943" s="265">
        <f t="shared" ref="R943:R947" si="902">AVERAGE(M943:P943)</f>
        <v>0.74672499999999997</v>
      </c>
      <c r="S943" s="266">
        <f t="shared" si="898"/>
        <v>0</v>
      </c>
      <c r="T943" s="266">
        <f t="shared" si="901"/>
        <v>0</v>
      </c>
      <c r="BG943" s="266">
        <f>IF(R943&gt;=2,1,0)</f>
        <v>0</v>
      </c>
      <c r="BH943" s="266">
        <f t="shared" si="805"/>
        <v>0</v>
      </c>
    </row>
    <row r="944" spans="1:60" ht="17.45" customHeight="1" thickBot="1" x14ac:dyDescent="0.3">
      <c r="A944" s="257">
        <f t="shared" si="808"/>
        <v>7</v>
      </c>
      <c r="B944" s="257">
        <f t="shared" si="809"/>
        <v>2020</v>
      </c>
      <c r="C944" s="48">
        <f t="shared" si="842"/>
        <v>44040</v>
      </c>
      <c r="D944" s="279">
        <v>0.97640000000000005</v>
      </c>
      <c r="E944" s="280"/>
      <c r="F944" s="282">
        <v>1.2150000000000001</v>
      </c>
      <c r="G944" s="281"/>
      <c r="H944" s="142">
        <v>1.153</v>
      </c>
      <c r="I944" s="279">
        <v>1.0940000000000001</v>
      </c>
      <c r="J944" s="280"/>
      <c r="K944" s="282">
        <v>1.0860000000000001</v>
      </c>
      <c r="L944" s="280"/>
      <c r="M944" s="293">
        <f t="shared" ref="M944:M949" si="903">IFERROR(AVERAGE(D944:E944),"")</f>
        <v>0.97640000000000005</v>
      </c>
      <c r="N944" s="293">
        <f t="shared" ref="N944:N949" si="904">IFERROR(AVERAGE(F944:H944),"")</f>
        <v>1.1840000000000002</v>
      </c>
      <c r="O944" s="293">
        <f t="shared" ref="O944:O949" si="905">IFERROR(AVERAGE(I944:J944),"")</f>
        <v>1.0940000000000001</v>
      </c>
      <c r="P944" s="293">
        <f t="shared" ref="P944:P949" si="906">IFERROR(AVERAGE(K944:L944),"")</f>
        <v>1.0860000000000001</v>
      </c>
      <c r="R944" s="265">
        <f t="shared" si="902"/>
        <v>1.0851000000000002</v>
      </c>
      <c r="S944" s="266">
        <f t="shared" ref="S944:S947" si="907">IF(R944&gt;=1,1,0)</f>
        <v>1</v>
      </c>
      <c r="T944" s="266">
        <f t="shared" si="901"/>
        <v>1</v>
      </c>
      <c r="BG944" s="266">
        <f>IF(R944&gt;=2,1,0)</f>
        <v>0</v>
      </c>
      <c r="BH944" s="266">
        <f t="shared" si="805"/>
        <v>0</v>
      </c>
    </row>
    <row r="945" spans="1:60" ht="17.45" customHeight="1" thickBot="1" x14ac:dyDescent="0.3">
      <c r="A945" s="257">
        <f t="shared" si="808"/>
        <v>7</v>
      </c>
      <c r="B945" s="257">
        <f t="shared" si="809"/>
        <v>2020</v>
      </c>
      <c r="C945" s="8">
        <f t="shared" si="842"/>
        <v>44041</v>
      </c>
      <c r="D945" s="252"/>
      <c r="E945" s="253">
        <v>1.056</v>
      </c>
      <c r="F945" s="255"/>
      <c r="G945" s="254">
        <v>1.0529999999999999</v>
      </c>
      <c r="H945" s="114"/>
      <c r="I945" s="252"/>
      <c r="J945" s="253">
        <v>0.99160000000000004</v>
      </c>
      <c r="K945" s="255"/>
      <c r="L945" s="253">
        <v>1.125</v>
      </c>
      <c r="M945" s="293">
        <f t="shared" si="903"/>
        <v>1.056</v>
      </c>
      <c r="N945" s="293">
        <f t="shared" si="904"/>
        <v>1.0529999999999999</v>
      </c>
      <c r="O945" s="293">
        <f t="shared" si="905"/>
        <v>0.99160000000000004</v>
      </c>
      <c r="P945" s="293">
        <f t="shared" si="906"/>
        <v>1.125</v>
      </c>
      <c r="R945" s="265">
        <f t="shared" si="902"/>
        <v>1.0564</v>
      </c>
      <c r="S945" s="266">
        <f t="shared" si="907"/>
        <v>1</v>
      </c>
      <c r="T945" s="266">
        <f t="shared" si="901"/>
        <v>2</v>
      </c>
      <c r="U945" s="313" t="s">
        <v>69</v>
      </c>
      <c r="V945" s="299">
        <v>2020</v>
      </c>
      <c r="W945" s="300"/>
      <c r="X945" s="300"/>
      <c r="Y945" s="300"/>
      <c r="BG945" s="266">
        <f>IF(R945&gt;=2,1,0)</f>
        <v>0</v>
      </c>
      <c r="BH945" s="266">
        <f t="shared" si="805"/>
        <v>0</v>
      </c>
    </row>
    <row r="946" spans="1:60" ht="17.45" customHeight="1" x14ac:dyDescent="0.25">
      <c r="A946" s="257">
        <f t="shared" si="808"/>
        <v>7</v>
      </c>
      <c r="B946" s="257">
        <f t="shared" si="809"/>
        <v>2020</v>
      </c>
      <c r="C946" s="8">
        <f t="shared" si="842"/>
        <v>44042</v>
      </c>
      <c r="D946" s="252">
        <v>1.123</v>
      </c>
      <c r="E946" s="253"/>
      <c r="F946" s="255">
        <v>1.1379999999999999</v>
      </c>
      <c r="G946" s="254"/>
      <c r="H946" s="114"/>
      <c r="I946" s="252">
        <v>0.96640000000000004</v>
      </c>
      <c r="J946" s="253"/>
      <c r="K946" s="255">
        <v>1.1830000000000001</v>
      </c>
      <c r="L946" s="253"/>
      <c r="M946" s="293">
        <f t="shared" si="903"/>
        <v>1.123</v>
      </c>
      <c r="N946" s="293">
        <f t="shared" si="904"/>
        <v>1.1379999999999999</v>
      </c>
      <c r="O946" s="293">
        <f t="shared" si="905"/>
        <v>0.96640000000000004</v>
      </c>
      <c r="P946" s="293">
        <f t="shared" si="906"/>
        <v>1.1830000000000001</v>
      </c>
      <c r="R946" s="265">
        <f t="shared" si="902"/>
        <v>1.1026</v>
      </c>
      <c r="S946" s="266">
        <f t="shared" si="907"/>
        <v>1</v>
      </c>
      <c r="T946" s="266">
        <f t="shared" si="901"/>
        <v>3</v>
      </c>
      <c r="U946" s="301" t="s">
        <v>35</v>
      </c>
      <c r="V946" s="301" t="s">
        <v>1</v>
      </c>
      <c r="W946" s="301" t="s">
        <v>2</v>
      </c>
      <c r="X946" s="301" t="s">
        <v>9</v>
      </c>
      <c r="Y946" s="301" t="s">
        <v>12</v>
      </c>
      <c r="BG946" s="266">
        <f>IF(R946&gt;=2,1,0)</f>
        <v>0</v>
      </c>
      <c r="BH946" s="266">
        <f t="shared" si="805"/>
        <v>0</v>
      </c>
    </row>
    <row r="947" spans="1:60" ht="17.45" customHeight="1" thickBot="1" x14ac:dyDescent="0.3">
      <c r="A947" s="257">
        <f t="shared" si="808"/>
        <v>7</v>
      </c>
      <c r="B947" s="257">
        <f t="shared" si="809"/>
        <v>2020</v>
      </c>
      <c r="C947" s="116">
        <f t="shared" si="842"/>
        <v>44043</v>
      </c>
      <c r="D947" s="126"/>
      <c r="E947" s="129">
        <v>1.43</v>
      </c>
      <c r="F947" s="130"/>
      <c r="G947" s="128">
        <v>1.4710000000000001</v>
      </c>
      <c r="H947" s="127"/>
      <c r="I947" s="126"/>
      <c r="J947" s="129">
        <v>1.3620000000000001</v>
      </c>
      <c r="K947" s="130"/>
      <c r="L947" s="129">
        <v>1.4770000000000001</v>
      </c>
      <c r="M947" s="306">
        <f t="shared" si="903"/>
        <v>1.43</v>
      </c>
      <c r="N947" s="306">
        <f t="shared" si="904"/>
        <v>1.4710000000000001</v>
      </c>
      <c r="O947" s="306">
        <f t="shared" si="905"/>
        <v>1.3620000000000001</v>
      </c>
      <c r="P947" s="306">
        <f t="shared" si="906"/>
        <v>1.4770000000000001</v>
      </c>
      <c r="Q947" s="315"/>
      <c r="R947" s="308">
        <f t="shared" si="902"/>
        <v>1.4350000000000001</v>
      </c>
      <c r="S947" s="312">
        <f t="shared" si="907"/>
        <v>1</v>
      </c>
      <c r="T947" s="266">
        <f t="shared" si="901"/>
        <v>4</v>
      </c>
      <c r="U947" s="302" t="s">
        <v>58</v>
      </c>
      <c r="V947" s="303">
        <f>AVERAGE(D917:E947)</f>
        <v>0.92119354838709666</v>
      </c>
      <c r="W947" s="303">
        <f>AVERAGE(F917:H947)</f>
        <v>0.92514166666666697</v>
      </c>
      <c r="X947" s="303">
        <f>AVERAGE(I917:J947)</f>
        <v>0.85078064516129037</v>
      </c>
      <c r="Y947" s="303">
        <f>AVERAGE(K917:L947)</f>
        <v>0.89032580645161286</v>
      </c>
      <c r="BG947" s="266">
        <f>IF(R947&gt;=2,1,0)</f>
        <v>0</v>
      </c>
      <c r="BH947" s="266">
        <f t="shared" si="805"/>
        <v>0</v>
      </c>
    </row>
    <row r="948" spans="1:60" ht="17.45" customHeight="1" x14ac:dyDescent="0.25">
      <c r="A948" s="257">
        <f t="shared" si="808"/>
        <v>8</v>
      </c>
      <c r="B948" s="257">
        <f t="shared" si="809"/>
        <v>2020</v>
      </c>
      <c r="C948" s="465">
        <f t="shared" si="842"/>
        <v>44044</v>
      </c>
      <c r="D948" s="469">
        <v>0.96970000000000001</v>
      </c>
      <c r="E948" s="470"/>
      <c r="F948" s="471"/>
      <c r="G948" s="472"/>
      <c r="H948" s="473">
        <v>0.8609</v>
      </c>
      <c r="I948" s="469">
        <v>0.86719999999999997</v>
      </c>
      <c r="J948" s="470"/>
      <c r="K948" s="471">
        <v>0.91059999999999997</v>
      </c>
      <c r="L948" s="470"/>
      <c r="M948" s="440">
        <f t="shared" si="903"/>
        <v>0.96970000000000001</v>
      </c>
      <c r="N948" s="440">
        <f t="shared" si="904"/>
        <v>0.8609</v>
      </c>
      <c r="O948" s="440">
        <f t="shared" si="905"/>
        <v>0.86719999999999997</v>
      </c>
      <c r="P948" s="440">
        <f t="shared" si="906"/>
        <v>0.91059999999999997</v>
      </c>
      <c r="Q948" s="442">
        <f t="shared" ref="Q948:Q949" si="908">AVERAGE(M948:P948)</f>
        <v>0.90210000000000001</v>
      </c>
      <c r="R948" s="442"/>
      <c r="S948" s="443">
        <f>IF(Q948&gt;=1,1,0)</f>
        <v>0</v>
      </c>
      <c r="T948" s="443">
        <f t="shared" si="901"/>
        <v>0</v>
      </c>
      <c r="U948" s="302" t="s">
        <v>59</v>
      </c>
      <c r="V948" s="303">
        <f>MAX(D917:E947)</f>
        <v>3.0259999999999998</v>
      </c>
      <c r="W948" s="303">
        <f>MAX(F917:H947)</f>
        <v>3.2269999999999999</v>
      </c>
      <c r="X948" s="303">
        <f>MAX(I917:J947)</f>
        <v>2.8650000000000002</v>
      </c>
      <c r="Y948" s="303">
        <f>MAX(K917:L947)</f>
        <v>2.9860000000000002</v>
      </c>
      <c r="BG948" s="311">
        <f>IF(Q948&gt;=2,1,0)</f>
        <v>0</v>
      </c>
      <c r="BH948" s="311">
        <f t="shared" si="805"/>
        <v>0</v>
      </c>
    </row>
    <row r="949" spans="1:60" ht="17.45" customHeight="1" thickBot="1" x14ac:dyDescent="0.3">
      <c r="A949" s="257">
        <f t="shared" si="808"/>
        <v>8</v>
      </c>
      <c r="B949" s="257">
        <f t="shared" si="809"/>
        <v>2020</v>
      </c>
      <c r="C949" s="435">
        <f t="shared" si="842"/>
        <v>44045</v>
      </c>
      <c r="D949" s="434"/>
      <c r="E949" s="436">
        <v>0.93440000000000001</v>
      </c>
      <c r="F949" s="437"/>
      <c r="G949" s="438">
        <v>0.88270000000000004</v>
      </c>
      <c r="H949" s="439"/>
      <c r="I949" s="434"/>
      <c r="J949" s="436">
        <v>0.80600000000000005</v>
      </c>
      <c r="K949" s="437"/>
      <c r="L949" s="436">
        <v>1.012</v>
      </c>
      <c r="M949" s="440">
        <f t="shared" si="903"/>
        <v>0.93440000000000001</v>
      </c>
      <c r="N949" s="440">
        <f t="shared" si="904"/>
        <v>0.88270000000000004</v>
      </c>
      <c r="O949" s="440">
        <f t="shared" si="905"/>
        <v>0.80600000000000005</v>
      </c>
      <c r="P949" s="440">
        <f t="shared" si="906"/>
        <v>1.012</v>
      </c>
      <c r="Q949" s="442">
        <f t="shared" si="908"/>
        <v>0.908775</v>
      </c>
      <c r="R949" s="442"/>
      <c r="S949" s="443">
        <f>IF(Q949&gt;=1,1,0)</f>
        <v>0</v>
      </c>
      <c r="T949" s="443">
        <f t="shared" si="901"/>
        <v>0</v>
      </c>
      <c r="U949" s="304" t="s">
        <v>126</v>
      </c>
      <c r="V949" s="305">
        <f>COUNTIF(D917:E947,"&gt;=2.5")</f>
        <v>1</v>
      </c>
      <c r="W949" s="305">
        <f>COUNTIF(F917:H947,"&gt;=2.5")</f>
        <v>1</v>
      </c>
      <c r="X949" s="305">
        <f>COUNTIF(I917:J947,"&gt;=2.5")</f>
        <v>1</v>
      </c>
      <c r="Y949" s="305">
        <f>COUNTIF(K917:L947,"&gt;=2.5")</f>
        <v>1</v>
      </c>
      <c r="BG949" s="311">
        <f>IF(Q949&gt;=2,1,0)</f>
        <v>0</v>
      </c>
      <c r="BH949" s="311">
        <f t="shared" si="805"/>
        <v>0</v>
      </c>
    </row>
    <row r="950" spans="1:60" ht="17.45" customHeight="1" thickBot="1" x14ac:dyDescent="0.3">
      <c r="A950" s="257">
        <f t="shared" si="808"/>
        <v>8</v>
      </c>
      <c r="B950" s="257">
        <f t="shared" si="809"/>
        <v>2020</v>
      </c>
      <c r="C950" s="48">
        <f t="shared" si="842"/>
        <v>44046</v>
      </c>
      <c r="D950" s="275">
        <v>0.87680000000000002</v>
      </c>
      <c r="E950" s="276"/>
      <c r="F950" s="278">
        <v>0.73229999999999995</v>
      </c>
      <c r="G950" s="277"/>
      <c r="H950" s="286">
        <v>0.80010000000000003</v>
      </c>
      <c r="I950" s="275">
        <v>0.81869999999999998</v>
      </c>
      <c r="J950" s="276"/>
      <c r="K950" s="278">
        <v>0.81059999999999999</v>
      </c>
      <c r="L950" s="276"/>
      <c r="M950" s="293">
        <f t="shared" ref="M950:M951" si="909">IFERROR(AVERAGE(D950:E950),"")</f>
        <v>0.87680000000000002</v>
      </c>
      <c r="N950" s="293">
        <f t="shared" ref="N950:N951" si="910">IFERROR(AVERAGE(F950:H950),"")</f>
        <v>0.76619999999999999</v>
      </c>
      <c r="O950" s="293">
        <f t="shared" ref="O950:O951" si="911">IFERROR(AVERAGE(I950:J950),"")</f>
        <v>0.81869999999999998</v>
      </c>
      <c r="P950" s="293">
        <f t="shared" ref="P950:P951" si="912">IFERROR(AVERAGE(K950:L950),"")</f>
        <v>0.81059999999999999</v>
      </c>
      <c r="R950" s="265">
        <f t="shared" ref="R950:R951" si="913">AVERAGE(M950:P950)</f>
        <v>0.818075</v>
      </c>
      <c r="S950" s="266">
        <f t="shared" ref="S950:S951" si="914">IF(R950&gt;=1,1,0)</f>
        <v>0</v>
      </c>
      <c r="T950" s="266">
        <f t="shared" si="901"/>
        <v>0</v>
      </c>
      <c r="Y950" s="136">
        <f>AVERAGE(V947:Y947)</f>
        <v>0.89686041666666672</v>
      </c>
      <c r="BG950" s="266">
        <f>IF(R950&gt;=2,1,0)</f>
        <v>0</v>
      </c>
      <c r="BH950" s="266">
        <f t="shared" ref="BH950:BH1013" si="915">IF(BG950=0,0,BG950+BH949)</f>
        <v>0</v>
      </c>
    </row>
    <row r="951" spans="1:60" ht="17.45" customHeight="1" x14ac:dyDescent="0.25">
      <c r="A951" s="257">
        <f t="shared" si="808"/>
        <v>8</v>
      </c>
      <c r="B951" s="257">
        <f t="shared" si="809"/>
        <v>2020</v>
      </c>
      <c r="C951" s="8">
        <f t="shared" si="842"/>
        <v>44047</v>
      </c>
      <c r="D951" s="260"/>
      <c r="E951" s="261">
        <v>1</v>
      </c>
      <c r="F951" s="263"/>
      <c r="G951" s="262">
        <v>0.8387</v>
      </c>
      <c r="H951" s="285"/>
      <c r="I951" s="260"/>
      <c r="J951" s="261">
        <v>0.81989999999999996</v>
      </c>
      <c r="K951" s="263"/>
      <c r="L951" s="261">
        <v>0.81079999999999997</v>
      </c>
      <c r="M951" s="293">
        <f t="shared" si="909"/>
        <v>1</v>
      </c>
      <c r="N951" s="293">
        <f t="shared" si="910"/>
        <v>0.8387</v>
      </c>
      <c r="O951" s="293">
        <f t="shared" si="911"/>
        <v>0.81989999999999996</v>
      </c>
      <c r="P951" s="293">
        <f t="shared" si="912"/>
        <v>0.81079999999999997</v>
      </c>
      <c r="R951" s="265">
        <f t="shared" si="913"/>
        <v>0.86734999999999995</v>
      </c>
      <c r="S951" s="266">
        <f t="shared" si="914"/>
        <v>0</v>
      </c>
      <c r="T951" s="266">
        <f t="shared" si="901"/>
        <v>0</v>
      </c>
      <c r="BG951" s="266">
        <f>IF(R951&gt;=2,1,0)</f>
        <v>0</v>
      </c>
      <c r="BH951" s="266">
        <f t="shared" si="915"/>
        <v>0</v>
      </c>
    </row>
    <row r="952" spans="1:60" ht="17.45" customHeight="1" x14ac:dyDescent="0.25">
      <c r="A952" s="257">
        <f t="shared" ref="A952:A1015" si="916">IF(ISNUMBER(C952),MONTH(C952),"")</f>
        <v>8</v>
      </c>
      <c r="B952" s="257">
        <f t="shared" ref="B952:B1015" si="917">IF(ISNUMBER(C952),YEAR(C952),"")</f>
        <v>2020</v>
      </c>
      <c r="C952" s="8">
        <f t="shared" si="842"/>
        <v>44048</v>
      </c>
      <c r="D952" s="260">
        <v>0.66779999999999995</v>
      </c>
      <c r="E952" s="261"/>
      <c r="F952" s="263">
        <v>0.63129999999999997</v>
      </c>
      <c r="G952" s="262"/>
      <c r="H952" s="285"/>
      <c r="I952" s="260">
        <v>0.66930000000000001</v>
      </c>
      <c r="J952" s="261"/>
      <c r="K952" s="263">
        <v>0.66159999999999997</v>
      </c>
      <c r="L952" s="261"/>
      <c r="M952" s="293">
        <f t="shared" ref="M952:M958" si="918">IFERROR(AVERAGE(D952:E952),"")</f>
        <v>0.66779999999999995</v>
      </c>
      <c r="N952" s="293">
        <f t="shared" ref="N952:N958" si="919">IFERROR(AVERAGE(F952:H952),"")</f>
        <v>0.63129999999999997</v>
      </c>
      <c r="O952" s="293">
        <f t="shared" ref="O952:O958" si="920">IFERROR(AVERAGE(I952:J952),"")</f>
        <v>0.66930000000000001</v>
      </c>
      <c r="P952" s="293">
        <f t="shared" ref="P952:P958" si="921">IFERROR(AVERAGE(K952:L952),"")</f>
        <v>0.66159999999999997</v>
      </c>
      <c r="R952" s="265">
        <f t="shared" ref="R952:R954" si="922">AVERAGE(M952:P952)</f>
        <v>0.65749999999999997</v>
      </c>
      <c r="S952" s="266">
        <f t="shared" ref="S952:S958" si="923">IF(R952&gt;=1,1,0)</f>
        <v>0</v>
      </c>
      <c r="T952" s="266">
        <f t="shared" si="901"/>
        <v>0</v>
      </c>
      <c r="U952" s="316" t="s">
        <v>98</v>
      </c>
      <c r="BG952" s="266">
        <f>IF(R952&gt;=2,1,0)</f>
        <v>0</v>
      </c>
      <c r="BH952" s="266">
        <f t="shared" si="915"/>
        <v>0</v>
      </c>
    </row>
    <row r="953" spans="1:60" ht="17.45" customHeight="1" x14ac:dyDescent="0.25">
      <c r="A953" s="257">
        <f t="shared" si="916"/>
        <v>8</v>
      </c>
      <c r="B953" s="257">
        <f t="shared" si="917"/>
        <v>2020</v>
      </c>
      <c r="C953" s="8">
        <f t="shared" si="842"/>
        <v>44049</v>
      </c>
      <c r="D953" s="260"/>
      <c r="E953" s="261">
        <v>0.80200000000000005</v>
      </c>
      <c r="F953" s="263"/>
      <c r="G953" s="262">
        <v>0.5494</v>
      </c>
      <c r="H953" s="285"/>
      <c r="I953" s="260"/>
      <c r="J953" s="261">
        <v>0.50660000000000005</v>
      </c>
      <c r="K953" s="263"/>
      <c r="L953" s="261">
        <v>0.64549999999999996</v>
      </c>
      <c r="M953" s="293">
        <f t="shared" si="918"/>
        <v>0.80200000000000005</v>
      </c>
      <c r="N953" s="293">
        <f t="shared" si="919"/>
        <v>0.5494</v>
      </c>
      <c r="O953" s="293">
        <f t="shared" si="920"/>
        <v>0.50660000000000005</v>
      </c>
      <c r="P953" s="293">
        <f t="shared" si="921"/>
        <v>0.64549999999999996</v>
      </c>
      <c r="R953" s="265">
        <f t="shared" si="922"/>
        <v>0.62587499999999996</v>
      </c>
      <c r="S953" s="266">
        <f t="shared" si="923"/>
        <v>0</v>
      </c>
      <c r="T953" s="266">
        <f t="shared" ref="T953:T994" si="924">IF(S953=0,0,S953+T952)</f>
        <v>0</v>
      </c>
      <c r="BG953" s="266">
        <f>IF(R953&gt;=2,1,0)</f>
        <v>0</v>
      </c>
      <c r="BH953" s="266">
        <f t="shared" si="915"/>
        <v>0</v>
      </c>
    </row>
    <row r="954" spans="1:60" ht="17.45" customHeight="1" x14ac:dyDescent="0.25">
      <c r="A954" s="257">
        <f t="shared" si="916"/>
        <v>8</v>
      </c>
      <c r="B954" s="257">
        <f t="shared" si="917"/>
        <v>2020</v>
      </c>
      <c r="C954" s="8">
        <f t="shared" si="842"/>
        <v>44050</v>
      </c>
      <c r="D954" s="260">
        <v>0.74719999999999998</v>
      </c>
      <c r="E954" s="261"/>
      <c r="F954" s="263"/>
      <c r="G954" s="262"/>
      <c r="H954" s="285">
        <v>0.77829999999999999</v>
      </c>
      <c r="I954" s="260">
        <v>0.74329999999999996</v>
      </c>
      <c r="J954" s="261"/>
      <c r="K954" s="263">
        <v>0.82809999999999995</v>
      </c>
      <c r="L954" s="261"/>
      <c r="M954" s="293">
        <f t="shared" si="918"/>
        <v>0.74719999999999998</v>
      </c>
      <c r="N954" s="293">
        <f t="shared" si="919"/>
        <v>0.77829999999999999</v>
      </c>
      <c r="O954" s="293">
        <f t="shared" si="920"/>
        <v>0.74329999999999996</v>
      </c>
      <c r="P954" s="293">
        <f t="shared" si="921"/>
        <v>0.82809999999999995</v>
      </c>
      <c r="R954" s="265">
        <f t="shared" si="922"/>
        <v>0.77422500000000005</v>
      </c>
      <c r="S954" s="266">
        <f t="shared" si="923"/>
        <v>0</v>
      </c>
      <c r="T954" s="266">
        <f t="shared" si="924"/>
        <v>0</v>
      </c>
      <c r="BG954" s="266">
        <f>IF(R954&gt;=2,1,0)</f>
        <v>0</v>
      </c>
      <c r="BH954" s="266">
        <f t="shared" si="915"/>
        <v>0</v>
      </c>
    </row>
    <row r="955" spans="1:60" ht="17.45" customHeight="1" x14ac:dyDescent="0.25">
      <c r="A955" s="257">
        <f t="shared" si="916"/>
        <v>8</v>
      </c>
      <c r="B955" s="257">
        <f t="shared" si="917"/>
        <v>2020</v>
      </c>
      <c r="C955" s="435">
        <f t="shared" si="842"/>
        <v>44051</v>
      </c>
      <c r="D955" s="434"/>
      <c r="E955" s="436">
        <v>0.86019999999999996</v>
      </c>
      <c r="F955" s="437"/>
      <c r="G955" s="438">
        <v>0.83330000000000004</v>
      </c>
      <c r="H955" s="439"/>
      <c r="I955" s="434"/>
      <c r="J955" s="436">
        <v>0.72</v>
      </c>
      <c r="K955" s="437"/>
      <c r="L955" s="436">
        <v>0.8952</v>
      </c>
      <c r="M955" s="440">
        <f t="shared" si="918"/>
        <v>0.86019999999999996</v>
      </c>
      <c r="N955" s="440">
        <f t="shared" si="919"/>
        <v>0.83330000000000004</v>
      </c>
      <c r="O955" s="440">
        <f t="shared" si="920"/>
        <v>0.72</v>
      </c>
      <c r="P955" s="440">
        <f t="shared" si="921"/>
        <v>0.8952</v>
      </c>
      <c r="Q955" s="442">
        <f t="shared" ref="Q955:Q956" si="925">AVERAGE(M955:P955)</f>
        <v>0.82717499999999999</v>
      </c>
      <c r="R955" s="442"/>
      <c r="S955" s="443">
        <f>IF(Q955&gt;=1,1,0)</f>
        <v>0</v>
      </c>
      <c r="T955" s="443">
        <f t="shared" si="924"/>
        <v>0</v>
      </c>
      <c r="BG955" s="311">
        <f>IF(Q955&gt;=2,1,0)</f>
        <v>0</v>
      </c>
      <c r="BH955" s="311">
        <f t="shared" si="915"/>
        <v>0</v>
      </c>
    </row>
    <row r="956" spans="1:60" ht="17.45" customHeight="1" x14ac:dyDescent="0.25">
      <c r="A956" s="257">
        <f t="shared" si="916"/>
        <v>8</v>
      </c>
      <c r="B956" s="257">
        <f t="shared" si="917"/>
        <v>2020</v>
      </c>
      <c r="C956" s="435">
        <f t="shared" si="842"/>
        <v>44052</v>
      </c>
      <c r="D956" s="434">
        <v>0.63500000000000001</v>
      </c>
      <c r="E956" s="436"/>
      <c r="F956" s="437">
        <v>0.58179999999999998</v>
      </c>
      <c r="G956" s="438"/>
      <c r="H956" s="439">
        <v>0.56069999999999998</v>
      </c>
      <c r="I956" s="434">
        <v>0.5655</v>
      </c>
      <c r="J956" s="436"/>
      <c r="K956" s="437">
        <v>0.5877</v>
      </c>
      <c r="L956" s="436"/>
      <c r="M956" s="440">
        <f t="shared" si="918"/>
        <v>0.63500000000000001</v>
      </c>
      <c r="N956" s="440">
        <f t="shared" si="919"/>
        <v>0.57125000000000004</v>
      </c>
      <c r="O956" s="440">
        <f t="shared" si="920"/>
        <v>0.5655</v>
      </c>
      <c r="P956" s="440">
        <f t="shared" si="921"/>
        <v>0.5877</v>
      </c>
      <c r="Q956" s="442">
        <f t="shared" si="925"/>
        <v>0.58986249999999996</v>
      </c>
      <c r="R956" s="442"/>
      <c r="S956" s="443">
        <f>IF(Q956&gt;=1,1,0)</f>
        <v>0</v>
      </c>
      <c r="T956" s="443">
        <f t="shared" si="924"/>
        <v>0</v>
      </c>
      <c r="BG956" s="311">
        <f>IF(Q956&gt;=2,1,0)</f>
        <v>0</v>
      </c>
      <c r="BH956" s="311">
        <f t="shared" si="915"/>
        <v>0</v>
      </c>
    </row>
    <row r="957" spans="1:60" ht="17.45" customHeight="1" x14ac:dyDescent="0.25">
      <c r="A957" s="257">
        <f t="shared" si="916"/>
        <v>8</v>
      </c>
      <c r="B957" s="257">
        <f t="shared" si="917"/>
        <v>2020</v>
      </c>
      <c r="C957" s="8">
        <f t="shared" si="842"/>
        <v>44053</v>
      </c>
      <c r="D957" s="260"/>
      <c r="E957" s="261">
        <v>0.68899999999999995</v>
      </c>
      <c r="F957" s="263"/>
      <c r="G957" s="262">
        <v>0.71399999999999997</v>
      </c>
      <c r="H957" s="285"/>
      <c r="I957" s="260"/>
      <c r="J957" s="261">
        <v>0.64939999999999998</v>
      </c>
      <c r="K957" s="263"/>
      <c r="L957" s="261">
        <v>0.73360000000000003</v>
      </c>
      <c r="M957" s="293">
        <f t="shared" si="918"/>
        <v>0.68899999999999995</v>
      </c>
      <c r="N957" s="293">
        <f t="shared" si="919"/>
        <v>0.71399999999999997</v>
      </c>
      <c r="O957" s="293">
        <f t="shared" si="920"/>
        <v>0.64939999999999998</v>
      </c>
      <c r="P957" s="293">
        <f t="shared" si="921"/>
        <v>0.73360000000000003</v>
      </c>
      <c r="R957" s="265">
        <f t="shared" ref="R957:R961" si="926">AVERAGE(M957:P957)</f>
        <v>0.69650000000000001</v>
      </c>
      <c r="S957" s="266">
        <f t="shared" si="923"/>
        <v>0</v>
      </c>
      <c r="T957" s="266">
        <f t="shared" si="924"/>
        <v>0</v>
      </c>
      <c r="BG957" s="266">
        <f>IF(R957&gt;=2,1,0)</f>
        <v>0</v>
      </c>
      <c r="BH957" s="266">
        <f t="shared" si="915"/>
        <v>0</v>
      </c>
    </row>
    <row r="958" spans="1:60" ht="17.45" customHeight="1" x14ac:dyDescent="0.25">
      <c r="A958" s="257">
        <f t="shared" si="916"/>
        <v>8</v>
      </c>
      <c r="B958" s="257">
        <f t="shared" si="917"/>
        <v>2020</v>
      </c>
      <c r="C958" s="8">
        <f t="shared" si="842"/>
        <v>44054</v>
      </c>
      <c r="D958" s="260">
        <v>0.96550000000000002</v>
      </c>
      <c r="E958" s="261"/>
      <c r="F958" s="263">
        <v>0.879</v>
      </c>
      <c r="G958" s="262"/>
      <c r="H958" s="285"/>
      <c r="I958" s="260">
        <v>0.89559999999999995</v>
      </c>
      <c r="J958" s="261"/>
      <c r="K958" s="263">
        <v>1.052</v>
      </c>
      <c r="L958" s="261"/>
      <c r="M958" s="293">
        <f t="shared" si="918"/>
        <v>0.96550000000000002</v>
      </c>
      <c r="N958" s="293">
        <f t="shared" si="919"/>
        <v>0.879</v>
      </c>
      <c r="O958" s="293">
        <f t="shared" si="920"/>
        <v>0.89559999999999995</v>
      </c>
      <c r="P958" s="293">
        <f t="shared" si="921"/>
        <v>1.052</v>
      </c>
      <c r="R958" s="265">
        <f t="shared" si="926"/>
        <v>0.94802500000000001</v>
      </c>
      <c r="S958" s="266">
        <f t="shared" si="923"/>
        <v>0</v>
      </c>
      <c r="T958" s="266">
        <f t="shared" si="924"/>
        <v>0</v>
      </c>
      <c r="BG958" s="266">
        <f>IF(R958&gt;=2,1,0)</f>
        <v>0</v>
      </c>
      <c r="BH958" s="266">
        <f t="shared" si="915"/>
        <v>0</v>
      </c>
    </row>
    <row r="959" spans="1:60" ht="17.45" customHeight="1" x14ac:dyDescent="0.25">
      <c r="A959" s="257">
        <f t="shared" si="916"/>
        <v>8</v>
      </c>
      <c r="B959" s="257">
        <f t="shared" si="917"/>
        <v>2020</v>
      </c>
      <c r="C959" s="8">
        <f t="shared" si="842"/>
        <v>44055</v>
      </c>
      <c r="D959" s="260"/>
      <c r="E959" s="261">
        <v>1.1359999999999999</v>
      </c>
      <c r="F959" s="263"/>
      <c r="G959" s="262">
        <v>1.0880000000000001</v>
      </c>
      <c r="H959" s="285"/>
      <c r="I959" s="260"/>
      <c r="J959" s="261">
        <v>1.0900000000000001</v>
      </c>
      <c r="K959" s="263"/>
      <c r="L959" s="261">
        <v>1.1910000000000001</v>
      </c>
      <c r="M959" s="293">
        <f t="shared" ref="M959:M964" si="927">IFERROR(AVERAGE(D959:E959),"")</f>
        <v>1.1359999999999999</v>
      </c>
      <c r="N959" s="293">
        <f t="shared" ref="N959:N964" si="928">IFERROR(AVERAGE(F959:H959),"")</f>
        <v>1.0880000000000001</v>
      </c>
      <c r="O959" s="293">
        <f t="shared" ref="O959:O964" si="929">IFERROR(AVERAGE(I959:J959),"")</f>
        <v>1.0900000000000001</v>
      </c>
      <c r="P959" s="293">
        <f t="shared" ref="P959:P964" si="930">IFERROR(AVERAGE(K959:L959),"")</f>
        <v>1.1910000000000001</v>
      </c>
      <c r="R959" s="265">
        <f t="shared" si="926"/>
        <v>1.12625</v>
      </c>
      <c r="S959" s="266">
        <f t="shared" ref="S959:S964" si="931">IF(R959&gt;=1,1,0)</f>
        <v>1</v>
      </c>
      <c r="T959" s="266">
        <f t="shared" si="924"/>
        <v>1</v>
      </c>
      <c r="BG959" s="266">
        <f>IF(R959&gt;=2,1,0)</f>
        <v>0</v>
      </c>
      <c r="BH959" s="266">
        <f t="shared" si="915"/>
        <v>0</v>
      </c>
    </row>
    <row r="960" spans="1:60" ht="17.45" customHeight="1" x14ac:dyDescent="0.25">
      <c r="A960" s="257">
        <f t="shared" si="916"/>
        <v>8</v>
      </c>
      <c r="B960" s="257">
        <f t="shared" si="917"/>
        <v>2020</v>
      </c>
      <c r="C960" s="8">
        <f t="shared" si="842"/>
        <v>44056</v>
      </c>
      <c r="D960" s="260">
        <v>0.96309999999999996</v>
      </c>
      <c r="E960" s="261"/>
      <c r="F960" s="263"/>
      <c r="G960" s="262"/>
      <c r="H960" s="285">
        <v>1.163</v>
      </c>
      <c r="I960" s="260">
        <v>1.1839999999999999</v>
      </c>
      <c r="J960" s="261"/>
      <c r="K960" s="263">
        <v>1.129</v>
      </c>
      <c r="L960" s="261"/>
      <c r="M960" s="293">
        <f t="shared" si="927"/>
        <v>0.96309999999999996</v>
      </c>
      <c r="N960" s="293">
        <f t="shared" si="928"/>
        <v>1.163</v>
      </c>
      <c r="O960" s="293">
        <f t="shared" si="929"/>
        <v>1.1839999999999999</v>
      </c>
      <c r="P960" s="293">
        <f t="shared" si="930"/>
        <v>1.129</v>
      </c>
      <c r="R960" s="265">
        <f t="shared" si="926"/>
        <v>1.109775</v>
      </c>
      <c r="S960" s="266">
        <f t="shared" si="931"/>
        <v>1</v>
      </c>
      <c r="T960" s="266">
        <f t="shared" si="924"/>
        <v>2</v>
      </c>
      <c r="BG960" s="266">
        <f>IF(R960&gt;=2,1,0)</f>
        <v>0</v>
      </c>
      <c r="BH960" s="266">
        <f t="shared" si="915"/>
        <v>0</v>
      </c>
    </row>
    <row r="961" spans="1:60" ht="17.45" customHeight="1" x14ac:dyDescent="0.25">
      <c r="A961" s="257">
        <f t="shared" si="916"/>
        <v>8</v>
      </c>
      <c r="B961" s="257">
        <f t="shared" si="917"/>
        <v>2020</v>
      </c>
      <c r="C961" s="8">
        <f t="shared" si="842"/>
        <v>44057</v>
      </c>
      <c r="D961" s="260"/>
      <c r="E961" s="261">
        <v>1.0680000000000001</v>
      </c>
      <c r="F961" s="263"/>
      <c r="G961" s="262">
        <v>1.2</v>
      </c>
      <c r="H961" s="285"/>
      <c r="I961" s="260"/>
      <c r="J961" s="261">
        <v>1.069</v>
      </c>
      <c r="K961" s="263"/>
      <c r="L961" s="259"/>
      <c r="M961" s="293">
        <f t="shared" si="927"/>
        <v>1.0680000000000001</v>
      </c>
      <c r="N961" s="293">
        <f t="shared" si="928"/>
        <v>1.2</v>
      </c>
      <c r="O961" s="293">
        <f t="shared" si="929"/>
        <v>1.069</v>
      </c>
      <c r="P961" s="288" t="str">
        <f t="shared" si="930"/>
        <v/>
      </c>
      <c r="R961" s="265">
        <f t="shared" si="926"/>
        <v>1.1123333333333332</v>
      </c>
      <c r="S961" s="266">
        <f t="shared" si="931"/>
        <v>1</v>
      </c>
      <c r="T961" s="266">
        <f t="shared" si="924"/>
        <v>3</v>
      </c>
      <c r="U961" s="135" t="s">
        <v>99</v>
      </c>
      <c r="BG961" s="266">
        <f>IF(R961&gt;=2,1,0)</f>
        <v>0</v>
      </c>
      <c r="BH961" s="266">
        <f t="shared" si="915"/>
        <v>0</v>
      </c>
    </row>
    <row r="962" spans="1:60" ht="17.45" customHeight="1" x14ac:dyDescent="0.25">
      <c r="A962" s="257">
        <f t="shared" si="916"/>
        <v>8</v>
      </c>
      <c r="B962" s="257">
        <f t="shared" si="917"/>
        <v>2020</v>
      </c>
      <c r="C962" s="435">
        <f t="shared" si="842"/>
        <v>44058</v>
      </c>
      <c r="D962" s="434">
        <v>1.103</v>
      </c>
      <c r="E962" s="436"/>
      <c r="F962" s="437">
        <v>1.079</v>
      </c>
      <c r="G962" s="438"/>
      <c r="H962" s="439">
        <v>0.97019999999999995</v>
      </c>
      <c r="I962" s="434">
        <v>1.1850000000000001</v>
      </c>
      <c r="J962" s="436"/>
      <c r="K962" s="437">
        <v>1.0680000000000001</v>
      </c>
      <c r="L962" s="436"/>
      <c r="M962" s="440">
        <f t="shared" si="927"/>
        <v>1.103</v>
      </c>
      <c r="N962" s="440">
        <f t="shared" si="928"/>
        <v>1.0246</v>
      </c>
      <c r="O962" s="440">
        <f t="shared" si="929"/>
        <v>1.1850000000000001</v>
      </c>
      <c r="P962" s="440">
        <f t="shared" si="930"/>
        <v>1.0680000000000001</v>
      </c>
      <c r="Q962" s="442">
        <f t="shared" ref="Q962:Q963" si="932">AVERAGE(M962:P962)</f>
        <v>1.0951500000000001</v>
      </c>
      <c r="R962" s="442"/>
      <c r="S962" s="443">
        <f>IF(Q962&gt;=1,1,0)</f>
        <v>1</v>
      </c>
      <c r="T962" s="443">
        <f t="shared" si="924"/>
        <v>4</v>
      </c>
      <c r="BG962" s="311">
        <f>IF(Q962&gt;=2,1,0)</f>
        <v>0</v>
      </c>
      <c r="BH962" s="311">
        <f t="shared" si="915"/>
        <v>0</v>
      </c>
    </row>
    <row r="963" spans="1:60" ht="17.45" customHeight="1" x14ac:dyDescent="0.25">
      <c r="A963" s="257">
        <f t="shared" si="916"/>
        <v>8</v>
      </c>
      <c r="B963" s="257">
        <f t="shared" si="917"/>
        <v>2020</v>
      </c>
      <c r="C963" s="435">
        <f t="shared" si="842"/>
        <v>44059</v>
      </c>
      <c r="D963" s="434"/>
      <c r="E963" s="436">
        <v>0.65810000000000002</v>
      </c>
      <c r="F963" s="437"/>
      <c r="G963" s="438">
        <v>0.70650000000000002</v>
      </c>
      <c r="H963" s="439"/>
      <c r="I963" s="434"/>
      <c r="J963" s="436">
        <v>0.48909999999999998</v>
      </c>
      <c r="K963" s="437"/>
      <c r="L963" s="436">
        <v>0.56179999999999997</v>
      </c>
      <c r="M963" s="440">
        <f t="shared" si="927"/>
        <v>0.65810000000000002</v>
      </c>
      <c r="N963" s="440">
        <f t="shared" si="928"/>
        <v>0.70650000000000002</v>
      </c>
      <c r="O963" s="440">
        <f t="shared" si="929"/>
        <v>0.48909999999999998</v>
      </c>
      <c r="P963" s="440">
        <f t="shared" si="930"/>
        <v>0.56179999999999997</v>
      </c>
      <c r="Q963" s="442">
        <f t="shared" si="932"/>
        <v>0.60387499999999994</v>
      </c>
      <c r="R963" s="442"/>
      <c r="S963" s="443">
        <f>IF(Q963&gt;=1,1,0)</f>
        <v>0</v>
      </c>
      <c r="T963" s="443">
        <f t="shared" si="924"/>
        <v>0</v>
      </c>
      <c r="BG963" s="311">
        <f>IF(Q963&gt;=2,1,0)</f>
        <v>0</v>
      </c>
      <c r="BH963" s="311">
        <f t="shared" si="915"/>
        <v>0</v>
      </c>
    </row>
    <row r="964" spans="1:60" ht="17.45" customHeight="1" x14ac:dyDescent="0.25">
      <c r="A964" s="257">
        <f t="shared" si="916"/>
        <v>8</v>
      </c>
      <c r="B964" s="257">
        <f t="shared" si="917"/>
        <v>2020</v>
      </c>
      <c r="C964" s="8">
        <f t="shared" si="842"/>
        <v>44060</v>
      </c>
      <c r="D964" s="260">
        <v>1.0780000000000001</v>
      </c>
      <c r="E964" s="261"/>
      <c r="F964" s="263">
        <v>1.0049999999999999</v>
      </c>
      <c r="G964" s="262"/>
      <c r="H964" s="285"/>
      <c r="I964" s="260">
        <v>1.0469999999999999</v>
      </c>
      <c r="J964" s="261"/>
      <c r="K964" s="263">
        <v>1.042</v>
      </c>
      <c r="L964" s="261"/>
      <c r="M964" s="293">
        <f t="shared" si="927"/>
        <v>1.0780000000000001</v>
      </c>
      <c r="N964" s="293">
        <f t="shared" si="928"/>
        <v>1.0049999999999999</v>
      </c>
      <c r="O964" s="293">
        <f t="shared" si="929"/>
        <v>1.0469999999999999</v>
      </c>
      <c r="P964" s="293">
        <f t="shared" si="930"/>
        <v>1.042</v>
      </c>
      <c r="R964" s="265">
        <f t="shared" ref="R964" si="933">AVERAGE(M964:P964)</f>
        <v>1.0429999999999999</v>
      </c>
      <c r="S964" s="266">
        <f t="shared" si="931"/>
        <v>1</v>
      </c>
      <c r="T964" s="266">
        <f t="shared" si="924"/>
        <v>1</v>
      </c>
      <c r="BG964" s="266">
        <f>IF(R964&gt;=2,1,0)</f>
        <v>0</v>
      </c>
      <c r="BH964" s="266">
        <f t="shared" si="915"/>
        <v>0</v>
      </c>
    </row>
    <row r="965" spans="1:60" ht="17.45" customHeight="1" x14ac:dyDescent="0.25">
      <c r="A965" s="257">
        <f t="shared" si="916"/>
        <v>8</v>
      </c>
      <c r="B965" s="257">
        <f t="shared" si="917"/>
        <v>2020</v>
      </c>
      <c r="C965" s="8">
        <f t="shared" si="842"/>
        <v>44061</v>
      </c>
      <c r="D965" s="260"/>
      <c r="E965" s="261">
        <v>1.202</v>
      </c>
      <c r="F965" s="263"/>
      <c r="G965" s="262">
        <v>1.4079999999999999</v>
      </c>
      <c r="H965" s="285"/>
      <c r="I965" s="260"/>
      <c r="J965" s="261">
        <v>1.1719999999999999</v>
      </c>
      <c r="K965" s="263"/>
      <c r="L965" s="261">
        <v>1.3660000000000001</v>
      </c>
      <c r="M965" s="293">
        <f t="shared" ref="M965:M971" si="934">IFERROR(AVERAGE(D965:E965),"")</f>
        <v>1.202</v>
      </c>
      <c r="N965" s="293">
        <f t="shared" ref="N965:N971" si="935">IFERROR(AVERAGE(F965:H965),"")</f>
        <v>1.4079999999999999</v>
      </c>
      <c r="O965" s="293">
        <f t="shared" ref="O965:O971" si="936">IFERROR(AVERAGE(I965:J965),"")</f>
        <v>1.1719999999999999</v>
      </c>
      <c r="P965" s="293">
        <f t="shared" ref="P965:P971" si="937">IFERROR(AVERAGE(K965:L965),"")</f>
        <v>1.3660000000000001</v>
      </c>
      <c r="R965" s="265">
        <f t="shared" ref="R965:R968" si="938">AVERAGE(M965:P965)</f>
        <v>1.2869999999999999</v>
      </c>
      <c r="S965" s="266">
        <f t="shared" ref="S965:S971" si="939">IF(R965&gt;=1,1,0)</f>
        <v>1</v>
      </c>
      <c r="T965" s="266">
        <f t="shared" si="924"/>
        <v>2</v>
      </c>
      <c r="BG965" s="266">
        <f>IF(R965&gt;=2,1,0)</f>
        <v>0</v>
      </c>
      <c r="BH965" s="266">
        <f t="shared" si="915"/>
        <v>0</v>
      </c>
    </row>
    <row r="966" spans="1:60" ht="17.45" customHeight="1" x14ac:dyDescent="0.25">
      <c r="A966" s="257">
        <f t="shared" si="916"/>
        <v>8</v>
      </c>
      <c r="B966" s="257">
        <f t="shared" si="917"/>
        <v>2020</v>
      </c>
      <c r="C966" s="8">
        <f t="shared" si="842"/>
        <v>44062</v>
      </c>
      <c r="D966" s="260">
        <v>1.25</v>
      </c>
      <c r="E966" s="261"/>
      <c r="F966" s="263"/>
      <c r="G966" s="262"/>
      <c r="H966" s="285">
        <v>1.319</v>
      </c>
      <c r="I966" s="260">
        <v>1.423</v>
      </c>
      <c r="J966" s="261"/>
      <c r="K966" s="263">
        <v>1.3129999999999999</v>
      </c>
      <c r="L966" s="261"/>
      <c r="M966" s="293">
        <f t="shared" si="934"/>
        <v>1.25</v>
      </c>
      <c r="N966" s="293">
        <f t="shared" si="935"/>
        <v>1.319</v>
      </c>
      <c r="O966" s="293">
        <f t="shared" si="936"/>
        <v>1.423</v>
      </c>
      <c r="P966" s="293">
        <f t="shared" si="937"/>
        <v>1.3129999999999999</v>
      </c>
      <c r="R966" s="265">
        <f t="shared" si="938"/>
        <v>1.3262499999999999</v>
      </c>
      <c r="S966" s="266">
        <f t="shared" si="939"/>
        <v>1</v>
      </c>
      <c r="T966" s="266">
        <f t="shared" si="924"/>
        <v>3</v>
      </c>
      <c r="BG966" s="266">
        <f>IF(R966&gt;=2,1,0)</f>
        <v>0</v>
      </c>
      <c r="BH966" s="266">
        <f t="shared" si="915"/>
        <v>0</v>
      </c>
    </row>
    <row r="967" spans="1:60" ht="17.45" customHeight="1" x14ac:dyDescent="0.25">
      <c r="A967" s="257">
        <f t="shared" si="916"/>
        <v>8</v>
      </c>
      <c r="B967" s="257">
        <f t="shared" si="917"/>
        <v>2020</v>
      </c>
      <c r="C967" s="8">
        <f t="shared" ref="C967:C1030" si="940">C966+1</f>
        <v>44063</v>
      </c>
      <c r="D967" s="260"/>
      <c r="E967" s="261">
        <v>1.181</v>
      </c>
      <c r="F967" s="263"/>
      <c r="G967" s="262">
        <v>1.2969999999999999</v>
      </c>
      <c r="H967" s="285"/>
      <c r="I967" s="260"/>
      <c r="J967" s="261">
        <v>1.274</v>
      </c>
      <c r="K967" s="263"/>
      <c r="L967" s="261">
        <v>1.306</v>
      </c>
      <c r="M967" s="293">
        <f t="shared" si="934"/>
        <v>1.181</v>
      </c>
      <c r="N967" s="293">
        <f t="shared" si="935"/>
        <v>1.2969999999999999</v>
      </c>
      <c r="O967" s="293">
        <f t="shared" si="936"/>
        <v>1.274</v>
      </c>
      <c r="P967" s="293">
        <f t="shared" si="937"/>
        <v>1.306</v>
      </c>
      <c r="R967" s="265">
        <f t="shared" si="938"/>
        <v>1.2645</v>
      </c>
      <c r="S967" s="266">
        <f t="shared" si="939"/>
        <v>1</v>
      </c>
      <c r="T967" s="266">
        <f t="shared" si="924"/>
        <v>4</v>
      </c>
      <c r="BG967" s="266">
        <f>IF(R967&gt;=2,1,0)</f>
        <v>0</v>
      </c>
      <c r="BH967" s="266">
        <f t="shared" si="915"/>
        <v>0</v>
      </c>
    </row>
    <row r="968" spans="1:60" ht="17.45" customHeight="1" x14ac:dyDescent="0.25">
      <c r="A968" s="257">
        <f t="shared" si="916"/>
        <v>8</v>
      </c>
      <c r="B968" s="257">
        <f t="shared" si="917"/>
        <v>2020</v>
      </c>
      <c r="C968" s="48">
        <f t="shared" si="940"/>
        <v>44064</v>
      </c>
      <c r="D968" s="275">
        <v>1.24</v>
      </c>
      <c r="E968" s="276"/>
      <c r="F968" s="278">
        <v>1.224</v>
      </c>
      <c r="G968" s="277"/>
      <c r="H968" s="286">
        <v>1.304</v>
      </c>
      <c r="I968" s="275">
        <v>1.3480000000000001</v>
      </c>
      <c r="J968" s="276"/>
      <c r="K968" s="278">
        <v>1.3440000000000001</v>
      </c>
      <c r="L968" s="276"/>
      <c r="M968" s="293">
        <f t="shared" si="934"/>
        <v>1.24</v>
      </c>
      <c r="N968" s="293">
        <f t="shared" si="935"/>
        <v>1.264</v>
      </c>
      <c r="O968" s="293">
        <f t="shared" si="936"/>
        <v>1.3480000000000001</v>
      </c>
      <c r="P968" s="293">
        <f t="shared" si="937"/>
        <v>1.3440000000000001</v>
      </c>
      <c r="R968" s="265">
        <f t="shared" si="938"/>
        <v>1.2990000000000002</v>
      </c>
      <c r="S968" s="266">
        <f t="shared" si="939"/>
        <v>1</v>
      </c>
      <c r="T968" s="266">
        <f t="shared" si="924"/>
        <v>5</v>
      </c>
      <c r="BG968" s="266">
        <f>IF(R968&gt;=2,1,0)</f>
        <v>0</v>
      </c>
      <c r="BH968" s="266">
        <f t="shared" si="915"/>
        <v>0</v>
      </c>
    </row>
    <row r="969" spans="1:60" ht="17.45" customHeight="1" x14ac:dyDescent="0.25">
      <c r="A969" s="298">
        <f t="shared" si="916"/>
        <v>8</v>
      </c>
      <c r="B969" s="298">
        <f t="shared" si="917"/>
        <v>2020</v>
      </c>
      <c r="C969" s="435">
        <f t="shared" si="940"/>
        <v>44065</v>
      </c>
      <c r="D969" s="434"/>
      <c r="E969" s="436">
        <v>1.01</v>
      </c>
      <c r="F969" s="437"/>
      <c r="G969" s="438">
        <v>0.92359999999999998</v>
      </c>
      <c r="H969" s="439"/>
      <c r="I969" s="434"/>
      <c r="J969" s="436">
        <v>0.83960000000000001</v>
      </c>
      <c r="K969" s="437"/>
      <c r="L969" s="436">
        <v>0.91969999999999996</v>
      </c>
      <c r="M969" s="440">
        <f t="shared" si="934"/>
        <v>1.01</v>
      </c>
      <c r="N969" s="440">
        <f t="shared" si="935"/>
        <v>0.92359999999999998</v>
      </c>
      <c r="O969" s="440">
        <f t="shared" si="936"/>
        <v>0.83960000000000001</v>
      </c>
      <c r="P969" s="440">
        <f t="shared" si="937"/>
        <v>0.91969999999999996</v>
      </c>
      <c r="Q969" s="442">
        <f t="shared" ref="Q969:Q970" si="941">AVERAGE(M969:P969)</f>
        <v>0.92322499999999996</v>
      </c>
      <c r="R969" s="442"/>
      <c r="S969" s="443">
        <f>IF(Q969&gt;=1,1,0)</f>
        <v>0</v>
      </c>
      <c r="T969" s="443">
        <f t="shared" si="924"/>
        <v>0</v>
      </c>
      <c r="BG969" s="311">
        <f>IF(Q969&gt;=2,1,0)</f>
        <v>0</v>
      </c>
      <c r="BH969" s="311">
        <f t="shared" si="915"/>
        <v>0</v>
      </c>
    </row>
    <row r="970" spans="1:60" ht="17.45" customHeight="1" x14ac:dyDescent="0.25">
      <c r="A970" s="298">
        <f t="shared" si="916"/>
        <v>8</v>
      </c>
      <c r="B970" s="298">
        <f t="shared" si="917"/>
        <v>2020</v>
      </c>
      <c r="C970" s="435">
        <f t="shared" si="940"/>
        <v>44066</v>
      </c>
      <c r="D970" s="434">
        <v>0.84860000000000002</v>
      </c>
      <c r="E970" s="436"/>
      <c r="F970" s="437">
        <v>0.86939999999999995</v>
      </c>
      <c r="G970" s="438"/>
      <c r="H970" s="439"/>
      <c r="I970" s="434">
        <v>0.7319</v>
      </c>
      <c r="J970" s="436"/>
      <c r="K970" s="437">
        <v>0.81540000000000001</v>
      </c>
      <c r="L970" s="436"/>
      <c r="M970" s="440">
        <f t="shared" si="934"/>
        <v>0.84860000000000002</v>
      </c>
      <c r="N970" s="440">
        <f t="shared" si="935"/>
        <v>0.86939999999999995</v>
      </c>
      <c r="O970" s="440">
        <f t="shared" si="936"/>
        <v>0.7319</v>
      </c>
      <c r="P970" s="440">
        <f t="shared" si="937"/>
        <v>0.81540000000000001</v>
      </c>
      <c r="Q970" s="442">
        <f t="shared" si="941"/>
        <v>0.81632499999999997</v>
      </c>
      <c r="R970" s="442"/>
      <c r="S970" s="443">
        <f>IF(Q970&gt;=1,1,0)</f>
        <v>0</v>
      </c>
      <c r="T970" s="443">
        <f t="shared" si="924"/>
        <v>0</v>
      </c>
      <c r="BG970" s="311">
        <f>IF(Q970&gt;=2,1,0)</f>
        <v>0</v>
      </c>
      <c r="BH970" s="311">
        <f t="shared" si="915"/>
        <v>0</v>
      </c>
    </row>
    <row r="971" spans="1:60" ht="17.45" customHeight="1" x14ac:dyDescent="0.25">
      <c r="A971" s="257">
        <f t="shared" si="916"/>
        <v>8</v>
      </c>
      <c r="B971" s="257">
        <f t="shared" si="917"/>
        <v>2020</v>
      </c>
      <c r="C971" s="8">
        <f t="shared" si="940"/>
        <v>44067</v>
      </c>
      <c r="D971" s="260"/>
      <c r="E971" s="261">
        <v>0.68600000000000005</v>
      </c>
      <c r="F971" s="263"/>
      <c r="G971" s="262">
        <v>0.76319999999999999</v>
      </c>
      <c r="H971" s="285"/>
      <c r="I971" s="260"/>
      <c r="J971" s="261">
        <v>0.74539999999999995</v>
      </c>
      <c r="K971" s="263"/>
      <c r="L971" s="261">
        <v>0.84540000000000004</v>
      </c>
      <c r="M971" s="293">
        <f t="shared" si="934"/>
        <v>0.68600000000000005</v>
      </c>
      <c r="N971" s="293">
        <f t="shared" si="935"/>
        <v>0.76319999999999999</v>
      </c>
      <c r="O971" s="293">
        <f t="shared" si="936"/>
        <v>0.74539999999999995</v>
      </c>
      <c r="P971" s="293">
        <f t="shared" si="937"/>
        <v>0.84540000000000004</v>
      </c>
      <c r="R971" s="265">
        <f t="shared" ref="R971:R975" si="942">AVERAGE(M971:P971)</f>
        <v>0.76</v>
      </c>
      <c r="S971" s="266">
        <f t="shared" si="939"/>
        <v>0</v>
      </c>
      <c r="T971" s="266">
        <f t="shared" si="924"/>
        <v>0</v>
      </c>
      <c r="BG971" s="266">
        <f>IF(R971&gt;=2,1,0)</f>
        <v>0</v>
      </c>
      <c r="BH971" s="266">
        <f t="shared" si="915"/>
        <v>0</v>
      </c>
    </row>
    <row r="972" spans="1:60" ht="17.45" customHeight="1" x14ac:dyDescent="0.25">
      <c r="A972" s="257">
        <f t="shared" si="916"/>
        <v>8</v>
      </c>
      <c r="B972" s="257">
        <f t="shared" si="917"/>
        <v>2020</v>
      </c>
      <c r="C972" s="8">
        <f t="shared" si="940"/>
        <v>44068</v>
      </c>
      <c r="D972" s="260">
        <v>0.89290000000000003</v>
      </c>
      <c r="E972" s="261"/>
      <c r="F972" s="263"/>
      <c r="G972" s="262"/>
      <c r="H972" s="285">
        <v>0.89980000000000004</v>
      </c>
      <c r="I972" s="260">
        <v>0.96340000000000003</v>
      </c>
      <c r="J972" s="261"/>
      <c r="K972" s="263">
        <v>1.026</v>
      </c>
      <c r="L972" s="261"/>
      <c r="M972" s="293">
        <f t="shared" ref="M972:M978" si="943">IFERROR(AVERAGE(D972:E972),"")</f>
        <v>0.89290000000000003</v>
      </c>
      <c r="N972" s="293">
        <f t="shared" ref="N972:N978" si="944">IFERROR(AVERAGE(F972:H972),"")</f>
        <v>0.89980000000000004</v>
      </c>
      <c r="O972" s="293">
        <f t="shared" ref="O972:O978" si="945">IFERROR(AVERAGE(I972:J972),"")</f>
        <v>0.96340000000000003</v>
      </c>
      <c r="P972" s="293">
        <f t="shared" ref="P972:P978" si="946">IFERROR(AVERAGE(K972:L972),"")</f>
        <v>1.026</v>
      </c>
      <c r="R972" s="265">
        <f t="shared" si="942"/>
        <v>0.94552499999999995</v>
      </c>
      <c r="S972" s="266">
        <f t="shared" ref="S972:S978" si="947">IF(R972&gt;=1,1,0)</f>
        <v>0</v>
      </c>
      <c r="T972" s="266">
        <f t="shared" si="924"/>
        <v>0</v>
      </c>
      <c r="BG972" s="266">
        <f>IF(R972&gt;=2,1,0)</f>
        <v>0</v>
      </c>
      <c r="BH972" s="266">
        <f t="shared" si="915"/>
        <v>0</v>
      </c>
    </row>
    <row r="973" spans="1:60" ht="17.45" customHeight="1" x14ac:dyDescent="0.25">
      <c r="A973" s="257">
        <f t="shared" si="916"/>
        <v>8</v>
      </c>
      <c r="B973" s="257">
        <f t="shared" si="917"/>
        <v>2020</v>
      </c>
      <c r="C973" s="8">
        <f t="shared" si="940"/>
        <v>44069</v>
      </c>
      <c r="D973" s="260"/>
      <c r="E973" s="261">
        <v>0.87919999999999998</v>
      </c>
      <c r="F973" s="263"/>
      <c r="G973" s="262">
        <v>1.143</v>
      </c>
      <c r="H973" s="285"/>
      <c r="I973" s="260"/>
      <c r="J973" s="261">
        <v>0.95489999999999997</v>
      </c>
      <c r="K973" s="263"/>
      <c r="L973" s="261">
        <v>1.087</v>
      </c>
      <c r="M973" s="293">
        <f t="shared" si="943"/>
        <v>0.87919999999999998</v>
      </c>
      <c r="N973" s="293">
        <f t="shared" si="944"/>
        <v>1.143</v>
      </c>
      <c r="O973" s="293">
        <f t="shared" si="945"/>
        <v>0.95489999999999997</v>
      </c>
      <c r="P973" s="293">
        <f t="shared" si="946"/>
        <v>1.087</v>
      </c>
      <c r="R973" s="265">
        <f t="shared" si="942"/>
        <v>1.016025</v>
      </c>
      <c r="S973" s="266">
        <f t="shared" si="947"/>
        <v>1</v>
      </c>
      <c r="T973" s="266">
        <f t="shared" si="924"/>
        <v>1</v>
      </c>
      <c r="BG973" s="266">
        <f>IF(R973&gt;=2,1,0)</f>
        <v>0</v>
      </c>
      <c r="BH973" s="266">
        <f t="shared" si="915"/>
        <v>0</v>
      </c>
    </row>
    <row r="974" spans="1:60" ht="17.45" customHeight="1" x14ac:dyDescent="0.25">
      <c r="A974" s="257">
        <f t="shared" si="916"/>
        <v>8</v>
      </c>
      <c r="B974" s="257">
        <f t="shared" si="917"/>
        <v>2020</v>
      </c>
      <c r="C974" s="48">
        <f t="shared" si="940"/>
        <v>44070</v>
      </c>
      <c r="D974" s="275">
        <v>1.4730000000000001</v>
      </c>
      <c r="E974" s="276"/>
      <c r="F974" s="278">
        <v>1.569</v>
      </c>
      <c r="G974" s="277"/>
      <c r="H974" s="286">
        <v>1.4850000000000001</v>
      </c>
      <c r="I974" s="275">
        <v>1.55</v>
      </c>
      <c r="J974" s="276"/>
      <c r="K974" s="278">
        <v>1.4550000000000001</v>
      </c>
      <c r="L974" s="276"/>
      <c r="M974" s="293">
        <f t="shared" si="943"/>
        <v>1.4730000000000001</v>
      </c>
      <c r="N974" s="293">
        <f t="shared" si="944"/>
        <v>1.5270000000000001</v>
      </c>
      <c r="O974" s="293">
        <f t="shared" si="945"/>
        <v>1.55</v>
      </c>
      <c r="P974" s="293">
        <f t="shared" si="946"/>
        <v>1.4550000000000001</v>
      </c>
      <c r="R974" s="265">
        <f t="shared" si="942"/>
        <v>1.50125</v>
      </c>
      <c r="S974" s="266">
        <f t="shared" si="947"/>
        <v>1</v>
      </c>
      <c r="T974" s="266">
        <f t="shared" si="924"/>
        <v>2</v>
      </c>
      <c r="BG974" s="266">
        <f>IF(R974&gt;=2,1,0)</f>
        <v>0</v>
      </c>
      <c r="BH974" s="266">
        <f t="shared" si="915"/>
        <v>0</v>
      </c>
    </row>
    <row r="975" spans="1:60" ht="17.45" customHeight="1" thickBot="1" x14ac:dyDescent="0.3">
      <c r="A975" s="257">
        <f t="shared" si="916"/>
        <v>8</v>
      </c>
      <c r="B975" s="257">
        <f t="shared" si="917"/>
        <v>2020</v>
      </c>
      <c r="C975" s="8">
        <f t="shared" si="940"/>
        <v>44071</v>
      </c>
      <c r="D975" s="260"/>
      <c r="E975" s="261">
        <v>1.2410000000000001</v>
      </c>
      <c r="F975" s="263"/>
      <c r="G975" s="262">
        <v>1.357</v>
      </c>
      <c r="H975" s="285"/>
      <c r="I975" s="260"/>
      <c r="J975" s="261">
        <v>1.226</v>
      </c>
      <c r="K975" s="263"/>
      <c r="L975" s="261">
        <v>1.383</v>
      </c>
      <c r="M975" s="293">
        <f t="shared" si="943"/>
        <v>1.2410000000000001</v>
      </c>
      <c r="N975" s="293">
        <f t="shared" si="944"/>
        <v>1.357</v>
      </c>
      <c r="O975" s="293">
        <f t="shared" si="945"/>
        <v>1.226</v>
      </c>
      <c r="P975" s="293">
        <f t="shared" si="946"/>
        <v>1.383</v>
      </c>
      <c r="R975" s="265">
        <f t="shared" si="942"/>
        <v>1.30175</v>
      </c>
      <c r="S975" s="266">
        <f t="shared" si="947"/>
        <v>1</v>
      </c>
      <c r="T975" s="266">
        <f t="shared" si="924"/>
        <v>3</v>
      </c>
      <c r="BG975" s="266">
        <f>IF(R975&gt;=2,1,0)</f>
        <v>0</v>
      </c>
      <c r="BH975" s="266">
        <f t="shared" si="915"/>
        <v>0</v>
      </c>
    </row>
    <row r="976" spans="1:60" ht="17.45" customHeight="1" thickBot="1" x14ac:dyDescent="0.3">
      <c r="A976" s="257">
        <f t="shared" si="916"/>
        <v>8</v>
      </c>
      <c r="B976" s="257">
        <f t="shared" si="917"/>
        <v>2020</v>
      </c>
      <c r="C976" s="435">
        <f t="shared" si="940"/>
        <v>44072</v>
      </c>
      <c r="D976" s="434">
        <v>0.86780000000000002</v>
      </c>
      <c r="E976" s="436"/>
      <c r="F976" s="437">
        <v>0.84630000000000005</v>
      </c>
      <c r="G976" s="438"/>
      <c r="H976" s="439"/>
      <c r="I976" s="434">
        <v>0.85699999999999998</v>
      </c>
      <c r="J976" s="436"/>
      <c r="K976" s="437">
        <v>0.90849999999999997</v>
      </c>
      <c r="L976" s="436"/>
      <c r="M976" s="440">
        <f t="shared" si="943"/>
        <v>0.86780000000000002</v>
      </c>
      <c r="N976" s="440">
        <f t="shared" si="944"/>
        <v>0.84630000000000005</v>
      </c>
      <c r="O976" s="440">
        <f t="shared" si="945"/>
        <v>0.85699999999999998</v>
      </c>
      <c r="P976" s="440">
        <f t="shared" si="946"/>
        <v>0.90849999999999997</v>
      </c>
      <c r="Q976" s="442">
        <f t="shared" ref="Q976:Q977" si="948">AVERAGE(M976:P976)</f>
        <v>0.86990000000000012</v>
      </c>
      <c r="R976" s="442"/>
      <c r="S976" s="443">
        <f>IF(Q976&gt;=1,1,0)</f>
        <v>0</v>
      </c>
      <c r="T976" s="443">
        <f t="shared" si="924"/>
        <v>0</v>
      </c>
      <c r="U976" s="313" t="s">
        <v>60</v>
      </c>
      <c r="V976" s="299">
        <v>2020</v>
      </c>
      <c r="W976" s="300"/>
      <c r="X976" s="300"/>
      <c r="Y976" s="300"/>
      <c r="BG976" s="311">
        <f>IF(Q976&gt;=2,1,0)</f>
        <v>0</v>
      </c>
      <c r="BH976" s="311">
        <f t="shared" si="915"/>
        <v>0</v>
      </c>
    </row>
    <row r="977" spans="1:60" ht="17.45" customHeight="1" x14ac:dyDescent="0.25">
      <c r="A977" s="257">
        <f t="shared" si="916"/>
        <v>8</v>
      </c>
      <c r="B977" s="257">
        <f t="shared" si="917"/>
        <v>2020</v>
      </c>
      <c r="C977" s="435">
        <f t="shared" si="940"/>
        <v>44073</v>
      </c>
      <c r="D977" s="434"/>
      <c r="E977" s="436">
        <v>0.5847</v>
      </c>
      <c r="F977" s="437"/>
      <c r="G977" s="438">
        <v>0.68230000000000002</v>
      </c>
      <c r="H977" s="439"/>
      <c r="I977" s="434"/>
      <c r="J977" s="436">
        <v>0.59040000000000004</v>
      </c>
      <c r="K977" s="437"/>
      <c r="L977" s="436">
        <v>0.56810000000000005</v>
      </c>
      <c r="M977" s="440">
        <f t="shared" si="943"/>
        <v>0.5847</v>
      </c>
      <c r="N977" s="440">
        <f t="shared" si="944"/>
        <v>0.68230000000000002</v>
      </c>
      <c r="O977" s="440">
        <f t="shared" si="945"/>
        <v>0.59040000000000004</v>
      </c>
      <c r="P977" s="440">
        <f t="shared" si="946"/>
        <v>0.56810000000000005</v>
      </c>
      <c r="Q977" s="442">
        <f t="shared" si="948"/>
        <v>0.606375</v>
      </c>
      <c r="R977" s="442"/>
      <c r="S977" s="443">
        <f>IF(Q977&gt;=1,1,0)</f>
        <v>0</v>
      </c>
      <c r="T977" s="443">
        <f t="shared" si="924"/>
        <v>0</v>
      </c>
      <c r="U977" s="301" t="s">
        <v>35</v>
      </c>
      <c r="V977" s="301" t="s">
        <v>1</v>
      </c>
      <c r="W977" s="301" t="s">
        <v>2</v>
      </c>
      <c r="X977" s="301" t="s">
        <v>9</v>
      </c>
      <c r="Y977" s="301" t="s">
        <v>12</v>
      </c>
      <c r="BG977" s="311">
        <f>IF(Q977&gt;=2,1,0)</f>
        <v>0</v>
      </c>
      <c r="BH977" s="311">
        <f t="shared" si="915"/>
        <v>0</v>
      </c>
    </row>
    <row r="978" spans="1:60" ht="17.45" customHeight="1" thickBot="1" x14ac:dyDescent="0.3">
      <c r="A978" s="257">
        <f t="shared" si="916"/>
        <v>8</v>
      </c>
      <c r="B978" s="257">
        <f t="shared" si="917"/>
        <v>2020</v>
      </c>
      <c r="C978" s="116">
        <f t="shared" si="940"/>
        <v>44074</v>
      </c>
      <c r="D978" s="126">
        <v>0.61850000000000005</v>
      </c>
      <c r="E978" s="129"/>
      <c r="F978" s="130"/>
      <c r="G978" s="128"/>
      <c r="H978" s="127">
        <v>0.7056</v>
      </c>
      <c r="I978" s="126">
        <v>0.65959999999999996</v>
      </c>
      <c r="J978" s="129"/>
      <c r="K978" s="130">
        <v>0.69279999999999997</v>
      </c>
      <c r="L978" s="129"/>
      <c r="M978" s="306">
        <f t="shared" si="943"/>
        <v>0.61850000000000005</v>
      </c>
      <c r="N978" s="306">
        <f t="shared" si="944"/>
        <v>0.7056</v>
      </c>
      <c r="O978" s="306">
        <f t="shared" si="945"/>
        <v>0.65959999999999996</v>
      </c>
      <c r="P978" s="306">
        <f t="shared" si="946"/>
        <v>0.69279999999999997</v>
      </c>
      <c r="Q978" s="315"/>
      <c r="R978" s="308">
        <f t="shared" ref="R978:R982" si="949">AVERAGE(M978:P978)</f>
        <v>0.66912499999999997</v>
      </c>
      <c r="S978" s="312">
        <f t="shared" si="947"/>
        <v>0</v>
      </c>
      <c r="T978" s="266">
        <f t="shared" si="924"/>
        <v>0</v>
      </c>
      <c r="U978" s="302" t="s">
        <v>58</v>
      </c>
      <c r="V978" s="303">
        <f>AVERAGE(D948:E978)</f>
        <v>0.9396290322580646</v>
      </c>
      <c r="W978" s="303">
        <f>AVERAGE(F948:H978)</f>
        <v>0.9625111111111111</v>
      </c>
      <c r="X978" s="303">
        <f>AVERAGE(I948:J978)</f>
        <v>0.91809032258064516</v>
      </c>
      <c r="Y978" s="303">
        <f>AVERAGE(K948:L978)</f>
        <v>0.96564666666666665</v>
      </c>
      <c r="BG978" s="266">
        <f>IF(R978&gt;=2,1,0)</f>
        <v>0</v>
      </c>
      <c r="BH978" s="266">
        <f t="shared" si="915"/>
        <v>0</v>
      </c>
    </row>
    <row r="979" spans="1:60" ht="17.45" customHeight="1" x14ac:dyDescent="0.25">
      <c r="A979" s="257">
        <f t="shared" si="916"/>
        <v>9</v>
      </c>
      <c r="B979" s="257">
        <f t="shared" si="917"/>
        <v>2020</v>
      </c>
      <c r="C979" s="115">
        <f t="shared" si="940"/>
        <v>44075</v>
      </c>
      <c r="D979" s="122"/>
      <c r="E979" s="124">
        <v>0.73180000000000001</v>
      </c>
      <c r="F979" s="125"/>
      <c r="G979" s="123">
        <v>0.73280000000000001</v>
      </c>
      <c r="H979" s="121"/>
      <c r="I979" s="122"/>
      <c r="J979" s="124">
        <v>0.70920000000000005</v>
      </c>
      <c r="K979" s="125"/>
      <c r="L979" s="124">
        <v>0.77090000000000003</v>
      </c>
      <c r="M979" s="293">
        <f t="shared" ref="M979:M991" si="950">IFERROR(AVERAGE(D979:E979),"")</f>
        <v>0.73180000000000001</v>
      </c>
      <c r="N979" s="293">
        <f t="shared" ref="N979:N991" si="951">IFERROR(AVERAGE(F979:H979),"")</f>
        <v>0.73280000000000001</v>
      </c>
      <c r="O979" s="293">
        <f t="shared" ref="O979:O991" si="952">IFERROR(AVERAGE(I979:J979),"")</f>
        <v>0.70920000000000005</v>
      </c>
      <c r="P979" s="293">
        <f t="shared" ref="P979:P991" si="953">IFERROR(AVERAGE(K979:L979),"")</f>
        <v>0.77090000000000003</v>
      </c>
      <c r="R979" s="265">
        <f t="shared" si="949"/>
        <v>0.73617500000000002</v>
      </c>
      <c r="S979" s="266">
        <f t="shared" ref="S979:S989" si="954">IF(R979&gt;=1,1,0)</f>
        <v>0</v>
      </c>
      <c r="T979" s="266">
        <f t="shared" si="924"/>
        <v>0</v>
      </c>
      <c r="U979" s="302" t="s">
        <v>59</v>
      </c>
      <c r="V979" s="303">
        <f>MAX(D948:E978)</f>
        <v>1.4730000000000001</v>
      </c>
      <c r="W979" s="303">
        <f>MAX(F948:H978)</f>
        <v>1.569</v>
      </c>
      <c r="X979" s="303">
        <f>MAX(I948:J978)</f>
        <v>1.55</v>
      </c>
      <c r="Y979" s="303">
        <f>MAX(K948:L978)</f>
        <v>1.4550000000000001</v>
      </c>
      <c r="BG979" s="266">
        <f>IF(R979&gt;=2,1,0)</f>
        <v>0</v>
      </c>
      <c r="BH979" s="266">
        <f t="shared" si="915"/>
        <v>0</v>
      </c>
    </row>
    <row r="980" spans="1:60" ht="17.45" customHeight="1" thickBot="1" x14ac:dyDescent="0.3">
      <c r="A980" s="257">
        <f t="shared" si="916"/>
        <v>9</v>
      </c>
      <c r="B980" s="257">
        <f t="shared" si="917"/>
        <v>2020</v>
      </c>
      <c r="C980" s="48">
        <f t="shared" si="940"/>
        <v>44076</v>
      </c>
      <c r="D980" s="275">
        <v>0.80530000000000002</v>
      </c>
      <c r="E980" s="276"/>
      <c r="F980" s="278">
        <v>0.9173</v>
      </c>
      <c r="G980" s="277"/>
      <c r="H980" s="286">
        <v>0.80389999999999995</v>
      </c>
      <c r="I980" s="275">
        <v>0.82499999999999996</v>
      </c>
      <c r="J980" s="276"/>
      <c r="K980" s="278">
        <v>0.94620000000000004</v>
      </c>
      <c r="L980" s="276"/>
      <c r="M980" s="293">
        <f t="shared" si="950"/>
        <v>0.80530000000000002</v>
      </c>
      <c r="N980" s="293">
        <f t="shared" si="951"/>
        <v>0.86060000000000003</v>
      </c>
      <c r="O980" s="293">
        <f t="shared" si="952"/>
        <v>0.82499999999999996</v>
      </c>
      <c r="P980" s="293">
        <f t="shared" si="953"/>
        <v>0.94620000000000004</v>
      </c>
      <c r="R980" s="265">
        <f t="shared" si="949"/>
        <v>0.85927500000000001</v>
      </c>
      <c r="S980" s="266">
        <f t="shared" si="954"/>
        <v>0</v>
      </c>
      <c r="T980" s="266">
        <f t="shared" si="924"/>
        <v>0</v>
      </c>
      <c r="U980" s="304" t="s">
        <v>126</v>
      </c>
      <c r="V980" s="305">
        <f>COUNTIF(D948:E978,"&gt;=2.5")</f>
        <v>0</v>
      </c>
      <c r="W980" s="305">
        <f>COUNTIF(F948:H978,"&gt;=2.5")</f>
        <v>0</v>
      </c>
      <c r="X980" s="305">
        <f>COUNTIF(I948:J978,"&gt;=2.5")</f>
        <v>0</v>
      </c>
      <c r="Y980" s="305">
        <f>COUNTIF(K948:L978,"&gt;=2.5")</f>
        <v>0</v>
      </c>
      <c r="BG980" s="266">
        <f>IF(R980&gt;=2,1,0)</f>
        <v>0</v>
      </c>
      <c r="BH980" s="266">
        <f t="shared" si="915"/>
        <v>0</v>
      </c>
    </row>
    <row r="981" spans="1:60" ht="17.45" customHeight="1" thickBot="1" x14ac:dyDescent="0.3">
      <c r="A981" s="257">
        <f t="shared" si="916"/>
        <v>9</v>
      </c>
      <c r="B981" s="257">
        <f t="shared" si="917"/>
        <v>2020</v>
      </c>
      <c r="C981" s="8">
        <f t="shared" si="940"/>
        <v>44077</v>
      </c>
      <c r="D981" s="260"/>
      <c r="E981" s="261">
        <v>1.3779999999999999</v>
      </c>
      <c r="F981" s="263"/>
      <c r="G981" s="262">
        <v>1.5349999999999999</v>
      </c>
      <c r="H981" s="285"/>
      <c r="I981" s="260"/>
      <c r="J981" s="261">
        <v>1.298</v>
      </c>
      <c r="K981" s="263"/>
      <c r="L981" s="261">
        <v>1.365</v>
      </c>
      <c r="M981" s="293">
        <f t="shared" si="950"/>
        <v>1.3779999999999999</v>
      </c>
      <c r="N981" s="293">
        <f t="shared" si="951"/>
        <v>1.5349999999999999</v>
      </c>
      <c r="O981" s="293">
        <f t="shared" si="952"/>
        <v>1.298</v>
      </c>
      <c r="P981" s="293">
        <f t="shared" si="953"/>
        <v>1.365</v>
      </c>
      <c r="R981" s="265">
        <f t="shared" si="949"/>
        <v>1.3940000000000001</v>
      </c>
      <c r="S981" s="266">
        <f t="shared" si="954"/>
        <v>1</v>
      </c>
      <c r="T981" s="266">
        <f t="shared" si="924"/>
        <v>1</v>
      </c>
      <c r="Y981" s="136">
        <f>AVERAGE(V978:Y978)</f>
        <v>0.94646928315412193</v>
      </c>
      <c r="BG981" s="266">
        <f>IF(R981&gt;=2,1,0)</f>
        <v>0</v>
      </c>
      <c r="BH981" s="266">
        <f t="shared" si="915"/>
        <v>0</v>
      </c>
    </row>
    <row r="982" spans="1:60" ht="17.45" customHeight="1" x14ac:dyDescent="0.25">
      <c r="A982" s="257">
        <f t="shared" si="916"/>
        <v>9</v>
      </c>
      <c r="B982" s="257">
        <f t="shared" si="917"/>
        <v>2020</v>
      </c>
      <c r="C982" s="8">
        <f t="shared" si="940"/>
        <v>44078</v>
      </c>
      <c r="D982" s="260">
        <v>1.32</v>
      </c>
      <c r="E982" s="261"/>
      <c r="F982" s="263">
        <v>1.546</v>
      </c>
      <c r="G982" s="262"/>
      <c r="H982" s="285"/>
      <c r="I982" s="260">
        <v>1.6519999999999999</v>
      </c>
      <c r="J982" s="261"/>
      <c r="K982" s="263">
        <v>1.538</v>
      </c>
      <c r="L982" s="261"/>
      <c r="M982" s="293">
        <f t="shared" si="950"/>
        <v>1.32</v>
      </c>
      <c r="N982" s="293">
        <f t="shared" si="951"/>
        <v>1.546</v>
      </c>
      <c r="O982" s="293">
        <f t="shared" si="952"/>
        <v>1.6519999999999999</v>
      </c>
      <c r="P982" s="293">
        <f t="shared" si="953"/>
        <v>1.538</v>
      </c>
      <c r="R982" s="265">
        <f t="shared" si="949"/>
        <v>1.514</v>
      </c>
      <c r="S982" s="266">
        <f t="shared" si="954"/>
        <v>1</v>
      </c>
      <c r="T982" s="266">
        <f t="shared" si="924"/>
        <v>2</v>
      </c>
      <c r="BG982" s="266">
        <f>IF(R982&gt;=2,1,0)</f>
        <v>0</v>
      </c>
      <c r="BH982" s="266">
        <f t="shared" si="915"/>
        <v>0</v>
      </c>
    </row>
    <row r="983" spans="1:60" ht="17.45" customHeight="1" x14ac:dyDescent="0.25">
      <c r="A983" s="257">
        <f t="shared" si="916"/>
        <v>9</v>
      </c>
      <c r="B983" s="257">
        <f t="shared" si="917"/>
        <v>2020</v>
      </c>
      <c r="C983" s="435">
        <f t="shared" si="940"/>
        <v>44079</v>
      </c>
      <c r="D983" s="434"/>
      <c r="E983" s="436">
        <v>1.448</v>
      </c>
      <c r="F983" s="437"/>
      <c r="G983" s="438">
        <v>1.5620000000000001</v>
      </c>
      <c r="H983" s="439"/>
      <c r="I983" s="434"/>
      <c r="J983" s="436">
        <v>1.171</v>
      </c>
      <c r="K983" s="437"/>
      <c r="L983" s="436">
        <v>1.4359999999999999</v>
      </c>
      <c r="M983" s="440">
        <f t="shared" si="950"/>
        <v>1.448</v>
      </c>
      <c r="N983" s="440">
        <f t="shared" si="951"/>
        <v>1.5620000000000001</v>
      </c>
      <c r="O983" s="440">
        <f t="shared" si="952"/>
        <v>1.171</v>
      </c>
      <c r="P983" s="440">
        <f t="shared" si="953"/>
        <v>1.4359999999999999</v>
      </c>
      <c r="Q983" s="442">
        <f t="shared" ref="Q983:Q984" si="955">AVERAGE(M983:P983)</f>
        <v>1.40425</v>
      </c>
      <c r="R983" s="442"/>
      <c r="S983" s="443">
        <f>IF(Q983&gt;=1,1,0)</f>
        <v>1</v>
      </c>
      <c r="T983" s="443">
        <f t="shared" si="924"/>
        <v>3</v>
      </c>
      <c r="BG983" s="311">
        <f>IF(Q983&gt;=2,1,0)</f>
        <v>0</v>
      </c>
      <c r="BH983" s="311">
        <f t="shared" si="915"/>
        <v>0</v>
      </c>
    </row>
    <row r="984" spans="1:60" ht="17.45" customHeight="1" x14ac:dyDescent="0.25">
      <c r="A984" s="257">
        <f t="shared" si="916"/>
        <v>9</v>
      </c>
      <c r="B984" s="257">
        <f t="shared" si="917"/>
        <v>2020</v>
      </c>
      <c r="C984" s="435">
        <f t="shared" si="940"/>
        <v>44080</v>
      </c>
      <c r="D984" s="434">
        <v>1.2170000000000001</v>
      </c>
      <c r="E984" s="436"/>
      <c r="F984" s="437"/>
      <c r="G984" s="438"/>
      <c r="H984" s="439">
        <v>1.0089999999999999</v>
      </c>
      <c r="I984" s="434">
        <v>1.0429999999999999</v>
      </c>
      <c r="J984" s="436"/>
      <c r="K984" s="437">
        <v>1.0449999999999999</v>
      </c>
      <c r="L984" s="436"/>
      <c r="M984" s="440">
        <f t="shared" si="950"/>
        <v>1.2170000000000001</v>
      </c>
      <c r="N984" s="440">
        <f t="shared" si="951"/>
        <v>1.0089999999999999</v>
      </c>
      <c r="O984" s="440">
        <f t="shared" si="952"/>
        <v>1.0429999999999999</v>
      </c>
      <c r="P984" s="440">
        <f t="shared" si="953"/>
        <v>1.0449999999999999</v>
      </c>
      <c r="Q984" s="442">
        <f t="shared" si="955"/>
        <v>1.0785</v>
      </c>
      <c r="R984" s="442"/>
      <c r="S984" s="443">
        <f>IF(Q984&gt;=1,1,0)</f>
        <v>1</v>
      </c>
      <c r="T984" s="443">
        <f t="shared" si="924"/>
        <v>4</v>
      </c>
      <c r="BG984" s="311">
        <f>IF(Q984&gt;=2,1,0)</f>
        <v>0</v>
      </c>
      <c r="BH984" s="311">
        <f t="shared" si="915"/>
        <v>0</v>
      </c>
    </row>
    <row r="985" spans="1:60" ht="17.45" customHeight="1" x14ac:dyDescent="0.25">
      <c r="A985" s="257">
        <f t="shared" si="916"/>
        <v>9</v>
      </c>
      <c r="B985" s="257">
        <f t="shared" si="917"/>
        <v>2020</v>
      </c>
      <c r="C985" s="8">
        <f t="shared" si="940"/>
        <v>44081</v>
      </c>
      <c r="D985" s="260"/>
      <c r="E985" s="261">
        <v>0.84240000000000004</v>
      </c>
      <c r="F985" s="263"/>
      <c r="G985" s="262">
        <v>0.99970000000000003</v>
      </c>
      <c r="H985" s="285"/>
      <c r="I985" s="260"/>
      <c r="J985" s="261">
        <v>0.78900000000000003</v>
      </c>
      <c r="K985" s="263"/>
      <c r="L985" s="261">
        <v>0.89419999999999999</v>
      </c>
      <c r="M985" s="293">
        <f t="shared" si="950"/>
        <v>0.84240000000000004</v>
      </c>
      <c r="N985" s="293">
        <f t="shared" si="951"/>
        <v>0.99970000000000003</v>
      </c>
      <c r="O985" s="293">
        <f t="shared" si="952"/>
        <v>0.78900000000000003</v>
      </c>
      <c r="P985" s="293">
        <f t="shared" si="953"/>
        <v>0.89419999999999999</v>
      </c>
      <c r="R985" s="265">
        <f t="shared" ref="R985:R989" si="956">AVERAGE(M985:P985)</f>
        <v>0.88132500000000003</v>
      </c>
      <c r="S985" s="266">
        <f t="shared" si="954"/>
        <v>0</v>
      </c>
      <c r="T985" s="266">
        <f t="shared" si="924"/>
        <v>0</v>
      </c>
      <c r="U985" s="296"/>
      <c r="BG985" s="266">
        <f>IF(R985&gt;=2,1,0)</f>
        <v>0</v>
      </c>
      <c r="BH985" s="266">
        <f t="shared" si="915"/>
        <v>0</v>
      </c>
    </row>
    <row r="986" spans="1:60" ht="17.45" customHeight="1" x14ac:dyDescent="0.25">
      <c r="A986" s="257">
        <f t="shared" si="916"/>
        <v>9</v>
      </c>
      <c r="B986" s="257">
        <f t="shared" si="917"/>
        <v>2020</v>
      </c>
      <c r="C986" s="48">
        <f t="shared" si="940"/>
        <v>44082</v>
      </c>
      <c r="D986" s="275">
        <v>0.88119999999999998</v>
      </c>
      <c r="E986" s="276"/>
      <c r="F986" s="278">
        <v>0.81589999999999996</v>
      </c>
      <c r="G986" s="277"/>
      <c r="H986" s="286">
        <v>0.73150000000000004</v>
      </c>
      <c r="I986" s="275">
        <v>0.84599999999999997</v>
      </c>
      <c r="J986" s="276"/>
      <c r="K986" s="278">
        <v>0.83940000000000003</v>
      </c>
      <c r="L986" s="276"/>
      <c r="M986" s="293">
        <f t="shared" si="950"/>
        <v>0.88119999999999998</v>
      </c>
      <c r="N986" s="293">
        <f t="shared" si="951"/>
        <v>0.77370000000000005</v>
      </c>
      <c r="O986" s="293">
        <f t="shared" si="952"/>
        <v>0.84599999999999997</v>
      </c>
      <c r="P986" s="293">
        <f t="shared" si="953"/>
        <v>0.83940000000000003</v>
      </c>
      <c r="R986" s="265">
        <f t="shared" si="956"/>
        <v>0.83507500000000001</v>
      </c>
      <c r="S986" s="266">
        <f t="shared" si="954"/>
        <v>0</v>
      </c>
      <c r="T986" s="266">
        <f t="shared" si="924"/>
        <v>0</v>
      </c>
      <c r="BG986" s="266">
        <f>IF(R986&gt;=2,1,0)</f>
        <v>0</v>
      </c>
      <c r="BH986" s="266">
        <f t="shared" si="915"/>
        <v>0</v>
      </c>
    </row>
    <row r="987" spans="1:60" ht="17.45" customHeight="1" x14ac:dyDescent="0.25">
      <c r="A987" s="257">
        <f t="shared" si="916"/>
        <v>9</v>
      </c>
      <c r="B987" s="257">
        <f t="shared" si="917"/>
        <v>2020</v>
      </c>
      <c r="C987" s="8">
        <f t="shared" si="940"/>
        <v>44083</v>
      </c>
      <c r="D987" s="260"/>
      <c r="E987" s="261">
        <v>1.89</v>
      </c>
      <c r="F987" s="263"/>
      <c r="G987" s="262">
        <v>1.84</v>
      </c>
      <c r="H987" s="285"/>
      <c r="I987" s="260"/>
      <c r="J987" s="261">
        <v>1.861</v>
      </c>
      <c r="K987" s="263"/>
      <c r="L987" s="261">
        <v>2.0579999999999998</v>
      </c>
      <c r="M987" s="293">
        <f t="shared" si="950"/>
        <v>1.89</v>
      </c>
      <c r="N987" s="293">
        <f t="shared" si="951"/>
        <v>1.84</v>
      </c>
      <c r="O987" s="293">
        <f t="shared" si="952"/>
        <v>1.861</v>
      </c>
      <c r="P987" s="293">
        <f t="shared" si="953"/>
        <v>2.0579999999999998</v>
      </c>
      <c r="R987" s="265">
        <f t="shared" si="956"/>
        <v>1.91225</v>
      </c>
      <c r="S987" s="266">
        <f t="shared" si="954"/>
        <v>1</v>
      </c>
      <c r="T987" s="266">
        <f t="shared" si="924"/>
        <v>1</v>
      </c>
      <c r="U987" s="317" t="s">
        <v>100</v>
      </c>
      <c r="BG987" s="266">
        <f>IF(R987&gt;=2,1,0)</f>
        <v>0</v>
      </c>
      <c r="BH987" s="266">
        <f t="shared" si="915"/>
        <v>0</v>
      </c>
    </row>
    <row r="988" spans="1:60" ht="17.45" customHeight="1" x14ac:dyDescent="0.25">
      <c r="A988" s="257">
        <f t="shared" si="916"/>
        <v>9</v>
      </c>
      <c r="B988" s="257">
        <f t="shared" si="917"/>
        <v>2020</v>
      </c>
      <c r="C988" s="8">
        <f t="shared" si="940"/>
        <v>44084</v>
      </c>
      <c r="D988" s="260">
        <v>1.9490000000000001</v>
      </c>
      <c r="E988" s="261"/>
      <c r="F988" s="263">
        <v>2.282</v>
      </c>
      <c r="G988" s="262"/>
      <c r="H988" s="285"/>
      <c r="I988" s="260">
        <v>2.2709999999999999</v>
      </c>
      <c r="J988" s="261"/>
      <c r="K988" s="263">
        <v>2.0790000000000002</v>
      </c>
      <c r="L988" s="261"/>
      <c r="M988" s="293">
        <f t="shared" si="950"/>
        <v>1.9490000000000001</v>
      </c>
      <c r="N988" s="293">
        <f t="shared" si="951"/>
        <v>2.282</v>
      </c>
      <c r="O988" s="293">
        <f t="shared" si="952"/>
        <v>2.2709999999999999</v>
      </c>
      <c r="P988" s="293">
        <f t="shared" si="953"/>
        <v>2.0790000000000002</v>
      </c>
      <c r="R988" s="265">
        <f t="shared" si="956"/>
        <v>2.1452499999999999</v>
      </c>
      <c r="S988" s="266">
        <f t="shared" si="954"/>
        <v>1</v>
      </c>
      <c r="T988" s="266">
        <f t="shared" si="924"/>
        <v>2</v>
      </c>
      <c r="U988" s="317" t="s">
        <v>100</v>
      </c>
      <c r="BG988" s="266">
        <f>IF(R988&gt;=2,1,0)</f>
        <v>1</v>
      </c>
      <c r="BH988" s="266">
        <f t="shared" si="915"/>
        <v>1</v>
      </c>
    </row>
    <row r="989" spans="1:60" ht="17.45" customHeight="1" x14ac:dyDescent="0.25">
      <c r="A989" s="257">
        <f t="shared" si="916"/>
        <v>9</v>
      </c>
      <c r="B989" s="257">
        <f t="shared" si="917"/>
        <v>2020</v>
      </c>
      <c r="C989" s="8">
        <f t="shared" si="940"/>
        <v>44085</v>
      </c>
      <c r="D989" s="260"/>
      <c r="E989" s="261">
        <v>2.0030000000000001</v>
      </c>
      <c r="F989" s="263"/>
      <c r="G989" s="262">
        <v>2.0379999999999998</v>
      </c>
      <c r="H989" s="285"/>
      <c r="I989" s="260"/>
      <c r="J989" s="261">
        <v>2.1800000000000002</v>
      </c>
      <c r="K989" s="263"/>
      <c r="L989" s="261">
        <v>2.2120000000000002</v>
      </c>
      <c r="M989" s="293">
        <f t="shared" si="950"/>
        <v>2.0030000000000001</v>
      </c>
      <c r="N989" s="293">
        <f t="shared" si="951"/>
        <v>2.0379999999999998</v>
      </c>
      <c r="O989" s="293">
        <f t="shared" si="952"/>
        <v>2.1800000000000002</v>
      </c>
      <c r="P989" s="293">
        <f t="shared" si="953"/>
        <v>2.2120000000000002</v>
      </c>
      <c r="R989" s="265">
        <f t="shared" si="956"/>
        <v>2.10825</v>
      </c>
      <c r="S989" s="266">
        <f t="shared" si="954"/>
        <v>1</v>
      </c>
      <c r="T989" s="266">
        <f t="shared" si="924"/>
        <v>3</v>
      </c>
      <c r="U989" s="317" t="s">
        <v>100</v>
      </c>
      <c r="BG989" s="266">
        <f>IF(R989&gt;=2,1,0)</f>
        <v>1</v>
      </c>
      <c r="BH989" s="266">
        <f t="shared" si="915"/>
        <v>2</v>
      </c>
    </row>
    <row r="990" spans="1:60" ht="17.45" customHeight="1" x14ac:dyDescent="0.25">
      <c r="A990" s="257">
        <f t="shared" si="916"/>
        <v>9</v>
      </c>
      <c r="B990" s="257">
        <f t="shared" si="917"/>
        <v>2020</v>
      </c>
      <c r="C990" s="435">
        <f t="shared" si="940"/>
        <v>44086</v>
      </c>
      <c r="D990" s="434">
        <v>1.677</v>
      </c>
      <c r="E990" s="436"/>
      <c r="F990" s="437"/>
      <c r="G990" s="438"/>
      <c r="H990" s="439">
        <v>1.905</v>
      </c>
      <c r="I990" s="434">
        <v>1.647</v>
      </c>
      <c r="J990" s="436"/>
      <c r="K990" s="437">
        <v>1.958</v>
      </c>
      <c r="L990" s="436"/>
      <c r="M990" s="440">
        <f t="shared" si="950"/>
        <v>1.677</v>
      </c>
      <c r="N990" s="440">
        <f t="shared" si="951"/>
        <v>1.905</v>
      </c>
      <c r="O990" s="440">
        <f t="shared" si="952"/>
        <v>1.647</v>
      </c>
      <c r="P990" s="440">
        <f t="shared" si="953"/>
        <v>1.958</v>
      </c>
      <c r="Q990" s="442">
        <f t="shared" ref="Q990:Q991" si="957">AVERAGE(M990:P990)</f>
        <v>1.7967500000000001</v>
      </c>
      <c r="R990" s="442"/>
      <c r="S990" s="443">
        <f>IF(Q990&gt;=1,1,0)</f>
        <v>1</v>
      </c>
      <c r="T990" s="443">
        <f t="shared" si="924"/>
        <v>4</v>
      </c>
      <c r="BG990" s="311">
        <f>IF(Q990&gt;=2,1,0)</f>
        <v>0</v>
      </c>
      <c r="BH990" s="311">
        <f t="shared" si="915"/>
        <v>0</v>
      </c>
    </row>
    <row r="991" spans="1:60" ht="17.45" customHeight="1" x14ac:dyDescent="0.25">
      <c r="A991" s="257">
        <f t="shared" si="916"/>
        <v>9</v>
      </c>
      <c r="B991" s="257">
        <f t="shared" si="917"/>
        <v>2020</v>
      </c>
      <c r="C991" s="435">
        <f t="shared" si="940"/>
        <v>44087</v>
      </c>
      <c r="D991" s="434"/>
      <c r="E991" s="436">
        <v>1.49</v>
      </c>
      <c r="F991" s="437"/>
      <c r="G991" s="438">
        <v>1.84</v>
      </c>
      <c r="H991" s="439"/>
      <c r="I991" s="434"/>
      <c r="J991" s="436">
        <v>1.2889999999999999</v>
      </c>
      <c r="K991" s="437"/>
      <c r="L991" s="436">
        <v>1.4570000000000001</v>
      </c>
      <c r="M991" s="440">
        <f t="shared" si="950"/>
        <v>1.49</v>
      </c>
      <c r="N991" s="440">
        <f t="shared" si="951"/>
        <v>1.84</v>
      </c>
      <c r="O991" s="440">
        <f t="shared" si="952"/>
        <v>1.2889999999999999</v>
      </c>
      <c r="P991" s="440">
        <f t="shared" si="953"/>
        <v>1.4570000000000001</v>
      </c>
      <c r="Q991" s="442">
        <f t="shared" si="957"/>
        <v>1.5189999999999999</v>
      </c>
      <c r="R991" s="442"/>
      <c r="S991" s="443">
        <f>IF(Q991&gt;=1,1,0)</f>
        <v>1</v>
      </c>
      <c r="T991" s="443">
        <f t="shared" si="924"/>
        <v>5</v>
      </c>
      <c r="BG991" s="311">
        <f>IF(Q991&gt;=2,1,0)</f>
        <v>0</v>
      </c>
      <c r="BH991" s="311">
        <f t="shared" si="915"/>
        <v>0</v>
      </c>
    </row>
    <row r="992" spans="1:60" ht="17.45" customHeight="1" x14ac:dyDescent="0.25">
      <c r="A992" s="257">
        <f t="shared" si="916"/>
        <v>9</v>
      </c>
      <c r="B992" s="257">
        <f t="shared" si="917"/>
        <v>2020</v>
      </c>
      <c r="C992" s="48">
        <f t="shared" si="940"/>
        <v>44088</v>
      </c>
      <c r="D992" s="275">
        <v>1.85</v>
      </c>
      <c r="E992" s="276"/>
      <c r="F992" s="278">
        <v>1.91</v>
      </c>
      <c r="G992" s="277"/>
      <c r="H992" s="286">
        <v>1.8380000000000001</v>
      </c>
      <c r="I992" s="275">
        <v>1.9630000000000001</v>
      </c>
      <c r="J992" s="276"/>
      <c r="K992" s="278">
        <v>1.9430000000000001</v>
      </c>
      <c r="L992" s="276"/>
      <c r="M992" s="293">
        <f t="shared" ref="M992:M993" si="958">IFERROR(AVERAGE(D992:E992),"")</f>
        <v>1.85</v>
      </c>
      <c r="N992" s="293">
        <f t="shared" ref="N992:N993" si="959">IFERROR(AVERAGE(F992:H992),"")</f>
        <v>1.8740000000000001</v>
      </c>
      <c r="O992" s="293">
        <f t="shared" ref="O992:O993" si="960">IFERROR(AVERAGE(I992:J992),"")</f>
        <v>1.9630000000000001</v>
      </c>
      <c r="P992" s="293">
        <f t="shared" ref="P992:P993" si="961">IFERROR(AVERAGE(K992:L992),"")</f>
        <v>1.9430000000000001</v>
      </c>
      <c r="R992" s="265">
        <f t="shared" ref="R992:R993" si="962">AVERAGE(M992:P992)</f>
        <v>1.9075000000000002</v>
      </c>
      <c r="S992" s="266">
        <f t="shared" ref="S992:S993" si="963">IF(R992&gt;=1,1,0)</f>
        <v>1</v>
      </c>
      <c r="T992" s="266">
        <f t="shared" si="924"/>
        <v>6</v>
      </c>
      <c r="BG992" s="266">
        <f>IF(R992&gt;=2,1,0)</f>
        <v>0</v>
      </c>
      <c r="BH992" s="266">
        <f t="shared" si="915"/>
        <v>0</v>
      </c>
    </row>
    <row r="993" spans="1:60" ht="17.45" customHeight="1" x14ac:dyDescent="0.25">
      <c r="A993" s="257">
        <f t="shared" si="916"/>
        <v>9</v>
      </c>
      <c r="B993" s="257">
        <f t="shared" si="917"/>
        <v>2020</v>
      </c>
      <c r="C993" s="8">
        <f t="shared" si="940"/>
        <v>44089</v>
      </c>
      <c r="D993" s="260"/>
      <c r="E993" s="261">
        <v>1.4650000000000001</v>
      </c>
      <c r="F993" s="263"/>
      <c r="G993" s="262">
        <v>1.389</v>
      </c>
      <c r="H993" s="285"/>
      <c r="I993" s="260"/>
      <c r="J993" s="261">
        <v>1.5389999999999999</v>
      </c>
      <c r="K993" s="263"/>
      <c r="L993" s="261">
        <v>1.536</v>
      </c>
      <c r="M993" s="293">
        <f t="shared" si="958"/>
        <v>1.4650000000000001</v>
      </c>
      <c r="N993" s="293">
        <f t="shared" si="959"/>
        <v>1.389</v>
      </c>
      <c r="O993" s="293">
        <f t="shared" si="960"/>
        <v>1.5389999999999999</v>
      </c>
      <c r="P993" s="293">
        <f t="shared" si="961"/>
        <v>1.536</v>
      </c>
      <c r="R993" s="265">
        <f t="shared" si="962"/>
        <v>1.4822500000000001</v>
      </c>
      <c r="S993" s="266">
        <f t="shared" si="963"/>
        <v>1</v>
      </c>
      <c r="T993" s="266">
        <f t="shared" si="924"/>
        <v>7</v>
      </c>
      <c r="BG993" s="266">
        <f>IF(R993&gt;=2,1,0)</f>
        <v>0</v>
      </c>
      <c r="BH993" s="266">
        <f t="shared" si="915"/>
        <v>0</v>
      </c>
    </row>
    <row r="994" spans="1:60" ht="17.45" customHeight="1" x14ac:dyDescent="0.25">
      <c r="A994" s="257">
        <f t="shared" si="916"/>
        <v>9</v>
      </c>
      <c r="B994" s="257">
        <f t="shared" si="917"/>
        <v>2020</v>
      </c>
      <c r="C994" s="8">
        <f t="shared" si="940"/>
        <v>44090</v>
      </c>
      <c r="D994" s="260">
        <v>1.4330000000000001</v>
      </c>
      <c r="E994" s="261"/>
      <c r="F994" s="263">
        <v>1.3680000000000001</v>
      </c>
      <c r="G994" s="262"/>
      <c r="H994" s="285"/>
      <c r="I994" s="260">
        <v>1.3420000000000001</v>
      </c>
      <c r="J994" s="261"/>
      <c r="K994" s="263">
        <v>1.5129999999999999</v>
      </c>
      <c r="L994" s="261"/>
      <c r="M994" s="293">
        <f t="shared" ref="M994" si="964">IFERROR(AVERAGE(D994:E994),"")</f>
        <v>1.4330000000000001</v>
      </c>
      <c r="N994" s="293">
        <f t="shared" ref="N994" si="965">IFERROR(AVERAGE(F994:H994),"")</f>
        <v>1.3680000000000001</v>
      </c>
      <c r="O994" s="293">
        <f t="shared" ref="O994" si="966">IFERROR(AVERAGE(I994:J994),"")</f>
        <v>1.3420000000000001</v>
      </c>
      <c r="P994" s="293">
        <f t="shared" ref="P994" si="967">IFERROR(AVERAGE(K994:L994),"")</f>
        <v>1.5129999999999999</v>
      </c>
      <c r="R994" s="265">
        <f t="shared" ref="R994" si="968">AVERAGE(M994:P994)</f>
        <v>1.4140000000000001</v>
      </c>
      <c r="S994" s="266">
        <f t="shared" ref="S994" si="969">IF(R994&gt;=1,1,0)</f>
        <v>1</v>
      </c>
      <c r="T994" s="266">
        <f t="shared" si="924"/>
        <v>8</v>
      </c>
      <c r="BG994" s="266">
        <f>IF(R994&gt;=2,1,0)</f>
        <v>0</v>
      </c>
      <c r="BH994" s="266">
        <f t="shared" si="915"/>
        <v>0</v>
      </c>
    </row>
    <row r="995" spans="1:60" ht="17.45" customHeight="1" x14ac:dyDescent="0.25">
      <c r="A995" s="257">
        <f t="shared" si="916"/>
        <v>9</v>
      </c>
      <c r="B995" s="257">
        <f t="shared" si="917"/>
        <v>2020</v>
      </c>
      <c r="C995" s="8">
        <f t="shared" si="940"/>
        <v>44091</v>
      </c>
      <c r="D995" s="260"/>
      <c r="E995" s="261">
        <v>1.349</v>
      </c>
      <c r="F995" s="263"/>
      <c r="G995" s="262">
        <v>1.44</v>
      </c>
      <c r="H995" s="285"/>
      <c r="I995" s="260"/>
      <c r="J995" s="261">
        <v>1.379</v>
      </c>
      <c r="K995" s="263"/>
      <c r="L995" s="261">
        <v>1.5469999999999999</v>
      </c>
      <c r="M995" s="293">
        <f t="shared" ref="M995:M997" si="970">IFERROR(AVERAGE(D995:E995),"")</f>
        <v>1.349</v>
      </c>
      <c r="N995" s="293">
        <f t="shared" ref="N995:N997" si="971">IFERROR(AVERAGE(F995:H995),"")</f>
        <v>1.44</v>
      </c>
      <c r="O995" s="293">
        <f t="shared" ref="O995:O997" si="972">IFERROR(AVERAGE(I995:J995),"")</f>
        <v>1.379</v>
      </c>
      <c r="P995" s="293">
        <f t="shared" ref="P995:P997" si="973">IFERROR(AVERAGE(K995:L995),"")</f>
        <v>1.5469999999999999</v>
      </c>
      <c r="R995" s="265">
        <f t="shared" ref="R995:R996" si="974">AVERAGE(M995:P995)</f>
        <v>1.4287499999999997</v>
      </c>
      <c r="S995" s="266">
        <f t="shared" ref="S995:S996" si="975">IF(R995&gt;=1,1,0)</f>
        <v>1</v>
      </c>
      <c r="T995" s="266">
        <f t="shared" ref="T995:T998" si="976">IF(S995=0,0,S995+T994)</f>
        <v>9</v>
      </c>
      <c r="BG995" s="266">
        <f>IF(R995&gt;=2,1,0)</f>
        <v>0</v>
      </c>
      <c r="BH995" s="266">
        <f t="shared" si="915"/>
        <v>0</v>
      </c>
    </row>
    <row r="996" spans="1:60" ht="17.45" customHeight="1" x14ac:dyDescent="0.25">
      <c r="A996" s="257">
        <f t="shared" si="916"/>
        <v>9</v>
      </c>
      <c r="B996" s="257">
        <f t="shared" si="917"/>
        <v>2020</v>
      </c>
      <c r="C996" s="8">
        <f t="shared" si="940"/>
        <v>44092</v>
      </c>
      <c r="D996" s="260">
        <v>1.6890000000000001</v>
      </c>
      <c r="E996" s="261"/>
      <c r="F996" s="263"/>
      <c r="G996" s="262"/>
      <c r="H996" s="285">
        <v>1.6819999999999999</v>
      </c>
      <c r="I996" s="260">
        <v>1.667</v>
      </c>
      <c r="J996" s="261"/>
      <c r="K996" s="263">
        <v>1.877</v>
      </c>
      <c r="L996" s="261"/>
      <c r="M996" s="293">
        <f t="shared" si="970"/>
        <v>1.6890000000000001</v>
      </c>
      <c r="N996" s="293">
        <f t="shared" si="971"/>
        <v>1.6819999999999999</v>
      </c>
      <c r="O996" s="293">
        <f t="shared" si="972"/>
        <v>1.667</v>
      </c>
      <c r="P996" s="293">
        <f t="shared" si="973"/>
        <v>1.877</v>
      </c>
      <c r="R996" s="265">
        <f t="shared" si="974"/>
        <v>1.72875</v>
      </c>
      <c r="S996" s="266">
        <f t="shared" si="975"/>
        <v>1</v>
      </c>
      <c r="T996" s="266">
        <f t="shared" si="976"/>
        <v>10</v>
      </c>
      <c r="BG996" s="266">
        <f>IF(R996&gt;=2,1,0)</f>
        <v>0</v>
      </c>
      <c r="BH996" s="266">
        <f t="shared" si="915"/>
        <v>0</v>
      </c>
    </row>
    <row r="997" spans="1:60" ht="17.45" customHeight="1" x14ac:dyDescent="0.25">
      <c r="A997" s="257">
        <f t="shared" si="916"/>
        <v>9</v>
      </c>
      <c r="B997" s="257">
        <f t="shared" si="917"/>
        <v>2020</v>
      </c>
      <c r="C997" s="435">
        <f t="shared" si="940"/>
        <v>44093</v>
      </c>
      <c r="D997" s="434"/>
      <c r="E997" s="436">
        <v>1.0229999999999999</v>
      </c>
      <c r="F997" s="437"/>
      <c r="G997" s="438">
        <v>0.89419999999999999</v>
      </c>
      <c r="H997" s="439"/>
      <c r="I997" s="434"/>
      <c r="J997" s="436">
        <v>0.90669999999999995</v>
      </c>
      <c r="K997" s="437"/>
      <c r="L997" s="436">
        <v>1.2010000000000001</v>
      </c>
      <c r="M997" s="440">
        <f t="shared" si="970"/>
        <v>1.0229999999999999</v>
      </c>
      <c r="N997" s="440">
        <f t="shared" si="971"/>
        <v>0.89419999999999999</v>
      </c>
      <c r="O997" s="440">
        <f t="shared" si="972"/>
        <v>0.90669999999999995</v>
      </c>
      <c r="P997" s="440">
        <f t="shared" si="973"/>
        <v>1.2010000000000001</v>
      </c>
      <c r="Q997" s="442">
        <f t="shared" ref="Q997:Q998" si="977">AVERAGE(M997:P997)</f>
        <v>1.0062249999999999</v>
      </c>
      <c r="R997" s="442"/>
      <c r="S997" s="443">
        <f>IF(Q997&gt;=1,1,0)</f>
        <v>1</v>
      </c>
      <c r="T997" s="443">
        <f t="shared" si="976"/>
        <v>11</v>
      </c>
      <c r="BG997" s="311">
        <f>IF(Q997&gt;=2,1,0)</f>
        <v>0</v>
      </c>
      <c r="BH997" s="311">
        <f t="shared" si="915"/>
        <v>0</v>
      </c>
    </row>
    <row r="998" spans="1:60" ht="17.45" customHeight="1" x14ac:dyDescent="0.25">
      <c r="A998" s="257">
        <f t="shared" si="916"/>
        <v>9</v>
      </c>
      <c r="B998" s="257">
        <f t="shared" si="917"/>
        <v>2020</v>
      </c>
      <c r="C998" s="435">
        <f t="shared" si="940"/>
        <v>44094</v>
      </c>
      <c r="D998" s="434">
        <v>0.85660000000000003</v>
      </c>
      <c r="E998" s="436"/>
      <c r="F998" s="437">
        <v>0.74109999999999998</v>
      </c>
      <c r="G998" s="438"/>
      <c r="H998" s="439">
        <v>0.70199999999999996</v>
      </c>
      <c r="I998" s="434">
        <v>0.68640000000000001</v>
      </c>
      <c r="J998" s="436"/>
      <c r="K998" s="437">
        <v>0.79200000000000004</v>
      </c>
      <c r="L998" s="436"/>
      <c r="M998" s="440">
        <f t="shared" ref="M998:M1002" si="978">IFERROR(AVERAGE(D998:E998),"")</f>
        <v>0.85660000000000003</v>
      </c>
      <c r="N998" s="440">
        <f t="shared" ref="N998:N1002" si="979">IFERROR(AVERAGE(F998:H998),"")</f>
        <v>0.72154999999999991</v>
      </c>
      <c r="O998" s="440">
        <f t="shared" ref="O998:O1002" si="980">IFERROR(AVERAGE(I998:J998),"")</f>
        <v>0.68640000000000001</v>
      </c>
      <c r="P998" s="440">
        <f t="shared" ref="P998:P1002" si="981">IFERROR(AVERAGE(K998:L998),"")</f>
        <v>0.79200000000000004</v>
      </c>
      <c r="Q998" s="442">
        <f t="shared" si="977"/>
        <v>0.76413749999999991</v>
      </c>
      <c r="R998" s="442"/>
      <c r="S998" s="443">
        <f>IF(Q998&gt;=1,1,0)</f>
        <v>0</v>
      </c>
      <c r="T998" s="443">
        <f t="shared" si="976"/>
        <v>0</v>
      </c>
      <c r="BG998" s="311">
        <f>IF(Q998&gt;=2,1,0)</f>
        <v>0</v>
      </c>
      <c r="BH998" s="311">
        <f t="shared" si="915"/>
        <v>0</v>
      </c>
    </row>
    <row r="999" spans="1:60" ht="17.45" customHeight="1" x14ac:dyDescent="0.25">
      <c r="A999" s="257">
        <f t="shared" si="916"/>
        <v>9</v>
      </c>
      <c r="B999" s="257">
        <f t="shared" si="917"/>
        <v>2020</v>
      </c>
      <c r="C999" s="8">
        <f t="shared" si="940"/>
        <v>44095</v>
      </c>
      <c r="D999" s="260"/>
      <c r="E999" s="261">
        <v>0.71609999999999996</v>
      </c>
      <c r="F999" s="263"/>
      <c r="G999" s="262">
        <v>0.7288</v>
      </c>
      <c r="H999" s="285"/>
      <c r="I999" s="260"/>
      <c r="J999" s="261">
        <v>0.7702</v>
      </c>
      <c r="K999" s="263"/>
      <c r="L999" s="261">
        <v>0.78269999999999995</v>
      </c>
      <c r="M999" s="293">
        <f t="shared" si="978"/>
        <v>0.71609999999999996</v>
      </c>
      <c r="N999" s="293">
        <f t="shared" si="979"/>
        <v>0.7288</v>
      </c>
      <c r="O999" s="293">
        <f t="shared" si="980"/>
        <v>0.7702</v>
      </c>
      <c r="P999" s="293">
        <f t="shared" si="981"/>
        <v>0.78269999999999995</v>
      </c>
      <c r="R999" s="265">
        <f t="shared" ref="R999:R1002" si="982">AVERAGE(M999:P999)</f>
        <v>0.74944999999999995</v>
      </c>
      <c r="S999" s="266">
        <f t="shared" ref="S999:S1002" si="983">IF(R999&gt;=1,1,0)</f>
        <v>0</v>
      </c>
      <c r="T999" s="266">
        <f t="shared" ref="T999:T1002" si="984">IF(S999=0,0,S999+T998)</f>
        <v>0</v>
      </c>
      <c r="BG999" s="266">
        <f>IF(R999&gt;=2,1,0)</f>
        <v>0</v>
      </c>
      <c r="BH999" s="266">
        <f t="shared" si="915"/>
        <v>0</v>
      </c>
    </row>
    <row r="1000" spans="1:60" ht="17.45" customHeight="1" x14ac:dyDescent="0.25">
      <c r="A1000" s="257">
        <f t="shared" si="916"/>
        <v>9</v>
      </c>
      <c r="B1000" s="257">
        <f t="shared" si="917"/>
        <v>2020</v>
      </c>
      <c r="C1000" s="8">
        <f t="shared" si="940"/>
        <v>44096</v>
      </c>
      <c r="D1000" s="260">
        <v>1.1339999999999999</v>
      </c>
      <c r="E1000" s="261"/>
      <c r="F1000" s="263">
        <v>1.347</v>
      </c>
      <c r="G1000" s="262"/>
      <c r="H1000" s="285"/>
      <c r="I1000" s="260">
        <v>1.1200000000000001</v>
      </c>
      <c r="J1000" s="261"/>
      <c r="K1000" s="263">
        <v>1.212</v>
      </c>
      <c r="L1000" s="261"/>
      <c r="M1000" s="293">
        <f t="shared" si="978"/>
        <v>1.1339999999999999</v>
      </c>
      <c r="N1000" s="293">
        <f t="shared" si="979"/>
        <v>1.347</v>
      </c>
      <c r="O1000" s="293">
        <f t="shared" si="980"/>
        <v>1.1200000000000001</v>
      </c>
      <c r="P1000" s="293">
        <f t="shared" si="981"/>
        <v>1.212</v>
      </c>
      <c r="R1000" s="265">
        <f t="shared" si="982"/>
        <v>1.2032499999999999</v>
      </c>
      <c r="S1000" s="266">
        <f t="shared" si="983"/>
        <v>1</v>
      </c>
      <c r="T1000" s="266">
        <f t="shared" si="984"/>
        <v>1</v>
      </c>
      <c r="BG1000" s="266">
        <f>IF(R1000&gt;=2,1,0)</f>
        <v>0</v>
      </c>
      <c r="BH1000" s="266">
        <f t="shared" si="915"/>
        <v>0</v>
      </c>
    </row>
    <row r="1001" spans="1:60" ht="17.45" customHeight="1" x14ac:dyDescent="0.25">
      <c r="A1001" s="257">
        <f t="shared" si="916"/>
        <v>9</v>
      </c>
      <c r="B1001" s="257">
        <f t="shared" si="917"/>
        <v>2020</v>
      </c>
      <c r="C1001" s="8">
        <f t="shared" si="940"/>
        <v>44097</v>
      </c>
      <c r="D1001" s="260"/>
      <c r="E1001" s="261">
        <v>1.47</v>
      </c>
      <c r="F1001" s="263"/>
      <c r="G1001" s="262">
        <v>1.4650000000000001</v>
      </c>
      <c r="H1001" s="285"/>
      <c r="I1001" s="260"/>
      <c r="J1001" s="261">
        <v>1.417</v>
      </c>
      <c r="K1001" s="263"/>
      <c r="L1001" s="261">
        <v>1.29</v>
      </c>
      <c r="M1001" s="293">
        <f t="shared" si="978"/>
        <v>1.47</v>
      </c>
      <c r="N1001" s="293">
        <f t="shared" si="979"/>
        <v>1.4650000000000001</v>
      </c>
      <c r="O1001" s="293">
        <f t="shared" si="980"/>
        <v>1.417</v>
      </c>
      <c r="P1001" s="293">
        <f t="shared" si="981"/>
        <v>1.29</v>
      </c>
      <c r="R1001" s="265">
        <f t="shared" si="982"/>
        <v>1.4105000000000001</v>
      </c>
      <c r="S1001" s="266">
        <f t="shared" si="983"/>
        <v>1</v>
      </c>
      <c r="T1001" s="266">
        <f t="shared" si="984"/>
        <v>2</v>
      </c>
      <c r="V1001" s="296">
        <f>AVERAGE(D795:L978)</f>
        <v>0.75040196078431431</v>
      </c>
      <c r="W1001" s="318">
        <f>COUNTA(D795:L978)</f>
        <v>765</v>
      </c>
      <c r="X1001" s="318">
        <f>COUNTIF(D795:L978,"&gt;=1")</f>
        <v>152</v>
      </c>
      <c r="Y1001" s="318">
        <f>COUNTIF(D795:L978,"&gt;=2")</f>
        <v>5</v>
      </c>
      <c r="BG1001" s="266">
        <f>IF(R1001&gt;=2,1,0)</f>
        <v>0</v>
      </c>
      <c r="BH1001" s="266">
        <f t="shared" si="915"/>
        <v>0</v>
      </c>
    </row>
    <row r="1002" spans="1:60" ht="17.45" customHeight="1" x14ac:dyDescent="0.25">
      <c r="A1002" s="257">
        <f t="shared" si="916"/>
        <v>9</v>
      </c>
      <c r="B1002" s="257">
        <f t="shared" si="917"/>
        <v>2020</v>
      </c>
      <c r="C1002" s="8">
        <f t="shared" si="940"/>
        <v>44098</v>
      </c>
      <c r="D1002" s="260">
        <v>1.45</v>
      </c>
      <c r="E1002" s="261"/>
      <c r="F1002" s="263"/>
      <c r="G1002" s="262"/>
      <c r="H1002" s="285">
        <v>1.228</v>
      </c>
      <c r="I1002" s="260">
        <v>1.5009999999999999</v>
      </c>
      <c r="J1002" s="261"/>
      <c r="K1002" s="263">
        <v>1.5269999999999999</v>
      </c>
      <c r="L1002" s="261"/>
      <c r="M1002" s="293">
        <f t="shared" si="978"/>
        <v>1.45</v>
      </c>
      <c r="N1002" s="293">
        <f t="shared" si="979"/>
        <v>1.228</v>
      </c>
      <c r="O1002" s="293">
        <f t="shared" si="980"/>
        <v>1.5009999999999999</v>
      </c>
      <c r="P1002" s="293">
        <f t="shared" si="981"/>
        <v>1.5269999999999999</v>
      </c>
      <c r="R1002" s="265">
        <f t="shared" si="982"/>
        <v>1.4265000000000001</v>
      </c>
      <c r="S1002" s="266">
        <f t="shared" si="983"/>
        <v>1</v>
      </c>
      <c r="T1002" s="266">
        <f t="shared" si="984"/>
        <v>3</v>
      </c>
      <c r="V1002" s="296">
        <f>AVERAGE(D979:L1008)</f>
        <v>1.3200904</v>
      </c>
      <c r="W1002" s="318">
        <f>COUNTA(D979:L1008)</f>
        <v>125</v>
      </c>
      <c r="X1002" s="318">
        <f>COUNTIF(D979:L1008,"&gt;=1")</f>
        <v>87</v>
      </c>
      <c r="Y1002" s="318">
        <f>COUNTIF(D979:L1008,"&gt;=2")</f>
        <v>8</v>
      </c>
      <c r="BG1002" s="266">
        <f>IF(R1002&gt;=2,1,0)</f>
        <v>0</v>
      </c>
      <c r="BH1002" s="266">
        <f t="shared" si="915"/>
        <v>0</v>
      </c>
    </row>
    <row r="1003" spans="1:60" ht="17.45" customHeight="1" x14ac:dyDescent="0.25">
      <c r="A1003" s="257">
        <f t="shared" si="916"/>
        <v>9</v>
      </c>
      <c r="B1003" s="257">
        <f t="shared" si="917"/>
        <v>2020</v>
      </c>
      <c r="C1003" s="8">
        <f t="shared" si="940"/>
        <v>44099</v>
      </c>
      <c r="D1003" s="252"/>
      <c r="E1003" s="253">
        <v>1.3260000000000001</v>
      </c>
      <c r="F1003" s="255"/>
      <c r="G1003" s="254">
        <v>1.3520000000000001</v>
      </c>
      <c r="H1003" s="114"/>
      <c r="I1003" s="252"/>
      <c r="J1003" s="253">
        <v>1.4730000000000001</v>
      </c>
      <c r="K1003" s="255"/>
      <c r="L1003" s="253">
        <v>1.385</v>
      </c>
      <c r="M1003" s="293">
        <f t="shared" ref="M1003:M1004" si="985">IFERROR(AVERAGE(D1003:E1003),"")</f>
        <v>1.3260000000000001</v>
      </c>
      <c r="N1003" s="293">
        <f t="shared" ref="N1003:N1004" si="986">IFERROR(AVERAGE(F1003:H1003),"")</f>
        <v>1.3520000000000001</v>
      </c>
      <c r="O1003" s="293">
        <f t="shared" ref="O1003:O1004" si="987">IFERROR(AVERAGE(I1003:J1003),"")</f>
        <v>1.4730000000000001</v>
      </c>
      <c r="P1003" s="293">
        <f t="shared" ref="P1003:P1004" si="988">IFERROR(AVERAGE(K1003:L1003),"")</f>
        <v>1.385</v>
      </c>
      <c r="R1003" s="265">
        <f t="shared" ref="R1003" si="989">AVERAGE(M1003:P1003)</f>
        <v>1.3839999999999999</v>
      </c>
      <c r="S1003" s="266">
        <f t="shared" ref="S1003" si="990">IF(R1003&gt;=1,1,0)</f>
        <v>1</v>
      </c>
      <c r="T1003" s="266">
        <f t="shared" ref="T1003:T1005" si="991">IF(S1003=0,0,S1003+T1002)</f>
        <v>4</v>
      </c>
      <c r="V1003" s="296">
        <f>AVERAGE(D1009:L1014)</f>
        <v>1.8130800000000002</v>
      </c>
      <c r="W1003" s="318">
        <f>COUNTA(D1009:L1014)</f>
        <v>25</v>
      </c>
      <c r="X1003" s="318">
        <f>COUNTIF(D1009:L1014,"&gt;=1")</f>
        <v>25</v>
      </c>
      <c r="Y1003" s="318">
        <f>COUNTIF(D1009:L1014,"&gt;=2")</f>
        <v>6</v>
      </c>
      <c r="BG1003" s="266">
        <f>IF(R1003&gt;=2,1,0)</f>
        <v>0</v>
      </c>
      <c r="BH1003" s="266">
        <f t="shared" si="915"/>
        <v>0</v>
      </c>
    </row>
    <row r="1004" spans="1:60" ht="17.45" customHeight="1" x14ac:dyDescent="0.25">
      <c r="A1004" s="257">
        <f t="shared" si="916"/>
        <v>9</v>
      </c>
      <c r="B1004" s="257">
        <f t="shared" si="917"/>
        <v>2020</v>
      </c>
      <c r="C1004" s="435">
        <f t="shared" si="940"/>
        <v>44100</v>
      </c>
      <c r="D1004" s="448">
        <v>0.76839999999999997</v>
      </c>
      <c r="E1004" s="449"/>
      <c r="F1004" s="451">
        <v>0.80389999999999995</v>
      </c>
      <c r="G1004" s="450"/>
      <c r="H1004" s="452">
        <v>0.7611</v>
      </c>
      <c r="I1004" s="448">
        <v>0.88280000000000003</v>
      </c>
      <c r="J1004" s="449"/>
      <c r="K1004" s="451">
        <v>0.89159999999999995</v>
      </c>
      <c r="L1004" s="449"/>
      <c r="M1004" s="440">
        <f t="shared" si="985"/>
        <v>0.76839999999999997</v>
      </c>
      <c r="N1004" s="440">
        <f t="shared" si="986"/>
        <v>0.78249999999999997</v>
      </c>
      <c r="O1004" s="440">
        <f t="shared" si="987"/>
        <v>0.88280000000000003</v>
      </c>
      <c r="P1004" s="440">
        <f t="shared" si="988"/>
        <v>0.89159999999999995</v>
      </c>
      <c r="Q1004" s="442">
        <f t="shared" ref="Q1004:Q1005" si="992">AVERAGE(M1004:P1004)</f>
        <v>0.83132499999999998</v>
      </c>
      <c r="R1004" s="442"/>
      <c r="S1004" s="443">
        <f>IF(Q1004&gt;=1,1,0)</f>
        <v>0</v>
      </c>
      <c r="T1004" s="443">
        <f t="shared" si="991"/>
        <v>0</v>
      </c>
      <c r="BG1004" s="311">
        <f>IF(Q1004&gt;=2,1,0)</f>
        <v>0</v>
      </c>
      <c r="BH1004" s="311">
        <f t="shared" si="915"/>
        <v>0</v>
      </c>
    </row>
    <row r="1005" spans="1:60" ht="17.45" customHeight="1" x14ac:dyDescent="0.25">
      <c r="A1005" s="257">
        <f t="shared" si="916"/>
        <v>9</v>
      </c>
      <c r="B1005" s="257">
        <f t="shared" si="917"/>
        <v>2020</v>
      </c>
      <c r="C1005" s="435">
        <f t="shared" si="940"/>
        <v>44101</v>
      </c>
      <c r="D1005" s="448"/>
      <c r="E1005" s="449">
        <v>0.79169999999999996</v>
      </c>
      <c r="F1005" s="451"/>
      <c r="G1005" s="450">
        <v>0.68300000000000005</v>
      </c>
      <c r="H1005" s="452"/>
      <c r="I1005" s="448"/>
      <c r="J1005" s="449">
        <v>0.69799999999999995</v>
      </c>
      <c r="K1005" s="451"/>
      <c r="L1005" s="449">
        <v>0.72130000000000005</v>
      </c>
      <c r="M1005" s="440">
        <f t="shared" ref="M1005:M1008" si="993">IFERROR(AVERAGE(D1005:E1005),"")</f>
        <v>0.79169999999999996</v>
      </c>
      <c r="N1005" s="440">
        <f t="shared" ref="N1005:N1008" si="994">IFERROR(AVERAGE(F1005:H1005),"")</f>
        <v>0.68300000000000005</v>
      </c>
      <c r="O1005" s="440">
        <f t="shared" ref="O1005:O1008" si="995">IFERROR(AVERAGE(I1005:J1005),"")</f>
        <v>0.69799999999999995</v>
      </c>
      <c r="P1005" s="440">
        <f t="shared" ref="P1005:P1008" si="996">IFERROR(AVERAGE(K1005:L1005),"")</f>
        <v>0.72130000000000005</v>
      </c>
      <c r="Q1005" s="442">
        <f t="shared" si="992"/>
        <v>0.72350000000000003</v>
      </c>
      <c r="R1005" s="442"/>
      <c r="S1005" s="443">
        <f>IF(Q1005&gt;=1,1,0)</f>
        <v>0</v>
      </c>
      <c r="T1005" s="443">
        <f t="shared" si="991"/>
        <v>0</v>
      </c>
      <c r="BG1005" s="311">
        <f>IF(Q1005&gt;=2,1,0)</f>
        <v>0</v>
      </c>
      <c r="BH1005" s="311">
        <f t="shared" si="915"/>
        <v>0</v>
      </c>
    </row>
    <row r="1006" spans="1:60" ht="17.45" customHeight="1" thickBot="1" x14ac:dyDescent="0.3">
      <c r="A1006" s="257">
        <f t="shared" si="916"/>
        <v>9</v>
      </c>
      <c r="B1006" s="257">
        <f t="shared" si="917"/>
        <v>2020</v>
      </c>
      <c r="C1006" s="8">
        <f t="shared" si="940"/>
        <v>44102</v>
      </c>
      <c r="D1006" s="252">
        <v>1.292</v>
      </c>
      <c r="E1006" s="253"/>
      <c r="F1006" s="255">
        <v>1.502</v>
      </c>
      <c r="G1006" s="254"/>
      <c r="H1006" s="114"/>
      <c r="I1006" s="252">
        <v>1.137</v>
      </c>
      <c r="J1006" s="253"/>
      <c r="K1006" s="255">
        <v>1.167</v>
      </c>
      <c r="L1006" s="253"/>
      <c r="M1006" s="293">
        <f t="shared" si="993"/>
        <v>1.292</v>
      </c>
      <c r="N1006" s="293">
        <f t="shared" si="994"/>
        <v>1.502</v>
      </c>
      <c r="O1006" s="293">
        <f t="shared" si="995"/>
        <v>1.137</v>
      </c>
      <c r="P1006" s="293">
        <f t="shared" si="996"/>
        <v>1.167</v>
      </c>
      <c r="R1006" s="265">
        <f t="shared" ref="R1006:R1008" si="997">AVERAGE(M1006:P1006)</f>
        <v>1.2745</v>
      </c>
      <c r="S1006" s="266">
        <f t="shared" ref="S1006:S1008" si="998">IF(R1006&gt;=1,1,0)</f>
        <v>1</v>
      </c>
      <c r="T1006" s="266">
        <f t="shared" ref="T1006:T1008" si="999">IF(S1006=0,0,S1006+T1005)</f>
        <v>1</v>
      </c>
      <c r="BG1006" s="266">
        <f>IF(R1006&gt;=2,1,0)</f>
        <v>0</v>
      </c>
      <c r="BH1006" s="266">
        <f t="shared" si="915"/>
        <v>0</v>
      </c>
    </row>
    <row r="1007" spans="1:60" ht="17.45" customHeight="1" thickBot="1" x14ac:dyDescent="0.3">
      <c r="A1007" s="257">
        <f t="shared" si="916"/>
        <v>9</v>
      </c>
      <c r="B1007" s="257">
        <f t="shared" si="917"/>
        <v>2020</v>
      </c>
      <c r="C1007" s="8">
        <f t="shared" si="940"/>
        <v>44103</v>
      </c>
      <c r="D1007" s="252"/>
      <c r="E1007" s="253">
        <v>1.139</v>
      </c>
      <c r="F1007" s="255"/>
      <c r="G1007" s="254">
        <v>1.369</v>
      </c>
      <c r="H1007" s="114"/>
      <c r="I1007" s="252"/>
      <c r="J1007" s="253">
        <v>1.2949999999999999</v>
      </c>
      <c r="K1007" s="255"/>
      <c r="L1007" s="253">
        <v>1.49</v>
      </c>
      <c r="M1007" s="293">
        <f t="shared" si="993"/>
        <v>1.139</v>
      </c>
      <c r="N1007" s="293">
        <f t="shared" si="994"/>
        <v>1.369</v>
      </c>
      <c r="O1007" s="293">
        <f t="shared" si="995"/>
        <v>1.2949999999999999</v>
      </c>
      <c r="P1007" s="293">
        <f t="shared" si="996"/>
        <v>1.49</v>
      </c>
      <c r="R1007" s="265">
        <f t="shared" si="997"/>
        <v>1.32325</v>
      </c>
      <c r="S1007" s="266">
        <f t="shared" si="998"/>
        <v>1</v>
      </c>
      <c r="T1007" s="266">
        <f t="shared" si="999"/>
        <v>2</v>
      </c>
      <c r="U1007" s="313" t="s">
        <v>61</v>
      </c>
      <c r="V1007" s="299">
        <v>2020</v>
      </c>
      <c r="W1007" s="300"/>
      <c r="X1007" s="300"/>
      <c r="Y1007" s="300"/>
      <c r="BG1007" s="266">
        <f>IF(R1007&gt;=2,1,0)</f>
        <v>0</v>
      </c>
      <c r="BH1007" s="266">
        <f t="shared" si="915"/>
        <v>0</v>
      </c>
    </row>
    <row r="1008" spans="1:60" ht="17.45" customHeight="1" thickBot="1" x14ac:dyDescent="0.3">
      <c r="A1008" s="257">
        <f t="shared" si="916"/>
        <v>9</v>
      </c>
      <c r="B1008" s="257">
        <f t="shared" si="917"/>
        <v>2020</v>
      </c>
      <c r="C1008" s="116">
        <f t="shared" si="940"/>
        <v>44104</v>
      </c>
      <c r="D1008" s="144">
        <v>1.7509999999999999</v>
      </c>
      <c r="E1008" s="145"/>
      <c r="F1008" s="146"/>
      <c r="G1008" s="147"/>
      <c r="H1008" s="148">
        <v>1.6259999999999999</v>
      </c>
      <c r="I1008" s="144">
        <v>1.8149999999999999</v>
      </c>
      <c r="J1008" s="145"/>
      <c r="K1008" s="146">
        <v>1.839</v>
      </c>
      <c r="L1008" s="145"/>
      <c r="M1008" s="293">
        <f t="shared" si="993"/>
        <v>1.7509999999999999</v>
      </c>
      <c r="N1008" s="293">
        <f t="shared" si="994"/>
        <v>1.6259999999999999</v>
      </c>
      <c r="O1008" s="293">
        <f t="shared" si="995"/>
        <v>1.8149999999999999</v>
      </c>
      <c r="P1008" s="293">
        <f t="shared" si="996"/>
        <v>1.839</v>
      </c>
      <c r="R1008" s="265">
        <f t="shared" si="997"/>
        <v>1.7577500000000001</v>
      </c>
      <c r="S1008" s="266">
        <f t="shared" si="998"/>
        <v>1</v>
      </c>
      <c r="T1008" s="266">
        <f t="shared" si="999"/>
        <v>3</v>
      </c>
      <c r="U1008" s="301" t="s">
        <v>35</v>
      </c>
      <c r="V1008" s="301" t="s">
        <v>1</v>
      </c>
      <c r="W1008" s="301" t="s">
        <v>2</v>
      </c>
      <c r="X1008" s="301" t="s">
        <v>9</v>
      </c>
      <c r="Y1008" s="301" t="s">
        <v>12</v>
      </c>
      <c r="BG1008" s="266">
        <f>IF(R1008&gt;=2,1,0)</f>
        <v>0</v>
      </c>
      <c r="BH1008" s="266">
        <f t="shared" si="915"/>
        <v>0</v>
      </c>
    </row>
    <row r="1009" spans="1:60" ht="17.45" customHeight="1" x14ac:dyDescent="0.25">
      <c r="A1009" s="257">
        <f t="shared" si="916"/>
        <v>10</v>
      </c>
      <c r="B1009" s="257">
        <f t="shared" si="917"/>
        <v>2020</v>
      </c>
      <c r="C1009" s="115">
        <f t="shared" si="940"/>
        <v>44105</v>
      </c>
      <c r="D1009" s="122"/>
      <c r="E1009" s="124">
        <v>1.9219999999999999</v>
      </c>
      <c r="F1009" s="125"/>
      <c r="G1009" s="123">
        <v>1.6870000000000001</v>
      </c>
      <c r="H1009" s="121"/>
      <c r="I1009" s="122"/>
      <c r="J1009" s="124">
        <v>1.786</v>
      </c>
      <c r="K1009" s="125"/>
      <c r="L1009" s="124">
        <v>2.0259999999999998</v>
      </c>
      <c r="M1009" s="293">
        <f t="shared" ref="M1009" si="1000">IFERROR(AVERAGE(D1009:E1009),"")</f>
        <v>1.9219999999999999</v>
      </c>
      <c r="N1009" s="293">
        <f t="shared" ref="N1009" si="1001">IFERROR(AVERAGE(F1009:H1009),"")</f>
        <v>1.6870000000000001</v>
      </c>
      <c r="O1009" s="293">
        <f t="shared" ref="O1009" si="1002">IFERROR(AVERAGE(I1009:J1009),"")</f>
        <v>1.786</v>
      </c>
      <c r="P1009" s="293">
        <f t="shared" ref="P1009" si="1003">IFERROR(AVERAGE(K1009:L1009),"")</f>
        <v>2.0259999999999998</v>
      </c>
      <c r="R1009" s="265">
        <f t="shared" ref="R1009" si="1004">AVERAGE(M1009:P1009)</f>
        <v>1.8552499999999998</v>
      </c>
      <c r="S1009" s="266">
        <f t="shared" ref="S1009" si="1005">IF(R1009&gt;=1,1,0)</f>
        <v>1</v>
      </c>
      <c r="T1009" s="266">
        <f t="shared" ref="T1009" si="1006">IF(S1009=0,0,S1009+T1008)</f>
        <v>4</v>
      </c>
      <c r="U1009" s="302" t="s">
        <v>58</v>
      </c>
      <c r="V1009" s="303">
        <f>AVERAGE(D979:E1008)</f>
        <v>1.3045500000000001</v>
      </c>
      <c r="W1009" s="303">
        <f>AVERAGE(F979:H1008)</f>
        <v>1.2968057142857141</v>
      </c>
      <c r="X1009" s="303">
        <f>AVERAGE(I979:J1008)</f>
        <v>1.305776666666667</v>
      </c>
      <c r="Y1009" s="303">
        <f>AVERAGE(K979:L1008)</f>
        <v>1.3771100000000003</v>
      </c>
      <c r="BG1009" s="266">
        <f>IF(R1009&gt;=2,1,0)</f>
        <v>0</v>
      </c>
      <c r="BH1009" s="266">
        <f t="shared" si="915"/>
        <v>0</v>
      </c>
    </row>
    <row r="1010" spans="1:60" ht="17.45" customHeight="1" x14ac:dyDescent="0.25">
      <c r="A1010" s="257">
        <f t="shared" si="916"/>
        <v>10</v>
      </c>
      <c r="B1010" s="257">
        <f t="shared" si="917"/>
        <v>2020</v>
      </c>
      <c r="C1010" s="48">
        <f t="shared" si="940"/>
        <v>44106</v>
      </c>
      <c r="D1010" s="275">
        <v>1.909</v>
      </c>
      <c r="E1010" s="276"/>
      <c r="F1010" s="278">
        <v>1.762</v>
      </c>
      <c r="G1010" s="277"/>
      <c r="H1010" s="286">
        <v>1.8180000000000001</v>
      </c>
      <c r="I1010" s="275">
        <v>2.0529999999999999</v>
      </c>
      <c r="J1010" s="276"/>
      <c r="K1010" s="278">
        <v>2.1190000000000002</v>
      </c>
      <c r="L1010" s="276"/>
      <c r="M1010" s="293">
        <f t="shared" ref="M1010" si="1007">IFERROR(AVERAGE(D1010:E1010),"")</f>
        <v>1.909</v>
      </c>
      <c r="N1010" s="293">
        <f t="shared" ref="N1010" si="1008">IFERROR(AVERAGE(F1010:H1010),"")</f>
        <v>1.79</v>
      </c>
      <c r="O1010" s="293">
        <f t="shared" ref="O1010" si="1009">IFERROR(AVERAGE(I1010:J1010),"")</f>
        <v>2.0529999999999999</v>
      </c>
      <c r="P1010" s="293">
        <f t="shared" ref="P1010" si="1010">IFERROR(AVERAGE(K1010:L1010),"")</f>
        <v>2.1190000000000002</v>
      </c>
      <c r="R1010" s="265">
        <f t="shared" ref="R1010" si="1011">AVERAGE(M1010:P1010)</f>
        <v>1.9677500000000001</v>
      </c>
      <c r="S1010" s="266">
        <f t="shared" ref="S1010" si="1012">IF(R1010&gt;=1,1,0)</f>
        <v>1</v>
      </c>
      <c r="T1010" s="266">
        <f t="shared" ref="T1010:T1012" si="1013">IF(S1010=0,0,S1010+T1009)</f>
        <v>5</v>
      </c>
      <c r="U1010" s="302" t="s">
        <v>59</v>
      </c>
      <c r="V1010" s="303">
        <f>MAX(D979:E1008)</f>
        <v>2.0030000000000001</v>
      </c>
      <c r="W1010" s="303">
        <f>MAX(F979:H1008)</f>
        <v>2.282</v>
      </c>
      <c r="X1010" s="303">
        <f>MAX(I979:J1008)</f>
        <v>2.2709999999999999</v>
      </c>
      <c r="Y1010" s="303">
        <f>MAX(K979:L1008)</f>
        <v>2.2120000000000002</v>
      </c>
      <c r="BG1010" s="266">
        <f>IF(R1010&gt;=2,1,0)</f>
        <v>0</v>
      </c>
      <c r="BH1010" s="266">
        <f t="shared" si="915"/>
        <v>0</v>
      </c>
    </row>
    <row r="1011" spans="1:60" ht="17.45" customHeight="1" thickBot="1" x14ac:dyDescent="0.3">
      <c r="A1011" s="257">
        <f t="shared" si="916"/>
        <v>10</v>
      </c>
      <c r="B1011" s="257">
        <f t="shared" si="917"/>
        <v>2020</v>
      </c>
      <c r="C1011" s="435">
        <f t="shared" si="940"/>
        <v>44107</v>
      </c>
      <c r="D1011" s="434"/>
      <c r="E1011" s="436">
        <v>1.7190000000000001</v>
      </c>
      <c r="F1011" s="437"/>
      <c r="G1011" s="438">
        <v>1.7829999999999999</v>
      </c>
      <c r="H1011" s="439"/>
      <c r="I1011" s="434"/>
      <c r="J1011" s="436">
        <v>1.73</v>
      </c>
      <c r="K1011" s="437"/>
      <c r="L1011" s="436">
        <v>1.847</v>
      </c>
      <c r="M1011" s="440">
        <f t="shared" ref="M1011:M1014" si="1014">IFERROR(AVERAGE(D1011:E1011),"")</f>
        <v>1.7190000000000001</v>
      </c>
      <c r="N1011" s="440">
        <f t="shared" ref="N1011:N1014" si="1015">IFERROR(AVERAGE(F1011:H1011),"")</f>
        <v>1.7829999999999999</v>
      </c>
      <c r="O1011" s="440">
        <f t="shared" ref="O1011:O1014" si="1016">IFERROR(AVERAGE(I1011:J1011),"")</f>
        <v>1.73</v>
      </c>
      <c r="P1011" s="440">
        <f t="shared" ref="P1011:P1014" si="1017">IFERROR(AVERAGE(K1011:L1011),"")</f>
        <v>1.847</v>
      </c>
      <c r="Q1011" s="442">
        <f t="shared" ref="Q1011:Q1012" si="1018">AVERAGE(M1011:P1011)</f>
        <v>1.7697499999999997</v>
      </c>
      <c r="R1011" s="442"/>
      <c r="S1011" s="443">
        <f>IF(Q1011&gt;=1,1,0)</f>
        <v>1</v>
      </c>
      <c r="T1011" s="443">
        <f t="shared" si="1013"/>
        <v>6</v>
      </c>
      <c r="U1011" s="304" t="s">
        <v>126</v>
      </c>
      <c r="V1011" s="305">
        <f>COUNTIF(D979:E1008,"&gt;=2.5")</f>
        <v>0</v>
      </c>
      <c r="W1011" s="305">
        <f>COUNTIF(F979:H1008,"&gt;=2.5")</f>
        <v>0</v>
      </c>
      <c r="X1011" s="305">
        <f>COUNTIF(I979:J1008,"&gt;=2.5")</f>
        <v>0</v>
      </c>
      <c r="Y1011" s="305">
        <f>COUNTIF(K979:L1008,"&gt;=2.5")</f>
        <v>0</v>
      </c>
      <c r="BG1011" s="311">
        <f>IF(Q1011&gt;=2,1,0)</f>
        <v>0</v>
      </c>
      <c r="BH1011" s="311">
        <f t="shared" si="915"/>
        <v>0</v>
      </c>
    </row>
    <row r="1012" spans="1:60" ht="17.45" customHeight="1" thickBot="1" x14ac:dyDescent="0.3">
      <c r="A1012" s="257">
        <f t="shared" si="916"/>
        <v>10</v>
      </c>
      <c r="B1012" s="257">
        <f t="shared" si="917"/>
        <v>2020</v>
      </c>
      <c r="C1012" s="435">
        <f t="shared" si="940"/>
        <v>44108</v>
      </c>
      <c r="D1012" s="434">
        <v>1.5669999999999999</v>
      </c>
      <c r="E1012" s="436"/>
      <c r="F1012" s="437">
        <v>1.5349999999999999</v>
      </c>
      <c r="G1012" s="438"/>
      <c r="H1012" s="439"/>
      <c r="I1012" s="434">
        <v>1.486</v>
      </c>
      <c r="J1012" s="436"/>
      <c r="K1012" s="437">
        <v>1.54</v>
      </c>
      <c r="L1012" s="436"/>
      <c r="M1012" s="440">
        <f t="shared" si="1014"/>
        <v>1.5669999999999999</v>
      </c>
      <c r="N1012" s="440">
        <f t="shared" si="1015"/>
        <v>1.5349999999999999</v>
      </c>
      <c r="O1012" s="440">
        <f t="shared" si="1016"/>
        <v>1.486</v>
      </c>
      <c r="P1012" s="440">
        <f t="shared" si="1017"/>
        <v>1.54</v>
      </c>
      <c r="Q1012" s="442">
        <f t="shared" si="1018"/>
        <v>1.532</v>
      </c>
      <c r="R1012" s="442"/>
      <c r="S1012" s="443">
        <f>IF(Q1012&gt;=1,1,0)</f>
        <v>1</v>
      </c>
      <c r="T1012" s="443">
        <f t="shared" si="1013"/>
        <v>7</v>
      </c>
      <c r="Y1012" s="136">
        <f>AVERAGE(V1009:Y1009)</f>
        <v>1.3210605952380954</v>
      </c>
      <c r="BG1012" s="311">
        <f>IF(Q1012&gt;=2,1,0)</f>
        <v>0</v>
      </c>
      <c r="BH1012" s="311">
        <f t="shared" si="915"/>
        <v>0</v>
      </c>
    </row>
    <row r="1013" spans="1:60" ht="17.45" customHeight="1" x14ac:dyDescent="0.25">
      <c r="A1013" s="257">
        <f t="shared" si="916"/>
        <v>10</v>
      </c>
      <c r="B1013" s="257">
        <f t="shared" si="917"/>
        <v>2020</v>
      </c>
      <c r="C1013" s="8">
        <f t="shared" si="940"/>
        <v>44109</v>
      </c>
      <c r="D1013" s="260"/>
      <c r="E1013" s="261">
        <v>1.7509999999999999</v>
      </c>
      <c r="F1013" s="263"/>
      <c r="G1013" s="262">
        <v>1.696</v>
      </c>
      <c r="H1013" s="285"/>
      <c r="I1013" s="260"/>
      <c r="J1013" s="261">
        <v>1.669</v>
      </c>
      <c r="K1013" s="263"/>
      <c r="L1013" s="261">
        <v>1.7629999999999999</v>
      </c>
      <c r="M1013" s="293">
        <f t="shared" si="1014"/>
        <v>1.7509999999999999</v>
      </c>
      <c r="N1013" s="293">
        <f t="shared" si="1015"/>
        <v>1.696</v>
      </c>
      <c r="O1013" s="293">
        <f t="shared" si="1016"/>
        <v>1.669</v>
      </c>
      <c r="P1013" s="293">
        <f t="shared" si="1017"/>
        <v>1.7629999999999999</v>
      </c>
      <c r="R1013" s="265">
        <f t="shared" ref="R1013:R1014" si="1019">AVERAGE(M1013:P1013)</f>
        <v>1.7197499999999999</v>
      </c>
      <c r="S1013" s="266">
        <f t="shared" ref="S1013:S1014" si="1020">IF(R1013&gt;=1,1,0)</f>
        <v>1</v>
      </c>
      <c r="T1013" s="266">
        <f t="shared" ref="T1013:T1014" si="1021">IF(S1013=0,0,S1013+T1012)</f>
        <v>8</v>
      </c>
      <c r="BG1013" s="266">
        <f>IF(R1013&gt;=2,1,0)</f>
        <v>0</v>
      </c>
      <c r="BH1013" s="266">
        <f t="shared" si="915"/>
        <v>0</v>
      </c>
    </row>
    <row r="1014" spans="1:60" ht="17.45" customHeight="1" x14ac:dyDescent="0.25">
      <c r="A1014" s="257">
        <f t="shared" si="916"/>
        <v>10</v>
      </c>
      <c r="B1014" s="257">
        <f t="shared" si="917"/>
        <v>2020</v>
      </c>
      <c r="C1014" s="8">
        <f t="shared" si="940"/>
        <v>44110</v>
      </c>
      <c r="D1014" s="260">
        <v>2.073</v>
      </c>
      <c r="E1014" s="261"/>
      <c r="F1014" s="263"/>
      <c r="G1014" s="262"/>
      <c r="H1014" s="285">
        <v>1.7949999999999999</v>
      </c>
      <c r="I1014" s="260">
        <v>2.0939999999999999</v>
      </c>
      <c r="J1014" s="261"/>
      <c r="K1014" s="263">
        <v>2.1970000000000001</v>
      </c>
      <c r="L1014" s="261"/>
      <c r="M1014" s="293">
        <f t="shared" si="1014"/>
        <v>2.073</v>
      </c>
      <c r="N1014" s="293">
        <f t="shared" si="1015"/>
        <v>1.7949999999999999</v>
      </c>
      <c r="O1014" s="293">
        <f t="shared" si="1016"/>
        <v>2.0939999999999999</v>
      </c>
      <c r="P1014" s="293">
        <f t="shared" si="1017"/>
        <v>2.1970000000000001</v>
      </c>
      <c r="R1014" s="265">
        <f t="shared" si="1019"/>
        <v>2.0397499999999997</v>
      </c>
      <c r="S1014" s="266">
        <f t="shared" si="1020"/>
        <v>1</v>
      </c>
      <c r="T1014" s="266">
        <f t="shared" si="1021"/>
        <v>9</v>
      </c>
      <c r="BG1014" s="266">
        <f>IF(R1014&gt;=2,1,0)</f>
        <v>1</v>
      </c>
      <c r="BH1014" s="266">
        <f t="shared" ref="BH1014:BH1077" si="1022">IF(BG1014=0,0,BG1014+BH1013)</f>
        <v>1</v>
      </c>
    </row>
    <row r="1015" spans="1:60" ht="17.45" customHeight="1" x14ac:dyDescent="0.25">
      <c r="A1015" s="257">
        <f t="shared" si="916"/>
        <v>10</v>
      </c>
      <c r="B1015" s="257">
        <f t="shared" si="917"/>
        <v>2020</v>
      </c>
      <c r="C1015" s="8">
        <f t="shared" si="940"/>
        <v>44111</v>
      </c>
      <c r="D1015" s="260"/>
      <c r="E1015" s="261">
        <v>1.4530000000000001</v>
      </c>
      <c r="F1015" s="263"/>
      <c r="G1015" s="262">
        <v>1.446</v>
      </c>
      <c r="H1015" s="285"/>
      <c r="I1015" s="260"/>
      <c r="J1015" s="261">
        <v>1.3620000000000001</v>
      </c>
      <c r="K1015" s="263"/>
      <c r="L1015" s="261">
        <v>1.6180000000000001</v>
      </c>
      <c r="M1015" s="293">
        <f t="shared" ref="M1015:M1019" si="1023">IFERROR(AVERAGE(D1015:E1015),"")</f>
        <v>1.4530000000000001</v>
      </c>
      <c r="N1015" s="293">
        <f t="shared" ref="N1015:N1019" si="1024">IFERROR(AVERAGE(F1015:H1015),"")</f>
        <v>1.446</v>
      </c>
      <c r="O1015" s="293">
        <f t="shared" ref="O1015:O1019" si="1025">IFERROR(AVERAGE(I1015:J1015),"")</f>
        <v>1.3620000000000001</v>
      </c>
      <c r="P1015" s="293">
        <f t="shared" ref="P1015:P1019" si="1026">IFERROR(AVERAGE(K1015:L1015),"")</f>
        <v>1.6180000000000001</v>
      </c>
      <c r="R1015" s="265">
        <f t="shared" ref="R1015:R1017" si="1027">AVERAGE(M1015:P1015)</f>
        <v>1.4697500000000001</v>
      </c>
      <c r="S1015" s="266">
        <f t="shared" ref="S1015:S1017" si="1028">IF(R1015&gt;=1,1,0)</f>
        <v>1</v>
      </c>
      <c r="T1015" s="266">
        <f t="shared" ref="T1015:T1019" si="1029">IF(S1015=0,0,S1015+T1014)</f>
        <v>10</v>
      </c>
      <c r="BG1015" s="266">
        <f>IF(R1015&gt;=2,1,0)</f>
        <v>0</v>
      </c>
      <c r="BH1015" s="266">
        <f t="shared" si="1022"/>
        <v>0</v>
      </c>
    </row>
    <row r="1016" spans="1:60" ht="17.45" customHeight="1" x14ac:dyDescent="0.25">
      <c r="A1016" s="257">
        <f t="shared" ref="A1016:A1079" si="1030">IF(ISNUMBER(C1016),MONTH(C1016),"")</f>
        <v>10</v>
      </c>
      <c r="B1016" s="257">
        <f t="shared" ref="B1016:B1079" si="1031">IF(ISNUMBER(C1016),YEAR(C1016),"")</f>
        <v>2020</v>
      </c>
      <c r="C1016" s="48">
        <f t="shared" si="940"/>
        <v>44112</v>
      </c>
      <c r="D1016" s="275">
        <v>0.79690000000000005</v>
      </c>
      <c r="E1016" s="276"/>
      <c r="F1016" s="278">
        <v>0.83540000000000003</v>
      </c>
      <c r="G1016" s="277"/>
      <c r="H1016" s="286">
        <v>0.8468</v>
      </c>
      <c r="I1016" s="275">
        <v>0.81240000000000001</v>
      </c>
      <c r="J1016" s="276"/>
      <c r="K1016" s="278">
        <v>0.88870000000000005</v>
      </c>
      <c r="L1016" s="276"/>
      <c r="M1016" s="293">
        <f t="shared" si="1023"/>
        <v>0.79690000000000005</v>
      </c>
      <c r="N1016" s="293">
        <f t="shared" si="1024"/>
        <v>0.84109999999999996</v>
      </c>
      <c r="O1016" s="293">
        <f t="shared" si="1025"/>
        <v>0.81240000000000001</v>
      </c>
      <c r="P1016" s="293">
        <f t="shared" si="1026"/>
        <v>0.88870000000000005</v>
      </c>
      <c r="R1016" s="265">
        <f t="shared" si="1027"/>
        <v>0.83477500000000004</v>
      </c>
      <c r="S1016" s="266">
        <f t="shared" si="1028"/>
        <v>0</v>
      </c>
      <c r="T1016" s="266">
        <f t="shared" si="1029"/>
        <v>0</v>
      </c>
      <c r="BG1016" s="266">
        <f>IF(R1016&gt;=2,1,0)</f>
        <v>0</v>
      </c>
      <c r="BH1016" s="266">
        <f t="shared" si="1022"/>
        <v>0</v>
      </c>
    </row>
    <row r="1017" spans="1:60" ht="17.45" customHeight="1" x14ac:dyDescent="0.25">
      <c r="A1017" s="257">
        <f t="shared" si="1030"/>
        <v>10</v>
      </c>
      <c r="B1017" s="257">
        <f t="shared" si="1031"/>
        <v>2020</v>
      </c>
      <c r="C1017" s="8">
        <f t="shared" si="940"/>
        <v>44113</v>
      </c>
      <c r="D1017" s="260"/>
      <c r="E1017" s="261">
        <v>0.80569999999999997</v>
      </c>
      <c r="F1017" s="263"/>
      <c r="G1017" s="262">
        <v>0.85709999999999997</v>
      </c>
      <c r="H1017" s="285"/>
      <c r="I1017" s="260"/>
      <c r="J1017" s="261">
        <v>0.77159999999999995</v>
      </c>
      <c r="K1017" s="263"/>
      <c r="L1017" s="261">
        <v>0.99850000000000005</v>
      </c>
      <c r="M1017" s="293">
        <f t="shared" si="1023"/>
        <v>0.80569999999999997</v>
      </c>
      <c r="N1017" s="293">
        <f t="shared" si="1024"/>
        <v>0.85709999999999997</v>
      </c>
      <c r="O1017" s="293">
        <f t="shared" si="1025"/>
        <v>0.77159999999999995</v>
      </c>
      <c r="P1017" s="293">
        <f t="shared" si="1026"/>
        <v>0.99850000000000005</v>
      </c>
      <c r="R1017" s="265">
        <f t="shared" si="1027"/>
        <v>0.8582249999999999</v>
      </c>
      <c r="S1017" s="266">
        <f t="shared" si="1028"/>
        <v>0</v>
      </c>
      <c r="T1017" s="266">
        <f t="shared" si="1029"/>
        <v>0</v>
      </c>
      <c r="BG1017" s="266">
        <f>IF(R1017&gt;=2,1,0)</f>
        <v>0</v>
      </c>
      <c r="BH1017" s="266">
        <f t="shared" si="1022"/>
        <v>0</v>
      </c>
    </row>
    <row r="1018" spans="1:60" ht="17.45" customHeight="1" x14ac:dyDescent="0.25">
      <c r="A1018" s="257">
        <f t="shared" si="1030"/>
        <v>10</v>
      </c>
      <c r="B1018" s="257">
        <f t="shared" si="1031"/>
        <v>2020</v>
      </c>
      <c r="C1018" s="435">
        <f t="shared" si="940"/>
        <v>44114</v>
      </c>
      <c r="D1018" s="434">
        <v>0.79169999999999996</v>
      </c>
      <c r="E1018" s="436"/>
      <c r="F1018" s="437">
        <v>0.86080000000000001</v>
      </c>
      <c r="G1018" s="438"/>
      <c r="H1018" s="439"/>
      <c r="I1018" s="434">
        <v>0.72740000000000005</v>
      </c>
      <c r="J1018" s="436"/>
      <c r="K1018" s="437">
        <v>0.75329999999999997</v>
      </c>
      <c r="L1018" s="436"/>
      <c r="M1018" s="440">
        <f t="shared" si="1023"/>
        <v>0.79169999999999996</v>
      </c>
      <c r="N1018" s="440">
        <f t="shared" si="1024"/>
        <v>0.86080000000000001</v>
      </c>
      <c r="O1018" s="440">
        <f t="shared" si="1025"/>
        <v>0.72740000000000005</v>
      </c>
      <c r="P1018" s="440">
        <f t="shared" si="1026"/>
        <v>0.75329999999999997</v>
      </c>
      <c r="Q1018" s="442">
        <f t="shared" ref="Q1018:Q1019" si="1032">AVERAGE(M1018:P1018)</f>
        <v>0.7833</v>
      </c>
      <c r="R1018" s="442"/>
      <c r="S1018" s="443">
        <f>IF(Q1018&gt;=1,1,0)</f>
        <v>0</v>
      </c>
      <c r="T1018" s="443">
        <f t="shared" si="1029"/>
        <v>0</v>
      </c>
      <c r="BG1018" s="311">
        <f>IF(Q1018&gt;=2,1,0)</f>
        <v>0</v>
      </c>
      <c r="BH1018" s="311">
        <f t="shared" si="1022"/>
        <v>0</v>
      </c>
    </row>
    <row r="1019" spans="1:60" ht="17.45" customHeight="1" x14ac:dyDescent="0.25">
      <c r="A1019" s="257">
        <f t="shared" si="1030"/>
        <v>10</v>
      </c>
      <c r="B1019" s="257">
        <f t="shared" si="1031"/>
        <v>2020</v>
      </c>
      <c r="C1019" s="435">
        <f t="shared" si="940"/>
        <v>44115</v>
      </c>
      <c r="D1019" s="434"/>
      <c r="E1019" s="436">
        <v>0.51929999999999998</v>
      </c>
      <c r="F1019" s="437"/>
      <c r="G1019" s="438">
        <v>0.56630000000000003</v>
      </c>
      <c r="H1019" s="439"/>
      <c r="I1019" s="434"/>
      <c r="J1019" s="436">
        <v>0.52810000000000001</v>
      </c>
      <c r="K1019" s="437"/>
      <c r="L1019" s="436">
        <v>0.61319999999999997</v>
      </c>
      <c r="M1019" s="440">
        <f t="shared" si="1023"/>
        <v>0.51929999999999998</v>
      </c>
      <c r="N1019" s="440">
        <f t="shared" si="1024"/>
        <v>0.56630000000000003</v>
      </c>
      <c r="O1019" s="440">
        <f t="shared" si="1025"/>
        <v>0.52810000000000001</v>
      </c>
      <c r="P1019" s="440">
        <f t="shared" si="1026"/>
        <v>0.61319999999999997</v>
      </c>
      <c r="Q1019" s="442">
        <f t="shared" si="1032"/>
        <v>0.55672499999999991</v>
      </c>
      <c r="R1019" s="442"/>
      <c r="S1019" s="443">
        <f>IF(Q1019&gt;=1,1,0)</f>
        <v>0</v>
      </c>
      <c r="T1019" s="443">
        <f t="shared" si="1029"/>
        <v>0</v>
      </c>
      <c r="BG1019" s="311">
        <f>IF(Q1019&gt;=2,1,0)</f>
        <v>0</v>
      </c>
      <c r="BH1019" s="311">
        <f t="shared" si="1022"/>
        <v>0</v>
      </c>
    </row>
    <row r="1020" spans="1:60" ht="17.45" customHeight="1" x14ac:dyDescent="0.25">
      <c r="A1020" s="257">
        <f t="shared" si="1030"/>
        <v>10</v>
      </c>
      <c r="B1020" s="257">
        <f t="shared" si="1031"/>
        <v>2020</v>
      </c>
      <c r="C1020" s="8">
        <f t="shared" si="940"/>
        <v>44116</v>
      </c>
      <c r="D1020" s="260">
        <v>1.387</v>
      </c>
      <c r="E1020" s="261"/>
      <c r="F1020" s="263"/>
      <c r="G1020" s="262"/>
      <c r="H1020" s="285">
        <v>1.226</v>
      </c>
      <c r="I1020" s="260">
        <v>1.224</v>
      </c>
      <c r="J1020" s="261"/>
      <c r="K1020" s="263">
        <v>1.345</v>
      </c>
      <c r="L1020" s="261"/>
      <c r="M1020" s="293">
        <f t="shared" ref="M1020" si="1033">IFERROR(AVERAGE(D1020:E1020),"")</f>
        <v>1.387</v>
      </c>
      <c r="N1020" s="293">
        <f t="shared" ref="N1020" si="1034">IFERROR(AVERAGE(F1020:H1020),"")</f>
        <v>1.226</v>
      </c>
      <c r="O1020" s="293">
        <f t="shared" ref="O1020" si="1035">IFERROR(AVERAGE(I1020:J1020),"")</f>
        <v>1.224</v>
      </c>
      <c r="P1020" s="293">
        <f t="shared" ref="P1020" si="1036">IFERROR(AVERAGE(K1020:L1020),"")</f>
        <v>1.345</v>
      </c>
      <c r="R1020" s="265">
        <f t="shared" ref="R1020" si="1037">AVERAGE(M1020:P1020)</f>
        <v>1.2954999999999999</v>
      </c>
      <c r="S1020" s="266">
        <f t="shared" ref="S1020" si="1038">IF(R1020&gt;=1,1,0)</f>
        <v>1</v>
      </c>
      <c r="T1020" s="266">
        <f t="shared" ref="T1020" si="1039">IF(S1020=0,0,S1020+T1019)</f>
        <v>1</v>
      </c>
      <c r="BG1020" s="266">
        <f>IF(R1020&gt;=2,1,0)</f>
        <v>0</v>
      </c>
      <c r="BH1020" s="266">
        <f t="shared" si="1022"/>
        <v>0</v>
      </c>
    </row>
    <row r="1021" spans="1:60" ht="17.45" customHeight="1" x14ac:dyDescent="0.25">
      <c r="A1021" s="257">
        <f t="shared" si="1030"/>
        <v>10</v>
      </c>
      <c r="B1021" s="257">
        <f t="shared" si="1031"/>
        <v>2020</v>
      </c>
      <c r="C1021" s="8">
        <f t="shared" si="940"/>
        <v>44117</v>
      </c>
      <c r="D1021" s="260"/>
      <c r="E1021" s="261">
        <v>1.601</v>
      </c>
      <c r="F1021" s="263"/>
      <c r="G1021" s="262">
        <v>1.4790000000000001</v>
      </c>
      <c r="H1021" s="285"/>
      <c r="I1021" s="260"/>
      <c r="J1021" s="261">
        <v>1.58</v>
      </c>
      <c r="K1021" s="263"/>
      <c r="L1021" s="261">
        <v>1.6919999999999999</v>
      </c>
      <c r="M1021" s="293">
        <f t="shared" ref="M1021:M1026" si="1040">IFERROR(AVERAGE(D1021:E1021),"")</f>
        <v>1.601</v>
      </c>
      <c r="N1021" s="293">
        <f t="shared" ref="N1021:N1026" si="1041">IFERROR(AVERAGE(F1021:H1021),"")</f>
        <v>1.4790000000000001</v>
      </c>
      <c r="O1021" s="293">
        <f t="shared" ref="O1021:O1026" si="1042">IFERROR(AVERAGE(I1021:J1021),"")</f>
        <v>1.58</v>
      </c>
      <c r="P1021" s="293">
        <f t="shared" ref="P1021:P1026" si="1043">IFERROR(AVERAGE(K1021:L1021),"")</f>
        <v>1.6919999999999999</v>
      </c>
      <c r="R1021" s="265">
        <f t="shared" ref="R1021:R1024" si="1044">AVERAGE(M1021:P1021)</f>
        <v>1.5880000000000001</v>
      </c>
      <c r="S1021" s="266">
        <f t="shared" ref="S1021:S1024" si="1045">IF(R1021&gt;=1,1,0)</f>
        <v>1</v>
      </c>
      <c r="T1021" s="266">
        <f t="shared" ref="T1021:T1026" si="1046">IF(S1021=0,0,S1021+T1020)</f>
        <v>2</v>
      </c>
      <c r="BG1021" s="266">
        <f>IF(R1021&gt;=2,1,0)</f>
        <v>0</v>
      </c>
      <c r="BH1021" s="266">
        <f t="shared" si="1022"/>
        <v>0</v>
      </c>
    </row>
    <row r="1022" spans="1:60" ht="17.45" customHeight="1" x14ac:dyDescent="0.25">
      <c r="A1022" s="257">
        <f t="shared" si="1030"/>
        <v>10</v>
      </c>
      <c r="B1022" s="257">
        <f t="shared" si="1031"/>
        <v>2020</v>
      </c>
      <c r="C1022" s="48">
        <f t="shared" si="940"/>
        <v>44118</v>
      </c>
      <c r="D1022" s="275">
        <v>1.786</v>
      </c>
      <c r="E1022" s="276"/>
      <c r="F1022" s="278">
        <v>1.635</v>
      </c>
      <c r="G1022" s="277"/>
      <c r="H1022" s="286">
        <v>1.639</v>
      </c>
      <c r="I1022" s="275">
        <v>1.7569999999999999</v>
      </c>
      <c r="J1022" s="276"/>
      <c r="K1022" s="278">
        <v>1.831</v>
      </c>
      <c r="L1022" s="276"/>
      <c r="M1022" s="293">
        <f t="shared" si="1040"/>
        <v>1.786</v>
      </c>
      <c r="N1022" s="293">
        <f t="shared" si="1041"/>
        <v>1.637</v>
      </c>
      <c r="O1022" s="293">
        <f t="shared" si="1042"/>
        <v>1.7569999999999999</v>
      </c>
      <c r="P1022" s="293">
        <f t="shared" si="1043"/>
        <v>1.831</v>
      </c>
      <c r="R1022" s="265">
        <f t="shared" si="1044"/>
        <v>1.7527499999999998</v>
      </c>
      <c r="S1022" s="266">
        <f t="shared" si="1045"/>
        <v>1</v>
      </c>
      <c r="T1022" s="266">
        <f t="shared" si="1046"/>
        <v>3</v>
      </c>
      <c r="BG1022" s="266">
        <f>IF(R1022&gt;=2,1,0)</f>
        <v>0</v>
      </c>
      <c r="BH1022" s="266">
        <f t="shared" si="1022"/>
        <v>0</v>
      </c>
    </row>
    <row r="1023" spans="1:60" ht="17.45" customHeight="1" x14ac:dyDescent="0.25">
      <c r="A1023" s="257">
        <f t="shared" si="1030"/>
        <v>10</v>
      </c>
      <c r="B1023" s="257">
        <f t="shared" si="1031"/>
        <v>2020</v>
      </c>
      <c r="C1023" s="8">
        <f t="shared" si="940"/>
        <v>44119</v>
      </c>
      <c r="D1023" s="260"/>
      <c r="E1023" s="261">
        <v>1.9350000000000001</v>
      </c>
      <c r="F1023" s="263"/>
      <c r="G1023" s="262">
        <v>1.863</v>
      </c>
      <c r="H1023" s="285"/>
      <c r="I1023" s="260"/>
      <c r="J1023" s="261">
        <v>1.913</v>
      </c>
      <c r="K1023" s="263"/>
      <c r="L1023" s="261">
        <v>2.0649999999999999</v>
      </c>
      <c r="M1023" s="293">
        <f t="shared" si="1040"/>
        <v>1.9350000000000001</v>
      </c>
      <c r="N1023" s="293">
        <f t="shared" si="1041"/>
        <v>1.863</v>
      </c>
      <c r="O1023" s="293">
        <f t="shared" si="1042"/>
        <v>1.913</v>
      </c>
      <c r="P1023" s="293">
        <f t="shared" si="1043"/>
        <v>2.0649999999999999</v>
      </c>
      <c r="R1023" s="265">
        <f t="shared" si="1044"/>
        <v>1.944</v>
      </c>
      <c r="S1023" s="266">
        <f t="shared" si="1045"/>
        <v>1</v>
      </c>
      <c r="T1023" s="266">
        <f t="shared" si="1046"/>
        <v>4</v>
      </c>
      <c r="BG1023" s="266">
        <f>IF(R1023&gt;=2,1,0)</f>
        <v>0</v>
      </c>
      <c r="BH1023" s="266">
        <f t="shared" si="1022"/>
        <v>0</v>
      </c>
    </row>
    <row r="1024" spans="1:60" ht="17.45" customHeight="1" x14ac:dyDescent="0.25">
      <c r="A1024" s="257">
        <f t="shared" si="1030"/>
        <v>10</v>
      </c>
      <c r="B1024" s="257">
        <f t="shared" si="1031"/>
        <v>2020</v>
      </c>
      <c r="C1024" s="8">
        <f t="shared" si="940"/>
        <v>44120</v>
      </c>
      <c r="D1024" s="260">
        <v>1.869</v>
      </c>
      <c r="E1024" s="261"/>
      <c r="F1024" s="263">
        <v>1.889</v>
      </c>
      <c r="G1024" s="262"/>
      <c r="H1024" s="285"/>
      <c r="I1024" s="260">
        <v>2.2010000000000001</v>
      </c>
      <c r="J1024" s="261"/>
      <c r="K1024" s="263">
        <v>2.0329999999999999</v>
      </c>
      <c r="L1024" s="261"/>
      <c r="M1024" s="293">
        <f t="shared" si="1040"/>
        <v>1.869</v>
      </c>
      <c r="N1024" s="293">
        <f t="shared" si="1041"/>
        <v>1.889</v>
      </c>
      <c r="O1024" s="293">
        <f t="shared" si="1042"/>
        <v>2.2010000000000001</v>
      </c>
      <c r="P1024" s="293">
        <f t="shared" si="1043"/>
        <v>2.0329999999999999</v>
      </c>
      <c r="R1024" s="265">
        <f t="shared" si="1044"/>
        <v>1.9979999999999998</v>
      </c>
      <c r="S1024" s="266">
        <f t="shared" si="1045"/>
        <v>1</v>
      </c>
      <c r="T1024" s="266">
        <f t="shared" si="1046"/>
        <v>5</v>
      </c>
      <c r="BG1024" s="266">
        <f>IF(R1024&gt;=2,1,0)</f>
        <v>0</v>
      </c>
      <c r="BH1024" s="266">
        <f t="shared" si="1022"/>
        <v>0</v>
      </c>
    </row>
    <row r="1025" spans="1:60" ht="17.45" customHeight="1" x14ac:dyDescent="0.25">
      <c r="A1025" s="257">
        <f t="shared" si="1030"/>
        <v>10</v>
      </c>
      <c r="B1025" s="257">
        <f t="shared" si="1031"/>
        <v>2020</v>
      </c>
      <c r="C1025" s="435">
        <f t="shared" si="940"/>
        <v>44121</v>
      </c>
      <c r="D1025" s="434"/>
      <c r="E1025" s="436">
        <v>1.585</v>
      </c>
      <c r="F1025" s="437"/>
      <c r="G1025" s="438">
        <v>1.4510000000000001</v>
      </c>
      <c r="H1025" s="439"/>
      <c r="I1025" s="434"/>
      <c r="J1025" s="436">
        <v>1.506</v>
      </c>
      <c r="K1025" s="437"/>
      <c r="L1025" s="436">
        <v>1.552</v>
      </c>
      <c r="M1025" s="440">
        <f t="shared" si="1040"/>
        <v>1.585</v>
      </c>
      <c r="N1025" s="440">
        <f t="shared" si="1041"/>
        <v>1.4510000000000001</v>
      </c>
      <c r="O1025" s="440">
        <f t="shared" si="1042"/>
        <v>1.506</v>
      </c>
      <c r="P1025" s="440">
        <f t="shared" si="1043"/>
        <v>1.552</v>
      </c>
      <c r="Q1025" s="442">
        <f t="shared" ref="Q1025:Q1026" si="1047">AVERAGE(M1025:P1025)</f>
        <v>1.5234999999999999</v>
      </c>
      <c r="R1025" s="442"/>
      <c r="S1025" s="443">
        <f>IF(Q1025&gt;=1,1,0)</f>
        <v>1</v>
      </c>
      <c r="T1025" s="443">
        <f t="shared" si="1046"/>
        <v>6</v>
      </c>
      <c r="BG1025" s="311">
        <f>IF(Q1025&gt;=2,1,0)</f>
        <v>0</v>
      </c>
      <c r="BH1025" s="311">
        <f t="shared" si="1022"/>
        <v>0</v>
      </c>
    </row>
    <row r="1026" spans="1:60" ht="17.45" customHeight="1" x14ac:dyDescent="0.25">
      <c r="A1026" s="257">
        <f t="shared" si="1030"/>
        <v>10</v>
      </c>
      <c r="B1026" s="257">
        <f t="shared" si="1031"/>
        <v>2020</v>
      </c>
      <c r="C1026" s="435">
        <f t="shared" si="940"/>
        <v>44122</v>
      </c>
      <c r="D1026" s="434">
        <v>1.06</v>
      </c>
      <c r="E1026" s="436"/>
      <c r="F1026" s="437"/>
      <c r="G1026" s="438"/>
      <c r="H1026" s="439">
        <v>1.0609999999999999</v>
      </c>
      <c r="I1026" s="434">
        <v>1.0289999999999999</v>
      </c>
      <c r="J1026" s="436"/>
      <c r="K1026" s="437">
        <v>1.014</v>
      </c>
      <c r="L1026" s="436"/>
      <c r="M1026" s="440">
        <f t="shared" si="1040"/>
        <v>1.06</v>
      </c>
      <c r="N1026" s="440">
        <f t="shared" si="1041"/>
        <v>1.0609999999999999</v>
      </c>
      <c r="O1026" s="440">
        <f t="shared" si="1042"/>
        <v>1.0289999999999999</v>
      </c>
      <c r="P1026" s="440">
        <f t="shared" si="1043"/>
        <v>1.014</v>
      </c>
      <c r="Q1026" s="442">
        <f t="shared" si="1047"/>
        <v>1.0409999999999999</v>
      </c>
      <c r="R1026" s="442"/>
      <c r="S1026" s="443">
        <f>IF(Q1026&gt;=1,1,0)</f>
        <v>1</v>
      </c>
      <c r="T1026" s="443">
        <f t="shared" si="1046"/>
        <v>7</v>
      </c>
      <c r="BG1026" s="311">
        <f>IF(Q1026&gt;=2,1,0)</f>
        <v>0</v>
      </c>
      <c r="BH1026" s="311">
        <f t="shared" si="1022"/>
        <v>0</v>
      </c>
    </row>
    <row r="1027" spans="1:60" ht="17.45" customHeight="1" x14ac:dyDescent="0.25">
      <c r="A1027" s="257">
        <f t="shared" si="1030"/>
        <v>10</v>
      </c>
      <c r="B1027" s="257">
        <f t="shared" si="1031"/>
        <v>2020</v>
      </c>
      <c r="C1027" s="8">
        <f t="shared" si="940"/>
        <v>44123</v>
      </c>
      <c r="D1027" s="260"/>
      <c r="E1027" s="261">
        <v>1.1579999999999999</v>
      </c>
      <c r="F1027" s="263"/>
      <c r="G1027" s="262">
        <v>1.119</v>
      </c>
      <c r="H1027" s="285"/>
      <c r="I1027" s="260"/>
      <c r="J1027" s="261">
        <v>1.1579999999999999</v>
      </c>
      <c r="K1027" s="263"/>
      <c r="L1027" s="261">
        <v>1.161</v>
      </c>
      <c r="M1027" s="293">
        <f t="shared" ref="M1027" si="1048">IFERROR(AVERAGE(D1027:E1027),"")</f>
        <v>1.1579999999999999</v>
      </c>
      <c r="N1027" s="293">
        <f t="shared" ref="N1027" si="1049">IFERROR(AVERAGE(F1027:H1027),"")</f>
        <v>1.119</v>
      </c>
      <c r="O1027" s="293">
        <f t="shared" ref="O1027" si="1050">IFERROR(AVERAGE(I1027:J1027),"")</f>
        <v>1.1579999999999999</v>
      </c>
      <c r="P1027" s="293">
        <f t="shared" ref="P1027" si="1051">IFERROR(AVERAGE(K1027:L1027),"")</f>
        <v>1.161</v>
      </c>
      <c r="R1027" s="265">
        <f t="shared" ref="R1027" si="1052">AVERAGE(M1027:P1027)</f>
        <v>1.149</v>
      </c>
      <c r="S1027" s="266">
        <f t="shared" ref="S1027" si="1053">IF(R1027&gt;=1,1,0)</f>
        <v>1</v>
      </c>
      <c r="T1027" s="266">
        <f t="shared" ref="T1027" si="1054">IF(S1027=0,0,S1027+T1026)</f>
        <v>8</v>
      </c>
      <c r="BG1027" s="266">
        <f>IF(R1027&gt;=2,1,0)</f>
        <v>0</v>
      </c>
      <c r="BH1027" s="266">
        <f t="shared" si="1022"/>
        <v>0</v>
      </c>
    </row>
    <row r="1028" spans="1:60" ht="17.45" customHeight="1" x14ac:dyDescent="0.25">
      <c r="A1028" s="257">
        <f t="shared" si="1030"/>
        <v>10</v>
      </c>
      <c r="B1028" s="257">
        <f t="shared" si="1031"/>
        <v>2020</v>
      </c>
      <c r="C1028" s="48">
        <f t="shared" si="940"/>
        <v>44124</v>
      </c>
      <c r="D1028" s="275">
        <v>1.347</v>
      </c>
      <c r="E1028" s="276"/>
      <c r="F1028" s="278">
        <v>1.363</v>
      </c>
      <c r="G1028" s="277"/>
      <c r="H1028" s="286">
        <v>1.349</v>
      </c>
      <c r="I1028" s="275">
        <v>1.3280000000000001</v>
      </c>
      <c r="J1028" s="276"/>
      <c r="K1028" s="278">
        <v>1.4670000000000001</v>
      </c>
      <c r="L1028" s="276"/>
      <c r="M1028" s="293">
        <f t="shared" ref="M1028:M1029" si="1055">IFERROR(AVERAGE(D1028:E1028),"")</f>
        <v>1.347</v>
      </c>
      <c r="N1028" s="293">
        <f t="shared" ref="N1028:N1029" si="1056">IFERROR(AVERAGE(F1028:H1028),"")</f>
        <v>1.3559999999999999</v>
      </c>
      <c r="O1028" s="293">
        <f t="shared" ref="O1028:O1029" si="1057">IFERROR(AVERAGE(I1028:J1028),"")</f>
        <v>1.3280000000000001</v>
      </c>
      <c r="P1028" s="293">
        <f t="shared" ref="P1028:P1029" si="1058">IFERROR(AVERAGE(K1028:L1028),"")</f>
        <v>1.4670000000000001</v>
      </c>
      <c r="R1028" s="265">
        <f t="shared" ref="R1028:R1029" si="1059">AVERAGE(M1028:P1028)</f>
        <v>1.3744999999999998</v>
      </c>
      <c r="S1028" s="266">
        <f t="shared" ref="S1028:S1029" si="1060">IF(R1028&gt;=1,1,0)</f>
        <v>1</v>
      </c>
      <c r="T1028" s="266">
        <f t="shared" ref="T1028:T1029" si="1061">IF(S1028=0,0,S1028+T1027)</f>
        <v>9</v>
      </c>
      <c r="BG1028" s="266">
        <f>IF(R1028&gt;=2,1,0)</f>
        <v>0</v>
      </c>
      <c r="BH1028" s="266">
        <f t="shared" si="1022"/>
        <v>0</v>
      </c>
    </row>
    <row r="1029" spans="1:60" ht="17.45" customHeight="1" x14ac:dyDescent="0.25">
      <c r="A1029" s="257">
        <f t="shared" si="1030"/>
        <v>10</v>
      </c>
      <c r="B1029" s="257">
        <f t="shared" si="1031"/>
        <v>2020</v>
      </c>
      <c r="C1029" s="8">
        <f t="shared" si="940"/>
        <v>44125</v>
      </c>
      <c r="D1029" s="260"/>
      <c r="E1029" s="261">
        <v>1.2290000000000001</v>
      </c>
      <c r="F1029" s="263"/>
      <c r="G1029" s="262">
        <v>1.3540000000000001</v>
      </c>
      <c r="H1029" s="285"/>
      <c r="I1029" s="260"/>
      <c r="J1029" s="261">
        <v>1.2130000000000001</v>
      </c>
      <c r="K1029" s="263"/>
      <c r="L1029" s="261">
        <v>1.163</v>
      </c>
      <c r="M1029" s="293">
        <f t="shared" si="1055"/>
        <v>1.2290000000000001</v>
      </c>
      <c r="N1029" s="293">
        <f t="shared" si="1056"/>
        <v>1.3540000000000001</v>
      </c>
      <c r="O1029" s="293">
        <f t="shared" si="1057"/>
        <v>1.2130000000000001</v>
      </c>
      <c r="P1029" s="293">
        <f t="shared" si="1058"/>
        <v>1.163</v>
      </c>
      <c r="R1029" s="265">
        <f t="shared" si="1059"/>
        <v>1.2397500000000001</v>
      </c>
      <c r="S1029" s="266">
        <f t="shared" si="1060"/>
        <v>1</v>
      </c>
      <c r="T1029" s="266">
        <f t="shared" si="1061"/>
        <v>10</v>
      </c>
      <c r="BG1029" s="266">
        <f>IF(R1029&gt;=2,1,0)</f>
        <v>0</v>
      </c>
      <c r="BH1029" s="266">
        <f t="shared" si="1022"/>
        <v>0</v>
      </c>
    </row>
    <row r="1030" spans="1:60" ht="17.45" customHeight="1" x14ac:dyDescent="0.25">
      <c r="A1030" s="257">
        <f t="shared" si="1030"/>
        <v>10</v>
      </c>
      <c r="B1030" s="257">
        <f t="shared" si="1031"/>
        <v>2020</v>
      </c>
      <c r="C1030" s="8">
        <f t="shared" si="940"/>
        <v>44126</v>
      </c>
      <c r="D1030" s="260">
        <v>0.69989999999999997</v>
      </c>
      <c r="E1030" s="261"/>
      <c r="F1030" s="263">
        <v>0.66510000000000002</v>
      </c>
      <c r="G1030" s="262"/>
      <c r="H1030" s="285"/>
      <c r="I1030" s="260">
        <v>0.71919999999999995</v>
      </c>
      <c r="J1030" s="261"/>
      <c r="K1030" s="263">
        <v>0.75549999999999995</v>
      </c>
      <c r="L1030" s="261"/>
      <c r="M1030" s="293">
        <f t="shared" ref="M1030:M1035" si="1062">IFERROR(AVERAGE(D1030:E1030),"")</f>
        <v>0.69989999999999997</v>
      </c>
      <c r="N1030" s="293">
        <f t="shared" ref="N1030:N1035" si="1063">IFERROR(AVERAGE(F1030:H1030),"")</f>
        <v>0.66510000000000002</v>
      </c>
      <c r="O1030" s="293">
        <f t="shared" ref="O1030:O1035" si="1064">IFERROR(AVERAGE(I1030:J1030),"")</f>
        <v>0.71919999999999995</v>
      </c>
      <c r="P1030" s="293">
        <f t="shared" ref="P1030:P1035" si="1065">IFERROR(AVERAGE(K1030:L1030),"")</f>
        <v>0.75549999999999995</v>
      </c>
      <c r="R1030" s="265">
        <f t="shared" ref="R1030:R1035" si="1066">AVERAGE(M1030:P1030)</f>
        <v>0.70992500000000003</v>
      </c>
      <c r="S1030" s="266">
        <f t="shared" ref="S1030:S1035" si="1067">IF(R1030&gt;=1,1,0)</f>
        <v>0</v>
      </c>
      <c r="T1030" s="266">
        <f t="shared" ref="T1030:T1035" si="1068">IF(S1030=0,0,S1030+T1029)</f>
        <v>0</v>
      </c>
      <c r="BG1030" s="266">
        <f>IF(R1030&gt;=2,1,0)</f>
        <v>0</v>
      </c>
      <c r="BH1030" s="266">
        <f t="shared" si="1022"/>
        <v>0</v>
      </c>
    </row>
    <row r="1031" spans="1:60" ht="17.45" customHeight="1" x14ac:dyDescent="0.25">
      <c r="A1031" s="257">
        <f t="shared" si="1030"/>
        <v>10</v>
      </c>
      <c r="B1031" s="257">
        <f t="shared" si="1031"/>
        <v>2020</v>
      </c>
      <c r="C1031" s="8">
        <f t="shared" ref="C1031:C1094" si="1069">C1030+1</f>
        <v>44127</v>
      </c>
      <c r="D1031" s="260"/>
      <c r="E1031" s="261">
        <v>0.61660000000000004</v>
      </c>
      <c r="F1031" s="263"/>
      <c r="G1031" s="262">
        <v>0.63929999999999998</v>
      </c>
      <c r="H1031" s="285"/>
      <c r="I1031" s="260"/>
      <c r="J1031" s="261">
        <v>0.6825</v>
      </c>
      <c r="K1031" s="263"/>
      <c r="L1031" s="261">
        <v>0.73040000000000005</v>
      </c>
      <c r="M1031" s="293">
        <f t="shared" si="1062"/>
        <v>0.61660000000000004</v>
      </c>
      <c r="N1031" s="293">
        <f t="shared" si="1063"/>
        <v>0.63929999999999998</v>
      </c>
      <c r="O1031" s="293">
        <f t="shared" si="1064"/>
        <v>0.6825</v>
      </c>
      <c r="P1031" s="293">
        <f t="shared" si="1065"/>
        <v>0.73040000000000005</v>
      </c>
      <c r="R1031" s="265">
        <f t="shared" si="1066"/>
        <v>0.66720000000000002</v>
      </c>
      <c r="S1031" s="266">
        <f t="shared" si="1067"/>
        <v>0</v>
      </c>
      <c r="T1031" s="266">
        <f t="shared" si="1068"/>
        <v>0</v>
      </c>
      <c r="BG1031" s="266">
        <f>IF(R1031&gt;=2,1,0)</f>
        <v>0</v>
      </c>
      <c r="BH1031" s="266">
        <f t="shared" si="1022"/>
        <v>0</v>
      </c>
    </row>
    <row r="1032" spans="1:60" ht="17.45" customHeight="1" x14ac:dyDescent="0.25">
      <c r="A1032" s="298">
        <f t="shared" si="1030"/>
        <v>10</v>
      </c>
      <c r="B1032" s="298">
        <f t="shared" si="1031"/>
        <v>2020</v>
      </c>
      <c r="C1032" s="435">
        <f t="shared" si="1069"/>
        <v>44128</v>
      </c>
      <c r="D1032" s="434">
        <v>0.66559999999999997</v>
      </c>
      <c r="E1032" s="436"/>
      <c r="F1032" s="437"/>
      <c r="G1032" s="438"/>
      <c r="H1032" s="439">
        <v>1.587</v>
      </c>
      <c r="I1032" s="434">
        <v>0.65539999999999998</v>
      </c>
      <c r="J1032" s="436"/>
      <c r="K1032" s="437">
        <v>0.71879999999999999</v>
      </c>
      <c r="L1032" s="436"/>
      <c r="M1032" s="440">
        <f t="shared" si="1062"/>
        <v>0.66559999999999997</v>
      </c>
      <c r="N1032" s="440">
        <f t="shared" si="1063"/>
        <v>1.587</v>
      </c>
      <c r="O1032" s="440">
        <f t="shared" si="1064"/>
        <v>0.65539999999999998</v>
      </c>
      <c r="P1032" s="440">
        <f t="shared" si="1065"/>
        <v>0.71879999999999999</v>
      </c>
      <c r="Q1032" s="442">
        <f t="shared" ref="Q1032:Q1033" si="1070">AVERAGE(M1032:P1032)</f>
        <v>0.90670000000000006</v>
      </c>
      <c r="R1032" s="442"/>
      <c r="S1032" s="443">
        <f>IF(Q1032&gt;=1,1,0)</f>
        <v>0</v>
      </c>
      <c r="T1032" s="443">
        <f t="shared" si="1068"/>
        <v>0</v>
      </c>
      <c r="BG1032" s="311">
        <f>IF(Q1032&gt;=2,1,0)</f>
        <v>0</v>
      </c>
      <c r="BH1032" s="311">
        <f t="shared" si="1022"/>
        <v>0</v>
      </c>
    </row>
    <row r="1033" spans="1:60" ht="17.45" customHeight="1" x14ac:dyDescent="0.25">
      <c r="A1033" s="298">
        <f t="shared" si="1030"/>
        <v>10</v>
      </c>
      <c r="B1033" s="298">
        <f t="shared" si="1031"/>
        <v>2020</v>
      </c>
      <c r="C1033" s="435">
        <f t="shared" si="1069"/>
        <v>44129</v>
      </c>
      <c r="D1033" s="434"/>
      <c r="E1033" s="436">
        <v>0.45629999999999998</v>
      </c>
      <c r="F1033" s="437"/>
      <c r="G1033" s="438">
        <v>0.32929999999999998</v>
      </c>
      <c r="H1033" s="439"/>
      <c r="I1033" s="434"/>
      <c r="J1033" s="506">
        <v>0.1222</v>
      </c>
      <c r="K1033" s="437"/>
      <c r="L1033" s="436">
        <v>0.35799999999999998</v>
      </c>
      <c r="M1033" s="440">
        <f t="shared" si="1062"/>
        <v>0.45629999999999998</v>
      </c>
      <c r="N1033" s="440">
        <f t="shared" si="1063"/>
        <v>0.32929999999999998</v>
      </c>
      <c r="O1033" s="440">
        <f t="shared" si="1064"/>
        <v>0.1222</v>
      </c>
      <c r="P1033" s="440">
        <f t="shared" si="1065"/>
        <v>0.35799999999999998</v>
      </c>
      <c r="Q1033" s="442">
        <f t="shared" si="1070"/>
        <v>0.31645000000000001</v>
      </c>
      <c r="R1033" s="442"/>
      <c r="S1033" s="443">
        <f>IF(Q1033&gt;=1,1,0)</f>
        <v>0</v>
      </c>
      <c r="T1033" s="443">
        <f t="shared" si="1068"/>
        <v>0</v>
      </c>
      <c r="BG1033" s="311">
        <f>IF(Q1033&gt;=2,1,0)</f>
        <v>0</v>
      </c>
      <c r="BH1033" s="311">
        <f t="shared" si="1022"/>
        <v>0</v>
      </c>
    </row>
    <row r="1034" spans="1:60" ht="17.45" customHeight="1" x14ac:dyDescent="0.25">
      <c r="A1034" s="257">
        <f t="shared" si="1030"/>
        <v>10</v>
      </c>
      <c r="B1034" s="257">
        <f t="shared" si="1031"/>
        <v>2020</v>
      </c>
      <c r="C1034" s="48">
        <f t="shared" si="1069"/>
        <v>44130</v>
      </c>
      <c r="D1034" s="149">
        <v>5.5410000000000004</v>
      </c>
      <c r="E1034" s="152"/>
      <c r="F1034" s="150">
        <v>5.6260000000000003</v>
      </c>
      <c r="G1034" s="153"/>
      <c r="H1034" s="151">
        <v>5.1950000000000003</v>
      </c>
      <c r="I1034" s="149">
        <v>5.9160000000000004</v>
      </c>
      <c r="J1034" s="152"/>
      <c r="K1034" s="150">
        <v>6.4640000000000004</v>
      </c>
      <c r="L1034" s="152"/>
      <c r="M1034" s="293">
        <f t="shared" si="1062"/>
        <v>5.5410000000000004</v>
      </c>
      <c r="N1034" s="293">
        <f t="shared" si="1063"/>
        <v>5.4105000000000008</v>
      </c>
      <c r="O1034" s="293">
        <f t="shared" si="1064"/>
        <v>5.9160000000000004</v>
      </c>
      <c r="P1034" s="293">
        <f t="shared" si="1065"/>
        <v>6.4640000000000004</v>
      </c>
      <c r="R1034" s="319">
        <f t="shared" si="1066"/>
        <v>5.8328749999999996</v>
      </c>
      <c r="S1034" s="266">
        <f t="shared" si="1067"/>
        <v>1</v>
      </c>
      <c r="T1034" s="266">
        <f t="shared" si="1068"/>
        <v>1</v>
      </c>
      <c r="U1034" s="320" t="s">
        <v>104</v>
      </c>
      <c r="BG1034" s="266">
        <f>IF(R1034&gt;=2,1,0)</f>
        <v>1</v>
      </c>
      <c r="BH1034" s="266">
        <f t="shared" si="1022"/>
        <v>1</v>
      </c>
    </row>
    <row r="1035" spans="1:60" ht="17.45" customHeight="1" x14ac:dyDescent="0.25">
      <c r="A1035" s="257">
        <f t="shared" si="1030"/>
        <v>10</v>
      </c>
      <c r="B1035" s="257">
        <f t="shared" si="1031"/>
        <v>2020</v>
      </c>
      <c r="C1035" s="8">
        <f t="shared" si="1069"/>
        <v>44131</v>
      </c>
      <c r="D1035" s="260"/>
      <c r="E1035" s="131">
        <v>2.6669999999999998</v>
      </c>
      <c r="F1035" s="263"/>
      <c r="G1035" s="154">
        <v>3.1629999999999998</v>
      </c>
      <c r="H1035" s="285"/>
      <c r="I1035" s="260"/>
      <c r="J1035" s="131">
        <v>3.9510000000000001</v>
      </c>
      <c r="K1035" s="263"/>
      <c r="L1035" s="131">
        <v>3.3220000000000001</v>
      </c>
      <c r="M1035" s="293">
        <f t="shared" si="1062"/>
        <v>2.6669999999999998</v>
      </c>
      <c r="N1035" s="293">
        <f t="shared" si="1063"/>
        <v>3.1629999999999998</v>
      </c>
      <c r="O1035" s="293">
        <f t="shared" si="1064"/>
        <v>3.9510000000000001</v>
      </c>
      <c r="P1035" s="293">
        <f t="shared" si="1065"/>
        <v>3.3220000000000001</v>
      </c>
      <c r="R1035" s="319">
        <f t="shared" si="1066"/>
        <v>3.2757500000000004</v>
      </c>
      <c r="S1035" s="266">
        <f t="shared" si="1067"/>
        <v>1</v>
      </c>
      <c r="T1035" s="266">
        <f t="shared" si="1068"/>
        <v>2</v>
      </c>
      <c r="U1035" s="320" t="s">
        <v>104</v>
      </c>
      <c r="BG1035" s="266">
        <f>IF(R1035&gt;=2,1,0)</f>
        <v>1</v>
      </c>
      <c r="BH1035" s="266">
        <f t="shared" si="1022"/>
        <v>2</v>
      </c>
    </row>
    <row r="1036" spans="1:60" ht="17.45" customHeight="1" thickBot="1" x14ac:dyDescent="0.3">
      <c r="A1036" s="257">
        <f t="shared" si="1030"/>
        <v>10</v>
      </c>
      <c r="B1036" s="257">
        <f t="shared" si="1031"/>
        <v>2020</v>
      </c>
      <c r="C1036" s="8">
        <f t="shared" si="1069"/>
        <v>44132</v>
      </c>
      <c r="D1036" s="260">
        <v>2.0190000000000001</v>
      </c>
      <c r="E1036" s="261"/>
      <c r="F1036" s="263">
        <v>1.984</v>
      </c>
      <c r="G1036" s="262"/>
      <c r="H1036" s="285"/>
      <c r="I1036" s="260">
        <v>2.1960000000000002</v>
      </c>
      <c r="J1036" s="261"/>
      <c r="K1036" s="263">
        <v>2.1059999999999999</v>
      </c>
      <c r="L1036" s="261"/>
      <c r="M1036" s="293">
        <f t="shared" ref="M1036" si="1071">IFERROR(AVERAGE(D1036:E1036),"")</f>
        <v>2.0190000000000001</v>
      </c>
      <c r="N1036" s="293">
        <f t="shared" ref="N1036" si="1072">IFERROR(AVERAGE(F1036:H1036),"")</f>
        <v>1.984</v>
      </c>
      <c r="O1036" s="293">
        <f t="shared" ref="O1036" si="1073">IFERROR(AVERAGE(I1036:J1036),"")</f>
        <v>2.1960000000000002</v>
      </c>
      <c r="P1036" s="293">
        <f t="shared" ref="P1036" si="1074">IFERROR(AVERAGE(K1036:L1036),"")</f>
        <v>2.1059999999999999</v>
      </c>
      <c r="R1036" s="319">
        <f t="shared" ref="R1036" si="1075">AVERAGE(M1036:P1036)</f>
        <v>2.0762499999999999</v>
      </c>
      <c r="S1036" s="266">
        <f t="shared" ref="S1036" si="1076">IF(R1036&gt;=1,1,0)</f>
        <v>1</v>
      </c>
      <c r="T1036" s="266">
        <f t="shared" ref="T1036" si="1077">IF(S1036=0,0,S1036+T1035)</f>
        <v>3</v>
      </c>
      <c r="U1036" s="320" t="s">
        <v>104</v>
      </c>
      <c r="BG1036" s="266">
        <f>IF(R1036&gt;=2,1,0)</f>
        <v>1</v>
      </c>
      <c r="BH1036" s="266">
        <f t="shared" si="1022"/>
        <v>3</v>
      </c>
    </row>
    <row r="1037" spans="1:60" ht="17.45" customHeight="1" thickBot="1" x14ac:dyDescent="0.3">
      <c r="A1037" s="257">
        <f t="shared" si="1030"/>
        <v>10</v>
      </c>
      <c r="B1037" s="257">
        <f t="shared" si="1031"/>
        <v>2020</v>
      </c>
      <c r="C1037" s="8">
        <f t="shared" si="1069"/>
        <v>44133</v>
      </c>
      <c r="D1037" s="260"/>
      <c r="E1037" s="261">
        <v>2.2789999999999999</v>
      </c>
      <c r="F1037" s="263"/>
      <c r="G1037" s="262">
        <v>2.2189999999999999</v>
      </c>
      <c r="H1037" s="285"/>
      <c r="I1037" s="260"/>
      <c r="J1037" s="261">
        <v>2.1110000000000002</v>
      </c>
      <c r="K1037" s="263"/>
      <c r="L1037" s="261">
        <v>2.25</v>
      </c>
      <c r="M1037" s="293">
        <f t="shared" ref="M1037:M1041" si="1078">IFERROR(AVERAGE(D1037:E1037),"")</f>
        <v>2.2789999999999999</v>
      </c>
      <c r="N1037" s="293">
        <f t="shared" ref="N1037:N1041" si="1079">IFERROR(AVERAGE(F1037:H1037),"")</f>
        <v>2.2189999999999999</v>
      </c>
      <c r="O1037" s="293">
        <f t="shared" ref="O1037:O1041" si="1080">IFERROR(AVERAGE(I1037:J1037),"")</f>
        <v>2.1110000000000002</v>
      </c>
      <c r="P1037" s="293">
        <f t="shared" ref="P1037:P1041" si="1081">IFERROR(AVERAGE(K1037:L1037),"")</f>
        <v>2.25</v>
      </c>
      <c r="R1037" s="319">
        <f t="shared" ref="R1037:R1038" si="1082">AVERAGE(M1037:P1037)</f>
        <v>2.21475</v>
      </c>
      <c r="S1037" s="266">
        <f t="shared" ref="S1037:S1038" si="1083">IF(R1037&gt;=1,1,0)</f>
        <v>1</v>
      </c>
      <c r="T1037" s="266">
        <f t="shared" ref="T1037:T1041" si="1084">IF(S1037=0,0,S1037+T1036)</f>
        <v>4</v>
      </c>
      <c r="U1037" s="313" t="s">
        <v>62</v>
      </c>
      <c r="V1037" s="299">
        <v>2020</v>
      </c>
      <c r="W1037" s="300"/>
      <c r="X1037" s="300"/>
      <c r="Y1037" s="300"/>
      <c r="BG1037" s="266">
        <f>IF(R1037&gt;=2,1,0)</f>
        <v>1</v>
      </c>
      <c r="BH1037" s="266">
        <f t="shared" si="1022"/>
        <v>4</v>
      </c>
    </row>
    <row r="1038" spans="1:60" ht="17.45" customHeight="1" x14ac:dyDescent="0.25">
      <c r="A1038" s="257">
        <f t="shared" si="1030"/>
        <v>10</v>
      </c>
      <c r="B1038" s="257">
        <f t="shared" si="1031"/>
        <v>2020</v>
      </c>
      <c r="C1038" s="8">
        <f t="shared" si="1069"/>
        <v>44134</v>
      </c>
      <c r="D1038" s="260">
        <v>1.9990000000000001</v>
      </c>
      <c r="E1038" s="261"/>
      <c r="F1038" s="263"/>
      <c r="G1038" s="262"/>
      <c r="H1038" s="285">
        <v>2.0249999999999999</v>
      </c>
      <c r="I1038" s="260">
        <v>2.0840000000000001</v>
      </c>
      <c r="J1038" s="261"/>
      <c r="K1038" s="263">
        <v>2.202</v>
      </c>
      <c r="L1038" s="261"/>
      <c r="M1038" s="293">
        <f t="shared" si="1078"/>
        <v>1.9990000000000001</v>
      </c>
      <c r="N1038" s="293">
        <f t="shared" si="1079"/>
        <v>2.0249999999999999</v>
      </c>
      <c r="O1038" s="293">
        <f t="shared" si="1080"/>
        <v>2.0840000000000001</v>
      </c>
      <c r="P1038" s="293">
        <f t="shared" si="1081"/>
        <v>2.202</v>
      </c>
      <c r="R1038" s="319">
        <f t="shared" si="1082"/>
        <v>2.0775000000000001</v>
      </c>
      <c r="S1038" s="266">
        <f t="shared" si="1083"/>
        <v>1</v>
      </c>
      <c r="T1038" s="266">
        <f t="shared" si="1084"/>
        <v>5</v>
      </c>
      <c r="U1038" s="301" t="s">
        <v>35</v>
      </c>
      <c r="V1038" s="301" t="s">
        <v>1</v>
      </c>
      <c r="W1038" s="301" t="s">
        <v>2</v>
      </c>
      <c r="X1038" s="301" t="s">
        <v>9</v>
      </c>
      <c r="Y1038" s="301" t="s">
        <v>12</v>
      </c>
      <c r="BG1038" s="266">
        <f>IF(R1038&gt;=2,1,0)</f>
        <v>1</v>
      </c>
      <c r="BH1038" s="266">
        <f t="shared" si="1022"/>
        <v>5</v>
      </c>
    </row>
    <row r="1039" spans="1:60" ht="17.45" customHeight="1" thickBot="1" x14ac:dyDescent="0.3">
      <c r="A1039" s="298">
        <f t="shared" si="1030"/>
        <v>10</v>
      </c>
      <c r="B1039" s="298">
        <f t="shared" si="1031"/>
        <v>2020</v>
      </c>
      <c r="C1039" s="459">
        <f t="shared" si="1069"/>
        <v>44135</v>
      </c>
      <c r="D1039" s="460"/>
      <c r="E1039" s="461">
        <v>2.339</v>
      </c>
      <c r="F1039" s="462"/>
      <c r="G1039" s="463">
        <v>2.3980000000000001</v>
      </c>
      <c r="H1039" s="464"/>
      <c r="I1039" s="460"/>
      <c r="J1039" s="507">
        <v>3.4079999999999999</v>
      </c>
      <c r="K1039" s="462"/>
      <c r="L1039" s="507">
        <v>3.3260000000000001</v>
      </c>
      <c r="M1039" s="508">
        <f t="shared" si="1078"/>
        <v>2.339</v>
      </c>
      <c r="N1039" s="508">
        <f t="shared" si="1079"/>
        <v>2.3980000000000001</v>
      </c>
      <c r="O1039" s="508">
        <f t="shared" si="1080"/>
        <v>3.4079999999999999</v>
      </c>
      <c r="P1039" s="508">
        <f t="shared" si="1081"/>
        <v>3.3260000000000001</v>
      </c>
      <c r="Q1039" s="509">
        <f t="shared" ref="Q1039:Q1040" si="1085">AVERAGE(M1039:P1039)</f>
        <v>2.86775</v>
      </c>
      <c r="R1039" s="466"/>
      <c r="S1039" s="510">
        <f>IF(Q1039&gt;=1,1,0)</f>
        <v>1</v>
      </c>
      <c r="T1039" s="510">
        <f t="shared" si="1084"/>
        <v>6</v>
      </c>
      <c r="U1039" s="302" t="s">
        <v>58</v>
      </c>
      <c r="V1039" s="303">
        <f>AVERAGE(D1009:E1039)</f>
        <v>1.5982903225806453</v>
      </c>
      <c r="W1039" s="303">
        <f>AVERAGE(F1009:H1039)</f>
        <v>1.6874194444444446</v>
      </c>
      <c r="X1039" s="303">
        <f>AVERAGE(I1009:J1039)</f>
        <v>1.6701225806451616</v>
      </c>
      <c r="Y1039" s="303">
        <f>AVERAGE(K1009:L1039)</f>
        <v>1.7393354838709678</v>
      </c>
      <c r="BG1039" s="311">
        <f>IF(Q1039&gt;=2,1,0)</f>
        <v>1</v>
      </c>
      <c r="BH1039" s="311">
        <f t="shared" si="1022"/>
        <v>6</v>
      </c>
    </row>
    <row r="1040" spans="1:60" ht="17.45" customHeight="1" x14ac:dyDescent="0.25">
      <c r="A1040" s="257">
        <f t="shared" si="1030"/>
        <v>11</v>
      </c>
      <c r="B1040" s="257">
        <f t="shared" si="1031"/>
        <v>2020</v>
      </c>
      <c r="C1040" s="465">
        <f t="shared" si="1069"/>
        <v>44136</v>
      </c>
      <c r="D1040" s="434">
        <v>2.141</v>
      </c>
      <c r="E1040" s="436"/>
      <c r="F1040" s="437">
        <v>1.9239999999999999</v>
      </c>
      <c r="G1040" s="438"/>
      <c r="H1040" s="439">
        <v>1.7849999999999999</v>
      </c>
      <c r="I1040" s="434">
        <v>1.8220000000000001</v>
      </c>
      <c r="J1040" s="436"/>
      <c r="K1040" s="437">
        <v>2.069</v>
      </c>
      <c r="L1040" s="436"/>
      <c r="M1040" s="440">
        <f t="shared" si="1078"/>
        <v>2.141</v>
      </c>
      <c r="N1040" s="440">
        <f t="shared" si="1079"/>
        <v>1.8544999999999998</v>
      </c>
      <c r="O1040" s="440">
        <f t="shared" si="1080"/>
        <v>1.8220000000000001</v>
      </c>
      <c r="P1040" s="440">
        <f t="shared" si="1081"/>
        <v>2.069</v>
      </c>
      <c r="Q1040" s="511">
        <f t="shared" si="1085"/>
        <v>1.971625</v>
      </c>
      <c r="R1040" s="442"/>
      <c r="S1040" s="443">
        <f>IF(Q1040&gt;=1,1,0)</f>
        <v>1</v>
      </c>
      <c r="T1040" s="443">
        <f t="shared" si="1084"/>
        <v>7</v>
      </c>
      <c r="U1040" s="302" t="s">
        <v>59</v>
      </c>
      <c r="V1040" s="303">
        <f>MAX(D1009:E1039)</f>
        <v>5.5410000000000004</v>
      </c>
      <c r="W1040" s="303">
        <f>MAX(F1009:H1039)</f>
        <v>5.6260000000000003</v>
      </c>
      <c r="X1040" s="303">
        <f>MAX(I1009:J1039)</f>
        <v>5.9160000000000004</v>
      </c>
      <c r="Y1040" s="303">
        <f>MAX(K1009:L1039)</f>
        <v>6.4640000000000004</v>
      </c>
      <c r="BG1040" s="311">
        <f>IF(Q1040&gt;=2,1,0)</f>
        <v>0</v>
      </c>
      <c r="BH1040" s="311">
        <f t="shared" si="1022"/>
        <v>0</v>
      </c>
    </row>
    <row r="1041" spans="1:60" ht="17.45" customHeight="1" thickBot="1" x14ac:dyDescent="0.3">
      <c r="A1041" s="257">
        <f t="shared" si="1030"/>
        <v>11</v>
      </c>
      <c r="B1041" s="257">
        <f t="shared" si="1031"/>
        <v>2020</v>
      </c>
      <c r="C1041" s="8">
        <f t="shared" si="1069"/>
        <v>44137</v>
      </c>
      <c r="D1041" s="260"/>
      <c r="E1041" s="261">
        <v>1.492</v>
      </c>
      <c r="F1041" s="263"/>
      <c r="G1041" s="262">
        <v>1.52</v>
      </c>
      <c r="H1041" s="285"/>
      <c r="I1041" s="260"/>
      <c r="J1041" s="261">
        <v>1.5489999999999999</v>
      </c>
      <c r="K1041" s="263"/>
      <c r="L1041" s="261">
        <v>1.665</v>
      </c>
      <c r="M1041" s="293">
        <f t="shared" si="1078"/>
        <v>1.492</v>
      </c>
      <c r="N1041" s="293">
        <f t="shared" si="1079"/>
        <v>1.52</v>
      </c>
      <c r="O1041" s="293">
        <f t="shared" si="1080"/>
        <v>1.5489999999999999</v>
      </c>
      <c r="P1041" s="293">
        <f t="shared" si="1081"/>
        <v>1.665</v>
      </c>
      <c r="R1041" s="319">
        <f t="shared" ref="R1041" si="1086">AVERAGE(M1041:P1041)</f>
        <v>1.5565</v>
      </c>
      <c r="S1041" s="266">
        <f t="shared" ref="S1041" si="1087">IF(R1041&gt;=1,1,0)</f>
        <v>1</v>
      </c>
      <c r="T1041" s="266">
        <f t="shared" si="1084"/>
        <v>8</v>
      </c>
      <c r="U1041" s="304" t="s">
        <v>126</v>
      </c>
      <c r="V1041" s="305">
        <f>COUNTIF(D1009:E1039,"&gt;=2.5")</f>
        <v>2</v>
      </c>
      <c r="W1041" s="305">
        <f>COUNTIF(F1009:H1039,"&gt;=2.5")</f>
        <v>3</v>
      </c>
      <c r="X1041" s="305">
        <f>COUNTIF(I1009:J1039,"&gt;=2.5")</f>
        <v>3</v>
      </c>
      <c r="Y1041" s="305">
        <f>COUNTIF(K1009:L1039,"&gt;=2.5")</f>
        <v>3</v>
      </c>
      <c r="BG1041" s="266">
        <f>IF(R1041&gt;=2,1,0)</f>
        <v>0</v>
      </c>
      <c r="BH1041" s="266">
        <f t="shared" si="1022"/>
        <v>0</v>
      </c>
    </row>
    <row r="1042" spans="1:60" ht="17.45" customHeight="1" thickBot="1" x14ac:dyDescent="0.3">
      <c r="A1042" s="257">
        <f t="shared" si="1030"/>
        <v>11</v>
      </c>
      <c r="B1042" s="257">
        <f t="shared" si="1031"/>
        <v>2020</v>
      </c>
      <c r="C1042" s="8">
        <f t="shared" si="1069"/>
        <v>44138</v>
      </c>
      <c r="D1042" s="260">
        <v>1.5409999999999999</v>
      </c>
      <c r="E1042" s="261"/>
      <c r="F1042" s="263">
        <v>1.613</v>
      </c>
      <c r="G1042" s="262"/>
      <c r="H1042" s="285"/>
      <c r="I1042" s="260">
        <v>1.613</v>
      </c>
      <c r="J1042" s="261"/>
      <c r="K1042" s="263">
        <v>1.621</v>
      </c>
      <c r="L1042" s="261"/>
      <c r="M1042" s="293">
        <f t="shared" ref="M1042" si="1088">IFERROR(AVERAGE(D1042:E1042),"")</f>
        <v>1.5409999999999999</v>
      </c>
      <c r="N1042" s="293">
        <f t="shared" ref="N1042" si="1089">IFERROR(AVERAGE(F1042:H1042),"")</f>
        <v>1.613</v>
      </c>
      <c r="O1042" s="293">
        <f t="shared" ref="O1042" si="1090">IFERROR(AVERAGE(I1042:J1042),"")</f>
        <v>1.613</v>
      </c>
      <c r="P1042" s="293">
        <f t="shared" ref="P1042" si="1091">IFERROR(AVERAGE(K1042:L1042),"")</f>
        <v>1.621</v>
      </c>
      <c r="R1042" s="319">
        <f t="shared" ref="R1042" si="1092">AVERAGE(M1042:P1042)</f>
        <v>1.597</v>
      </c>
      <c r="S1042" s="266">
        <f t="shared" ref="S1042" si="1093">IF(R1042&gt;=1,1,0)</f>
        <v>1</v>
      </c>
      <c r="T1042" s="266">
        <f t="shared" ref="T1042" si="1094">IF(S1042=0,0,S1042+T1041)</f>
        <v>9</v>
      </c>
      <c r="Y1042" s="136">
        <f>AVERAGE(V1039:Y1039)</f>
        <v>1.6737919578853049</v>
      </c>
      <c r="BG1042" s="266">
        <f>IF(R1042&gt;=2,1,0)</f>
        <v>0</v>
      </c>
      <c r="BH1042" s="266">
        <f t="shared" si="1022"/>
        <v>0</v>
      </c>
    </row>
    <row r="1043" spans="1:60" ht="17.45" customHeight="1" x14ac:dyDescent="0.25">
      <c r="A1043" s="257">
        <f t="shared" si="1030"/>
        <v>11</v>
      </c>
      <c r="B1043" s="257">
        <f t="shared" si="1031"/>
        <v>2020</v>
      </c>
      <c r="C1043" s="8">
        <f t="shared" si="1069"/>
        <v>44139</v>
      </c>
      <c r="D1043" s="260"/>
      <c r="E1043" s="261">
        <v>2.1760000000000002</v>
      </c>
      <c r="F1043" s="263"/>
      <c r="G1043" s="262">
        <v>2.3069999999999999</v>
      </c>
      <c r="H1043" s="285"/>
      <c r="I1043" s="260"/>
      <c r="J1043" s="261">
        <v>2.0579999999999998</v>
      </c>
      <c r="K1043" s="263"/>
      <c r="L1043" s="261">
        <v>2.1960000000000002</v>
      </c>
      <c r="M1043" s="293">
        <f t="shared" ref="M1043" si="1095">IFERROR(AVERAGE(D1043:E1043),"")</f>
        <v>2.1760000000000002</v>
      </c>
      <c r="N1043" s="293">
        <f t="shared" ref="N1043" si="1096">IFERROR(AVERAGE(F1043:H1043),"")</f>
        <v>2.3069999999999999</v>
      </c>
      <c r="O1043" s="293">
        <f t="shared" ref="O1043" si="1097">IFERROR(AVERAGE(I1043:J1043),"")</f>
        <v>2.0579999999999998</v>
      </c>
      <c r="P1043" s="293">
        <f t="shared" ref="P1043" si="1098">IFERROR(AVERAGE(K1043:L1043),"")</f>
        <v>2.1960000000000002</v>
      </c>
      <c r="R1043" s="319">
        <f t="shared" ref="R1043" si="1099">AVERAGE(M1043:P1043)</f>
        <v>2.18425</v>
      </c>
      <c r="S1043" s="266">
        <f t="shared" ref="S1043" si="1100">IF(R1043&gt;=1,1,0)</f>
        <v>1</v>
      </c>
      <c r="T1043" s="266">
        <f t="shared" ref="T1043" si="1101">IF(S1043=0,0,S1043+T1042)</f>
        <v>10</v>
      </c>
      <c r="BG1043" s="266">
        <f>IF(R1043&gt;=2,1,0)</f>
        <v>1</v>
      </c>
      <c r="BH1043" s="266">
        <f t="shared" si="1022"/>
        <v>1</v>
      </c>
    </row>
    <row r="1044" spans="1:60" ht="17.45" customHeight="1" x14ac:dyDescent="0.25">
      <c r="A1044" s="257">
        <f t="shared" si="1030"/>
        <v>11</v>
      </c>
      <c r="B1044" s="257">
        <f t="shared" si="1031"/>
        <v>2020</v>
      </c>
      <c r="C1044" s="8">
        <f t="shared" si="1069"/>
        <v>44140</v>
      </c>
      <c r="D1044" s="260">
        <v>2.613</v>
      </c>
      <c r="E1044" s="261"/>
      <c r="F1044" s="263"/>
      <c r="G1044" s="262"/>
      <c r="H1044" s="285">
        <v>2.133</v>
      </c>
      <c r="I1044" s="260">
        <v>2.0640000000000001</v>
      </c>
      <c r="J1044" s="261"/>
      <c r="K1044" s="263">
        <v>2.17</v>
      </c>
      <c r="L1044" s="261"/>
      <c r="M1044" s="293">
        <f t="shared" ref="M1044:M1050" si="1102">IFERROR(AVERAGE(D1044:E1044),"")</f>
        <v>2.613</v>
      </c>
      <c r="N1044" s="293">
        <f t="shared" ref="N1044:N1050" si="1103">IFERROR(AVERAGE(F1044:H1044),"")</f>
        <v>2.133</v>
      </c>
      <c r="O1044" s="293">
        <f t="shared" ref="O1044:O1050" si="1104">IFERROR(AVERAGE(I1044:J1044),"")</f>
        <v>2.0640000000000001</v>
      </c>
      <c r="P1044" s="293">
        <f t="shared" ref="P1044:P1050" si="1105">IFERROR(AVERAGE(K1044:L1044),"")</f>
        <v>2.17</v>
      </c>
      <c r="R1044" s="319">
        <f t="shared" ref="R1044:R1045" si="1106">AVERAGE(M1044:P1044)</f>
        <v>2.2450000000000001</v>
      </c>
      <c r="S1044" s="266">
        <f t="shared" ref="S1044:S1045" si="1107">IF(R1044&gt;=1,1,0)</f>
        <v>1</v>
      </c>
      <c r="T1044" s="266">
        <f t="shared" ref="T1044:T1050" si="1108">IF(S1044=0,0,S1044+T1043)</f>
        <v>11</v>
      </c>
      <c r="U1044" s="23" t="s">
        <v>105</v>
      </c>
      <c r="BG1044" s="266">
        <f>IF(R1044&gt;=2,1,0)</f>
        <v>1</v>
      </c>
      <c r="BH1044" s="266">
        <f t="shared" si="1022"/>
        <v>2</v>
      </c>
    </row>
    <row r="1045" spans="1:60" ht="17.45" customHeight="1" x14ac:dyDescent="0.25">
      <c r="A1045" s="257">
        <f t="shared" si="1030"/>
        <v>11</v>
      </c>
      <c r="B1045" s="257">
        <f t="shared" si="1031"/>
        <v>2020</v>
      </c>
      <c r="C1045" s="8">
        <f t="shared" si="1069"/>
        <v>44141</v>
      </c>
      <c r="D1045" s="260"/>
      <c r="E1045" s="261">
        <v>1.169</v>
      </c>
      <c r="F1045" s="263"/>
      <c r="G1045" s="262">
        <v>1.169</v>
      </c>
      <c r="H1045" s="285"/>
      <c r="I1045" s="260"/>
      <c r="J1045" s="261">
        <v>1.1719999999999999</v>
      </c>
      <c r="K1045" s="263"/>
      <c r="L1045" s="261">
        <v>1.226</v>
      </c>
      <c r="M1045" s="293">
        <f t="shared" si="1102"/>
        <v>1.169</v>
      </c>
      <c r="N1045" s="293">
        <f t="shared" si="1103"/>
        <v>1.169</v>
      </c>
      <c r="O1045" s="293">
        <f t="shared" si="1104"/>
        <v>1.1719999999999999</v>
      </c>
      <c r="P1045" s="293">
        <f t="shared" si="1105"/>
        <v>1.226</v>
      </c>
      <c r="R1045" s="319">
        <f t="shared" si="1106"/>
        <v>1.1839999999999999</v>
      </c>
      <c r="S1045" s="266">
        <f t="shared" si="1107"/>
        <v>1</v>
      </c>
      <c r="T1045" s="266">
        <f t="shared" si="1108"/>
        <v>12</v>
      </c>
      <c r="BG1045" s="266">
        <f>IF(R1045&gt;=2,1,0)</f>
        <v>0</v>
      </c>
      <c r="BH1045" s="266">
        <f t="shared" si="1022"/>
        <v>0</v>
      </c>
    </row>
    <row r="1046" spans="1:60" ht="17.45" customHeight="1" x14ac:dyDescent="0.25">
      <c r="A1046" s="257">
        <f t="shared" si="1030"/>
        <v>11</v>
      </c>
      <c r="B1046" s="257">
        <f t="shared" si="1031"/>
        <v>2020</v>
      </c>
      <c r="C1046" s="435">
        <f t="shared" si="1069"/>
        <v>44142</v>
      </c>
      <c r="D1046" s="434">
        <v>0.63829999999999998</v>
      </c>
      <c r="E1046" s="436"/>
      <c r="F1046" s="437">
        <v>0.56899999999999995</v>
      </c>
      <c r="G1046" s="438"/>
      <c r="H1046" s="439">
        <v>0.49980000000000002</v>
      </c>
      <c r="I1046" s="434">
        <v>0.47010000000000002</v>
      </c>
      <c r="J1046" s="436"/>
      <c r="K1046" s="437">
        <v>0.53959999999999997</v>
      </c>
      <c r="L1046" s="436"/>
      <c r="M1046" s="440">
        <f t="shared" si="1102"/>
        <v>0.63829999999999998</v>
      </c>
      <c r="N1046" s="440">
        <f t="shared" si="1103"/>
        <v>0.53439999999999999</v>
      </c>
      <c r="O1046" s="440">
        <f t="shared" si="1104"/>
        <v>0.47010000000000002</v>
      </c>
      <c r="P1046" s="440">
        <f t="shared" si="1105"/>
        <v>0.53959999999999997</v>
      </c>
      <c r="Q1046" s="442">
        <f t="shared" ref="Q1046:Q1047" si="1109">AVERAGE(M1046:P1046)</f>
        <v>0.54559999999999997</v>
      </c>
      <c r="R1046" s="442"/>
      <c r="S1046" s="443">
        <f>IF(Q1046&gt;=1,1,0)</f>
        <v>0</v>
      </c>
      <c r="T1046" s="443">
        <f t="shared" si="1108"/>
        <v>0</v>
      </c>
      <c r="BG1046" s="311">
        <f>IF(Q1046&gt;=2,1,0)</f>
        <v>0</v>
      </c>
      <c r="BH1046" s="311">
        <f t="shared" si="1022"/>
        <v>0</v>
      </c>
    </row>
    <row r="1047" spans="1:60" ht="17.45" customHeight="1" x14ac:dyDescent="0.25">
      <c r="A1047" s="257">
        <f t="shared" si="1030"/>
        <v>11</v>
      </c>
      <c r="B1047" s="257">
        <f t="shared" si="1031"/>
        <v>2020</v>
      </c>
      <c r="C1047" s="435">
        <f t="shared" si="1069"/>
        <v>44143</v>
      </c>
      <c r="D1047" s="434"/>
      <c r="E1047" s="436">
        <v>0.71389999999999998</v>
      </c>
      <c r="F1047" s="437"/>
      <c r="G1047" s="438">
        <v>0.71679999999999999</v>
      </c>
      <c r="H1047" s="439"/>
      <c r="I1047" s="434"/>
      <c r="J1047" s="436">
        <v>0.55959999999999999</v>
      </c>
      <c r="K1047" s="437"/>
      <c r="L1047" s="436">
        <v>0.82420000000000004</v>
      </c>
      <c r="M1047" s="440">
        <f t="shared" si="1102"/>
        <v>0.71389999999999998</v>
      </c>
      <c r="N1047" s="440">
        <f t="shared" si="1103"/>
        <v>0.71679999999999999</v>
      </c>
      <c r="O1047" s="440">
        <f t="shared" si="1104"/>
        <v>0.55959999999999999</v>
      </c>
      <c r="P1047" s="440">
        <f t="shared" si="1105"/>
        <v>0.82420000000000004</v>
      </c>
      <c r="Q1047" s="442">
        <f t="shared" si="1109"/>
        <v>0.70362499999999994</v>
      </c>
      <c r="R1047" s="442"/>
      <c r="S1047" s="443">
        <f>IF(Q1047&gt;=1,1,0)</f>
        <v>0</v>
      </c>
      <c r="T1047" s="443">
        <f t="shared" si="1108"/>
        <v>0</v>
      </c>
      <c r="BG1047" s="311">
        <f>IF(Q1047&gt;=2,1,0)</f>
        <v>0</v>
      </c>
      <c r="BH1047" s="311">
        <f t="shared" si="1022"/>
        <v>0</v>
      </c>
    </row>
    <row r="1048" spans="1:60" ht="17.45" customHeight="1" x14ac:dyDescent="0.25">
      <c r="A1048" s="257">
        <f t="shared" si="1030"/>
        <v>11</v>
      </c>
      <c r="B1048" s="257">
        <f t="shared" si="1031"/>
        <v>2020</v>
      </c>
      <c r="C1048" s="8">
        <f t="shared" si="1069"/>
        <v>44144</v>
      </c>
      <c r="D1048" s="260">
        <v>0.60809999999999997</v>
      </c>
      <c r="E1048" s="261"/>
      <c r="F1048" s="263">
        <v>0.54559999999999997</v>
      </c>
      <c r="G1048" s="262"/>
      <c r="H1048" s="285"/>
      <c r="I1048" s="260">
        <v>0.60809999999999997</v>
      </c>
      <c r="J1048" s="261"/>
      <c r="K1048" s="263">
        <v>0.71830000000000005</v>
      </c>
      <c r="L1048" s="261"/>
      <c r="M1048" s="293">
        <f t="shared" si="1102"/>
        <v>0.60809999999999997</v>
      </c>
      <c r="N1048" s="293">
        <f t="shared" si="1103"/>
        <v>0.54559999999999997</v>
      </c>
      <c r="O1048" s="293">
        <f t="shared" si="1104"/>
        <v>0.60809999999999997</v>
      </c>
      <c r="P1048" s="293">
        <f t="shared" si="1105"/>
        <v>0.71830000000000005</v>
      </c>
      <c r="R1048" s="265">
        <f t="shared" ref="R1048:R1052" si="1110">AVERAGE(M1048:P1048)</f>
        <v>0.62002500000000005</v>
      </c>
      <c r="S1048" s="266">
        <f t="shared" ref="S1048:S1052" si="1111">IF(R1048&gt;=1,1,0)</f>
        <v>0</v>
      </c>
      <c r="T1048" s="266">
        <f t="shared" si="1108"/>
        <v>0</v>
      </c>
      <c r="BG1048" s="266">
        <f>IF(R1048&gt;=2,1,0)</f>
        <v>0</v>
      </c>
      <c r="BH1048" s="266">
        <f t="shared" si="1022"/>
        <v>0</v>
      </c>
    </row>
    <row r="1049" spans="1:60" ht="17.45" customHeight="1" x14ac:dyDescent="0.25">
      <c r="A1049" s="257">
        <f t="shared" si="1030"/>
        <v>11</v>
      </c>
      <c r="B1049" s="257">
        <f t="shared" si="1031"/>
        <v>2020</v>
      </c>
      <c r="C1049" s="8">
        <f t="shared" si="1069"/>
        <v>44145</v>
      </c>
      <c r="D1049" s="260"/>
      <c r="E1049" s="261">
        <v>0.73860000000000003</v>
      </c>
      <c r="F1049" s="263"/>
      <c r="G1049" s="262">
        <v>0.82310000000000005</v>
      </c>
      <c r="H1049" s="285"/>
      <c r="I1049" s="260"/>
      <c r="J1049" s="261">
        <v>0.78290000000000004</v>
      </c>
      <c r="K1049" s="263"/>
      <c r="L1049" s="261">
        <v>1.1339999999999999</v>
      </c>
      <c r="M1049" s="293">
        <f t="shared" si="1102"/>
        <v>0.73860000000000003</v>
      </c>
      <c r="N1049" s="293">
        <f t="shared" si="1103"/>
        <v>0.82310000000000005</v>
      </c>
      <c r="O1049" s="293">
        <f t="shared" si="1104"/>
        <v>0.78290000000000004</v>
      </c>
      <c r="P1049" s="293">
        <f t="shared" si="1105"/>
        <v>1.1339999999999999</v>
      </c>
      <c r="R1049" s="265">
        <f t="shared" si="1110"/>
        <v>0.86965000000000003</v>
      </c>
      <c r="S1049" s="266">
        <f t="shared" si="1111"/>
        <v>0</v>
      </c>
      <c r="T1049" s="266">
        <f t="shared" si="1108"/>
        <v>0</v>
      </c>
      <c r="BG1049" s="266">
        <f>IF(R1049&gt;=2,1,0)</f>
        <v>0</v>
      </c>
      <c r="BH1049" s="266">
        <f t="shared" si="1022"/>
        <v>0</v>
      </c>
    </row>
    <row r="1050" spans="1:60" ht="17.45" customHeight="1" x14ac:dyDescent="0.25">
      <c r="A1050" s="257">
        <f t="shared" si="1030"/>
        <v>11</v>
      </c>
      <c r="B1050" s="257">
        <f t="shared" si="1031"/>
        <v>2020</v>
      </c>
      <c r="C1050" s="8">
        <f t="shared" si="1069"/>
        <v>44146</v>
      </c>
      <c r="D1050" s="260">
        <v>0.87760000000000005</v>
      </c>
      <c r="E1050" s="261"/>
      <c r="F1050" s="263"/>
      <c r="G1050" s="262"/>
      <c r="H1050" s="285">
        <v>0.81789999999999996</v>
      </c>
      <c r="I1050" s="260">
        <v>0.89659999999999995</v>
      </c>
      <c r="J1050" s="261"/>
      <c r="K1050" s="263">
        <v>1.071</v>
      </c>
      <c r="L1050" s="261"/>
      <c r="M1050" s="293">
        <f t="shared" si="1102"/>
        <v>0.87760000000000005</v>
      </c>
      <c r="N1050" s="293">
        <f t="shared" si="1103"/>
        <v>0.81789999999999996</v>
      </c>
      <c r="O1050" s="293">
        <f t="shared" si="1104"/>
        <v>0.89659999999999995</v>
      </c>
      <c r="P1050" s="293">
        <f t="shared" si="1105"/>
        <v>1.071</v>
      </c>
      <c r="R1050" s="321">
        <f t="shared" si="1110"/>
        <v>0.91577500000000001</v>
      </c>
      <c r="S1050" s="266">
        <f t="shared" si="1111"/>
        <v>0</v>
      </c>
      <c r="T1050" s="266">
        <f t="shared" si="1108"/>
        <v>0</v>
      </c>
      <c r="BG1050" s="266">
        <f>IF(R1050&gt;=2,1,0)</f>
        <v>0</v>
      </c>
      <c r="BH1050" s="266">
        <f t="shared" si="1022"/>
        <v>0</v>
      </c>
    </row>
    <row r="1051" spans="1:60" ht="17.45" customHeight="1" x14ac:dyDescent="0.25">
      <c r="A1051" s="257">
        <f t="shared" si="1030"/>
        <v>11</v>
      </c>
      <c r="B1051" s="257">
        <f t="shared" si="1031"/>
        <v>2020</v>
      </c>
      <c r="C1051" s="8">
        <f t="shared" si="1069"/>
        <v>44147</v>
      </c>
      <c r="D1051" s="260"/>
      <c r="E1051" s="261">
        <v>1.006</v>
      </c>
      <c r="F1051" s="263"/>
      <c r="G1051" s="262">
        <v>0.93169999999999997</v>
      </c>
      <c r="H1051" s="285"/>
      <c r="I1051" s="260"/>
      <c r="J1051" s="261">
        <v>1.046</v>
      </c>
      <c r="K1051" s="263"/>
      <c r="L1051" s="261">
        <v>0.99970000000000003</v>
      </c>
      <c r="M1051" s="293">
        <f t="shared" ref="M1051:M1055" si="1112">IFERROR(AVERAGE(D1051:E1051),"")</f>
        <v>1.006</v>
      </c>
      <c r="N1051" s="293">
        <f t="shared" ref="N1051:N1055" si="1113">IFERROR(AVERAGE(F1051:H1051),"")</f>
        <v>0.93169999999999997</v>
      </c>
      <c r="O1051" s="293">
        <f t="shared" ref="O1051:O1055" si="1114">IFERROR(AVERAGE(I1051:J1051),"")</f>
        <v>1.046</v>
      </c>
      <c r="P1051" s="293">
        <f t="shared" ref="P1051:P1055" si="1115">IFERROR(AVERAGE(K1051:L1051),"")</f>
        <v>0.99970000000000003</v>
      </c>
      <c r="R1051" s="321">
        <f t="shared" si="1110"/>
        <v>0.9958499999999999</v>
      </c>
      <c r="S1051" s="266">
        <f t="shared" si="1111"/>
        <v>0</v>
      </c>
      <c r="T1051" s="266">
        <f t="shared" ref="T1051:T1055" si="1116">IF(S1051=0,0,S1051+T1050)</f>
        <v>0</v>
      </c>
      <c r="BG1051" s="266">
        <f>IF(R1051&gt;=2,1,0)</f>
        <v>0</v>
      </c>
      <c r="BH1051" s="266">
        <f t="shared" si="1022"/>
        <v>0</v>
      </c>
    </row>
    <row r="1052" spans="1:60" ht="17.45" customHeight="1" x14ac:dyDescent="0.25">
      <c r="A1052" s="257">
        <f t="shared" si="1030"/>
        <v>11</v>
      </c>
      <c r="B1052" s="257">
        <f t="shared" si="1031"/>
        <v>2020</v>
      </c>
      <c r="C1052" s="48">
        <f t="shared" si="1069"/>
        <v>44148</v>
      </c>
      <c r="D1052" s="275">
        <v>0.90229999999999999</v>
      </c>
      <c r="E1052" s="276"/>
      <c r="F1052" s="278">
        <v>0.95730000000000004</v>
      </c>
      <c r="G1052" s="277"/>
      <c r="H1052" s="286">
        <v>0.96840000000000004</v>
      </c>
      <c r="I1052" s="275">
        <v>1.0880000000000001</v>
      </c>
      <c r="J1052" s="276"/>
      <c r="K1052" s="278">
        <v>0.9768</v>
      </c>
      <c r="L1052" s="276"/>
      <c r="M1052" s="293">
        <f t="shared" si="1112"/>
        <v>0.90229999999999999</v>
      </c>
      <c r="N1052" s="293">
        <f t="shared" si="1113"/>
        <v>0.96284999999999998</v>
      </c>
      <c r="O1052" s="293">
        <f t="shared" si="1114"/>
        <v>1.0880000000000001</v>
      </c>
      <c r="P1052" s="293">
        <f t="shared" si="1115"/>
        <v>0.9768</v>
      </c>
      <c r="R1052" s="321">
        <f t="shared" si="1110"/>
        <v>0.98248749999999996</v>
      </c>
      <c r="S1052" s="266">
        <f t="shared" si="1111"/>
        <v>0</v>
      </c>
      <c r="T1052" s="266">
        <f t="shared" si="1116"/>
        <v>0</v>
      </c>
      <c r="BG1052" s="266">
        <f>IF(R1052&gt;=2,1,0)</f>
        <v>0</v>
      </c>
      <c r="BH1052" s="266">
        <f t="shared" si="1022"/>
        <v>0</v>
      </c>
    </row>
    <row r="1053" spans="1:60" ht="17.45" customHeight="1" x14ac:dyDescent="0.25">
      <c r="A1053" s="257">
        <f t="shared" si="1030"/>
        <v>11</v>
      </c>
      <c r="B1053" s="257">
        <f t="shared" si="1031"/>
        <v>2020</v>
      </c>
      <c r="C1053" s="435">
        <f t="shared" si="1069"/>
        <v>44149</v>
      </c>
      <c r="D1053" s="434"/>
      <c r="E1053" s="436">
        <v>1.147</v>
      </c>
      <c r="F1053" s="437"/>
      <c r="G1053" s="438">
        <v>1.1160000000000001</v>
      </c>
      <c r="H1053" s="439"/>
      <c r="I1053" s="434"/>
      <c r="J1053" s="436">
        <v>1.014</v>
      </c>
      <c r="K1053" s="437"/>
      <c r="L1053" s="436">
        <v>1.373</v>
      </c>
      <c r="M1053" s="440">
        <f t="shared" si="1112"/>
        <v>1.147</v>
      </c>
      <c r="N1053" s="440">
        <f t="shared" si="1113"/>
        <v>1.1160000000000001</v>
      </c>
      <c r="O1053" s="440">
        <f t="shared" si="1114"/>
        <v>1.014</v>
      </c>
      <c r="P1053" s="440">
        <f t="shared" si="1115"/>
        <v>1.373</v>
      </c>
      <c r="Q1053" s="442">
        <f t="shared" ref="Q1053:Q1054" si="1117">AVERAGE(M1053:P1053)</f>
        <v>1.1625000000000001</v>
      </c>
      <c r="R1053" s="442"/>
      <c r="S1053" s="443">
        <f>IF(Q1053&gt;=1,1,0)</f>
        <v>1</v>
      </c>
      <c r="T1053" s="443">
        <f t="shared" si="1116"/>
        <v>1</v>
      </c>
      <c r="BG1053" s="311">
        <f>IF(Q1053&gt;=2,1,0)</f>
        <v>0</v>
      </c>
      <c r="BH1053" s="311">
        <f t="shared" si="1022"/>
        <v>0</v>
      </c>
    </row>
    <row r="1054" spans="1:60" ht="17.45" customHeight="1" x14ac:dyDescent="0.25">
      <c r="A1054" s="257">
        <f t="shared" si="1030"/>
        <v>11</v>
      </c>
      <c r="B1054" s="257">
        <f t="shared" si="1031"/>
        <v>2020</v>
      </c>
      <c r="C1054" s="435">
        <f t="shared" si="1069"/>
        <v>44150</v>
      </c>
      <c r="D1054" s="434">
        <v>0.93020000000000003</v>
      </c>
      <c r="E1054" s="436"/>
      <c r="F1054" s="437">
        <v>0.9506</v>
      </c>
      <c r="G1054" s="438"/>
      <c r="H1054" s="439"/>
      <c r="I1054" s="434">
        <v>0.74460000000000004</v>
      </c>
      <c r="J1054" s="436"/>
      <c r="K1054" s="437">
        <v>0.89370000000000005</v>
      </c>
      <c r="L1054" s="436"/>
      <c r="M1054" s="440">
        <f t="shared" si="1112"/>
        <v>0.93020000000000003</v>
      </c>
      <c r="N1054" s="440">
        <f t="shared" si="1113"/>
        <v>0.9506</v>
      </c>
      <c r="O1054" s="440">
        <f t="shared" si="1114"/>
        <v>0.74460000000000004</v>
      </c>
      <c r="P1054" s="440">
        <f t="shared" si="1115"/>
        <v>0.89370000000000005</v>
      </c>
      <c r="Q1054" s="442">
        <f t="shared" si="1117"/>
        <v>0.87977499999999997</v>
      </c>
      <c r="R1054" s="442"/>
      <c r="S1054" s="443">
        <f>IF(Q1054&gt;=1,1,0)</f>
        <v>0</v>
      </c>
      <c r="T1054" s="443">
        <f t="shared" si="1116"/>
        <v>0</v>
      </c>
      <c r="BG1054" s="311">
        <f>IF(Q1054&gt;=2,1,0)</f>
        <v>0</v>
      </c>
      <c r="BH1054" s="311">
        <f t="shared" si="1022"/>
        <v>0</v>
      </c>
    </row>
    <row r="1055" spans="1:60" ht="17.45" customHeight="1" x14ac:dyDescent="0.25">
      <c r="A1055" s="257">
        <f t="shared" si="1030"/>
        <v>11</v>
      </c>
      <c r="B1055" s="257">
        <f t="shared" si="1031"/>
        <v>2020</v>
      </c>
      <c r="C1055" s="8">
        <f t="shared" si="1069"/>
        <v>44151</v>
      </c>
      <c r="D1055" s="260"/>
      <c r="E1055" s="261">
        <v>1.248</v>
      </c>
      <c r="F1055" s="263"/>
      <c r="G1055" s="262">
        <v>1.1830000000000001</v>
      </c>
      <c r="H1055" s="285"/>
      <c r="I1055" s="260"/>
      <c r="J1055" s="261">
        <v>1.4279999999999999</v>
      </c>
      <c r="K1055" s="263"/>
      <c r="L1055" s="261">
        <v>1.276</v>
      </c>
      <c r="M1055" s="293">
        <f t="shared" si="1112"/>
        <v>1.248</v>
      </c>
      <c r="N1055" s="293">
        <f t="shared" si="1113"/>
        <v>1.1830000000000001</v>
      </c>
      <c r="O1055" s="293">
        <f t="shared" si="1114"/>
        <v>1.4279999999999999</v>
      </c>
      <c r="P1055" s="293">
        <f t="shared" si="1115"/>
        <v>1.276</v>
      </c>
      <c r="R1055" s="265">
        <f t="shared" ref="R1055" si="1118">AVERAGE(M1055:P1055)</f>
        <v>1.2837499999999999</v>
      </c>
      <c r="S1055" s="266">
        <f t="shared" ref="S1055" si="1119">IF(R1055&gt;=1,1,0)</f>
        <v>1</v>
      </c>
      <c r="T1055" s="266">
        <f t="shared" si="1116"/>
        <v>1</v>
      </c>
      <c r="BG1055" s="266">
        <f>IF(R1055&gt;=2,1,0)</f>
        <v>0</v>
      </c>
      <c r="BH1055" s="266">
        <f t="shared" si="1022"/>
        <v>0</v>
      </c>
    </row>
    <row r="1056" spans="1:60" ht="17.45" customHeight="1" x14ac:dyDescent="0.25">
      <c r="A1056" s="257">
        <f t="shared" si="1030"/>
        <v>11</v>
      </c>
      <c r="B1056" s="257">
        <f t="shared" si="1031"/>
        <v>2020</v>
      </c>
      <c r="C1056" s="8">
        <f t="shared" si="1069"/>
        <v>44152</v>
      </c>
      <c r="D1056" s="252">
        <v>1.3859999999999999</v>
      </c>
      <c r="E1056" s="253"/>
      <c r="F1056" s="255"/>
      <c r="G1056" s="254"/>
      <c r="H1056" s="114">
        <v>1.089</v>
      </c>
      <c r="I1056" s="252">
        <v>1.2529999999999999</v>
      </c>
      <c r="J1056" s="253"/>
      <c r="K1056" s="255">
        <v>1.569</v>
      </c>
      <c r="L1056" s="253"/>
      <c r="M1056" s="293">
        <f t="shared" ref="M1056" si="1120">IFERROR(AVERAGE(D1056:E1056),"")</f>
        <v>1.3859999999999999</v>
      </c>
      <c r="N1056" s="293">
        <f t="shared" ref="N1056" si="1121">IFERROR(AVERAGE(F1056:H1056),"")</f>
        <v>1.089</v>
      </c>
      <c r="O1056" s="293">
        <f t="shared" ref="O1056" si="1122">IFERROR(AVERAGE(I1056:J1056),"")</f>
        <v>1.2529999999999999</v>
      </c>
      <c r="P1056" s="293">
        <f t="shared" ref="P1056" si="1123">IFERROR(AVERAGE(K1056:L1056),"")</f>
        <v>1.569</v>
      </c>
      <c r="R1056" s="265">
        <f t="shared" ref="R1056" si="1124">AVERAGE(M1056:P1056)</f>
        <v>1.3242499999999999</v>
      </c>
      <c r="S1056" s="266">
        <f t="shared" ref="S1056" si="1125">IF(R1056&gt;=1,1,0)</f>
        <v>1</v>
      </c>
      <c r="T1056" s="266">
        <f t="shared" ref="T1056" si="1126">IF(S1056=0,0,S1056+T1055)</f>
        <v>2</v>
      </c>
      <c r="BG1056" s="266">
        <f>IF(R1056&gt;=2,1,0)</f>
        <v>0</v>
      </c>
      <c r="BH1056" s="266">
        <f t="shared" si="1022"/>
        <v>0</v>
      </c>
    </row>
    <row r="1057" spans="1:60" ht="17.45" customHeight="1" x14ac:dyDescent="0.25">
      <c r="A1057" s="257">
        <f t="shared" si="1030"/>
        <v>11</v>
      </c>
      <c r="B1057" s="257">
        <f t="shared" si="1031"/>
        <v>2020</v>
      </c>
      <c r="C1057" s="8">
        <f t="shared" si="1069"/>
        <v>44153</v>
      </c>
      <c r="D1057" s="260"/>
      <c r="E1057" s="261">
        <v>0.9919</v>
      </c>
      <c r="F1057" s="263"/>
      <c r="G1057" s="262">
        <v>0.98629999999999995</v>
      </c>
      <c r="H1057" s="285"/>
      <c r="I1057" s="260"/>
      <c r="J1057" s="261">
        <v>0.93179999999999996</v>
      </c>
      <c r="K1057" s="263"/>
      <c r="L1057" s="261">
        <v>0.94410000000000005</v>
      </c>
      <c r="M1057" s="293">
        <f t="shared" ref="M1057:M1063" si="1127">IFERROR(AVERAGE(D1057:E1057),"")</f>
        <v>0.9919</v>
      </c>
      <c r="N1057" s="293">
        <f t="shared" ref="N1057:N1063" si="1128">IFERROR(AVERAGE(F1057:H1057),"")</f>
        <v>0.98629999999999995</v>
      </c>
      <c r="O1057" s="293">
        <f t="shared" ref="O1057:O1063" si="1129">IFERROR(AVERAGE(I1057:J1057),"")</f>
        <v>0.93179999999999996</v>
      </c>
      <c r="P1057" s="293">
        <f t="shared" ref="P1057:P1063" si="1130">IFERROR(AVERAGE(K1057:L1057),"")</f>
        <v>0.94410000000000005</v>
      </c>
      <c r="R1057" s="265">
        <f t="shared" ref="R1057:R1059" si="1131">AVERAGE(M1057:P1057)</f>
        <v>0.96352500000000008</v>
      </c>
      <c r="S1057" s="266">
        <f t="shared" ref="S1057:S1059" si="1132">IF(R1057&gt;=1,1,0)</f>
        <v>0</v>
      </c>
      <c r="T1057" s="266">
        <f t="shared" ref="T1057:T1063" si="1133">IF(S1057=0,0,S1057+T1056)</f>
        <v>0</v>
      </c>
      <c r="BG1057" s="266">
        <f>IF(R1057&gt;=2,1,0)</f>
        <v>0</v>
      </c>
      <c r="BH1057" s="266">
        <f t="shared" si="1022"/>
        <v>0</v>
      </c>
    </row>
    <row r="1058" spans="1:60" ht="17.45" customHeight="1" x14ac:dyDescent="0.25">
      <c r="A1058" s="257">
        <f t="shared" si="1030"/>
        <v>11</v>
      </c>
      <c r="B1058" s="257">
        <f t="shared" si="1031"/>
        <v>2020</v>
      </c>
      <c r="C1058" s="48">
        <f t="shared" si="1069"/>
        <v>44154</v>
      </c>
      <c r="D1058" s="275">
        <v>1.0780000000000001</v>
      </c>
      <c r="E1058" s="276"/>
      <c r="F1058" s="278">
        <v>1.0169999999999999</v>
      </c>
      <c r="G1058" s="277"/>
      <c r="H1058" s="286">
        <v>0.94620000000000004</v>
      </c>
      <c r="I1058" s="275">
        <v>1.0569999999999999</v>
      </c>
      <c r="J1058" s="276"/>
      <c r="K1058" s="278">
        <v>1.2410000000000001</v>
      </c>
      <c r="L1058" s="276"/>
      <c r="M1058" s="293">
        <f t="shared" si="1127"/>
        <v>1.0780000000000001</v>
      </c>
      <c r="N1058" s="293">
        <f t="shared" si="1128"/>
        <v>0.98160000000000003</v>
      </c>
      <c r="O1058" s="293">
        <f t="shared" si="1129"/>
        <v>1.0569999999999999</v>
      </c>
      <c r="P1058" s="293">
        <f t="shared" si="1130"/>
        <v>1.2410000000000001</v>
      </c>
      <c r="R1058" s="321">
        <f t="shared" si="1131"/>
        <v>1.0893999999999999</v>
      </c>
      <c r="S1058" s="266">
        <f t="shared" si="1132"/>
        <v>1</v>
      </c>
      <c r="T1058" s="266">
        <f t="shared" si="1133"/>
        <v>1</v>
      </c>
      <c r="BG1058" s="266">
        <f>IF(R1058&gt;=2,1,0)</f>
        <v>0</v>
      </c>
      <c r="BH1058" s="266">
        <f t="shared" si="1022"/>
        <v>0</v>
      </c>
    </row>
    <row r="1059" spans="1:60" ht="17.45" customHeight="1" x14ac:dyDescent="0.25">
      <c r="A1059" s="257">
        <f t="shared" si="1030"/>
        <v>11</v>
      </c>
      <c r="B1059" s="257">
        <f t="shared" si="1031"/>
        <v>2020</v>
      </c>
      <c r="C1059" s="8">
        <f t="shared" si="1069"/>
        <v>44155</v>
      </c>
      <c r="D1059" s="260"/>
      <c r="E1059" s="261">
        <v>1.853</v>
      </c>
      <c r="F1059" s="263"/>
      <c r="G1059" s="262">
        <v>1.738</v>
      </c>
      <c r="H1059" s="285"/>
      <c r="I1059" s="260"/>
      <c r="J1059" s="261">
        <v>2.0049999999999999</v>
      </c>
      <c r="K1059" s="263"/>
      <c r="L1059" s="261">
        <v>1.958</v>
      </c>
      <c r="M1059" s="293">
        <f t="shared" si="1127"/>
        <v>1.853</v>
      </c>
      <c r="N1059" s="293">
        <f t="shared" si="1128"/>
        <v>1.738</v>
      </c>
      <c r="O1059" s="293">
        <f t="shared" si="1129"/>
        <v>2.0049999999999999</v>
      </c>
      <c r="P1059" s="293">
        <f t="shared" si="1130"/>
        <v>1.958</v>
      </c>
      <c r="R1059" s="321">
        <f t="shared" si="1131"/>
        <v>1.8885000000000001</v>
      </c>
      <c r="S1059" s="266">
        <f t="shared" si="1132"/>
        <v>1</v>
      </c>
      <c r="T1059" s="266">
        <f t="shared" si="1133"/>
        <v>2</v>
      </c>
      <c r="BG1059" s="266">
        <f>IF(R1059&gt;=2,1,0)</f>
        <v>0</v>
      </c>
      <c r="BH1059" s="266">
        <f t="shared" si="1022"/>
        <v>0</v>
      </c>
    </row>
    <row r="1060" spans="1:60" ht="17.45" customHeight="1" x14ac:dyDescent="0.25">
      <c r="A1060" s="298">
        <f t="shared" si="1030"/>
        <v>11</v>
      </c>
      <c r="B1060" s="298">
        <f t="shared" si="1031"/>
        <v>2020</v>
      </c>
      <c r="C1060" s="435">
        <f t="shared" si="1069"/>
        <v>44156</v>
      </c>
      <c r="D1060" s="434">
        <v>1.6779999999999999</v>
      </c>
      <c r="E1060" s="436"/>
      <c r="F1060" s="437">
        <v>1.4490000000000001</v>
      </c>
      <c r="G1060" s="438"/>
      <c r="H1060" s="439"/>
      <c r="I1060" s="434">
        <v>1.415</v>
      </c>
      <c r="J1060" s="436"/>
      <c r="K1060" s="437">
        <v>1.623</v>
      </c>
      <c r="L1060" s="436"/>
      <c r="M1060" s="440">
        <f t="shared" si="1127"/>
        <v>1.6779999999999999</v>
      </c>
      <c r="N1060" s="440">
        <f t="shared" si="1128"/>
        <v>1.4490000000000001</v>
      </c>
      <c r="O1060" s="440">
        <f t="shared" si="1129"/>
        <v>1.415</v>
      </c>
      <c r="P1060" s="440">
        <f t="shared" si="1130"/>
        <v>1.623</v>
      </c>
      <c r="Q1060" s="442">
        <f t="shared" ref="Q1060:Q1061" si="1134">AVERAGE(M1060:P1060)</f>
        <v>1.54125</v>
      </c>
      <c r="R1060" s="442"/>
      <c r="S1060" s="443">
        <f>IF(Q1060&gt;=1,1,0)</f>
        <v>1</v>
      </c>
      <c r="T1060" s="443">
        <f t="shared" si="1133"/>
        <v>3</v>
      </c>
      <c r="BG1060" s="311">
        <f>IF(Q1060&gt;=2,1,0)</f>
        <v>0</v>
      </c>
      <c r="BH1060" s="311">
        <f t="shared" si="1022"/>
        <v>0</v>
      </c>
    </row>
    <row r="1061" spans="1:60" ht="17.45" customHeight="1" x14ac:dyDescent="0.25">
      <c r="A1061" s="298">
        <f t="shared" si="1030"/>
        <v>11</v>
      </c>
      <c r="B1061" s="298">
        <f t="shared" si="1031"/>
        <v>2020</v>
      </c>
      <c r="C1061" s="435">
        <f t="shared" si="1069"/>
        <v>44157</v>
      </c>
      <c r="D1061" s="434"/>
      <c r="E1061" s="436">
        <v>1.5089999999999999</v>
      </c>
      <c r="F1061" s="437"/>
      <c r="G1061" s="438">
        <v>1.2829999999999999</v>
      </c>
      <c r="H1061" s="439"/>
      <c r="I1061" s="434"/>
      <c r="J1061" s="436">
        <v>1.3320000000000001</v>
      </c>
      <c r="K1061" s="437"/>
      <c r="L1061" s="436">
        <v>1.2929999999999999</v>
      </c>
      <c r="M1061" s="440">
        <f t="shared" si="1127"/>
        <v>1.5089999999999999</v>
      </c>
      <c r="N1061" s="440">
        <f t="shared" si="1128"/>
        <v>1.2829999999999999</v>
      </c>
      <c r="O1061" s="440">
        <f t="shared" si="1129"/>
        <v>1.3320000000000001</v>
      </c>
      <c r="P1061" s="440">
        <f t="shared" si="1130"/>
        <v>1.2929999999999999</v>
      </c>
      <c r="Q1061" s="442">
        <f t="shared" si="1134"/>
        <v>1.35425</v>
      </c>
      <c r="R1061" s="442"/>
      <c r="S1061" s="443">
        <f>IF(Q1061&gt;=1,1,0)</f>
        <v>1</v>
      </c>
      <c r="T1061" s="443">
        <f t="shared" si="1133"/>
        <v>4</v>
      </c>
      <c r="BG1061" s="311">
        <f>IF(Q1061&gt;=2,1,0)</f>
        <v>0</v>
      </c>
      <c r="BH1061" s="311">
        <f t="shared" si="1022"/>
        <v>0</v>
      </c>
    </row>
    <row r="1062" spans="1:60" ht="17.45" customHeight="1" x14ac:dyDescent="0.25">
      <c r="A1062" s="257">
        <f t="shared" si="1030"/>
        <v>11</v>
      </c>
      <c r="B1062" s="257">
        <f t="shared" si="1031"/>
        <v>2020</v>
      </c>
      <c r="C1062" s="8">
        <f t="shared" si="1069"/>
        <v>44158</v>
      </c>
      <c r="D1062" s="260">
        <v>1.131</v>
      </c>
      <c r="E1062" s="261"/>
      <c r="F1062" s="263"/>
      <c r="G1062" s="262"/>
      <c r="H1062" s="285">
        <v>1.0169999999999999</v>
      </c>
      <c r="I1062" s="260">
        <v>1.089</v>
      </c>
      <c r="J1062" s="261"/>
      <c r="K1062" s="263">
        <v>1.2669999999999999</v>
      </c>
      <c r="L1062" s="261"/>
      <c r="M1062" s="293">
        <f t="shared" si="1127"/>
        <v>1.131</v>
      </c>
      <c r="N1062" s="293">
        <f t="shared" si="1128"/>
        <v>1.0169999999999999</v>
      </c>
      <c r="O1062" s="293">
        <f t="shared" si="1129"/>
        <v>1.089</v>
      </c>
      <c r="P1062" s="293">
        <f t="shared" si="1130"/>
        <v>1.2669999999999999</v>
      </c>
      <c r="R1062" s="265">
        <f t="shared" ref="R1062:R1066" si="1135">AVERAGE(M1062:P1062)</f>
        <v>1.1259999999999999</v>
      </c>
      <c r="S1062" s="266">
        <f t="shared" ref="S1062:S1066" si="1136">IF(R1062&gt;=1,1,0)</f>
        <v>1</v>
      </c>
      <c r="T1062" s="266">
        <f t="shared" si="1133"/>
        <v>5</v>
      </c>
      <c r="BG1062" s="266">
        <f>IF(R1062&gt;=2,1,0)</f>
        <v>0</v>
      </c>
      <c r="BH1062" s="266">
        <f t="shared" si="1022"/>
        <v>0</v>
      </c>
    </row>
    <row r="1063" spans="1:60" ht="17.45" customHeight="1" x14ac:dyDescent="0.25">
      <c r="A1063" s="257">
        <f t="shared" si="1030"/>
        <v>11</v>
      </c>
      <c r="B1063" s="257">
        <f t="shared" si="1031"/>
        <v>2020</v>
      </c>
      <c r="C1063" s="8">
        <f t="shared" si="1069"/>
        <v>44159</v>
      </c>
      <c r="D1063" s="260"/>
      <c r="E1063" s="261">
        <v>1.016</v>
      </c>
      <c r="F1063" s="263"/>
      <c r="G1063" s="262">
        <v>1.3069999999999999</v>
      </c>
      <c r="H1063" s="285"/>
      <c r="I1063" s="260"/>
      <c r="J1063" s="261">
        <v>1.048</v>
      </c>
      <c r="K1063" s="263"/>
      <c r="L1063" s="261">
        <v>1.5289999999999999</v>
      </c>
      <c r="M1063" s="293">
        <f t="shared" si="1127"/>
        <v>1.016</v>
      </c>
      <c r="N1063" s="293">
        <f t="shared" si="1128"/>
        <v>1.3069999999999999</v>
      </c>
      <c r="O1063" s="293">
        <f t="shared" si="1129"/>
        <v>1.048</v>
      </c>
      <c r="P1063" s="293">
        <f t="shared" si="1130"/>
        <v>1.5289999999999999</v>
      </c>
      <c r="R1063" s="265">
        <f t="shared" si="1135"/>
        <v>1.2250000000000001</v>
      </c>
      <c r="S1063" s="266">
        <f t="shared" si="1136"/>
        <v>1</v>
      </c>
      <c r="T1063" s="266">
        <f t="shared" si="1133"/>
        <v>6</v>
      </c>
      <c r="BG1063" s="266">
        <f>IF(R1063&gt;=2,1,0)</f>
        <v>0</v>
      </c>
      <c r="BH1063" s="266">
        <f t="shared" si="1022"/>
        <v>0</v>
      </c>
    </row>
    <row r="1064" spans="1:60" ht="17.45" customHeight="1" x14ac:dyDescent="0.25">
      <c r="A1064" s="257">
        <f t="shared" si="1030"/>
        <v>11</v>
      </c>
      <c r="B1064" s="257">
        <f t="shared" si="1031"/>
        <v>2020</v>
      </c>
      <c r="C1064" s="48">
        <f t="shared" si="1069"/>
        <v>44160</v>
      </c>
      <c r="D1064" s="275">
        <v>1.3009999999999999</v>
      </c>
      <c r="E1064" s="276"/>
      <c r="F1064" s="278">
        <v>1.2629999999999999</v>
      </c>
      <c r="G1064" s="277"/>
      <c r="H1064" s="286">
        <v>1.2869999999999999</v>
      </c>
      <c r="I1064" s="275">
        <v>1.4350000000000001</v>
      </c>
      <c r="J1064" s="276"/>
      <c r="K1064" s="278">
        <v>1.3009999999999999</v>
      </c>
      <c r="L1064" s="276"/>
      <c r="M1064" s="293">
        <f t="shared" ref="M1064:M1070" si="1137">IFERROR(AVERAGE(D1064:E1064),"")</f>
        <v>1.3009999999999999</v>
      </c>
      <c r="N1064" s="293">
        <f t="shared" ref="N1064:N1070" si="1138">IFERROR(AVERAGE(F1064:H1064),"")</f>
        <v>1.2749999999999999</v>
      </c>
      <c r="O1064" s="293">
        <f t="shared" ref="O1064:O1070" si="1139">IFERROR(AVERAGE(I1064:J1064),"")</f>
        <v>1.4350000000000001</v>
      </c>
      <c r="P1064" s="293">
        <f t="shared" ref="P1064:P1070" si="1140">IFERROR(AVERAGE(K1064:L1064),"")</f>
        <v>1.3009999999999999</v>
      </c>
      <c r="R1064" s="265">
        <f t="shared" si="1135"/>
        <v>1.3279999999999998</v>
      </c>
      <c r="S1064" s="266">
        <f t="shared" si="1136"/>
        <v>1</v>
      </c>
      <c r="T1064" s="266">
        <f t="shared" ref="T1064:T1070" si="1141">IF(S1064=0,0,S1064+T1063)</f>
        <v>7</v>
      </c>
      <c r="BG1064" s="266">
        <f>IF(R1064&gt;=2,1,0)</f>
        <v>0</v>
      </c>
      <c r="BH1064" s="266">
        <f t="shared" si="1022"/>
        <v>0</v>
      </c>
    </row>
    <row r="1065" spans="1:60" ht="17.45" customHeight="1" x14ac:dyDescent="0.25">
      <c r="A1065" s="257">
        <f t="shared" si="1030"/>
        <v>11</v>
      </c>
      <c r="B1065" s="257">
        <f t="shared" si="1031"/>
        <v>2020</v>
      </c>
      <c r="C1065" s="8">
        <f t="shared" si="1069"/>
        <v>44161</v>
      </c>
      <c r="D1065" s="260"/>
      <c r="E1065" s="261">
        <v>1.42</v>
      </c>
      <c r="F1065" s="263"/>
      <c r="G1065" s="262">
        <v>1.3740000000000001</v>
      </c>
      <c r="H1065" s="285"/>
      <c r="I1065" s="260"/>
      <c r="J1065" s="261">
        <v>1.1619999999999999</v>
      </c>
      <c r="K1065" s="263"/>
      <c r="L1065" s="261">
        <v>1.2929999999999999</v>
      </c>
      <c r="M1065" s="293">
        <f t="shared" si="1137"/>
        <v>1.42</v>
      </c>
      <c r="N1065" s="293">
        <f t="shared" si="1138"/>
        <v>1.3740000000000001</v>
      </c>
      <c r="O1065" s="293">
        <f t="shared" si="1139"/>
        <v>1.1619999999999999</v>
      </c>
      <c r="P1065" s="293">
        <f t="shared" si="1140"/>
        <v>1.2929999999999999</v>
      </c>
      <c r="R1065" s="321">
        <f t="shared" si="1135"/>
        <v>1.3122499999999999</v>
      </c>
      <c r="S1065" s="266">
        <f t="shared" si="1136"/>
        <v>1</v>
      </c>
      <c r="T1065" s="266">
        <f t="shared" si="1141"/>
        <v>8</v>
      </c>
      <c r="BG1065" s="266">
        <f>IF(R1065&gt;=2,1,0)</f>
        <v>0</v>
      </c>
      <c r="BH1065" s="266">
        <f t="shared" si="1022"/>
        <v>0</v>
      </c>
    </row>
    <row r="1066" spans="1:60" ht="17.45" customHeight="1" x14ac:dyDescent="0.25">
      <c r="A1066" s="257">
        <f t="shared" si="1030"/>
        <v>11</v>
      </c>
      <c r="B1066" s="257">
        <f t="shared" si="1031"/>
        <v>2020</v>
      </c>
      <c r="C1066" s="8">
        <f t="shared" si="1069"/>
        <v>44162</v>
      </c>
      <c r="D1066" s="260">
        <v>1.55</v>
      </c>
      <c r="E1066" s="261"/>
      <c r="F1066" s="263">
        <v>1.236</v>
      </c>
      <c r="G1066" s="262"/>
      <c r="H1066" s="285"/>
      <c r="I1066" s="260">
        <v>1.163</v>
      </c>
      <c r="J1066" s="261"/>
      <c r="K1066" s="263">
        <v>1.4530000000000001</v>
      </c>
      <c r="L1066" s="261"/>
      <c r="M1066" s="293">
        <f t="shared" si="1137"/>
        <v>1.55</v>
      </c>
      <c r="N1066" s="293">
        <f t="shared" si="1138"/>
        <v>1.236</v>
      </c>
      <c r="O1066" s="293">
        <f t="shared" si="1139"/>
        <v>1.163</v>
      </c>
      <c r="P1066" s="293">
        <f t="shared" si="1140"/>
        <v>1.4530000000000001</v>
      </c>
      <c r="R1066" s="321">
        <f t="shared" si="1135"/>
        <v>1.3505</v>
      </c>
      <c r="S1066" s="266">
        <f t="shared" si="1136"/>
        <v>1</v>
      </c>
      <c r="T1066" s="266">
        <f t="shared" si="1141"/>
        <v>9</v>
      </c>
      <c r="BG1066" s="266">
        <f>IF(R1066&gt;=2,1,0)</f>
        <v>0</v>
      </c>
      <c r="BH1066" s="266">
        <f t="shared" si="1022"/>
        <v>0</v>
      </c>
    </row>
    <row r="1067" spans="1:60" ht="17.45" customHeight="1" thickBot="1" x14ac:dyDescent="0.3">
      <c r="A1067" s="298">
        <f t="shared" si="1030"/>
        <v>11</v>
      </c>
      <c r="B1067" s="298">
        <f t="shared" si="1031"/>
        <v>2020</v>
      </c>
      <c r="C1067" s="435">
        <f t="shared" si="1069"/>
        <v>44163</v>
      </c>
      <c r="D1067" s="434"/>
      <c r="E1067" s="436">
        <v>0.90949999999999998</v>
      </c>
      <c r="F1067" s="437"/>
      <c r="G1067" s="438">
        <v>0.82879999999999998</v>
      </c>
      <c r="H1067" s="439"/>
      <c r="I1067" s="434"/>
      <c r="J1067" s="436">
        <v>0.91510000000000002</v>
      </c>
      <c r="K1067" s="437"/>
      <c r="L1067" s="436">
        <v>0.9133</v>
      </c>
      <c r="M1067" s="440">
        <f t="shared" si="1137"/>
        <v>0.90949999999999998</v>
      </c>
      <c r="N1067" s="440">
        <f t="shared" si="1138"/>
        <v>0.82879999999999998</v>
      </c>
      <c r="O1067" s="440">
        <f t="shared" si="1139"/>
        <v>0.91510000000000002</v>
      </c>
      <c r="P1067" s="440">
        <f t="shared" si="1140"/>
        <v>0.9133</v>
      </c>
      <c r="Q1067" s="442">
        <f t="shared" ref="Q1067:Q1068" si="1142">AVERAGE(M1067:P1067)</f>
        <v>0.891675</v>
      </c>
      <c r="R1067" s="442"/>
      <c r="S1067" s="443">
        <f>IF(Q1067&gt;=1,1,0)</f>
        <v>0</v>
      </c>
      <c r="T1067" s="443">
        <f t="shared" si="1141"/>
        <v>0</v>
      </c>
      <c r="BG1067" s="311">
        <f>IF(Q1067&gt;=2,1,0)</f>
        <v>0</v>
      </c>
      <c r="BH1067" s="311">
        <f t="shared" si="1022"/>
        <v>0</v>
      </c>
    </row>
    <row r="1068" spans="1:60" ht="17.45" customHeight="1" thickBot="1" x14ac:dyDescent="0.3">
      <c r="A1068" s="298">
        <f t="shared" si="1030"/>
        <v>11</v>
      </c>
      <c r="B1068" s="298">
        <f t="shared" si="1031"/>
        <v>2020</v>
      </c>
      <c r="C1068" s="435">
        <f t="shared" si="1069"/>
        <v>44164</v>
      </c>
      <c r="D1068" s="434">
        <v>1.018</v>
      </c>
      <c r="E1068" s="436"/>
      <c r="F1068" s="437"/>
      <c r="G1068" s="438"/>
      <c r="H1068" s="439">
        <v>0.6411</v>
      </c>
      <c r="I1068" s="434">
        <v>0.64880000000000004</v>
      </c>
      <c r="J1068" s="436"/>
      <c r="K1068" s="437">
        <v>0.76149999999999995</v>
      </c>
      <c r="L1068" s="436"/>
      <c r="M1068" s="440">
        <f t="shared" si="1137"/>
        <v>1.018</v>
      </c>
      <c r="N1068" s="440">
        <f t="shared" si="1138"/>
        <v>0.6411</v>
      </c>
      <c r="O1068" s="440">
        <f t="shared" si="1139"/>
        <v>0.64880000000000004</v>
      </c>
      <c r="P1068" s="440">
        <f t="shared" si="1140"/>
        <v>0.76149999999999995</v>
      </c>
      <c r="Q1068" s="442">
        <f t="shared" si="1142"/>
        <v>0.76734999999999998</v>
      </c>
      <c r="R1068" s="442"/>
      <c r="S1068" s="443">
        <f>IF(Q1068&gt;=1,1,0)</f>
        <v>0</v>
      </c>
      <c r="T1068" s="443">
        <f t="shared" si="1141"/>
        <v>0</v>
      </c>
      <c r="U1068" s="313" t="s">
        <v>70</v>
      </c>
      <c r="V1068" s="299">
        <v>2020</v>
      </c>
      <c r="W1068" s="300"/>
      <c r="X1068" s="300"/>
      <c r="Y1068" s="300"/>
      <c r="BG1068" s="311">
        <f>IF(Q1068&gt;=2,1,0)</f>
        <v>0</v>
      </c>
      <c r="BH1068" s="311">
        <f t="shared" si="1022"/>
        <v>0</v>
      </c>
    </row>
    <row r="1069" spans="1:60" ht="17.45" customHeight="1" thickBot="1" x14ac:dyDescent="0.3">
      <c r="A1069" s="257">
        <f t="shared" si="1030"/>
        <v>11</v>
      </c>
      <c r="B1069" s="257">
        <f t="shared" si="1031"/>
        <v>2020</v>
      </c>
      <c r="C1069" s="116">
        <f t="shared" si="1069"/>
        <v>44165</v>
      </c>
      <c r="D1069" s="126"/>
      <c r="E1069" s="129">
        <v>1.3360000000000001</v>
      </c>
      <c r="F1069" s="130"/>
      <c r="G1069" s="128">
        <v>1.409</v>
      </c>
      <c r="H1069" s="127"/>
      <c r="I1069" s="126"/>
      <c r="J1069" s="129">
        <v>1.35</v>
      </c>
      <c r="K1069" s="130"/>
      <c r="L1069" s="129">
        <v>1.3819999999999999</v>
      </c>
      <c r="M1069" s="293">
        <f t="shared" si="1137"/>
        <v>1.3360000000000001</v>
      </c>
      <c r="N1069" s="293">
        <f t="shared" si="1138"/>
        <v>1.409</v>
      </c>
      <c r="O1069" s="293">
        <f t="shared" si="1139"/>
        <v>1.35</v>
      </c>
      <c r="P1069" s="293">
        <f t="shared" si="1140"/>
        <v>1.3819999999999999</v>
      </c>
      <c r="R1069" s="265">
        <f t="shared" ref="R1069:R1073" si="1143">AVERAGE(M1069:P1069)</f>
        <v>1.3692500000000001</v>
      </c>
      <c r="S1069" s="266">
        <f t="shared" ref="S1069:S1073" si="1144">IF(R1069&gt;=1,1,0)</f>
        <v>1</v>
      </c>
      <c r="T1069" s="266">
        <f t="shared" si="1141"/>
        <v>1</v>
      </c>
      <c r="U1069" s="301" t="s">
        <v>35</v>
      </c>
      <c r="V1069" s="301" t="s">
        <v>1</v>
      </c>
      <c r="W1069" s="301" t="s">
        <v>2</v>
      </c>
      <c r="X1069" s="301" t="s">
        <v>9</v>
      </c>
      <c r="Y1069" s="301" t="s">
        <v>12</v>
      </c>
      <c r="BG1069" s="266">
        <f>IF(R1069&gt;=2,1,0)</f>
        <v>0</v>
      </c>
      <c r="BH1069" s="266">
        <f t="shared" si="1022"/>
        <v>0</v>
      </c>
    </row>
    <row r="1070" spans="1:60" ht="17.45" customHeight="1" x14ac:dyDescent="0.25">
      <c r="A1070" s="257">
        <f t="shared" si="1030"/>
        <v>12</v>
      </c>
      <c r="B1070" s="257">
        <f t="shared" si="1031"/>
        <v>2020</v>
      </c>
      <c r="C1070" s="160">
        <f t="shared" si="1069"/>
        <v>44166</v>
      </c>
      <c r="D1070" s="275">
        <v>1.6919999999999999</v>
      </c>
      <c r="E1070" s="276"/>
      <c r="F1070" s="278">
        <v>1.4139999999999999</v>
      </c>
      <c r="G1070" s="277"/>
      <c r="H1070" s="286">
        <v>1.528</v>
      </c>
      <c r="I1070" s="275">
        <v>1.54</v>
      </c>
      <c r="J1070" s="276"/>
      <c r="K1070" s="278">
        <v>1.649</v>
      </c>
      <c r="L1070" s="276"/>
      <c r="M1070" s="293">
        <f t="shared" si="1137"/>
        <v>1.6919999999999999</v>
      </c>
      <c r="N1070" s="293">
        <f t="shared" si="1138"/>
        <v>1.4710000000000001</v>
      </c>
      <c r="O1070" s="293">
        <f t="shared" si="1139"/>
        <v>1.54</v>
      </c>
      <c r="P1070" s="293">
        <f t="shared" si="1140"/>
        <v>1.649</v>
      </c>
      <c r="R1070" s="265">
        <f t="shared" si="1143"/>
        <v>1.5880000000000001</v>
      </c>
      <c r="S1070" s="266">
        <f t="shared" si="1144"/>
        <v>1</v>
      </c>
      <c r="T1070" s="266">
        <f t="shared" si="1141"/>
        <v>2</v>
      </c>
      <c r="U1070" s="302" t="s">
        <v>58</v>
      </c>
      <c r="V1070" s="303">
        <f>AVERAGE(D1040:E1069)</f>
        <v>1.2706466666666665</v>
      </c>
      <c r="W1070" s="303">
        <f>AVERAGE(F1040:H1069)</f>
        <v>1.1829028571428573</v>
      </c>
      <c r="X1070" s="303">
        <f>AVERAGE(I1040:J1069)</f>
        <v>1.1906866666666667</v>
      </c>
      <c r="Y1070" s="303">
        <f>AVERAGE(K1040:L1069)</f>
        <v>1.3093733333333331</v>
      </c>
      <c r="BG1070" s="266">
        <f>IF(R1070&gt;=2,1,0)</f>
        <v>0</v>
      </c>
      <c r="BH1070" s="266">
        <f t="shared" si="1022"/>
        <v>0</v>
      </c>
    </row>
    <row r="1071" spans="1:60" ht="17.45" customHeight="1" x14ac:dyDescent="0.25">
      <c r="A1071" s="257">
        <f t="shared" si="1030"/>
        <v>12</v>
      </c>
      <c r="B1071" s="257">
        <f t="shared" si="1031"/>
        <v>2020</v>
      </c>
      <c r="C1071" s="8">
        <f t="shared" si="1069"/>
        <v>44167</v>
      </c>
      <c r="D1071" s="260"/>
      <c r="E1071" s="261">
        <v>1.8520000000000001</v>
      </c>
      <c r="F1071" s="263"/>
      <c r="G1071" s="262">
        <v>1.827</v>
      </c>
      <c r="H1071" s="285"/>
      <c r="I1071" s="260"/>
      <c r="J1071" s="261">
        <v>1.7070000000000001</v>
      </c>
      <c r="K1071" s="263"/>
      <c r="L1071" s="261">
        <v>2.1640000000000001</v>
      </c>
      <c r="M1071" s="293">
        <f t="shared" ref="M1071:M1077" si="1145">IFERROR(AVERAGE(D1071:E1071),"")</f>
        <v>1.8520000000000001</v>
      </c>
      <c r="N1071" s="293">
        <f t="shared" ref="N1071:N1077" si="1146">IFERROR(AVERAGE(F1071:H1071),"")</f>
        <v>1.827</v>
      </c>
      <c r="O1071" s="293">
        <f t="shared" ref="O1071:O1077" si="1147">IFERROR(AVERAGE(I1071:J1071),"")</f>
        <v>1.7070000000000001</v>
      </c>
      <c r="P1071" s="293">
        <f t="shared" ref="P1071:P1077" si="1148">IFERROR(AVERAGE(K1071:L1071),"")</f>
        <v>2.1640000000000001</v>
      </c>
      <c r="R1071" s="265">
        <f t="shared" si="1143"/>
        <v>1.8875000000000002</v>
      </c>
      <c r="S1071" s="266">
        <f t="shared" si="1144"/>
        <v>1</v>
      </c>
      <c r="T1071" s="266">
        <f t="shared" ref="T1071:T1077" si="1149">IF(S1071=0,0,S1071+T1070)</f>
        <v>3</v>
      </c>
      <c r="U1071" s="302" t="s">
        <v>59</v>
      </c>
      <c r="V1071" s="303">
        <f>MAX(D1040:E1069)</f>
        <v>2.613</v>
      </c>
      <c r="W1071" s="303">
        <f>MAX(F1040:H1069)</f>
        <v>2.3069999999999999</v>
      </c>
      <c r="X1071" s="303">
        <f>MAX(I1040:J1069)</f>
        <v>2.0640000000000001</v>
      </c>
      <c r="Y1071" s="303">
        <f>MAX(K1040:L1069)</f>
        <v>2.1960000000000002</v>
      </c>
      <c r="BG1071" s="266">
        <f>IF(R1071&gt;=2,1,0)</f>
        <v>0</v>
      </c>
      <c r="BH1071" s="266">
        <f t="shared" si="1022"/>
        <v>0</v>
      </c>
    </row>
    <row r="1072" spans="1:60" ht="17.45" customHeight="1" thickBot="1" x14ac:dyDescent="0.3">
      <c r="A1072" s="257">
        <f t="shared" si="1030"/>
        <v>12</v>
      </c>
      <c r="B1072" s="257">
        <f t="shared" si="1031"/>
        <v>2020</v>
      </c>
      <c r="C1072" s="8">
        <f t="shared" si="1069"/>
        <v>44168</v>
      </c>
      <c r="D1072" s="260">
        <v>1.7549999999999999</v>
      </c>
      <c r="E1072" s="261"/>
      <c r="F1072" s="263">
        <v>1.5289999999999999</v>
      </c>
      <c r="G1072" s="262"/>
      <c r="H1072" s="285"/>
      <c r="I1072" s="260">
        <v>1.4630000000000001</v>
      </c>
      <c r="J1072" s="261"/>
      <c r="K1072" s="263">
        <v>1.91</v>
      </c>
      <c r="L1072" s="261"/>
      <c r="M1072" s="293">
        <f t="shared" si="1145"/>
        <v>1.7549999999999999</v>
      </c>
      <c r="N1072" s="293">
        <f t="shared" si="1146"/>
        <v>1.5289999999999999</v>
      </c>
      <c r="O1072" s="293">
        <f t="shared" si="1147"/>
        <v>1.4630000000000001</v>
      </c>
      <c r="P1072" s="293">
        <f t="shared" si="1148"/>
        <v>1.91</v>
      </c>
      <c r="R1072" s="321">
        <f t="shared" si="1143"/>
        <v>1.66425</v>
      </c>
      <c r="S1072" s="266">
        <f t="shared" si="1144"/>
        <v>1</v>
      </c>
      <c r="T1072" s="266">
        <f t="shared" si="1149"/>
        <v>4</v>
      </c>
      <c r="U1072" s="304" t="s">
        <v>126</v>
      </c>
      <c r="V1072" s="305">
        <f>COUNTIF(D1040:E1069,"&gt;=2.5")</f>
        <v>1</v>
      </c>
      <c r="W1072" s="305">
        <f>COUNTIF(F1040:H1069,"&gt;=2.5")</f>
        <v>0</v>
      </c>
      <c r="X1072" s="305">
        <f>COUNTIF(I1040:J1069,"&gt;=2.5")</f>
        <v>0</v>
      </c>
      <c r="Y1072" s="305">
        <f>COUNTIF(K1040:L1069,"&gt;=2.5")</f>
        <v>0</v>
      </c>
      <c r="BG1072" s="266">
        <f>IF(R1072&gt;=2,1,0)</f>
        <v>0</v>
      </c>
      <c r="BH1072" s="266">
        <f t="shared" si="1022"/>
        <v>0</v>
      </c>
    </row>
    <row r="1073" spans="1:60" ht="17.45" customHeight="1" thickBot="1" x14ac:dyDescent="0.3">
      <c r="A1073" s="257">
        <f t="shared" si="1030"/>
        <v>12</v>
      </c>
      <c r="B1073" s="257">
        <f t="shared" si="1031"/>
        <v>2020</v>
      </c>
      <c r="C1073" s="8">
        <f t="shared" si="1069"/>
        <v>44169</v>
      </c>
      <c r="D1073" s="260"/>
      <c r="E1073" s="261">
        <v>1.1220000000000001</v>
      </c>
      <c r="F1073" s="263"/>
      <c r="G1073" s="262">
        <v>1.0109999999999999</v>
      </c>
      <c r="H1073" s="285"/>
      <c r="I1073" s="260"/>
      <c r="J1073" s="261">
        <v>1.085</v>
      </c>
      <c r="K1073" s="263"/>
      <c r="L1073" s="261">
        <v>1.2270000000000001</v>
      </c>
      <c r="M1073" s="293">
        <f t="shared" si="1145"/>
        <v>1.1220000000000001</v>
      </c>
      <c r="N1073" s="293">
        <f t="shared" si="1146"/>
        <v>1.0109999999999999</v>
      </c>
      <c r="O1073" s="293">
        <f t="shared" si="1147"/>
        <v>1.085</v>
      </c>
      <c r="P1073" s="293">
        <f t="shared" si="1148"/>
        <v>1.2270000000000001</v>
      </c>
      <c r="R1073" s="321">
        <f t="shared" si="1143"/>
        <v>1.1112500000000001</v>
      </c>
      <c r="S1073" s="266">
        <f t="shared" si="1144"/>
        <v>1</v>
      </c>
      <c r="T1073" s="266">
        <f t="shared" si="1149"/>
        <v>5</v>
      </c>
      <c r="Y1073" s="136">
        <f>AVERAGE(V1070:Y1070)</f>
        <v>1.2384023809523808</v>
      </c>
      <c r="BG1073" s="266">
        <f>IF(R1073&gt;=2,1,0)</f>
        <v>0</v>
      </c>
      <c r="BH1073" s="266">
        <f t="shared" si="1022"/>
        <v>0</v>
      </c>
    </row>
    <row r="1074" spans="1:60" ht="17.45" customHeight="1" x14ac:dyDescent="0.25">
      <c r="A1074" s="257">
        <f t="shared" si="1030"/>
        <v>12</v>
      </c>
      <c r="B1074" s="257">
        <f t="shared" si="1031"/>
        <v>2020</v>
      </c>
      <c r="C1074" s="435">
        <f t="shared" si="1069"/>
        <v>44170</v>
      </c>
      <c r="D1074" s="434">
        <v>1.429</v>
      </c>
      <c r="E1074" s="436"/>
      <c r="F1074" s="437"/>
      <c r="G1074" s="438"/>
      <c r="H1074" s="439">
        <v>1.194</v>
      </c>
      <c r="I1074" s="434">
        <v>1.1259999999999999</v>
      </c>
      <c r="J1074" s="436"/>
      <c r="K1074" s="437">
        <v>1.181</v>
      </c>
      <c r="L1074" s="436"/>
      <c r="M1074" s="440">
        <f t="shared" si="1145"/>
        <v>1.429</v>
      </c>
      <c r="N1074" s="440">
        <f t="shared" si="1146"/>
        <v>1.194</v>
      </c>
      <c r="O1074" s="440">
        <f t="shared" si="1147"/>
        <v>1.1259999999999999</v>
      </c>
      <c r="P1074" s="440">
        <f t="shared" si="1148"/>
        <v>1.181</v>
      </c>
      <c r="Q1074" s="442">
        <f t="shared" ref="Q1074:Q1075" si="1150">AVERAGE(M1074:P1074)</f>
        <v>1.2324999999999999</v>
      </c>
      <c r="R1074" s="442"/>
      <c r="S1074" s="443">
        <f>IF(Q1074&gt;=1,1,0)</f>
        <v>1</v>
      </c>
      <c r="T1074" s="443">
        <f t="shared" si="1149"/>
        <v>6</v>
      </c>
      <c r="BG1074" s="311">
        <f>IF(Q1074&gt;=2,1,0)</f>
        <v>0</v>
      </c>
      <c r="BH1074" s="311">
        <f t="shared" si="1022"/>
        <v>0</v>
      </c>
    </row>
    <row r="1075" spans="1:60" ht="17.45" customHeight="1" x14ac:dyDescent="0.25">
      <c r="A1075" s="257">
        <f t="shared" si="1030"/>
        <v>12</v>
      </c>
      <c r="B1075" s="257">
        <f t="shared" si="1031"/>
        <v>2020</v>
      </c>
      <c r="C1075" s="435">
        <f t="shared" si="1069"/>
        <v>44171</v>
      </c>
      <c r="D1075" s="434"/>
      <c r="E1075" s="436">
        <v>1.29</v>
      </c>
      <c r="F1075" s="437"/>
      <c r="G1075" s="438">
        <v>1.018</v>
      </c>
      <c r="H1075" s="439"/>
      <c r="I1075" s="434"/>
      <c r="J1075" s="436">
        <v>0.93410000000000004</v>
      </c>
      <c r="K1075" s="437"/>
      <c r="L1075" s="436">
        <v>1.1599999999999999</v>
      </c>
      <c r="M1075" s="440">
        <f t="shared" si="1145"/>
        <v>1.29</v>
      </c>
      <c r="N1075" s="440">
        <f t="shared" si="1146"/>
        <v>1.018</v>
      </c>
      <c r="O1075" s="440">
        <f t="shared" si="1147"/>
        <v>0.93410000000000004</v>
      </c>
      <c r="P1075" s="440">
        <f t="shared" si="1148"/>
        <v>1.1599999999999999</v>
      </c>
      <c r="Q1075" s="442">
        <f t="shared" si="1150"/>
        <v>1.100525</v>
      </c>
      <c r="R1075" s="442"/>
      <c r="S1075" s="443">
        <f>IF(Q1075&gt;=1,1,0)</f>
        <v>1</v>
      </c>
      <c r="T1075" s="443">
        <f t="shared" si="1149"/>
        <v>7</v>
      </c>
      <c r="BG1075" s="311">
        <f>IF(Q1075&gt;=2,1,0)</f>
        <v>0</v>
      </c>
      <c r="BH1075" s="311">
        <f t="shared" si="1022"/>
        <v>0</v>
      </c>
    </row>
    <row r="1076" spans="1:60" ht="17.45" customHeight="1" x14ac:dyDescent="0.25">
      <c r="A1076" s="257">
        <f t="shared" si="1030"/>
        <v>12</v>
      </c>
      <c r="B1076" s="257">
        <f t="shared" si="1031"/>
        <v>2020</v>
      </c>
      <c r="C1076" s="48">
        <f t="shared" si="1069"/>
        <v>44172</v>
      </c>
      <c r="D1076" s="275">
        <v>2.4809999999999999</v>
      </c>
      <c r="E1076" s="276"/>
      <c r="F1076" s="278">
        <v>2.1360000000000001</v>
      </c>
      <c r="G1076" s="277"/>
      <c r="H1076" s="286">
        <v>2.0089999999999999</v>
      </c>
      <c r="I1076" s="275">
        <v>2.0950000000000002</v>
      </c>
      <c r="J1076" s="276"/>
      <c r="K1076" s="278">
        <v>2.06</v>
      </c>
      <c r="L1076" s="276"/>
      <c r="M1076" s="293">
        <f t="shared" si="1145"/>
        <v>2.4809999999999999</v>
      </c>
      <c r="N1076" s="293">
        <f t="shared" si="1146"/>
        <v>2.0724999999999998</v>
      </c>
      <c r="O1076" s="293">
        <f t="shared" si="1147"/>
        <v>2.0950000000000002</v>
      </c>
      <c r="P1076" s="293">
        <f t="shared" si="1148"/>
        <v>2.06</v>
      </c>
      <c r="R1076" s="265">
        <f t="shared" ref="R1076:R1077" si="1151">AVERAGE(M1076:P1076)</f>
        <v>2.1771250000000002</v>
      </c>
      <c r="S1076" s="266">
        <f t="shared" ref="S1076:S1077" si="1152">IF(R1076&gt;=1,1,0)</f>
        <v>1</v>
      </c>
      <c r="T1076" s="266">
        <f t="shared" si="1149"/>
        <v>8</v>
      </c>
      <c r="BG1076" s="266">
        <f>IF(R1076&gt;=2,1,0)</f>
        <v>1</v>
      </c>
      <c r="BH1076" s="266">
        <f t="shared" si="1022"/>
        <v>1</v>
      </c>
    </row>
    <row r="1077" spans="1:60" ht="17.45" customHeight="1" x14ac:dyDescent="0.25">
      <c r="A1077" s="257">
        <f t="shared" si="1030"/>
        <v>12</v>
      </c>
      <c r="B1077" s="257">
        <f t="shared" si="1031"/>
        <v>2020</v>
      </c>
      <c r="C1077" s="8">
        <f t="shared" si="1069"/>
        <v>44173</v>
      </c>
      <c r="D1077" s="260"/>
      <c r="E1077" s="261">
        <v>1.5840000000000001</v>
      </c>
      <c r="F1077" s="263"/>
      <c r="G1077" s="262">
        <v>2.6549999999999998</v>
      </c>
      <c r="H1077" s="285"/>
      <c r="I1077" s="260"/>
      <c r="J1077" s="261">
        <v>1.3779999999999999</v>
      </c>
      <c r="K1077" s="263"/>
      <c r="L1077" s="261">
        <v>1.67</v>
      </c>
      <c r="M1077" s="293">
        <f t="shared" si="1145"/>
        <v>1.5840000000000001</v>
      </c>
      <c r="N1077" s="293">
        <f t="shared" si="1146"/>
        <v>2.6549999999999998</v>
      </c>
      <c r="O1077" s="293">
        <f t="shared" si="1147"/>
        <v>1.3779999999999999</v>
      </c>
      <c r="P1077" s="293">
        <f t="shared" si="1148"/>
        <v>1.67</v>
      </c>
      <c r="R1077" s="265">
        <f t="shared" si="1151"/>
        <v>1.82175</v>
      </c>
      <c r="S1077" s="266">
        <f t="shared" si="1152"/>
        <v>1</v>
      </c>
      <c r="T1077" s="266">
        <f t="shared" si="1149"/>
        <v>9</v>
      </c>
      <c r="BG1077" s="266">
        <f>IF(R1077&gt;=2,1,0)</f>
        <v>0</v>
      </c>
      <c r="BH1077" s="266">
        <f t="shared" si="1022"/>
        <v>0</v>
      </c>
    </row>
    <row r="1078" spans="1:60" ht="17.45" customHeight="1" x14ac:dyDescent="0.25">
      <c r="A1078" s="257">
        <f t="shared" si="1030"/>
        <v>12</v>
      </c>
      <c r="B1078" s="257">
        <f t="shared" si="1031"/>
        <v>2020</v>
      </c>
      <c r="C1078" s="8">
        <f t="shared" si="1069"/>
        <v>44174</v>
      </c>
      <c r="D1078" s="260">
        <v>1.758</v>
      </c>
      <c r="E1078" s="261"/>
      <c r="F1078" s="263">
        <v>1.6819999999999999</v>
      </c>
      <c r="G1078" s="262"/>
      <c r="H1078" s="285"/>
      <c r="I1078" s="260">
        <v>1.8460000000000001</v>
      </c>
      <c r="J1078" s="261"/>
      <c r="K1078" s="263">
        <v>1.9359999999999999</v>
      </c>
      <c r="L1078" s="261"/>
      <c r="M1078" s="293">
        <f t="shared" ref="M1078" si="1153">IFERROR(AVERAGE(D1078:E1078),"")</f>
        <v>1.758</v>
      </c>
      <c r="N1078" s="293">
        <f t="shared" ref="N1078" si="1154">IFERROR(AVERAGE(F1078:H1078),"")</f>
        <v>1.6819999999999999</v>
      </c>
      <c r="O1078" s="293">
        <f t="shared" ref="O1078" si="1155">IFERROR(AVERAGE(I1078:J1078),"")</f>
        <v>1.8460000000000001</v>
      </c>
      <c r="P1078" s="293">
        <f t="shared" ref="P1078" si="1156">IFERROR(AVERAGE(K1078:L1078),"")</f>
        <v>1.9359999999999999</v>
      </c>
      <c r="R1078" s="265">
        <f t="shared" ref="R1078" si="1157">AVERAGE(M1078:P1078)</f>
        <v>1.8054999999999999</v>
      </c>
      <c r="S1078" s="266">
        <f t="shared" ref="S1078" si="1158">IF(R1078&gt;=1,1,0)</f>
        <v>1</v>
      </c>
      <c r="T1078" s="266">
        <f t="shared" ref="T1078" si="1159">IF(S1078=0,0,S1078+T1077)</f>
        <v>10</v>
      </c>
      <c r="BG1078" s="266">
        <f>IF(R1078&gt;=2,1,0)</f>
        <v>0</v>
      </c>
      <c r="BH1078" s="266">
        <f t="shared" ref="BH1078:BH1113" si="1160">IF(BG1078=0,0,BG1078+BH1077)</f>
        <v>0</v>
      </c>
    </row>
    <row r="1079" spans="1:60" ht="17.45" customHeight="1" x14ac:dyDescent="0.25">
      <c r="A1079" s="257">
        <f t="shared" si="1030"/>
        <v>12</v>
      </c>
      <c r="B1079" s="257">
        <f t="shared" si="1031"/>
        <v>2020</v>
      </c>
      <c r="C1079" s="8">
        <f t="shared" si="1069"/>
        <v>44175</v>
      </c>
      <c r="D1079" s="260"/>
      <c r="E1079" s="261">
        <v>1.492</v>
      </c>
      <c r="F1079" s="263"/>
      <c r="G1079" s="262">
        <v>1.401</v>
      </c>
      <c r="H1079" s="285"/>
      <c r="I1079" s="260"/>
      <c r="J1079" s="261">
        <v>1.42</v>
      </c>
      <c r="K1079" s="263"/>
      <c r="L1079" s="261">
        <v>1.6220000000000001</v>
      </c>
      <c r="M1079" s="293">
        <f t="shared" ref="M1079" si="1161">IFERROR(AVERAGE(D1079:E1079),"")</f>
        <v>1.492</v>
      </c>
      <c r="N1079" s="293">
        <f t="shared" ref="N1079" si="1162">IFERROR(AVERAGE(F1079:H1079),"")</f>
        <v>1.401</v>
      </c>
      <c r="O1079" s="293">
        <f t="shared" ref="O1079" si="1163">IFERROR(AVERAGE(I1079:J1079),"")</f>
        <v>1.42</v>
      </c>
      <c r="P1079" s="293">
        <f t="shared" ref="P1079" si="1164">IFERROR(AVERAGE(K1079:L1079),"")</f>
        <v>1.6220000000000001</v>
      </c>
      <c r="R1079" s="265">
        <f t="shared" ref="R1079" si="1165">AVERAGE(M1079:P1079)</f>
        <v>1.4837499999999999</v>
      </c>
      <c r="S1079" s="266">
        <f t="shared" ref="S1079" si="1166">IF(R1079&gt;=1,1,0)</f>
        <v>1</v>
      </c>
      <c r="T1079" s="266">
        <f t="shared" ref="T1079" si="1167">IF(S1079=0,0,S1079+T1078)</f>
        <v>11</v>
      </c>
      <c r="BG1079" s="266">
        <f>IF(R1079&gt;=2,1,0)</f>
        <v>0</v>
      </c>
      <c r="BH1079" s="266">
        <f t="shared" si="1160"/>
        <v>0</v>
      </c>
    </row>
    <row r="1080" spans="1:60" ht="17.45" customHeight="1" x14ac:dyDescent="0.25">
      <c r="A1080" s="257">
        <f t="shared" ref="A1080:A1143" si="1168">IF(ISNUMBER(C1080),MONTH(C1080),"")</f>
        <v>12</v>
      </c>
      <c r="B1080" s="257">
        <f t="shared" ref="B1080:B1143" si="1169">IF(ISNUMBER(C1080),YEAR(C1080),"")</f>
        <v>2020</v>
      </c>
      <c r="C1080" s="8">
        <f t="shared" si="1069"/>
        <v>44176</v>
      </c>
      <c r="D1080" s="260">
        <v>1.361</v>
      </c>
      <c r="E1080" s="261"/>
      <c r="F1080" s="263"/>
      <c r="G1080" s="262"/>
      <c r="H1080" s="285">
        <v>1.2729999999999999</v>
      </c>
      <c r="I1080" s="260">
        <v>1.23</v>
      </c>
      <c r="J1080" s="261"/>
      <c r="K1080" s="263">
        <v>1.4139999999999999</v>
      </c>
      <c r="L1080" s="261"/>
      <c r="M1080" s="293">
        <f t="shared" ref="M1080:M1081" si="1170">IFERROR(AVERAGE(D1080:E1080),"")</f>
        <v>1.361</v>
      </c>
      <c r="N1080" s="293">
        <f t="shared" ref="N1080:N1081" si="1171">IFERROR(AVERAGE(F1080:H1080),"")</f>
        <v>1.2729999999999999</v>
      </c>
      <c r="O1080" s="293">
        <f t="shared" ref="O1080:O1081" si="1172">IFERROR(AVERAGE(I1080:J1080),"")</f>
        <v>1.23</v>
      </c>
      <c r="P1080" s="293">
        <f t="shared" ref="P1080:P1081" si="1173">IFERROR(AVERAGE(K1080:L1080),"")</f>
        <v>1.4139999999999999</v>
      </c>
      <c r="R1080" s="265">
        <f t="shared" ref="R1080" si="1174">AVERAGE(M1080:P1080)</f>
        <v>1.3194999999999999</v>
      </c>
      <c r="S1080" s="266">
        <f t="shared" ref="S1080" si="1175">IF(R1080&gt;=1,1,0)</f>
        <v>1</v>
      </c>
      <c r="T1080" s="266">
        <f t="shared" ref="T1080:T1081" si="1176">IF(S1080=0,0,S1080+T1079)</f>
        <v>12</v>
      </c>
      <c r="BG1080" s="266">
        <f>IF(R1080&gt;=2,1,0)</f>
        <v>0</v>
      </c>
      <c r="BH1080" s="266">
        <f t="shared" si="1160"/>
        <v>0</v>
      </c>
    </row>
    <row r="1081" spans="1:60" ht="17.45" customHeight="1" x14ac:dyDescent="0.25">
      <c r="A1081" s="257">
        <f t="shared" si="1168"/>
        <v>12</v>
      </c>
      <c r="B1081" s="257">
        <f t="shared" si="1169"/>
        <v>2020</v>
      </c>
      <c r="C1081" s="435">
        <f t="shared" si="1069"/>
        <v>44177</v>
      </c>
      <c r="D1081" s="434"/>
      <c r="E1081" s="436">
        <v>1.181</v>
      </c>
      <c r="F1081" s="437"/>
      <c r="G1081" s="438">
        <v>1.1719999999999999</v>
      </c>
      <c r="H1081" s="439"/>
      <c r="I1081" s="434"/>
      <c r="J1081" s="436">
        <v>1.099</v>
      </c>
      <c r="K1081" s="437"/>
      <c r="L1081" s="436">
        <v>1.3420000000000001</v>
      </c>
      <c r="M1081" s="440">
        <f t="shared" si="1170"/>
        <v>1.181</v>
      </c>
      <c r="N1081" s="440">
        <f t="shared" si="1171"/>
        <v>1.1719999999999999</v>
      </c>
      <c r="O1081" s="440">
        <f t="shared" si="1172"/>
        <v>1.099</v>
      </c>
      <c r="P1081" s="440">
        <f t="shared" si="1173"/>
        <v>1.3420000000000001</v>
      </c>
      <c r="Q1081" s="442">
        <f t="shared" ref="Q1081" si="1177">AVERAGE(M1081:P1081)</f>
        <v>1.1985000000000001</v>
      </c>
      <c r="R1081" s="442"/>
      <c r="S1081" s="443">
        <f>IF(Q1081&gt;=1,1,0)</f>
        <v>1</v>
      </c>
      <c r="T1081" s="443">
        <f t="shared" si="1176"/>
        <v>13</v>
      </c>
      <c r="BG1081" s="311">
        <f>IF(Q1081&gt;=2,1,0)</f>
        <v>0</v>
      </c>
      <c r="BH1081" s="311">
        <f t="shared" si="1160"/>
        <v>0</v>
      </c>
    </row>
    <row r="1082" spans="1:60" ht="17.45" customHeight="1" x14ac:dyDescent="0.25">
      <c r="A1082" s="257">
        <f t="shared" si="1168"/>
        <v>12</v>
      </c>
      <c r="B1082" s="257">
        <f t="shared" si="1169"/>
        <v>2020</v>
      </c>
      <c r="C1082" s="48">
        <f t="shared" si="1069"/>
        <v>44178</v>
      </c>
      <c r="D1082" s="434">
        <v>1.4530000000000001</v>
      </c>
      <c r="E1082" s="436"/>
      <c r="F1082" s="437">
        <v>1.6359999999999999</v>
      </c>
      <c r="G1082" s="438"/>
      <c r="H1082" s="439">
        <v>1.585</v>
      </c>
      <c r="I1082" s="434">
        <v>1.3180000000000001</v>
      </c>
      <c r="J1082" s="436"/>
      <c r="K1082" s="437">
        <v>1.5740000000000001</v>
      </c>
      <c r="L1082" s="436"/>
      <c r="M1082" s="440">
        <f t="shared" ref="M1082:M1088" si="1178">IFERROR(AVERAGE(D1082:E1082),"")</f>
        <v>1.4530000000000001</v>
      </c>
      <c r="N1082" s="440">
        <f t="shared" ref="N1082:N1088" si="1179">IFERROR(AVERAGE(F1082:H1082),"")</f>
        <v>1.6105</v>
      </c>
      <c r="O1082" s="440">
        <f t="shared" ref="O1082:O1088" si="1180">IFERROR(AVERAGE(I1082:J1082),"")</f>
        <v>1.3180000000000001</v>
      </c>
      <c r="P1082" s="440">
        <f t="shared" ref="P1082:P1088" si="1181">IFERROR(AVERAGE(K1082:L1082),"")</f>
        <v>1.5740000000000001</v>
      </c>
      <c r="Q1082" s="442">
        <f t="shared" ref="Q1082" si="1182">AVERAGE(M1082:P1082)</f>
        <v>1.4888750000000002</v>
      </c>
      <c r="R1082" s="442"/>
      <c r="S1082" s="443">
        <f>IF(Q1082&gt;=1,1,0)</f>
        <v>1</v>
      </c>
      <c r="T1082" s="443">
        <f t="shared" ref="T1082:T1088" si="1183">IF(S1082=0,0,S1082+T1081)</f>
        <v>14</v>
      </c>
      <c r="BG1082" s="311">
        <f>IF(Q1082&gt;=2,1,0)</f>
        <v>0</v>
      </c>
      <c r="BH1082" s="311">
        <f t="shared" si="1160"/>
        <v>0</v>
      </c>
    </row>
    <row r="1083" spans="1:60" ht="17.45" customHeight="1" x14ac:dyDescent="0.25">
      <c r="A1083" s="257">
        <f t="shared" si="1168"/>
        <v>12</v>
      </c>
      <c r="B1083" s="257">
        <f t="shared" si="1169"/>
        <v>2020</v>
      </c>
      <c r="C1083" s="8">
        <f t="shared" si="1069"/>
        <v>44179</v>
      </c>
      <c r="D1083" s="260"/>
      <c r="E1083" s="261">
        <v>1.4810000000000001</v>
      </c>
      <c r="F1083" s="263"/>
      <c r="G1083" s="262">
        <v>1.4390000000000001</v>
      </c>
      <c r="H1083" s="285"/>
      <c r="I1083" s="260"/>
      <c r="J1083" s="261">
        <v>1.3819999999999999</v>
      </c>
      <c r="K1083" s="263"/>
      <c r="L1083" s="261">
        <v>1.6</v>
      </c>
      <c r="M1083" s="293">
        <f t="shared" si="1178"/>
        <v>1.4810000000000001</v>
      </c>
      <c r="N1083" s="293">
        <f t="shared" si="1179"/>
        <v>1.4390000000000001</v>
      </c>
      <c r="O1083" s="293">
        <f t="shared" si="1180"/>
        <v>1.3819999999999999</v>
      </c>
      <c r="P1083" s="293">
        <f t="shared" si="1181"/>
        <v>1.6</v>
      </c>
      <c r="R1083" s="265">
        <f t="shared" ref="R1083:R1087" si="1184">AVERAGE(M1083:P1083)</f>
        <v>1.4754999999999998</v>
      </c>
      <c r="S1083" s="266">
        <f t="shared" ref="S1083:S1087" si="1185">IF(R1083&gt;=1,1,0)</f>
        <v>1</v>
      </c>
      <c r="T1083" s="266">
        <f t="shared" si="1183"/>
        <v>15</v>
      </c>
      <c r="BG1083" s="266">
        <f>IF(R1083&gt;=2,1,0)</f>
        <v>0</v>
      </c>
      <c r="BH1083" s="266">
        <f t="shared" si="1160"/>
        <v>0</v>
      </c>
    </row>
    <row r="1084" spans="1:60" ht="17.45" customHeight="1" x14ac:dyDescent="0.25">
      <c r="A1084" s="257">
        <f t="shared" si="1168"/>
        <v>12</v>
      </c>
      <c r="B1084" s="257">
        <f t="shared" si="1169"/>
        <v>2020</v>
      </c>
      <c r="C1084" s="8">
        <f t="shared" si="1069"/>
        <v>44180</v>
      </c>
      <c r="D1084" s="260">
        <v>1.1819999999999999</v>
      </c>
      <c r="E1084" s="261"/>
      <c r="F1084" s="263">
        <v>0.9627</v>
      </c>
      <c r="G1084" s="262"/>
      <c r="H1084" s="285"/>
      <c r="I1084" s="260">
        <v>1.157</v>
      </c>
      <c r="J1084" s="261"/>
      <c r="K1084" s="263">
        <v>1.081</v>
      </c>
      <c r="L1084" s="261"/>
      <c r="M1084" s="293">
        <f t="shared" si="1178"/>
        <v>1.1819999999999999</v>
      </c>
      <c r="N1084" s="293">
        <f t="shared" si="1179"/>
        <v>0.9627</v>
      </c>
      <c r="O1084" s="293">
        <f t="shared" si="1180"/>
        <v>1.157</v>
      </c>
      <c r="P1084" s="293">
        <f t="shared" si="1181"/>
        <v>1.081</v>
      </c>
      <c r="R1084" s="265">
        <f t="shared" si="1184"/>
        <v>1.095675</v>
      </c>
      <c r="S1084" s="266">
        <f t="shared" si="1185"/>
        <v>1</v>
      </c>
      <c r="T1084" s="266">
        <f t="shared" si="1183"/>
        <v>16</v>
      </c>
      <c r="BG1084" s="266">
        <f>IF(R1084&gt;=2,1,0)</f>
        <v>0</v>
      </c>
      <c r="BH1084" s="266">
        <f t="shared" si="1160"/>
        <v>0</v>
      </c>
    </row>
    <row r="1085" spans="1:60" ht="17.45" customHeight="1" x14ac:dyDescent="0.25">
      <c r="A1085" s="257">
        <f t="shared" si="1168"/>
        <v>12</v>
      </c>
      <c r="B1085" s="257">
        <f t="shared" si="1169"/>
        <v>2020</v>
      </c>
      <c r="C1085" s="8">
        <f t="shared" si="1069"/>
        <v>44181</v>
      </c>
      <c r="D1085" s="260"/>
      <c r="E1085" s="261">
        <v>0.98019999999999996</v>
      </c>
      <c r="F1085" s="263"/>
      <c r="G1085" s="262">
        <v>1.095</v>
      </c>
      <c r="H1085" s="285"/>
      <c r="I1085" s="260"/>
      <c r="J1085" s="261">
        <v>1.202</v>
      </c>
      <c r="K1085" s="263"/>
      <c r="L1085" s="261">
        <v>1.224</v>
      </c>
      <c r="M1085" s="293">
        <f t="shared" si="1178"/>
        <v>0.98019999999999996</v>
      </c>
      <c r="N1085" s="293">
        <f t="shared" si="1179"/>
        <v>1.095</v>
      </c>
      <c r="O1085" s="293">
        <f t="shared" si="1180"/>
        <v>1.202</v>
      </c>
      <c r="P1085" s="293">
        <f t="shared" si="1181"/>
        <v>1.224</v>
      </c>
      <c r="R1085" s="265">
        <f t="shared" si="1184"/>
        <v>1.1253</v>
      </c>
      <c r="S1085" s="266">
        <f t="shared" si="1185"/>
        <v>1</v>
      </c>
      <c r="T1085" s="266">
        <f t="shared" si="1183"/>
        <v>17</v>
      </c>
      <c r="BG1085" s="266">
        <f>IF(R1085&gt;=2,1,0)</f>
        <v>0</v>
      </c>
      <c r="BH1085" s="266">
        <f t="shared" si="1160"/>
        <v>0</v>
      </c>
    </row>
    <row r="1086" spans="1:60" ht="17.45" customHeight="1" x14ac:dyDescent="0.25">
      <c r="A1086" s="257">
        <f t="shared" si="1168"/>
        <v>12</v>
      </c>
      <c r="B1086" s="257">
        <f t="shared" si="1169"/>
        <v>2020</v>
      </c>
      <c r="C1086" s="8">
        <f t="shared" si="1069"/>
        <v>44182</v>
      </c>
      <c r="D1086" s="260">
        <v>1.306</v>
      </c>
      <c r="E1086" s="261"/>
      <c r="F1086" s="263"/>
      <c r="G1086" s="262"/>
      <c r="H1086" s="285">
        <v>0.95660000000000001</v>
      </c>
      <c r="I1086" s="260">
        <v>1.036</v>
      </c>
      <c r="J1086" s="261"/>
      <c r="K1086" s="263">
        <v>1.2390000000000001</v>
      </c>
      <c r="L1086" s="261"/>
      <c r="M1086" s="293">
        <f t="shared" si="1178"/>
        <v>1.306</v>
      </c>
      <c r="N1086" s="293">
        <f t="shared" si="1179"/>
        <v>0.95660000000000001</v>
      </c>
      <c r="O1086" s="293">
        <f t="shared" si="1180"/>
        <v>1.036</v>
      </c>
      <c r="P1086" s="293">
        <f t="shared" si="1181"/>
        <v>1.2390000000000001</v>
      </c>
      <c r="R1086" s="265">
        <f t="shared" si="1184"/>
        <v>1.1344000000000001</v>
      </c>
      <c r="S1086" s="266">
        <f t="shared" si="1185"/>
        <v>1</v>
      </c>
      <c r="T1086" s="266">
        <f t="shared" si="1183"/>
        <v>18</v>
      </c>
      <c r="BG1086" s="266">
        <f>IF(R1086&gt;=2,1,0)</f>
        <v>0</v>
      </c>
      <c r="BH1086" s="266">
        <f t="shared" si="1160"/>
        <v>0</v>
      </c>
    </row>
    <row r="1087" spans="1:60" ht="17.45" customHeight="1" x14ac:dyDescent="0.25">
      <c r="A1087" s="257">
        <f t="shared" si="1168"/>
        <v>12</v>
      </c>
      <c r="B1087" s="257">
        <f t="shared" si="1169"/>
        <v>2020</v>
      </c>
      <c r="C1087" s="8">
        <f t="shared" si="1069"/>
        <v>44183</v>
      </c>
      <c r="D1087" s="260"/>
      <c r="E1087" s="261">
        <v>0.82569999999999999</v>
      </c>
      <c r="F1087" s="263"/>
      <c r="G1087" s="262">
        <v>0.96140000000000003</v>
      </c>
      <c r="H1087" s="285"/>
      <c r="I1087" s="260"/>
      <c r="J1087" s="261">
        <v>0.82330000000000003</v>
      </c>
      <c r="K1087" s="263"/>
      <c r="L1087" s="261">
        <v>1.0149999999999999</v>
      </c>
      <c r="M1087" s="293">
        <f t="shared" si="1178"/>
        <v>0.82569999999999999</v>
      </c>
      <c r="N1087" s="293">
        <f t="shared" si="1179"/>
        <v>0.96140000000000003</v>
      </c>
      <c r="O1087" s="293">
        <f t="shared" si="1180"/>
        <v>0.82330000000000003</v>
      </c>
      <c r="P1087" s="293">
        <f t="shared" si="1181"/>
        <v>1.0149999999999999</v>
      </c>
      <c r="R1087" s="265">
        <f t="shared" si="1184"/>
        <v>0.90634999999999999</v>
      </c>
      <c r="S1087" s="266">
        <f t="shared" si="1185"/>
        <v>0</v>
      </c>
      <c r="T1087" s="266">
        <f t="shared" si="1183"/>
        <v>0</v>
      </c>
      <c r="BG1087" s="266">
        <f>IF(R1087&gt;=2,1,0)</f>
        <v>0</v>
      </c>
      <c r="BH1087" s="266">
        <f t="shared" si="1160"/>
        <v>0</v>
      </c>
    </row>
    <row r="1088" spans="1:60" ht="17.45" customHeight="1" x14ac:dyDescent="0.25">
      <c r="A1088" s="257">
        <f t="shared" si="1168"/>
        <v>12</v>
      </c>
      <c r="B1088" s="257">
        <f t="shared" si="1169"/>
        <v>2020</v>
      </c>
      <c r="C1088" s="48">
        <f t="shared" si="1069"/>
        <v>44184</v>
      </c>
      <c r="D1088" s="434">
        <v>1.319</v>
      </c>
      <c r="E1088" s="436"/>
      <c r="F1088" s="437">
        <v>0.90890000000000004</v>
      </c>
      <c r="G1088" s="438"/>
      <c r="H1088" s="439">
        <v>0.89490000000000003</v>
      </c>
      <c r="I1088" s="434">
        <v>0.99680000000000002</v>
      </c>
      <c r="J1088" s="436"/>
      <c r="K1088" s="437">
        <v>1.0940000000000001</v>
      </c>
      <c r="L1088" s="436"/>
      <c r="M1088" s="440">
        <f t="shared" si="1178"/>
        <v>1.319</v>
      </c>
      <c r="N1088" s="440">
        <f t="shared" si="1179"/>
        <v>0.90190000000000003</v>
      </c>
      <c r="O1088" s="440">
        <f t="shared" si="1180"/>
        <v>0.99680000000000002</v>
      </c>
      <c r="P1088" s="440">
        <f t="shared" si="1181"/>
        <v>1.0940000000000001</v>
      </c>
      <c r="Q1088" s="442">
        <f t="shared" ref="Q1088:Q1089" si="1186">AVERAGE(M1088:P1088)</f>
        <v>1.077925</v>
      </c>
      <c r="R1088" s="442"/>
      <c r="S1088" s="443">
        <f>IF(Q1088&gt;=1,1,0)</f>
        <v>1</v>
      </c>
      <c r="T1088" s="443">
        <f t="shared" si="1183"/>
        <v>1</v>
      </c>
      <c r="BG1088" s="311">
        <f>IF(Q1088&gt;=2,1,0)</f>
        <v>0</v>
      </c>
      <c r="BH1088" s="311">
        <f t="shared" si="1160"/>
        <v>0</v>
      </c>
    </row>
    <row r="1089" spans="1:60" ht="17.45" customHeight="1" x14ac:dyDescent="0.25">
      <c r="A1089" s="257">
        <f t="shared" si="1168"/>
        <v>12</v>
      </c>
      <c r="B1089" s="257">
        <f t="shared" si="1169"/>
        <v>2020</v>
      </c>
      <c r="C1089" s="435">
        <f t="shared" si="1069"/>
        <v>44185</v>
      </c>
      <c r="D1089" s="434"/>
      <c r="E1089" s="436">
        <v>0.81200000000000006</v>
      </c>
      <c r="F1089" s="437"/>
      <c r="G1089" s="438">
        <v>0.79330000000000001</v>
      </c>
      <c r="H1089" s="439"/>
      <c r="I1089" s="434"/>
      <c r="J1089" s="436">
        <v>0.75129999999999997</v>
      </c>
      <c r="K1089" s="437"/>
      <c r="L1089" s="436">
        <v>0.89400000000000002</v>
      </c>
      <c r="M1089" s="440">
        <f t="shared" ref="M1089:M1103" si="1187">IFERROR(AVERAGE(D1089:E1089),"")</f>
        <v>0.81200000000000006</v>
      </c>
      <c r="N1089" s="440">
        <f t="shared" ref="N1089:N1103" si="1188">IFERROR(AVERAGE(F1089:H1089),"")</f>
        <v>0.79330000000000001</v>
      </c>
      <c r="O1089" s="440">
        <f t="shared" ref="O1089:O1103" si="1189">IFERROR(AVERAGE(I1089:J1089),"")</f>
        <v>0.75129999999999997</v>
      </c>
      <c r="P1089" s="440">
        <f t="shared" ref="P1089:P1103" si="1190">IFERROR(AVERAGE(K1089:L1089),"")</f>
        <v>0.89400000000000002</v>
      </c>
      <c r="Q1089" s="442">
        <f t="shared" si="1186"/>
        <v>0.81265000000000009</v>
      </c>
      <c r="R1089" s="442"/>
      <c r="S1089" s="443">
        <f>IF(Q1089&gt;=1,1,0)</f>
        <v>0</v>
      </c>
      <c r="T1089" s="443">
        <f t="shared" ref="T1089:T1103" si="1191">IF(S1089=0,0,S1089+T1088)</f>
        <v>0</v>
      </c>
      <c r="BG1089" s="311">
        <f>IF(Q1089&gt;=2,1,0)</f>
        <v>0</v>
      </c>
      <c r="BH1089" s="311">
        <f t="shared" si="1160"/>
        <v>0</v>
      </c>
    </row>
    <row r="1090" spans="1:60" ht="17.45" customHeight="1" x14ac:dyDescent="0.25">
      <c r="A1090" s="257">
        <f t="shared" si="1168"/>
        <v>12</v>
      </c>
      <c r="B1090" s="257">
        <f t="shared" si="1169"/>
        <v>2020</v>
      </c>
      <c r="C1090" s="8">
        <f t="shared" si="1069"/>
        <v>44186</v>
      </c>
      <c r="D1090" s="260">
        <v>1.3129999999999999</v>
      </c>
      <c r="E1090" s="261"/>
      <c r="F1090" s="263">
        <v>0.89659999999999995</v>
      </c>
      <c r="G1090" s="262"/>
      <c r="H1090" s="285"/>
      <c r="I1090" s="260">
        <v>0.9304</v>
      </c>
      <c r="J1090" s="261"/>
      <c r="K1090" s="263">
        <v>0.98450000000000004</v>
      </c>
      <c r="L1090" s="261"/>
      <c r="M1090" s="293">
        <f t="shared" si="1187"/>
        <v>1.3129999999999999</v>
      </c>
      <c r="N1090" s="293">
        <f t="shared" si="1188"/>
        <v>0.89659999999999995</v>
      </c>
      <c r="O1090" s="293">
        <f t="shared" si="1189"/>
        <v>0.9304</v>
      </c>
      <c r="P1090" s="293">
        <f t="shared" si="1190"/>
        <v>0.98450000000000004</v>
      </c>
      <c r="R1090" s="265">
        <f t="shared" ref="R1090:R1094" si="1192">AVERAGE(M1090:P1090)</f>
        <v>1.0311250000000001</v>
      </c>
      <c r="S1090" s="266">
        <f t="shared" ref="S1090:S1094" si="1193">IF(R1090&gt;=1,1,0)</f>
        <v>1</v>
      </c>
      <c r="T1090" s="266">
        <f t="shared" si="1191"/>
        <v>1</v>
      </c>
      <c r="BG1090" s="266">
        <f>IF(R1090&gt;=2,1,0)</f>
        <v>0</v>
      </c>
      <c r="BH1090" s="266">
        <f t="shared" si="1160"/>
        <v>0</v>
      </c>
    </row>
    <row r="1091" spans="1:60" ht="17.45" customHeight="1" x14ac:dyDescent="0.25">
      <c r="A1091" s="257">
        <f t="shared" si="1168"/>
        <v>12</v>
      </c>
      <c r="B1091" s="257">
        <f t="shared" si="1169"/>
        <v>2020</v>
      </c>
      <c r="C1091" s="8">
        <f t="shared" si="1069"/>
        <v>44187</v>
      </c>
      <c r="D1091" s="260"/>
      <c r="E1091" s="261">
        <v>1.056</v>
      </c>
      <c r="F1091" s="263"/>
      <c r="G1091" s="262">
        <v>0.91479999999999995</v>
      </c>
      <c r="H1091" s="285"/>
      <c r="I1091" s="260"/>
      <c r="J1091" s="261">
        <v>0.98640000000000005</v>
      </c>
      <c r="K1091" s="263"/>
      <c r="L1091" s="261">
        <v>1.0589999999999999</v>
      </c>
      <c r="M1091" s="293">
        <f t="shared" si="1187"/>
        <v>1.056</v>
      </c>
      <c r="N1091" s="293">
        <f t="shared" si="1188"/>
        <v>0.91479999999999995</v>
      </c>
      <c r="O1091" s="293">
        <f t="shared" si="1189"/>
        <v>0.98640000000000005</v>
      </c>
      <c r="P1091" s="293">
        <f t="shared" si="1190"/>
        <v>1.0589999999999999</v>
      </c>
      <c r="R1091" s="265">
        <f t="shared" si="1192"/>
        <v>1.0040500000000001</v>
      </c>
      <c r="S1091" s="266">
        <f t="shared" si="1193"/>
        <v>1</v>
      </c>
      <c r="T1091" s="266">
        <f t="shared" si="1191"/>
        <v>2</v>
      </c>
      <c r="BG1091" s="266">
        <f>IF(R1091&gt;=2,1,0)</f>
        <v>0</v>
      </c>
      <c r="BH1091" s="266">
        <f t="shared" si="1160"/>
        <v>0</v>
      </c>
    </row>
    <row r="1092" spans="1:60" ht="17.45" customHeight="1" x14ac:dyDescent="0.25">
      <c r="A1092" s="257">
        <f t="shared" si="1168"/>
        <v>12</v>
      </c>
      <c r="B1092" s="257">
        <f t="shared" si="1169"/>
        <v>2020</v>
      </c>
      <c r="C1092" s="8">
        <f t="shared" si="1069"/>
        <v>44188</v>
      </c>
      <c r="D1092" s="260">
        <v>1.341</v>
      </c>
      <c r="E1092" s="261"/>
      <c r="F1092" s="263"/>
      <c r="G1092" s="262"/>
      <c r="H1092" s="285">
        <v>1.304</v>
      </c>
      <c r="I1092" s="260">
        <v>1.2110000000000001</v>
      </c>
      <c r="J1092" s="261"/>
      <c r="K1092" s="263">
        <v>1.222</v>
      </c>
      <c r="L1092" s="261"/>
      <c r="M1092" s="293">
        <f t="shared" si="1187"/>
        <v>1.341</v>
      </c>
      <c r="N1092" s="293">
        <f t="shared" si="1188"/>
        <v>1.304</v>
      </c>
      <c r="O1092" s="293">
        <f t="shared" si="1189"/>
        <v>1.2110000000000001</v>
      </c>
      <c r="P1092" s="293">
        <f t="shared" si="1190"/>
        <v>1.222</v>
      </c>
      <c r="R1092" s="265">
        <f t="shared" si="1192"/>
        <v>1.2694999999999999</v>
      </c>
      <c r="S1092" s="266">
        <f t="shared" si="1193"/>
        <v>1</v>
      </c>
      <c r="T1092" s="266">
        <f t="shared" si="1191"/>
        <v>3</v>
      </c>
      <c r="BG1092" s="266">
        <f>IF(R1092&gt;=2,1,0)</f>
        <v>0</v>
      </c>
      <c r="BH1092" s="266">
        <f t="shared" si="1160"/>
        <v>0</v>
      </c>
    </row>
    <row r="1093" spans="1:60" ht="17.45" customHeight="1" x14ac:dyDescent="0.25">
      <c r="A1093" s="257">
        <f t="shared" si="1168"/>
        <v>12</v>
      </c>
      <c r="B1093" s="257">
        <f t="shared" si="1169"/>
        <v>2020</v>
      </c>
      <c r="C1093" s="8">
        <f t="shared" si="1069"/>
        <v>44189</v>
      </c>
      <c r="D1093" s="260"/>
      <c r="E1093" s="261">
        <v>0.75960000000000005</v>
      </c>
      <c r="F1093" s="263"/>
      <c r="G1093" s="262">
        <v>0.88039999999999996</v>
      </c>
      <c r="H1093" s="285"/>
      <c r="I1093" s="260"/>
      <c r="J1093" s="261">
        <v>0.87209999999999999</v>
      </c>
      <c r="K1093" s="263"/>
      <c r="L1093" s="261">
        <v>0.9708</v>
      </c>
      <c r="M1093" s="293">
        <f t="shared" si="1187"/>
        <v>0.75960000000000005</v>
      </c>
      <c r="N1093" s="293">
        <f t="shared" si="1188"/>
        <v>0.88039999999999996</v>
      </c>
      <c r="O1093" s="293">
        <f t="shared" si="1189"/>
        <v>0.87209999999999999</v>
      </c>
      <c r="P1093" s="293">
        <f t="shared" si="1190"/>
        <v>0.9708</v>
      </c>
      <c r="R1093" s="265">
        <f t="shared" si="1192"/>
        <v>0.87072500000000008</v>
      </c>
      <c r="S1093" s="266">
        <f t="shared" si="1193"/>
        <v>0</v>
      </c>
      <c r="T1093" s="266">
        <f t="shared" si="1191"/>
        <v>0</v>
      </c>
      <c r="BG1093" s="266">
        <f>IF(R1093&gt;=2,1,0)</f>
        <v>0</v>
      </c>
      <c r="BH1093" s="266">
        <f t="shared" si="1160"/>
        <v>0</v>
      </c>
    </row>
    <row r="1094" spans="1:60" ht="17.45" customHeight="1" x14ac:dyDescent="0.25">
      <c r="A1094" s="257">
        <f t="shared" si="1168"/>
        <v>12</v>
      </c>
      <c r="B1094" s="257">
        <f t="shared" si="1169"/>
        <v>2020</v>
      </c>
      <c r="C1094" s="48">
        <f t="shared" si="1069"/>
        <v>44190</v>
      </c>
      <c r="D1094" s="275">
        <v>0.63270000000000004</v>
      </c>
      <c r="E1094" s="276"/>
      <c r="F1094" s="278">
        <v>0.45979999999999999</v>
      </c>
      <c r="G1094" s="277"/>
      <c r="H1094" s="286">
        <v>0.44319999999999998</v>
      </c>
      <c r="I1094" s="275">
        <v>0.46650000000000003</v>
      </c>
      <c r="J1094" s="276"/>
      <c r="K1094" s="278">
        <v>0.5464</v>
      </c>
      <c r="L1094" s="276"/>
      <c r="M1094" s="293">
        <f t="shared" si="1187"/>
        <v>0.63270000000000004</v>
      </c>
      <c r="N1094" s="293">
        <f t="shared" si="1188"/>
        <v>0.45150000000000001</v>
      </c>
      <c r="O1094" s="293">
        <f t="shared" si="1189"/>
        <v>0.46650000000000003</v>
      </c>
      <c r="P1094" s="293">
        <f t="shared" si="1190"/>
        <v>0.5464</v>
      </c>
      <c r="R1094" s="265">
        <f t="shared" si="1192"/>
        <v>0.52427500000000005</v>
      </c>
      <c r="S1094" s="266">
        <f t="shared" si="1193"/>
        <v>0</v>
      </c>
      <c r="T1094" s="266">
        <f t="shared" si="1191"/>
        <v>0</v>
      </c>
      <c r="BG1094" s="266">
        <f>IF(R1094&gt;=2,1,0)</f>
        <v>0</v>
      </c>
      <c r="BH1094" s="266">
        <f t="shared" si="1160"/>
        <v>0</v>
      </c>
    </row>
    <row r="1095" spans="1:60" ht="17.45" customHeight="1" x14ac:dyDescent="0.25">
      <c r="A1095" s="257">
        <f t="shared" si="1168"/>
        <v>12</v>
      </c>
      <c r="B1095" s="257">
        <f t="shared" si="1169"/>
        <v>2020</v>
      </c>
      <c r="C1095" s="435">
        <f t="shared" ref="C1095:C1158" si="1194">C1094+1</f>
        <v>44191</v>
      </c>
      <c r="D1095" s="434"/>
      <c r="E1095" s="436">
        <v>0.82609999999999995</v>
      </c>
      <c r="F1095" s="437"/>
      <c r="G1095" s="438">
        <v>0.59030000000000005</v>
      </c>
      <c r="H1095" s="439"/>
      <c r="I1095" s="434"/>
      <c r="J1095" s="436">
        <v>0.57789999999999997</v>
      </c>
      <c r="K1095" s="437"/>
      <c r="L1095" s="436">
        <v>0.70120000000000005</v>
      </c>
      <c r="M1095" s="440">
        <f t="shared" si="1187"/>
        <v>0.82609999999999995</v>
      </c>
      <c r="N1095" s="440">
        <f t="shared" si="1188"/>
        <v>0.59030000000000005</v>
      </c>
      <c r="O1095" s="440">
        <f t="shared" si="1189"/>
        <v>0.57789999999999997</v>
      </c>
      <c r="P1095" s="440">
        <f t="shared" si="1190"/>
        <v>0.70120000000000005</v>
      </c>
      <c r="Q1095" s="442">
        <f t="shared" ref="Q1095:Q1096" si="1195">AVERAGE(M1095:P1095)</f>
        <v>0.673875</v>
      </c>
      <c r="R1095" s="442"/>
      <c r="S1095" s="443">
        <f>IF(Q1095&gt;=1,1,0)</f>
        <v>0</v>
      </c>
      <c r="T1095" s="443">
        <f t="shared" si="1191"/>
        <v>0</v>
      </c>
      <c r="BG1095" s="311">
        <f>IF(Q1095&gt;=2,1,0)</f>
        <v>0</v>
      </c>
      <c r="BH1095" s="311">
        <f t="shared" si="1160"/>
        <v>0</v>
      </c>
    </row>
    <row r="1096" spans="1:60" ht="17.45" customHeight="1" x14ac:dyDescent="0.25">
      <c r="A1096" s="257">
        <f t="shared" si="1168"/>
        <v>12</v>
      </c>
      <c r="B1096" s="257">
        <f t="shared" si="1169"/>
        <v>2020</v>
      </c>
      <c r="C1096" s="435">
        <f t="shared" si="1194"/>
        <v>44192</v>
      </c>
      <c r="D1096" s="434">
        <v>0.50529999999999997</v>
      </c>
      <c r="E1096" s="436"/>
      <c r="F1096" s="437">
        <v>0.4859</v>
      </c>
      <c r="G1096" s="438"/>
      <c r="H1096" s="439"/>
      <c r="I1096" s="434">
        <v>0.40699999999999997</v>
      </c>
      <c r="J1096" s="436"/>
      <c r="K1096" s="437">
        <v>0.44009999999999999</v>
      </c>
      <c r="L1096" s="436"/>
      <c r="M1096" s="440">
        <f t="shared" si="1187"/>
        <v>0.50529999999999997</v>
      </c>
      <c r="N1096" s="440">
        <f t="shared" si="1188"/>
        <v>0.4859</v>
      </c>
      <c r="O1096" s="440">
        <f t="shared" si="1189"/>
        <v>0.40699999999999997</v>
      </c>
      <c r="P1096" s="440">
        <f t="shared" si="1190"/>
        <v>0.44009999999999999</v>
      </c>
      <c r="Q1096" s="442">
        <f t="shared" si="1195"/>
        <v>0.45957499999999996</v>
      </c>
      <c r="R1096" s="442"/>
      <c r="S1096" s="443">
        <f>IF(Q1096&gt;=1,1,0)</f>
        <v>0</v>
      </c>
      <c r="T1096" s="443">
        <f t="shared" si="1191"/>
        <v>0</v>
      </c>
      <c r="BG1096" s="311">
        <f>IF(Q1096&gt;=2,1,0)</f>
        <v>0</v>
      </c>
      <c r="BH1096" s="311">
        <f t="shared" si="1160"/>
        <v>0</v>
      </c>
    </row>
    <row r="1097" spans="1:60" ht="17.45" customHeight="1" thickBot="1" x14ac:dyDescent="0.3">
      <c r="A1097" s="257">
        <f t="shared" si="1168"/>
        <v>12</v>
      </c>
      <c r="B1097" s="257">
        <f t="shared" si="1169"/>
        <v>2020</v>
      </c>
      <c r="C1097" s="8">
        <f t="shared" si="1194"/>
        <v>44193</v>
      </c>
      <c r="D1097" s="260"/>
      <c r="E1097" s="261">
        <v>0.58460000000000001</v>
      </c>
      <c r="F1097" s="263"/>
      <c r="G1097" s="262">
        <v>0.4481</v>
      </c>
      <c r="H1097" s="285"/>
      <c r="I1097" s="260"/>
      <c r="J1097" s="322">
        <v>0.22900000000000001</v>
      </c>
      <c r="K1097" s="263"/>
      <c r="L1097" s="322">
        <v>0.29599999999999999</v>
      </c>
      <c r="M1097" s="293">
        <f t="shared" si="1187"/>
        <v>0.58460000000000001</v>
      </c>
      <c r="N1097" s="293">
        <f t="shared" si="1188"/>
        <v>0.4481</v>
      </c>
      <c r="O1097" s="293">
        <f t="shared" si="1189"/>
        <v>0.22900000000000001</v>
      </c>
      <c r="P1097" s="293">
        <f t="shared" si="1190"/>
        <v>0.29599999999999999</v>
      </c>
      <c r="R1097" s="265">
        <f t="shared" ref="R1097:R1101" si="1196">AVERAGE(M1097:P1097)</f>
        <v>0.38942500000000002</v>
      </c>
      <c r="S1097" s="266">
        <f t="shared" ref="S1097:S1101" si="1197">IF(R1097&gt;=1,1,0)</f>
        <v>0</v>
      </c>
      <c r="T1097" s="266">
        <f t="shared" si="1191"/>
        <v>0</v>
      </c>
      <c r="BG1097" s="266">
        <f>IF(R1097&gt;=2,1,0)</f>
        <v>0</v>
      </c>
      <c r="BH1097" s="266">
        <f t="shared" si="1160"/>
        <v>0</v>
      </c>
    </row>
    <row r="1098" spans="1:60" ht="17.45" customHeight="1" thickBot="1" x14ac:dyDescent="0.3">
      <c r="A1098" s="257">
        <f t="shared" si="1168"/>
        <v>12</v>
      </c>
      <c r="B1098" s="257">
        <f t="shared" si="1169"/>
        <v>2020</v>
      </c>
      <c r="C1098" s="8">
        <f t="shared" si="1194"/>
        <v>44194</v>
      </c>
      <c r="D1098" s="260">
        <v>1.4870000000000001</v>
      </c>
      <c r="E1098" s="261"/>
      <c r="F1098" s="263"/>
      <c r="G1098" s="262"/>
      <c r="H1098" s="285">
        <v>0.55840000000000001</v>
      </c>
      <c r="I1098" s="260">
        <v>0.441</v>
      </c>
      <c r="J1098" s="261"/>
      <c r="K1098" s="263">
        <v>0.62319999999999998</v>
      </c>
      <c r="L1098" s="261"/>
      <c r="M1098" s="293">
        <f t="shared" si="1187"/>
        <v>1.4870000000000001</v>
      </c>
      <c r="N1098" s="293">
        <f t="shared" si="1188"/>
        <v>0.55840000000000001</v>
      </c>
      <c r="O1098" s="293">
        <f t="shared" si="1189"/>
        <v>0.441</v>
      </c>
      <c r="P1098" s="293">
        <f t="shared" si="1190"/>
        <v>0.62319999999999998</v>
      </c>
      <c r="R1098" s="265">
        <f t="shared" si="1196"/>
        <v>0.77739999999999987</v>
      </c>
      <c r="S1098" s="266">
        <f t="shared" si="1197"/>
        <v>0</v>
      </c>
      <c r="T1098" s="266">
        <f t="shared" si="1191"/>
        <v>0</v>
      </c>
      <c r="U1098" s="313" t="s">
        <v>71</v>
      </c>
      <c r="V1098" s="299">
        <v>2020</v>
      </c>
      <c r="W1098" s="300"/>
      <c r="X1098" s="300"/>
      <c r="Y1098" s="300"/>
      <c r="BG1098" s="266">
        <f>IF(R1098&gt;=2,1,0)</f>
        <v>0</v>
      </c>
      <c r="BH1098" s="266">
        <f t="shared" si="1160"/>
        <v>0</v>
      </c>
    </row>
    <row r="1099" spans="1:60" ht="17.45" customHeight="1" x14ac:dyDescent="0.25">
      <c r="A1099" s="257">
        <f t="shared" si="1168"/>
        <v>12</v>
      </c>
      <c r="B1099" s="257">
        <f t="shared" si="1169"/>
        <v>2020</v>
      </c>
      <c r="C1099" s="8">
        <f t="shared" si="1194"/>
        <v>44195</v>
      </c>
      <c r="D1099" s="260"/>
      <c r="E1099" s="261">
        <v>1.171</v>
      </c>
      <c r="F1099" s="263"/>
      <c r="G1099" s="262">
        <v>0.82069999999999999</v>
      </c>
      <c r="H1099" s="285"/>
      <c r="I1099" s="260"/>
      <c r="J1099" s="261">
        <v>0.79779999999999995</v>
      </c>
      <c r="K1099" s="263"/>
      <c r="L1099" s="261">
        <v>0.91390000000000005</v>
      </c>
      <c r="M1099" s="293">
        <f t="shared" si="1187"/>
        <v>1.171</v>
      </c>
      <c r="N1099" s="293">
        <f t="shared" si="1188"/>
        <v>0.82069999999999999</v>
      </c>
      <c r="O1099" s="293">
        <f t="shared" si="1189"/>
        <v>0.79779999999999995</v>
      </c>
      <c r="P1099" s="293">
        <f t="shared" si="1190"/>
        <v>0.91390000000000005</v>
      </c>
      <c r="R1099" s="265">
        <f t="shared" si="1196"/>
        <v>0.92584999999999995</v>
      </c>
      <c r="S1099" s="266">
        <f t="shared" si="1197"/>
        <v>0</v>
      </c>
      <c r="T1099" s="266">
        <f t="shared" si="1191"/>
        <v>0</v>
      </c>
      <c r="U1099" s="301" t="s">
        <v>35</v>
      </c>
      <c r="V1099" s="301" t="s">
        <v>1</v>
      </c>
      <c r="W1099" s="301" t="s">
        <v>2</v>
      </c>
      <c r="X1099" s="301" t="s">
        <v>9</v>
      </c>
      <c r="Y1099" s="301" t="s">
        <v>12</v>
      </c>
      <c r="BG1099" s="266">
        <f>IF(R1099&gt;=2,1,0)</f>
        <v>0</v>
      </c>
      <c r="BH1099" s="266">
        <f t="shared" si="1160"/>
        <v>0</v>
      </c>
    </row>
    <row r="1100" spans="1:60" ht="17.45" customHeight="1" thickBot="1" x14ac:dyDescent="0.3">
      <c r="A1100" s="257">
        <f t="shared" si="1168"/>
        <v>12</v>
      </c>
      <c r="B1100" s="257">
        <f t="shared" si="1169"/>
        <v>2020</v>
      </c>
      <c r="C1100" s="156">
        <f t="shared" si="1194"/>
        <v>44196</v>
      </c>
      <c r="D1100" s="173">
        <v>1.1419999999999999</v>
      </c>
      <c r="E1100" s="174"/>
      <c r="F1100" s="175">
        <v>0.94240000000000002</v>
      </c>
      <c r="G1100" s="176"/>
      <c r="H1100" s="177">
        <v>0.88449999999999995</v>
      </c>
      <c r="I1100" s="173">
        <v>0.88180000000000003</v>
      </c>
      <c r="J1100" s="174"/>
      <c r="K1100" s="175">
        <v>0.98829999999999996</v>
      </c>
      <c r="L1100" s="174"/>
      <c r="M1100" s="306">
        <f t="shared" si="1187"/>
        <v>1.1419999999999999</v>
      </c>
      <c r="N1100" s="306">
        <f t="shared" si="1188"/>
        <v>0.91344999999999998</v>
      </c>
      <c r="O1100" s="306">
        <f t="shared" si="1189"/>
        <v>0.88180000000000003</v>
      </c>
      <c r="P1100" s="306">
        <f t="shared" si="1190"/>
        <v>0.98829999999999996</v>
      </c>
      <c r="Q1100" s="315"/>
      <c r="R1100" s="308">
        <f t="shared" si="1196"/>
        <v>0.98138750000000008</v>
      </c>
      <c r="S1100" s="312">
        <f t="shared" si="1197"/>
        <v>0</v>
      </c>
      <c r="T1100" s="312">
        <f t="shared" si="1191"/>
        <v>0</v>
      </c>
      <c r="U1100" s="302" t="s">
        <v>58</v>
      </c>
      <c r="V1100" s="303">
        <f>AVERAGE(D1070:E1100)</f>
        <v>1.263683870967742</v>
      </c>
      <c r="W1100" s="303">
        <f>AVERAGE(F1070:H1100)</f>
        <v>1.1543486486486489</v>
      </c>
      <c r="X1100" s="303">
        <f>AVERAGE(I1070:J1100)</f>
        <v>1.0771096774193549</v>
      </c>
      <c r="Y1100" s="303">
        <f>AVERAGE(K1070:L1100)</f>
        <v>1.2194</v>
      </c>
      <c r="BG1100" s="266">
        <f>IF(R1100&gt;=2,1,0)</f>
        <v>0</v>
      </c>
      <c r="BH1100" s="266">
        <f t="shared" si="1160"/>
        <v>0</v>
      </c>
    </row>
    <row r="1101" spans="1:60" ht="17.45" customHeight="1" x14ac:dyDescent="0.25">
      <c r="A1101" s="257">
        <f t="shared" si="1168"/>
        <v>1</v>
      </c>
      <c r="B1101" s="257">
        <f t="shared" si="1169"/>
        <v>2021</v>
      </c>
      <c r="C1101" s="115">
        <f t="shared" si="1194"/>
        <v>44197</v>
      </c>
      <c r="D1101" s="122"/>
      <c r="E1101" s="124">
        <v>1.748</v>
      </c>
      <c r="F1101" s="125"/>
      <c r="G1101" s="123">
        <v>1.881</v>
      </c>
      <c r="H1101" s="121"/>
      <c r="I1101" s="122"/>
      <c r="J1101" s="124">
        <v>1.9430000000000001</v>
      </c>
      <c r="K1101" s="125"/>
      <c r="L1101" s="124">
        <v>1.849</v>
      </c>
      <c r="M1101" s="293">
        <f t="shared" si="1187"/>
        <v>1.748</v>
      </c>
      <c r="N1101" s="293">
        <f t="shared" si="1188"/>
        <v>1.881</v>
      </c>
      <c r="O1101" s="293">
        <f t="shared" si="1189"/>
        <v>1.9430000000000001</v>
      </c>
      <c r="P1101" s="293">
        <f t="shared" si="1190"/>
        <v>1.849</v>
      </c>
      <c r="R1101" s="265">
        <f t="shared" si="1196"/>
        <v>1.8552500000000001</v>
      </c>
      <c r="S1101" s="266">
        <f t="shared" si="1197"/>
        <v>1</v>
      </c>
      <c r="T1101" s="266">
        <f t="shared" si="1191"/>
        <v>1</v>
      </c>
      <c r="U1101" s="302" t="s">
        <v>59</v>
      </c>
      <c r="V1101" s="303">
        <f>MAX(D1070:E1100)</f>
        <v>2.4809999999999999</v>
      </c>
      <c r="W1101" s="303">
        <f>MAX(F1070:H1100)</f>
        <v>2.6549999999999998</v>
      </c>
      <c r="X1101" s="303">
        <f>MAX(I1070:J1100)</f>
        <v>2.0950000000000002</v>
      </c>
      <c r="Y1101" s="303">
        <f>MAX(K1070:L1100)</f>
        <v>2.1640000000000001</v>
      </c>
      <c r="AS1101" s="264">
        <f t="shared" ref="AS1101:AS1164" si="1198">MAX(M1101:P1101)</f>
        <v>1.9430000000000001</v>
      </c>
      <c r="AT1101" s="266" t="str">
        <f t="shared" ref="AT1101:AT1164" si="1199">IF(M1101=AS1101,"#1",IF(N1101=AS1101,"#2",IF(O1101=AS1101,"#4",IF(P1101=AS1101,"#5"))))</f>
        <v>#4</v>
      </c>
      <c r="BG1101" s="266">
        <f>IF(R1101&gt;=2,1,0)</f>
        <v>0</v>
      </c>
      <c r="BH1101" s="266">
        <f t="shared" si="1160"/>
        <v>0</v>
      </c>
    </row>
    <row r="1102" spans="1:60" ht="17.45" customHeight="1" thickBot="1" x14ac:dyDescent="0.3">
      <c r="A1102" s="257">
        <f t="shared" si="1168"/>
        <v>1</v>
      </c>
      <c r="B1102" s="257">
        <f t="shared" si="1169"/>
        <v>2021</v>
      </c>
      <c r="C1102" s="435">
        <f t="shared" si="1194"/>
        <v>44198</v>
      </c>
      <c r="D1102" s="434">
        <v>0.99580000000000002</v>
      </c>
      <c r="E1102" s="436"/>
      <c r="F1102" s="437">
        <v>0.81640000000000001</v>
      </c>
      <c r="G1102" s="438"/>
      <c r="H1102" s="439"/>
      <c r="I1102" s="434">
        <v>0.74680000000000002</v>
      </c>
      <c r="J1102" s="436"/>
      <c r="K1102" s="437">
        <v>0.91459999999999997</v>
      </c>
      <c r="L1102" s="436"/>
      <c r="M1102" s="440">
        <f t="shared" si="1187"/>
        <v>0.99580000000000002</v>
      </c>
      <c r="N1102" s="440">
        <f t="shared" si="1188"/>
        <v>0.81640000000000001</v>
      </c>
      <c r="O1102" s="440">
        <f t="shared" si="1189"/>
        <v>0.74680000000000002</v>
      </c>
      <c r="P1102" s="440">
        <f t="shared" si="1190"/>
        <v>0.91459999999999997</v>
      </c>
      <c r="Q1102" s="442">
        <f t="shared" ref="Q1102:Q1103" si="1200">AVERAGE(M1102:P1102)</f>
        <v>0.86840000000000006</v>
      </c>
      <c r="R1102" s="442"/>
      <c r="S1102" s="443">
        <f>IF(Q1102&gt;=1,1,0)</f>
        <v>0</v>
      </c>
      <c r="T1102" s="443">
        <f t="shared" si="1191"/>
        <v>0</v>
      </c>
      <c r="U1102" s="304" t="s">
        <v>126</v>
      </c>
      <c r="V1102" s="305">
        <f>COUNTIF(D1070:E1100,"&gt;=2.5")</f>
        <v>0</v>
      </c>
      <c r="W1102" s="305">
        <f>COUNTIF(F1070:H1100,"&gt;=2.5")</f>
        <v>1</v>
      </c>
      <c r="X1102" s="305">
        <f>COUNTIF(I1070:J1100,"&gt;=2.5")</f>
        <v>0</v>
      </c>
      <c r="Y1102" s="305">
        <f>COUNTIF(K1070:L1100,"&gt;=2.5")</f>
        <v>0</v>
      </c>
      <c r="AS1102" s="264">
        <f t="shared" si="1198"/>
        <v>0.99580000000000002</v>
      </c>
      <c r="AT1102" s="266" t="str">
        <f t="shared" si="1199"/>
        <v>#1</v>
      </c>
      <c r="BG1102" s="311">
        <f>IF(Q1102&gt;=2,1,0)</f>
        <v>0</v>
      </c>
      <c r="BH1102" s="311">
        <f t="shared" si="1160"/>
        <v>0</v>
      </c>
    </row>
    <row r="1103" spans="1:60" ht="17.45" customHeight="1" thickBot="1" x14ac:dyDescent="0.3">
      <c r="A1103" s="257">
        <f t="shared" si="1168"/>
        <v>1</v>
      </c>
      <c r="B1103" s="257">
        <f t="shared" si="1169"/>
        <v>2021</v>
      </c>
      <c r="C1103" s="435">
        <f t="shared" si="1194"/>
        <v>44199</v>
      </c>
      <c r="D1103" s="434"/>
      <c r="E1103" s="436">
        <v>0.76160000000000005</v>
      </c>
      <c r="F1103" s="437"/>
      <c r="G1103" s="438">
        <v>0.85199999999999998</v>
      </c>
      <c r="H1103" s="439"/>
      <c r="I1103" s="434"/>
      <c r="J1103" s="436">
        <v>0.59499999999999997</v>
      </c>
      <c r="K1103" s="437"/>
      <c r="L1103" s="436">
        <v>0.72629999999999995</v>
      </c>
      <c r="M1103" s="440">
        <f t="shared" si="1187"/>
        <v>0.76160000000000005</v>
      </c>
      <c r="N1103" s="440">
        <f t="shared" si="1188"/>
        <v>0.85199999999999998</v>
      </c>
      <c r="O1103" s="440">
        <f t="shared" si="1189"/>
        <v>0.59499999999999997</v>
      </c>
      <c r="P1103" s="440">
        <f t="shared" si="1190"/>
        <v>0.72629999999999995</v>
      </c>
      <c r="Q1103" s="442">
        <f t="shared" si="1200"/>
        <v>0.73372499999999996</v>
      </c>
      <c r="R1103" s="442"/>
      <c r="S1103" s="443">
        <f>IF(Q1103&gt;=1,1,0)</f>
        <v>0</v>
      </c>
      <c r="T1103" s="443">
        <f t="shared" si="1191"/>
        <v>0</v>
      </c>
      <c r="Y1103" s="136">
        <f>AVERAGE(V1100:Y1100)</f>
        <v>1.1786355492589364</v>
      </c>
      <c r="AS1103" s="264">
        <f t="shared" si="1198"/>
        <v>0.85199999999999998</v>
      </c>
      <c r="AT1103" s="266" t="str">
        <f t="shared" si="1199"/>
        <v>#2</v>
      </c>
      <c r="BG1103" s="311">
        <f>IF(Q1103&gt;=2,1,0)</f>
        <v>0</v>
      </c>
      <c r="BH1103" s="311">
        <f t="shared" si="1160"/>
        <v>0</v>
      </c>
    </row>
    <row r="1104" spans="1:60" ht="17.45" customHeight="1" thickBot="1" x14ac:dyDescent="0.3">
      <c r="A1104" s="257">
        <f t="shared" si="1168"/>
        <v>1</v>
      </c>
      <c r="B1104" s="257">
        <f t="shared" si="1169"/>
        <v>2021</v>
      </c>
      <c r="C1104" s="8">
        <f t="shared" si="1194"/>
        <v>44200</v>
      </c>
      <c r="D1104" s="260">
        <v>1.1419999999999999</v>
      </c>
      <c r="E1104" s="261"/>
      <c r="F1104" s="263"/>
      <c r="G1104" s="262"/>
      <c r="H1104" s="285">
        <v>0.8579</v>
      </c>
      <c r="I1104" s="260">
        <v>0.85440000000000005</v>
      </c>
      <c r="J1104" s="261"/>
      <c r="K1104" s="263">
        <v>0.89870000000000005</v>
      </c>
      <c r="L1104" s="261"/>
      <c r="M1104" s="293">
        <f t="shared" ref="M1104:M1106" si="1201">IFERROR(AVERAGE(D1104:E1104),"")</f>
        <v>1.1419999999999999</v>
      </c>
      <c r="N1104" s="293">
        <f t="shared" ref="N1104:N1106" si="1202">IFERROR(AVERAGE(F1104:H1104),"")</f>
        <v>0.8579</v>
      </c>
      <c r="O1104" s="293">
        <f t="shared" ref="O1104:O1106" si="1203">IFERROR(AVERAGE(I1104:J1104),"")</f>
        <v>0.85440000000000005</v>
      </c>
      <c r="P1104" s="293">
        <f t="shared" ref="P1104:P1106" si="1204">IFERROR(AVERAGE(K1104:L1104),"")</f>
        <v>0.89870000000000005</v>
      </c>
      <c r="R1104" s="265">
        <f t="shared" ref="R1104:R1106" si="1205">AVERAGE(M1104:P1104)</f>
        <v>0.93825000000000003</v>
      </c>
      <c r="S1104" s="266">
        <f t="shared" ref="S1104:S1106" si="1206">IF(R1104&gt;=1,1,0)</f>
        <v>0</v>
      </c>
      <c r="T1104" s="266">
        <f t="shared" ref="T1104:T1106" si="1207">IF(S1104=0,0,S1104+T1103)</f>
        <v>0</v>
      </c>
      <c r="AS1104" s="264">
        <f t="shared" si="1198"/>
        <v>1.1419999999999999</v>
      </c>
      <c r="AT1104" s="266" t="str">
        <f t="shared" si="1199"/>
        <v>#1</v>
      </c>
      <c r="BG1104" s="266">
        <f>IF(R1104&gt;=2,1,0)</f>
        <v>0</v>
      </c>
      <c r="BH1104" s="266">
        <f t="shared" si="1160"/>
        <v>0</v>
      </c>
    </row>
    <row r="1105" spans="1:60" ht="17.45" customHeight="1" thickBot="1" x14ac:dyDescent="0.3">
      <c r="A1105" s="257">
        <f t="shared" si="1168"/>
        <v>1</v>
      </c>
      <c r="B1105" s="257">
        <f t="shared" si="1169"/>
        <v>2021</v>
      </c>
      <c r="C1105" s="8">
        <f t="shared" si="1194"/>
        <v>44201</v>
      </c>
      <c r="D1105" s="260"/>
      <c r="E1105" s="261">
        <v>1.6890000000000001</v>
      </c>
      <c r="F1105" s="263"/>
      <c r="G1105" s="262">
        <v>1.33</v>
      </c>
      <c r="H1105" s="285"/>
      <c r="I1105" s="260"/>
      <c r="J1105" s="261">
        <v>1.2989999999999999</v>
      </c>
      <c r="K1105" s="263"/>
      <c r="L1105" s="261">
        <v>1.478</v>
      </c>
      <c r="M1105" s="293">
        <f t="shared" si="1201"/>
        <v>1.6890000000000001</v>
      </c>
      <c r="N1105" s="293">
        <f t="shared" si="1202"/>
        <v>1.33</v>
      </c>
      <c r="O1105" s="293">
        <f t="shared" si="1203"/>
        <v>1.2989999999999999</v>
      </c>
      <c r="P1105" s="293">
        <f t="shared" si="1204"/>
        <v>1.478</v>
      </c>
      <c r="R1105" s="265">
        <f t="shared" si="1205"/>
        <v>1.4489999999999998</v>
      </c>
      <c r="S1105" s="266">
        <f t="shared" si="1206"/>
        <v>1</v>
      </c>
      <c r="T1105" s="266">
        <f t="shared" si="1207"/>
        <v>1</v>
      </c>
      <c r="U1105" s="313" t="s">
        <v>73</v>
      </c>
      <c r="V1105" s="299">
        <v>2020</v>
      </c>
      <c r="W1105" s="300"/>
      <c r="X1105" s="300"/>
      <c r="Y1105" s="300"/>
      <c r="Z1105" s="300"/>
      <c r="AA1105" s="300"/>
      <c r="AB1105" s="300"/>
      <c r="AC1105" s="300"/>
      <c r="AS1105" s="264">
        <f t="shared" si="1198"/>
        <v>1.6890000000000001</v>
      </c>
      <c r="AT1105" s="266" t="str">
        <f t="shared" si="1199"/>
        <v>#1</v>
      </c>
      <c r="BG1105" s="266">
        <f>IF(R1105&gt;=2,1,0)</f>
        <v>0</v>
      </c>
      <c r="BH1105" s="266">
        <f t="shared" si="1160"/>
        <v>0</v>
      </c>
    </row>
    <row r="1106" spans="1:60" ht="17.45" customHeight="1" x14ac:dyDescent="0.25">
      <c r="A1106" s="257">
        <f t="shared" si="1168"/>
        <v>1</v>
      </c>
      <c r="B1106" s="257">
        <f t="shared" si="1169"/>
        <v>2021</v>
      </c>
      <c r="C1106" s="48">
        <f t="shared" si="1194"/>
        <v>44202</v>
      </c>
      <c r="D1106" s="133">
        <v>3.899</v>
      </c>
      <c r="E1106" s="276"/>
      <c r="F1106" s="278">
        <v>1.458</v>
      </c>
      <c r="G1106" s="277"/>
      <c r="H1106" s="286">
        <v>1.391</v>
      </c>
      <c r="I1106" s="275">
        <v>1.359</v>
      </c>
      <c r="J1106" s="276"/>
      <c r="K1106" s="278">
        <v>1.59</v>
      </c>
      <c r="L1106" s="276"/>
      <c r="M1106" s="293">
        <f t="shared" si="1201"/>
        <v>3.899</v>
      </c>
      <c r="N1106" s="293">
        <f t="shared" si="1202"/>
        <v>1.4245000000000001</v>
      </c>
      <c r="O1106" s="293">
        <f t="shared" si="1203"/>
        <v>1.359</v>
      </c>
      <c r="P1106" s="293">
        <f t="shared" si="1204"/>
        <v>1.59</v>
      </c>
      <c r="R1106" s="265">
        <f t="shared" si="1205"/>
        <v>2.0681250000000002</v>
      </c>
      <c r="S1106" s="266">
        <f t="shared" si="1206"/>
        <v>1</v>
      </c>
      <c r="T1106" s="266">
        <f t="shared" si="1207"/>
        <v>2</v>
      </c>
      <c r="U1106" s="301" t="s">
        <v>35</v>
      </c>
      <c r="V1106" s="301" t="s">
        <v>1</v>
      </c>
      <c r="W1106" s="301" t="s">
        <v>2</v>
      </c>
      <c r="X1106" s="301" t="s">
        <v>9</v>
      </c>
      <c r="Y1106" s="301" t="s">
        <v>12</v>
      </c>
      <c r="Z1106" s="300"/>
      <c r="AA1106" s="300"/>
      <c r="AB1106" s="300"/>
      <c r="AC1106" s="300"/>
      <c r="AS1106" s="264">
        <f t="shared" si="1198"/>
        <v>3.899</v>
      </c>
      <c r="AT1106" s="266" t="str">
        <f t="shared" si="1199"/>
        <v>#1</v>
      </c>
      <c r="BG1106" s="266">
        <f>IF(R1106&gt;=2,1,0)</f>
        <v>1</v>
      </c>
      <c r="BH1106" s="266">
        <f t="shared" si="1160"/>
        <v>1</v>
      </c>
    </row>
    <row r="1107" spans="1:60" ht="17.45" customHeight="1" x14ac:dyDescent="0.25">
      <c r="A1107" s="257">
        <f t="shared" si="1168"/>
        <v>1</v>
      </c>
      <c r="B1107" s="257">
        <f t="shared" si="1169"/>
        <v>2021</v>
      </c>
      <c r="C1107" s="8">
        <f t="shared" si="1194"/>
        <v>44203</v>
      </c>
      <c r="D1107" s="260"/>
      <c r="E1107" s="134">
        <v>5.7549999999999999</v>
      </c>
      <c r="F1107" s="263"/>
      <c r="G1107" s="262">
        <v>2.0339999999999998</v>
      </c>
      <c r="H1107" s="285"/>
      <c r="I1107" s="260"/>
      <c r="J1107" s="261">
        <v>1.7</v>
      </c>
      <c r="K1107" s="263"/>
      <c r="L1107" s="261">
        <v>1.996</v>
      </c>
      <c r="M1107" s="293">
        <f t="shared" ref="M1107" si="1208">IFERROR(AVERAGE(D1107:E1107),"")</f>
        <v>5.7549999999999999</v>
      </c>
      <c r="N1107" s="293">
        <f t="shared" ref="N1107" si="1209">IFERROR(AVERAGE(F1107:H1107),"")</f>
        <v>2.0339999999999998</v>
      </c>
      <c r="O1107" s="293">
        <f t="shared" ref="O1107" si="1210">IFERROR(AVERAGE(I1107:J1107),"")</f>
        <v>1.7</v>
      </c>
      <c r="P1107" s="293">
        <f t="shared" ref="P1107" si="1211">IFERROR(AVERAGE(K1107:L1107),"")</f>
        <v>1.996</v>
      </c>
      <c r="R1107" s="265">
        <f t="shared" ref="R1107" si="1212">AVERAGE(M1107:P1107)</f>
        <v>2.8712499999999999</v>
      </c>
      <c r="S1107" s="266">
        <f t="shared" ref="S1107" si="1213">IF(R1107&gt;=1,1,0)</f>
        <v>1</v>
      </c>
      <c r="T1107" s="266">
        <f t="shared" ref="T1107" si="1214">IF(S1107=0,0,S1107+T1106)</f>
        <v>3</v>
      </c>
      <c r="U1107" s="302" t="s">
        <v>58</v>
      </c>
      <c r="V1107" s="303">
        <f>AVERAGE(D735:E1100)</f>
        <v>1.0120961748633881</v>
      </c>
      <c r="W1107" s="303">
        <f>AVERAGE(F735:H1100)</f>
        <v>1.0169525700934574</v>
      </c>
      <c r="X1107" s="303">
        <f>AVERAGE(I735:J1100)</f>
        <v>0.96612076502732214</v>
      </c>
      <c r="Y1107" s="303">
        <f>AVERAGE(K735:L1100)</f>
        <v>1.0280473972602744</v>
      </c>
      <c r="Z1107" s="300"/>
      <c r="AA1107" s="300"/>
      <c r="AB1107" s="300"/>
      <c r="AC1107" s="300"/>
      <c r="AS1107" s="264">
        <f t="shared" si="1198"/>
        <v>5.7549999999999999</v>
      </c>
      <c r="AT1107" s="266" t="str">
        <f t="shared" si="1199"/>
        <v>#1</v>
      </c>
      <c r="BG1107" s="266">
        <f>IF(R1107&gt;=2,1,0)</f>
        <v>1</v>
      </c>
      <c r="BH1107" s="266">
        <f t="shared" si="1160"/>
        <v>2</v>
      </c>
    </row>
    <row r="1108" spans="1:60" ht="17.45" customHeight="1" x14ac:dyDescent="0.25">
      <c r="A1108" s="257">
        <f t="shared" si="1168"/>
        <v>1</v>
      </c>
      <c r="B1108" s="257">
        <f t="shared" si="1169"/>
        <v>2021</v>
      </c>
      <c r="C1108" s="8">
        <f t="shared" si="1194"/>
        <v>44204</v>
      </c>
      <c r="D1108" s="260">
        <v>1.9990000000000001</v>
      </c>
      <c r="E1108" s="261"/>
      <c r="F1108" s="263">
        <v>1.7789999999999999</v>
      </c>
      <c r="G1108" s="262"/>
      <c r="H1108" s="285"/>
      <c r="I1108" s="260">
        <v>1.8520000000000001</v>
      </c>
      <c r="J1108" s="261"/>
      <c r="K1108" s="263">
        <v>1.9159999999999999</v>
      </c>
      <c r="L1108" s="261"/>
      <c r="M1108" s="293">
        <f t="shared" ref="M1108:M1113" si="1215">IFERROR(AVERAGE(D1108:E1108),"")</f>
        <v>1.9990000000000001</v>
      </c>
      <c r="N1108" s="293">
        <f t="shared" ref="N1108:N1113" si="1216">IFERROR(AVERAGE(F1108:H1108),"")</f>
        <v>1.7789999999999999</v>
      </c>
      <c r="O1108" s="293">
        <f t="shared" ref="O1108:O1113" si="1217">IFERROR(AVERAGE(I1108:J1108),"")</f>
        <v>1.8520000000000001</v>
      </c>
      <c r="P1108" s="293">
        <f t="shared" ref="P1108:P1113" si="1218">IFERROR(AVERAGE(K1108:L1108),"")</f>
        <v>1.9159999999999999</v>
      </c>
      <c r="R1108" s="265">
        <f t="shared" ref="R1108:R1113" si="1219">AVERAGE(M1108:P1108)</f>
        <v>1.8864999999999998</v>
      </c>
      <c r="S1108" s="266">
        <f t="shared" ref="S1108:S1113" si="1220">IF(R1108&gt;=1,1,0)</f>
        <v>1</v>
      </c>
      <c r="T1108" s="266">
        <f t="shared" ref="T1108:T1113" si="1221">IF(S1108=0,0,S1108+T1107)</f>
        <v>4</v>
      </c>
      <c r="U1108" s="302" t="s">
        <v>59</v>
      </c>
      <c r="V1108" s="303">
        <f>MAX(D735:E1100)</f>
        <v>5.5410000000000004</v>
      </c>
      <c r="W1108" s="303">
        <f>MAX(F735:H1100)</f>
        <v>5.6260000000000003</v>
      </c>
      <c r="X1108" s="303">
        <f>MAX(I735:J1100)</f>
        <v>5.9160000000000004</v>
      </c>
      <c r="Y1108" s="303">
        <f>MAX(K735:L1100)</f>
        <v>6.4640000000000004</v>
      </c>
      <c r="Z1108" s="300"/>
      <c r="AA1108" s="300"/>
      <c r="AB1108" s="300"/>
      <c r="AC1108" s="300"/>
      <c r="AS1108" s="264">
        <f t="shared" si="1198"/>
        <v>1.9990000000000001</v>
      </c>
      <c r="AT1108" s="266" t="str">
        <f t="shared" si="1199"/>
        <v>#1</v>
      </c>
      <c r="BG1108" s="266">
        <f>IF(R1108&gt;=2,1,0)</f>
        <v>0</v>
      </c>
      <c r="BH1108" s="266">
        <f t="shared" si="1160"/>
        <v>0</v>
      </c>
    </row>
    <row r="1109" spans="1:60" ht="17.45" customHeight="1" thickBot="1" x14ac:dyDescent="0.3">
      <c r="A1109" s="257">
        <f t="shared" si="1168"/>
        <v>1</v>
      </c>
      <c r="B1109" s="257">
        <f t="shared" si="1169"/>
        <v>2021</v>
      </c>
      <c r="C1109" s="435">
        <f t="shared" si="1194"/>
        <v>44205</v>
      </c>
      <c r="D1109" s="434"/>
      <c r="E1109" s="436">
        <v>1.7130000000000001</v>
      </c>
      <c r="F1109" s="437"/>
      <c r="G1109" s="438">
        <v>1.758</v>
      </c>
      <c r="H1109" s="439"/>
      <c r="I1109" s="434"/>
      <c r="J1109" s="436">
        <v>1.466</v>
      </c>
      <c r="K1109" s="437"/>
      <c r="L1109" s="436">
        <v>1.704</v>
      </c>
      <c r="M1109" s="440">
        <f t="shared" si="1215"/>
        <v>1.7130000000000001</v>
      </c>
      <c r="N1109" s="440">
        <f t="shared" si="1216"/>
        <v>1.758</v>
      </c>
      <c r="O1109" s="440">
        <f t="shared" si="1217"/>
        <v>1.466</v>
      </c>
      <c r="P1109" s="440">
        <f t="shared" si="1218"/>
        <v>1.704</v>
      </c>
      <c r="Q1109" s="442">
        <f t="shared" ref="Q1109:Q1110" si="1222">AVERAGE(M1109:P1109)</f>
        <v>1.66025</v>
      </c>
      <c r="R1109" s="442"/>
      <c r="S1109" s="443">
        <f>IF(Q1109&gt;=1,1,0)</f>
        <v>1</v>
      </c>
      <c r="T1109" s="443">
        <f t="shared" si="1221"/>
        <v>5</v>
      </c>
      <c r="U1109" s="304" t="s">
        <v>126</v>
      </c>
      <c r="V1109" s="305">
        <f>COUNTIF(D735:E1100,"&gt;=2.5")</f>
        <v>4</v>
      </c>
      <c r="W1109" s="305">
        <f>COUNTIF(F735:H1100,"&gt;=2.5")</f>
        <v>5</v>
      </c>
      <c r="X1109" s="305">
        <f>COUNTIF(I735:J1100,"&gt;=2.5")</f>
        <v>5</v>
      </c>
      <c r="Y1109" s="305">
        <f>COUNTIF(K735:L1100,"&gt;=2.5")</f>
        <v>4</v>
      </c>
      <c r="Z1109" s="300"/>
      <c r="AA1109" s="300"/>
      <c r="AB1109" s="300"/>
      <c r="AC1109" s="300"/>
      <c r="AS1109" s="264">
        <f t="shared" si="1198"/>
        <v>1.758</v>
      </c>
      <c r="AT1109" s="266" t="str">
        <f t="shared" si="1199"/>
        <v>#2</v>
      </c>
      <c r="BG1109" s="311">
        <f>IF(Q1109&gt;=2,1,0)</f>
        <v>0</v>
      </c>
      <c r="BH1109" s="311">
        <f t="shared" si="1160"/>
        <v>0</v>
      </c>
    </row>
    <row r="1110" spans="1:60" ht="17.45" customHeight="1" thickBot="1" x14ac:dyDescent="0.3">
      <c r="A1110" s="257">
        <f t="shared" si="1168"/>
        <v>1</v>
      </c>
      <c r="B1110" s="257">
        <f t="shared" si="1169"/>
        <v>2021</v>
      </c>
      <c r="C1110" s="435">
        <f t="shared" si="1194"/>
        <v>44206</v>
      </c>
      <c r="D1110" s="434">
        <v>0.85909999999999997</v>
      </c>
      <c r="E1110" s="436"/>
      <c r="F1110" s="437"/>
      <c r="G1110" s="438"/>
      <c r="H1110" s="439">
        <v>0.63109999999999999</v>
      </c>
      <c r="I1110" s="434">
        <v>0.58650000000000002</v>
      </c>
      <c r="J1110" s="436"/>
      <c r="K1110" s="437">
        <v>0.87450000000000006</v>
      </c>
      <c r="L1110" s="436"/>
      <c r="M1110" s="440">
        <f t="shared" si="1215"/>
        <v>0.85909999999999997</v>
      </c>
      <c r="N1110" s="440">
        <f t="shared" si="1216"/>
        <v>0.63109999999999999</v>
      </c>
      <c r="O1110" s="440">
        <f t="shared" si="1217"/>
        <v>0.58650000000000002</v>
      </c>
      <c r="P1110" s="440">
        <f t="shared" si="1218"/>
        <v>0.87450000000000006</v>
      </c>
      <c r="Q1110" s="442">
        <f t="shared" si="1222"/>
        <v>0.73780000000000001</v>
      </c>
      <c r="R1110" s="442"/>
      <c r="S1110" s="443">
        <f>IF(Q1110&gt;=1,1,0)</f>
        <v>0</v>
      </c>
      <c r="T1110" s="443">
        <f t="shared" si="1221"/>
        <v>0</v>
      </c>
      <c r="V1110" s="136">
        <f>AVERAGE(D735:L1100)</f>
        <v>1.0062428852459016</v>
      </c>
      <c r="Y1110" s="136">
        <f>AVERAGE(V1107:Y1107)</f>
        <v>1.0058042268111105</v>
      </c>
      <c r="AS1110" s="264">
        <f t="shared" si="1198"/>
        <v>0.87450000000000006</v>
      </c>
      <c r="AT1110" s="266" t="str">
        <f t="shared" si="1199"/>
        <v>#5</v>
      </c>
      <c r="BG1110" s="311">
        <f>IF(Q1110&gt;=2,1,0)</f>
        <v>0</v>
      </c>
      <c r="BH1110" s="311">
        <f t="shared" si="1160"/>
        <v>0</v>
      </c>
    </row>
    <row r="1111" spans="1:60" ht="17.45" customHeight="1" x14ac:dyDescent="0.25">
      <c r="A1111" s="257">
        <f t="shared" si="1168"/>
        <v>1</v>
      </c>
      <c r="B1111" s="257">
        <f t="shared" si="1169"/>
        <v>2021</v>
      </c>
      <c r="C1111" s="8">
        <f t="shared" si="1194"/>
        <v>44207</v>
      </c>
      <c r="D1111" s="260"/>
      <c r="E1111" s="261">
        <v>1.1379999999999999</v>
      </c>
      <c r="F1111" s="263"/>
      <c r="G1111" s="262">
        <v>0.96870000000000001</v>
      </c>
      <c r="H1111" s="285"/>
      <c r="I1111" s="260"/>
      <c r="J1111" s="261">
        <v>1.2050000000000001</v>
      </c>
      <c r="K1111" s="263"/>
      <c r="L1111" s="261">
        <v>1.1970000000000001</v>
      </c>
      <c r="M1111" s="293">
        <f t="shared" si="1215"/>
        <v>1.1379999999999999</v>
      </c>
      <c r="N1111" s="293">
        <f t="shared" si="1216"/>
        <v>0.96870000000000001</v>
      </c>
      <c r="O1111" s="293">
        <f t="shared" si="1217"/>
        <v>1.2050000000000001</v>
      </c>
      <c r="P1111" s="293">
        <f t="shared" si="1218"/>
        <v>1.1970000000000001</v>
      </c>
      <c r="R1111" s="265">
        <f t="shared" si="1219"/>
        <v>1.127175</v>
      </c>
      <c r="S1111" s="266">
        <f t="shared" si="1220"/>
        <v>1</v>
      </c>
      <c r="T1111" s="266">
        <f t="shared" si="1221"/>
        <v>1</v>
      </c>
      <c r="AS1111" s="264">
        <f t="shared" si="1198"/>
        <v>1.2050000000000001</v>
      </c>
      <c r="AT1111" s="266" t="str">
        <f t="shared" si="1199"/>
        <v>#4</v>
      </c>
      <c r="BG1111" s="266">
        <f>IF(R1111&gt;=2,1,0)</f>
        <v>0</v>
      </c>
      <c r="BH1111" s="266">
        <f t="shared" si="1160"/>
        <v>0</v>
      </c>
    </row>
    <row r="1112" spans="1:60" ht="17.45" customHeight="1" x14ac:dyDescent="0.25">
      <c r="A1112" s="257">
        <f t="shared" si="1168"/>
        <v>1</v>
      </c>
      <c r="B1112" s="257">
        <f t="shared" si="1169"/>
        <v>2021</v>
      </c>
      <c r="C1112" s="48">
        <f t="shared" si="1194"/>
        <v>44208</v>
      </c>
      <c r="D1112" s="149">
        <v>4.8940000000000001</v>
      </c>
      <c r="E1112" s="276"/>
      <c r="F1112" s="278">
        <v>1.3979999999999999</v>
      </c>
      <c r="G1112" s="277"/>
      <c r="H1112" s="286">
        <v>1.2989999999999999</v>
      </c>
      <c r="I1112" s="275">
        <v>0.98150000000000004</v>
      </c>
      <c r="J1112" s="276"/>
      <c r="K1112" s="150">
        <v>2.847</v>
      </c>
      <c r="L1112" s="276"/>
      <c r="M1112" s="293">
        <f t="shared" si="1215"/>
        <v>4.8940000000000001</v>
      </c>
      <c r="N1112" s="293">
        <f t="shared" si="1216"/>
        <v>1.3485</v>
      </c>
      <c r="O1112" s="293">
        <f t="shared" si="1217"/>
        <v>0.98150000000000004</v>
      </c>
      <c r="P1112" s="293">
        <f t="shared" si="1218"/>
        <v>2.847</v>
      </c>
      <c r="R1112" s="265">
        <f t="shared" si="1219"/>
        <v>2.5177499999999999</v>
      </c>
      <c r="S1112" s="266">
        <f t="shared" si="1220"/>
        <v>1</v>
      </c>
      <c r="T1112" s="266">
        <f t="shared" si="1221"/>
        <v>2</v>
      </c>
      <c r="U1112" s="296">
        <f>AVERAGE(M1105:P1105)</f>
        <v>1.4489999999999998</v>
      </c>
      <c r="AS1112" s="264">
        <f t="shared" si="1198"/>
        <v>4.8940000000000001</v>
      </c>
      <c r="AT1112" s="266" t="str">
        <f t="shared" si="1199"/>
        <v>#1</v>
      </c>
      <c r="BG1112" s="266">
        <f>IF(R1112&gt;=2,1,0)</f>
        <v>1</v>
      </c>
      <c r="BH1112" s="266">
        <f t="shared" si="1160"/>
        <v>1</v>
      </c>
    </row>
    <row r="1113" spans="1:60" ht="17.45" customHeight="1" x14ac:dyDescent="0.25">
      <c r="A1113" s="257">
        <f t="shared" si="1168"/>
        <v>1</v>
      </c>
      <c r="B1113" s="257">
        <f t="shared" si="1169"/>
        <v>2021</v>
      </c>
      <c r="C1113" s="8">
        <f t="shared" si="1194"/>
        <v>44209</v>
      </c>
      <c r="D1113" s="260"/>
      <c r="E1113" s="131">
        <v>3.66</v>
      </c>
      <c r="F1113" s="263"/>
      <c r="G1113" s="262">
        <v>1.708</v>
      </c>
      <c r="H1113" s="285"/>
      <c r="I1113" s="260"/>
      <c r="J1113" s="261">
        <v>1.4079999999999999</v>
      </c>
      <c r="K1113" s="263"/>
      <c r="L1113" s="261">
        <v>2.08</v>
      </c>
      <c r="M1113" s="293">
        <f t="shared" si="1215"/>
        <v>3.66</v>
      </c>
      <c r="N1113" s="293">
        <f t="shared" si="1216"/>
        <v>1.708</v>
      </c>
      <c r="O1113" s="293">
        <f t="shared" si="1217"/>
        <v>1.4079999999999999</v>
      </c>
      <c r="P1113" s="293">
        <f t="shared" si="1218"/>
        <v>2.08</v>
      </c>
      <c r="R1113" s="265">
        <f t="shared" si="1219"/>
        <v>2.214</v>
      </c>
      <c r="S1113" s="266">
        <f t="shared" si="1220"/>
        <v>1</v>
      </c>
      <c r="T1113" s="266">
        <f t="shared" si="1221"/>
        <v>3</v>
      </c>
      <c r="U1113" s="296">
        <f>AVERAGE(N1106:P1106)</f>
        <v>1.4578333333333333</v>
      </c>
      <c r="AS1113" s="264">
        <f t="shared" si="1198"/>
        <v>3.66</v>
      </c>
      <c r="AT1113" s="266" t="str">
        <f t="shared" si="1199"/>
        <v>#1</v>
      </c>
      <c r="BG1113" s="266">
        <f>IF(R1113&gt;=2,1,0)</f>
        <v>1</v>
      </c>
      <c r="BH1113" s="266">
        <f t="shared" si="1160"/>
        <v>2</v>
      </c>
    </row>
    <row r="1114" spans="1:60" ht="17.45" customHeight="1" x14ac:dyDescent="0.25">
      <c r="A1114" s="257">
        <f t="shared" si="1168"/>
        <v>1</v>
      </c>
      <c r="B1114" s="257">
        <f t="shared" si="1169"/>
        <v>2021</v>
      </c>
      <c r="C1114" s="8">
        <f t="shared" si="1194"/>
        <v>44210</v>
      </c>
      <c r="D1114" s="117">
        <v>5.8659999999999997</v>
      </c>
      <c r="E1114" s="261"/>
      <c r="F1114" s="263">
        <v>2.069</v>
      </c>
      <c r="G1114" s="262"/>
      <c r="H1114" s="285"/>
      <c r="I1114" s="260">
        <v>1.778</v>
      </c>
      <c r="J1114" s="261"/>
      <c r="K1114" s="179">
        <v>2.8439999999999999</v>
      </c>
      <c r="L1114" s="261"/>
      <c r="M1114" s="293">
        <f t="shared" ref="M1114:M1117" si="1223">IFERROR(AVERAGE(D1114:E1114),"")</f>
        <v>5.8659999999999997</v>
      </c>
      <c r="N1114" s="293">
        <f t="shared" ref="N1114:N1117" si="1224">IFERROR(AVERAGE(F1114:H1114),"")</f>
        <v>2.069</v>
      </c>
      <c r="O1114" s="293">
        <f t="shared" ref="O1114:O1117" si="1225">IFERROR(AVERAGE(I1114:J1114),"")</f>
        <v>1.778</v>
      </c>
      <c r="P1114" s="293">
        <f t="shared" ref="P1114:P1117" si="1226">IFERROR(AVERAGE(K1114:L1114),"")</f>
        <v>2.8439999999999999</v>
      </c>
      <c r="R1114" s="265">
        <f t="shared" ref="R1114:R1115" si="1227">AVERAGE(M1114:P1114)</f>
        <v>3.1392499999999997</v>
      </c>
      <c r="S1114" s="266">
        <f t="shared" ref="S1114:S1115" si="1228">IF(R1114&gt;=1,1,0)</f>
        <v>1</v>
      </c>
      <c r="T1114" s="266">
        <f t="shared" ref="T1114:T1117" si="1229">IF(S1114=0,0,S1114+T1113)</f>
        <v>4</v>
      </c>
      <c r="U1114" s="296">
        <f>AVERAGE(N1107:P1107)</f>
        <v>1.9100000000000001</v>
      </c>
      <c r="AS1114" s="264">
        <f t="shared" si="1198"/>
        <v>5.8659999999999997</v>
      </c>
      <c r="AT1114" s="266" t="str">
        <f t="shared" si="1199"/>
        <v>#1</v>
      </c>
    </row>
    <row r="1115" spans="1:60" ht="17.45" customHeight="1" x14ac:dyDescent="0.25">
      <c r="A1115" s="257">
        <f t="shared" si="1168"/>
        <v>1</v>
      </c>
      <c r="B1115" s="257">
        <f t="shared" si="1169"/>
        <v>2021</v>
      </c>
      <c r="C1115" s="8">
        <f t="shared" si="1194"/>
        <v>44211</v>
      </c>
      <c r="D1115" s="260"/>
      <c r="E1115" s="261">
        <v>3.5870000000000002</v>
      </c>
      <c r="F1115" s="263"/>
      <c r="G1115" s="262">
        <v>1.774</v>
      </c>
      <c r="H1115" s="285"/>
      <c r="I1115" s="260"/>
      <c r="J1115" s="261">
        <v>1.4470000000000001</v>
      </c>
      <c r="K1115" s="263"/>
      <c r="L1115" s="261">
        <v>2.0550000000000002</v>
      </c>
      <c r="M1115" s="293">
        <f t="shared" si="1223"/>
        <v>3.5870000000000002</v>
      </c>
      <c r="N1115" s="293">
        <f t="shared" si="1224"/>
        <v>1.774</v>
      </c>
      <c r="O1115" s="293">
        <f t="shared" si="1225"/>
        <v>1.4470000000000001</v>
      </c>
      <c r="P1115" s="293">
        <f t="shared" si="1226"/>
        <v>2.0550000000000002</v>
      </c>
      <c r="R1115" s="265">
        <f t="shared" si="1227"/>
        <v>2.2157500000000003</v>
      </c>
      <c r="S1115" s="266">
        <f t="shared" si="1228"/>
        <v>1</v>
      </c>
      <c r="T1115" s="266">
        <f t="shared" si="1229"/>
        <v>5</v>
      </c>
      <c r="AS1115" s="264">
        <f t="shared" si="1198"/>
        <v>3.5870000000000002</v>
      </c>
      <c r="AT1115" s="266" t="str">
        <f t="shared" si="1199"/>
        <v>#1</v>
      </c>
    </row>
    <row r="1116" spans="1:60" ht="17.45" customHeight="1" x14ac:dyDescent="0.25">
      <c r="A1116" s="298">
        <f t="shared" si="1168"/>
        <v>1</v>
      </c>
      <c r="B1116" s="298">
        <f t="shared" si="1169"/>
        <v>2021</v>
      </c>
      <c r="C1116" s="435">
        <f t="shared" si="1194"/>
        <v>44212</v>
      </c>
      <c r="D1116" s="434">
        <v>2.1800000000000002</v>
      </c>
      <c r="E1116" s="436"/>
      <c r="F1116" s="437"/>
      <c r="G1116" s="438"/>
      <c r="H1116" s="439">
        <v>1.319</v>
      </c>
      <c r="I1116" s="434">
        <v>1.2230000000000001</v>
      </c>
      <c r="J1116" s="436"/>
      <c r="K1116" s="437">
        <v>1.52</v>
      </c>
      <c r="L1116" s="436"/>
      <c r="M1116" s="440">
        <f t="shared" si="1223"/>
        <v>2.1800000000000002</v>
      </c>
      <c r="N1116" s="440">
        <f t="shared" si="1224"/>
        <v>1.319</v>
      </c>
      <c r="O1116" s="440">
        <f t="shared" si="1225"/>
        <v>1.2230000000000001</v>
      </c>
      <c r="P1116" s="440">
        <f t="shared" si="1226"/>
        <v>1.52</v>
      </c>
      <c r="Q1116" s="442">
        <f t="shared" ref="Q1116:Q1117" si="1230">AVERAGE(M1116:P1116)</f>
        <v>1.5605000000000002</v>
      </c>
      <c r="R1116" s="442"/>
      <c r="S1116" s="443">
        <f>IF(Q1116&gt;=1,1,0)</f>
        <v>1</v>
      </c>
      <c r="T1116" s="443">
        <f t="shared" si="1229"/>
        <v>6</v>
      </c>
      <c r="AS1116" s="264">
        <f t="shared" si="1198"/>
        <v>2.1800000000000002</v>
      </c>
      <c r="AT1116" s="266" t="str">
        <f t="shared" si="1199"/>
        <v>#1</v>
      </c>
    </row>
    <row r="1117" spans="1:60" ht="17.45" customHeight="1" x14ac:dyDescent="0.25">
      <c r="A1117" s="298">
        <f t="shared" si="1168"/>
        <v>1</v>
      </c>
      <c r="B1117" s="298">
        <f t="shared" si="1169"/>
        <v>2021</v>
      </c>
      <c r="C1117" s="435">
        <f t="shared" si="1194"/>
        <v>44213</v>
      </c>
      <c r="D1117" s="434"/>
      <c r="E1117" s="436">
        <v>1.595</v>
      </c>
      <c r="F1117" s="437"/>
      <c r="G1117" s="438">
        <v>1.6930000000000001</v>
      </c>
      <c r="H1117" s="439"/>
      <c r="I1117" s="434"/>
      <c r="J1117" s="436">
        <v>1.647</v>
      </c>
      <c r="K1117" s="437"/>
      <c r="L1117" s="436">
        <v>1.8169999999999999</v>
      </c>
      <c r="M1117" s="440">
        <f t="shared" si="1223"/>
        <v>1.595</v>
      </c>
      <c r="N1117" s="440">
        <f t="shared" si="1224"/>
        <v>1.6930000000000001</v>
      </c>
      <c r="O1117" s="440">
        <f t="shared" si="1225"/>
        <v>1.647</v>
      </c>
      <c r="P1117" s="440">
        <f t="shared" si="1226"/>
        <v>1.8169999999999999</v>
      </c>
      <c r="Q1117" s="442">
        <f t="shared" si="1230"/>
        <v>1.6880000000000002</v>
      </c>
      <c r="R1117" s="442"/>
      <c r="S1117" s="443">
        <f>IF(Q1117&gt;=1,1,0)</f>
        <v>1</v>
      </c>
      <c r="T1117" s="443">
        <f t="shared" si="1229"/>
        <v>7</v>
      </c>
      <c r="AS1117" s="264">
        <f t="shared" si="1198"/>
        <v>1.8169999999999999</v>
      </c>
      <c r="AT1117" s="266" t="str">
        <f t="shared" si="1199"/>
        <v>#5</v>
      </c>
      <c r="AV1117" s="301" t="s">
        <v>1</v>
      </c>
      <c r="AW1117" s="301" t="s">
        <v>2</v>
      </c>
      <c r="AX1117" s="301" t="s">
        <v>9</v>
      </c>
      <c r="AZ1117" s="301" t="s">
        <v>12</v>
      </c>
    </row>
    <row r="1118" spans="1:60" ht="17.45" customHeight="1" x14ac:dyDescent="0.25">
      <c r="A1118" s="257">
        <f t="shared" si="1168"/>
        <v>1</v>
      </c>
      <c r="B1118" s="257">
        <f t="shared" si="1169"/>
        <v>2021</v>
      </c>
      <c r="C1118" s="48">
        <f t="shared" si="1194"/>
        <v>44214</v>
      </c>
      <c r="D1118" s="275">
        <v>1.359</v>
      </c>
      <c r="E1118" s="276"/>
      <c r="F1118" s="278">
        <v>1.194</v>
      </c>
      <c r="G1118" s="277"/>
      <c r="H1118" s="286">
        <v>1.1140000000000001</v>
      </c>
      <c r="I1118" s="275">
        <v>1.079</v>
      </c>
      <c r="J1118" s="276"/>
      <c r="K1118" s="278">
        <v>1.1839999999999999</v>
      </c>
      <c r="L1118" s="276"/>
      <c r="M1118" s="293">
        <f t="shared" ref="M1118:M1119" si="1231">IFERROR(AVERAGE(D1118:E1118),"")</f>
        <v>1.359</v>
      </c>
      <c r="N1118" s="293">
        <f t="shared" ref="N1118:N1119" si="1232">IFERROR(AVERAGE(F1118:H1118),"")</f>
        <v>1.1539999999999999</v>
      </c>
      <c r="O1118" s="293">
        <f t="shared" ref="O1118:O1119" si="1233">IFERROR(AVERAGE(I1118:J1118),"")</f>
        <v>1.079</v>
      </c>
      <c r="P1118" s="293">
        <f t="shared" ref="P1118:P1119" si="1234">IFERROR(AVERAGE(K1118:L1118),"")</f>
        <v>1.1839999999999999</v>
      </c>
      <c r="R1118" s="265">
        <f t="shared" ref="R1118:R1119" si="1235">AVERAGE(M1118:P1118)</f>
        <v>1.194</v>
      </c>
      <c r="S1118" s="266">
        <f t="shared" ref="S1118:S1119" si="1236">IF(R1118&gt;=1,1,0)</f>
        <v>1</v>
      </c>
      <c r="T1118" s="266">
        <f t="shared" ref="T1118:T1119" si="1237">IF(S1118=0,0,S1118+T1117)</f>
        <v>8</v>
      </c>
      <c r="Y1118" s="5" t="s">
        <v>119</v>
      </c>
      <c r="AS1118" s="264">
        <f t="shared" si="1198"/>
        <v>1.359</v>
      </c>
      <c r="AT1118" s="266" t="str">
        <f t="shared" si="1199"/>
        <v>#1</v>
      </c>
      <c r="AU1118" s="5" t="s">
        <v>114</v>
      </c>
      <c r="AV1118" s="323">
        <f>COUNTIF(D370:E734,"&gt;=2")</f>
        <v>3</v>
      </c>
      <c r="AW1118" s="323">
        <f>COUNTIF(F370:G734,"&gt;=2")</f>
        <v>3</v>
      </c>
      <c r="AX1118" s="323">
        <f>COUNTIF(I370:J734,"&gt;=2")</f>
        <v>1</v>
      </c>
      <c r="AZ1118" s="323">
        <f>COUNTIF(K370:L734,"&gt;=2")</f>
        <v>0</v>
      </c>
    </row>
    <row r="1119" spans="1:60" ht="17.45" customHeight="1" x14ac:dyDescent="0.25">
      <c r="A1119" s="257">
        <f t="shared" si="1168"/>
        <v>1</v>
      </c>
      <c r="B1119" s="257">
        <f t="shared" si="1169"/>
        <v>2021</v>
      </c>
      <c r="C1119" s="8">
        <f t="shared" si="1194"/>
        <v>44215</v>
      </c>
      <c r="D1119" s="260"/>
      <c r="E1119" s="261">
        <v>0.96650000000000003</v>
      </c>
      <c r="F1119" s="263"/>
      <c r="G1119" s="262">
        <v>1.1930000000000001</v>
      </c>
      <c r="H1119" s="285"/>
      <c r="I1119" s="260"/>
      <c r="J1119" s="261">
        <v>0.96499999999999997</v>
      </c>
      <c r="K1119" s="263"/>
      <c r="L1119" s="261">
        <v>1.0129999999999999</v>
      </c>
      <c r="M1119" s="293">
        <f t="shared" si="1231"/>
        <v>0.96650000000000003</v>
      </c>
      <c r="N1119" s="293">
        <f t="shared" si="1232"/>
        <v>1.1930000000000001</v>
      </c>
      <c r="O1119" s="293">
        <f t="shared" si="1233"/>
        <v>0.96499999999999997</v>
      </c>
      <c r="P1119" s="293">
        <f t="shared" si="1234"/>
        <v>1.0129999999999999</v>
      </c>
      <c r="R1119" s="265">
        <f t="shared" si="1235"/>
        <v>1.0343749999999998</v>
      </c>
      <c r="S1119" s="266">
        <f t="shared" si="1236"/>
        <v>1</v>
      </c>
      <c r="T1119" s="266">
        <f t="shared" si="1237"/>
        <v>9</v>
      </c>
      <c r="Y1119" s="5" t="s">
        <v>119</v>
      </c>
      <c r="AS1119" s="264">
        <f t="shared" si="1198"/>
        <v>1.1930000000000001</v>
      </c>
      <c r="AT1119" s="266" t="str">
        <f t="shared" si="1199"/>
        <v>#2</v>
      </c>
      <c r="AU1119" s="5" t="s">
        <v>115</v>
      </c>
      <c r="AV1119" s="323">
        <f>COUNTIF(D370:E734,"&gt;=3")</f>
        <v>1</v>
      </c>
      <c r="AW1119" s="323">
        <f>COUNTIF(F370:G734,"&gt;=3")</f>
        <v>1</v>
      </c>
      <c r="AX1119" s="323">
        <f>COUNTIF(I370:J734,"&gt;=3")</f>
        <v>1</v>
      </c>
      <c r="AZ1119" s="323">
        <f>COUNTIF(K370:L734,"&gt;=3")</f>
        <v>0</v>
      </c>
    </row>
    <row r="1120" spans="1:60" ht="17.45" customHeight="1" x14ac:dyDescent="0.25">
      <c r="A1120" s="257">
        <f t="shared" si="1168"/>
        <v>1</v>
      </c>
      <c r="B1120" s="257">
        <f t="shared" si="1169"/>
        <v>2021</v>
      </c>
      <c r="C1120" s="8">
        <f t="shared" si="1194"/>
        <v>44216</v>
      </c>
      <c r="D1120" s="260">
        <v>2</v>
      </c>
      <c r="E1120" s="261"/>
      <c r="F1120" s="263">
        <v>0.65639999999999998</v>
      </c>
      <c r="G1120" s="262"/>
      <c r="H1120" s="285"/>
      <c r="I1120" s="260">
        <v>0.64339999999999997</v>
      </c>
      <c r="J1120" s="261"/>
      <c r="K1120" s="263">
        <v>1.232</v>
      </c>
      <c r="L1120" s="261"/>
      <c r="M1120" s="293">
        <f t="shared" ref="M1120" si="1238">IFERROR(AVERAGE(D1120:E1120),"")</f>
        <v>2</v>
      </c>
      <c r="N1120" s="293">
        <f t="shared" ref="N1120" si="1239">IFERROR(AVERAGE(F1120:H1120),"")</f>
        <v>0.65639999999999998</v>
      </c>
      <c r="O1120" s="293">
        <f t="shared" ref="O1120" si="1240">IFERROR(AVERAGE(I1120:J1120),"")</f>
        <v>0.64339999999999997</v>
      </c>
      <c r="P1120" s="293">
        <f t="shared" ref="P1120" si="1241">IFERROR(AVERAGE(K1120:L1120),"")</f>
        <v>1.232</v>
      </c>
      <c r="R1120" s="265">
        <f t="shared" ref="R1120" si="1242">AVERAGE(M1120:P1120)</f>
        <v>1.1329500000000001</v>
      </c>
      <c r="S1120" s="266">
        <f t="shared" ref="S1120" si="1243">IF(R1120&gt;=1,1,0)</f>
        <v>1</v>
      </c>
      <c r="T1120" s="266">
        <f t="shared" ref="T1120" si="1244">IF(S1120=0,0,S1120+T1119)</f>
        <v>10</v>
      </c>
      <c r="Y1120" s="5" t="s">
        <v>120</v>
      </c>
      <c r="AS1120" s="264">
        <f t="shared" si="1198"/>
        <v>2</v>
      </c>
      <c r="AT1120" s="266" t="str">
        <f t="shared" si="1199"/>
        <v>#1</v>
      </c>
      <c r="AU1120" s="5" t="s">
        <v>118</v>
      </c>
      <c r="AV1120" s="323">
        <f>COUNTIF(D735:E1100,"&gt;=2")</f>
        <v>14</v>
      </c>
      <c r="AW1120" s="323">
        <f>COUNTIF(F735:G1100,"&gt;=2")</f>
        <v>12</v>
      </c>
      <c r="AX1120" s="323">
        <f>COUNTIF(I735:J1100,"&gt;=2")</f>
        <v>18</v>
      </c>
      <c r="AZ1120" s="323">
        <f>COUNTIF(K735:L1100,"&gt;=2")</f>
        <v>21</v>
      </c>
    </row>
    <row r="1121" spans="1:52" ht="17.45" customHeight="1" x14ac:dyDescent="0.25">
      <c r="A1121" s="257">
        <f t="shared" si="1168"/>
        <v>1</v>
      </c>
      <c r="B1121" s="257">
        <f t="shared" si="1169"/>
        <v>2021</v>
      </c>
      <c r="C1121" s="8">
        <f t="shared" si="1194"/>
        <v>44217</v>
      </c>
      <c r="D1121" s="252"/>
      <c r="E1121" s="249">
        <v>3.863</v>
      </c>
      <c r="F1121" s="255"/>
      <c r="G1121" s="254">
        <v>1.1200000000000001</v>
      </c>
      <c r="H1121" s="114"/>
      <c r="I1121" s="252"/>
      <c r="J1121" s="253">
        <v>0.8044</v>
      </c>
      <c r="K1121" s="255"/>
      <c r="L1121" s="253">
        <v>1.2130000000000001</v>
      </c>
      <c r="M1121" s="293">
        <f t="shared" ref="M1121:M1125" si="1245">IFERROR(AVERAGE(D1121:E1121),"")</f>
        <v>3.863</v>
      </c>
      <c r="N1121" s="293">
        <f t="shared" ref="N1121:N1125" si="1246">IFERROR(AVERAGE(F1121:H1121),"")</f>
        <v>1.1200000000000001</v>
      </c>
      <c r="O1121" s="293">
        <f t="shared" ref="O1121:O1125" si="1247">IFERROR(AVERAGE(I1121:J1121),"")</f>
        <v>0.8044</v>
      </c>
      <c r="P1121" s="293">
        <f t="shared" ref="P1121:P1125" si="1248">IFERROR(AVERAGE(K1121:L1121),"")</f>
        <v>1.2130000000000001</v>
      </c>
      <c r="R1121" s="265">
        <f t="shared" ref="R1121:R1122" si="1249">AVERAGE(M1121:P1121)</f>
        <v>1.7501000000000002</v>
      </c>
      <c r="S1121" s="266">
        <f t="shared" ref="S1121:S1122" si="1250">IF(R1121&gt;=1,1,0)</f>
        <v>1</v>
      </c>
      <c r="T1121" s="266">
        <f t="shared" ref="T1121:T1125" si="1251">IF(S1121=0,0,S1121+T1120)</f>
        <v>11</v>
      </c>
      <c r="Y1121" s="5" t="s">
        <v>120</v>
      </c>
      <c r="AS1121" s="264">
        <f t="shared" si="1198"/>
        <v>3.863</v>
      </c>
      <c r="AT1121" s="266" t="str">
        <f t="shared" si="1199"/>
        <v>#1</v>
      </c>
      <c r="AU1121" s="5" t="s">
        <v>122</v>
      </c>
      <c r="AV1121" s="323">
        <f>COUNTIF(D735:E1100,"&gt;=3")</f>
        <v>2</v>
      </c>
      <c r="AW1121" s="323">
        <f>COUNTIF(F735:G1100,"&gt;=3")</f>
        <v>3</v>
      </c>
      <c r="AX1121" s="323">
        <f>COUNTIF(I735:J1100,"&gt;=3")</f>
        <v>3</v>
      </c>
      <c r="AZ1121" s="323">
        <f>COUNTIF(K735:L1100,"&gt;=3")</f>
        <v>3</v>
      </c>
    </row>
    <row r="1122" spans="1:52" ht="17.45" customHeight="1" x14ac:dyDescent="0.25">
      <c r="A1122" s="257">
        <f t="shared" si="1168"/>
        <v>1</v>
      </c>
      <c r="B1122" s="257">
        <f t="shared" si="1169"/>
        <v>2021</v>
      </c>
      <c r="C1122" s="8">
        <f t="shared" si="1194"/>
        <v>44218</v>
      </c>
      <c r="D1122" s="252">
        <v>0.85270000000000001</v>
      </c>
      <c r="E1122" s="253"/>
      <c r="F1122" s="255"/>
      <c r="G1122" s="254"/>
      <c r="H1122" s="114">
        <v>0.63780000000000003</v>
      </c>
      <c r="I1122" s="252">
        <v>0.65469999999999995</v>
      </c>
      <c r="J1122" s="253"/>
      <c r="K1122" s="255">
        <v>0.79890000000000005</v>
      </c>
      <c r="L1122" s="253"/>
      <c r="M1122" s="293">
        <f t="shared" si="1245"/>
        <v>0.85270000000000001</v>
      </c>
      <c r="N1122" s="293">
        <f t="shared" si="1246"/>
        <v>0.63780000000000003</v>
      </c>
      <c r="O1122" s="293">
        <f t="shared" si="1247"/>
        <v>0.65469999999999995</v>
      </c>
      <c r="P1122" s="293">
        <f t="shared" si="1248"/>
        <v>0.79890000000000005</v>
      </c>
      <c r="R1122" s="265">
        <f t="shared" si="1249"/>
        <v>0.73602500000000004</v>
      </c>
      <c r="S1122" s="266">
        <f t="shared" si="1250"/>
        <v>0</v>
      </c>
      <c r="T1122" s="266">
        <f t="shared" si="1251"/>
        <v>0</v>
      </c>
      <c r="Y1122" s="5" t="s">
        <v>121</v>
      </c>
      <c r="AS1122" s="264">
        <f t="shared" si="1198"/>
        <v>0.85270000000000001</v>
      </c>
      <c r="AT1122" s="266" t="str">
        <f t="shared" si="1199"/>
        <v>#1</v>
      </c>
      <c r="AU1122" s="5" t="s">
        <v>116</v>
      </c>
      <c r="AV1122" s="323">
        <f>COUNTIF(D1101:E1465,"&gt;=2")</f>
        <v>28</v>
      </c>
      <c r="AW1122" s="323">
        <f>COUNTIF(F1101:G1465,"&gt;=2")</f>
        <v>12</v>
      </c>
      <c r="AX1122" s="323">
        <f>COUNTIF(I1101:J1465,"&gt;=2")</f>
        <v>4</v>
      </c>
      <c r="AZ1122" s="323">
        <f>COUNTIF(K1101:L1465,"&gt;=2")</f>
        <v>13</v>
      </c>
    </row>
    <row r="1123" spans="1:52" ht="17.45" customHeight="1" x14ac:dyDescent="0.25">
      <c r="A1123" s="257">
        <f t="shared" si="1168"/>
        <v>1</v>
      </c>
      <c r="B1123" s="257">
        <f t="shared" si="1169"/>
        <v>2021</v>
      </c>
      <c r="C1123" s="435">
        <f t="shared" si="1194"/>
        <v>44219</v>
      </c>
      <c r="D1123" s="448"/>
      <c r="E1123" s="449">
        <v>0.49009999999999998</v>
      </c>
      <c r="F1123" s="451"/>
      <c r="G1123" s="450">
        <v>0.37659999999999999</v>
      </c>
      <c r="H1123" s="452"/>
      <c r="I1123" s="448"/>
      <c r="J1123" s="449">
        <v>0.23150000000000001</v>
      </c>
      <c r="K1123" s="451"/>
      <c r="L1123" s="449">
        <v>0.42420000000000002</v>
      </c>
      <c r="M1123" s="440">
        <f t="shared" si="1245"/>
        <v>0.49009999999999998</v>
      </c>
      <c r="N1123" s="440">
        <f t="shared" si="1246"/>
        <v>0.37659999999999999</v>
      </c>
      <c r="O1123" s="440">
        <f t="shared" si="1247"/>
        <v>0.23150000000000001</v>
      </c>
      <c r="P1123" s="440">
        <f t="shared" si="1248"/>
        <v>0.42420000000000002</v>
      </c>
      <c r="Q1123" s="442">
        <f t="shared" ref="Q1123:Q1124" si="1252">AVERAGE(M1123:P1123)</f>
        <v>0.38060000000000005</v>
      </c>
      <c r="R1123" s="442"/>
      <c r="S1123" s="443">
        <f>IF(Q1123&gt;=1,1,0)</f>
        <v>0</v>
      </c>
      <c r="T1123" s="443">
        <f t="shared" si="1251"/>
        <v>0</v>
      </c>
      <c r="AS1123" s="264">
        <f t="shared" si="1198"/>
        <v>0.49009999999999998</v>
      </c>
      <c r="AT1123" s="266" t="str">
        <f t="shared" si="1199"/>
        <v>#1</v>
      </c>
      <c r="AU1123" s="5" t="s">
        <v>117</v>
      </c>
      <c r="AV1123" s="323">
        <f>COUNTIF(D1101:E1465,"&gt;=3")</f>
        <v>17</v>
      </c>
      <c r="AW1123" s="323">
        <f>COUNTIF(F1101:G1465,"&gt;=3")</f>
        <v>1</v>
      </c>
      <c r="AX1123" s="323">
        <f>COUNTIF(I1101:J1465,"&gt;=3")</f>
        <v>0</v>
      </c>
      <c r="AZ1123" s="323">
        <f>COUNTIF(K1101:L1465,"&gt;=3")</f>
        <v>4</v>
      </c>
    </row>
    <row r="1124" spans="1:52" ht="17.45" customHeight="1" x14ac:dyDescent="0.25">
      <c r="A1124" s="257">
        <f t="shared" si="1168"/>
        <v>1</v>
      </c>
      <c r="B1124" s="257">
        <f t="shared" si="1169"/>
        <v>2021</v>
      </c>
      <c r="C1124" s="48">
        <f t="shared" si="1194"/>
        <v>44220</v>
      </c>
      <c r="D1124" s="448">
        <v>0.74039999999999995</v>
      </c>
      <c r="E1124" s="449"/>
      <c r="F1124" s="451">
        <v>0.68720000000000003</v>
      </c>
      <c r="G1124" s="450"/>
      <c r="H1124" s="452">
        <v>0.58940000000000003</v>
      </c>
      <c r="I1124" s="448">
        <v>0.49809999999999999</v>
      </c>
      <c r="J1124" s="449"/>
      <c r="K1124" s="451">
        <v>0.74750000000000005</v>
      </c>
      <c r="L1124" s="449"/>
      <c r="M1124" s="440">
        <f t="shared" si="1245"/>
        <v>0.74039999999999995</v>
      </c>
      <c r="N1124" s="440">
        <f t="shared" si="1246"/>
        <v>0.63830000000000009</v>
      </c>
      <c r="O1124" s="440">
        <f t="shared" si="1247"/>
        <v>0.49809999999999999</v>
      </c>
      <c r="P1124" s="440">
        <f t="shared" si="1248"/>
        <v>0.74750000000000005</v>
      </c>
      <c r="Q1124" s="442">
        <f t="shared" si="1252"/>
        <v>0.65607499999999996</v>
      </c>
      <c r="R1124" s="442"/>
      <c r="S1124" s="443">
        <f>IF(Q1124&gt;=1,1,0)</f>
        <v>0</v>
      </c>
      <c r="T1124" s="443">
        <f t="shared" si="1251"/>
        <v>0</v>
      </c>
      <c r="AS1124" s="264">
        <f t="shared" si="1198"/>
        <v>0.74750000000000005</v>
      </c>
      <c r="AT1124" s="266" t="str">
        <f t="shared" si="1199"/>
        <v>#5</v>
      </c>
    </row>
    <row r="1125" spans="1:52" ht="17.45" customHeight="1" x14ac:dyDescent="0.25">
      <c r="A1125" s="257">
        <f t="shared" si="1168"/>
        <v>1</v>
      </c>
      <c r="B1125" s="257">
        <f t="shared" si="1169"/>
        <v>2021</v>
      </c>
      <c r="C1125" s="8">
        <f t="shared" si="1194"/>
        <v>44221</v>
      </c>
      <c r="D1125" s="252"/>
      <c r="E1125" s="253">
        <v>0.38300000000000001</v>
      </c>
      <c r="F1125" s="255"/>
      <c r="G1125" s="254">
        <v>0.4904</v>
      </c>
      <c r="H1125" s="114"/>
      <c r="I1125" s="252"/>
      <c r="J1125" s="253">
        <v>0.27739999999999998</v>
      </c>
      <c r="K1125" s="255"/>
      <c r="L1125" s="253">
        <v>0.43459999999999999</v>
      </c>
      <c r="M1125" s="293">
        <f t="shared" si="1245"/>
        <v>0.38300000000000001</v>
      </c>
      <c r="N1125" s="293">
        <f t="shared" si="1246"/>
        <v>0.4904</v>
      </c>
      <c r="O1125" s="293">
        <f t="shared" si="1247"/>
        <v>0.27739999999999998</v>
      </c>
      <c r="P1125" s="293">
        <f t="shared" si="1248"/>
        <v>0.43459999999999999</v>
      </c>
      <c r="R1125" s="265">
        <f t="shared" ref="R1125" si="1253">AVERAGE(M1125:P1125)</f>
        <v>0.39634999999999998</v>
      </c>
      <c r="S1125" s="266">
        <f t="shared" ref="S1125" si="1254">IF(R1125&gt;=1,1,0)</f>
        <v>0</v>
      </c>
      <c r="T1125" s="266">
        <f t="shared" si="1251"/>
        <v>0</v>
      </c>
      <c r="AS1125" s="264">
        <f t="shared" si="1198"/>
        <v>0.4904</v>
      </c>
      <c r="AT1125" s="266" t="str">
        <f t="shared" si="1199"/>
        <v>#2</v>
      </c>
      <c r="AU1125" s="5" t="s">
        <v>114</v>
      </c>
      <c r="AV1125" s="323">
        <f>AV1118</f>
        <v>3</v>
      </c>
      <c r="AW1125" s="323">
        <f>AW1118</f>
        <v>3</v>
      </c>
      <c r="AX1125" s="323">
        <f>AX1118</f>
        <v>1</v>
      </c>
      <c r="AZ1125" s="323">
        <f>AZ1118</f>
        <v>0</v>
      </c>
    </row>
    <row r="1126" spans="1:52" ht="17.45" customHeight="1" x14ac:dyDescent="0.25">
      <c r="A1126" s="257">
        <f t="shared" si="1168"/>
        <v>1</v>
      </c>
      <c r="B1126" s="257">
        <f t="shared" si="1169"/>
        <v>2021</v>
      </c>
      <c r="C1126" s="8">
        <f t="shared" si="1194"/>
        <v>44222</v>
      </c>
      <c r="D1126" s="260">
        <v>0.7339</v>
      </c>
      <c r="E1126" s="261"/>
      <c r="F1126" s="263">
        <v>0.32600000000000001</v>
      </c>
      <c r="G1126" s="262"/>
      <c r="H1126" s="285"/>
      <c r="I1126" s="260">
        <v>0.48870000000000002</v>
      </c>
      <c r="J1126" s="261"/>
      <c r="K1126" s="263">
        <v>0.65349999999999997</v>
      </c>
      <c r="L1126" s="261"/>
      <c r="M1126" s="293">
        <f t="shared" ref="M1126:M1132" si="1255">IFERROR(AVERAGE(D1126:E1126),"")</f>
        <v>0.7339</v>
      </c>
      <c r="N1126" s="293">
        <f t="shared" ref="N1126:N1132" si="1256">IFERROR(AVERAGE(F1126:H1126),"")</f>
        <v>0.32600000000000001</v>
      </c>
      <c r="O1126" s="293">
        <f t="shared" ref="O1126:O1132" si="1257">IFERROR(AVERAGE(I1126:J1126),"")</f>
        <v>0.48870000000000002</v>
      </c>
      <c r="P1126" s="293">
        <f t="shared" ref="P1126:P1132" si="1258">IFERROR(AVERAGE(K1126:L1126),"")</f>
        <v>0.65349999999999997</v>
      </c>
      <c r="R1126" s="265">
        <f t="shared" ref="R1126:R1129" si="1259">AVERAGE(M1126:P1126)</f>
        <v>0.55052499999999993</v>
      </c>
      <c r="S1126" s="266">
        <f t="shared" ref="S1126:S1129" si="1260">IF(R1126&gt;=1,1,0)</f>
        <v>0</v>
      </c>
      <c r="T1126" s="266">
        <f t="shared" ref="T1126:T1132" si="1261">IF(S1126=0,0,S1126+T1125)</f>
        <v>0</v>
      </c>
      <c r="AS1126" s="264">
        <f t="shared" si="1198"/>
        <v>0.7339</v>
      </c>
      <c r="AT1126" s="266" t="str">
        <f t="shared" si="1199"/>
        <v>#1</v>
      </c>
      <c r="AU1126" s="5" t="s">
        <v>118</v>
      </c>
      <c r="AV1126" s="323">
        <f>AV1120</f>
        <v>14</v>
      </c>
      <c r="AW1126" s="323">
        <f t="shared" ref="AW1126:AX1126" si="1262">AW1120</f>
        <v>12</v>
      </c>
      <c r="AX1126" s="323">
        <f t="shared" si="1262"/>
        <v>18</v>
      </c>
      <c r="AZ1126" s="323">
        <f>AZ1120</f>
        <v>21</v>
      </c>
    </row>
    <row r="1127" spans="1:52" ht="17.45" customHeight="1" x14ac:dyDescent="0.25">
      <c r="A1127" s="257">
        <f t="shared" si="1168"/>
        <v>1</v>
      </c>
      <c r="B1127" s="257">
        <f t="shared" si="1169"/>
        <v>2021</v>
      </c>
      <c r="C1127" s="8">
        <f t="shared" si="1194"/>
        <v>44223</v>
      </c>
      <c r="D1127" s="260"/>
      <c r="E1127" s="261">
        <v>0.88959999999999995</v>
      </c>
      <c r="F1127" s="263"/>
      <c r="G1127" s="262">
        <v>0.60809999999999997</v>
      </c>
      <c r="H1127" s="285"/>
      <c r="I1127" s="260"/>
      <c r="J1127" s="261">
        <v>0.50990000000000002</v>
      </c>
      <c r="K1127" s="263"/>
      <c r="L1127" s="261">
        <v>0.65059999999999996</v>
      </c>
      <c r="M1127" s="293">
        <f t="shared" si="1255"/>
        <v>0.88959999999999995</v>
      </c>
      <c r="N1127" s="293">
        <f t="shared" si="1256"/>
        <v>0.60809999999999997</v>
      </c>
      <c r="O1127" s="293">
        <f t="shared" si="1257"/>
        <v>0.50990000000000002</v>
      </c>
      <c r="P1127" s="293">
        <f t="shared" si="1258"/>
        <v>0.65059999999999996</v>
      </c>
      <c r="R1127" s="265">
        <f t="shared" si="1259"/>
        <v>0.66454999999999997</v>
      </c>
      <c r="S1127" s="266">
        <f t="shared" si="1260"/>
        <v>0</v>
      </c>
      <c r="T1127" s="266">
        <f t="shared" si="1261"/>
        <v>0</v>
      </c>
      <c r="AS1127" s="264">
        <f t="shared" si="1198"/>
        <v>0.88959999999999995</v>
      </c>
      <c r="AT1127" s="266" t="str">
        <f t="shared" si="1199"/>
        <v>#1</v>
      </c>
      <c r="AU1127" s="5" t="s">
        <v>116</v>
      </c>
      <c r="AV1127" s="323">
        <f>AV1122</f>
        <v>28</v>
      </c>
      <c r="AW1127" s="323">
        <f t="shared" ref="AW1127:AX1127" si="1263">AW1122</f>
        <v>12</v>
      </c>
      <c r="AX1127" s="323">
        <f t="shared" si="1263"/>
        <v>4</v>
      </c>
      <c r="AZ1127" s="323">
        <f>AZ1122</f>
        <v>13</v>
      </c>
    </row>
    <row r="1128" spans="1:52" ht="17.45" customHeight="1" thickBot="1" x14ac:dyDescent="0.3">
      <c r="A1128" s="257">
        <f t="shared" si="1168"/>
        <v>1</v>
      </c>
      <c r="B1128" s="257">
        <f t="shared" si="1169"/>
        <v>2021</v>
      </c>
      <c r="C1128" s="8">
        <f t="shared" si="1194"/>
        <v>44224</v>
      </c>
      <c r="D1128" s="260">
        <v>0.96709999999999996</v>
      </c>
      <c r="E1128" s="261"/>
      <c r="F1128" s="263"/>
      <c r="G1128" s="262"/>
      <c r="H1128" s="285">
        <v>0.57089999999999996</v>
      </c>
      <c r="I1128" s="260">
        <v>0.5212</v>
      </c>
      <c r="J1128" s="261"/>
      <c r="K1128" s="263">
        <v>0.71079999999999999</v>
      </c>
      <c r="L1128" s="261"/>
      <c r="M1128" s="293">
        <f t="shared" si="1255"/>
        <v>0.96709999999999996</v>
      </c>
      <c r="N1128" s="293">
        <f t="shared" si="1256"/>
        <v>0.57089999999999996</v>
      </c>
      <c r="O1128" s="293">
        <f t="shared" si="1257"/>
        <v>0.5212</v>
      </c>
      <c r="P1128" s="293">
        <f t="shared" si="1258"/>
        <v>0.71079999999999999</v>
      </c>
      <c r="R1128" s="265">
        <f t="shared" si="1259"/>
        <v>0.69249999999999989</v>
      </c>
      <c r="S1128" s="266">
        <f t="shared" si="1260"/>
        <v>0</v>
      </c>
      <c r="T1128" s="266">
        <f t="shared" si="1261"/>
        <v>0</v>
      </c>
      <c r="AS1128" s="264">
        <f t="shared" si="1198"/>
        <v>0.96709999999999996</v>
      </c>
      <c r="AT1128" s="266" t="str">
        <f t="shared" si="1199"/>
        <v>#1</v>
      </c>
      <c r="AV1128" s="323"/>
      <c r="AW1128" s="323"/>
      <c r="AX1128" s="323"/>
      <c r="AZ1128" s="323"/>
    </row>
    <row r="1129" spans="1:52" ht="17.45" customHeight="1" thickBot="1" x14ac:dyDescent="0.3">
      <c r="A1129" s="257">
        <f t="shared" si="1168"/>
        <v>1</v>
      </c>
      <c r="B1129" s="257">
        <f t="shared" si="1169"/>
        <v>2021</v>
      </c>
      <c r="C1129" s="8">
        <f t="shared" si="1194"/>
        <v>44225</v>
      </c>
      <c r="D1129" s="260"/>
      <c r="E1129" s="261">
        <v>0.31590000000000001</v>
      </c>
      <c r="F1129" s="263"/>
      <c r="G1129" s="262">
        <v>0.3871</v>
      </c>
      <c r="H1129" s="285"/>
      <c r="I1129" s="260"/>
      <c r="J1129" s="261">
        <v>0.2666</v>
      </c>
      <c r="K1129" s="263"/>
      <c r="L1129" s="261">
        <v>0.36930000000000002</v>
      </c>
      <c r="M1129" s="293">
        <f t="shared" si="1255"/>
        <v>0.31590000000000001</v>
      </c>
      <c r="N1129" s="293">
        <f t="shared" si="1256"/>
        <v>0.3871</v>
      </c>
      <c r="O1129" s="293">
        <f t="shared" si="1257"/>
        <v>0.2666</v>
      </c>
      <c r="P1129" s="293">
        <f t="shared" si="1258"/>
        <v>0.36930000000000002</v>
      </c>
      <c r="R1129" s="265">
        <f t="shared" si="1259"/>
        <v>0.33472499999999999</v>
      </c>
      <c r="S1129" s="266">
        <f t="shared" si="1260"/>
        <v>0</v>
      </c>
      <c r="T1129" s="266">
        <f t="shared" si="1261"/>
        <v>0</v>
      </c>
      <c r="U1129" s="313" t="s">
        <v>63</v>
      </c>
      <c r="V1129" s="299">
        <v>2021</v>
      </c>
      <c r="W1129" s="300"/>
      <c r="X1129" s="300"/>
      <c r="Y1129" s="300"/>
      <c r="AS1129" s="264">
        <f t="shared" si="1198"/>
        <v>0.3871</v>
      </c>
      <c r="AT1129" s="266" t="str">
        <f t="shared" si="1199"/>
        <v>#2</v>
      </c>
      <c r="AU1129" s="5" t="s">
        <v>115</v>
      </c>
      <c r="AV1129" s="323">
        <f>AV1119</f>
        <v>1</v>
      </c>
      <c r="AW1129" s="323">
        <f t="shared" ref="AW1129:AX1129" si="1264">AW1119</f>
        <v>1</v>
      </c>
      <c r="AX1129" s="323">
        <f t="shared" si="1264"/>
        <v>1</v>
      </c>
      <c r="AZ1129" s="323">
        <f>AZ1119</f>
        <v>0</v>
      </c>
    </row>
    <row r="1130" spans="1:52" ht="17.45" customHeight="1" x14ac:dyDescent="0.25">
      <c r="A1130" s="298">
        <f t="shared" si="1168"/>
        <v>1</v>
      </c>
      <c r="B1130" s="298">
        <f t="shared" si="1169"/>
        <v>2021</v>
      </c>
      <c r="C1130" s="48">
        <f t="shared" si="1194"/>
        <v>44226</v>
      </c>
      <c r="D1130" s="434">
        <v>1.028</v>
      </c>
      <c r="E1130" s="436"/>
      <c r="F1130" s="437">
        <v>0.68930000000000002</v>
      </c>
      <c r="G1130" s="438"/>
      <c r="H1130" s="439">
        <v>0.58050000000000002</v>
      </c>
      <c r="I1130" s="434">
        <v>0.48020000000000002</v>
      </c>
      <c r="J1130" s="436"/>
      <c r="K1130" s="437">
        <v>0.66120000000000001</v>
      </c>
      <c r="L1130" s="436"/>
      <c r="M1130" s="440">
        <f t="shared" si="1255"/>
        <v>1.028</v>
      </c>
      <c r="N1130" s="440">
        <f t="shared" si="1256"/>
        <v>0.63490000000000002</v>
      </c>
      <c r="O1130" s="440">
        <f t="shared" si="1257"/>
        <v>0.48020000000000002</v>
      </c>
      <c r="P1130" s="440">
        <f t="shared" si="1258"/>
        <v>0.66120000000000001</v>
      </c>
      <c r="Q1130" s="442">
        <f t="shared" ref="Q1130:Q1131" si="1265">AVERAGE(M1130:P1130)</f>
        <v>0.701075</v>
      </c>
      <c r="R1130" s="442"/>
      <c r="S1130" s="443">
        <f>IF(Q1130&gt;=1,1,0)</f>
        <v>0</v>
      </c>
      <c r="T1130" s="443">
        <f t="shared" si="1261"/>
        <v>0</v>
      </c>
      <c r="U1130" s="301" t="s">
        <v>35</v>
      </c>
      <c r="V1130" s="301" t="s">
        <v>1</v>
      </c>
      <c r="W1130" s="301" t="s">
        <v>2</v>
      </c>
      <c r="X1130" s="301" t="s">
        <v>9</v>
      </c>
      <c r="Y1130" s="301" t="s">
        <v>12</v>
      </c>
      <c r="AS1130" s="264">
        <f t="shared" si="1198"/>
        <v>1.028</v>
      </c>
      <c r="AT1130" s="266" t="str">
        <f t="shared" si="1199"/>
        <v>#1</v>
      </c>
      <c r="AU1130" s="5" t="s">
        <v>122</v>
      </c>
      <c r="AV1130" s="323">
        <f>AV1121</f>
        <v>2</v>
      </c>
      <c r="AW1130" s="323">
        <f t="shared" ref="AW1130:AX1130" si="1266">AW1121</f>
        <v>3</v>
      </c>
      <c r="AX1130" s="323">
        <f t="shared" si="1266"/>
        <v>3</v>
      </c>
      <c r="AZ1130" s="323">
        <f>AZ1121</f>
        <v>3</v>
      </c>
    </row>
    <row r="1131" spans="1:52" ht="17.45" customHeight="1" thickBot="1" x14ac:dyDescent="0.3">
      <c r="A1131" s="298">
        <f t="shared" si="1168"/>
        <v>1</v>
      </c>
      <c r="B1131" s="298">
        <f t="shared" si="1169"/>
        <v>2021</v>
      </c>
      <c r="C1131" s="459">
        <f t="shared" si="1194"/>
        <v>44227</v>
      </c>
      <c r="D1131" s="460"/>
      <c r="E1131" s="461">
        <v>0.70009999999999994</v>
      </c>
      <c r="F1131" s="462"/>
      <c r="G1131" s="463">
        <v>0.81410000000000005</v>
      </c>
      <c r="H1131" s="464"/>
      <c r="I1131" s="460"/>
      <c r="J1131" s="461">
        <v>0.59670000000000001</v>
      </c>
      <c r="K1131" s="462"/>
      <c r="L1131" s="461">
        <v>0.67</v>
      </c>
      <c r="M1131" s="440">
        <f t="shared" si="1255"/>
        <v>0.70009999999999994</v>
      </c>
      <c r="N1131" s="440">
        <f t="shared" si="1256"/>
        <v>0.81410000000000005</v>
      </c>
      <c r="O1131" s="440">
        <f t="shared" si="1257"/>
        <v>0.59670000000000001</v>
      </c>
      <c r="P1131" s="440">
        <f t="shared" si="1258"/>
        <v>0.67</v>
      </c>
      <c r="Q1131" s="442">
        <f t="shared" si="1265"/>
        <v>0.69522499999999998</v>
      </c>
      <c r="R1131" s="442"/>
      <c r="S1131" s="443">
        <f>IF(Q1131&gt;=1,1,0)</f>
        <v>0</v>
      </c>
      <c r="T1131" s="443">
        <f t="shared" si="1261"/>
        <v>0</v>
      </c>
      <c r="U1131" s="302" t="s">
        <v>58</v>
      </c>
      <c r="V1131" s="303">
        <f>AVERAGE(D1101:E1131)</f>
        <v>1.8958322580645164</v>
      </c>
      <c r="W1131" s="303">
        <f>AVERAGE(F1101:H1131)</f>
        <v>1.084775</v>
      </c>
      <c r="X1131" s="303">
        <f>AVERAGE(I1101:J1131)</f>
        <v>0.97122580645161283</v>
      </c>
      <c r="Y1131" s="303">
        <f>AVERAGE(K1101:L1131)</f>
        <v>1.2603129032258069</v>
      </c>
      <c r="AS1131" s="264">
        <f t="shared" si="1198"/>
        <v>0.81410000000000005</v>
      </c>
      <c r="AT1131" s="266" t="str">
        <f t="shared" si="1199"/>
        <v>#2</v>
      </c>
      <c r="AU1131" s="5" t="s">
        <v>117</v>
      </c>
      <c r="AV1131" s="323">
        <f>AV1123</f>
        <v>17</v>
      </c>
      <c r="AW1131" s="323">
        <f t="shared" ref="AW1131:AX1131" si="1267">AW1123</f>
        <v>1</v>
      </c>
      <c r="AX1131" s="323">
        <f t="shared" si="1267"/>
        <v>0</v>
      </c>
      <c r="AZ1131" s="323">
        <f>AZ1123</f>
        <v>4</v>
      </c>
    </row>
    <row r="1132" spans="1:52" ht="17.45" customHeight="1" x14ac:dyDescent="0.25">
      <c r="A1132" s="257">
        <f t="shared" si="1168"/>
        <v>2</v>
      </c>
      <c r="B1132" s="257">
        <f t="shared" si="1169"/>
        <v>2021</v>
      </c>
      <c r="C1132" s="115">
        <f t="shared" si="1194"/>
        <v>44228</v>
      </c>
      <c r="D1132" s="122">
        <v>1.9339999999999999</v>
      </c>
      <c r="E1132" s="124"/>
      <c r="F1132" s="125">
        <v>1.0529999999999999</v>
      </c>
      <c r="G1132" s="123"/>
      <c r="H1132" s="121"/>
      <c r="I1132" s="122">
        <v>1.0529999999999999</v>
      </c>
      <c r="J1132" s="124"/>
      <c r="K1132" s="125">
        <v>1.206</v>
      </c>
      <c r="L1132" s="124"/>
      <c r="M1132" s="293">
        <f t="shared" si="1255"/>
        <v>1.9339999999999999</v>
      </c>
      <c r="N1132" s="293">
        <f t="shared" si="1256"/>
        <v>1.0529999999999999</v>
      </c>
      <c r="O1132" s="293">
        <f t="shared" si="1257"/>
        <v>1.0529999999999999</v>
      </c>
      <c r="P1132" s="293">
        <f t="shared" si="1258"/>
        <v>1.206</v>
      </c>
      <c r="R1132" s="265">
        <f t="shared" ref="R1132:R1136" si="1268">AVERAGE(M1132:P1132)</f>
        <v>1.3115000000000001</v>
      </c>
      <c r="S1132" s="266">
        <f t="shared" ref="S1132:S1136" si="1269">IF(R1132&gt;=1,1,0)</f>
        <v>1</v>
      </c>
      <c r="T1132" s="266">
        <f t="shared" si="1261"/>
        <v>1</v>
      </c>
      <c r="U1132" s="302" t="s">
        <v>59</v>
      </c>
      <c r="V1132" s="303">
        <f>MAX(D1101:E1131)</f>
        <v>5.8659999999999997</v>
      </c>
      <c r="W1132" s="303">
        <f>MAX(F1101:H1131)</f>
        <v>2.069</v>
      </c>
      <c r="X1132" s="303">
        <f>MAX(I1101:J1131)</f>
        <v>1.9430000000000001</v>
      </c>
      <c r="Y1132" s="303">
        <f>MAX(K1101:L1131)</f>
        <v>2.847</v>
      </c>
      <c r="AS1132" s="264">
        <f t="shared" si="1198"/>
        <v>1.9339999999999999</v>
      </c>
      <c r="AT1132" s="266" t="str">
        <f t="shared" si="1199"/>
        <v>#1</v>
      </c>
    </row>
    <row r="1133" spans="1:52" ht="17.45" customHeight="1" thickBot="1" x14ac:dyDescent="0.3">
      <c r="A1133" s="257">
        <f t="shared" si="1168"/>
        <v>2</v>
      </c>
      <c r="B1133" s="257">
        <f t="shared" si="1169"/>
        <v>2021</v>
      </c>
      <c r="C1133" s="8">
        <f t="shared" si="1194"/>
        <v>44229</v>
      </c>
      <c r="D1133" s="260"/>
      <c r="E1133" s="261">
        <v>0.90559999999999996</v>
      </c>
      <c r="F1133" s="263"/>
      <c r="G1133" s="262">
        <v>1.085</v>
      </c>
      <c r="H1133" s="285"/>
      <c r="I1133" s="260"/>
      <c r="J1133" s="261">
        <v>0.80589999999999995</v>
      </c>
      <c r="K1133" s="263"/>
      <c r="L1133" s="261">
        <v>1.0229999999999999</v>
      </c>
      <c r="M1133" s="293">
        <f t="shared" ref="M1133:M1139" si="1270">IFERROR(AVERAGE(D1133:E1133),"")</f>
        <v>0.90559999999999996</v>
      </c>
      <c r="N1133" s="293">
        <f t="shared" ref="N1133:N1139" si="1271">IFERROR(AVERAGE(F1133:H1133),"")</f>
        <v>1.085</v>
      </c>
      <c r="O1133" s="293">
        <f t="shared" ref="O1133:O1139" si="1272">IFERROR(AVERAGE(I1133:J1133),"")</f>
        <v>0.80589999999999995</v>
      </c>
      <c r="P1133" s="293">
        <f t="shared" ref="P1133:P1139" si="1273">IFERROR(AVERAGE(K1133:L1133),"")</f>
        <v>1.0229999999999999</v>
      </c>
      <c r="R1133" s="265">
        <f t="shared" si="1268"/>
        <v>0.95487499999999992</v>
      </c>
      <c r="S1133" s="266">
        <f t="shared" si="1269"/>
        <v>0</v>
      </c>
      <c r="T1133" s="266">
        <f t="shared" ref="T1133:T1139" si="1274">IF(S1133=0,0,S1133+T1132)</f>
        <v>0</v>
      </c>
      <c r="U1133" s="304" t="s">
        <v>126</v>
      </c>
      <c r="V1133" s="305">
        <f>COUNTIF(D1101:E1131,"&gt;=2.5")</f>
        <v>7</v>
      </c>
      <c r="W1133" s="305">
        <f>COUNTIF(F1101:H1131,"&gt;=2.5")</f>
        <v>0</v>
      </c>
      <c r="X1133" s="305">
        <f>COUNTIF(I1101:J1131,"&gt;=2.5")</f>
        <v>0</v>
      </c>
      <c r="Y1133" s="305">
        <f>COUNTIF(K1101:L1131,"&gt;=2.5")</f>
        <v>2</v>
      </c>
      <c r="AS1133" s="264">
        <f t="shared" si="1198"/>
        <v>1.085</v>
      </c>
      <c r="AT1133" s="266" t="str">
        <f t="shared" si="1199"/>
        <v>#2</v>
      </c>
      <c r="AV1133" s="324">
        <f>AV1125/365</f>
        <v>8.21917808219178E-3</v>
      </c>
      <c r="AW1133" s="324">
        <f t="shared" ref="AW1133:AX1133" si="1275">AW1125/365</f>
        <v>8.21917808219178E-3</v>
      </c>
      <c r="AX1133" s="324">
        <f t="shared" si="1275"/>
        <v>2.7397260273972603E-3</v>
      </c>
      <c r="AZ1133" s="324">
        <f>AZ1125/365</f>
        <v>0</v>
      </c>
    </row>
    <row r="1134" spans="1:52" ht="17.45" customHeight="1" thickBot="1" x14ac:dyDescent="0.3">
      <c r="A1134" s="257">
        <f t="shared" si="1168"/>
        <v>2</v>
      </c>
      <c r="B1134" s="257">
        <f t="shared" si="1169"/>
        <v>2021</v>
      </c>
      <c r="C1134" s="8">
        <f t="shared" si="1194"/>
        <v>44230</v>
      </c>
      <c r="D1134" s="260">
        <v>0.98760000000000003</v>
      </c>
      <c r="E1134" s="261"/>
      <c r="F1134" s="263"/>
      <c r="G1134" s="262"/>
      <c r="H1134" s="285">
        <v>0.78400000000000003</v>
      </c>
      <c r="I1134" s="260">
        <v>0.82079999999999997</v>
      </c>
      <c r="J1134" s="261"/>
      <c r="K1134" s="263">
        <v>0.8488</v>
      </c>
      <c r="L1134" s="261"/>
      <c r="M1134" s="293">
        <f t="shared" si="1270"/>
        <v>0.98760000000000003</v>
      </c>
      <c r="N1134" s="293">
        <f t="shared" si="1271"/>
        <v>0.78400000000000003</v>
      </c>
      <c r="O1134" s="293">
        <f t="shared" si="1272"/>
        <v>0.82079999999999997</v>
      </c>
      <c r="P1134" s="293">
        <f t="shared" si="1273"/>
        <v>0.8488</v>
      </c>
      <c r="R1134" s="265">
        <f t="shared" si="1268"/>
        <v>0.86030000000000006</v>
      </c>
      <c r="S1134" s="266">
        <f t="shared" si="1269"/>
        <v>0</v>
      </c>
      <c r="T1134" s="266">
        <f t="shared" si="1274"/>
        <v>0</v>
      </c>
      <c r="Y1134" s="136">
        <f>AVERAGE(V1131:Y1131)</f>
        <v>1.303036491935484</v>
      </c>
      <c r="AS1134" s="264">
        <f t="shared" si="1198"/>
        <v>0.98760000000000003</v>
      </c>
      <c r="AT1134" s="266" t="str">
        <f t="shared" si="1199"/>
        <v>#1</v>
      </c>
      <c r="AV1134" s="324">
        <f>AV1126/366</f>
        <v>3.825136612021858E-2</v>
      </c>
      <c r="AW1134" s="324">
        <f t="shared" ref="AW1134:AX1134" si="1276">AW1126/366</f>
        <v>3.2786885245901641E-2</v>
      </c>
      <c r="AX1134" s="324">
        <f t="shared" si="1276"/>
        <v>4.9180327868852458E-2</v>
      </c>
      <c r="AZ1134" s="324">
        <f>AZ1126/366</f>
        <v>5.737704918032787E-2</v>
      </c>
    </row>
    <row r="1135" spans="1:52" ht="17.45" customHeight="1" x14ac:dyDescent="0.25">
      <c r="A1135" s="257">
        <f t="shared" si="1168"/>
        <v>2</v>
      </c>
      <c r="B1135" s="257">
        <f t="shared" si="1169"/>
        <v>2021</v>
      </c>
      <c r="C1135" s="8">
        <f t="shared" si="1194"/>
        <v>44231</v>
      </c>
      <c r="D1135" s="260"/>
      <c r="E1135" s="261">
        <v>0.69450000000000001</v>
      </c>
      <c r="F1135" s="263"/>
      <c r="G1135" s="262">
        <v>0.83909999999999996</v>
      </c>
      <c r="H1135" s="285"/>
      <c r="I1135" s="260"/>
      <c r="J1135" s="261">
        <v>0.68230000000000002</v>
      </c>
      <c r="K1135" s="263"/>
      <c r="L1135" s="261">
        <v>0.88170000000000004</v>
      </c>
      <c r="M1135" s="293">
        <f t="shared" si="1270"/>
        <v>0.69450000000000001</v>
      </c>
      <c r="N1135" s="293">
        <f t="shared" si="1271"/>
        <v>0.83909999999999996</v>
      </c>
      <c r="O1135" s="293">
        <f t="shared" si="1272"/>
        <v>0.68230000000000002</v>
      </c>
      <c r="P1135" s="293">
        <f t="shared" si="1273"/>
        <v>0.88170000000000004</v>
      </c>
      <c r="R1135" s="265">
        <f t="shared" si="1268"/>
        <v>0.77439999999999998</v>
      </c>
      <c r="S1135" s="266">
        <f t="shared" si="1269"/>
        <v>0</v>
      </c>
      <c r="T1135" s="266">
        <f t="shared" si="1274"/>
        <v>0</v>
      </c>
      <c r="AS1135" s="264">
        <f t="shared" si="1198"/>
        <v>0.88170000000000004</v>
      </c>
      <c r="AT1135" s="266" t="str">
        <f t="shared" si="1199"/>
        <v>#5</v>
      </c>
      <c r="AV1135" s="324">
        <f>AV1127/21</f>
        <v>1.3333333333333333</v>
      </c>
      <c r="AW1135" s="324">
        <f t="shared" ref="AW1135:AX1135" si="1277">AW1127/21</f>
        <v>0.5714285714285714</v>
      </c>
      <c r="AX1135" s="324">
        <f t="shared" si="1277"/>
        <v>0.19047619047619047</v>
      </c>
      <c r="AZ1135" s="324">
        <f>AZ1127/21</f>
        <v>0.61904761904761907</v>
      </c>
    </row>
    <row r="1136" spans="1:52" ht="17.45" customHeight="1" x14ac:dyDescent="0.25">
      <c r="A1136" s="257">
        <f t="shared" si="1168"/>
        <v>2</v>
      </c>
      <c r="B1136" s="257">
        <f t="shared" si="1169"/>
        <v>2021</v>
      </c>
      <c r="C1136" s="48">
        <f t="shared" si="1194"/>
        <v>44232</v>
      </c>
      <c r="D1136" s="275">
        <v>1.2949999999999999</v>
      </c>
      <c r="E1136" s="276"/>
      <c r="F1136" s="278">
        <v>0.98880000000000001</v>
      </c>
      <c r="G1136" s="277"/>
      <c r="H1136" s="286">
        <v>0.9244</v>
      </c>
      <c r="I1136" s="275">
        <v>0.97789999999999999</v>
      </c>
      <c r="J1136" s="276"/>
      <c r="K1136" s="278">
        <v>1.0669999999999999</v>
      </c>
      <c r="L1136" s="276"/>
      <c r="M1136" s="293">
        <f t="shared" si="1270"/>
        <v>1.2949999999999999</v>
      </c>
      <c r="N1136" s="293">
        <f t="shared" si="1271"/>
        <v>0.95660000000000001</v>
      </c>
      <c r="O1136" s="293">
        <f t="shared" si="1272"/>
        <v>0.97789999999999999</v>
      </c>
      <c r="P1136" s="293">
        <f t="shared" si="1273"/>
        <v>1.0669999999999999</v>
      </c>
      <c r="R1136" s="265">
        <f t="shared" si="1268"/>
        <v>1.074125</v>
      </c>
      <c r="S1136" s="266">
        <f t="shared" si="1269"/>
        <v>1</v>
      </c>
      <c r="T1136" s="266">
        <f t="shared" si="1274"/>
        <v>1</v>
      </c>
      <c r="AS1136" s="264">
        <f t="shared" si="1198"/>
        <v>1.2949999999999999</v>
      </c>
      <c r="AT1136" s="266" t="str">
        <f t="shared" si="1199"/>
        <v>#1</v>
      </c>
    </row>
    <row r="1137" spans="1:52" ht="17.45" customHeight="1" x14ac:dyDescent="0.25">
      <c r="A1137" s="257">
        <f t="shared" si="1168"/>
        <v>2</v>
      </c>
      <c r="B1137" s="257">
        <f t="shared" si="1169"/>
        <v>2021</v>
      </c>
      <c r="C1137" s="435">
        <f t="shared" si="1194"/>
        <v>44233</v>
      </c>
      <c r="D1137" s="434"/>
      <c r="E1137" s="436">
        <v>1.3560000000000001</v>
      </c>
      <c r="F1137" s="437"/>
      <c r="G1137" s="438">
        <v>1.516</v>
      </c>
      <c r="H1137" s="439"/>
      <c r="I1137" s="434"/>
      <c r="J1137" s="436">
        <v>1.296</v>
      </c>
      <c r="K1137" s="437"/>
      <c r="L1137" s="436">
        <v>1.359</v>
      </c>
      <c r="M1137" s="440">
        <f t="shared" si="1270"/>
        <v>1.3560000000000001</v>
      </c>
      <c r="N1137" s="440">
        <f t="shared" si="1271"/>
        <v>1.516</v>
      </c>
      <c r="O1137" s="440">
        <f t="shared" si="1272"/>
        <v>1.296</v>
      </c>
      <c r="P1137" s="440">
        <f t="shared" si="1273"/>
        <v>1.359</v>
      </c>
      <c r="Q1137" s="442">
        <f t="shared" ref="Q1137:Q1138" si="1278">AVERAGE(M1137:P1137)</f>
        <v>1.38175</v>
      </c>
      <c r="R1137" s="442"/>
      <c r="S1137" s="443">
        <f>IF(Q1137&gt;=1,1,0)</f>
        <v>1</v>
      </c>
      <c r="T1137" s="443">
        <f t="shared" si="1274"/>
        <v>2</v>
      </c>
      <c r="AS1137" s="264">
        <f t="shared" si="1198"/>
        <v>1.516</v>
      </c>
      <c r="AT1137" s="266" t="str">
        <f t="shared" si="1199"/>
        <v>#2</v>
      </c>
      <c r="AV1137" s="324">
        <f>AV1129/365</f>
        <v>2.7397260273972603E-3</v>
      </c>
      <c r="AW1137" s="324">
        <f t="shared" ref="AW1137:AX1137" si="1279">AW1129/365</f>
        <v>2.7397260273972603E-3</v>
      </c>
      <c r="AX1137" s="324">
        <f t="shared" si="1279"/>
        <v>2.7397260273972603E-3</v>
      </c>
      <c r="AZ1137" s="324">
        <f>AZ1129/365</f>
        <v>0</v>
      </c>
    </row>
    <row r="1138" spans="1:52" ht="17.45" customHeight="1" x14ac:dyDescent="0.25">
      <c r="A1138" s="257">
        <f t="shared" si="1168"/>
        <v>2</v>
      </c>
      <c r="B1138" s="257">
        <f t="shared" si="1169"/>
        <v>2021</v>
      </c>
      <c r="C1138" s="435">
        <f t="shared" si="1194"/>
        <v>44234</v>
      </c>
      <c r="D1138" s="434">
        <v>1.4530000000000001</v>
      </c>
      <c r="E1138" s="436"/>
      <c r="F1138" s="437">
        <v>1.3919999999999999</v>
      </c>
      <c r="G1138" s="438"/>
      <c r="H1138" s="439"/>
      <c r="I1138" s="434">
        <v>1.329</v>
      </c>
      <c r="J1138" s="436"/>
      <c r="K1138" s="437">
        <v>1.47</v>
      </c>
      <c r="L1138" s="436"/>
      <c r="M1138" s="440">
        <f t="shared" si="1270"/>
        <v>1.4530000000000001</v>
      </c>
      <c r="N1138" s="440">
        <f t="shared" si="1271"/>
        <v>1.3919999999999999</v>
      </c>
      <c r="O1138" s="440">
        <f t="shared" si="1272"/>
        <v>1.329</v>
      </c>
      <c r="P1138" s="440">
        <f t="shared" si="1273"/>
        <v>1.47</v>
      </c>
      <c r="Q1138" s="442">
        <f t="shared" si="1278"/>
        <v>1.4109999999999998</v>
      </c>
      <c r="R1138" s="442"/>
      <c r="S1138" s="443">
        <f>IF(Q1138&gt;=1,1,0)</f>
        <v>1</v>
      </c>
      <c r="T1138" s="443">
        <f t="shared" si="1274"/>
        <v>3</v>
      </c>
      <c r="AS1138" s="264">
        <f t="shared" si="1198"/>
        <v>1.47</v>
      </c>
      <c r="AT1138" s="266" t="str">
        <f t="shared" si="1199"/>
        <v>#5</v>
      </c>
      <c r="AV1138" s="324">
        <f>AV1130/366</f>
        <v>5.4644808743169399E-3</v>
      </c>
      <c r="AW1138" s="324">
        <f t="shared" ref="AW1138:AX1138" si="1280">AW1130/366</f>
        <v>8.1967213114754103E-3</v>
      </c>
      <c r="AX1138" s="324">
        <f t="shared" si="1280"/>
        <v>8.1967213114754103E-3</v>
      </c>
      <c r="AZ1138" s="324">
        <f>AZ1130/366</f>
        <v>8.1967213114754103E-3</v>
      </c>
    </row>
    <row r="1139" spans="1:52" ht="17.45" customHeight="1" x14ac:dyDescent="0.25">
      <c r="A1139" s="257">
        <f t="shared" si="1168"/>
        <v>2</v>
      </c>
      <c r="B1139" s="257">
        <f t="shared" si="1169"/>
        <v>2021</v>
      </c>
      <c r="C1139" s="8">
        <f t="shared" si="1194"/>
        <v>44235</v>
      </c>
      <c r="D1139" s="260"/>
      <c r="E1139" s="261">
        <v>1.665</v>
      </c>
      <c r="F1139" s="263"/>
      <c r="G1139" s="262">
        <v>1.1819999999999999</v>
      </c>
      <c r="H1139" s="285"/>
      <c r="I1139" s="260"/>
      <c r="J1139" s="261">
        <v>0.94530000000000003</v>
      </c>
      <c r="K1139" s="263"/>
      <c r="L1139" s="261">
        <v>1.0620000000000001</v>
      </c>
      <c r="M1139" s="293">
        <f t="shared" si="1270"/>
        <v>1.665</v>
      </c>
      <c r="N1139" s="293">
        <f t="shared" si="1271"/>
        <v>1.1819999999999999</v>
      </c>
      <c r="O1139" s="293">
        <f t="shared" si="1272"/>
        <v>0.94530000000000003</v>
      </c>
      <c r="P1139" s="293">
        <f t="shared" si="1273"/>
        <v>1.0620000000000001</v>
      </c>
      <c r="R1139" s="265">
        <f t="shared" ref="R1139" si="1281">AVERAGE(M1139:P1139)</f>
        <v>1.2135750000000001</v>
      </c>
      <c r="S1139" s="266">
        <f t="shared" ref="S1139" si="1282">IF(R1139&gt;=1,1,0)</f>
        <v>1</v>
      </c>
      <c r="T1139" s="266">
        <f t="shared" si="1274"/>
        <v>4</v>
      </c>
      <c r="AS1139" s="264">
        <f t="shared" si="1198"/>
        <v>1.665</v>
      </c>
      <c r="AT1139" s="266" t="str">
        <f t="shared" si="1199"/>
        <v>#1</v>
      </c>
      <c r="AV1139" s="324">
        <f>AV1131/21</f>
        <v>0.80952380952380953</v>
      </c>
      <c r="AW1139" s="324">
        <f t="shared" ref="AW1139:AX1139" si="1283">AW1131/21</f>
        <v>4.7619047619047616E-2</v>
      </c>
      <c r="AX1139" s="324">
        <f t="shared" si="1283"/>
        <v>0</v>
      </c>
      <c r="AZ1139" s="324">
        <f>AZ1131/21</f>
        <v>0.19047619047619047</v>
      </c>
    </row>
    <row r="1140" spans="1:52" ht="17.45" customHeight="1" x14ac:dyDescent="0.25">
      <c r="A1140" s="257">
        <f t="shared" si="1168"/>
        <v>2</v>
      </c>
      <c r="B1140" s="257">
        <f t="shared" si="1169"/>
        <v>2021</v>
      </c>
      <c r="C1140" s="8">
        <f t="shared" si="1194"/>
        <v>44236</v>
      </c>
      <c r="D1140" s="252">
        <v>1.234</v>
      </c>
      <c r="E1140" s="253"/>
      <c r="F1140" s="255"/>
      <c r="G1140" s="254"/>
      <c r="H1140" s="114">
        <v>0.99209999999999998</v>
      </c>
      <c r="I1140" s="252">
        <v>1.45</v>
      </c>
      <c r="J1140" s="253"/>
      <c r="K1140" s="255">
        <v>0.95850000000000002</v>
      </c>
      <c r="L1140" s="253"/>
      <c r="M1140" s="293">
        <f t="shared" ref="M1140:M1146" si="1284">IFERROR(AVERAGE(D1140:E1140),"")</f>
        <v>1.234</v>
      </c>
      <c r="N1140" s="293">
        <f t="shared" ref="N1140:N1146" si="1285">IFERROR(AVERAGE(F1140:H1140),"")</f>
        <v>0.99209999999999998</v>
      </c>
      <c r="O1140" s="293">
        <f t="shared" ref="O1140:O1146" si="1286">IFERROR(AVERAGE(I1140:J1140),"")</f>
        <v>1.45</v>
      </c>
      <c r="P1140" s="293">
        <f t="shared" ref="P1140:P1146" si="1287">IFERROR(AVERAGE(K1140:L1140),"")</f>
        <v>0.95850000000000002</v>
      </c>
      <c r="R1140" s="265">
        <f t="shared" ref="R1140:R1143" si="1288">AVERAGE(M1140:P1140)</f>
        <v>1.15865</v>
      </c>
      <c r="S1140" s="266">
        <f t="shared" ref="S1140:S1143" si="1289">IF(R1140&gt;=1,1,0)</f>
        <v>1</v>
      </c>
      <c r="T1140" s="266">
        <f t="shared" ref="T1140:T1146" si="1290">IF(S1140=0,0,S1140+T1139)</f>
        <v>5</v>
      </c>
      <c r="AS1140" s="264">
        <f t="shared" si="1198"/>
        <v>1.45</v>
      </c>
      <c r="AT1140" s="266" t="str">
        <f t="shared" si="1199"/>
        <v>#4</v>
      </c>
    </row>
    <row r="1141" spans="1:52" ht="17.45" customHeight="1" x14ac:dyDescent="0.25">
      <c r="A1141" s="257">
        <f t="shared" si="1168"/>
        <v>2</v>
      </c>
      <c r="B1141" s="257">
        <f t="shared" si="1169"/>
        <v>2021</v>
      </c>
      <c r="C1141" s="8">
        <f t="shared" si="1194"/>
        <v>44237</v>
      </c>
      <c r="D1141" s="252"/>
      <c r="E1141" s="253">
        <v>2.411</v>
      </c>
      <c r="F1141" s="255"/>
      <c r="G1141" s="254">
        <v>1.7989999999999999</v>
      </c>
      <c r="H1141" s="114"/>
      <c r="I1141" s="252"/>
      <c r="J1141" s="253">
        <v>1.5589999999999999</v>
      </c>
      <c r="K1141" s="255"/>
      <c r="L1141" s="253">
        <v>1.3149999999999999</v>
      </c>
      <c r="M1141" s="293">
        <f t="shared" si="1284"/>
        <v>2.411</v>
      </c>
      <c r="N1141" s="293">
        <f t="shared" si="1285"/>
        <v>1.7989999999999999</v>
      </c>
      <c r="O1141" s="293">
        <f t="shared" si="1286"/>
        <v>1.5589999999999999</v>
      </c>
      <c r="P1141" s="293">
        <f t="shared" si="1287"/>
        <v>1.3149999999999999</v>
      </c>
      <c r="R1141" s="265">
        <f t="shared" si="1288"/>
        <v>1.7709999999999999</v>
      </c>
      <c r="S1141" s="266">
        <f t="shared" si="1289"/>
        <v>1</v>
      </c>
      <c r="T1141" s="266">
        <f t="shared" si="1290"/>
        <v>6</v>
      </c>
      <c r="AS1141" s="264">
        <f t="shared" si="1198"/>
        <v>2.411</v>
      </c>
      <c r="AT1141" s="266" t="str">
        <f t="shared" si="1199"/>
        <v>#1</v>
      </c>
    </row>
    <row r="1142" spans="1:52" ht="17.45" customHeight="1" x14ac:dyDescent="0.25">
      <c r="A1142" s="257">
        <f t="shared" si="1168"/>
        <v>2</v>
      </c>
      <c r="B1142" s="257">
        <f t="shared" si="1169"/>
        <v>2021</v>
      </c>
      <c r="C1142" s="48">
        <f t="shared" si="1194"/>
        <v>44238</v>
      </c>
      <c r="D1142" s="149">
        <v>2.609</v>
      </c>
      <c r="E1142" s="276"/>
      <c r="F1142" s="278">
        <v>1.512</v>
      </c>
      <c r="G1142" s="277"/>
      <c r="H1142" s="286">
        <v>1.413</v>
      </c>
      <c r="I1142" s="275">
        <v>1.498</v>
      </c>
      <c r="J1142" s="276"/>
      <c r="K1142" s="278">
        <v>1.496</v>
      </c>
      <c r="L1142" s="276"/>
      <c r="M1142" s="293">
        <f t="shared" si="1284"/>
        <v>2.609</v>
      </c>
      <c r="N1142" s="293">
        <f t="shared" si="1285"/>
        <v>1.4624999999999999</v>
      </c>
      <c r="O1142" s="293">
        <f t="shared" si="1286"/>
        <v>1.498</v>
      </c>
      <c r="P1142" s="293">
        <f t="shared" si="1287"/>
        <v>1.496</v>
      </c>
      <c r="R1142" s="265">
        <f t="shared" si="1288"/>
        <v>1.766375</v>
      </c>
      <c r="S1142" s="266">
        <f t="shared" si="1289"/>
        <v>1</v>
      </c>
      <c r="T1142" s="266">
        <f t="shared" si="1290"/>
        <v>7</v>
      </c>
      <c r="AS1142" s="264">
        <f t="shared" si="1198"/>
        <v>2.609</v>
      </c>
      <c r="AT1142" s="266" t="str">
        <f t="shared" si="1199"/>
        <v>#1</v>
      </c>
    </row>
    <row r="1143" spans="1:52" ht="17.45" customHeight="1" x14ac:dyDescent="0.25">
      <c r="A1143" s="257">
        <f t="shared" si="1168"/>
        <v>2</v>
      </c>
      <c r="B1143" s="257">
        <f t="shared" si="1169"/>
        <v>2021</v>
      </c>
      <c r="C1143" s="8">
        <f t="shared" si="1194"/>
        <v>44239</v>
      </c>
      <c r="D1143" s="260"/>
      <c r="E1143" s="261">
        <v>1.216</v>
      </c>
      <c r="F1143" s="263"/>
      <c r="G1143" s="262">
        <v>0.63490000000000002</v>
      </c>
      <c r="H1143" s="285"/>
      <c r="I1143" s="260"/>
      <c r="J1143" s="261">
        <v>0.50719999999999998</v>
      </c>
      <c r="K1143" s="263"/>
      <c r="L1143" s="261">
        <v>0.71550000000000002</v>
      </c>
      <c r="M1143" s="293">
        <f t="shared" si="1284"/>
        <v>1.216</v>
      </c>
      <c r="N1143" s="293">
        <f t="shared" si="1285"/>
        <v>0.63490000000000002</v>
      </c>
      <c r="O1143" s="293">
        <f t="shared" si="1286"/>
        <v>0.50719999999999998</v>
      </c>
      <c r="P1143" s="293">
        <f t="shared" si="1287"/>
        <v>0.71550000000000002</v>
      </c>
      <c r="R1143" s="265">
        <f t="shared" si="1288"/>
        <v>0.76839999999999997</v>
      </c>
      <c r="S1143" s="266">
        <f t="shared" si="1289"/>
        <v>0</v>
      </c>
      <c r="T1143" s="266">
        <f t="shared" si="1290"/>
        <v>0</v>
      </c>
      <c r="AS1143" s="264">
        <f t="shared" si="1198"/>
        <v>1.216</v>
      </c>
      <c r="AT1143" s="266" t="str">
        <f t="shared" si="1199"/>
        <v>#1</v>
      </c>
    </row>
    <row r="1144" spans="1:52" ht="17.45" customHeight="1" x14ac:dyDescent="0.25">
      <c r="A1144" s="298">
        <f t="shared" ref="A1144:A1207" si="1291">IF(ISNUMBER(C1144),MONTH(C1144),"")</f>
        <v>2</v>
      </c>
      <c r="B1144" s="298">
        <f t="shared" ref="B1144:B1207" si="1292">IF(ISNUMBER(C1144),YEAR(C1144),"")</f>
        <v>2021</v>
      </c>
      <c r="C1144" s="435">
        <f t="shared" si="1194"/>
        <v>44240</v>
      </c>
      <c r="D1144" s="434">
        <v>0.67100000000000004</v>
      </c>
      <c r="E1144" s="436"/>
      <c r="F1144" s="437">
        <v>0.54479999999999995</v>
      </c>
      <c r="G1144" s="438"/>
      <c r="H1144" s="439"/>
      <c r="I1144" s="434">
        <v>0.53549999999999998</v>
      </c>
      <c r="J1144" s="436"/>
      <c r="K1144" s="437">
        <v>0.54430000000000001</v>
      </c>
      <c r="L1144" s="436"/>
      <c r="M1144" s="440">
        <f t="shared" si="1284"/>
        <v>0.67100000000000004</v>
      </c>
      <c r="N1144" s="440">
        <f t="shared" si="1285"/>
        <v>0.54479999999999995</v>
      </c>
      <c r="O1144" s="440">
        <f t="shared" si="1286"/>
        <v>0.53549999999999998</v>
      </c>
      <c r="P1144" s="440">
        <f t="shared" si="1287"/>
        <v>0.54430000000000001</v>
      </c>
      <c r="Q1144" s="442">
        <f t="shared" ref="Q1144:Q1145" si="1293">AVERAGE(M1144:P1144)</f>
        <v>0.57390000000000008</v>
      </c>
      <c r="R1144" s="442"/>
      <c r="S1144" s="443">
        <f>IF(Q1144&gt;=1,1,0)</f>
        <v>0</v>
      </c>
      <c r="T1144" s="443">
        <f t="shared" si="1290"/>
        <v>0</v>
      </c>
      <c r="AS1144" s="264">
        <f t="shared" si="1198"/>
        <v>0.67100000000000004</v>
      </c>
      <c r="AT1144" s="266" t="str">
        <f t="shared" si="1199"/>
        <v>#1</v>
      </c>
    </row>
    <row r="1145" spans="1:52" ht="17.45" customHeight="1" x14ac:dyDescent="0.25">
      <c r="A1145" s="298">
        <f t="shared" si="1291"/>
        <v>2</v>
      </c>
      <c r="B1145" s="298">
        <f t="shared" si="1292"/>
        <v>2021</v>
      </c>
      <c r="C1145" s="435">
        <f t="shared" si="1194"/>
        <v>44241</v>
      </c>
      <c r="D1145" s="434"/>
      <c r="E1145" s="436">
        <v>0.65359999999999996</v>
      </c>
      <c r="F1145" s="437"/>
      <c r="G1145" s="438">
        <v>0.66249999999999998</v>
      </c>
      <c r="H1145" s="439"/>
      <c r="I1145" s="434"/>
      <c r="J1145" s="436">
        <v>0.55149999999999999</v>
      </c>
      <c r="K1145" s="437"/>
      <c r="L1145" s="436">
        <v>0.60499999999999998</v>
      </c>
      <c r="M1145" s="440">
        <f t="shared" si="1284"/>
        <v>0.65359999999999996</v>
      </c>
      <c r="N1145" s="440">
        <f t="shared" si="1285"/>
        <v>0.66249999999999998</v>
      </c>
      <c r="O1145" s="440">
        <f t="shared" si="1286"/>
        <v>0.55149999999999999</v>
      </c>
      <c r="P1145" s="440">
        <f t="shared" si="1287"/>
        <v>0.60499999999999998</v>
      </c>
      <c r="Q1145" s="442">
        <f t="shared" si="1293"/>
        <v>0.61814999999999998</v>
      </c>
      <c r="R1145" s="442"/>
      <c r="S1145" s="443">
        <f>IF(Q1145&gt;=1,1,0)</f>
        <v>0</v>
      </c>
      <c r="T1145" s="443">
        <f t="shared" si="1290"/>
        <v>0</v>
      </c>
      <c r="AS1145" s="264">
        <f t="shared" si="1198"/>
        <v>0.66249999999999998</v>
      </c>
      <c r="AT1145" s="266" t="str">
        <f t="shared" si="1199"/>
        <v>#2</v>
      </c>
    </row>
    <row r="1146" spans="1:52" ht="17.45" customHeight="1" x14ac:dyDescent="0.25">
      <c r="A1146" s="257">
        <f t="shared" si="1291"/>
        <v>2</v>
      </c>
      <c r="B1146" s="257">
        <f t="shared" si="1292"/>
        <v>2021</v>
      </c>
      <c r="C1146" s="8">
        <f t="shared" si="1194"/>
        <v>44242</v>
      </c>
      <c r="D1146" s="260">
        <v>0.87090000000000001</v>
      </c>
      <c r="E1146" s="261"/>
      <c r="F1146" s="263"/>
      <c r="G1146" s="262"/>
      <c r="H1146" s="285">
        <v>0.67549999999999999</v>
      </c>
      <c r="I1146" s="260">
        <v>0.6371</v>
      </c>
      <c r="J1146" s="261"/>
      <c r="K1146" s="263">
        <v>1.04</v>
      </c>
      <c r="L1146" s="261"/>
      <c r="M1146" s="293">
        <f t="shared" si="1284"/>
        <v>0.87090000000000001</v>
      </c>
      <c r="N1146" s="293">
        <f t="shared" si="1285"/>
        <v>0.67549999999999999</v>
      </c>
      <c r="O1146" s="293">
        <f t="shared" si="1286"/>
        <v>0.6371</v>
      </c>
      <c r="P1146" s="293">
        <f t="shared" si="1287"/>
        <v>1.04</v>
      </c>
      <c r="R1146" s="265">
        <f t="shared" ref="R1146:R1147" si="1294">AVERAGE(M1146:P1146)</f>
        <v>0.80587500000000001</v>
      </c>
      <c r="S1146" s="266">
        <f t="shared" ref="S1146:S1147" si="1295">IF(R1146&gt;=1,1,0)</f>
        <v>0</v>
      </c>
      <c r="T1146" s="266">
        <f t="shared" si="1290"/>
        <v>0</v>
      </c>
      <c r="AS1146" s="264">
        <f t="shared" si="1198"/>
        <v>1.04</v>
      </c>
      <c r="AT1146" s="266" t="str">
        <f t="shared" si="1199"/>
        <v>#5</v>
      </c>
    </row>
    <row r="1147" spans="1:52" ht="17.45" customHeight="1" x14ac:dyDescent="0.25">
      <c r="A1147" s="257">
        <f t="shared" si="1291"/>
        <v>2</v>
      </c>
      <c r="B1147" s="257">
        <f t="shared" si="1292"/>
        <v>2021</v>
      </c>
      <c r="C1147" s="8">
        <f t="shared" si="1194"/>
        <v>44243</v>
      </c>
      <c r="D1147" s="260"/>
      <c r="E1147" s="261">
        <v>1.1579999999999999</v>
      </c>
      <c r="F1147" s="263"/>
      <c r="G1147" s="262">
        <v>1.1970000000000001</v>
      </c>
      <c r="H1147" s="285"/>
      <c r="I1147" s="260"/>
      <c r="J1147" s="261">
        <v>0.73650000000000004</v>
      </c>
      <c r="K1147" s="263"/>
      <c r="L1147" s="261">
        <v>0.9728</v>
      </c>
      <c r="M1147" s="293">
        <f t="shared" ref="M1147" si="1296">IFERROR(AVERAGE(D1147:E1147),"")</f>
        <v>1.1579999999999999</v>
      </c>
      <c r="N1147" s="293">
        <f t="shared" ref="N1147" si="1297">IFERROR(AVERAGE(F1147:H1147),"")</f>
        <v>1.1970000000000001</v>
      </c>
      <c r="O1147" s="293">
        <f t="shared" ref="O1147" si="1298">IFERROR(AVERAGE(I1147:J1147),"")</f>
        <v>0.73650000000000004</v>
      </c>
      <c r="P1147" s="293">
        <f t="shared" ref="P1147" si="1299">IFERROR(AVERAGE(K1147:L1147),"")</f>
        <v>0.9728</v>
      </c>
      <c r="R1147" s="265">
        <f t="shared" si="1294"/>
        <v>1.0160750000000001</v>
      </c>
      <c r="S1147" s="266">
        <f t="shared" si="1295"/>
        <v>1</v>
      </c>
      <c r="T1147" s="266">
        <f t="shared" ref="T1147" si="1300">IF(S1147=0,0,S1147+T1146)</f>
        <v>1</v>
      </c>
      <c r="AS1147" s="264">
        <f t="shared" si="1198"/>
        <v>1.1970000000000001</v>
      </c>
      <c r="AT1147" s="266" t="str">
        <f t="shared" si="1199"/>
        <v>#2</v>
      </c>
    </row>
    <row r="1148" spans="1:52" ht="17.45" customHeight="1" x14ac:dyDescent="0.25">
      <c r="A1148" s="257">
        <f t="shared" si="1291"/>
        <v>2</v>
      </c>
      <c r="B1148" s="257">
        <f t="shared" si="1292"/>
        <v>2021</v>
      </c>
      <c r="C1148" s="48">
        <f t="shared" si="1194"/>
        <v>44244</v>
      </c>
      <c r="D1148" s="275">
        <v>0.95220000000000005</v>
      </c>
      <c r="E1148" s="276"/>
      <c r="F1148" s="278">
        <v>0.86829999999999996</v>
      </c>
      <c r="G1148" s="277"/>
      <c r="H1148" s="286">
        <v>0.86829999999999996</v>
      </c>
      <c r="I1148" s="275">
        <v>0.99029999999999996</v>
      </c>
      <c r="J1148" s="276"/>
      <c r="K1148" s="278">
        <v>1.0920000000000001</v>
      </c>
      <c r="L1148" s="276"/>
      <c r="M1148" s="293">
        <f t="shared" ref="M1148:M1152" si="1301">IFERROR(AVERAGE(D1148:E1148),"")</f>
        <v>0.95220000000000005</v>
      </c>
      <c r="N1148" s="293">
        <f t="shared" ref="N1148:N1152" si="1302">IFERROR(AVERAGE(F1148:H1148),"")</f>
        <v>0.86829999999999996</v>
      </c>
      <c r="O1148" s="293">
        <f t="shared" ref="O1148:O1152" si="1303">IFERROR(AVERAGE(I1148:J1148),"")</f>
        <v>0.99029999999999996</v>
      </c>
      <c r="P1148" s="293">
        <f t="shared" ref="P1148:P1152" si="1304">IFERROR(AVERAGE(K1148:L1148),"")</f>
        <v>1.0920000000000001</v>
      </c>
      <c r="R1148" s="265">
        <f t="shared" ref="R1148:R1150" si="1305">AVERAGE(M1148:P1148)</f>
        <v>0.97570000000000001</v>
      </c>
      <c r="S1148" s="266">
        <f t="shared" ref="S1148:S1150" si="1306">IF(R1148&gt;=1,1,0)</f>
        <v>0</v>
      </c>
      <c r="T1148" s="266">
        <f t="shared" ref="T1148:T1152" si="1307">IF(S1148=0,0,S1148+T1147)</f>
        <v>0</v>
      </c>
      <c r="AS1148" s="264">
        <f t="shared" si="1198"/>
        <v>1.0920000000000001</v>
      </c>
      <c r="AT1148" s="266" t="str">
        <f t="shared" si="1199"/>
        <v>#5</v>
      </c>
    </row>
    <row r="1149" spans="1:52" ht="17.45" customHeight="1" x14ac:dyDescent="0.25">
      <c r="A1149" s="257">
        <f t="shared" si="1291"/>
        <v>2</v>
      </c>
      <c r="B1149" s="257">
        <f t="shared" si="1292"/>
        <v>2021</v>
      </c>
      <c r="C1149" s="8">
        <f t="shared" si="1194"/>
        <v>44245</v>
      </c>
      <c r="D1149" s="260"/>
      <c r="E1149" s="261">
        <v>0.95440000000000003</v>
      </c>
      <c r="F1149" s="263"/>
      <c r="G1149" s="262">
        <v>1.0960000000000001</v>
      </c>
      <c r="H1149" s="285"/>
      <c r="I1149" s="260"/>
      <c r="J1149" s="261">
        <v>1.228</v>
      </c>
      <c r="K1149" s="263"/>
      <c r="L1149" s="261">
        <v>1.17</v>
      </c>
      <c r="M1149" s="293">
        <f t="shared" si="1301"/>
        <v>0.95440000000000003</v>
      </c>
      <c r="N1149" s="293">
        <f t="shared" si="1302"/>
        <v>1.0960000000000001</v>
      </c>
      <c r="O1149" s="293">
        <f t="shared" si="1303"/>
        <v>1.228</v>
      </c>
      <c r="P1149" s="293">
        <f t="shared" si="1304"/>
        <v>1.17</v>
      </c>
      <c r="R1149" s="265">
        <f t="shared" si="1305"/>
        <v>1.1121000000000001</v>
      </c>
      <c r="S1149" s="266">
        <f t="shared" si="1306"/>
        <v>1</v>
      </c>
      <c r="T1149" s="266">
        <f t="shared" si="1307"/>
        <v>1</v>
      </c>
      <c r="AS1149" s="264">
        <f t="shared" si="1198"/>
        <v>1.228</v>
      </c>
      <c r="AT1149" s="266" t="str">
        <f t="shared" si="1199"/>
        <v>#4</v>
      </c>
    </row>
    <row r="1150" spans="1:52" ht="17.45" customHeight="1" x14ac:dyDescent="0.25">
      <c r="A1150" s="257">
        <f t="shared" si="1291"/>
        <v>2</v>
      </c>
      <c r="B1150" s="257">
        <f t="shared" si="1292"/>
        <v>2021</v>
      </c>
      <c r="C1150" s="8">
        <f t="shared" si="1194"/>
        <v>44246</v>
      </c>
      <c r="D1150" s="260">
        <v>1.2150000000000001</v>
      </c>
      <c r="E1150" s="261"/>
      <c r="F1150" s="263">
        <v>0.91710000000000003</v>
      </c>
      <c r="G1150" s="262"/>
      <c r="H1150" s="285"/>
      <c r="I1150" s="260">
        <v>1.099</v>
      </c>
      <c r="J1150" s="261"/>
      <c r="K1150" s="263">
        <v>1.2190000000000001</v>
      </c>
      <c r="L1150" s="261"/>
      <c r="M1150" s="293">
        <f t="shared" si="1301"/>
        <v>1.2150000000000001</v>
      </c>
      <c r="N1150" s="293">
        <f t="shared" si="1302"/>
        <v>0.91710000000000003</v>
      </c>
      <c r="O1150" s="293">
        <f t="shared" si="1303"/>
        <v>1.099</v>
      </c>
      <c r="P1150" s="293">
        <f t="shared" si="1304"/>
        <v>1.2190000000000001</v>
      </c>
      <c r="R1150" s="265">
        <f t="shared" si="1305"/>
        <v>1.1125250000000002</v>
      </c>
      <c r="S1150" s="266">
        <f t="shared" si="1306"/>
        <v>1</v>
      </c>
      <c r="T1150" s="266">
        <f t="shared" si="1307"/>
        <v>2</v>
      </c>
      <c r="AS1150" s="264">
        <f t="shared" si="1198"/>
        <v>1.2190000000000001</v>
      </c>
      <c r="AT1150" s="266" t="str">
        <f t="shared" si="1199"/>
        <v>#5</v>
      </c>
    </row>
    <row r="1151" spans="1:52" ht="17.45" customHeight="1" x14ac:dyDescent="0.25">
      <c r="A1151" s="257">
        <f t="shared" si="1291"/>
        <v>2</v>
      </c>
      <c r="B1151" s="257">
        <f t="shared" si="1292"/>
        <v>2021</v>
      </c>
      <c r="C1151" s="435">
        <f t="shared" si="1194"/>
        <v>44247</v>
      </c>
      <c r="D1151" s="434"/>
      <c r="E1151" s="436">
        <v>1.472</v>
      </c>
      <c r="F1151" s="437"/>
      <c r="G1151" s="438">
        <v>1.244</v>
      </c>
      <c r="H1151" s="439"/>
      <c r="I1151" s="434"/>
      <c r="J1151" s="436">
        <v>1.071</v>
      </c>
      <c r="K1151" s="437"/>
      <c r="L1151" s="436">
        <v>1.393</v>
      </c>
      <c r="M1151" s="440">
        <f t="shared" si="1301"/>
        <v>1.472</v>
      </c>
      <c r="N1151" s="440">
        <f t="shared" si="1302"/>
        <v>1.244</v>
      </c>
      <c r="O1151" s="440">
        <f t="shared" si="1303"/>
        <v>1.071</v>
      </c>
      <c r="P1151" s="440">
        <f t="shared" si="1304"/>
        <v>1.393</v>
      </c>
      <c r="Q1151" s="442">
        <f t="shared" ref="Q1151:Q1152" si="1308">AVERAGE(M1151:P1151)</f>
        <v>1.2949999999999999</v>
      </c>
      <c r="R1151" s="442"/>
      <c r="S1151" s="443">
        <f>IF(Q1151&gt;=1,1,0)</f>
        <v>1</v>
      </c>
      <c r="T1151" s="443">
        <f t="shared" si="1307"/>
        <v>3</v>
      </c>
      <c r="AS1151" s="264">
        <f t="shared" si="1198"/>
        <v>1.472</v>
      </c>
      <c r="AT1151" s="266" t="str">
        <f t="shared" si="1199"/>
        <v>#1</v>
      </c>
    </row>
    <row r="1152" spans="1:52" ht="17.45" customHeight="1" x14ac:dyDescent="0.25">
      <c r="A1152" s="257">
        <f t="shared" si="1291"/>
        <v>2</v>
      </c>
      <c r="B1152" s="257">
        <f t="shared" si="1292"/>
        <v>2021</v>
      </c>
      <c r="C1152" s="435">
        <f t="shared" si="1194"/>
        <v>44248</v>
      </c>
      <c r="D1152" s="434">
        <v>1.032</v>
      </c>
      <c r="E1152" s="436"/>
      <c r="F1152" s="437"/>
      <c r="G1152" s="438"/>
      <c r="H1152" s="439">
        <v>0.95809999999999995</v>
      </c>
      <c r="I1152" s="434">
        <v>0.83030000000000004</v>
      </c>
      <c r="J1152" s="436"/>
      <c r="K1152" s="437">
        <v>1.044</v>
      </c>
      <c r="L1152" s="436"/>
      <c r="M1152" s="440">
        <f t="shared" si="1301"/>
        <v>1.032</v>
      </c>
      <c r="N1152" s="440">
        <f t="shared" si="1302"/>
        <v>0.95809999999999995</v>
      </c>
      <c r="O1152" s="440">
        <f t="shared" si="1303"/>
        <v>0.83030000000000004</v>
      </c>
      <c r="P1152" s="440">
        <f t="shared" si="1304"/>
        <v>1.044</v>
      </c>
      <c r="Q1152" s="442">
        <f t="shared" si="1308"/>
        <v>0.96610000000000007</v>
      </c>
      <c r="R1152" s="442"/>
      <c r="S1152" s="443">
        <f>IF(Q1152&gt;=1,1,0)</f>
        <v>0</v>
      </c>
      <c r="T1152" s="443">
        <f t="shared" si="1307"/>
        <v>0</v>
      </c>
      <c r="AS1152" s="264">
        <f t="shared" si="1198"/>
        <v>1.044</v>
      </c>
      <c r="AT1152" s="266" t="str">
        <f t="shared" si="1199"/>
        <v>#5</v>
      </c>
    </row>
    <row r="1153" spans="1:46" ht="17.45" customHeight="1" x14ac:dyDescent="0.25">
      <c r="A1153" s="257">
        <f t="shared" si="1291"/>
        <v>2</v>
      </c>
      <c r="B1153" s="257">
        <f t="shared" si="1292"/>
        <v>2021</v>
      </c>
      <c r="C1153" s="8">
        <f t="shared" si="1194"/>
        <v>44249</v>
      </c>
      <c r="D1153" s="260"/>
      <c r="E1153" s="261">
        <v>1.39</v>
      </c>
      <c r="F1153" s="263"/>
      <c r="G1153" s="262">
        <v>1.0229999999999999</v>
      </c>
      <c r="H1153" s="285"/>
      <c r="I1153" s="260"/>
      <c r="J1153" s="261">
        <v>0.92169999999999996</v>
      </c>
      <c r="K1153" s="263"/>
      <c r="L1153" s="261">
        <v>1.129</v>
      </c>
      <c r="M1153" s="293">
        <f t="shared" ref="M1153" si="1309">IFERROR(AVERAGE(D1153:E1153),"")</f>
        <v>1.39</v>
      </c>
      <c r="N1153" s="293">
        <f t="shared" ref="N1153" si="1310">IFERROR(AVERAGE(F1153:H1153),"")</f>
        <v>1.0229999999999999</v>
      </c>
      <c r="O1153" s="293">
        <f t="shared" ref="O1153" si="1311">IFERROR(AVERAGE(I1153:J1153),"")</f>
        <v>0.92169999999999996</v>
      </c>
      <c r="P1153" s="293">
        <f t="shared" ref="P1153" si="1312">IFERROR(AVERAGE(K1153:L1153),"")</f>
        <v>1.129</v>
      </c>
      <c r="R1153" s="265">
        <f t="shared" ref="R1153" si="1313">AVERAGE(M1153:P1153)</f>
        <v>1.1159249999999998</v>
      </c>
      <c r="S1153" s="266">
        <f t="shared" ref="S1153" si="1314">IF(R1153&gt;=1,1,0)</f>
        <v>1</v>
      </c>
      <c r="T1153" s="266">
        <f t="shared" ref="T1153" si="1315">IF(S1153=0,0,S1153+T1152)</f>
        <v>1</v>
      </c>
      <c r="AS1153" s="264">
        <f t="shared" si="1198"/>
        <v>1.39</v>
      </c>
      <c r="AT1153" s="266" t="str">
        <f t="shared" si="1199"/>
        <v>#1</v>
      </c>
    </row>
    <row r="1154" spans="1:46" ht="17.45" customHeight="1" x14ac:dyDescent="0.25">
      <c r="A1154" s="257">
        <f t="shared" si="1291"/>
        <v>2</v>
      </c>
      <c r="B1154" s="257">
        <f t="shared" si="1292"/>
        <v>2021</v>
      </c>
      <c r="C1154" s="48">
        <f t="shared" si="1194"/>
        <v>44250</v>
      </c>
      <c r="D1154" s="275">
        <v>1.333</v>
      </c>
      <c r="E1154" s="276"/>
      <c r="F1154" s="278">
        <v>1.123</v>
      </c>
      <c r="G1154" s="277"/>
      <c r="H1154" s="286">
        <v>1.0880000000000001</v>
      </c>
      <c r="I1154" s="275">
        <v>1.2669999999999999</v>
      </c>
      <c r="J1154" s="276"/>
      <c r="K1154" s="278">
        <v>1.345</v>
      </c>
      <c r="L1154" s="276"/>
      <c r="M1154" s="293">
        <f t="shared" ref="M1154:M1155" si="1316">IFERROR(AVERAGE(D1154:E1154),"")</f>
        <v>1.333</v>
      </c>
      <c r="N1154" s="293">
        <f t="shared" ref="N1154:N1155" si="1317">IFERROR(AVERAGE(F1154:H1154),"")</f>
        <v>1.1055000000000001</v>
      </c>
      <c r="O1154" s="293">
        <f t="shared" ref="O1154:O1155" si="1318">IFERROR(AVERAGE(I1154:J1154),"")</f>
        <v>1.2669999999999999</v>
      </c>
      <c r="P1154" s="293">
        <f t="shared" ref="P1154:P1155" si="1319">IFERROR(AVERAGE(K1154:L1154),"")</f>
        <v>1.345</v>
      </c>
      <c r="R1154" s="265">
        <f t="shared" ref="R1154:R1155" si="1320">AVERAGE(M1154:P1154)</f>
        <v>1.2626250000000001</v>
      </c>
      <c r="S1154" s="266">
        <f t="shared" ref="S1154:S1155" si="1321">IF(R1154&gt;=1,1,0)</f>
        <v>1</v>
      </c>
      <c r="T1154" s="266">
        <f t="shared" ref="T1154:T1155" si="1322">IF(S1154=0,0,S1154+T1153)</f>
        <v>2</v>
      </c>
      <c r="AS1154" s="264">
        <f t="shared" si="1198"/>
        <v>1.345</v>
      </c>
      <c r="AT1154" s="266" t="str">
        <f t="shared" si="1199"/>
        <v>#5</v>
      </c>
    </row>
    <row r="1155" spans="1:46" ht="17.45" customHeight="1" x14ac:dyDescent="0.25">
      <c r="A1155" s="257">
        <f t="shared" si="1291"/>
        <v>2</v>
      </c>
      <c r="B1155" s="257">
        <f t="shared" si="1292"/>
        <v>2021</v>
      </c>
      <c r="C1155" s="8">
        <f t="shared" si="1194"/>
        <v>44251</v>
      </c>
      <c r="D1155" s="260"/>
      <c r="E1155" s="261">
        <v>1.1200000000000001</v>
      </c>
      <c r="F1155" s="263"/>
      <c r="G1155" s="262">
        <v>0.95609999999999995</v>
      </c>
      <c r="H1155" s="285"/>
      <c r="I1155" s="260"/>
      <c r="J1155" s="261">
        <v>0.95589999999999997</v>
      </c>
      <c r="K1155" s="263"/>
      <c r="L1155" s="261">
        <v>1.2350000000000001</v>
      </c>
      <c r="M1155" s="293">
        <f t="shared" si="1316"/>
        <v>1.1200000000000001</v>
      </c>
      <c r="N1155" s="293">
        <f t="shared" si="1317"/>
        <v>0.95609999999999995</v>
      </c>
      <c r="O1155" s="293">
        <f t="shared" si="1318"/>
        <v>0.95589999999999997</v>
      </c>
      <c r="P1155" s="293">
        <f t="shared" si="1319"/>
        <v>1.2350000000000001</v>
      </c>
      <c r="R1155" s="265">
        <f t="shared" si="1320"/>
        <v>1.0667500000000001</v>
      </c>
      <c r="S1155" s="266">
        <f t="shared" si="1321"/>
        <v>1</v>
      </c>
      <c r="T1155" s="266">
        <f t="shared" si="1322"/>
        <v>3</v>
      </c>
      <c r="AS1155" s="264">
        <f t="shared" si="1198"/>
        <v>1.2350000000000001</v>
      </c>
      <c r="AT1155" s="266" t="str">
        <f t="shared" si="1199"/>
        <v>#5</v>
      </c>
    </row>
    <row r="1156" spans="1:46" ht="17.45" customHeight="1" thickBot="1" x14ac:dyDescent="0.3">
      <c r="A1156" s="257">
        <f t="shared" si="1291"/>
        <v>2</v>
      </c>
      <c r="B1156" s="257">
        <f t="shared" si="1292"/>
        <v>2021</v>
      </c>
      <c r="C1156" s="8">
        <f t="shared" si="1194"/>
        <v>44252</v>
      </c>
      <c r="D1156" s="260">
        <v>1.282</v>
      </c>
      <c r="E1156" s="261"/>
      <c r="F1156" s="263">
        <v>1.103</v>
      </c>
      <c r="G1156" s="262"/>
      <c r="H1156" s="285"/>
      <c r="I1156" s="260">
        <v>1.0880000000000001</v>
      </c>
      <c r="J1156" s="261"/>
      <c r="K1156" s="263">
        <v>1.3220000000000001</v>
      </c>
      <c r="L1156" s="261"/>
      <c r="M1156" s="293">
        <f t="shared" ref="M1156:M1159" si="1323">IFERROR(AVERAGE(D1156:E1156),"")</f>
        <v>1.282</v>
      </c>
      <c r="N1156" s="293">
        <f t="shared" ref="N1156:N1159" si="1324">IFERROR(AVERAGE(F1156:H1156),"")</f>
        <v>1.103</v>
      </c>
      <c r="O1156" s="293">
        <f t="shared" ref="O1156:O1159" si="1325">IFERROR(AVERAGE(I1156:J1156),"")</f>
        <v>1.0880000000000001</v>
      </c>
      <c r="P1156" s="293">
        <f t="shared" ref="P1156:P1159" si="1326">IFERROR(AVERAGE(K1156:L1156),"")</f>
        <v>1.3220000000000001</v>
      </c>
      <c r="R1156" s="265">
        <f t="shared" ref="R1156:R1157" si="1327">AVERAGE(M1156:P1156)</f>
        <v>1.19875</v>
      </c>
      <c r="S1156" s="266">
        <f t="shared" ref="S1156:S1157" si="1328">IF(R1156&gt;=1,1,0)</f>
        <v>1</v>
      </c>
      <c r="T1156" s="266">
        <f t="shared" ref="T1156:T1159" si="1329">IF(S1156=0,0,S1156+T1155)</f>
        <v>4</v>
      </c>
      <c r="AS1156" s="264">
        <f t="shared" si="1198"/>
        <v>1.3220000000000001</v>
      </c>
      <c r="AT1156" s="266" t="str">
        <f t="shared" si="1199"/>
        <v>#5</v>
      </c>
    </row>
    <row r="1157" spans="1:46" ht="17.45" customHeight="1" thickBot="1" x14ac:dyDescent="0.3">
      <c r="A1157" s="257">
        <f t="shared" si="1291"/>
        <v>2</v>
      </c>
      <c r="B1157" s="257">
        <f t="shared" si="1292"/>
        <v>2021</v>
      </c>
      <c r="C1157" s="8">
        <f t="shared" si="1194"/>
        <v>44253</v>
      </c>
      <c r="D1157" s="260"/>
      <c r="E1157" s="261">
        <v>1.2809999999999999</v>
      </c>
      <c r="F1157" s="263"/>
      <c r="G1157" s="262">
        <v>1.53</v>
      </c>
      <c r="H1157" s="285"/>
      <c r="I1157" s="260"/>
      <c r="J1157" s="261">
        <v>1.1890000000000001</v>
      </c>
      <c r="K1157" s="263"/>
      <c r="L1157" s="261">
        <v>1.3959999999999999</v>
      </c>
      <c r="M1157" s="293">
        <f t="shared" si="1323"/>
        <v>1.2809999999999999</v>
      </c>
      <c r="N1157" s="293">
        <f t="shared" si="1324"/>
        <v>1.53</v>
      </c>
      <c r="O1157" s="293">
        <f t="shared" si="1325"/>
        <v>1.1890000000000001</v>
      </c>
      <c r="P1157" s="293">
        <f t="shared" si="1326"/>
        <v>1.3959999999999999</v>
      </c>
      <c r="R1157" s="265">
        <f t="shared" si="1327"/>
        <v>1.349</v>
      </c>
      <c r="S1157" s="266">
        <f t="shared" si="1328"/>
        <v>1</v>
      </c>
      <c r="T1157" s="266">
        <f t="shared" si="1329"/>
        <v>5</v>
      </c>
      <c r="U1157" s="313" t="s">
        <v>64</v>
      </c>
      <c r="V1157" s="299">
        <v>2021</v>
      </c>
      <c r="W1157" s="300"/>
      <c r="X1157" s="300"/>
      <c r="Y1157" s="300"/>
      <c r="AS1157" s="264">
        <f t="shared" si="1198"/>
        <v>1.53</v>
      </c>
      <c r="AT1157" s="266" t="str">
        <f t="shared" si="1199"/>
        <v>#2</v>
      </c>
    </row>
    <row r="1158" spans="1:46" ht="17.45" customHeight="1" x14ac:dyDescent="0.25">
      <c r="A1158" s="257">
        <f t="shared" si="1291"/>
        <v>2</v>
      </c>
      <c r="B1158" s="257">
        <f t="shared" si="1292"/>
        <v>2021</v>
      </c>
      <c r="C1158" s="435">
        <f t="shared" si="1194"/>
        <v>44254</v>
      </c>
      <c r="D1158" s="434">
        <v>0.84970000000000001</v>
      </c>
      <c r="E1158" s="436"/>
      <c r="F1158" s="437"/>
      <c r="G1158" s="438"/>
      <c r="H1158" s="439">
        <v>0.73209999999999997</v>
      </c>
      <c r="I1158" s="434">
        <v>0.70330000000000004</v>
      </c>
      <c r="J1158" s="436"/>
      <c r="K1158" s="437">
        <v>0.88700000000000001</v>
      </c>
      <c r="L1158" s="436"/>
      <c r="M1158" s="440">
        <f t="shared" si="1323"/>
        <v>0.84970000000000001</v>
      </c>
      <c r="N1158" s="440">
        <f t="shared" si="1324"/>
        <v>0.73209999999999997</v>
      </c>
      <c r="O1158" s="440">
        <f t="shared" si="1325"/>
        <v>0.70330000000000004</v>
      </c>
      <c r="P1158" s="440">
        <f t="shared" si="1326"/>
        <v>0.88700000000000001</v>
      </c>
      <c r="Q1158" s="442">
        <f t="shared" ref="Q1158:Q1159" si="1330">AVERAGE(M1158:P1158)</f>
        <v>0.79302499999999998</v>
      </c>
      <c r="R1158" s="442"/>
      <c r="S1158" s="443">
        <f>IF(Q1158&gt;=1,1,0)</f>
        <v>0</v>
      </c>
      <c r="T1158" s="443">
        <f t="shared" si="1329"/>
        <v>0</v>
      </c>
      <c r="U1158" s="301" t="s">
        <v>35</v>
      </c>
      <c r="V1158" s="301" t="s">
        <v>1</v>
      </c>
      <c r="W1158" s="301" t="s">
        <v>2</v>
      </c>
      <c r="X1158" s="301" t="s">
        <v>9</v>
      </c>
      <c r="Y1158" s="301" t="s">
        <v>12</v>
      </c>
      <c r="AS1158" s="264">
        <f t="shared" si="1198"/>
        <v>0.88700000000000001</v>
      </c>
      <c r="AT1158" s="266" t="str">
        <f t="shared" si="1199"/>
        <v>#5</v>
      </c>
    </row>
    <row r="1159" spans="1:46" ht="17.45" customHeight="1" x14ac:dyDescent="0.25">
      <c r="A1159" s="257">
        <f t="shared" si="1291"/>
        <v>2</v>
      </c>
      <c r="B1159" s="257">
        <f t="shared" si="1292"/>
        <v>2021</v>
      </c>
      <c r="C1159" s="435">
        <f t="shared" ref="C1159:C1222" si="1331">C1158+1</f>
        <v>44255</v>
      </c>
      <c r="D1159" s="434"/>
      <c r="E1159" s="436">
        <v>1.3520000000000001</v>
      </c>
      <c r="F1159" s="437"/>
      <c r="G1159" s="438">
        <v>1.456</v>
      </c>
      <c r="H1159" s="439"/>
      <c r="I1159" s="434"/>
      <c r="J1159" s="436">
        <v>1.175</v>
      </c>
      <c r="K1159" s="437"/>
      <c r="L1159" s="436">
        <v>1.2569999999999999</v>
      </c>
      <c r="M1159" s="440">
        <f t="shared" si="1323"/>
        <v>1.3520000000000001</v>
      </c>
      <c r="N1159" s="440">
        <f t="shared" si="1324"/>
        <v>1.456</v>
      </c>
      <c r="O1159" s="440">
        <f t="shared" si="1325"/>
        <v>1.175</v>
      </c>
      <c r="P1159" s="440">
        <f t="shared" si="1326"/>
        <v>1.2569999999999999</v>
      </c>
      <c r="Q1159" s="442">
        <f t="shared" si="1330"/>
        <v>1.3099999999999998</v>
      </c>
      <c r="R1159" s="442"/>
      <c r="S1159" s="443">
        <f>IF(Q1159&gt;=1,1,0)</f>
        <v>1</v>
      </c>
      <c r="T1159" s="443">
        <f t="shared" si="1329"/>
        <v>1</v>
      </c>
      <c r="U1159" s="302" t="s">
        <v>58</v>
      </c>
      <c r="V1159" s="303">
        <f>AVERAGE(D1132:E1159)</f>
        <v>1.2624107142857142</v>
      </c>
      <c r="W1159" s="303">
        <f>AVERAGE(F1132:H1159)</f>
        <v>1.0674406250000004</v>
      </c>
      <c r="X1159" s="303">
        <f>AVERAGE(I1132:J1159)</f>
        <v>0.99655357142857159</v>
      </c>
      <c r="Y1159" s="303">
        <f>AVERAGE(K1132:L1159)</f>
        <v>1.109057142857143</v>
      </c>
      <c r="AS1159" s="264">
        <f t="shared" si="1198"/>
        <v>1.456</v>
      </c>
      <c r="AT1159" s="266" t="str">
        <f t="shared" si="1199"/>
        <v>#2</v>
      </c>
    </row>
    <row r="1160" spans="1:46" ht="17.45" customHeight="1" x14ac:dyDescent="0.25">
      <c r="A1160" s="257">
        <f t="shared" si="1291"/>
        <v>3</v>
      </c>
      <c r="B1160" s="257">
        <f t="shared" si="1292"/>
        <v>2021</v>
      </c>
      <c r="C1160" s="48">
        <f t="shared" si="1331"/>
        <v>44256</v>
      </c>
      <c r="D1160" s="275">
        <v>1.0029999999999999</v>
      </c>
      <c r="E1160" s="276"/>
      <c r="F1160" s="278">
        <v>1.105</v>
      </c>
      <c r="G1160" s="277"/>
      <c r="H1160" s="286">
        <v>0.92769999999999997</v>
      </c>
      <c r="I1160" s="275">
        <v>0.72719999999999996</v>
      </c>
      <c r="J1160" s="276"/>
      <c r="K1160" s="278">
        <v>1.1100000000000001</v>
      </c>
      <c r="L1160" s="276"/>
      <c r="M1160" s="293">
        <f t="shared" ref="M1160:M1161" si="1332">IFERROR(AVERAGE(D1160:E1160),"")</f>
        <v>1.0029999999999999</v>
      </c>
      <c r="N1160" s="293">
        <f t="shared" ref="N1160:N1161" si="1333">IFERROR(AVERAGE(F1160:H1160),"")</f>
        <v>1.0163500000000001</v>
      </c>
      <c r="O1160" s="293">
        <f t="shared" ref="O1160:O1161" si="1334">IFERROR(AVERAGE(I1160:J1160),"")</f>
        <v>0.72719999999999996</v>
      </c>
      <c r="P1160" s="293">
        <f t="shared" ref="P1160:P1161" si="1335">IFERROR(AVERAGE(K1160:L1160),"")</f>
        <v>1.1100000000000001</v>
      </c>
      <c r="R1160" s="265">
        <f t="shared" ref="R1160:R1161" si="1336">AVERAGE(M1160:P1160)</f>
        <v>0.96413750000000009</v>
      </c>
      <c r="S1160" s="266">
        <f t="shared" ref="S1160:S1161" si="1337">IF(R1160&gt;=1,1,0)</f>
        <v>0</v>
      </c>
      <c r="T1160" s="266">
        <f t="shared" ref="T1160:T1161" si="1338">IF(S1160=0,0,S1160+T1159)</f>
        <v>0</v>
      </c>
      <c r="U1160" s="302" t="s">
        <v>59</v>
      </c>
      <c r="V1160" s="303">
        <f>MAX(D1132:E1159)</f>
        <v>2.609</v>
      </c>
      <c r="W1160" s="303">
        <f>MAX(F1132:H1159)</f>
        <v>1.7989999999999999</v>
      </c>
      <c r="X1160" s="303">
        <f>MAX(I1132:J1159)</f>
        <v>1.5589999999999999</v>
      </c>
      <c r="Y1160" s="303">
        <f>MAX(K1132:L1159)</f>
        <v>1.496</v>
      </c>
      <c r="AS1160" s="264">
        <f t="shared" si="1198"/>
        <v>1.1100000000000001</v>
      </c>
      <c r="AT1160" s="266" t="str">
        <f t="shared" si="1199"/>
        <v>#5</v>
      </c>
    </row>
    <row r="1161" spans="1:46" ht="17.45" customHeight="1" thickBot="1" x14ac:dyDescent="0.3">
      <c r="A1161" s="257">
        <f t="shared" si="1291"/>
        <v>3</v>
      </c>
      <c r="B1161" s="257">
        <f t="shared" si="1292"/>
        <v>2021</v>
      </c>
      <c r="C1161" s="8">
        <f t="shared" si="1331"/>
        <v>44257</v>
      </c>
      <c r="D1161" s="260"/>
      <c r="E1161" s="261">
        <v>0.89659999999999995</v>
      </c>
      <c r="F1161" s="263"/>
      <c r="G1161" s="262">
        <v>0.76629999999999998</v>
      </c>
      <c r="H1161" s="285"/>
      <c r="I1161" s="260"/>
      <c r="J1161" s="261">
        <v>0.80249999999999999</v>
      </c>
      <c r="K1161" s="263"/>
      <c r="L1161" s="261">
        <v>0.98219999999999996</v>
      </c>
      <c r="M1161" s="293">
        <f t="shared" si="1332"/>
        <v>0.89659999999999995</v>
      </c>
      <c r="N1161" s="293">
        <f t="shared" si="1333"/>
        <v>0.76629999999999998</v>
      </c>
      <c r="O1161" s="293">
        <f t="shared" si="1334"/>
        <v>0.80249999999999999</v>
      </c>
      <c r="P1161" s="293">
        <f t="shared" si="1335"/>
        <v>0.98219999999999996</v>
      </c>
      <c r="R1161" s="265">
        <f t="shared" si="1336"/>
        <v>0.86189999999999989</v>
      </c>
      <c r="S1161" s="266">
        <f t="shared" si="1337"/>
        <v>0</v>
      </c>
      <c r="T1161" s="266">
        <f t="shared" si="1338"/>
        <v>0</v>
      </c>
      <c r="U1161" s="304" t="s">
        <v>126</v>
      </c>
      <c r="V1161" s="305">
        <f>COUNTIF(D1132:E1159,"&gt;=2.5")</f>
        <v>1</v>
      </c>
      <c r="W1161" s="305">
        <f>COUNTIF(F1132:H1159,"&gt;=2.5")</f>
        <v>0</v>
      </c>
      <c r="X1161" s="305">
        <f>COUNTIF(I1132:J1159,"&gt;=2.5")</f>
        <v>0</v>
      </c>
      <c r="Y1161" s="305">
        <f>COUNTIF(K1132:L1159,"&gt;=2.5")</f>
        <v>0</v>
      </c>
      <c r="AS1161" s="264">
        <f t="shared" si="1198"/>
        <v>0.98219999999999996</v>
      </c>
      <c r="AT1161" s="266" t="str">
        <f t="shared" si="1199"/>
        <v>#5</v>
      </c>
    </row>
    <row r="1162" spans="1:46" ht="17.45" customHeight="1" thickBot="1" x14ac:dyDescent="0.3">
      <c r="A1162" s="257">
        <f t="shared" si="1291"/>
        <v>3</v>
      </c>
      <c r="B1162" s="257">
        <f t="shared" si="1292"/>
        <v>2021</v>
      </c>
      <c r="C1162" s="8">
        <f t="shared" si="1331"/>
        <v>44258</v>
      </c>
      <c r="D1162" s="260">
        <v>0.62809999999999999</v>
      </c>
      <c r="E1162" s="261"/>
      <c r="F1162" s="263">
        <v>0.58579999999999999</v>
      </c>
      <c r="G1162" s="262"/>
      <c r="H1162" s="285"/>
      <c r="I1162" s="260">
        <v>0.58740000000000003</v>
      </c>
      <c r="J1162" s="261"/>
      <c r="K1162" s="263">
        <v>0.72970000000000002</v>
      </c>
      <c r="L1162" s="261"/>
      <c r="M1162" s="293">
        <f t="shared" ref="M1162:M1168" si="1339">IFERROR(AVERAGE(D1162:E1162),"")</f>
        <v>0.62809999999999999</v>
      </c>
      <c r="N1162" s="293">
        <f t="shared" ref="N1162:N1168" si="1340">IFERROR(AVERAGE(F1162:H1162),"")</f>
        <v>0.58579999999999999</v>
      </c>
      <c r="O1162" s="293">
        <f t="shared" ref="O1162:O1168" si="1341">IFERROR(AVERAGE(I1162:J1162),"")</f>
        <v>0.58740000000000003</v>
      </c>
      <c r="P1162" s="293">
        <f t="shared" ref="P1162:P1168" si="1342">IFERROR(AVERAGE(K1162:L1162),"")</f>
        <v>0.72970000000000002</v>
      </c>
      <c r="R1162" s="265">
        <f t="shared" ref="R1162:R1164" si="1343">AVERAGE(M1162:P1162)</f>
        <v>0.63274999999999992</v>
      </c>
      <c r="S1162" s="266">
        <f t="shared" ref="S1162:S1164" si="1344">IF(R1162&gt;=1,1,0)</f>
        <v>0</v>
      </c>
      <c r="T1162" s="266">
        <f t="shared" ref="T1162:T1168" si="1345">IF(S1162=0,0,S1162+T1161)</f>
        <v>0</v>
      </c>
      <c r="Y1162" s="136">
        <f>AVERAGE(V1159:Y1159)</f>
        <v>1.1088655133928573</v>
      </c>
      <c r="AS1162" s="264">
        <f t="shared" si="1198"/>
        <v>0.72970000000000002</v>
      </c>
      <c r="AT1162" s="266" t="str">
        <f t="shared" si="1199"/>
        <v>#5</v>
      </c>
    </row>
    <row r="1163" spans="1:46" ht="17.45" customHeight="1" x14ac:dyDescent="0.25">
      <c r="A1163" s="257">
        <f t="shared" si="1291"/>
        <v>3</v>
      </c>
      <c r="B1163" s="257">
        <f t="shared" si="1292"/>
        <v>2021</v>
      </c>
      <c r="C1163" s="8">
        <f t="shared" si="1331"/>
        <v>44259</v>
      </c>
      <c r="D1163" s="260"/>
      <c r="E1163" s="261">
        <v>0.79749999999999999</v>
      </c>
      <c r="F1163" s="263"/>
      <c r="G1163" s="262">
        <v>0.87180000000000002</v>
      </c>
      <c r="H1163" s="285"/>
      <c r="I1163" s="260"/>
      <c r="J1163" s="261">
        <v>0.7621</v>
      </c>
      <c r="K1163" s="263"/>
      <c r="L1163" s="261">
        <v>0.89839999999999998</v>
      </c>
      <c r="M1163" s="293">
        <f t="shared" si="1339"/>
        <v>0.79749999999999999</v>
      </c>
      <c r="N1163" s="293">
        <f t="shared" si="1340"/>
        <v>0.87180000000000002</v>
      </c>
      <c r="O1163" s="293">
        <f t="shared" si="1341"/>
        <v>0.7621</v>
      </c>
      <c r="P1163" s="293">
        <f t="shared" si="1342"/>
        <v>0.89839999999999998</v>
      </c>
      <c r="R1163" s="265">
        <f t="shared" si="1343"/>
        <v>0.83245000000000002</v>
      </c>
      <c r="S1163" s="266">
        <f t="shared" si="1344"/>
        <v>0</v>
      </c>
      <c r="T1163" s="266">
        <f t="shared" si="1345"/>
        <v>0</v>
      </c>
      <c r="AS1163" s="264">
        <f t="shared" si="1198"/>
        <v>0.89839999999999998</v>
      </c>
      <c r="AT1163" s="266" t="str">
        <f t="shared" si="1199"/>
        <v>#5</v>
      </c>
    </row>
    <row r="1164" spans="1:46" ht="17.45" customHeight="1" x14ac:dyDescent="0.25">
      <c r="A1164" s="257">
        <f t="shared" si="1291"/>
        <v>3</v>
      </c>
      <c r="B1164" s="257">
        <f t="shared" si="1292"/>
        <v>2021</v>
      </c>
      <c r="C1164" s="8">
        <f t="shared" si="1331"/>
        <v>44260</v>
      </c>
      <c r="D1164" s="260">
        <v>1.1459999999999999</v>
      </c>
      <c r="E1164" s="261"/>
      <c r="F1164" s="263"/>
      <c r="G1164" s="262"/>
      <c r="H1164" s="285">
        <v>0.81940000000000002</v>
      </c>
      <c r="I1164" s="260">
        <v>0.94399999999999995</v>
      </c>
      <c r="J1164" s="261"/>
      <c r="K1164" s="263">
        <v>1.077</v>
      </c>
      <c r="L1164" s="261"/>
      <c r="M1164" s="293">
        <f t="shared" si="1339"/>
        <v>1.1459999999999999</v>
      </c>
      <c r="N1164" s="293">
        <f t="shared" si="1340"/>
        <v>0.81940000000000002</v>
      </c>
      <c r="O1164" s="293">
        <f t="shared" si="1341"/>
        <v>0.94399999999999995</v>
      </c>
      <c r="P1164" s="293">
        <f t="shared" si="1342"/>
        <v>1.077</v>
      </c>
      <c r="R1164" s="265">
        <f t="shared" si="1343"/>
        <v>0.99659999999999993</v>
      </c>
      <c r="S1164" s="266">
        <f t="shared" si="1344"/>
        <v>0</v>
      </c>
      <c r="T1164" s="266">
        <f t="shared" si="1345"/>
        <v>0</v>
      </c>
      <c r="AS1164" s="264">
        <f t="shared" si="1198"/>
        <v>1.1459999999999999</v>
      </c>
      <c r="AT1164" s="266" t="str">
        <f t="shared" si="1199"/>
        <v>#1</v>
      </c>
    </row>
    <row r="1165" spans="1:46" ht="17.45" customHeight="1" x14ac:dyDescent="0.25">
      <c r="A1165" s="257">
        <f t="shared" si="1291"/>
        <v>3</v>
      </c>
      <c r="B1165" s="257">
        <f t="shared" si="1292"/>
        <v>2021</v>
      </c>
      <c r="C1165" s="435">
        <f t="shared" si="1331"/>
        <v>44261</v>
      </c>
      <c r="D1165" s="434"/>
      <c r="E1165" s="436">
        <v>0.6542</v>
      </c>
      <c r="F1165" s="437"/>
      <c r="G1165" s="438">
        <v>0.58399999999999996</v>
      </c>
      <c r="H1165" s="439"/>
      <c r="I1165" s="434"/>
      <c r="J1165" s="436">
        <v>0.59079999999999999</v>
      </c>
      <c r="K1165" s="437"/>
      <c r="L1165" s="436">
        <v>0.70650000000000002</v>
      </c>
      <c r="M1165" s="440">
        <f t="shared" si="1339"/>
        <v>0.6542</v>
      </c>
      <c r="N1165" s="440">
        <f t="shared" si="1340"/>
        <v>0.58399999999999996</v>
      </c>
      <c r="O1165" s="440">
        <f t="shared" si="1341"/>
        <v>0.59079999999999999</v>
      </c>
      <c r="P1165" s="440">
        <f t="shared" si="1342"/>
        <v>0.70650000000000002</v>
      </c>
      <c r="Q1165" s="442">
        <f t="shared" ref="Q1165:Q1166" si="1346">AVERAGE(M1165:P1165)</f>
        <v>0.63387499999999997</v>
      </c>
      <c r="R1165" s="442"/>
      <c r="S1165" s="443">
        <f>IF(Q1165&gt;=1,1,0)</f>
        <v>0</v>
      </c>
      <c r="T1165" s="443">
        <f t="shared" si="1345"/>
        <v>0</v>
      </c>
      <c r="AS1165" s="264">
        <f t="shared" ref="AS1165:AS1228" si="1347">MAX(M1165:P1165)</f>
        <v>0.70650000000000002</v>
      </c>
      <c r="AT1165" s="266" t="str">
        <f t="shared" ref="AT1165:AT1228" si="1348">IF(M1165=AS1165,"#1",IF(N1165=AS1165,"#2",IF(O1165=AS1165,"#4",IF(P1165=AS1165,"#5"))))</f>
        <v>#5</v>
      </c>
    </row>
    <row r="1166" spans="1:46" ht="17.45" customHeight="1" x14ac:dyDescent="0.25">
      <c r="A1166" s="257">
        <f t="shared" si="1291"/>
        <v>3</v>
      </c>
      <c r="B1166" s="257">
        <f t="shared" si="1292"/>
        <v>2021</v>
      </c>
      <c r="C1166" s="48">
        <f t="shared" si="1331"/>
        <v>44262</v>
      </c>
      <c r="D1166" s="434">
        <v>0.41820000000000002</v>
      </c>
      <c r="E1166" s="436"/>
      <c r="F1166" s="437">
        <v>0.39829999999999999</v>
      </c>
      <c r="G1166" s="438"/>
      <c r="H1166" s="439">
        <v>0.2979</v>
      </c>
      <c r="I1166" s="434">
        <v>0.36630000000000001</v>
      </c>
      <c r="J1166" s="436"/>
      <c r="K1166" s="437">
        <v>0.46260000000000001</v>
      </c>
      <c r="L1166" s="436"/>
      <c r="M1166" s="440">
        <f t="shared" si="1339"/>
        <v>0.41820000000000002</v>
      </c>
      <c r="N1166" s="440">
        <f t="shared" si="1340"/>
        <v>0.34809999999999997</v>
      </c>
      <c r="O1166" s="440">
        <f t="shared" si="1341"/>
        <v>0.36630000000000001</v>
      </c>
      <c r="P1166" s="440">
        <f t="shared" si="1342"/>
        <v>0.46260000000000001</v>
      </c>
      <c r="Q1166" s="442">
        <f t="shared" si="1346"/>
        <v>0.39880000000000004</v>
      </c>
      <c r="R1166" s="442"/>
      <c r="S1166" s="443">
        <f>IF(Q1166&gt;=1,1,0)</f>
        <v>0</v>
      </c>
      <c r="T1166" s="443">
        <f t="shared" si="1345"/>
        <v>0</v>
      </c>
      <c r="AS1166" s="264">
        <f t="shared" si="1347"/>
        <v>0.46260000000000001</v>
      </c>
      <c r="AT1166" s="266" t="str">
        <f t="shared" si="1348"/>
        <v>#5</v>
      </c>
    </row>
    <row r="1167" spans="1:46" ht="17.45" customHeight="1" x14ac:dyDescent="0.25">
      <c r="A1167" s="257">
        <f t="shared" si="1291"/>
        <v>3</v>
      </c>
      <c r="B1167" s="257">
        <f t="shared" si="1292"/>
        <v>2021</v>
      </c>
      <c r="C1167" s="8">
        <f t="shared" si="1331"/>
        <v>44263</v>
      </c>
      <c r="D1167" s="260"/>
      <c r="E1167" s="261">
        <v>0.60399999999999998</v>
      </c>
      <c r="F1167" s="263"/>
      <c r="G1167" s="262">
        <v>0.58720000000000006</v>
      </c>
      <c r="H1167" s="285"/>
      <c r="I1167" s="260"/>
      <c r="J1167" s="261">
        <v>0.41160000000000002</v>
      </c>
      <c r="K1167" s="263"/>
      <c r="L1167" s="261">
        <v>0.54339999999999999</v>
      </c>
      <c r="M1167" s="293">
        <f t="shared" si="1339"/>
        <v>0.60399999999999998</v>
      </c>
      <c r="N1167" s="293">
        <f t="shared" si="1340"/>
        <v>0.58720000000000006</v>
      </c>
      <c r="O1167" s="293">
        <f t="shared" si="1341"/>
        <v>0.41160000000000002</v>
      </c>
      <c r="P1167" s="293">
        <f t="shared" si="1342"/>
        <v>0.54339999999999999</v>
      </c>
      <c r="R1167" s="265">
        <f t="shared" ref="R1167:R1171" si="1349">AVERAGE(M1167:P1167)</f>
        <v>0.53654999999999997</v>
      </c>
      <c r="S1167" s="266">
        <f t="shared" ref="S1167:S1171" si="1350">IF(R1167&gt;=1,1,0)</f>
        <v>0</v>
      </c>
      <c r="T1167" s="266">
        <f t="shared" si="1345"/>
        <v>0</v>
      </c>
      <c r="AS1167" s="264">
        <f t="shared" si="1347"/>
        <v>0.60399999999999998</v>
      </c>
      <c r="AT1167" s="266" t="str">
        <f t="shared" si="1348"/>
        <v>#1</v>
      </c>
    </row>
    <row r="1168" spans="1:46" ht="17.45" customHeight="1" x14ac:dyDescent="0.25">
      <c r="A1168" s="257">
        <f t="shared" si="1291"/>
        <v>3</v>
      </c>
      <c r="B1168" s="257">
        <f t="shared" si="1292"/>
        <v>2021</v>
      </c>
      <c r="C1168" s="8">
        <f t="shared" si="1331"/>
        <v>44264</v>
      </c>
      <c r="D1168" s="260">
        <v>1.26</v>
      </c>
      <c r="E1168" s="261"/>
      <c r="F1168" s="263">
        <v>1.1020000000000001</v>
      </c>
      <c r="G1168" s="262"/>
      <c r="H1168" s="285"/>
      <c r="I1168" s="260">
        <v>0.65069999999999995</v>
      </c>
      <c r="J1168" s="261"/>
      <c r="K1168" s="263">
        <v>1.302</v>
      </c>
      <c r="L1168" s="261"/>
      <c r="M1168" s="293">
        <f t="shared" si="1339"/>
        <v>1.26</v>
      </c>
      <c r="N1168" s="293">
        <f t="shared" si="1340"/>
        <v>1.1020000000000001</v>
      </c>
      <c r="O1168" s="293">
        <f t="shared" si="1341"/>
        <v>0.65069999999999995</v>
      </c>
      <c r="P1168" s="293">
        <f t="shared" si="1342"/>
        <v>1.302</v>
      </c>
      <c r="R1168" s="265">
        <f t="shared" si="1349"/>
        <v>1.0786750000000001</v>
      </c>
      <c r="S1168" s="266">
        <f t="shared" si="1350"/>
        <v>1</v>
      </c>
      <c r="T1168" s="266">
        <f t="shared" si="1345"/>
        <v>1</v>
      </c>
      <c r="AS1168" s="264">
        <f t="shared" si="1347"/>
        <v>1.302</v>
      </c>
      <c r="AT1168" s="266" t="str">
        <f t="shared" si="1348"/>
        <v>#5</v>
      </c>
    </row>
    <row r="1169" spans="1:46" ht="17.45" customHeight="1" x14ac:dyDescent="0.25">
      <c r="A1169" s="257">
        <f t="shared" si="1291"/>
        <v>3</v>
      </c>
      <c r="B1169" s="257">
        <f t="shared" si="1292"/>
        <v>2021</v>
      </c>
      <c r="C1169" s="8">
        <f t="shared" si="1331"/>
        <v>44265</v>
      </c>
      <c r="D1169" s="260"/>
      <c r="E1169" s="261">
        <v>0.4622</v>
      </c>
      <c r="F1169" s="263"/>
      <c r="G1169" s="262">
        <v>0.4511</v>
      </c>
      <c r="H1169" s="285"/>
      <c r="I1169" s="260"/>
      <c r="J1169" s="261">
        <v>0.2908</v>
      </c>
      <c r="K1169" s="263"/>
      <c r="L1169" s="261">
        <v>0.39560000000000001</v>
      </c>
      <c r="M1169" s="293">
        <f t="shared" ref="M1169:M1174" si="1351">IFERROR(AVERAGE(D1169:E1169),"")</f>
        <v>0.4622</v>
      </c>
      <c r="N1169" s="293">
        <f t="shared" ref="N1169:N1174" si="1352">IFERROR(AVERAGE(F1169:H1169),"")</f>
        <v>0.4511</v>
      </c>
      <c r="O1169" s="293">
        <f t="shared" ref="O1169:O1174" si="1353">IFERROR(AVERAGE(I1169:J1169),"")</f>
        <v>0.2908</v>
      </c>
      <c r="P1169" s="293">
        <f t="shared" ref="P1169:P1174" si="1354">IFERROR(AVERAGE(K1169:L1169),"")</f>
        <v>0.39560000000000001</v>
      </c>
      <c r="R1169" s="265">
        <f t="shared" si="1349"/>
        <v>0.39992499999999997</v>
      </c>
      <c r="S1169" s="266">
        <f t="shared" si="1350"/>
        <v>0</v>
      </c>
      <c r="T1169" s="266">
        <f t="shared" ref="T1169:T1174" si="1355">IF(S1169=0,0,S1169+T1168)</f>
        <v>0</v>
      </c>
      <c r="AS1169" s="264">
        <f t="shared" si="1347"/>
        <v>0.4622</v>
      </c>
      <c r="AT1169" s="266" t="str">
        <f t="shared" si="1348"/>
        <v>#1</v>
      </c>
    </row>
    <row r="1170" spans="1:46" ht="17.45" customHeight="1" x14ac:dyDescent="0.25">
      <c r="A1170" s="257">
        <f t="shared" si="1291"/>
        <v>3</v>
      </c>
      <c r="B1170" s="257">
        <f t="shared" si="1292"/>
        <v>2021</v>
      </c>
      <c r="C1170" s="8">
        <f t="shared" si="1331"/>
        <v>44266</v>
      </c>
      <c r="D1170" s="260">
        <v>0.44419999999999998</v>
      </c>
      <c r="E1170" s="261"/>
      <c r="F1170" s="263"/>
      <c r="G1170" s="262"/>
      <c r="H1170" s="285">
        <v>0.38879999999999998</v>
      </c>
      <c r="I1170" s="260">
        <v>0.32269999999999999</v>
      </c>
      <c r="J1170" s="261"/>
      <c r="K1170" s="263">
        <v>0.43480000000000002</v>
      </c>
      <c r="L1170" s="261"/>
      <c r="M1170" s="293">
        <f t="shared" si="1351"/>
        <v>0.44419999999999998</v>
      </c>
      <c r="N1170" s="293">
        <f t="shared" si="1352"/>
        <v>0.38879999999999998</v>
      </c>
      <c r="O1170" s="293">
        <f t="shared" si="1353"/>
        <v>0.32269999999999999</v>
      </c>
      <c r="P1170" s="293">
        <f t="shared" si="1354"/>
        <v>0.43480000000000002</v>
      </c>
      <c r="R1170" s="265">
        <f t="shared" si="1349"/>
        <v>0.39762500000000001</v>
      </c>
      <c r="S1170" s="266">
        <f t="shared" si="1350"/>
        <v>0</v>
      </c>
      <c r="T1170" s="266">
        <f t="shared" si="1355"/>
        <v>0</v>
      </c>
      <c r="AS1170" s="264">
        <f t="shared" si="1347"/>
        <v>0.44419999999999998</v>
      </c>
      <c r="AT1170" s="266" t="str">
        <f t="shared" si="1348"/>
        <v>#1</v>
      </c>
    </row>
    <row r="1171" spans="1:46" ht="17.45" customHeight="1" x14ac:dyDescent="0.25">
      <c r="A1171" s="257">
        <f t="shared" si="1291"/>
        <v>3</v>
      </c>
      <c r="B1171" s="257">
        <f t="shared" si="1292"/>
        <v>2021</v>
      </c>
      <c r="C1171" s="8">
        <f t="shared" si="1331"/>
        <v>44267</v>
      </c>
      <c r="D1171" s="260"/>
      <c r="E1171" s="261">
        <v>0.61250000000000004</v>
      </c>
      <c r="F1171" s="263"/>
      <c r="G1171" s="262">
        <v>0.55900000000000005</v>
      </c>
      <c r="H1171" s="285"/>
      <c r="I1171" s="260"/>
      <c r="J1171" s="261">
        <v>0.54849999999999999</v>
      </c>
      <c r="K1171" s="263"/>
      <c r="L1171" s="261">
        <v>0.61870000000000003</v>
      </c>
      <c r="M1171" s="293">
        <f t="shared" si="1351"/>
        <v>0.61250000000000004</v>
      </c>
      <c r="N1171" s="293">
        <f t="shared" si="1352"/>
        <v>0.55900000000000005</v>
      </c>
      <c r="O1171" s="293">
        <f t="shared" si="1353"/>
        <v>0.54849999999999999</v>
      </c>
      <c r="P1171" s="293">
        <f t="shared" si="1354"/>
        <v>0.61870000000000003</v>
      </c>
      <c r="R1171" s="265">
        <f t="shared" si="1349"/>
        <v>0.58467500000000006</v>
      </c>
      <c r="S1171" s="266">
        <f t="shared" si="1350"/>
        <v>0</v>
      </c>
      <c r="T1171" s="266">
        <f t="shared" si="1355"/>
        <v>0</v>
      </c>
      <c r="AS1171" s="264">
        <f t="shared" si="1347"/>
        <v>0.61870000000000003</v>
      </c>
      <c r="AT1171" s="266" t="str">
        <f t="shared" si="1348"/>
        <v>#5</v>
      </c>
    </row>
    <row r="1172" spans="1:46" ht="17.45" customHeight="1" x14ac:dyDescent="0.25">
      <c r="A1172" s="298">
        <f t="shared" si="1291"/>
        <v>3</v>
      </c>
      <c r="B1172" s="298">
        <f t="shared" si="1292"/>
        <v>2021</v>
      </c>
      <c r="C1172" s="48">
        <f t="shared" si="1331"/>
        <v>44268</v>
      </c>
      <c r="D1172" s="434">
        <v>0.50890000000000002</v>
      </c>
      <c r="E1172" s="436"/>
      <c r="F1172" s="437">
        <v>0.53310000000000002</v>
      </c>
      <c r="G1172" s="438"/>
      <c r="H1172" s="439">
        <v>0.42659999999999998</v>
      </c>
      <c r="I1172" s="434">
        <v>0.40360000000000001</v>
      </c>
      <c r="J1172" s="436"/>
      <c r="K1172" s="437">
        <v>0.57679999999999998</v>
      </c>
      <c r="L1172" s="436"/>
      <c r="M1172" s="440">
        <f t="shared" si="1351"/>
        <v>0.50890000000000002</v>
      </c>
      <c r="N1172" s="440">
        <f t="shared" si="1352"/>
        <v>0.47985</v>
      </c>
      <c r="O1172" s="440">
        <f t="shared" si="1353"/>
        <v>0.40360000000000001</v>
      </c>
      <c r="P1172" s="440">
        <f t="shared" si="1354"/>
        <v>0.57679999999999998</v>
      </c>
      <c r="Q1172" s="442">
        <f t="shared" ref="Q1172:Q1173" si="1356">AVERAGE(M1172:P1172)</f>
        <v>0.49228749999999999</v>
      </c>
      <c r="R1172" s="442"/>
      <c r="S1172" s="443">
        <f>IF(Q1172&gt;=1,1,0)</f>
        <v>0</v>
      </c>
      <c r="T1172" s="443">
        <f t="shared" si="1355"/>
        <v>0</v>
      </c>
      <c r="AS1172" s="264">
        <f t="shared" si="1347"/>
        <v>0.57679999999999998</v>
      </c>
      <c r="AT1172" s="266" t="str">
        <f t="shared" si="1348"/>
        <v>#5</v>
      </c>
    </row>
    <row r="1173" spans="1:46" ht="17.45" customHeight="1" x14ac:dyDescent="0.25">
      <c r="A1173" s="298">
        <f t="shared" si="1291"/>
        <v>3</v>
      </c>
      <c r="B1173" s="298">
        <f t="shared" si="1292"/>
        <v>2021</v>
      </c>
      <c r="C1173" s="435">
        <f t="shared" si="1331"/>
        <v>44269</v>
      </c>
      <c r="D1173" s="434"/>
      <c r="E1173" s="436">
        <v>0.45140000000000002</v>
      </c>
      <c r="F1173" s="437"/>
      <c r="G1173" s="438">
        <v>0.47910000000000003</v>
      </c>
      <c r="H1173" s="439"/>
      <c r="I1173" s="434"/>
      <c r="J1173" s="436">
        <v>0.37809999999999999</v>
      </c>
      <c r="K1173" s="437"/>
      <c r="L1173" s="436">
        <v>0.52210000000000001</v>
      </c>
      <c r="M1173" s="440">
        <f t="shared" si="1351"/>
        <v>0.45140000000000002</v>
      </c>
      <c r="N1173" s="440">
        <f t="shared" si="1352"/>
        <v>0.47910000000000003</v>
      </c>
      <c r="O1173" s="440">
        <f t="shared" si="1353"/>
        <v>0.37809999999999999</v>
      </c>
      <c r="P1173" s="440">
        <f t="shared" si="1354"/>
        <v>0.52210000000000001</v>
      </c>
      <c r="Q1173" s="442">
        <f t="shared" si="1356"/>
        <v>0.45767500000000005</v>
      </c>
      <c r="R1173" s="442"/>
      <c r="S1173" s="443">
        <f>IF(Q1173&gt;=1,1,0)</f>
        <v>0</v>
      </c>
      <c r="T1173" s="443">
        <f t="shared" si="1355"/>
        <v>0</v>
      </c>
      <c r="AS1173" s="264">
        <f t="shared" si="1347"/>
        <v>0.52210000000000001</v>
      </c>
      <c r="AT1173" s="266" t="str">
        <f t="shared" si="1348"/>
        <v>#5</v>
      </c>
    </row>
    <row r="1174" spans="1:46" ht="17.45" customHeight="1" x14ac:dyDescent="0.25">
      <c r="A1174" s="257">
        <f t="shared" si="1291"/>
        <v>3</v>
      </c>
      <c r="B1174" s="257">
        <f t="shared" si="1292"/>
        <v>2021</v>
      </c>
      <c r="C1174" s="8">
        <f t="shared" si="1331"/>
        <v>44270</v>
      </c>
      <c r="D1174" s="260">
        <v>0.66390000000000005</v>
      </c>
      <c r="E1174" s="261"/>
      <c r="F1174" s="263">
        <v>0.71679999999999999</v>
      </c>
      <c r="G1174" s="262"/>
      <c r="H1174" s="285"/>
      <c r="I1174" s="260">
        <v>0.56059999999999999</v>
      </c>
      <c r="J1174" s="261"/>
      <c r="K1174" s="263">
        <v>0.4713</v>
      </c>
      <c r="L1174" s="261"/>
      <c r="M1174" s="293">
        <f t="shared" si="1351"/>
        <v>0.66390000000000005</v>
      </c>
      <c r="N1174" s="293">
        <f t="shared" si="1352"/>
        <v>0.71679999999999999</v>
      </c>
      <c r="O1174" s="293">
        <f t="shared" si="1353"/>
        <v>0.56059999999999999</v>
      </c>
      <c r="P1174" s="293">
        <f t="shared" si="1354"/>
        <v>0.4713</v>
      </c>
      <c r="R1174" s="265">
        <f t="shared" ref="R1174" si="1357">AVERAGE(M1174:P1174)</f>
        <v>0.60314999999999996</v>
      </c>
      <c r="S1174" s="266">
        <f t="shared" ref="S1174" si="1358">IF(R1174&gt;=1,1,0)</f>
        <v>0</v>
      </c>
      <c r="T1174" s="266">
        <f t="shared" si="1355"/>
        <v>0</v>
      </c>
      <c r="AS1174" s="264">
        <f t="shared" si="1347"/>
        <v>0.71679999999999999</v>
      </c>
      <c r="AT1174" s="266" t="str">
        <f t="shared" si="1348"/>
        <v>#2</v>
      </c>
    </row>
    <row r="1175" spans="1:46" ht="17.45" customHeight="1" x14ac:dyDescent="0.25">
      <c r="A1175" s="257">
        <f t="shared" si="1291"/>
        <v>3</v>
      </c>
      <c r="B1175" s="257">
        <f t="shared" si="1292"/>
        <v>2021</v>
      </c>
      <c r="C1175" s="8">
        <f t="shared" si="1331"/>
        <v>44271</v>
      </c>
      <c r="D1175" s="260"/>
      <c r="E1175" s="261">
        <v>0.89429999999999998</v>
      </c>
      <c r="F1175" s="263"/>
      <c r="G1175" s="262">
        <v>0.53490000000000004</v>
      </c>
      <c r="H1175" s="285"/>
      <c r="I1175" s="260"/>
      <c r="J1175" s="261">
        <v>0.51629999999999998</v>
      </c>
      <c r="K1175" s="263"/>
      <c r="L1175" s="261">
        <v>0.64790000000000003</v>
      </c>
      <c r="M1175" s="293">
        <f t="shared" ref="M1175" si="1359">IFERROR(AVERAGE(D1175:E1175),"")</f>
        <v>0.89429999999999998</v>
      </c>
      <c r="N1175" s="293">
        <f t="shared" ref="N1175" si="1360">IFERROR(AVERAGE(F1175:H1175),"")</f>
        <v>0.53490000000000004</v>
      </c>
      <c r="O1175" s="293">
        <f t="shared" ref="O1175" si="1361">IFERROR(AVERAGE(I1175:J1175),"")</f>
        <v>0.51629999999999998</v>
      </c>
      <c r="P1175" s="293">
        <f t="shared" ref="P1175" si="1362">IFERROR(AVERAGE(K1175:L1175),"")</f>
        <v>0.64790000000000003</v>
      </c>
      <c r="R1175" s="265">
        <f t="shared" ref="R1175" si="1363">AVERAGE(M1175:P1175)</f>
        <v>0.64834999999999998</v>
      </c>
      <c r="S1175" s="266">
        <f t="shared" ref="S1175" si="1364">IF(R1175&gt;=1,1,0)</f>
        <v>0</v>
      </c>
      <c r="T1175" s="266">
        <f t="shared" ref="T1175" si="1365">IF(S1175=0,0,S1175+T1174)</f>
        <v>0</v>
      </c>
      <c r="AS1175" s="264">
        <f t="shared" si="1347"/>
        <v>0.89429999999999998</v>
      </c>
      <c r="AT1175" s="266" t="str">
        <f t="shared" si="1348"/>
        <v>#1</v>
      </c>
    </row>
    <row r="1176" spans="1:46" ht="17.45" customHeight="1" x14ac:dyDescent="0.25">
      <c r="A1176" s="257">
        <f t="shared" si="1291"/>
        <v>3</v>
      </c>
      <c r="B1176" s="257">
        <f t="shared" si="1292"/>
        <v>2021</v>
      </c>
      <c r="C1176" s="8">
        <f t="shared" si="1331"/>
        <v>44272</v>
      </c>
      <c r="D1176" s="260">
        <v>0.71499999999999997</v>
      </c>
      <c r="E1176" s="261"/>
      <c r="F1176" s="263"/>
      <c r="G1176" s="262"/>
      <c r="H1176" s="285">
        <v>0.74750000000000005</v>
      </c>
      <c r="I1176" s="260">
        <v>0.69010000000000005</v>
      </c>
      <c r="J1176" s="261"/>
      <c r="K1176" s="263">
        <v>0.67</v>
      </c>
      <c r="L1176" s="261"/>
      <c r="M1176" s="293">
        <f t="shared" ref="M1176:M1181" si="1366">IFERROR(AVERAGE(D1176:E1176),"")</f>
        <v>0.71499999999999997</v>
      </c>
      <c r="N1176" s="293">
        <f t="shared" ref="N1176:N1181" si="1367">IFERROR(AVERAGE(F1176:H1176),"")</f>
        <v>0.74750000000000005</v>
      </c>
      <c r="O1176" s="293">
        <f t="shared" ref="O1176:O1181" si="1368">IFERROR(AVERAGE(I1176:J1176),"")</f>
        <v>0.69010000000000005</v>
      </c>
      <c r="P1176" s="293">
        <f t="shared" ref="P1176:P1181" si="1369">IFERROR(AVERAGE(K1176:L1176),"")</f>
        <v>0.67</v>
      </c>
      <c r="R1176" s="265">
        <f t="shared" ref="R1176:R1177" si="1370">AVERAGE(M1176:P1176)</f>
        <v>0.70565</v>
      </c>
      <c r="S1176" s="266">
        <f t="shared" ref="S1176:S1177" si="1371">IF(R1176&gt;=1,1,0)</f>
        <v>0</v>
      </c>
      <c r="T1176" s="266">
        <f t="shared" ref="T1176:T1181" si="1372">IF(S1176=0,0,S1176+T1175)</f>
        <v>0</v>
      </c>
      <c r="AS1176" s="264">
        <f t="shared" si="1347"/>
        <v>0.74750000000000005</v>
      </c>
      <c r="AT1176" s="266" t="str">
        <f t="shared" si="1348"/>
        <v>#2</v>
      </c>
    </row>
    <row r="1177" spans="1:46" ht="17.45" customHeight="1" x14ac:dyDescent="0.25">
      <c r="A1177" s="257">
        <f t="shared" si="1291"/>
        <v>3</v>
      </c>
      <c r="B1177" s="257">
        <f t="shared" si="1292"/>
        <v>2021</v>
      </c>
      <c r="C1177" s="8">
        <f t="shared" si="1331"/>
        <v>44273</v>
      </c>
      <c r="D1177" s="260"/>
      <c r="E1177" s="261">
        <v>1.008</v>
      </c>
      <c r="F1177" s="263"/>
      <c r="G1177" s="262">
        <v>0.99060000000000004</v>
      </c>
      <c r="H1177" s="285"/>
      <c r="I1177" s="260"/>
      <c r="J1177" s="261">
        <v>0.98050000000000004</v>
      </c>
      <c r="K1177" s="263"/>
      <c r="L1177" s="261">
        <v>1.081</v>
      </c>
      <c r="M1177" s="293">
        <f t="shared" si="1366"/>
        <v>1.008</v>
      </c>
      <c r="N1177" s="293">
        <f t="shared" si="1367"/>
        <v>0.99060000000000004</v>
      </c>
      <c r="O1177" s="293">
        <f t="shared" si="1368"/>
        <v>0.98050000000000004</v>
      </c>
      <c r="P1177" s="293">
        <f t="shared" si="1369"/>
        <v>1.081</v>
      </c>
      <c r="R1177" s="265">
        <f t="shared" si="1370"/>
        <v>1.0150250000000001</v>
      </c>
      <c r="S1177" s="266">
        <f t="shared" si="1371"/>
        <v>1</v>
      </c>
      <c r="T1177" s="266">
        <f t="shared" si="1372"/>
        <v>1</v>
      </c>
      <c r="AS1177" s="264">
        <f t="shared" si="1347"/>
        <v>1.081</v>
      </c>
      <c r="AT1177" s="266" t="str">
        <f t="shared" si="1348"/>
        <v>#5</v>
      </c>
    </row>
    <row r="1178" spans="1:46" ht="17.45" customHeight="1" x14ac:dyDescent="0.25">
      <c r="A1178" s="257">
        <f t="shared" si="1291"/>
        <v>3</v>
      </c>
      <c r="B1178" s="257">
        <f t="shared" si="1292"/>
        <v>2021</v>
      </c>
      <c r="C1178" s="48">
        <f t="shared" si="1331"/>
        <v>44274</v>
      </c>
      <c r="D1178" s="275">
        <v>1.129</v>
      </c>
      <c r="E1178" s="276"/>
      <c r="F1178" s="278">
        <v>0.76459999999999995</v>
      </c>
      <c r="G1178" s="277"/>
      <c r="H1178" s="286">
        <v>0.78069999999999995</v>
      </c>
      <c r="I1178" s="275">
        <v>0.73870000000000002</v>
      </c>
      <c r="J1178" s="276"/>
      <c r="K1178" s="278">
        <v>0.80420000000000003</v>
      </c>
      <c r="L1178" s="276"/>
      <c r="M1178" s="293">
        <f t="shared" si="1366"/>
        <v>1.129</v>
      </c>
      <c r="N1178" s="293">
        <f t="shared" si="1367"/>
        <v>0.77264999999999995</v>
      </c>
      <c r="O1178" s="293">
        <f t="shared" si="1368"/>
        <v>0.73870000000000002</v>
      </c>
      <c r="P1178" s="293">
        <f t="shared" si="1369"/>
        <v>0.80420000000000003</v>
      </c>
      <c r="R1178" s="265">
        <f t="shared" ref="R1178" si="1373">AVERAGE(M1178:P1178)</f>
        <v>0.86113750000000011</v>
      </c>
      <c r="S1178" s="266">
        <f t="shared" ref="S1178" si="1374">IF(R1178&gt;=1,1,0)</f>
        <v>0</v>
      </c>
      <c r="T1178" s="266">
        <f t="shared" ref="T1178" si="1375">IF(S1178=0,0,S1178+T1177)</f>
        <v>0</v>
      </c>
      <c r="AS1178" s="264">
        <f t="shared" si="1347"/>
        <v>1.129</v>
      </c>
      <c r="AT1178" s="266" t="str">
        <f t="shared" si="1348"/>
        <v>#1</v>
      </c>
    </row>
    <row r="1179" spans="1:46" ht="17.45" customHeight="1" x14ac:dyDescent="0.25">
      <c r="A1179" s="257">
        <f t="shared" si="1291"/>
        <v>3</v>
      </c>
      <c r="B1179" s="257">
        <f t="shared" si="1292"/>
        <v>2021</v>
      </c>
      <c r="C1179" s="435">
        <f t="shared" si="1331"/>
        <v>44275</v>
      </c>
      <c r="D1179" s="434"/>
      <c r="E1179" s="436">
        <v>0.49249999999999999</v>
      </c>
      <c r="F1179" s="437"/>
      <c r="G1179" s="438">
        <v>0.42180000000000001</v>
      </c>
      <c r="H1179" s="439"/>
      <c r="I1179" s="434"/>
      <c r="J1179" s="436">
        <v>0.41439999999999999</v>
      </c>
      <c r="K1179" s="437"/>
      <c r="L1179" s="436">
        <v>0.56469999999999998</v>
      </c>
      <c r="M1179" s="440">
        <f t="shared" si="1366"/>
        <v>0.49249999999999999</v>
      </c>
      <c r="N1179" s="440">
        <f t="shared" si="1367"/>
        <v>0.42180000000000001</v>
      </c>
      <c r="O1179" s="440">
        <f t="shared" si="1368"/>
        <v>0.41439999999999999</v>
      </c>
      <c r="P1179" s="440">
        <f t="shared" si="1369"/>
        <v>0.56469999999999998</v>
      </c>
      <c r="Q1179" s="442">
        <f t="shared" ref="Q1179:Q1180" si="1376">AVERAGE(M1179:P1179)</f>
        <v>0.47334999999999999</v>
      </c>
      <c r="R1179" s="442"/>
      <c r="S1179" s="443">
        <f>IF(Q1179&gt;=1,1,0)</f>
        <v>0</v>
      </c>
      <c r="T1179" s="443">
        <f t="shared" si="1372"/>
        <v>0</v>
      </c>
      <c r="AS1179" s="264">
        <f t="shared" si="1347"/>
        <v>0.56469999999999998</v>
      </c>
      <c r="AT1179" s="266" t="str">
        <f t="shared" si="1348"/>
        <v>#5</v>
      </c>
    </row>
    <row r="1180" spans="1:46" ht="17.45" customHeight="1" x14ac:dyDescent="0.25">
      <c r="A1180" s="257">
        <f t="shared" si="1291"/>
        <v>3</v>
      </c>
      <c r="B1180" s="257">
        <f t="shared" si="1292"/>
        <v>2021</v>
      </c>
      <c r="C1180" s="435">
        <f t="shared" si="1331"/>
        <v>44276</v>
      </c>
      <c r="D1180" s="434">
        <v>0.69420000000000004</v>
      </c>
      <c r="E1180" s="436"/>
      <c r="F1180" s="437">
        <v>0.61280000000000001</v>
      </c>
      <c r="G1180" s="438"/>
      <c r="H1180" s="439"/>
      <c r="I1180" s="434">
        <v>0.61990000000000001</v>
      </c>
      <c r="J1180" s="436"/>
      <c r="K1180" s="437">
        <v>0.65639999999999998</v>
      </c>
      <c r="L1180" s="436"/>
      <c r="M1180" s="440">
        <f t="shared" si="1366"/>
        <v>0.69420000000000004</v>
      </c>
      <c r="N1180" s="440">
        <f t="shared" si="1367"/>
        <v>0.61280000000000001</v>
      </c>
      <c r="O1180" s="440">
        <f t="shared" si="1368"/>
        <v>0.61990000000000001</v>
      </c>
      <c r="P1180" s="440">
        <f t="shared" si="1369"/>
        <v>0.65639999999999998</v>
      </c>
      <c r="Q1180" s="442">
        <f t="shared" si="1376"/>
        <v>0.64582499999999998</v>
      </c>
      <c r="R1180" s="442"/>
      <c r="S1180" s="443">
        <f>IF(Q1180&gt;=1,1,0)</f>
        <v>0</v>
      </c>
      <c r="T1180" s="443">
        <f t="shared" si="1372"/>
        <v>0</v>
      </c>
      <c r="AS1180" s="264">
        <f t="shared" si="1347"/>
        <v>0.69420000000000004</v>
      </c>
      <c r="AT1180" s="266" t="str">
        <f t="shared" si="1348"/>
        <v>#1</v>
      </c>
    </row>
    <row r="1181" spans="1:46" ht="17.45" customHeight="1" x14ac:dyDescent="0.25">
      <c r="A1181" s="257">
        <f t="shared" si="1291"/>
        <v>3</v>
      </c>
      <c r="B1181" s="257">
        <f t="shared" si="1292"/>
        <v>2021</v>
      </c>
      <c r="C1181" s="8">
        <f t="shared" si="1331"/>
        <v>44277</v>
      </c>
      <c r="D1181" s="260"/>
      <c r="E1181" s="261">
        <v>0.75980000000000003</v>
      </c>
      <c r="F1181" s="263"/>
      <c r="G1181" s="262">
        <v>0.70109999999999995</v>
      </c>
      <c r="H1181" s="285"/>
      <c r="I1181" s="260"/>
      <c r="J1181" s="261">
        <v>0.66239999999999999</v>
      </c>
      <c r="K1181" s="263"/>
      <c r="L1181" s="261">
        <v>0.90280000000000005</v>
      </c>
      <c r="M1181" s="293">
        <f t="shared" si="1366"/>
        <v>0.75980000000000003</v>
      </c>
      <c r="N1181" s="293">
        <f t="shared" si="1367"/>
        <v>0.70109999999999995</v>
      </c>
      <c r="O1181" s="293">
        <f t="shared" si="1368"/>
        <v>0.66239999999999999</v>
      </c>
      <c r="P1181" s="293">
        <f t="shared" si="1369"/>
        <v>0.90280000000000005</v>
      </c>
      <c r="R1181" s="265">
        <f t="shared" ref="R1181" si="1377">AVERAGE(M1181:P1181)</f>
        <v>0.756525</v>
      </c>
      <c r="S1181" s="266">
        <f t="shared" ref="S1181" si="1378">IF(R1181&gt;=1,1,0)</f>
        <v>0</v>
      </c>
      <c r="T1181" s="266">
        <f t="shared" si="1372"/>
        <v>0</v>
      </c>
      <c r="AS1181" s="264">
        <f t="shared" si="1347"/>
        <v>0.90280000000000005</v>
      </c>
      <c r="AT1181" s="266" t="str">
        <f t="shared" si="1348"/>
        <v>#5</v>
      </c>
    </row>
    <row r="1182" spans="1:46" ht="17.45" customHeight="1" x14ac:dyDescent="0.25">
      <c r="A1182" s="257">
        <f t="shared" si="1291"/>
        <v>3</v>
      </c>
      <c r="B1182" s="257">
        <f t="shared" si="1292"/>
        <v>2021</v>
      </c>
      <c r="C1182" s="8">
        <f t="shared" si="1331"/>
        <v>44278</v>
      </c>
      <c r="D1182" s="260">
        <v>1.643</v>
      </c>
      <c r="E1182" s="261"/>
      <c r="F1182" s="263"/>
      <c r="G1182" s="262"/>
      <c r="H1182" s="285">
        <v>1.2</v>
      </c>
      <c r="I1182" s="260">
        <v>1.246</v>
      </c>
      <c r="J1182" s="261"/>
      <c r="K1182" s="263">
        <v>1.42</v>
      </c>
      <c r="L1182" s="261"/>
      <c r="M1182" s="293">
        <f t="shared" ref="M1182:M1191" si="1379">IFERROR(AVERAGE(D1182:E1182),"")</f>
        <v>1.643</v>
      </c>
      <c r="N1182" s="293">
        <f t="shared" ref="N1182:N1191" si="1380">IFERROR(AVERAGE(F1182:H1182),"")</f>
        <v>1.2</v>
      </c>
      <c r="O1182" s="293">
        <f t="shared" ref="O1182:O1191" si="1381">IFERROR(AVERAGE(I1182:J1182),"")</f>
        <v>1.246</v>
      </c>
      <c r="P1182" s="293">
        <f t="shared" ref="P1182:P1191" si="1382">IFERROR(AVERAGE(K1182:L1182),"")</f>
        <v>1.42</v>
      </c>
      <c r="R1182" s="265">
        <f t="shared" ref="R1182:R1185" si="1383">AVERAGE(M1182:P1182)</f>
        <v>1.3772500000000001</v>
      </c>
      <c r="S1182" s="266">
        <f t="shared" ref="S1182:S1185" si="1384">IF(R1182&gt;=1,1,0)</f>
        <v>1</v>
      </c>
      <c r="T1182" s="266">
        <f t="shared" ref="T1182:T1191" si="1385">IF(S1182=0,0,S1182+T1181)</f>
        <v>1</v>
      </c>
      <c r="AS1182" s="264">
        <f t="shared" si="1347"/>
        <v>1.643</v>
      </c>
      <c r="AT1182" s="266" t="str">
        <f t="shared" si="1348"/>
        <v>#1</v>
      </c>
    </row>
    <row r="1183" spans="1:46" ht="17.45" customHeight="1" x14ac:dyDescent="0.25">
      <c r="A1183" s="257">
        <f t="shared" si="1291"/>
        <v>3</v>
      </c>
      <c r="B1183" s="257">
        <f t="shared" si="1292"/>
        <v>2021</v>
      </c>
      <c r="C1183" s="8">
        <f t="shared" si="1331"/>
        <v>44279</v>
      </c>
      <c r="D1183" s="260"/>
      <c r="E1183" s="261">
        <v>1.3009999999999999</v>
      </c>
      <c r="F1183" s="263"/>
      <c r="G1183" s="262">
        <v>1.2450000000000001</v>
      </c>
      <c r="H1183" s="285"/>
      <c r="I1183" s="260"/>
      <c r="J1183" s="261">
        <v>1.1160000000000001</v>
      </c>
      <c r="K1183" s="263"/>
      <c r="L1183" s="261">
        <v>1.6339999999999999</v>
      </c>
      <c r="M1183" s="293">
        <f t="shared" si="1379"/>
        <v>1.3009999999999999</v>
      </c>
      <c r="N1183" s="293">
        <f t="shared" si="1380"/>
        <v>1.2450000000000001</v>
      </c>
      <c r="O1183" s="293">
        <f t="shared" si="1381"/>
        <v>1.1160000000000001</v>
      </c>
      <c r="P1183" s="293">
        <f t="shared" si="1382"/>
        <v>1.6339999999999999</v>
      </c>
      <c r="R1183" s="265">
        <f t="shared" si="1383"/>
        <v>1.3240000000000001</v>
      </c>
      <c r="S1183" s="266">
        <f t="shared" si="1384"/>
        <v>1</v>
      </c>
      <c r="T1183" s="266">
        <f t="shared" si="1385"/>
        <v>2</v>
      </c>
      <c r="AS1183" s="264">
        <f t="shared" si="1347"/>
        <v>1.6339999999999999</v>
      </c>
      <c r="AT1183" s="266" t="str">
        <f t="shared" si="1348"/>
        <v>#5</v>
      </c>
    </row>
    <row r="1184" spans="1:46" ht="17.45" customHeight="1" x14ac:dyDescent="0.25">
      <c r="A1184" s="257">
        <f t="shared" si="1291"/>
        <v>3</v>
      </c>
      <c r="B1184" s="257">
        <f t="shared" si="1292"/>
        <v>2021</v>
      </c>
      <c r="C1184" s="48">
        <f t="shared" si="1331"/>
        <v>44280</v>
      </c>
      <c r="D1184" s="275">
        <v>0.68059999999999998</v>
      </c>
      <c r="E1184" s="276"/>
      <c r="F1184" s="278">
        <v>0.64070000000000005</v>
      </c>
      <c r="G1184" s="277"/>
      <c r="H1184" s="286">
        <v>0.57989999999999997</v>
      </c>
      <c r="I1184" s="275">
        <v>0.61860000000000004</v>
      </c>
      <c r="J1184" s="276"/>
      <c r="K1184" s="278">
        <v>0.79849999999999999</v>
      </c>
      <c r="L1184" s="276"/>
      <c r="M1184" s="293">
        <f t="shared" si="1379"/>
        <v>0.68059999999999998</v>
      </c>
      <c r="N1184" s="293">
        <f t="shared" si="1380"/>
        <v>0.61030000000000006</v>
      </c>
      <c r="O1184" s="293">
        <f t="shared" si="1381"/>
        <v>0.61860000000000004</v>
      </c>
      <c r="P1184" s="293">
        <f t="shared" si="1382"/>
        <v>0.79849999999999999</v>
      </c>
      <c r="R1184" s="265">
        <f t="shared" si="1383"/>
        <v>0.67700000000000005</v>
      </c>
      <c r="S1184" s="266">
        <f t="shared" si="1384"/>
        <v>0</v>
      </c>
      <c r="T1184" s="266">
        <f t="shared" si="1385"/>
        <v>0</v>
      </c>
      <c r="AS1184" s="264">
        <f t="shared" si="1347"/>
        <v>0.79849999999999999</v>
      </c>
      <c r="AT1184" s="266" t="str">
        <f t="shared" si="1348"/>
        <v>#5</v>
      </c>
    </row>
    <row r="1185" spans="1:46" ht="17.45" customHeight="1" x14ac:dyDescent="0.25">
      <c r="A1185" s="257">
        <f t="shared" si="1291"/>
        <v>3</v>
      </c>
      <c r="B1185" s="257">
        <f t="shared" si="1292"/>
        <v>2021</v>
      </c>
      <c r="C1185" s="8">
        <f t="shared" si="1331"/>
        <v>44281</v>
      </c>
      <c r="D1185" s="260"/>
      <c r="E1185" s="261">
        <v>0.77310000000000001</v>
      </c>
      <c r="F1185" s="263"/>
      <c r="G1185" s="262">
        <v>0.99580000000000002</v>
      </c>
      <c r="H1185" s="285"/>
      <c r="I1185" s="260"/>
      <c r="J1185" s="261">
        <v>0.61929999999999996</v>
      </c>
      <c r="K1185" s="263"/>
      <c r="L1185" s="261">
        <v>0.7782</v>
      </c>
      <c r="M1185" s="293">
        <f t="shared" si="1379"/>
        <v>0.77310000000000001</v>
      </c>
      <c r="N1185" s="293">
        <f t="shared" si="1380"/>
        <v>0.99580000000000002</v>
      </c>
      <c r="O1185" s="293">
        <f t="shared" si="1381"/>
        <v>0.61929999999999996</v>
      </c>
      <c r="P1185" s="293">
        <f t="shared" si="1382"/>
        <v>0.7782</v>
      </c>
      <c r="R1185" s="265">
        <f t="shared" si="1383"/>
        <v>0.79159999999999997</v>
      </c>
      <c r="S1185" s="266">
        <f t="shared" si="1384"/>
        <v>0</v>
      </c>
      <c r="T1185" s="266">
        <f t="shared" si="1385"/>
        <v>0</v>
      </c>
      <c r="AS1185" s="264">
        <f t="shared" si="1347"/>
        <v>0.99580000000000002</v>
      </c>
      <c r="AT1185" s="266" t="str">
        <f t="shared" si="1348"/>
        <v>#2</v>
      </c>
    </row>
    <row r="1186" spans="1:46" ht="17.45" customHeight="1" x14ac:dyDescent="0.25">
      <c r="A1186" s="257">
        <f t="shared" si="1291"/>
        <v>3</v>
      </c>
      <c r="B1186" s="257">
        <f t="shared" si="1292"/>
        <v>2021</v>
      </c>
      <c r="C1186" s="435">
        <f t="shared" si="1331"/>
        <v>44282</v>
      </c>
      <c r="D1186" s="434">
        <v>0.90759999999999996</v>
      </c>
      <c r="E1186" s="436"/>
      <c r="F1186" s="437">
        <v>0.81979999999999997</v>
      </c>
      <c r="G1186" s="438"/>
      <c r="H1186" s="439"/>
      <c r="I1186" s="434">
        <v>1.125</v>
      </c>
      <c r="J1186" s="436"/>
      <c r="K1186" s="437">
        <v>0.90369999999999995</v>
      </c>
      <c r="L1186" s="436"/>
      <c r="M1186" s="440">
        <f t="shared" si="1379"/>
        <v>0.90759999999999996</v>
      </c>
      <c r="N1186" s="440">
        <f t="shared" si="1380"/>
        <v>0.81979999999999997</v>
      </c>
      <c r="O1186" s="440">
        <f t="shared" si="1381"/>
        <v>1.125</v>
      </c>
      <c r="P1186" s="440">
        <f t="shared" si="1382"/>
        <v>0.90369999999999995</v>
      </c>
      <c r="Q1186" s="442">
        <f t="shared" ref="Q1186:Q1187" si="1386">AVERAGE(M1186:P1186)</f>
        <v>0.939025</v>
      </c>
      <c r="R1186" s="442"/>
      <c r="S1186" s="443">
        <f>IF(Q1186&gt;=1,1,0)</f>
        <v>0</v>
      </c>
      <c r="T1186" s="443">
        <f t="shared" si="1385"/>
        <v>0</v>
      </c>
      <c r="AS1186" s="264">
        <f t="shared" si="1347"/>
        <v>1.125</v>
      </c>
      <c r="AT1186" s="266" t="str">
        <f t="shared" si="1348"/>
        <v>#4</v>
      </c>
    </row>
    <row r="1187" spans="1:46" ht="17.45" customHeight="1" thickBot="1" x14ac:dyDescent="0.3">
      <c r="A1187" s="257">
        <f t="shared" si="1291"/>
        <v>3</v>
      </c>
      <c r="B1187" s="257">
        <f t="shared" si="1292"/>
        <v>2021</v>
      </c>
      <c r="C1187" s="435">
        <f t="shared" si="1331"/>
        <v>44283</v>
      </c>
      <c r="D1187" s="434"/>
      <c r="E1187" s="436">
        <v>1.03</v>
      </c>
      <c r="F1187" s="437"/>
      <c r="G1187" s="438">
        <v>0.90769999999999995</v>
      </c>
      <c r="H1187" s="439"/>
      <c r="I1187" s="434"/>
      <c r="J1187" s="436">
        <v>0.79039999999999999</v>
      </c>
      <c r="K1187" s="437"/>
      <c r="L1187" s="436">
        <v>0.93079999999999996</v>
      </c>
      <c r="M1187" s="440">
        <f t="shared" si="1379"/>
        <v>1.03</v>
      </c>
      <c r="N1187" s="440">
        <f t="shared" si="1380"/>
        <v>0.90769999999999995</v>
      </c>
      <c r="O1187" s="440">
        <f t="shared" si="1381"/>
        <v>0.79039999999999999</v>
      </c>
      <c r="P1187" s="440">
        <f t="shared" si="1382"/>
        <v>0.93079999999999996</v>
      </c>
      <c r="Q1187" s="442">
        <f t="shared" si="1386"/>
        <v>0.91472500000000001</v>
      </c>
      <c r="R1187" s="442"/>
      <c r="S1187" s="443">
        <f>IF(Q1187&gt;=1,1,0)</f>
        <v>0</v>
      </c>
      <c r="T1187" s="443">
        <f t="shared" si="1385"/>
        <v>0</v>
      </c>
      <c r="AS1187" s="264">
        <f t="shared" si="1347"/>
        <v>1.03</v>
      </c>
      <c r="AT1187" s="266" t="str">
        <f t="shared" si="1348"/>
        <v>#1</v>
      </c>
    </row>
    <row r="1188" spans="1:46" ht="17.45" customHeight="1" thickBot="1" x14ac:dyDescent="0.3">
      <c r="A1188" s="257">
        <f t="shared" si="1291"/>
        <v>3</v>
      </c>
      <c r="B1188" s="257">
        <f t="shared" si="1292"/>
        <v>2021</v>
      </c>
      <c r="C1188" s="8">
        <f t="shared" si="1331"/>
        <v>44284</v>
      </c>
      <c r="D1188" s="260">
        <v>1.2050000000000001</v>
      </c>
      <c r="E1188" s="261"/>
      <c r="F1188" s="263"/>
      <c r="G1188" s="262"/>
      <c r="H1188" s="285">
        <v>0.85019999999999996</v>
      </c>
      <c r="I1188" s="260">
        <v>0.8548</v>
      </c>
      <c r="J1188" s="261"/>
      <c r="K1188" s="263">
        <v>1.137</v>
      </c>
      <c r="L1188" s="261"/>
      <c r="M1188" s="293">
        <f t="shared" si="1379"/>
        <v>1.2050000000000001</v>
      </c>
      <c r="N1188" s="293">
        <f t="shared" si="1380"/>
        <v>0.85019999999999996</v>
      </c>
      <c r="O1188" s="293">
        <f t="shared" si="1381"/>
        <v>0.8548</v>
      </c>
      <c r="P1188" s="293">
        <f t="shared" si="1382"/>
        <v>1.137</v>
      </c>
      <c r="R1188" s="265">
        <f t="shared" ref="R1188:R1192" si="1387">AVERAGE(M1188:P1188)</f>
        <v>1.0117500000000001</v>
      </c>
      <c r="S1188" s="266">
        <f t="shared" ref="S1188:S1192" si="1388">IF(R1188&gt;=1,1,0)</f>
        <v>1</v>
      </c>
      <c r="T1188" s="266">
        <f t="shared" si="1385"/>
        <v>1</v>
      </c>
      <c r="U1188" s="313" t="s">
        <v>65</v>
      </c>
      <c r="V1188" s="299">
        <v>2021</v>
      </c>
      <c r="W1188" s="300"/>
      <c r="X1188" s="300"/>
      <c r="Y1188" s="300"/>
      <c r="AS1188" s="264">
        <f t="shared" si="1347"/>
        <v>1.2050000000000001</v>
      </c>
      <c r="AT1188" s="266" t="str">
        <f t="shared" si="1348"/>
        <v>#1</v>
      </c>
    </row>
    <row r="1189" spans="1:46" ht="17.45" customHeight="1" x14ac:dyDescent="0.25">
      <c r="A1189" s="257">
        <f t="shared" si="1291"/>
        <v>3</v>
      </c>
      <c r="B1189" s="257">
        <f t="shared" si="1292"/>
        <v>2021</v>
      </c>
      <c r="C1189" s="8">
        <f t="shared" si="1331"/>
        <v>44285</v>
      </c>
      <c r="D1189" s="260"/>
      <c r="E1189" s="261">
        <v>1.181</v>
      </c>
      <c r="F1189" s="263"/>
      <c r="G1189" s="262">
        <v>0.98209999999999997</v>
      </c>
      <c r="H1189" s="285"/>
      <c r="I1189" s="260"/>
      <c r="J1189" s="261">
        <v>0.88170000000000004</v>
      </c>
      <c r="K1189" s="263"/>
      <c r="L1189" s="261">
        <v>1.3240000000000001</v>
      </c>
      <c r="M1189" s="293">
        <f t="shared" si="1379"/>
        <v>1.181</v>
      </c>
      <c r="N1189" s="293">
        <f t="shared" si="1380"/>
        <v>0.98209999999999997</v>
      </c>
      <c r="O1189" s="293">
        <f t="shared" si="1381"/>
        <v>0.88170000000000004</v>
      </c>
      <c r="P1189" s="293">
        <f t="shared" si="1382"/>
        <v>1.3240000000000001</v>
      </c>
      <c r="R1189" s="265">
        <f t="shared" si="1387"/>
        <v>1.0922000000000001</v>
      </c>
      <c r="S1189" s="266">
        <f t="shared" si="1388"/>
        <v>1</v>
      </c>
      <c r="T1189" s="266">
        <f t="shared" si="1385"/>
        <v>2</v>
      </c>
      <c r="U1189" s="301" t="s">
        <v>35</v>
      </c>
      <c r="V1189" s="301" t="s">
        <v>1</v>
      </c>
      <c r="W1189" s="301" t="s">
        <v>2</v>
      </c>
      <c r="X1189" s="301" t="s">
        <v>9</v>
      </c>
      <c r="Y1189" s="301" t="s">
        <v>12</v>
      </c>
      <c r="AS1189" s="264">
        <f t="shared" si="1347"/>
        <v>1.3240000000000001</v>
      </c>
      <c r="AT1189" s="266" t="str">
        <f t="shared" si="1348"/>
        <v>#5</v>
      </c>
    </row>
    <row r="1190" spans="1:46" ht="17.45" customHeight="1" thickBot="1" x14ac:dyDescent="0.3">
      <c r="A1190" s="257">
        <f t="shared" si="1291"/>
        <v>3</v>
      </c>
      <c r="B1190" s="257">
        <f t="shared" si="1292"/>
        <v>2021</v>
      </c>
      <c r="C1190" s="156">
        <f t="shared" si="1331"/>
        <v>44286</v>
      </c>
      <c r="D1190" s="173">
        <v>1.339</v>
      </c>
      <c r="E1190" s="174"/>
      <c r="F1190" s="175">
        <v>0.98850000000000005</v>
      </c>
      <c r="G1190" s="176"/>
      <c r="H1190" s="177">
        <v>0.96630000000000005</v>
      </c>
      <c r="I1190" s="173">
        <v>0.9234</v>
      </c>
      <c r="J1190" s="174"/>
      <c r="K1190" s="175">
        <v>1.2410000000000001</v>
      </c>
      <c r="L1190" s="174"/>
      <c r="M1190" s="293">
        <f t="shared" si="1379"/>
        <v>1.339</v>
      </c>
      <c r="N1190" s="293">
        <f t="shared" si="1380"/>
        <v>0.97740000000000005</v>
      </c>
      <c r="O1190" s="293">
        <f t="shared" si="1381"/>
        <v>0.9234</v>
      </c>
      <c r="P1190" s="293">
        <f t="shared" si="1382"/>
        <v>1.2410000000000001</v>
      </c>
      <c r="R1190" s="265">
        <f t="shared" si="1387"/>
        <v>1.1202000000000001</v>
      </c>
      <c r="S1190" s="266">
        <f t="shared" si="1388"/>
        <v>1</v>
      </c>
      <c r="T1190" s="266">
        <f t="shared" si="1385"/>
        <v>3</v>
      </c>
      <c r="U1190" s="302" t="s">
        <v>58</v>
      </c>
      <c r="V1190" s="303">
        <f>AVERAGE(D1160:E1190)</f>
        <v>0.84850967741935457</v>
      </c>
      <c r="W1190" s="303">
        <f>AVERAGE(F1160:H1190)</f>
        <v>0.73864594594594579</v>
      </c>
      <c r="X1190" s="303">
        <f>AVERAGE(I1160:J1190)</f>
        <v>0.68207741935483868</v>
      </c>
      <c r="Y1190" s="303">
        <f>AVERAGE(K1160:L1190)</f>
        <v>0.8492032258064518</v>
      </c>
      <c r="AS1190" s="264">
        <f t="shared" si="1347"/>
        <v>1.339</v>
      </c>
      <c r="AT1190" s="266" t="str">
        <f t="shared" si="1348"/>
        <v>#1</v>
      </c>
    </row>
    <row r="1191" spans="1:46" ht="17.45" customHeight="1" x14ac:dyDescent="0.25">
      <c r="A1191" s="257">
        <f t="shared" si="1291"/>
        <v>4</v>
      </c>
      <c r="B1191" s="257">
        <f t="shared" si="1292"/>
        <v>2021</v>
      </c>
      <c r="C1191" s="115">
        <f t="shared" si="1331"/>
        <v>44287</v>
      </c>
      <c r="D1191" s="122"/>
      <c r="E1191" s="124">
        <v>1.242</v>
      </c>
      <c r="F1191" s="125"/>
      <c r="G1191" s="123">
        <v>1.1259999999999999</v>
      </c>
      <c r="H1191" s="121"/>
      <c r="I1191" s="122"/>
      <c r="J1191" s="124">
        <v>1.0389999999999999</v>
      </c>
      <c r="K1191" s="125"/>
      <c r="L1191" s="124">
        <v>1.4039999999999999</v>
      </c>
      <c r="M1191" s="293">
        <f t="shared" si="1379"/>
        <v>1.242</v>
      </c>
      <c r="N1191" s="293">
        <f t="shared" si="1380"/>
        <v>1.1259999999999999</v>
      </c>
      <c r="O1191" s="293">
        <f t="shared" si="1381"/>
        <v>1.0389999999999999</v>
      </c>
      <c r="P1191" s="293">
        <f t="shared" si="1382"/>
        <v>1.4039999999999999</v>
      </c>
      <c r="R1191" s="265">
        <f t="shared" si="1387"/>
        <v>1.20275</v>
      </c>
      <c r="S1191" s="266">
        <f t="shared" si="1388"/>
        <v>1</v>
      </c>
      <c r="T1191" s="266">
        <f t="shared" si="1385"/>
        <v>4</v>
      </c>
      <c r="U1191" s="302" t="s">
        <v>59</v>
      </c>
      <c r="V1191" s="303">
        <f>MAX(D1160:E1190)</f>
        <v>1.643</v>
      </c>
      <c r="W1191" s="303">
        <f>MAX(F1160:H1190)</f>
        <v>1.2450000000000001</v>
      </c>
      <c r="X1191" s="303">
        <f>MAX(I1160:J1190)</f>
        <v>1.246</v>
      </c>
      <c r="Y1191" s="303">
        <f>MAX(K1160:L1190)</f>
        <v>1.6339999999999999</v>
      </c>
      <c r="AS1191" s="264">
        <f t="shared" si="1347"/>
        <v>1.4039999999999999</v>
      </c>
      <c r="AT1191" s="266" t="str">
        <f t="shared" si="1348"/>
        <v>#5</v>
      </c>
    </row>
    <row r="1192" spans="1:46" ht="17.45" customHeight="1" thickBot="1" x14ac:dyDescent="0.3">
      <c r="A1192" s="257">
        <f t="shared" si="1291"/>
        <v>4</v>
      </c>
      <c r="B1192" s="257">
        <f t="shared" si="1292"/>
        <v>2021</v>
      </c>
      <c r="C1192" s="8">
        <f t="shared" si="1331"/>
        <v>44288</v>
      </c>
      <c r="D1192" s="252">
        <v>0.99960000000000004</v>
      </c>
      <c r="E1192" s="253"/>
      <c r="F1192" s="255">
        <v>0.95499999999999996</v>
      </c>
      <c r="G1192" s="254"/>
      <c r="H1192" s="114"/>
      <c r="I1192" s="252">
        <v>1.026</v>
      </c>
      <c r="J1192" s="253"/>
      <c r="K1192" s="255">
        <v>1.1619999999999999</v>
      </c>
      <c r="L1192" s="253"/>
      <c r="M1192" s="293">
        <f t="shared" ref="M1192:M1195" si="1389">IFERROR(AVERAGE(D1192:E1192),"")</f>
        <v>0.99960000000000004</v>
      </c>
      <c r="N1192" s="293">
        <f t="shared" ref="N1192:N1195" si="1390">IFERROR(AVERAGE(F1192:H1192),"")</f>
        <v>0.95499999999999996</v>
      </c>
      <c r="O1192" s="293">
        <f t="shared" ref="O1192:O1195" si="1391">IFERROR(AVERAGE(I1192:J1192),"")</f>
        <v>1.026</v>
      </c>
      <c r="P1192" s="293">
        <f t="shared" ref="P1192:P1195" si="1392">IFERROR(AVERAGE(K1192:L1192),"")</f>
        <v>1.1619999999999999</v>
      </c>
      <c r="R1192" s="265">
        <f t="shared" si="1387"/>
        <v>1.03565</v>
      </c>
      <c r="S1192" s="266">
        <f t="shared" si="1388"/>
        <v>1</v>
      </c>
      <c r="T1192" s="266">
        <f t="shared" ref="T1192:T1198" si="1393">IF(S1192=0,0,S1192+T1191)</f>
        <v>5</v>
      </c>
      <c r="U1192" s="304" t="s">
        <v>126</v>
      </c>
      <c r="V1192" s="305">
        <f>COUNTIF(D1160:E1190,"&gt;=2.5")</f>
        <v>0</v>
      </c>
      <c r="W1192" s="305">
        <f>COUNTIF(F1160:H1190,"&gt;=2.5")</f>
        <v>0</v>
      </c>
      <c r="X1192" s="305">
        <f>COUNTIF(I1160:J1190,"&gt;=2.5")</f>
        <v>0</v>
      </c>
      <c r="Y1192" s="305">
        <f>COUNTIF(K1160:L1190,"&gt;=2.5")</f>
        <v>0</v>
      </c>
      <c r="AS1192" s="264">
        <f t="shared" si="1347"/>
        <v>1.1619999999999999</v>
      </c>
      <c r="AT1192" s="266" t="str">
        <f t="shared" si="1348"/>
        <v>#5</v>
      </c>
    </row>
    <row r="1193" spans="1:46" ht="17.45" customHeight="1" thickBot="1" x14ac:dyDescent="0.3">
      <c r="A1193" s="257">
        <f t="shared" si="1291"/>
        <v>4</v>
      </c>
      <c r="B1193" s="257">
        <f t="shared" si="1292"/>
        <v>2021</v>
      </c>
      <c r="C1193" s="435">
        <f t="shared" si="1331"/>
        <v>44289</v>
      </c>
      <c r="D1193" s="448"/>
      <c r="E1193" s="512">
        <v>2.93</v>
      </c>
      <c r="F1193" s="451"/>
      <c r="G1193" s="513">
        <v>3.0049999999999999</v>
      </c>
      <c r="H1193" s="452"/>
      <c r="I1193" s="448"/>
      <c r="J1193" s="512">
        <v>2.6269999999999998</v>
      </c>
      <c r="K1193" s="451"/>
      <c r="L1193" s="512">
        <v>2.8660000000000001</v>
      </c>
      <c r="M1193" s="440">
        <f t="shared" si="1389"/>
        <v>2.93</v>
      </c>
      <c r="N1193" s="440">
        <f t="shared" si="1390"/>
        <v>3.0049999999999999</v>
      </c>
      <c r="O1193" s="440">
        <f t="shared" si="1391"/>
        <v>2.6269999999999998</v>
      </c>
      <c r="P1193" s="440">
        <f t="shared" si="1392"/>
        <v>2.8660000000000001</v>
      </c>
      <c r="Q1193" s="442">
        <f t="shared" ref="Q1193:Q1194" si="1394">AVERAGE(M1193:P1193)</f>
        <v>2.8570000000000002</v>
      </c>
      <c r="R1193" s="442"/>
      <c r="S1193" s="443">
        <f>IF(Q1193&gt;=1,1,0)</f>
        <v>1</v>
      </c>
      <c r="T1193" s="443">
        <f t="shared" si="1393"/>
        <v>6</v>
      </c>
      <c r="U1193" s="336" t="s">
        <v>125</v>
      </c>
      <c r="Y1193" s="136">
        <f>AVERAGE(V1190:Y1190)</f>
        <v>0.77960906713164779</v>
      </c>
      <c r="AS1193" s="264">
        <f t="shared" si="1347"/>
        <v>3.0049999999999999</v>
      </c>
      <c r="AT1193" s="266" t="str">
        <f t="shared" si="1348"/>
        <v>#2</v>
      </c>
    </row>
    <row r="1194" spans="1:46" ht="17.45" customHeight="1" x14ac:dyDescent="0.25">
      <c r="A1194" s="257">
        <f t="shared" si="1291"/>
        <v>4</v>
      </c>
      <c r="B1194" s="257">
        <f t="shared" si="1292"/>
        <v>2021</v>
      </c>
      <c r="C1194" s="435">
        <f t="shared" si="1331"/>
        <v>44290</v>
      </c>
      <c r="D1194" s="448">
        <v>1.694</v>
      </c>
      <c r="E1194" s="449"/>
      <c r="F1194" s="451"/>
      <c r="G1194" s="450"/>
      <c r="H1194" s="452">
        <v>1.659</v>
      </c>
      <c r="I1194" s="448">
        <v>1.5580000000000001</v>
      </c>
      <c r="J1194" s="449"/>
      <c r="K1194" s="451">
        <v>1.5149999999999999</v>
      </c>
      <c r="L1194" s="449"/>
      <c r="M1194" s="440">
        <f t="shared" si="1389"/>
        <v>1.694</v>
      </c>
      <c r="N1194" s="440">
        <f t="shared" si="1390"/>
        <v>1.659</v>
      </c>
      <c r="O1194" s="440">
        <f t="shared" si="1391"/>
        <v>1.5580000000000001</v>
      </c>
      <c r="P1194" s="440">
        <f t="shared" si="1392"/>
        <v>1.5149999999999999</v>
      </c>
      <c r="Q1194" s="442">
        <f t="shared" si="1394"/>
        <v>1.6064999999999998</v>
      </c>
      <c r="R1194" s="442"/>
      <c r="S1194" s="443">
        <f>IF(Q1194&gt;=1,1,0)</f>
        <v>1</v>
      </c>
      <c r="T1194" s="443">
        <f t="shared" si="1393"/>
        <v>7</v>
      </c>
      <c r="AS1194" s="264">
        <f t="shared" si="1347"/>
        <v>1.694</v>
      </c>
      <c r="AT1194" s="266" t="str">
        <f t="shared" si="1348"/>
        <v>#1</v>
      </c>
    </row>
    <row r="1195" spans="1:46" ht="17.45" customHeight="1" x14ac:dyDescent="0.25">
      <c r="A1195" s="257">
        <f t="shared" si="1291"/>
        <v>4</v>
      </c>
      <c r="B1195" s="257">
        <f t="shared" si="1292"/>
        <v>2021</v>
      </c>
      <c r="C1195" s="8">
        <f t="shared" si="1331"/>
        <v>44291</v>
      </c>
      <c r="D1195" s="260"/>
      <c r="E1195" s="261">
        <v>1.637</v>
      </c>
      <c r="F1195" s="263"/>
      <c r="G1195" s="262">
        <v>1.32</v>
      </c>
      <c r="H1195" s="285"/>
      <c r="I1195" s="260"/>
      <c r="J1195" s="261">
        <v>0.72440000000000004</v>
      </c>
      <c r="K1195" s="263"/>
      <c r="L1195" s="261">
        <v>1.05</v>
      </c>
      <c r="M1195" s="293">
        <f t="shared" si="1389"/>
        <v>1.637</v>
      </c>
      <c r="N1195" s="293">
        <f t="shared" si="1390"/>
        <v>1.32</v>
      </c>
      <c r="O1195" s="293">
        <f t="shared" si="1391"/>
        <v>0.72440000000000004</v>
      </c>
      <c r="P1195" s="293">
        <f t="shared" si="1392"/>
        <v>1.05</v>
      </c>
      <c r="R1195" s="265">
        <f t="shared" ref="R1195:R1199" si="1395">AVERAGE(M1195:P1195)</f>
        <v>1.18285</v>
      </c>
      <c r="S1195" s="266">
        <f t="shared" ref="S1195:S1199" si="1396">IF(R1195&gt;=1,1,0)</f>
        <v>1</v>
      </c>
      <c r="T1195" s="266">
        <f t="shared" si="1393"/>
        <v>8</v>
      </c>
      <c r="AS1195" s="264">
        <f t="shared" si="1347"/>
        <v>1.637</v>
      </c>
      <c r="AT1195" s="266" t="str">
        <f t="shared" si="1348"/>
        <v>#1</v>
      </c>
    </row>
    <row r="1196" spans="1:46" ht="17.45" customHeight="1" x14ac:dyDescent="0.25">
      <c r="A1196" s="257">
        <f t="shared" si="1291"/>
        <v>4</v>
      </c>
      <c r="B1196" s="257">
        <f t="shared" si="1292"/>
        <v>2021</v>
      </c>
      <c r="C1196" s="48">
        <f t="shared" si="1331"/>
        <v>44292</v>
      </c>
      <c r="D1196" s="275">
        <v>0.93100000000000005</v>
      </c>
      <c r="E1196" s="276"/>
      <c r="F1196" s="278">
        <v>1.101</v>
      </c>
      <c r="G1196" s="277"/>
      <c r="H1196" s="286">
        <v>1.147</v>
      </c>
      <c r="I1196" s="275">
        <v>0.80289999999999995</v>
      </c>
      <c r="J1196" s="276"/>
      <c r="K1196" s="278">
        <v>1.1279999999999999</v>
      </c>
      <c r="L1196" s="276"/>
      <c r="M1196" s="293">
        <f t="shared" ref="M1196:M1202" si="1397">IFERROR(AVERAGE(D1196:E1196),"")</f>
        <v>0.93100000000000005</v>
      </c>
      <c r="N1196" s="293">
        <f t="shared" ref="N1196:N1202" si="1398">IFERROR(AVERAGE(F1196:H1196),"")</f>
        <v>1.1240000000000001</v>
      </c>
      <c r="O1196" s="293">
        <f t="shared" ref="O1196:O1202" si="1399">IFERROR(AVERAGE(I1196:J1196),"")</f>
        <v>0.80289999999999995</v>
      </c>
      <c r="P1196" s="293">
        <f t="shared" ref="P1196:P1202" si="1400">IFERROR(AVERAGE(K1196:L1196),"")</f>
        <v>1.1279999999999999</v>
      </c>
      <c r="R1196" s="265">
        <f t="shared" si="1395"/>
        <v>0.996475</v>
      </c>
      <c r="S1196" s="266">
        <f t="shared" si="1396"/>
        <v>0</v>
      </c>
      <c r="T1196" s="266">
        <f t="shared" si="1393"/>
        <v>0</v>
      </c>
      <c r="AS1196" s="264">
        <f t="shared" si="1347"/>
        <v>1.1279999999999999</v>
      </c>
      <c r="AT1196" s="266" t="str">
        <f t="shared" si="1348"/>
        <v>#5</v>
      </c>
    </row>
    <row r="1197" spans="1:46" ht="17.45" customHeight="1" x14ac:dyDescent="0.25">
      <c r="A1197" s="257">
        <f t="shared" si="1291"/>
        <v>4</v>
      </c>
      <c r="B1197" s="257">
        <f t="shared" si="1292"/>
        <v>2021</v>
      </c>
      <c r="C1197" s="8">
        <f t="shared" si="1331"/>
        <v>44293</v>
      </c>
      <c r="D1197" s="260"/>
      <c r="E1197" s="261">
        <v>1.19</v>
      </c>
      <c r="F1197" s="263"/>
      <c r="G1197" s="262">
        <v>1.0389999999999999</v>
      </c>
      <c r="H1197" s="285"/>
      <c r="I1197" s="260"/>
      <c r="J1197" s="261">
        <v>1.0549999999999999</v>
      </c>
      <c r="K1197" s="263"/>
      <c r="L1197" s="261">
        <v>1.319</v>
      </c>
      <c r="M1197" s="293">
        <f t="shared" si="1397"/>
        <v>1.19</v>
      </c>
      <c r="N1197" s="293">
        <f t="shared" si="1398"/>
        <v>1.0389999999999999</v>
      </c>
      <c r="O1197" s="293">
        <f t="shared" si="1399"/>
        <v>1.0549999999999999</v>
      </c>
      <c r="P1197" s="293">
        <f t="shared" si="1400"/>
        <v>1.319</v>
      </c>
      <c r="R1197" s="265">
        <f t="shared" si="1395"/>
        <v>1.1507499999999999</v>
      </c>
      <c r="S1197" s="266">
        <f t="shared" si="1396"/>
        <v>1</v>
      </c>
      <c r="T1197" s="266">
        <f t="shared" si="1393"/>
        <v>1</v>
      </c>
      <c r="AS1197" s="264">
        <f t="shared" si="1347"/>
        <v>1.319</v>
      </c>
      <c r="AT1197" s="266" t="str">
        <f t="shared" si="1348"/>
        <v>#5</v>
      </c>
    </row>
    <row r="1198" spans="1:46" ht="17.45" customHeight="1" x14ac:dyDescent="0.25">
      <c r="A1198" s="257">
        <f t="shared" si="1291"/>
        <v>4</v>
      </c>
      <c r="B1198" s="257">
        <f t="shared" si="1292"/>
        <v>2021</v>
      </c>
      <c r="C1198" s="8">
        <f t="shared" si="1331"/>
        <v>44294</v>
      </c>
      <c r="D1198" s="260">
        <v>0.82240000000000002</v>
      </c>
      <c r="E1198" s="261"/>
      <c r="F1198" s="263">
        <v>0.70330000000000004</v>
      </c>
      <c r="G1198" s="262"/>
      <c r="H1198" s="285"/>
      <c r="I1198" s="260">
        <v>0.79079999999999995</v>
      </c>
      <c r="J1198" s="261"/>
      <c r="K1198" s="263">
        <v>0.876</v>
      </c>
      <c r="L1198" s="261"/>
      <c r="M1198" s="293">
        <f t="shared" si="1397"/>
        <v>0.82240000000000002</v>
      </c>
      <c r="N1198" s="293">
        <f t="shared" si="1398"/>
        <v>0.70330000000000004</v>
      </c>
      <c r="O1198" s="293">
        <f t="shared" si="1399"/>
        <v>0.79079999999999995</v>
      </c>
      <c r="P1198" s="293">
        <f t="shared" si="1400"/>
        <v>0.876</v>
      </c>
      <c r="R1198" s="265">
        <f t="shared" si="1395"/>
        <v>0.79812499999999997</v>
      </c>
      <c r="S1198" s="266">
        <f t="shared" si="1396"/>
        <v>0</v>
      </c>
      <c r="T1198" s="266">
        <f t="shared" si="1393"/>
        <v>0</v>
      </c>
      <c r="AS1198" s="264">
        <f t="shared" si="1347"/>
        <v>0.876</v>
      </c>
      <c r="AT1198" s="266" t="str">
        <f t="shared" si="1348"/>
        <v>#5</v>
      </c>
    </row>
    <row r="1199" spans="1:46" ht="17.45" customHeight="1" x14ac:dyDescent="0.25">
      <c r="A1199" s="257">
        <f t="shared" si="1291"/>
        <v>4</v>
      </c>
      <c r="B1199" s="257">
        <f t="shared" si="1292"/>
        <v>2021</v>
      </c>
      <c r="C1199" s="8">
        <f t="shared" si="1331"/>
        <v>44295</v>
      </c>
      <c r="D1199" s="260"/>
      <c r="E1199" s="261">
        <v>1.0620000000000001</v>
      </c>
      <c r="F1199" s="263"/>
      <c r="G1199" s="262">
        <v>1.01</v>
      </c>
      <c r="H1199" s="285"/>
      <c r="I1199" s="260"/>
      <c r="J1199" s="261">
        <v>0.94320000000000004</v>
      </c>
      <c r="K1199" s="263"/>
      <c r="L1199" s="261">
        <v>1.171</v>
      </c>
      <c r="M1199" s="293">
        <f t="shared" si="1397"/>
        <v>1.0620000000000001</v>
      </c>
      <c r="N1199" s="293">
        <f t="shared" si="1398"/>
        <v>1.01</v>
      </c>
      <c r="O1199" s="293">
        <f t="shared" si="1399"/>
        <v>0.94320000000000004</v>
      </c>
      <c r="P1199" s="293">
        <f t="shared" si="1400"/>
        <v>1.171</v>
      </c>
      <c r="R1199" s="265">
        <f t="shared" si="1395"/>
        <v>1.0465500000000001</v>
      </c>
      <c r="S1199" s="266">
        <f t="shared" si="1396"/>
        <v>1</v>
      </c>
      <c r="T1199" s="266">
        <f t="shared" ref="T1199:T1203" si="1401">IF(S1199=0,0,S1199+T1198)</f>
        <v>1</v>
      </c>
      <c r="AS1199" s="264">
        <f t="shared" si="1347"/>
        <v>1.171</v>
      </c>
      <c r="AT1199" s="266" t="str">
        <f t="shared" si="1348"/>
        <v>#5</v>
      </c>
    </row>
    <row r="1200" spans="1:46" ht="17.45" customHeight="1" x14ac:dyDescent="0.25">
      <c r="A1200" s="298">
        <f t="shared" si="1291"/>
        <v>4</v>
      </c>
      <c r="B1200" s="298">
        <f t="shared" si="1292"/>
        <v>2021</v>
      </c>
      <c r="C1200" s="435">
        <f t="shared" si="1331"/>
        <v>44296</v>
      </c>
      <c r="D1200" s="434">
        <v>1.3360000000000001</v>
      </c>
      <c r="E1200" s="436"/>
      <c r="F1200" s="437"/>
      <c r="G1200" s="438"/>
      <c r="H1200" s="439">
        <v>0.75660000000000005</v>
      </c>
      <c r="I1200" s="434">
        <v>0.80279999999999996</v>
      </c>
      <c r="J1200" s="436"/>
      <c r="K1200" s="437">
        <v>1.1639999999999999</v>
      </c>
      <c r="L1200" s="436"/>
      <c r="M1200" s="440">
        <f t="shared" si="1397"/>
        <v>1.3360000000000001</v>
      </c>
      <c r="N1200" s="440">
        <f t="shared" si="1398"/>
        <v>0.75660000000000005</v>
      </c>
      <c r="O1200" s="440">
        <f t="shared" si="1399"/>
        <v>0.80279999999999996</v>
      </c>
      <c r="P1200" s="440">
        <f t="shared" si="1400"/>
        <v>1.1639999999999999</v>
      </c>
      <c r="Q1200" s="442">
        <f t="shared" ref="Q1200:Q1201" si="1402">AVERAGE(M1200:P1200)</f>
        <v>1.01485</v>
      </c>
      <c r="R1200" s="442"/>
      <c r="S1200" s="443">
        <f>IF(Q1200&gt;=1,1,0)</f>
        <v>1</v>
      </c>
      <c r="T1200" s="443">
        <f t="shared" si="1401"/>
        <v>2</v>
      </c>
      <c r="AS1200" s="264">
        <f t="shared" si="1347"/>
        <v>1.3360000000000001</v>
      </c>
      <c r="AT1200" s="266" t="str">
        <f t="shared" si="1348"/>
        <v>#1</v>
      </c>
    </row>
    <row r="1201" spans="1:46" ht="17.45" customHeight="1" x14ac:dyDescent="0.25">
      <c r="A1201" s="298">
        <f t="shared" si="1291"/>
        <v>4</v>
      </c>
      <c r="B1201" s="298">
        <f t="shared" si="1292"/>
        <v>2021</v>
      </c>
      <c r="C1201" s="435">
        <f t="shared" si="1331"/>
        <v>44297</v>
      </c>
      <c r="D1201" s="434"/>
      <c r="E1201" s="436">
        <v>1.3959999999999999</v>
      </c>
      <c r="F1201" s="437"/>
      <c r="G1201" s="438">
        <v>1.163</v>
      </c>
      <c r="H1201" s="439"/>
      <c r="I1201" s="434"/>
      <c r="J1201" s="436">
        <v>1.0529999999999999</v>
      </c>
      <c r="K1201" s="437"/>
      <c r="L1201" s="436">
        <v>1.4770000000000001</v>
      </c>
      <c r="M1201" s="440">
        <f t="shared" si="1397"/>
        <v>1.3959999999999999</v>
      </c>
      <c r="N1201" s="440">
        <f t="shared" si="1398"/>
        <v>1.163</v>
      </c>
      <c r="O1201" s="440">
        <f t="shared" si="1399"/>
        <v>1.0529999999999999</v>
      </c>
      <c r="P1201" s="440">
        <f t="shared" si="1400"/>
        <v>1.4770000000000001</v>
      </c>
      <c r="Q1201" s="442">
        <f t="shared" si="1402"/>
        <v>1.2722500000000001</v>
      </c>
      <c r="R1201" s="442"/>
      <c r="S1201" s="443">
        <f>IF(Q1201&gt;=1,1,0)</f>
        <v>1</v>
      </c>
      <c r="T1201" s="443">
        <f t="shared" si="1401"/>
        <v>3</v>
      </c>
      <c r="AS1201" s="264">
        <f t="shared" si="1347"/>
        <v>1.4770000000000001</v>
      </c>
      <c r="AT1201" s="266" t="str">
        <f t="shared" si="1348"/>
        <v>#5</v>
      </c>
    </row>
    <row r="1202" spans="1:46" ht="17.45" customHeight="1" x14ac:dyDescent="0.25">
      <c r="A1202" s="257">
        <f t="shared" si="1291"/>
        <v>4</v>
      </c>
      <c r="B1202" s="257">
        <f t="shared" si="1292"/>
        <v>2021</v>
      </c>
      <c r="C1202" s="48">
        <f t="shared" si="1331"/>
        <v>44298</v>
      </c>
      <c r="D1202" s="275">
        <v>0.7893</v>
      </c>
      <c r="E1202" s="276"/>
      <c r="F1202" s="278">
        <v>0.72460000000000002</v>
      </c>
      <c r="G1202" s="277"/>
      <c r="H1202" s="286">
        <v>0.61970000000000003</v>
      </c>
      <c r="I1202" s="275">
        <v>0.75980000000000003</v>
      </c>
      <c r="J1202" s="276"/>
      <c r="K1202" s="278">
        <v>0.71240000000000003</v>
      </c>
      <c r="L1202" s="276"/>
      <c r="M1202" s="293">
        <f t="shared" si="1397"/>
        <v>0.7893</v>
      </c>
      <c r="N1202" s="293">
        <f t="shared" si="1398"/>
        <v>0.67215000000000003</v>
      </c>
      <c r="O1202" s="293">
        <f t="shared" si="1399"/>
        <v>0.75980000000000003</v>
      </c>
      <c r="P1202" s="293">
        <f t="shared" si="1400"/>
        <v>0.71240000000000003</v>
      </c>
      <c r="R1202" s="265">
        <f t="shared" ref="R1202:R1203" si="1403">AVERAGE(M1202:P1202)</f>
        <v>0.73341250000000013</v>
      </c>
      <c r="S1202" s="266">
        <f t="shared" ref="S1202:S1203" si="1404">IF(R1202&gt;=1,1,0)</f>
        <v>0</v>
      </c>
      <c r="T1202" s="266">
        <f t="shared" si="1401"/>
        <v>0</v>
      </c>
      <c r="AS1202" s="264">
        <f t="shared" si="1347"/>
        <v>0.7893</v>
      </c>
      <c r="AT1202" s="266" t="str">
        <f t="shared" si="1348"/>
        <v>#1</v>
      </c>
    </row>
    <row r="1203" spans="1:46" ht="17.45" customHeight="1" x14ac:dyDescent="0.25">
      <c r="A1203" s="257">
        <f t="shared" si="1291"/>
        <v>4</v>
      </c>
      <c r="B1203" s="257">
        <f t="shared" si="1292"/>
        <v>2021</v>
      </c>
      <c r="C1203" s="8">
        <f t="shared" si="1331"/>
        <v>44299</v>
      </c>
      <c r="D1203" s="260"/>
      <c r="E1203" s="261">
        <v>0.82889999999999997</v>
      </c>
      <c r="F1203" s="263"/>
      <c r="G1203" s="262">
        <v>0.50529999999999997</v>
      </c>
      <c r="H1203" s="285"/>
      <c r="I1203" s="260"/>
      <c r="J1203" s="261">
        <v>0.79079999999999995</v>
      </c>
      <c r="K1203" s="263"/>
      <c r="L1203" s="261">
        <v>0.87109999999999999</v>
      </c>
      <c r="M1203" s="293">
        <f t="shared" ref="M1203" si="1405">IFERROR(AVERAGE(D1203:E1203),"")</f>
        <v>0.82889999999999997</v>
      </c>
      <c r="N1203" s="293">
        <f t="shared" ref="N1203" si="1406">IFERROR(AVERAGE(F1203:H1203),"")</f>
        <v>0.50529999999999997</v>
      </c>
      <c r="O1203" s="293">
        <f t="shared" ref="O1203" si="1407">IFERROR(AVERAGE(I1203:J1203),"")</f>
        <v>0.79079999999999995</v>
      </c>
      <c r="P1203" s="293">
        <f t="shared" ref="P1203" si="1408">IFERROR(AVERAGE(K1203:L1203),"")</f>
        <v>0.87109999999999999</v>
      </c>
      <c r="R1203" s="265">
        <f t="shared" si="1403"/>
        <v>0.74902500000000005</v>
      </c>
      <c r="S1203" s="266">
        <f t="shared" si="1404"/>
        <v>0</v>
      </c>
      <c r="T1203" s="266">
        <f t="shared" si="1401"/>
        <v>0</v>
      </c>
      <c r="AS1203" s="264">
        <f t="shared" si="1347"/>
        <v>0.87109999999999999</v>
      </c>
      <c r="AT1203" s="266" t="str">
        <f t="shared" si="1348"/>
        <v>#5</v>
      </c>
    </row>
    <row r="1204" spans="1:46" ht="17.45" customHeight="1" x14ac:dyDescent="0.25">
      <c r="A1204" s="257">
        <f t="shared" si="1291"/>
        <v>4</v>
      </c>
      <c r="B1204" s="257">
        <f t="shared" si="1292"/>
        <v>2021</v>
      </c>
      <c r="C1204" s="8">
        <f t="shared" si="1331"/>
        <v>44300</v>
      </c>
      <c r="D1204" s="260">
        <v>0.82030000000000003</v>
      </c>
      <c r="E1204" s="261"/>
      <c r="F1204" s="263">
        <v>0.62119999999999997</v>
      </c>
      <c r="G1204" s="262"/>
      <c r="H1204" s="285"/>
      <c r="I1204" s="260">
        <v>0.61470000000000002</v>
      </c>
      <c r="J1204" s="261"/>
      <c r="K1204" s="263">
        <v>0.73</v>
      </c>
      <c r="L1204" s="261"/>
      <c r="M1204" s="293">
        <f t="shared" ref="M1204" si="1409">IFERROR(AVERAGE(D1204:E1204),"")</f>
        <v>0.82030000000000003</v>
      </c>
      <c r="N1204" s="293">
        <f t="shared" ref="N1204" si="1410">IFERROR(AVERAGE(F1204:H1204),"")</f>
        <v>0.62119999999999997</v>
      </c>
      <c r="O1204" s="293">
        <f t="shared" ref="O1204" si="1411">IFERROR(AVERAGE(I1204:J1204),"")</f>
        <v>0.61470000000000002</v>
      </c>
      <c r="P1204" s="293">
        <f t="shared" ref="P1204" si="1412">IFERROR(AVERAGE(K1204:L1204),"")</f>
        <v>0.73</v>
      </c>
      <c r="R1204" s="265">
        <f t="shared" ref="R1204" si="1413">AVERAGE(M1204:P1204)</f>
        <v>0.69655</v>
      </c>
      <c r="S1204" s="266">
        <f t="shared" ref="S1204" si="1414">IF(R1204&gt;=1,1,0)</f>
        <v>0</v>
      </c>
      <c r="T1204" s="266">
        <f t="shared" ref="T1204" si="1415">IF(S1204=0,0,S1204+T1203)</f>
        <v>0</v>
      </c>
      <c r="AS1204" s="264">
        <f t="shared" si="1347"/>
        <v>0.82030000000000003</v>
      </c>
      <c r="AT1204" s="266" t="str">
        <f t="shared" si="1348"/>
        <v>#1</v>
      </c>
    </row>
    <row r="1205" spans="1:46" ht="17.45" customHeight="1" x14ac:dyDescent="0.25">
      <c r="A1205" s="257">
        <f t="shared" si="1291"/>
        <v>4</v>
      </c>
      <c r="B1205" s="257">
        <f t="shared" si="1292"/>
        <v>2021</v>
      </c>
      <c r="C1205" s="8">
        <f t="shared" si="1331"/>
        <v>44301</v>
      </c>
      <c r="D1205" s="260"/>
      <c r="E1205" s="261">
        <v>0.8004</v>
      </c>
      <c r="F1205" s="263"/>
      <c r="G1205" s="262">
        <v>0.80920000000000003</v>
      </c>
      <c r="H1205" s="285"/>
      <c r="I1205" s="260"/>
      <c r="J1205" s="261">
        <v>0.65269999999999995</v>
      </c>
      <c r="K1205" s="263"/>
      <c r="L1205" s="261">
        <v>0.79820000000000002</v>
      </c>
      <c r="M1205" s="293">
        <f t="shared" ref="M1205:M1210" si="1416">IFERROR(AVERAGE(D1205:E1205),"")</f>
        <v>0.8004</v>
      </c>
      <c r="N1205" s="293">
        <f t="shared" ref="N1205:N1210" si="1417">IFERROR(AVERAGE(F1205:H1205),"")</f>
        <v>0.80920000000000003</v>
      </c>
      <c r="O1205" s="293">
        <f t="shared" ref="O1205:O1210" si="1418">IFERROR(AVERAGE(I1205:J1205),"")</f>
        <v>0.65269999999999995</v>
      </c>
      <c r="P1205" s="293">
        <f t="shared" ref="P1205:P1210" si="1419">IFERROR(AVERAGE(K1205:L1205),"")</f>
        <v>0.79820000000000002</v>
      </c>
      <c r="R1205" s="265">
        <f t="shared" ref="R1205:R1206" si="1420">AVERAGE(M1205:P1205)</f>
        <v>0.76512499999999994</v>
      </c>
      <c r="S1205" s="266">
        <f t="shared" ref="S1205:S1206" si="1421">IF(R1205&gt;=1,1,0)</f>
        <v>0</v>
      </c>
      <c r="T1205" s="266">
        <f t="shared" ref="T1205:T1210" si="1422">IF(S1205=0,0,S1205+T1204)</f>
        <v>0</v>
      </c>
      <c r="AS1205" s="264">
        <f t="shared" si="1347"/>
        <v>0.80920000000000003</v>
      </c>
      <c r="AT1205" s="266" t="str">
        <f t="shared" si="1348"/>
        <v>#2</v>
      </c>
    </row>
    <row r="1206" spans="1:46" ht="17.45" customHeight="1" x14ac:dyDescent="0.25">
      <c r="A1206" s="257">
        <f t="shared" si="1291"/>
        <v>4</v>
      </c>
      <c r="B1206" s="257">
        <f t="shared" si="1292"/>
        <v>2021</v>
      </c>
      <c r="C1206" s="8">
        <f t="shared" si="1331"/>
        <v>44302</v>
      </c>
      <c r="D1206" s="260">
        <v>0.8629</v>
      </c>
      <c r="E1206" s="261"/>
      <c r="F1206" s="263"/>
      <c r="G1206" s="262"/>
      <c r="H1206" s="285">
        <v>0.78400000000000003</v>
      </c>
      <c r="I1206" s="260">
        <v>0.86219999999999997</v>
      </c>
      <c r="J1206" s="261"/>
      <c r="K1206" s="263">
        <v>0.82540000000000002</v>
      </c>
      <c r="L1206" s="261"/>
      <c r="M1206" s="293">
        <f t="shared" si="1416"/>
        <v>0.8629</v>
      </c>
      <c r="N1206" s="293">
        <f t="shared" si="1417"/>
        <v>0.78400000000000003</v>
      </c>
      <c r="O1206" s="293">
        <f t="shared" si="1418"/>
        <v>0.86219999999999997</v>
      </c>
      <c r="P1206" s="293">
        <f t="shared" si="1419"/>
        <v>0.82540000000000002</v>
      </c>
      <c r="R1206" s="265">
        <f t="shared" si="1420"/>
        <v>0.83362500000000006</v>
      </c>
      <c r="S1206" s="266">
        <f t="shared" si="1421"/>
        <v>0</v>
      </c>
      <c r="T1206" s="266">
        <f t="shared" si="1422"/>
        <v>0</v>
      </c>
      <c r="AS1206" s="264">
        <f t="shared" si="1347"/>
        <v>0.8629</v>
      </c>
      <c r="AT1206" s="266" t="str">
        <f t="shared" si="1348"/>
        <v>#1</v>
      </c>
    </row>
    <row r="1207" spans="1:46" ht="17.45" customHeight="1" x14ac:dyDescent="0.25">
      <c r="A1207" s="257">
        <f t="shared" si="1291"/>
        <v>4</v>
      </c>
      <c r="B1207" s="257">
        <f t="shared" si="1292"/>
        <v>2021</v>
      </c>
      <c r="C1207" s="435">
        <f t="shared" si="1331"/>
        <v>44303</v>
      </c>
      <c r="D1207" s="434"/>
      <c r="E1207" s="436">
        <v>0.78269999999999995</v>
      </c>
      <c r="F1207" s="437"/>
      <c r="G1207" s="438">
        <v>0.65329999999999999</v>
      </c>
      <c r="H1207" s="439"/>
      <c r="I1207" s="434"/>
      <c r="J1207" s="436">
        <v>0.63539999999999996</v>
      </c>
      <c r="K1207" s="437"/>
      <c r="L1207" s="436">
        <v>0.71189999999999998</v>
      </c>
      <c r="M1207" s="440">
        <f t="shared" si="1416"/>
        <v>0.78269999999999995</v>
      </c>
      <c r="N1207" s="440">
        <f t="shared" si="1417"/>
        <v>0.65329999999999999</v>
      </c>
      <c r="O1207" s="440">
        <f t="shared" si="1418"/>
        <v>0.63539999999999996</v>
      </c>
      <c r="P1207" s="440">
        <f t="shared" si="1419"/>
        <v>0.71189999999999998</v>
      </c>
      <c r="Q1207" s="442">
        <f t="shared" ref="Q1207:Q1208" si="1423">AVERAGE(M1207:P1207)</f>
        <v>0.69582499999999992</v>
      </c>
      <c r="R1207" s="442"/>
      <c r="S1207" s="443">
        <f>IF(Q1207&gt;=1,1,0)</f>
        <v>0</v>
      </c>
      <c r="T1207" s="443">
        <f t="shared" si="1422"/>
        <v>0</v>
      </c>
      <c r="AS1207" s="264">
        <f t="shared" si="1347"/>
        <v>0.78269999999999995</v>
      </c>
      <c r="AT1207" s="266" t="str">
        <f t="shared" si="1348"/>
        <v>#1</v>
      </c>
    </row>
    <row r="1208" spans="1:46" ht="17.45" customHeight="1" x14ac:dyDescent="0.25">
      <c r="A1208" s="257">
        <f t="shared" ref="A1208:A1271" si="1424">IF(ISNUMBER(C1208),MONTH(C1208),"")</f>
        <v>4</v>
      </c>
      <c r="B1208" s="257">
        <f t="shared" ref="B1208:B1271" si="1425">IF(ISNUMBER(C1208),YEAR(C1208),"")</f>
        <v>2021</v>
      </c>
      <c r="C1208" s="48">
        <f t="shared" si="1331"/>
        <v>44304</v>
      </c>
      <c r="D1208" s="434">
        <v>1.1719999999999999</v>
      </c>
      <c r="E1208" s="436"/>
      <c r="F1208" s="437">
        <v>1.5620000000000001</v>
      </c>
      <c r="G1208" s="438"/>
      <c r="H1208" s="439">
        <v>1.4039999999999999</v>
      </c>
      <c r="I1208" s="434">
        <v>1.0029999999999999</v>
      </c>
      <c r="J1208" s="436"/>
      <c r="K1208" s="437">
        <v>1.383</v>
      </c>
      <c r="L1208" s="436"/>
      <c r="M1208" s="440">
        <f t="shared" si="1416"/>
        <v>1.1719999999999999</v>
      </c>
      <c r="N1208" s="440">
        <f t="shared" si="1417"/>
        <v>1.4830000000000001</v>
      </c>
      <c r="O1208" s="440">
        <f t="shared" si="1418"/>
        <v>1.0029999999999999</v>
      </c>
      <c r="P1208" s="440">
        <f t="shared" si="1419"/>
        <v>1.383</v>
      </c>
      <c r="Q1208" s="442">
        <f t="shared" si="1423"/>
        <v>1.2602500000000001</v>
      </c>
      <c r="R1208" s="442"/>
      <c r="S1208" s="443">
        <f>IF(Q1208&gt;=1,1,0)</f>
        <v>1</v>
      </c>
      <c r="T1208" s="443">
        <f t="shared" si="1422"/>
        <v>1</v>
      </c>
      <c r="AS1208" s="264">
        <f t="shared" si="1347"/>
        <v>1.4830000000000001</v>
      </c>
      <c r="AT1208" s="266" t="str">
        <f t="shared" si="1348"/>
        <v>#2</v>
      </c>
    </row>
    <row r="1209" spans="1:46" ht="17.45" customHeight="1" x14ac:dyDescent="0.25">
      <c r="A1209" s="257">
        <f t="shared" si="1424"/>
        <v>4</v>
      </c>
      <c r="B1209" s="257">
        <f t="shared" si="1425"/>
        <v>2021</v>
      </c>
      <c r="C1209" s="8">
        <f t="shared" si="1331"/>
        <v>44305</v>
      </c>
      <c r="D1209" s="260"/>
      <c r="E1209" s="261">
        <v>1.4710000000000001</v>
      </c>
      <c r="F1209" s="263"/>
      <c r="G1209" s="262">
        <v>1.22</v>
      </c>
      <c r="H1209" s="285"/>
      <c r="I1209" s="260"/>
      <c r="J1209" s="261">
        <v>1.056</v>
      </c>
      <c r="K1209" s="263"/>
      <c r="L1209" s="261">
        <v>1.276</v>
      </c>
      <c r="M1209" s="293">
        <f t="shared" si="1416"/>
        <v>1.4710000000000001</v>
      </c>
      <c r="N1209" s="293">
        <f t="shared" si="1417"/>
        <v>1.22</v>
      </c>
      <c r="O1209" s="293">
        <f t="shared" si="1418"/>
        <v>1.056</v>
      </c>
      <c r="P1209" s="293">
        <f t="shared" si="1419"/>
        <v>1.276</v>
      </c>
      <c r="R1209" s="265">
        <f t="shared" ref="R1209:R1210" si="1426">AVERAGE(M1209:P1209)</f>
        <v>1.2557499999999999</v>
      </c>
      <c r="S1209" s="266">
        <f t="shared" ref="S1209:S1210" si="1427">IF(R1209&gt;=1,1,0)</f>
        <v>1</v>
      </c>
      <c r="T1209" s="266">
        <f t="shared" si="1422"/>
        <v>2</v>
      </c>
      <c r="AS1209" s="264">
        <f t="shared" si="1347"/>
        <v>1.4710000000000001</v>
      </c>
      <c r="AT1209" s="266" t="str">
        <f t="shared" si="1348"/>
        <v>#1</v>
      </c>
    </row>
    <row r="1210" spans="1:46" ht="17.45" customHeight="1" x14ac:dyDescent="0.25">
      <c r="A1210" s="257">
        <f t="shared" si="1424"/>
        <v>4</v>
      </c>
      <c r="B1210" s="257">
        <f t="shared" si="1425"/>
        <v>2021</v>
      </c>
      <c r="C1210" s="8">
        <f t="shared" si="1331"/>
        <v>44306</v>
      </c>
      <c r="D1210" s="260">
        <v>0.76990000000000003</v>
      </c>
      <c r="E1210" s="261"/>
      <c r="F1210" s="263">
        <v>0.66379999999999995</v>
      </c>
      <c r="G1210" s="262"/>
      <c r="H1210" s="285"/>
      <c r="I1210" s="260">
        <v>0.76039999999999996</v>
      </c>
      <c r="J1210" s="261"/>
      <c r="K1210" s="263">
        <v>0.96419999999999995</v>
      </c>
      <c r="L1210" s="261"/>
      <c r="M1210" s="293">
        <f t="shared" si="1416"/>
        <v>0.76990000000000003</v>
      </c>
      <c r="N1210" s="293">
        <f t="shared" si="1417"/>
        <v>0.66379999999999995</v>
      </c>
      <c r="O1210" s="293">
        <f t="shared" si="1418"/>
        <v>0.76039999999999996</v>
      </c>
      <c r="P1210" s="293">
        <f t="shared" si="1419"/>
        <v>0.96419999999999995</v>
      </c>
      <c r="R1210" s="265">
        <f t="shared" si="1426"/>
        <v>0.78957499999999992</v>
      </c>
      <c r="S1210" s="266">
        <f t="shared" si="1427"/>
        <v>0</v>
      </c>
      <c r="T1210" s="266">
        <f t="shared" si="1422"/>
        <v>0</v>
      </c>
      <c r="AS1210" s="264">
        <f t="shared" si="1347"/>
        <v>0.96419999999999995</v>
      </c>
      <c r="AT1210" s="266" t="str">
        <f t="shared" si="1348"/>
        <v>#5</v>
      </c>
    </row>
    <row r="1211" spans="1:46" ht="17.45" customHeight="1" x14ac:dyDescent="0.25">
      <c r="A1211" s="257">
        <f t="shared" si="1424"/>
        <v>4</v>
      </c>
      <c r="B1211" s="257">
        <f t="shared" si="1425"/>
        <v>2021</v>
      </c>
      <c r="C1211" s="8">
        <f t="shared" si="1331"/>
        <v>44307</v>
      </c>
      <c r="D1211" s="260"/>
      <c r="E1211" s="261">
        <v>0.65439999999999998</v>
      </c>
      <c r="F1211" s="263"/>
      <c r="G1211" s="262">
        <v>0.54500000000000004</v>
      </c>
      <c r="H1211" s="285"/>
      <c r="I1211" s="260"/>
      <c r="J1211" s="261">
        <v>0.35039999999999999</v>
      </c>
      <c r="K1211" s="263"/>
      <c r="L1211" s="261">
        <v>0.5262</v>
      </c>
      <c r="M1211" s="293">
        <f t="shared" ref="M1211:M1214" si="1428">IFERROR(AVERAGE(D1211:E1211),"")</f>
        <v>0.65439999999999998</v>
      </c>
      <c r="N1211" s="293">
        <f t="shared" ref="N1211:N1214" si="1429">IFERROR(AVERAGE(F1211:H1211),"")</f>
        <v>0.54500000000000004</v>
      </c>
      <c r="O1211" s="293">
        <f t="shared" ref="O1211:O1214" si="1430">IFERROR(AVERAGE(I1211:J1211),"")</f>
        <v>0.35039999999999999</v>
      </c>
      <c r="P1211" s="293">
        <f t="shared" ref="P1211:P1214" si="1431">IFERROR(AVERAGE(K1211:L1211),"")</f>
        <v>0.5262</v>
      </c>
      <c r="R1211" s="265">
        <f t="shared" ref="R1211:R1213" si="1432">AVERAGE(M1211:P1211)</f>
        <v>0.51900000000000002</v>
      </c>
      <c r="S1211" s="266">
        <f t="shared" ref="S1211:S1213" si="1433">IF(R1211&gt;=1,1,0)</f>
        <v>0</v>
      </c>
      <c r="T1211" s="266">
        <f t="shared" ref="T1211:T1214" si="1434">IF(S1211=0,0,S1211+T1210)</f>
        <v>0</v>
      </c>
      <c r="AS1211" s="264">
        <f t="shared" si="1347"/>
        <v>0.65439999999999998</v>
      </c>
      <c r="AT1211" s="266" t="str">
        <f t="shared" si="1348"/>
        <v>#1</v>
      </c>
    </row>
    <row r="1212" spans="1:46" ht="17.45" customHeight="1" x14ac:dyDescent="0.25">
      <c r="A1212" s="257">
        <f t="shared" si="1424"/>
        <v>4</v>
      </c>
      <c r="B1212" s="257">
        <f t="shared" si="1425"/>
        <v>2021</v>
      </c>
      <c r="C1212" s="8">
        <f t="shared" si="1331"/>
        <v>44308</v>
      </c>
      <c r="D1212" s="260">
        <v>0.4985</v>
      </c>
      <c r="E1212" s="261"/>
      <c r="F1212" s="263"/>
      <c r="G1212" s="262"/>
      <c r="H1212" s="285">
        <v>0.49780000000000002</v>
      </c>
      <c r="I1212" s="260">
        <v>0.56889999999999996</v>
      </c>
      <c r="J1212" s="261"/>
      <c r="K1212" s="263">
        <v>0.65439999999999998</v>
      </c>
      <c r="L1212" s="261"/>
      <c r="M1212" s="293">
        <f t="shared" si="1428"/>
        <v>0.4985</v>
      </c>
      <c r="N1212" s="293">
        <f t="shared" si="1429"/>
        <v>0.49780000000000002</v>
      </c>
      <c r="O1212" s="293">
        <f t="shared" si="1430"/>
        <v>0.56889999999999996</v>
      </c>
      <c r="P1212" s="293">
        <f t="shared" si="1431"/>
        <v>0.65439999999999998</v>
      </c>
      <c r="R1212" s="265">
        <f t="shared" si="1432"/>
        <v>0.55489999999999995</v>
      </c>
      <c r="S1212" s="266">
        <f t="shared" si="1433"/>
        <v>0</v>
      </c>
      <c r="T1212" s="266">
        <f t="shared" si="1434"/>
        <v>0</v>
      </c>
      <c r="AS1212" s="264">
        <f t="shared" si="1347"/>
        <v>0.65439999999999998</v>
      </c>
      <c r="AT1212" s="266" t="str">
        <f t="shared" si="1348"/>
        <v>#5</v>
      </c>
    </row>
    <row r="1213" spans="1:46" ht="17.45" customHeight="1" x14ac:dyDescent="0.25">
      <c r="A1213" s="257">
        <f t="shared" si="1424"/>
        <v>4</v>
      </c>
      <c r="B1213" s="257">
        <f t="shared" si="1425"/>
        <v>2021</v>
      </c>
      <c r="C1213" s="8">
        <f t="shared" si="1331"/>
        <v>44309</v>
      </c>
      <c r="D1213" s="260"/>
      <c r="E1213" s="261">
        <v>0.78320000000000001</v>
      </c>
      <c r="F1213" s="263"/>
      <c r="G1213" s="262">
        <v>0.57620000000000005</v>
      </c>
      <c r="H1213" s="285"/>
      <c r="I1213" s="260"/>
      <c r="J1213" s="261">
        <v>0.57099999999999995</v>
      </c>
      <c r="K1213" s="263"/>
      <c r="L1213" s="261">
        <v>0.71760000000000002</v>
      </c>
      <c r="M1213" s="293">
        <f t="shared" si="1428"/>
        <v>0.78320000000000001</v>
      </c>
      <c r="N1213" s="293">
        <f t="shared" si="1429"/>
        <v>0.57620000000000005</v>
      </c>
      <c r="O1213" s="293">
        <f t="shared" si="1430"/>
        <v>0.57099999999999995</v>
      </c>
      <c r="P1213" s="293">
        <f t="shared" si="1431"/>
        <v>0.71760000000000002</v>
      </c>
      <c r="R1213" s="265">
        <f t="shared" si="1432"/>
        <v>0.66199999999999992</v>
      </c>
      <c r="S1213" s="266">
        <f t="shared" si="1433"/>
        <v>0</v>
      </c>
      <c r="T1213" s="266">
        <f t="shared" si="1434"/>
        <v>0</v>
      </c>
      <c r="AS1213" s="264">
        <f t="shared" si="1347"/>
        <v>0.78320000000000001</v>
      </c>
      <c r="AT1213" s="266" t="str">
        <f t="shared" si="1348"/>
        <v>#1</v>
      </c>
    </row>
    <row r="1214" spans="1:46" ht="17.45" customHeight="1" x14ac:dyDescent="0.25">
      <c r="A1214" s="257">
        <f t="shared" si="1424"/>
        <v>4</v>
      </c>
      <c r="B1214" s="257">
        <f t="shared" si="1425"/>
        <v>2021</v>
      </c>
      <c r="C1214" s="48">
        <f t="shared" si="1331"/>
        <v>44310</v>
      </c>
      <c r="D1214" s="434">
        <v>0.69189999999999996</v>
      </c>
      <c r="E1214" s="436"/>
      <c r="F1214" s="437">
        <v>0.67200000000000004</v>
      </c>
      <c r="G1214" s="438"/>
      <c r="H1214" s="439">
        <v>0.65820000000000001</v>
      </c>
      <c r="I1214" s="434">
        <v>0.59930000000000005</v>
      </c>
      <c r="J1214" s="436"/>
      <c r="K1214" s="437">
        <v>0.7147</v>
      </c>
      <c r="L1214" s="436"/>
      <c r="M1214" s="440">
        <f t="shared" si="1428"/>
        <v>0.69189999999999996</v>
      </c>
      <c r="N1214" s="440">
        <f t="shared" si="1429"/>
        <v>0.66510000000000002</v>
      </c>
      <c r="O1214" s="440">
        <f t="shared" si="1430"/>
        <v>0.59930000000000005</v>
      </c>
      <c r="P1214" s="440">
        <f t="shared" si="1431"/>
        <v>0.7147</v>
      </c>
      <c r="Q1214" s="442">
        <f t="shared" ref="Q1214" si="1435">AVERAGE(M1214:P1214)</f>
        <v>0.66775000000000007</v>
      </c>
      <c r="R1214" s="442"/>
      <c r="S1214" s="443">
        <f>IF(Q1214&gt;=1,1,0)</f>
        <v>0</v>
      </c>
      <c r="T1214" s="443">
        <f t="shared" si="1434"/>
        <v>0</v>
      </c>
      <c r="AS1214" s="264">
        <f t="shared" si="1347"/>
        <v>0.7147</v>
      </c>
      <c r="AT1214" s="266" t="str">
        <f t="shared" si="1348"/>
        <v>#5</v>
      </c>
    </row>
    <row r="1215" spans="1:46" ht="17.45" customHeight="1" x14ac:dyDescent="0.25">
      <c r="A1215" s="257">
        <f t="shared" si="1424"/>
        <v>4</v>
      </c>
      <c r="B1215" s="257">
        <f t="shared" si="1425"/>
        <v>2021</v>
      </c>
      <c r="C1215" s="435">
        <f t="shared" si="1331"/>
        <v>44311</v>
      </c>
      <c r="D1215" s="434"/>
      <c r="E1215" s="436">
        <v>1.3129999999999999</v>
      </c>
      <c r="F1215" s="437"/>
      <c r="G1215" s="438">
        <v>0.68489999999999995</v>
      </c>
      <c r="H1215" s="439"/>
      <c r="I1215" s="434"/>
      <c r="J1215" s="436">
        <v>0.38500000000000001</v>
      </c>
      <c r="K1215" s="437"/>
      <c r="L1215" s="436">
        <v>0.99719999999999998</v>
      </c>
      <c r="M1215" s="440">
        <f t="shared" ref="M1215:M1216" si="1436">IFERROR(AVERAGE(D1215:E1215),"")</f>
        <v>1.3129999999999999</v>
      </c>
      <c r="N1215" s="440">
        <f t="shared" ref="N1215:N1216" si="1437">IFERROR(AVERAGE(F1215:H1215),"")</f>
        <v>0.68489999999999995</v>
      </c>
      <c r="O1215" s="440">
        <f t="shared" ref="O1215:O1216" si="1438">IFERROR(AVERAGE(I1215:J1215),"")</f>
        <v>0.38500000000000001</v>
      </c>
      <c r="P1215" s="440">
        <f t="shared" ref="P1215:P1216" si="1439">IFERROR(AVERAGE(K1215:L1215),"")</f>
        <v>0.99719999999999998</v>
      </c>
      <c r="Q1215" s="442">
        <f t="shared" ref="Q1215" si="1440">AVERAGE(M1215:P1215)</f>
        <v>0.84502500000000003</v>
      </c>
      <c r="R1215" s="442"/>
      <c r="S1215" s="443">
        <f>IF(Q1215&gt;=1,1,0)</f>
        <v>0</v>
      </c>
      <c r="T1215" s="443">
        <f t="shared" ref="T1215:T1216" si="1441">IF(S1215=0,0,S1215+T1214)</f>
        <v>0</v>
      </c>
      <c r="AS1215" s="264">
        <f t="shared" si="1347"/>
        <v>1.3129999999999999</v>
      </c>
      <c r="AT1215" s="266" t="str">
        <f t="shared" si="1348"/>
        <v>#1</v>
      </c>
    </row>
    <row r="1216" spans="1:46" ht="17.45" customHeight="1" x14ac:dyDescent="0.25">
      <c r="A1216" s="257">
        <f t="shared" si="1424"/>
        <v>4</v>
      </c>
      <c r="B1216" s="257">
        <f t="shared" si="1425"/>
        <v>2021</v>
      </c>
      <c r="C1216" s="8">
        <f t="shared" si="1331"/>
        <v>44312</v>
      </c>
      <c r="D1216" s="260">
        <v>0.52949999999999997</v>
      </c>
      <c r="E1216" s="261"/>
      <c r="F1216" s="263">
        <v>0.54820000000000002</v>
      </c>
      <c r="G1216" s="262"/>
      <c r="H1216" s="285"/>
      <c r="I1216" s="260">
        <v>0.38329999999999997</v>
      </c>
      <c r="J1216" s="261"/>
      <c r="K1216" s="263">
        <v>0.49430000000000002</v>
      </c>
      <c r="L1216" s="261"/>
      <c r="M1216" s="293">
        <f t="shared" si="1436"/>
        <v>0.52949999999999997</v>
      </c>
      <c r="N1216" s="293">
        <f t="shared" si="1437"/>
        <v>0.54820000000000002</v>
      </c>
      <c r="O1216" s="293">
        <f t="shared" si="1438"/>
        <v>0.38329999999999997</v>
      </c>
      <c r="P1216" s="293">
        <f t="shared" si="1439"/>
        <v>0.49430000000000002</v>
      </c>
      <c r="R1216" s="265">
        <f t="shared" ref="R1216" si="1442">AVERAGE(M1216:P1216)</f>
        <v>0.48882500000000001</v>
      </c>
      <c r="S1216" s="266">
        <f t="shared" ref="S1216" si="1443">IF(R1216&gt;=1,1,0)</f>
        <v>0</v>
      </c>
      <c r="T1216" s="266">
        <f t="shared" si="1441"/>
        <v>0</v>
      </c>
      <c r="AS1216" s="264">
        <f t="shared" si="1347"/>
        <v>0.54820000000000002</v>
      </c>
      <c r="AT1216" s="266" t="str">
        <f t="shared" si="1348"/>
        <v>#2</v>
      </c>
    </row>
    <row r="1217" spans="1:46" ht="17.45" customHeight="1" x14ac:dyDescent="0.25">
      <c r="A1217" s="257">
        <f t="shared" si="1424"/>
        <v>4</v>
      </c>
      <c r="B1217" s="257">
        <f t="shared" si="1425"/>
        <v>2021</v>
      </c>
      <c r="C1217" s="8">
        <f t="shared" si="1331"/>
        <v>44313</v>
      </c>
      <c r="D1217" s="252"/>
      <c r="E1217" s="253">
        <v>0.87090000000000001</v>
      </c>
      <c r="F1217" s="255"/>
      <c r="G1217" s="254">
        <v>0.40710000000000002</v>
      </c>
      <c r="H1217" s="114"/>
      <c r="I1217" s="252"/>
      <c r="J1217" s="253">
        <v>0.36209999999999998</v>
      </c>
      <c r="K1217" s="255"/>
      <c r="L1217" s="253">
        <v>0.53129999999999999</v>
      </c>
      <c r="M1217" s="293">
        <f t="shared" ref="M1217" si="1444">IFERROR(AVERAGE(D1217:E1217),"")</f>
        <v>0.87090000000000001</v>
      </c>
      <c r="N1217" s="293">
        <f t="shared" ref="N1217" si="1445">IFERROR(AVERAGE(F1217:H1217),"")</f>
        <v>0.40710000000000002</v>
      </c>
      <c r="O1217" s="293">
        <f t="shared" ref="O1217" si="1446">IFERROR(AVERAGE(I1217:J1217),"")</f>
        <v>0.36209999999999998</v>
      </c>
      <c r="P1217" s="293">
        <f t="shared" ref="P1217" si="1447">IFERROR(AVERAGE(K1217:L1217),"")</f>
        <v>0.53129999999999999</v>
      </c>
      <c r="R1217" s="265">
        <f t="shared" ref="R1217" si="1448">AVERAGE(M1217:P1217)</f>
        <v>0.54284999999999994</v>
      </c>
      <c r="S1217" s="266">
        <f t="shared" ref="S1217" si="1449">IF(R1217&gt;=1,1,0)</f>
        <v>0</v>
      </c>
      <c r="T1217" s="266">
        <f t="shared" ref="T1217" si="1450">IF(S1217=0,0,S1217+T1216)</f>
        <v>0</v>
      </c>
      <c r="V1217" s="296"/>
      <c r="AS1217" s="264">
        <f t="shared" si="1347"/>
        <v>0.87090000000000001</v>
      </c>
      <c r="AT1217" s="266" t="str">
        <f t="shared" si="1348"/>
        <v>#1</v>
      </c>
    </row>
    <row r="1218" spans="1:46" ht="17.45" customHeight="1" thickBot="1" x14ac:dyDescent="0.3">
      <c r="A1218" s="257">
        <f t="shared" si="1424"/>
        <v>4</v>
      </c>
      <c r="B1218" s="257">
        <f t="shared" si="1425"/>
        <v>2021</v>
      </c>
      <c r="C1218" s="8">
        <f t="shared" si="1331"/>
        <v>44314</v>
      </c>
      <c r="D1218" s="260">
        <v>1.0880000000000001</v>
      </c>
      <c r="E1218" s="261"/>
      <c r="F1218" s="263"/>
      <c r="G1218" s="262"/>
      <c r="H1218" s="285">
        <v>0.82189999999999996</v>
      </c>
      <c r="I1218" s="260">
        <v>0.82350000000000001</v>
      </c>
      <c r="J1218" s="261"/>
      <c r="K1218" s="263">
        <v>0.92630000000000001</v>
      </c>
      <c r="L1218" s="261"/>
      <c r="M1218" s="293">
        <f t="shared" ref="M1218" si="1451">IFERROR(AVERAGE(D1218:E1218),"")</f>
        <v>1.0880000000000001</v>
      </c>
      <c r="N1218" s="293">
        <f t="shared" ref="N1218" si="1452">IFERROR(AVERAGE(F1218:H1218),"")</f>
        <v>0.82189999999999996</v>
      </c>
      <c r="O1218" s="293">
        <f t="shared" ref="O1218" si="1453">IFERROR(AVERAGE(I1218:J1218),"")</f>
        <v>0.82350000000000001</v>
      </c>
      <c r="P1218" s="293">
        <f t="shared" ref="P1218" si="1454">IFERROR(AVERAGE(K1218:L1218),"")</f>
        <v>0.92630000000000001</v>
      </c>
      <c r="R1218" s="265">
        <f t="shared" ref="R1218" si="1455">AVERAGE(M1218:P1218)</f>
        <v>0.91492499999999999</v>
      </c>
      <c r="S1218" s="266">
        <f t="shared" ref="S1218" si="1456">IF(R1218&gt;=1,1,0)</f>
        <v>0</v>
      </c>
      <c r="T1218" s="266">
        <f t="shared" ref="T1218" si="1457">IF(S1218=0,0,S1218+T1217)</f>
        <v>0</v>
      </c>
      <c r="AS1218" s="264">
        <f t="shared" si="1347"/>
        <v>1.0880000000000001</v>
      </c>
      <c r="AT1218" s="266" t="str">
        <f t="shared" si="1348"/>
        <v>#1</v>
      </c>
    </row>
    <row r="1219" spans="1:46" ht="17.45" customHeight="1" thickBot="1" x14ac:dyDescent="0.3">
      <c r="A1219" s="257">
        <f t="shared" si="1424"/>
        <v>4</v>
      </c>
      <c r="B1219" s="257">
        <f t="shared" si="1425"/>
        <v>2021</v>
      </c>
      <c r="C1219" s="8">
        <f t="shared" si="1331"/>
        <v>44315</v>
      </c>
      <c r="D1219" s="260"/>
      <c r="E1219" s="261">
        <v>1.327</v>
      </c>
      <c r="F1219" s="263"/>
      <c r="G1219" s="262">
        <v>1.1599999999999999</v>
      </c>
      <c r="H1219" s="285"/>
      <c r="I1219" s="260"/>
      <c r="J1219" s="261">
        <v>1.1319999999999999</v>
      </c>
      <c r="K1219" s="263"/>
      <c r="L1219" s="261">
        <v>1.462</v>
      </c>
      <c r="M1219" s="293">
        <f t="shared" ref="M1219:M1220" si="1458">IFERROR(AVERAGE(D1219:E1219),"")</f>
        <v>1.327</v>
      </c>
      <c r="N1219" s="293">
        <f t="shared" ref="N1219:N1220" si="1459">IFERROR(AVERAGE(F1219:H1219),"")</f>
        <v>1.1599999999999999</v>
      </c>
      <c r="O1219" s="293">
        <f t="shared" ref="O1219:O1220" si="1460">IFERROR(AVERAGE(I1219:J1219),"")</f>
        <v>1.1319999999999999</v>
      </c>
      <c r="P1219" s="293">
        <f t="shared" ref="P1219:P1220" si="1461">IFERROR(AVERAGE(K1219:L1219),"")</f>
        <v>1.462</v>
      </c>
      <c r="R1219" s="265">
        <f t="shared" ref="R1219:R1220" si="1462">AVERAGE(M1219:P1219)</f>
        <v>1.2702499999999999</v>
      </c>
      <c r="S1219" s="266">
        <f t="shared" ref="S1219:S1220" si="1463">IF(R1219&gt;=1,1,0)</f>
        <v>1</v>
      </c>
      <c r="T1219" s="266">
        <f t="shared" ref="T1219:T1220" si="1464">IF(S1219=0,0,S1219+T1218)</f>
        <v>1</v>
      </c>
      <c r="U1219" s="314" t="s">
        <v>66</v>
      </c>
      <c r="V1219" s="299">
        <v>2021</v>
      </c>
      <c r="W1219" s="300"/>
      <c r="X1219" s="300"/>
      <c r="Y1219" s="300"/>
      <c r="AS1219" s="264">
        <f t="shared" si="1347"/>
        <v>1.462</v>
      </c>
      <c r="AT1219" s="266" t="str">
        <f t="shared" si="1348"/>
        <v>#5</v>
      </c>
    </row>
    <row r="1220" spans="1:46" ht="17.45" customHeight="1" thickBot="1" x14ac:dyDescent="0.3">
      <c r="A1220" s="257">
        <f t="shared" si="1424"/>
        <v>4</v>
      </c>
      <c r="B1220" s="257">
        <f t="shared" si="1425"/>
        <v>2021</v>
      </c>
      <c r="C1220" s="156">
        <f t="shared" si="1331"/>
        <v>44316</v>
      </c>
      <c r="D1220" s="173">
        <v>1.272</v>
      </c>
      <c r="E1220" s="174"/>
      <c r="F1220" s="175">
        <v>1.21</v>
      </c>
      <c r="G1220" s="176"/>
      <c r="H1220" s="177">
        <v>1.0629999999999999</v>
      </c>
      <c r="I1220" s="173">
        <v>1.1339999999999999</v>
      </c>
      <c r="J1220" s="174"/>
      <c r="K1220" s="175">
        <v>1.3460000000000001</v>
      </c>
      <c r="L1220" s="174"/>
      <c r="M1220" s="306">
        <f t="shared" si="1458"/>
        <v>1.272</v>
      </c>
      <c r="N1220" s="306">
        <f t="shared" si="1459"/>
        <v>1.1364999999999998</v>
      </c>
      <c r="O1220" s="306">
        <f t="shared" si="1460"/>
        <v>1.1339999999999999</v>
      </c>
      <c r="P1220" s="306">
        <f t="shared" si="1461"/>
        <v>1.3460000000000001</v>
      </c>
      <c r="Q1220" s="315"/>
      <c r="R1220" s="308">
        <f t="shared" si="1462"/>
        <v>1.2221250000000001</v>
      </c>
      <c r="S1220" s="312">
        <f t="shared" si="1463"/>
        <v>1</v>
      </c>
      <c r="T1220" s="312">
        <f t="shared" si="1464"/>
        <v>2</v>
      </c>
      <c r="U1220" s="301" t="s">
        <v>35</v>
      </c>
      <c r="V1220" s="301" t="s">
        <v>1</v>
      </c>
      <c r="W1220" s="301" t="s">
        <v>2</v>
      </c>
      <c r="X1220" s="301" t="s">
        <v>9</v>
      </c>
      <c r="Y1220" s="301" t="s">
        <v>12</v>
      </c>
      <c r="AS1220" s="264">
        <f t="shared" si="1347"/>
        <v>1.3460000000000001</v>
      </c>
      <c r="AT1220" s="266" t="str">
        <f t="shared" si="1348"/>
        <v>#5</v>
      </c>
    </row>
    <row r="1221" spans="1:46" ht="17.45" customHeight="1" x14ac:dyDescent="0.25">
      <c r="A1221" s="257">
        <f t="shared" si="1424"/>
        <v>5</v>
      </c>
      <c r="B1221" s="257">
        <f t="shared" si="1425"/>
        <v>2021</v>
      </c>
      <c r="C1221" s="465">
        <f t="shared" si="1331"/>
        <v>44317</v>
      </c>
      <c r="D1221" s="469"/>
      <c r="E1221" s="470">
        <v>0.65990000000000004</v>
      </c>
      <c r="F1221" s="471"/>
      <c r="G1221" s="472">
        <v>0.60109999999999997</v>
      </c>
      <c r="H1221" s="473"/>
      <c r="I1221" s="469"/>
      <c r="J1221" s="470">
        <v>0.72960000000000003</v>
      </c>
      <c r="K1221" s="471"/>
      <c r="L1221" s="470">
        <v>0.8891</v>
      </c>
      <c r="M1221" s="440">
        <f t="shared" ref="M1221:M1227" si="1465">IFERROR(AVERAGE(D1221:E1221),"")</f>
        <v>0.65990000000000004</v>
      </c>
      <c r="N1221" s="440">
        <f t="shared" ref="N1221:N1227" si="1466">IFERROR(AVERAGE(F1221:H1221),"")</f>
        <v>0.60109999999999997</v>
      </c>
      <c r="O1221" s="440">
        <f t="shared" ref="O1221:O1227" si="1467">IFERROR(AVERAGE(I1221:J1221),"")</f>
        <v>0.72960000000000003</v>
      </c>
      <c r="P1221" s="440">
        <f t="shared" ref="P1221:P1227" si="1468">IFERROR(AVERAGE(K1221:L1221),"")</f>
        <v>0.8891</v>
      </c>
      <c r="Q1221" s="442">
        <f t="shared" ref="Q1221:Q1222" si="1469">AVERAGE(M1221:P1221)</f>
        <v>0.71992500000000004</v>
      </c>
      <c r="R1221" s="442"/>
      <c r="S1221" s="443">
        <f>IF(Q1221&gt;=1,1,0)</f>
        <v>0</v>
      </c>
      <c r="T1221" s="443">
        <f t="shared" ref="T1221:T1227" si="1470">IF(S1221=0,0,S1221+T1220)</f>
        <v>0</v>
      </c>
      <c r="U1221" s="302" t="s">
        <v>58</v>
      </c>
      <c r="V1221" s="303">
        <f>AVERAGE(D1191:E1220)</f>
        <v>1.0855266666666665</v>
      </c>
      <c r="W1221" s="303">
        <f>AVERAGE(F1191:H1220)</f>
        <v>0.95418000000000014</v>
      </c>
      <c r="X1221" s="303">
        <f>AVERAGE(I1191:J1220)</f>
        <v>0.86222000000000021</v>
      </c>
      <c r="Y1221" s="303">
        <f>AVERAGE(K1191:L1220)</f>
        <v>1.05914</v>
      </c>
      <c r="AS1221" s="264">
        <f t="shared" si="1347"/>
        <v>0.8891</v>
      </c>
      <c r="AT1221" s="266" t="str">
        <f t="shared" si="1348"/>
        <v>#5</v>
      </c>
    </row>
    <row r="1222" spans="1:46" ht="17.45" customHeight="1" x14ac:dyDescent="0.25">
      <c r="A1222" s="257">
        <f t="shared" si="1424"/>
        <v>5</v>
      </c>
      <c r="B1222" s="257">
        <f t="shared" si="1425"/>
        <v>2021</v>
      </c>
      <c r="C1222" s="435">
        <f t="shared" si="1331"/>
        <v>44318</v>
      </c>
      <c r="D1222" s="434">
        <v>0.44969999999999999</v>
      </c>
      <c r="E1222" s="436"/>
      <c r="F1222" s="437">
        <v>0.33</v>
      </c>
      <c r="G1222" s="438"/>
      <c r="H1222" s="439"/>
      <c r="I1222" s="434">
        <v>0.29880000000000001</v>
      </c>
      <c r="J1222" s="436"/>
      <c r="K1222" s="437">
        <v>0.80310000000000004</v>
      </c>
      <c r="L1222" s="436"/>
      <c r="M1222" s="440">
        <f t="shared" si="1465"/>
        <v>0.44969999999999999</v>
      </c>
      <c r="N1222" s="440">
        <f t="shared" si="1466"/>
        <v>0.33</v>
      </c>
      <c r="O1222" s="440">
        <f t="shared" si="1467"/>
        <v>0.29880000000000001</v>
      </c>
      <c r="P1222" s="440">
        <f t="shared" si="1468"/>
        <v>0.80310000000000004</v>
      </c>
      <c r="Q1222" s="442">
        <f t="shared" si="1469"/>
        <v>0.47040000000000004</v>
      </c>
      <c r="R1222" s="442"/>
      <c r="S1222" s="443">
        <f>IF(Q1222&gt;=1,1,0)</f>
        <v>0</v>
      </c>
      <c r="T1222" s="443">
        <f t="shared" si="1470"/>
        <v>0</v>
      </c>
      <c r="U1222" s="302" t="s">
        <v>59</v>
      </c>
      <c r="V1222" s="303">
        <f>MAX(D1191:E1220)</f>
        <v>2.93</v>
      </c>
      <c r="W1222" s="303">
        <f>MAX(F1191:H1220)</f>
        <v>3.0049999999999999</v>
      </c>
      <c r="X1222" s="303">
        <f>MAX(I1191:J1220)</f>
        <v>2.6269999999999998</v>
      </c>
      <c r="Y1222" s="303">
        <f>MAX(K1191:L1220)</f>
        <v>2.8660000000000001</v>
      </c>
      <c r="AS1222" s="264">
        <f t="shared" si="1347"/>
        <v>0.80310000000000004</v>
      </c>
      <c r="AT1222" s="266" t="str">
        <f t="shared" si="1348"/>
        <v>#5</v>
      </c>
    </row>
    <row r="1223" spans="1:46" ht="17.45" customHeight="1" thickBot="1" x14ac:dyDescent="0.3">
      <c r="A1223" s="257">
        <f t="shared" si="1424"/>
        <v>5</v>
      </c>
      <c r="B1223" s="257">
        <f t="shared" si="1425"/>
        <v>2021</v>
      </c>
      <c r="C1223" s="8">
        <f t="shared" ref="C1223:C1286" si="1471">C1222+1</f>
        <v>44319</v>
      </c>
      <c r="D1223" s="260"/>
      <c r="E1223" s="261">
        <v>1.2490000000000001</v>
      </c>
      <c r="F1223" s="263"/>
      <c r="G1223" s="262">
        <v>2.4830000000000001</v>
      </c>
      <c r="H1223" s="285"/>
      <c r="I1223" s="260"/>
      <c r="J1223" s="261">
        <v>0.72060000000000002</v>
      </c>
      <c r="K1223" s="263"/>
      <c r="L1223" s="261">
        <v>0.94540000000000002</v>
      </c>
      <c r="M1223" s="293">
        <f t="shared" si="1465"/>
        <v>1.2490000000000001</v>
      </c>
      <c r="N1223" s="293">
        <f t="shared" si="1466"/>
        <v>2.4830000000000001</v>
      </c>
      <c r="O1223" s="293">
        <f t="shared" si="1467"/>
        <v>0.72060000000000002</v>
      </c>
      <c r="P1223" s="293">
        <f t="shared" si="1468"/>
        <v>0.94540000000000002</v>
      </c>
      <c r="R1223" s="265">
        <f t="shared" ref="R1223:R1227" si="1472">AVERAGE(M1223:P1223)</f>
        <v>1.3495000000000001</v>
      </c>
      <c r="S1223" s="266">
        <f t="shared" ref="S1223:S1227" si="1473">IF(R1223&gt;=1,1,0)</f>
        <v>1</v>
      </c>
      <c r="T1223" s="266">
        <f t="shared" si="1470"/>
        <v>1</v>
      </c>
      <c r="U1223" s="304" t="s">
        <v>126</v>
      </c>
      <c r="V1223" s="305">
        <f>COUNTIF(D1191:E1220,"&gt;=2.5")</f>
        <v>1</v>
      </c>
      <c r="W1223" s="305">
        <f>COUNTIF(F1191:H1220,"&gt;=2.5")</f>
        <v>1</v>
      </c>
      <c r="X1223" s="305">
        <f>COUNTIF(I1191:J1220,"&gt;=2.5")</f>
        <v>1</v>
      </c>
      <c r="Y1223" s="305">
        <f>COUNTIF(K1191:L1220,"&gt;=2.5")</f>
        <v>1</v>
      </c>
      <c r="AS1223" s="264">
        <f t="shared" si="1347"/>
        <v>2.4830000000000001</v>
      </c>
      <c r="AT1223" s="266" t="str">
        <f t="shared" si="1348"/>
        <v>#2</v>
      </c>
    </row>
    <row r="1224" spans="1:46" ht="17.45" customHeight="1" thickBot="1" x14ac:dyDescent="0.3">
      <c r="A1224" s="257">
        <f t="shared" si="1424"/>
        <v>5</v>
      </c>
      <c r="B1224" s="257">
        <f t="shared" si="1425"/>
        <v>2021</v>
      </c>
      <c r="C1224" s="8">
        <f t="shared" si="1471"/>
        <v>44320</v>
      </c>
      <c r="D1224" s="260">
        <v>1.2390000000000001</v>
      </c>
      <c r="E1224" s="261"/>
      <c r="F1224" s="263"/>
      <c r="G1224" s="262"/>
      <c r="H1224" s="285">
        <v>1.1080000000000001</v>
      </c>
      <c r="I1224" s="260">
        <v>1.0640000000000001</v>
      </c>
      <c r="J1224" s="261"/>
      <c r="K1224" s="263">
        <v>1.204</v>
      </c>
      <c r="L1224" s="261"/>
      <c r="M1224" s="293">
        <f t="shared" si="1465"/>
        <v>1.2390000000000001</v>
      </c>
      <c r="N1224" s="293">
        <f t="shared" si="1466"/>
        <v>1.1080000000000001</v>
      </c>
      <c r="O1224" s="293">
        <f t="shared" si="1467"/>
        <v>1.0640000000000001</v>
      </c>
      <c r="P1224" s="293">
        <f t="shared" si="1468"/>
        <v>1.204</v>
      </c>
      <c r="R1224" s="265">
        <f t="shared" si="1472"/>
        <v>1.1537500000000001</v>
      </c>
      <c r="S1224" s="266">
        <f t="shared" si="1473"/>
        <v>1</v>
      </c>
      <c r="T1224" s="266">
        <f t="shared" si="1470"/>
        <v>2</v>
      </c>
      <c r="Y1224" s="136">
        <f>AVERAGE(V1221:Y1221)</f>
        <v>0.99026666666666663</v>
      </c>
      <c r="AS1224" s="264">
        <f t="shared" si="1347"/>
        <v>1.2390000000000001</v>
      </c>
      <c r="AT1224" s="266" t="str">
        <f t="shared" si="1348"/>
        <v>#1</v>
      </c>
    </row>
    <row r="1225" spans="1:46" ht="17.45" customHeight="1" x14ac:dyDescent="0.25">
      <c r="A1225" s="257">
        <f t="shared" si="1424"/>
        <v>5</v>
      </c>
      <c r="B1225" s="257">
        <f t="shared" si="1425"/>
        <v>2021</v>
      </c>
      <c r="C1225" s="8">
        <f t="shared" si="1471"/>
        <v>44321</v>
      </c>
      <c r="D1225" s="260"/>
      <c r="E1225" s="261">
        <v>1.1399999999999999</v>
      </c>
      <c r="F1225" s="263"/>
      <c r="G1225" s="262">
        <v>1.131</v>
      </c>
      <c r="H1225" s="285"/>
      <c r="I1225" s="260"/>
      <c r="J1225" s="261">
        <v>1.036</v>
      </c>
      <c r="K1225" s="263"/>
      <c r="L1225" s="261">
        <v>1.2030000000000001</v>
      </c>
      <c r="M1225" s="293">
        <f t="shared" si="1465"/>
        <v>1.1399999999999999</v>
      </c>
      <c r="N1225" s="293">
        <f t="shared" si="1466"/>
        <v>1.131</v>
      </c>
      <c r="O1225" s="293">
        <f t="shared" si="1467"/>
        <v>1.036</v>
      </c>
      <c r="P1225" s="293">
        <f t="shared" si="1468"/>
        <v>1.2030000000000001</v>
      </c>
      <c r="R1225" s="265">
        <f t="shared" si="1472"/>
        <v>1.1274999999999999</v>
      </c>
      <c r="S1225" s="266">
        <f t="shared" si="1473"/>
        <v>1</v>
      </c>
      <c r="T1225" s="266">
        <f t="shared" si="1470"/>
        <v>3</v>
      </c>
      <c r="AS1225" s="264">
        <f t="shared" si="1347"/>
        <v>1.2030000000000001</v>
      </c>
      <c r="AT1225" s="266" t="str">
        <f t="shared" si="1348"/>
        <v>#5</v>
      </c>
    </row>
    <row r="1226" spans="1:46" ht="17.45" customHeight="1" x14ac:dyDescent="0.25">
      <c r="A1226" s="257">
        <f t="shared" si="1424"/>
        <v>5</v>
      </c>
      <c r="B1226" s="257">
        <f t="shared" si="1425"/>
        <v>2021</v>
      </c>
      <c r="C1226" s="48">
        <f t="shared" si="1471"/>
        <v>44322</v>
      </c>
      <c r="D1226" s="275">
        <v>0.99370000000000003</v>
      </c>
      <c r="E1226" s="276"/>
      <c r="F1226" s="278">
        <v>0.82650000000000001</v>
      </c>
      <c r="G1226" s="277"/>
      <c r="H1226" s="286">
        <v>0.79120000000000001</v>
      </c>
      <c r="I1226" s="275">
        <v>0.82989999999999997</v>
      </c>
      <c r="J1226" s="276"/>
      <c r="K1226" s="278">
        <v>1.036</v>
      </c>
      <c r="L1226" s="276"/>
      <c r="M1226" s="293">
        <f t="shared" si="1465"/>
        <v>0.99370000000000003</v>
      </c>
      <c r="N1226" s="293">
        <f t="shared" si="1466"/>
        <v>0.80885000000000007</v>
      </c>
      <c r="O1226" s="293">
        <f t="shared" si="1467"/>
        <v>0.82989999999999997</v>
      </c>
      <c r="P1226" s="293">
        <f t="shared" si="1468"/>
        <v>1.036</v>
      </c>
      <c r="R1226" s="265">
        <f t="shared" si="1472"/>
        <v>0.9171125</v>
      </c>
      <c r="S1226" s="266">
        <f t="shared" si="1473"/>
        <v>0</v>
      </c>
      <c r="T1226" s="266">
        <f t="shared" si="1470"/>
        <v>0</v>
      </c>
      <c r="AS1226" s="264">
        <f t="shared" si="1347"/>
        <v>1.036</v>
      </c>
      <c r="AT1226" s="266" t="str">
        <f t="shared" si="1348"/>
        <v>#5</v>
      </c>
    </row>
    <row r="1227" spans="1:46" ht="17.45" customHeight="1" x14ac:dyDescent="0.25">
      <c r="A1227" s="257">
        <f t="shared" si="1424"/>
        <v>5</v>
      </c>
      <c r="B1227" s="257">
        <f t="shared" si="1425"/>
        <v>2021</v>
      </c>
      <c r="C1227" s="8">
        <f t="shared" si="1471"/>
        <v>44323</v>
      </c>
      <c r="D1227" s="260"/>
      <c r="E1227" s="261">
        <v>0.80179999999999996</v>
      </c>
      <c r="F1227" s="263"/>
      <c r="G1227" s="262">
        <v>0.69699999999999995</v>
      </c>
      <c r="H1227" s="285"/>
      <c r="I1227" s="260"/>
      <c r="J1227" s="261">
        <v>0.60450000000000004</v>
      </c>
      <c r="K1227" s="263"/>
      <c r="L1227" s="261">
        <v>1.085</v>
      </c>
      <c r="M1227" s="293">
        <f t="shared" si="1465"/>
        <v>0.80179999999999996</v>
      </c>
      <c r="N1227" s="293">
        <f t="shared" si="1466"/>
        <v>0.69699999999999995</v>
      </c>
      <c r="O1227" s="293">
        <f t="shared" si="1467"/>
        <v>0.60450000000000004</v>
      </c>
      <c r="P1227" s="293">
        <f t="shared" si="1468"/>
        <v>1.085</v>
      </c>
      <c r="R1227" s="265">
        <f t="shared" si="1472"/>
        <v>0.79707499999999998</v>
      </c>
      <c r="S1227" s="266">
        <f t="shared" si="1473"/>
        <v>0</v>
      </c>
      <c r="T1227" s="266">
        <f t="shared" si="1470"/>
        <v>0</v>
      </c>
      <c r="AS1227" s="264">
        <f t="shared" si="1347"/>
        <v>1.085</v>
      </c>
      <c r="AT1227" s="266" t="str">
        <f t="shared" si="1348"/>
        <v>#5</v>
      </c>
    </row>
    <row r="1228" spans="1:46" ht="17.45" customHeight="1" x14ac:dyDescent="0.25">
      <c r="A1228" s="257">
        <f t="shared" si="1424"/>
        <v>5</v>
      </c>
      <c r="B1228" s="257">
        <f t="shared" si="1425"/>
        <v>2021</v>
      </c>
      <c r="C1228" s="435">
        <f t="shared" si="1471"/>
        <v>44324</v>
      </c>
      <c r="D1228" s="434">
        <v>0.78</v>
      </c>
      <c r="E1228" s="436"/>
      <c r="F1228" s="437">
        <v>0.54659999999999997</v>
      </c>
      <c r="G1228" s="438"/>
      <c r="H1228" s="439"/>
      <c r="I1228" s="434">
        <v>0.51919999999999999</v>
      </c>
      <c r="J1228" s="436"/>
      <c r="K1228" s="437">
        <v>1.5980000000000001</v>
      </c>
      <c r="L1228" s="436"/>
      <c r="M1228" s="440">
        <f t="shared" ref="M1228:M1230" si="1474">IFERROR(AVERAGE(D1228:E1228),"")</f>
        <v>0.78</v>
      </c>
      <c r="N1228" s="440">
        <f t="shared" ref="N1228:N1230" si="1475">IFERROR(AVERAGE(F1228:H1228),"")</f>
        <v>0.54659999999999997</v>
      </c>
      <c r="O1228" s="440">
        <f t="shared" ref="O1228:O1230" si="1476">IFERROR(AVERAGE(I1228:J1228),"")</f>
        <v>0.51919999999999999</v>
      </c>
      <c r="P1228" s="440">
        <f t="shared" ref="P1228:P1230" si="1477">IFERROR(AVERAGE(K1228:L1228),"")</f>
        <v>1.5980000000000001</v>
      </c>
      <c r="Q1228" s="442">
        <f t="shared" ref="Q1228:Q1229" si="1478">AVERAGE(M1228:P1228)</f>
        <v>0.8609500000000001</v>
      </c>
      <c r="R1228" s="442"/>
      <c r="S1228" s="443">
        <f>IF(Q1228&gt;=1,1,0)</f>
        <v>0</v>
      </c>
      <c r="T1228" s="443">
        <f t="shared" ref="T1228:T1230" si="1479">IF(S1228=0,0,S1228+T1227)</f>
        <v>0</v>
      </c>
      <c r="AS1228" s="264">
        <f t="shared" si="1347"/>
        <v>1.5980000000000001</v>
      </c>
      <c r="AT1228" s="266" t="str">
        <f t="shared" si="1348"/>
        <v>#5</v>
      </c>
    </row>
    <row r="1229" spans="1:46" ht="17.45" customHeight="1" x14ac:dyDescent="0.25">
      <c r="A1229" s="257">
        <f t="shared" si="1424"/>
        <v>5</v>
      </c>
      <c r="B1229" s="257">
        <f t="shared" si="1425"/>
        <v>2021</v>
      </c>
      <c r="C1229" s="435">
        <f t="shared" si="1471"/>
        <v>44325</v>
      </c>
      <c r="D1229" s="434"/>
      <c r="E1229" s="436">
        <v>0.63800000000000001</v>
      </c>
      <c r="F1229" s="437"/>
      <c r="G1229" s="438">
        <v>0.436</v>
      </c>
      <c r="H1229" s="439"/>
      <c r="I1229" s="434"/>
      <c r="J1229" s="436">
        <v>0.44540000000000002</v>
      </c>
      <c r="K1229" s="437"/>
      <c r="L1229" s="436">
        <v>0.87429999999999997</v>
      </c>
      <c r="M1229" s="440">
        <f t="shared" si="1474"/>
        <v>0.63800000000000001</v>
      </c>
      <c r="N1229" s="440">
        <f t="shared" si="1475"/>
        <v>0.436</v>
      </c>
      <c r="O1229" s="440">
        <f t="shared" si="1476"/>
        <v>0.44540000000000002</v>
      </c>
      <c r="P1229" s="440">
        <f t="shared" si="1477"/>
        <v>0.87429999999999997</v>
      </c>
      <c r="Q1229" s="442">
        <f t="shared" si="1478"/>
        <v>0.59842499999999998</v>
      </c>
      <c r="R1229" s="442"/>
      <c r="S1229" s="443">
        <f>IF(Q1229&gt;=1,1,0)</f>
        <v>0</v>
      </c>
      <c r="T1229" s="443">
        <f t="shared" si="1479"/>
        <v>0</v>
      </c>
      <c r="AS1229" s="264">
        <f t="shared" ref="AS1229:AS1292" si="1480">MAX(M1229:P1229)</f>
        <v>0.87429999999999997</v>
      </c>
      <c r="AT1229" s="266" t="str">
        <f t="shared" ref="AT1229:AT1292" si="1481">IF(M1229=AS1229,"#1",IF(N1229=AS1229,"#2",IF(O1229=AS1229,"#4",IF(P1229=AS1229,"#5"))))</f>
        <v>#5</v>
      </c>
    </row>
    <row r="1230" spans="1:46" ht="17.45" customHeight="1" x14ac:dyDescent="0.25">
      <c r="A1230" s="257">
        <f t="shared" si="1424"/>
        <v>5</v>
      </c>
      <c r="B1230" s="257">
        <f t="shared" si="1425"/>
        <v>2021</v>
      </c>
      <c r="C1230" s="8">
        <f t="shared" si="1471"/>
        <v>44326</v>
      </c>
      <c r="D1230" s="260">
        <v>0.90600000000000003</v>
      </c>
      <c r="E1230" s="261"/>
      <c r="F1230" s="263"/>
      <c r="G1230" s="262"/>
      <c r="H1230" s="285">
        <v>0.45660000000000001</v>
      </c>
      <c r="I1230" s="260">
        <v>0.47489999999999999</v>
      </c>
      <c r="J1230" s="261"/>
      <c r="K1230" s="263">
        <v>0.64980000000000004</v>
      </c>
      <c r="L1230" s="261"/>
      <c r="M1230" s="293">
        <f t="shared" si="1474"/>
        <v>0.90600000000000003</v>
      </c>
      <c r="N1230" s="293">
        <f t="shared" si="1475"/>
        <v>0.45660000000000001</v>
      </c>
      <c r="O1230" s="293">
        <f t="shared" si="1476"/>
        <v>0.47489999999999999</v>
      </c>
      <c r="P1230" s="293">
        <f t="shared" si="1477"/>
        <v>0.64980000000000004</v>
      </c>
      <c r="R1230" s="265">
        <f t="shared" ref="R1230" si="1482">AVERAGE(M1230:P1230)</f>
        <v>0.62182499999999996</v>
      </c>
      <c r="S1230" s="266">
        <f t="shared" ref="S1230" si="1483">IF(R1230&gt;=1,1,0)</f>
        <v>0</v>
      </c>
      <c r="T1230" s="266">
        <f t="shared" si="1479"/>
        <v>0</v>
      </c>
      <c r="AS1230" s="264">
        <f t="shared" si="1480"/>
        <v>0.90600000000000003</v>
      </c>
      <c r="AT1230" s="266" t="str">
        <f t="shared" si="1481"/>
        <v>#1</v>
      </c>
    </row>
    <row r="1231" spans="1:46" ht="17.45" customHeight="1" x14ac:dyDescent="0.25">
      <c r="A1231" s="257">
        <f t="shared" si="1424"/>
        <v>5</v>
      </c>
      <c r="B1231" s="257">
        <f t="shared" si="1425"/>
        <v>2021</v>
      </c>
      <c r="C1231" s="8">
        <f t="shared" si="1471"/>
        <v>44327</v>
      </c>
      <c r="D1231" s="260"/>
      <c r="E1231" s="261">
        <v>0.88380000000000003</v>
      </c>
      <c r="F1231" s="263"/>
      <c r="G1231" s="262">
        <v>0.73470000000000002</v>
      </c>
      <c r="H1231" s="285"/>
      <c r="I1231" s="260"/>
      <c r="J1231" s="261">
        <v>0.8276</v>
      </c>
      <c r="K1231" s="263"/>
      <c r="L1231" s="261">
        <v>0.86739999999999995</v>
      </c>
      <c r="M1231" s="293">
        <f t="shared" ref="M1231:M1234" si="1484">IFERROR(AVERAGE(D1231:E1231),"")</f>
        <v>0.88380000000000003</v>
      </c>
      <c r="N1231" s="293">
        <f t="shared" ref="N1231:N1234" si="1485">IFERROR(AVERAGE(F1231:H1231),"")</f>
        <v>0.73470000000000002</v>
      </c>
      <c r="O1231" s="293">
        <f t="shared" ref="O1231:O1234" si="1486">IFERROR(AVERAGE(I1231:J1231),"")</f>
        <v>0.8276</v>
      </c>
      <c r="P1231" s="293">
        <f t="shared" ref="P1231:P1234" si="1487">IFERROR(AVERAGE(K1231:L1231),"")</f>
        <v>0.86739999999999995</v>
      </c>
      <c r="R1231" s="265">
        <f t="shared" ref="R1231:R1234" si="1488">AVERAGE(M1231:P1231)</f>
        <v>0.82837499999999997</v>
      </c>
      <c r="S1231" s="266">
        <f t="shared" ref="S1231:S1234" si="1489">IF(R1231&gt;=1,1,0)</f>
        <v>0</v>
      </c>
      <c r="T1231" s="266">
        <f t="shared" ref="T1231:T1234" si="1490">IF(S1231=0,0,S1231+T1230)</f>
        <v>0</v>
      </c>
      <c r="AS1231" s="264">
        <f t="shared" si="1480"/>
        <v>0.88380000000000003</v>
      </c>
      <c r="AT1231" s="266" t="str">
        <f t="shared" si="1481"/>
        <v>#1</v>
      </c>
    </row>
    <row r="1232" spans="1:46" ht="17.45" customHeight="1" x14ac:dyDescent="0.25">
      <c r="A1232" s="257">
        <f t="shared" si="1424"/>
        <v>5</v>
      </c>
      <c r="B1232" s="257">
        <f t="shared" si="1425"/>
        <v>2021</v>
      </c>
      <c r="C1232" s="48">
        <f t="shared" si="1471"/>
        <v>44328</v>
      </c>
      <c r="D1232" s="279">
        <v>0.7722</v>
      </c>
      <c r="E1232" s="280"/>
      <c r="F1232" s="282">
        <v>0.82530000000000003</v>
      </c>
      <c r="G1232" s="281"/>
      <c r="H1232" s="142">
        <v>0.81989999999999996</v>
      </c>
      <c r="I1232" s="279">
        <v>0.77700000000000002</v>
      </c>
      <c r="J1232" s="280"/>
      <c r="K1232" s="282">
        <v>0.99219999999999997</v>
      </c>
      <c r="L1232" s="280"/>
      <c r="M1232" s="293">
        <f t="shared" si="1484"/>
        <v>0.7722</v>
      </c>
      <c r="N1232" s="293">
        <f t="shared" si="1485"/>
        <v>0.8226</v>
      </c>
      <c r="O1232" s="293">
        <f t="shared" si="1486"/>
        <v>0.77700000000000002</v>
      </c>
      <c r="P1232" s="293">
        <f t="shared" si="1487"/>
        <v>0.99219999999999997</v>
      </c>
      <c r="R1232" s="265">
        <f t="shared" si="1488"/>
        <v>0.84099999999999997</v>
      </c>
      <c r="S1232" s="266">
        <f t="shared" si="1489"/>
        <v>0</v>
      </c>
      <c r="T1232" s="266">
        <f t="shared" si="1490"/>
        <v>0</v>
      </c>
      <c r="AS1232" s="264">
        <f t="shared" si="1480"/>
        <v>0.99219999999999997</v>
      </c>
      <c r="AT1232" s="266" t="str">
        <f t="shared" si="1481"/>
        <v>#5</v>
      </c>
    </row>
    <row r="1233" spans="1:46" ht="17.45" customHeight="1" x14ac:dyDescent="0.25">
      <c r="A1233" s="257">
        <f t="shared" si="1424"/>
        <v>5</v>
      </c>
      <c r="B1233" s="257">
        <f t="shared" si="1425"/>
        <v>2021</v>
      </c>
      <c r="C1233" s="8">
        <f t="shared" si="1471"/>
        <v>44329</v>
      </c>
      <c r="D1233" s="252"/>
      <c r="E1233" s="253">
        <v>0.81540000000000001</v>
      </c>
      <c r="F1233" s="255"/>
      <c r="G1233" s="254">
        <v>0.70750000000000002</v>
      </c>
      <c r="H1233" s="114"/>
      <c r="I1233" s="252"/>
      <c r="J1233" s="253">
        <v>0.67920000000000003</v>
      </c>
      <c r="K1233" s="255"/>
      <c r="L1233" s="253">
        <v>1.042</v>
      </c>
      <c r="M1233" s="293">
        <f t="shared" si="1484"/>
        <v>0.81540000000000001</v>
      </c>
      <c r="N1233" s="293">
        <f t="shared" si="1485"/>
        <v>0.70750000000000002</v>
      </c>
      <c r="O1233" s="293">
        <f t="shared" si="1486"/>
        <v>0.67920000000000003</v>
      </c>
      <c r="P1233" s="293">
        <f t="shared" si="1487"/>
        <v>1.042</v>
      </c>
      <c r="R1233" s="265">
        <f t="shared" si="1488"/>
        <v>0.81102499999999988</v>
      </c>
      <c r="S1233" s="266">
        <f t="shared" si="1489"/>
        <v>0</v>
      </c>
      <c r="T1233" s="266">
        <f t="shared" si="1490"/>
        <v>0</v>
      </c>
      <c r="AS1233" s="264">
        <f t="shared" si="1480"/>
        <v>1.042</v>
      </c>
      <c r="AT1233" s="266" t="str">
        <f t="shared" si="1481"/>
        <v>#5</v>
      </c>
    </row>
    <row r="1234" spans="1:46" ht="17.45" customHeight="1" x14ac:dyDescent="0.25">
      <c r="A1234" s="257">
        <f t="shared" si="1424"/>
        <v>5</v>
      </c>
      <c r="B1234" s="257">
        <f t="shared" si="1425"/>
        <v>2021</v>
      </c>
      <c r="C1234" s="8">
        <f t="shared" si="1471"/>
        <v>44330</v>
      </c>
      <c r="D1234" s="252">
        <v>0.74909999999999999</v>
      </c>
      <c r="E1234" s="253"/>
      <c r="F1234" s="255">
        <v>0.68179999999999996</v>
      </c>
      <c r="G1234" s="254"/>
      <c r="H1234" s="114"/>
      <c r="I1234" s="252">
        <v>0.66110000000000002</v>
      </c>
      <c r="J1234" s="253"/>
      <c r="K1234" s="333">
        <v>3.2389999999999999</v>
      </c>
      <c r="L1234" s="253"/>
      <c r="M1234" s="293">
        <f t="shared" si="1484"/>
        <v>0.74909999999999999</v>
      </c>
      <c r="N1234" s="293">
        <f t="shared" si="1485"/>
        <v>0.68179999999999996</v>
      </c>
      <c r="O1234" s="293">
        <f t="shared" si="1486"/>
        <v>0.66110000000000002</v>
      </c>
      <c r="P1234" s="293">
        <f t="shared" si="1487"/>
        <v>3.2389999999999999</v>
      </c>
      <c r="R1234" s="265">
        <f t="shared" si="1488"/>
        <v>1.3327499999999999</v>
      </c>
      <c r="S1234" s="266">
        <f t="shared" si="1489"/>
        <v>1</v>
      </c>
      <c r="T1234" s="266">
        <f t="shared" si="1490"/>
        <v>1</v>
      </c>
      <c r="AS1234" s="264">
        <f t="shared" si="1480"/>
        <v>3.2389999999999999</v>
      </c>
      <c r="AT1234" s="266" t="str">
        <f t="shared" si="1481"/>
        <v>#5</v>
      </c>
    </row>
    <row r="1235" spans="1:46" ht="17.45" customHeight="1" x14ac:dyDescent="0.25">
      <c r="A1235" s="257">
        <f t="shared" si="1424"/>
        <v>5</v>
      </c>
      <c r="B1235" s="257">
        <f t="shared" si="1425"/>
        <v>2021</v>
      </c>
      <c r="C1235" s="435">
        <f t="shared" si="1471"/>
        <v>44331</v>
      </c>
      <c r="D1235" s="448"/>
      <c r="E1235" s="449">
        <v>0.52500000000000002</v>
      </c>
      <c r="F1235" s="451"/>
      <c r="G1235" s="450">
        <v>0.43919999999999998</v>
      </c>
      <c r="H1235" s="452"/>
      <c r="I1235" s="448"/>
      <c r="J1235" s="449">
        <v>0.41399999999999998</v>
      </c>
      <c r="K1235" s="451"/>
      <c r="L1235" s="449">
        <v>0.68489999999999995</v>
      </c>
      <c r="M1235" s="440">
        <f t="shared" ref="M1235:M1241" si="1491">IFERROR(AVERAGE(D1235:E1235),"")</f>
        <v>0.52500000000000002</v>
      </c>
      <c r="N1235" s="440">
        <f t="shared" ref="N1235:N1241" si="1492">IFERROR(AVERAGE(F1235:H1235),"")</f>
        <v>0.43919999999999998</v>
      </c>
      <c r="O1235" s="440">
        <f t="shared" ref="O1235:O1241" si="1493">IFERROR(AVERAGE(I1235:J1235),"")</f>
        <v>0.41399999999999998</v>
      </c>
      <c r="P1235" s="440">
        <f t="shared" ref="P1235:P1241" si="1494">IFERROR(AVERAGE(K1235:L1235),"")</f>
        <v>0.68489999999999995</v>
      </c>
      <c r="Q1235" s="442">
        <f t="shared" ref="Q1235:Q1236" si="1495">AVERAGE(M1235:P1235)</f>
        <v>0.51577499999999998</v>
      </c>
      <c r="R1235" s="442"/>
      <c r="S1235" s="443">
        <f>IF(Q1235&gt;=1,1,0)</f>
        <v>0</v>
      </c>
      <c r="T1235" s="443">
        <f t="shared" ref="T1235:T1241" si="1496">IF(S1235=0,0,S1235+T1234)</f>
        <v>0</v>
      </c>
      <c r="AS1235" s="264">
        <f t="shared" si="1480"/>
        <v>0.68489999999999995</v>
      </c>
      <c r="AT1235" s="266" t="str">
        <f t="shared" si="1481"/>
        <v>#5</v>
      </c>
    </row>
    <row r="1236" spans="1:46" ht="17.45" customHeight="1" x14ac:dyDescent="0.25">
      <c r="A1236" s="257">
        <f t="shared" si="1424"/>
        <v>5</v>
      </c>
      <c r="B1236" s="257">
        <f t="shared" si="1425"/>
        <v>2021</v>
      </c>
      <c r="C1236" s="435">
        <f t="shared" si="1471"/>
        <v>44332</v>
      </c>
      <c r="D1236" s="448">
        <v>0.26279999999999998</v>
      </c>
      <c r="E1236" s="449"/>
      <c r="F1236" s="451"/>
      <c r="G1236" s="450"/>
      <c r="H1236" s="452">
        <v>0.17030000000000001</v>
      </c>
      <c r="I1236" s="448">
        <v>0.21329999999999999</v>
      </c>
      <c r="J1236" s="449"/>
      <c r="K1236" s="451">
        <v>0.3251</v>
      </c>
      <c r="L1236" s="449"/>
      <c r="M1236" s="440">
        <f t="shared" si="1491"/>
        <v>0.26279999999999998</v>
      </c>
      <c r="N1236" s="440">
        <f t="shared" si="1492"/>
        <v>0.17030000000000001</v>
      </c>
      <c r="O1236" s="440">
        <f t="shared" si="1493"/>
        <v>0.21329999999999999</v>
      </c>
      <c r="P1236" s="440">
        <f t="shared" si="1494"/>
        <v>0.3251</v>
      </c>
      <c r="Q1236" s="442">
        <f t="shared" si="1495"/>
        <v>0.24287500000000001</v>
      </c>
      <c r="R1236" s="442"/>
      <c r="S1236" s="443">
        <f>IF(Q1236&gt;=1,1,0)</f>
        <v>0</v>
      </c>
      <c r="T1236" s="443">
        <f t="shared" si="1496"/>
        <v>0</v>
      </c>
      <c r="AS1236" s="264">
        <f t="shared" si="1480"/>
        <v>0.3251</v>
      </c>
      <c r="AT1236" s="266" t="str">
        <f t="shared" si="1481"/>
        <v>#5</v>
      </c>
    </row>
    <row r="1237" spans="1:46" ht="17.45" customHeight="1" x14ac:dyDescent="0.25">
      <c r="A1237" s="257">
        <f t="shared" si="1424"/>
        <v>5</v>
      </c>
      <c r="B1237" s="257">
        <f t="shared" si="1425"/>
        <v>2021</v>
      </c>
      <c r="C1237" s="8">
        <f t="shared" si="1471"/>
        <v>44333</v>
      </c>
      <c r="D1237" s="260"/>
      <c r="E1237" s="261">
        <v>0.55579999999999996</v>
      </c>
      <c r="F1237" s="263"/>
      <c r="G1237" s="262">
        <v>0.49890000000000001</v>
      </c>
      <c r="H1237" s="285"/>
      <c r="I1237" s="260"/>
      <c r="J1237" s="261">
        <v>0.47220000000000001</v>
      </c>
      <c r="K1237" s="263"/>
      <c r="L1237" s="261">
        <v>0.60089999999999999</v>
      </c>
      <c r="M1237" s="293">
        <f t="shared" si="1491"/>
        <v>0.55579999999999996</v>
      </c>
      <c r="N1237" s="293">
        <f t="shared" si="1492"/>
        <v>0.49890000000000001</v>
      </c>
      <c r="O1237" s="293">
        <f t="shared" si="1493"/>
        <v>0.47220000000000001</v>
      </c>
      <c r="P1237" s="293">
        <f t="shared" si="1494"/>
        <v>0.60089999999999999</v>
      </c>
      <c r="R1237" s="265">
        <f t="shared" ref="R1237:R1241" si="1497">AVERAGE(M1237:P1237)</f>
        <v>0.53194999999999992</v>
      </c>
      <c r="S1237" s="266">
        <f t="shared" ref="S1237:S1241" si="1498">IF(R1237&gt;=1,1,0)</f>
        <v>0</v>
      </c>
      <c r="T1237" s="266">
        <f t="shared" si="1496"/>
        <v>0</v>
      </c>
      <c r="AS1237" s="264">
        <f t="shared" si="1480"/>
        <v>0.60089999999999999</v>
      </c>
      <c r="AT1237" s="266" t="str">
        <f t="shared" si="1481"/>
        <v>#5</v>
      </c>
    </row>
    <row r="1238" spans="1:46" ht="17.45" customHeight="1" x14ac:dyDescent="0.25">
      <c r="A1238" s="257">
        <f t="shared" si="1424"/>
        <v>5</v>
      </c>
      <c r="B1238" s="257">
        <f t="shared" si="1425"/>
        <v>2021</v>
      </c>
      <c r="C1238" s="48">
        <f t="shared" si="1471"/>
        <v>44334</v>
      </c>
      <c r="D1238" s="275">
        <v>0.89049999999999996</v>
      </c>
      <c r="E1238" s="276"/>
      <c r="F1238" s="278">
        <v>0.69969999999999999</v>
      </c>
      <c r="G1238" s="277"/>
      <c r="H1238" s="286">
        <v>0.61350000000000005</v>
      </c>
      <c r="I1238" s="275">
        <v>0.70050000000000001</v>
      </c>
      <c r="J1238" s="276"/>
      <c r="K1238" s="278">
        <v>0.82909999999999995</v>
      </c>
      <c r="L1238" s="276"/>
      <c r="M1238" s="293">
        <f t="shared" si="1491"/>
        <v>0.89049999999999996</v>
      </c>
      <c r="N1238" s="293">
        <f t="shared" si="1492"/>
        <v>0.65660000000000007</v>
      </c>
      <c r="O1238" s="293">
        <f t="shared" si="1493"/>
        <v>0.70050000000000001</v>
      </c>
      <c r="P1238" s="293">
        <f t="shared" si="1494"/>
        <v>0.82909999999999995</v>
      </c>
      <c r="R1238" s="265">
        <f t="shared" si="1497"/>
        <v>0.76917499999999994</v>
      </c>
      <c r="S1238" s="266">
        <f t="shared" si="1498"/>
        <v>0</v>
      </c>
      <c r="T1238" s="266">
        <f t="shared" si="1496"/>
        <v>0</v>
      </c>
      <c r="AS1238" s="264">
        <f t="shared" si="1480"/>
        <v>0.89049999999999996</v>
      </c>
      <c r="AT1238" s="266" t="str">
        <f t="shared" si="1481"/>
        <v>#1</v>
      </c>
    </row>
    <row r="1239" spans="1:46" ht="17.45" customHeight="1" x14ac:dyDescent="0.25">
      <c r="A1239" s="257">
        <f t="shared" si="1424"/>
        <v>5</v>
      </c>
      <c r="B1239" s="257">
        <f t="shared" si="1425"/>
        <v>2021</v>
      </c>
      <c r="C1239" s="8">
        <f t="shared" si="1471"/>
        <v>44335</v>
      </c>
      <c r="D1239" s="260"/>
      <c r="E1239" s="261">
        <v>0.85740000000000005</v>
      </c>
      <c r="F1239" s="263"/>
      <c r="G1239" s="262">
        <v>0.67979999999999996</v>
      </c>
      <c r="H1239" s="285"/>
      <c r="I1239" s="260"/>
      <c r="J1239" s="261">
        <v>0.66459999999999997</v>
      </c>
      <c r="K1239" s="263"/>
      <c r="L1239" s="261">
        <v>0.8649</v>
      </c>
      <c r="M1239" s="293">
        <f t="shared" si="1491"/>
        <v>0.85740000000000005</v>
      </c>
      <c r="N1239" s="293">
        <f t="shared" si="1492"/>
        <v>0.67979999999999996</v>
      </c>
      <c r="O1239" s="293">
        <f t="shared" si="1493"/>
        <v>0.66459999999999997</v>
      </c>
      <c r="P1239" s="293">
        <f t="shared" si="1494"/>
        <v>0.8649</v>
      </c>
      <c r="R1239" s="265">
        <f t="shared" si="1497"/>
        <v>0.766675</v>
      </c>
      <c r="S1239" s="266">
        <f t="shared" si="1498"/>
        <v>0</v>
      </c>
      <c r="T1239" s="266">
        <f t="shared" si="1496"/>
        <v>0</v>
      </c>
      <c r="AS1239" s="264">
        <f t="shared" si="1480"/>
        <v>0.8649</v>
      </c>
      <c r="AT1239" s="266" t="str">
        <f t="shared" si="1481"/>
        <v>#5</v>
      </c>
    </row>
    <row r="1240" spans="1:46" ht="17.45" customHeight="1" x14ac:dyDescent="0.25">
      <c r="A1240" s="257">
        <f t="shared" si="1424"/>
        <v>5</v>
      </c>
      <c r="B1240" s="257">
        <f t="shared" si="1425"/>
        <v>2021</v>
      </c>
      <c r="C1240" s="8">
        <f t="shared" si="1471"/>
        <v>44336</v>
      </c>
      <c r="D1240" s="252">
        <v>1.1619999999999999</v>
      </c>
      <c r="E1240" s="253"/>
      <c r="F1240" s="255">
        <v>0.4496</v>
      </c>
      <c r="G1240" s="254"/>
      <c r="H1240" s="114"/>
      <c r="I1240" s="252">
        <v>0.50580000000000003</v>
      </c>
      <c r="J1240" s="253"/>
      <c r="K1240" s="255">
        <v>0.64690000000000003</v>
      </c>
      <c r="L1240" s="253"/>
      <c r="M1240" s="293">
        <f t="shared" si="1491"/>
        <v>1.1619999999999999</v>
      </c>
      <c r="N1240" s="293">
        <f t="shared" si="1492"/>
        <v>0.4496</v>
      </c>
      <c r="O1240" s="293">
        <f t="shared" si="1493"/>
        <v>0.50580000000000003</v>
      </c>
      <c r="P1240" s="293">
        <f t="shared" si="1494"/>
        <v>0.64690000000000003</v>
      </c>
      <c r="R1240" s="265">
        <f t="shared" si="1497"/>
        <v>0.69107499999999999</v>
      </c>
      <c r="S1240" s="266">
        <f t="shared" si="1498"/>
        <v>0</v>
      </c>
      <c r="T1240" s="266">
        <f t="shared" si="1496"/>
        <v>0</v>
      </c>
      <c r="AS1240" s="264">
        <f t="shared" si="1480"/>
        <v>1.1619999999999999</v>
      </c>
      <c r="AT1240" s="266" t="str">
        <f t="shared" si="1481"/>
        <v>#1</v>
      </c>
    </row>
    <row r="1241" spans="1:46" ht="17.45" customHeight="1" x14ac:dyDescent="0.25">
      <c r="A1241" s="257">
        <f t="shared" si="1424"/>
        <v>5</v>
      </c>
      <c r="B1241" s="257">
        <f t="shared" si="1425"/>
        <v>2021</v>
      </c>
      <c r="C1241" s="8">
        <f t="shared" si="1471"/>
        <v>44337</v>
      </c>
      <c r="D1241" s="252"/>
      <c r="E1241" s="253">
        <v>0.97599999999999998</v>
      </c>
      <c r="F1241" s="255"/>
      <c r="G1241" s="254">
        <v>0.87770000000000004</v>
      </c>
      <c r="H1241" s="114"/>
      <c r="I1241" s="252"/>
      <c r="J1241" s="253">
        <v>0.66339999999999999</v>
      </c>
      <c r="K1241" s="255"/>
      <c r="L1241" s="253">
        <v>0.97470000000000001</v>
      </c>
      <c r="M1241" s="293">
        <f t="shared" si="1491"/>
        <v>0.97599999999999998</v>
      </c>
      <c r="N1241" s="293">
        <f t="shared" si="1492"/>
        <v>0.87770000000000004</v>
      </c>
      <c r="O1241" s="293">
        <f t="shared" si="1493"/>
        <v>0.66339999999999999</v>
      </c>
      <c r="P1241" s="293">
        <f t="shared" si="1494"/>
        <v>0.97470000000000001</v>
      </c>
      <c r="R1241" s="265">
        <f t="shared" si="1497"/>
        <v>0.87295</v>
      </c>
      <c r="S1241" s="266">
        <f t="shared" si="1498"/>
        <v>0</v>
      </c>
      <c r="T1241" s="266">
        <f t="shared" si="1496"/>
        <v>0</v>
      </c>
      <c r="AS1241" s="264">
        <f t="shared" si="1480"/>
        <v>0.97599999999999998</v>
      </c>
      <c r="AT1241" s="266" t="str">
        <f t="shared" si="1481"/>
        <v>#1</v>
      </c>
    </row>
    <row r="1242" spans="1:46" ht="17.45" customHeight="1" x14ac:dyDescent="0.25">
      <c r="A1242" s="257">
        <f t="shared" si="1424"/>
        <v>5</v>
      </c>
      <c r="B1242" s="257">
        <f t="shared" si="1425"/>
        <v>2021</v>
      </c>
      <c r="C1242" s="435">
        <f t="shared" si="1471"/>
        <v>44338</v>
      </c>
      <c r="D1242" s="448">
        <v>0.50839999999999996</v>
      </c>
      <c r="E1242" s="449"/>
      <c r="F1242" s="451"/>
      <c r="G1242" s="450"/>
      <c r="H1242" s="452">
        <v>0.61099999999999999</v>
      </c>
      <c r="I1242" s="448">
        <v>0.44350000000000001</v>
      </c>
      <c r="J1242" s="449"/>
      <c r="K1242" s="451">
        <v>0.52659999999999996</v>
      </c>
      <c r="L1242" s="449"/>
      <c r="M1242" s="440">
        <f t="shared" ref="M1242:M1248" si="1499">IFERROR(AVERAGE(D1242:E1242),"")</f>
        <v>0.50839999999999996</v>
      </c>
      <c r="N1242" s="440">
        <f t="shared" ref="N1242:N1248" si="1500">IFERROR(AVERAGE(F1242:H1242),"")</f>
        <v>0.61099999999999999</v>
      </c>
      <c r="O1242" s="440">
        <f t="shared" ref="O1242:O1248" si="1501">IFERROR(AVERAGE(I1242:J1242),"")</f>
        <v>0.44350000000000001</v>
      </c>
      <c r="P1242" s="440">
        <f t="shared" ref="P1242:P1248" si="1502">IFERROR(AVERAGE(K1242:L1242),"")</f>
        <v>0.52659999999999996</v>
      </c>
      <c r="Q1242" s="442">
        <f t="shared" ref="Q1242:Q1243" si="1503">AVERAGE(M1242:P1242)</f>
        <v>0.52237500000000003</v>
      </c>
      <c r="R1242" s="442"/>
      <c r="S1242" s="443">
        <f>IF(Q1242&gt;=1,1,0)</f>
        <v>0</v>
      </c>
      <c r="T1242" s="443">
        <f t="shared" ref="T1242:T1248" si="1504">IF(S1242=0,0,S1242+T1241)</f>
        <v>0</v>
      </c>
      <c r="AS1242" s="264">
        <f t="shared" si="1480"/>
        <v>0.61099999999999999</v>
      </c>
      <c r="AT1242" s="266" t="str">
        <f t="shared" si="1481"/>
        <v>#2</v>
      </c>
    </row>
    <row r="1243" spans="1:46" ht="17.45" customHeight="1" x14ac:dyDescent="0.25">
      <c r="A1243" s="257">
        <f t="shared" si="1424"/>
        <v>5</v>
      </c>
      <c r="B1243" s="257">
        <f t="shared" si="1425"/>
        <v>2021</v>
      </c>
      <c r="C1243" s="435">
        <f t="shared" si="1471"/>
        <v>44339</v>
      </c>
      <c r="D1243" s="448"/>
      <c r="E1243" s="449">
        <v>0.51759999999999995</v>
      </c>
      <c r="F1243" s="451"/>
      <c r="G1243" s="450">
        <v>0.54930000000000001</v>
      </c>
      <c r="H1243" s="452"/>
      <c r="I1243" s="448"/>
      <c r="J1243" s="449">
        <v>0.48120000000000002</v>
      </c>
      <c r="K1243" s="451"/>
      <c r="L1243" s="449">
        <v>0.94769999999999999</v>
      </c>
      <c r="M1243" s="440">
        <f t="shared" si="1499"/>
        <v>0.51759999999999995</v>
      </c>
      <c r="N1243" s="440">
        <f t="shared" si="1500"/>
        <v>0.54930000000000001</v>
      </c>
      <c r="O1243" s="440">
        <f t="shared" si="1501"/>
        <v>0.48120000000000002</v>
      </c>
      <c r="P1243" s="440">
        <f t="shared" si="1502"/>
        <v>0.94769999999999999</v>
      </c>
      <c r="Q1243" s="442">
        <f t="shared" si="1503"/>
        <v>0.62395</v>
      </c>
      <c r="R1243" s="442"/>
      <c r="S1243" s="443">
        <f>IF(Q1243&gt;=1,1,0)</f>
        <v>0</v>
      </c>
      <c r="T1243" s="443">
        <f t="shared" si="1504"/>
        <v>0</v>
      </c>
      <c r="AS1243" s="264">
        <f t="shared" si="1480"/>
        <v>0.94769999999999999</v>
      </c>
      <c r="AT1243" s="266" t="str">
        <f t="shared" si="1481"/>
        <v>#5</v>
      </c>
    </row>
    <row r="1244" spans="1:46" ht="17.45" customHeight="1" x14ac:dyDescent="0.25">
      <c r="A1244" s="257">
        <f t="shared" si="1424"/>
        <v>5</v>
      </c>
      <c r="B1244" s="257">
        <f t="shared" si="1425"/>
        <v>2021</v>
      </c>
      <c r="C1244" s="48">
        <f t="shared" si="1471"/>
        <v>44340</v>
      </c>
      <c r="D1244" s="279">
        <v>0.96879999999999999</v>
      </c>
      <c r="E1244" s="280"/>
      <c r="F1244" s="282">
        <v>0.98580000000000001</v>
      </c>
      <c r="G1244" s="281"/>
      <c r="H1244" s="142">
        <v>0.89249999999999996</v>
      </c>
      <c r="I1244" s="279">
        <v>0.82469999999999999</v>
      </c>
      <c r="J1244" s="280"/>
      <c r="K1244" s="282">
        <v>0.88729999999999998</v>
      </c>
      <c r="L1244" s="280"/>
      <c r="M1244" s="293">
        <f t="shared" si="1499"/>
        <v>0.96879999999999999</v>
      </c>
      <c r="N1244" s="293">
        <f t="shared" si="1500"/>
        <v>0.93914999999999993</v>
      </c>
      <c r="O1244" s="293">
        <f t="shared" si="1501"/>
        <v>0.82469999999999999</v>
      </c>
      <c r="P1244" s="293">
        <f t="shared" si="1502"/>
        <v>0.88729999999999998</v>
      </c>
      <c r="R1244" s="265">
        <f t="shared" ref="R1244:R1248" si="1505">AVERAGE(M1244:P1244)</f>
        <v>0.90498750000000006</v>
      </c>
      <c r="S1244" s="266">
        <f t="shared" ref="S1244:S1248" si="1506">IF(R1244&gt;=1,1,0)</f>
        <v>0</v>
      </c>
      <c r="T1244" s="266">
        <f t="shared" si="1504"/>
        <v>0</v>
      </c>
      <c r="AS1244" s="264">
        <f t="shared" si="1480"/>
        <v>0.96879999999999999</v>
      </c>
      <c r="AT1244" s="266" t="str">
        <f t="shared" si="1481"/>
        <v>#1</v>
      </c>
    </row>
    <row r="1245" spans="1:46" ht="17.45" customHeight="1" x14ac:dyDescent="0.25">
      <c r="A1245" s="257">
        <f t="shared" si="1424"/>
        <v>5</v>
      </c>
      <c r="B1245" s="257">
        <f t="shared" si="1425"/>
        <v>2021</v>
      </c>
      <c r="C1245" s="8">
        <f t="shared" si="1471"/>
        <v>44341</v>
      </c>
      <c r="D1245" s="252"/>
      <c r="E1245" s="253">
        <v>1.1919999999999999</v>
      </c>
      <c r="F1245" s="255"/>
      <c r="G1245" s="254">
        <v>0.98280000000000001</v>
      </c>
      <c r="H1245" s="114"/>
      <c r="I1245" s="252"/>
      <c r="J1245" s="253">
        <v>0.9546</v>
      </c>
      <c r="K1245" s="255"/>
      <c r="L1245" s="253">
        <v>1.1870000000000001</v>
      </c>
      <c r="M1245" s="293">
        <f t="shared" si="1499"/>
        <v>1.1919999999999999</v>
      </c>
      <c r="N1245" s="293">
        <f t="shared" si="1500"/>
        <v>0.98280000000000001</v>
      </c>
      <c r="O1245" s="293">
        <f t="shared" si="1501"/>
        <v>0.9546</v>
      </c>
      <c r="P1245" s="293">
        <f t="shared" si="1502"/>
        <v>1.1870000000000001</v>
      </c>
      <c r="R1245" s="265">
        <f t="shared" si="1505"/>
        <v>1.0790999999999999</v>
      </c>
      <c r="S1245" s="266">
        <f t="shared" si="1506"/>
        <v>1</v>
      </c>
      <c r="T1245" s="266">
        <f t="shared" si="1504"/>
        <v>1</v>
      </c>
      <c r="AS1245" s="264">
        <f t="shared" si="1480"/>
        <v>1.1919999999999999</v>
      </c>
      <c r="AT1245" s="266" t="str">
        <f t="shared" si="1481"/>
        <v>#1</v>
      </c>
    </row>
    <row r="1246" spans="1:46" ht="17.45" customHeight="1" x14ac:dyDescent="0.25">
      <c r="A1246" s="257">
        <f t="shared" si="1424"/>
        <v>5</v>
      </c>
      <c r="B1246" s="257">
        <f t="shared" si="1425"/>
        <v>2021</v>
      </c>
      <c r="C1246" s="8">
        <f t="shared" si="1471"/>
        <v>44342</v>
      </c>
      <c r="D1246" s="252">
        <v>0.54</v>
      </c>
      <c r="E1246" s="253"/>
      <c r="F1246" s="255">
        <v>0.4914</v>
      </c>
      <c r="G1246" s="254"/>
      <c r="H1246" s="114"/>
      <c r="I1246" s="252">
        <v>0.51939999999999997</v>
      </c>
      <c r="J1246" s="253"/>
      <c r="K1246" s="255">
        <v>1.1679999999999999</v>
      </c>
      <c r="L1246" s="253"/>
      <c r="M1246" s="293">
        <f t="shared" si="1499"/>
        <v>0.54</v>
      </c>
      <c r="N1246" s="293">
        <f t="shared" si="1500"/>
        <v>0.4914</v>
      </c>
      <c r="O1246" s="293">
        <f t="shared" si="1501"/>
        <v>0.51939999999999997</v>
      </c>
      <c r="P1246" s="293">
        <f t="shared" si="1502"/>
        <v>1.1679999999999999</v>
      </c>
      <c r="R1246" s="265">
        <f t="shared" si="1505"/>
        <v>0.67969999999999997</v>
      </c>
      <c r="S1246" s="266">
        <f t="shared" si="1506"/>
        <v>0</v>
      </c>
      <c r="T1246" s="266">
        <f t="shared" si="1504"/>
        <v>0</v>
      </c>
      <c r="AS1246" s="264">
        <f t="shared" si="1480"/>
        <v>1.1679999999999999</v>
      </c>
      <c r="AT1246" s="266" t="str">
        <f t="shared" si="1481"/>
        <v>#5</v>
      </c>
    </row>
    <row r="1247" spans="1:46" ht="17.45" customHeight="1" x14ac:dyDescent="0.25">
      <c r="A1247" s="257">
        <f t="shared" si="1424"/>
        <v>5</v>
      </c>
      <c r="B1247" s="257">
        <f t="shared" si="1425"/>
        <v>2021</v>
      </c>
      <c r="C1247" s="8">
        <f t="shared" si="1471"/>
        <v>44343</v>
      </c>
      <c r="D1247" s="252"/>
      <c r="E1247" s="253">
        <v>0.69810000000000005</v>
      </c>
      <c r="F1247" s="255"/>
      <c r="G1247" s="254">
        <v>0.54059999999999997</v>
      </c>
      <c r="H1247" s="114"/>
      <c r="I1247" s="252"/>
      <c r="J1247" s="253">
        <v>0.55059999999999998</v>
      </c>
      <c r="K1247" s="255"/>
      <c r="L1247" s="253">
        <v>0.85760000000000003</v>
      </c>
      <c r="M1247" s="293">
        <f t="shared" si="1499"/>
        <v>0.69810000000000005</v>
      </c>
      <c r="N1247" s="293">
        <f t="shared" si="1500"/>
        <v>0.54059999999999997</v>
      </c>
      <c r="O1247" s="293">
        <f t="shared" si="1501"/>
        <v>0.55059999999999998</v>
      </c>
      <c r="P1247" s="293">
        <f t="shared" si="1502"/>
        <v>0.85760000000000003</v>
      </c>
      <c r="R1247" s="265">
        <f t="shared" si="1505"/>
        <v>0.66172500000000001</v>
      </c>
      <c r="S1247" s="266">
        <f t="shared" si="1506"/>
        <v>0</v>
      </c>
      <c r="T1247" s="266">
        <f t="shared" si="1504"/>
        <v>0</v>
      </c>
      <c r="AS1247" s="264">
        <f t="shared" si="1480"/>
        <v>0.85760000000000003</v>
      </c>
      <c r="AT1247" s="266" t="str">
        <f t="shared" si="1481"/>
        <v>#5</v>
      </c>
    </row>
    <row r="1248" spans="1:46" ht="17.45" customHeight="1" thickBot="1" x14ac:dyDescent="0.3">
      <c r="A1248" s="257">
        <f t="shared" si="1424"/>
        <v>5</v>
      </c>
      <c r="B1248" s="257">
        <f t="shared" si="1425"/>
        <v>2021</v>
      </c>
      <c r="C1248" s="8">
        <f t="shared" si="1471"/>
        <v>44344</v>
      </c>
      <c r="D1248" s="260">
        <v>0.6452</v>
      </c>
      <c r="E1248" s="261"/>
      <c r="F1248" s="263"/>
      <c r="G1248" s="262"/>
      <c r="H1248" s="285">
        <v>0.62219999999999998</v>
      </c>
      <c r="I1248" s="260">
        <v>0.68779999999999997</v>
      </c>
      <c r="J1248" s="261"/>
      <c r="K1248" s="263">
        <v>0.66300000000000003</v>
      </c>
      <c r="L1248" s="261"/>
      <c r="M1248" s="293">
        <f t="shared" si="1499"/>
        <v>0.6452</v>
      </c>
      <c r="N1248" s="293">
        <f t="shared" si="1500"/>
        <v>0.62219999999999998</v>
      </c>
      <c r="O1248" s="293">
        <f t="shared" si="1501"/>
        <v>0.68779999999999997</v>
      </c>
      <c r="P1248" s="293">
        <f t="shared" si="1502"/>
        <v>0.66300000000000003</v>
      </c>
      <c r="R1248" s="265">
        <f t="shared" si="1505"/>
        <v>0.65454999999999997</v>
      </c>
      <c r="S1248" s="266">
        <f t="shared" si="1506"/>
        <v>0</v>
      </c>
      <c r="T1248" s="266">
        <f t="shared" si="1504"/>
        <v>0</v>
      </c>
      <c r="AS1248" s="264">
        <f t="shared" si="1480"/>
        <v>0.68779999999999997</v>
      </c>
      <c r="AT1248" s="266" t="str">
        <f t="shared" si="1481"/>
        <v>#4</v>
      </c>
    </row>
    <row r="1249" spans="1:46" ht="17.45" customHeight="1" thickBot="1" x14ac:dyDescent="0.3">
      <c r="A1249" s="257">
        <f t="shared" si="1424"/>
        <v>5</v>
      </c>
      <c r="B1249" s="257">
        <f t="shared" si="1425"/>
        <v>2021</v>
      </c>
      <c r="C1249" s="435">
        <f t="shared" si="1471"/>
        <v>44345</v>
      </c>
      <c r="D1249" s="434"/>
      <c r="E1249" s="436">
        <v>0.48270000000000002</v>
      </c>
      <c r="F1249" s="437"/>
      <c r="G1249" s="438">
        <v>0.42580000000000001</v>
      </c>
      <c r="H1249" s="439"/>
      <c r="I1249" s="434"/>
      <c r="J1249" s="436">
        <v>0.38669999999999999</v>
      </c>
      <c r="K1249" s="437"/>
      <c r="L1249" s="436">
        <v>0.64859999999999995</v>
      </c>
      <c r="M1249" s="440">
        <f t="shared" ref="M1249:M1252" si="1507">IFERROR(AVERAGE(D1249:E1249),"")</f>
        <v>0.48270000000000002</v>
      </c>
      <c r="N1249" s="440">
        <f t="shared" ref="N1249:N1252" si="1508">IFERROR(AVERAGE(F1249:H1249),"")</f>
        <v>0.42580000000000001</v>
      </c>
      <c r="O1249" s="440">
        <f t="shared" ref="O1249:O1252" si="1509">IFERROR(AVERAGE(I1249:J1249),"")</f>
        <v>0.38669999999999999</v>
      </c>
      <c r="P1249" s="440">
        <f t="shared" ref="P1249:P1252" si="1510">IFERROR(AVERAGE(K1249:L1249),"")</f>
        <v>0.64859999999999995</v>
      </c>
      <c r="Q1249" s="442">
        <f t="shared" ref="Q1249:Q1250" si="1511">AVERAGE(M1249:P1249)</f>
        <v>0.48594999999999999</v>
      </c>
      <c r="R1249" s="442"/>
      <c r="S1249" s="443">
        <f>IF(Q1249&gt;=1,1,0)</f>
        <v>0</v>
      </c>
      <c r="T1249" s="443">
        <f t="shared" ref="T1249:T1251" si="1512">IF(S1249=0,0,S1249+T1248)</f>
        <v>0</v>
      </c>
      <c r="U1249" s="313" t="s">
        <v>67</v>
      </c>
      <c r="V1249" s="299">
        <v>2021</v>
      </c>
      <c r="W1249" s="300"/>
      <c r="X1249" s="300"/>
      <c r="Y1249" s="300"/>
      <c r="AS1249" s="264">
        <f t="shared" si="1480"/>
        <v>0.64859999999999995</v>
      </c>
      <c r="AT1249" s="266" t="str">
        <f t="shared" si="1481"/>
        <v>#5</v>
      </c>
    </row>
    <row r="1250" spans="1:46" ht="17.45" customHeight="1" x14ac:dyDescent="0.25">
      <c r="A1250" s="257">
        <f t="shared" si="1424"/>
        <v>5</v>
      </c>
      <c r="B1250" s="257">
        <f t="shared" si="1425"/>
        <v>2021</v>
      </c>
      <c r="C1250" s="48">
        <f t="shared" si="1471"/>
        <v>44346</v>
      </c>
      <c r="D1250" s="434">
        <v>0.47760000000000002</v>
      </c>
      <c r="E1250" s="436"/>
      <c r="F1250" s="437">
        <v>0.44690000000000002</v>
      </c>
      <c r="G1250" s="438"/>
      <c r="H1250" s="439">
        <v>0.37530000000000002</v>
      </c>
      <c r="I1250" s="434">
        <v>0.35370000000000001</v>
      </c>
      <c r="J1250" s="436"/>
      <c r="K1250" s="437">
        <v>0.48209999999999997</v>
      </c>
      <c r="L1250" s="436"/>
      <c r="M1250" s="440">
        <f t="shared" si="1507"/>
        <v>0.47760000000000002</v>
      </c>
      <c r="N1250" s="440">
        <f t="shared" si="1508"/>
        <v>0.41110000000000002</v>
      </c>
      <c r="O1250" s="440">
        <f t="shared" si="1509"/>
        <v>0.35370000000000001</v>
      </c>
      <c r="P1250" s="440">
        <f t="shared" si="1510"/>
        <v>0.48209999999999997</v>
      </c>
      <c r="Q1250" s="442">
        <f t="shared" si="1511"/>
        <v>0.43112499999999998</v>
      </c>
      <c r="R1250" s="442"/>
      <c r="S1250" s="443">
        <f>IF(Q1250&gt;=1,1,0)</f>
        <v>0</v>
      </c>
      <c r="T1250" s="443">
        <f t="shared" si="1512"/>
        <v>0</v>
      </c>
      <c r="U1250" s="301" t="s">
        <v>35</v>
      </c>
      <c r="V1250" s="301" t="s">
        <v>1</v>
      </c>
      <c r="W1250" s="301" t="s">
        <v>2</v>
      </c>
      <c r="X1250" s="301" t="s">
        <v>9</v>
      </c>
      <c r="Y1250" s="301" t="s">
        <v>12</v>
      </c>
      <c r="AS1250" s="264">
        <f t="shared" si="1480"/>
        <v>0.48209999999999997</v>
      </c>
      <c r="AT1250" s="266" t="str">
        <f t="shared" si="1481"/>
        <v>#5</v>
      </c>
    </row>
    <row r="1251" spans="1:46" ht="17.45" customHeight="1" thickBot="1" x14ac:dyDescent="0.3">
      <c r="A1251" s="257">
        <f t="shared" si="1424"/>
        <v>5</v>
      </c>
      <c r="B1251" s="257">
        <f t="shared" si="1425"/>
        <v>2021</v>
      </c>
      <c r="C1251" s="116">
        <f t="shared" si="1471"/>
        <v>44347</v>
      </c>
      <c r="D1251" s="126"/>
      <c r="E1251" s="129">
        <v>0.57969999999999999</v>
      </c>
      <c r="F1251" s="130"/>
      <c r="G1251" s="128">
        <v>0.48599999999999999</v>
      </c>
      <c r="H1251" s="127"/>
      <c r="I1251" s="126"/>
      <c r="J1251" s="129">
        <v>0.39589999999999997</v>
      </c>
      <c r="K1251" s="130"/>
      <c r="L1251" s="129">
        <v>0.65380000000000005</v>
      </c>
      <c r="M1251" s="293">
        <f t="shared" si="1507"/>
        <v>0.57969999999999999</v>
      </c>
      <c r="N1251" s="293">
        <f t="shared" si="1508"/>
        <v>0.48599999999999999</v>
      </c>
      <c r="O1251" s="293">
        <f t="shared" si="1509"/>
        <v>0.39589999999999997</v>
      </c>
      <c r="P1251" s="293">
        <f t="shared" si="1510"/>
        <v>0.65380000000000005</v>
      </c>
      <c r="R1251" s="265">
        <f t="shared" ref="R1251:R1252" si="1513">AVERAGE(M1251:P1251)</f>
        <v>0.52885000000000004</v>
      </c>
      <c r="S1251" s="266">
        <f t="shared" ref="S1251" si="1514">IF(R1251&gt;=1,1,0)</f>
        <v>0</v>
      </c>
      <c r="T1251" s="266">
        <f t="shared" si="1512"/>
        <v>0</v>
      </c>
      <c r="U1251" s="302" t="s">
        <v>58</v>
      </c>
      <c r="V1251" s="303">
        <f>AVERAGE(D1221:E1251)</f>
        <v>0.77152258064516133</v>
      </c>
      <c r="W1251" s="303">
        <f>AVERAGE(F1221:H1251)</f>
        <v>0.69484722222222217</v>
      </c>
      <c r="X1251" s="303">
        <f>AVERAGE(I1221:J1251)</f>
        <v>0.60966774193548401</v>
      </c>
      <c r="Y1251" s="303">
        <f>AVERAGE(K1221:L1251)</f>
        <v>0.94762903225806427</v>
      </c>
      <c r="AS1251" s="264">
        <f t="shared" si="1480"/>
        <v>0.65380000000000005</v>
      </c>
      <c r="AT1251" s="266" t="str">
        <f t="shared" si="1481"/>
        <v>#5</v>
      </c>
    </row>
    <row r="1252" spans="1:46" ht="17.45" customHeight="1" x14ac:dyDescent="0.25">
      <c r="A1252" s="257">
        <f t="shared" si="1424"/>
        <v>6</v>
      </c>
      <c r="B1252" s="257">
        <f t="shared" si="1425"/>
        <v>2021</v>
      </c>
      <c r="C1252" s="115">
        <f t="shared" si="1471"/>
        <v>44348</v>
      </c>
      <c r="D1252" s="260">
        <v>0.83850000000000002</v>
      </c>
      <c r="E1252" s="261"/>
      <c r="F1252" s="263">
        <v>0.79579999999999995</v>
      </c>
      <c r="G1252" s="262"/>
      <c r="H1252" s="285"/>
      <c r="I1252" s="260">
        <v>0.73629999999999995</v>
      </c>
      <c r="J1252" s="261"/>
      <c r="K1252" s="263">
        <v>0.80049999999999999</v>
      </c>
      <c r="L1252" s="261"/>
      <c r="M1252" s="293">
        <f t="shared" si="1507"/>
        <v>0.83850000000000002</v>
      </c>
      <c r="N1252" s="293">
        <f t="shared" si="1508"/>
        <v>0.79579999999999995</v>
      </c>
      <c r="O1252" s="293">
        <f t="shared" si="1509"/>
        <v>0.73629999999999995</v>
      </c>
      <c r="P1252" s="293">
        <f t="shared" si="1510"/>
        <v>0.80049999999999999</v>
      </c>
      <c r="R1252" s="265">
        <f t="shared" si="1513"/>
        <v>0.79277500000000001</v>
      </c>
      <c r="S1252" s="266">
        <f t="shared" ref="S1252" si="1515">IF(R1252&gt;=1,1,0)</f>
        <v>0</v>
      </c>
      <c r="T1252" s="266">
        <f t="shared" ref="T1252" si="1516">IF(S1252=0,0,S1252+T1251)</f>
        <v>0</v>
      </c>
      <c r="U1252" s="302" t="s">
        <v>59</v>
      </c>
      <c r="V1252" s="303">
        <f>MAX(D1221:E1251)</f>
        <v>1.2490000000000001</v>
      </c>
      <c r="W1252" s="303">
        <f>MAX(F1221:H1251)</f>
        <v>2.4830000000000001</v>
      </c>
      <c r="X1252" s="303">
        <f>MAX(I1221:J1251)</f>
        <v>1.0640000000000001</v>
      </c>
      <c r="Y1252" s="303">
        <f>MAX(K1221:L1251)</f>
        <v>3.2389999999999999</v>
      </c>
      <c r="AS1252" s="264">
        <f t="shared" si="1480"/>
        <v>0.83850000000000002</v>
      </c>
      <c r="AT1252" s="266" t="str">
        <f t="shared" si="1481"/>
        <v>#1</v>
      </c>
    </row>
    <row r="1253" spans="1:46" ht="17.45" customHeight="1" thickBot="1" x14ac:dyDescent="0.3">
      <c r="A1253" s="257">
        <f t="shared" si="1424"/>
        <v>6</v>
      </c>
      <c r="B1253" s="257">
        <f t="shared" si="1425"/>
        <v>2021</v>
      </c>
      <c r="C1253" s="8">
        <f t="shared" si="1471"/>
        <v>44349</v>
      </c>
      <c r="D1253" s="260"/>
      <c r="E1253" s="261">
        <v>1.528</v>
      </c>
      <c r="F1253" s="263"/>
      <c r="G1253" s="262">
        <v>1.2450000000000001</v>
      </c>
      <c r="H1253" s="285"/>
      <c r="I1253" s="260"/>
      <c r="J1253" s="261">
        <v>0.98780000000000001</v>
      </c>
      <c r="K1253" s="263"/>
      <c r="L1253" s="261">
        <v>1.087</v>
      </c>
      <c r="M1253" s="293">
        <f t="shared" ref="M1253:M1258" si="1517">IFERROR(AVERAGE(D1253:E1253),"")</f>
        <v>1.528</v>
      </c>
      <c r="N1253" s="293">
        <f t="shared" ref="N1253:N1258" si="1518">IFERROR(AVERAGE(F1253:H1253),"")</f>
        <v>1.2450000000000001</v>
      </c>
      <c r="O1253" s="293">
        <f t="shared" ref="O1253:O1258" si="1519">IFERROR(AVERAGE(I1253:J1253),"")</f>
        <v>0.98780000000000001</v>
      </c>
      <c r="P1253" s="293">
        <f t="shared" ref="P1253:P1258" si="1520">IFERROR(AVERAGE(K1253:L1253),"")</f>
        <v>1.087</v>
      </c>
      <c r="R1253" s="265">
        <f t="shared" ref="R1253:R1255" si="1521">AVERAGE(M1253:P1253)</f>
        <v>1.2119500000000001</v>
      </c>
      <c r="S1253" s="266">
        <f t="shared" ref="S1253:S1255" si="1522">IF(R1253&gt;=1,1,0)</f>
        <v>1</v>
      </c>
      <c r="T1253" s="266">
        <f t="shared" ref="T1253:T1258" si="1523">IF(S1253=0,0,S1253+T1252)</f>
        <v>1</v>
      </c>
      <c r="U1253" s="304" t="s">
        <v>126</v>
      </c>
      <c r="V1253" s="305">
        <f>COUNTIF(D1221:E1251,"&gt;=2.5")</f>
        <v>0</v>
      </c>
      <c r="W1253" s="305">
        <f>COUNTIF(F1221:H1251,"&gt;=2.5")</f>
        <v>0</v>
      </c>
      <c r="X1253" s="305">
        <f>COUNTIF(I1221:J1251,"&gt;=2.5")</f>
        <v>0</v>
      </c>
      <c r="Y1253" s="305">
        <f>COUNTIF(K1221:L1251,"&gt;=2.5")</f>
        <v>1</v>
      </c>
      <c r="AS1253" s="264">
        <f t="shared" si="1480"/>
        <v>1.528</v>
      </c>
      <c r="AT1253" s="266" t="str">
        <f t="shared" si="1481"/>
        <v>#1</v>
      </c>
    </row>
    <row r="1254" spans="1:46" ht="17.45" customHeight="1" thickBot="1" x14ac:dyDescent="0.3">
      <c r="A1254" s="257">
        <f t="shared" si="1424"/>
        <v>6</v>
      </c>
      <c r="B1254" s="257">
        <f t="shared" si="1425"/>
        <v>2021</v>
      </c>
      <c r="C1254" s="8">
        <f t="shared" si="1471"/>
        <v>44350</v>
      </c>
      <c r="D1254" s="260">
        <v>1.7290000000000001</v>
      </c>
      <c r="E1254" s="261"/>
      <c r="F1254" s="263"/>
      <c r="G1254" s="262"/>
      <c r="H1254" s="285">
        <v>0.77729999999999999</v>
      </c>
      <c r="I1254" s="260">
        <v>0.74129999999999996</v>
      </c>
      <c r="J1254" s="261"/>
      <c r="K1254" s="263">
        <v>0.80800000000000005</v>
      </c>
      <c r="L1254" s="261"/>
      <c r="M1254" s="293">
        <f t="shared" si="1517"/>
        <v>1.7290000000000001</v>
      </c>
      <c r="N1254" s="293">
        <f t="shared" si="1518"/>
        <v>0.77729999999999999</v>
      </c>
      <c r="O1254" s="293">
        <f t="shared" si="1519"/>
        <v>0.74129999999999996</v>
      </c>
      <c r="P1254" s="293">
        <f t="shared" si="1520"/>
        <v>0.80800000000000005</v>
      </c>
      <c r="R1254" s="265">
        <f t="shared" si="1521"/>
        <v>1.0139</v>
      </c>
      <c r="S1254" s="266">
        <f t="shared" si="1522"/>
        <v>1</v>
      </c>
      <c r="T1254" s="266">
        <f t="shared" si="1523"/>
        <v>2</v>
      </c>
      <c r="Y1254" s="136">
        <f>AVERAGE(V1251:Y1251)</f>
        <v>0.75591664426523297</v>
      </c>
      <c r="AS1254" s="264">
        <f t="shared" si="1480"/>
        <v>1.7290000000000001</v>
      </c>
      <c r="AT1254" s="266" t="str">
        <f t="shared" si="1481"/>
        <v>#1</v>
      </c>
    </row>
    <row r="1255" spans="1:46" ht="17.45" customHeight="1" x14ac:dyDescent="0.25">
      <c r="A1255" s="257">
        <f t="shared" si="1424"/>
        <v>6</v>
      </c>
      <c r="B1255" s="257">
        <f t="shared" si="1425"/>
        <v>2021</v>
      </c>
      <c r="C1255" s="8">
        <f t="shared" si="1471"/>
        <v>44351</v>
      </c>
      <c r="D1255" s="260"/>
      <c r="E1255" s="261">
        <v>0.77200000000000002</v>
      </c>
      <c r="F1255" s="263"/>
      <c r="G1255" s="262">
        <v>0.61750000000000005</v>
      </c>
      <c r="H1255" s="285"/>
      <c r="I1255" s="260"/>
      <c r="J1255" s="261">
        <v>0.61339999999999995</v>
      </c>
      <c r="K1255" s="263"/>
      <c r="L1255" s="261">
        <v>0.74309999999999998</v>
      </c>
      <c r="M1255" s="293">
        <f t="shared" si="1517"/>
        <v>0.77200000000000002</v>
      </c>
      <c r="N1255" s="293">
        <f t="shared" si="1518"/>
        <v>0.61750000000000005</v>
      </c>
      <c r="O1255" s="293">
        <f t="shared" si="1519"/>
        <v>0.61339999999999995</v>
      </c>
      <c r="P1255" s="293">
        <f t="shared" si="1520"/>
        <v>0.74309999999999998</v>
      </c>
      <c r="R1255" s="265">
        <f t="shared" si="1521"/>
        <v>0.6865</v>
      </c>
      <c r="S1255" s="266">
        <f t="shared" si="1522"/>
        <v>0</v>
      </c>
      <c r="T1255" s="266">
        <f t="shared" si="1523"/>
        <v>0</v>
      </c>
      <c r="AS1255" s="264">
        <f t="shared" si="1480"/>
        <v>0.77200000000000002</v>
      </c>
      <c r="AT1255" s="266" t="str">
        <f t="shared" si="1481"/>
        <v>#1</v>
      </c>
    </row>
    <row r="1256" spans="1:46" ht="17.45" customHeight="1" x14ac:dyDescent="0.25">
      <c r="A1256" s="257">
        <f t="shared" si="1424"/>
        <v>6</v>
      </c>
      <c r="B1256" s="257">
        <f t="shared" si="1425"/>
        <v>2021</v>
      </c>
      <c r="C1256" s="48">
        <f t="shared" si="1471"/>
        <v>44352</v>
      </c>
      <c r="D1256" s="434">
        <v>0.7127</v>
      </c>
      <c r="E1256" s="436"/>
      <c r="F1256" s="437">
        <v>0.57530000000000003</v>
      </c>
      <c r="G1256" s="438"/>
      <c r="H1256" s="439">
        <v>0.62009999999999998</v>
      </c>
      <c r="I1256" s="434">
        <v>0.57530000000000003</v>
      </c>
      <c r="J1256" s="436"/>
      <c r="K1256" s="437">
        <v>0.6542</v>
      </c>
      <c r="L1256" s="436"/>
      <c r="M1256" s="440">
        <f t="shared" si="1517"/>
        <v>0.7127</v>
      </c>
      <c r="N1256" s="440">
        <f t="shared" si="1518"/>
        <v>0.59770000000000001</v>
      </c>
      <c r="O1256" s="440">
        <f t="shared" si="1519"/>
        <v>0.57530000000000003</v>
      </c>
      <c r="P1256" s="440">
        <f t="shared" si="1520"/>
        <v>0.6542</v>
      </c>
      <c r="Q1256" s="442">
        <f t="shared" ref="Q1256:Q1257" si="1524">AVERAGE(M1256:P1256)</f>
        <v>0.63497499999999996</v>
      </c>
      <c r="R1256" s="442"/>
      <c r="S1256" s="443">
        <f>IF(Q1256&gt;=1,1,0)</f>
        <v>0</v>
      </c>
      <c r="T1256" s="443">
        <f t="shared" si="1523"/>
        <v>0</v>
      </c>
      <c r="AS1256" s="264">
        <f t="shared" si="1480"/>
        <v>0.7127</v>
      </c>
      <c r="AT1256" s="266" t="str">
        <f t="shared" si="1481"/>
        <v>#1</v>
      </c>
    </row>
    <row r="1257" spans="1:46" ht="17.45" customHeight="1" x14ac:dyDescent="0.25">
      <c r="A1257" s="257">
        <f t="shared" si="1424"/>
        <v>6</v>
      </c>
      <c r="B1257" s="257">
        <f t="shared" si="1425"/>
        <v>2021</v>
      </c>
      <c r="C1257" s="435">
        <f t="shared" si="1471"/>
        <v>44353</v>
      </c>
      <c r="D1257" s="434"/>
      <c r="E1257" s="436">
        <v>0.68289999999999995</v>
      </c>
      <c r="F1257" s="437"/>
      <c r="G1257" s="438">
        <v>0.59750000000000003</v>
      </c>
      <c r="H1257" s="439"/>
      <c r="I1257" s="434"/>
      <c r="J1257" s="436">
        <v>0.49509999999999998</v>
      </c>
      <c r="K1257" s="437"/>
      <c r="L1257" s="436">
        <v>0.72850000000000004</v>
      </c>
      <c r="M1257" s="440">
        <f t="shared" si="1517"/>
        <v>0.68289999999999995</v>
      </c>
      <c r="N1257" s="440">
        <f t="shared" si="1518"/>
        <v>0.59750000000000003</v>
      </c>
      <c r="O1257" s="440">
        <f t="shared" si="1519"/>
        <v>0.49509999999999998</v>
      </c>
      <c r="P1257" s="440">
        <f t="shared" si="1520"/>
        <v>0.72850000000000004</v>
      </c>
      <c r="Q1257" s="442">
        <f t="shared" si="1524"/>
        <v>0.626</v>
      </c>
      <c r="R1257" s="442"/>
      <c r="S1257" s="443">
        <f>IF(Q1257&gt;=1,1,0)</f>
        <v>0</v>
      </c>
      <c r="T1257" s="443">
        <f t="shared" si="1523"/>
        <v>0</v>
      </c>
      <c r="AS1257" s="264">
        <f t="shared" si="1480"/>
        <v>0.72850000000000004</v>
      </c>
      <c r="AT1257" s="266" t="str">
        <f t="shared" si="1481"/>
        <v>#5</v>
      </c>
    </row>
    <row r="1258" spans="1:46" ht="17.45" customHeight="1" x14ac:dyDescent="0.25">
      <c r="A1258" s="257">
        <f t="shared" si="1424"/>
        <v>6</v>
      </c>
      <c r="B1258" s="257">
        <f t="shared" si="1425"/>
        <v>2021</v>
      </c>
      <c r="C1258" s="8">
        <f t="shared" si="1471"/>
        <v>44354</v>
      </c>
      <c r="D1258" s="260">
        <v>1.1240000000000001</v>
      </c>
      <c r="E1258" s="261"/>
      <c r="F1258" s="263">
        <v>0.19869999999999999</v>
      </c>
      <c r="G1258" s="262"/>
      <c r="H1258" s="285"/>
      <c r="I1258" s="260">
        <v>0.23680000000000001</v>
      </c>
      <c r="J1258" s="261"/>
      <c r="K1258" s="263">
        <v>0.53939999999999999</v>
      </c>
      <c r="L1258" s="261"/>
      <c r="M1258" s="293">
        <f t="shared" si="1517"/>
        <v>1.1240000000000001</v>
      </c>
      <c r="N1258" s="293">
        <f t="shared" si="1518"/>
        <v>0.19869999999999999</v>
      </c>
      <c r="O1258" s="293">
        <f t="shared" si="1519"/>
        <v>0.23680000000000001</v>
      </c>
      <c r="P1258" s="293">
        <f t="shared" si="1520"/>
        <v>0.53939999999999999</v>
      </c>
      <c r="R1258" s="265">
        <f t="shared" ref="R1258:R1259" si="1525">AVERAGE(M1258:P1258)</f>
        <v>0.52472500000000011</v>
      </c>
      <c r="S1258" s="266">
        <f t="shared" ref="S1258:S1259" si="1526">IF(R1258&gt;=1,1,0)</f>
        <v>0</v>
      </c>
      <c r="T1258" s="266">
        <f t="shared" si="1523"/>
        <v>0</v>
      </c>
      <c r="AS1258" s="264">
        <f t="shared" si="1480"/>
        <v>1.1240000000000001</v>
      </c>
      <c r="AT1258" s="266" t="str">
        <f t="shared" si="1481"/>
        <v>#1</v>
      </c>
    </row>
    <row r="1259" spans="1:46" ht="17.45" customHeight="1" x14ac:dyDescent="0.25">
      <c r="A1259" s="257">
        <f t="shared" si="1424"/>
        <v>6</v>
      </c>
      <c r="B1259" s="257">
        <f t="shared" si="1425"/>
        <v>2021</v>
      </c>
      <c r="C1259" s="8">
        <f t="shared" si="1471"/>
        <v>44355</v>
      </c>
      <c r="D1259" s="260"/>
      <c r="E1259" s="261">
        <v>0.56730000000000003</v>
      </c>
      <c r="F1259" s="263"/>
      <c r="G1259" s="262">
        <v>0.57220000000000004</v>
      </c>
      <c r="H1259" s="285"/>
      <c r="I1259" s="260"/>
      <c r="J1259" s="261">
        <v>0.48070000000000002</v>
      </c>
      <c r="K1259" s="263"/>
      <c r="L1259" s="261">
        <v>0.57010000000000005</v>
      </c>
      <c r="M1259" s="293">
        <f t="shared" ref="M1259" si="1527">IFERROR(AVERAGE(D1259:E1259),"")</f>
        <v>0.56730000000000003</v>
      </c>
      <c r="N1259" s="293">
        <f t="shared" ref="N1259" si="1528">IFERROR(AVERAGE(F1259:H1259),"")</f>
        <v>0.57220000000000004</v>
      </c>
      <c r="O1259" s="293">
        <f t="shared" ref="O1259" si="1529">IFERROR(AVERAGE(I1259:J1259),"")</f>
        <v>0.48070000000000002</v>
      </c>
      <c r="P1259" s="293">
        <f t="shared" ref="P1259" si="1530">IFERROR(AVERAGE(K1259:L1259),"")</f>
        <v>0.57010000000000005</v>
      </c>
      <c r="R1259" s="265">
        <f t="shared" si="1525"/>
        <v>0.54757500000000003</v>
      </c>
      <c r="S1259" s="266">
        <f t="shared" si="1526"/>
        <v>0</v>
      </c>
      <c r="T1259" s="266">
        <f t="shared" ref="T1259" si="1531">IF(S1259=0,0,S1259+T1258)</f>
        <v>0</v>
      </c>
      <c r="AS1259" s="264">
        <f t="shared" si="1480"/>
        <v>0.57220000000000004</v>
      </c>
      <c r="AT1259" s="266" t="str">
        <f t="shared" si="1481"/>
        <v>#2</v>
      </c>
    </row>
    <row r="1260" spans="1:46" ht="17.45" customHeight="1" x14ac:dyDescent="0.25">
      <c r="A1260" s="257">
        <f t="shared" si="1424"/>
        <v>6</v>
      </c>
      <c r="B1260" s="257">
        <f t="shared" si="1425"/>
        <v>2021</v>
      </c>
      <c r="C1260" s="8">
        <f t="shared" si="1471"/>
        <v>44356</v>
      </c>
      <c r="D1260" s="260">
        <v>0.92249999999999999</v>
      </c>
      <c r="E1260" s="261"/>
      <c r="F1260" s="263"/>
      <c r="G1260" s="262"/>
      <c r="H1260" s="285">
        <v>0.77239999999999998</v>
      </c>
      <c r="I1260" s="260">
        <v>0.85760000000000003</v>
      </c>
      <c r="J1260" s="261"/>
      <c r="K1260" s="263">
        <v>0.8599</v>
      </c>
      <c r="L1260" s="261"/>
      <c r="M1260" s="293">
        <f t="shared" ref="M1260:M1266" si="1532">IFERROR(AVERAGE(D1260:E1260),"")</f>
        <v>0.92249999999999999</v>
      </c>
      <c r="N1260" s="293">
        <f t="shared" ref="N1260:N1266" si="1533">IFERROR(AVERAGE(F1260:H1260),"")</f>
        <v>0.77239999999999998</v>
      </c>
      <c r="O1260" s="293">
        <f t="shared" ref="O1260:O1266" si="1534">IFERROR(AVERAGE(I1260:J1260),"")</f>
        <v>0.85760000000000003</v>
      </c>
      <c r="P1260" s="293">
        <f t="shared" ref="P1260:P1266" si="1535">IFERROR(AVERAGE(K1260:L1260),"")</f>
        <v>0.8599</v>
      </c>
      <c r="R1260" s="265">
        <f t="shared" ref="R1260:R1262" si="1536">AVERAGE(M1260:P1260)</f>
        <v>0.85310000000000008</v>
      </c>
      <c r="S1260" s="266">
        <f t="shared" ref="S1260:S1262" si="1537">IF(R1260&gt;=1,1,0)</f>
        <v>0</v>
      </c>
      <c r="T1260" s="266">
        <f t="shared" ref="T1260:T1266" si="1538">IF(S1260=0,0,S1260+T1259)</f>
        <v>0</v>
      </c>
      <c r="AS1260" s="264">
        <f t="shared" si="1480"/>
        <v>0.92249999999999999</v>
      </c>
      <c r="AT1260" s="266" t="str">
        <f t="shared" si="1481"/>
        <v>#1</v>
      </c>
    </row>
    <row r="1261" spans="1:46" ht="17.45" customHeight="1" x14ac:dyDescent="0.25">
      <c r="A1261" s="257">
        <f t="shared" si="1424"/>
        <v>6</v>
      </c>
      <c r="B1261" s="257">
        <f t="shared" si="1425"/>
        <v>2021</v>
      </c>
      <c r="C1261" s="8">
        <f t="shared" si="1471"/>
        <v>44357</v>
      </c>
      <c r="D1261" s="260"/>
      <c r="E1261" s="261">
        <v>1.2829999999999999</v>
      </c>
      <c r="F1261" s="263"/>
      <c r="G1261" s="262">
        <v>0.97929999999999995</v>
      </c>
      <c r="H1261" s="285"/>
      <c r="I1261" s="260"/>
      <c r="J1261" s="261">
        <v>1.145</v>
      </c>
      <c r="K1261" s="263"/>
      <c r="L1261" s="261">
        <v>0.93500000000000005</v>
      </c>
      <c r="M1261" s="293">
        <f t="shared" si="1532"/>
        <v>1.2829999999999999</v>
      </c>
      <c r="N1261" s="293">
        <f t="shared" si="1533"/>
        <v>0.97929999999999995</v>
      </c>
      <c r="O1261" s="293">
        <f t="shared" si="1534"/>
        <v>1.145</v>
      </c>
      <c r="P1261" s="293">
        <f t="shared" si="1535"/>
        <v>0.93500000000000005</v>
      </c>
      <c r="R1261" s="265">
        <f t="shared" si="1536"/>
        <v>1.085575</v>
      </c>
      <c r="S1261" s="266">
        <f t="shared" si="1537"/>
        <v>1</v>
      </c>
      <c r="T1261" s="266">
        <f t="shared" si="1538"/>
        <v>1</v>
      </c>
      <c r="AS1261" s="264">
        <f t="shared" si="1480"/>
        <v>1.2829999999999999</v>
      </c>
      <c r="AT1261" s="266" t="str">
        <f t="shared" si="1481"/>
        <v>#1</v>
      </c>
    </row>
    <row r="1262" spans="1:46" ht="17.45" customHeight="1" x14ac:dyDescent="0.25">
      <c r="A1262" s="257">
        <f t="shared" si="1424"/>
        <v>6</v>
      </c>
      <c r="B1262" s="257">
        <f t="shared" si="1425"/>
        <v>2021</v>
      </c>
      <c r="C1262" s="48">
        <f t="shared" si="1471"/>
        <v>44358</v>
      </c>
      <c r="D1262" s="275">
        <v>1.181</v>
      </c>
      <c r="E1262" s="276"/>
      <c r="F1262" s="278">
        <v>2.2000000000000002</v>
      </c>
      <c r="G1262" s="277"/>
      <c r="H1262" s="286">
        <v>2.254</v>
      </c>
      <c r="I1262" s="275">
        <v>0.98329999999999995</v>
      </c>
      <c r="J1262" s="276"/>
      <c r="K1262" s="278">
        <v>1.008</v>
      </c>
      <c r="L1262" s="276"/>
      <c r="M1262" s="293">
        <f t="shared" si="1532"/>
        <v>1.181</v>
      </c>
      <c r="N1262" s="293">
        <f t="shared" si="1533"/>
        <v>2.2270000000000003</v>
      </c>
      <c r="O1262" s="293">
        <f t="shared" si="1534"/>
        <v>0.98329999999999995</v>
      </c>
      <c r="P1262" s="293">
        <f t="shared" si="1535"/>
        <v>1.008</v>
      </c>
      <c r="R1262" s="265">
        <f t="shared" si="1536"/>
        <v>1.3498250000000001</v>
      </c>
      <c r="S1262" s="266">
        <f t="shared" si="1537"/>
        <v>1</v>
      </c>
      <c r="T1262" s="266">
        <f t="shared" si="1538"/>
        <v>2</v>
      </c>
      <c r="AS1262" s="264">
        <f t="shared" si="1480"/>
        <v>2.2270000000000003</v>
      </c>
      <c r="AT1262" s="266" t="str">
        <f t="shared" si="1481"/>
        <v>#2</v>
      </c>
    </row>
    <row r="1263" spans="1:46" ht="17.45" customHeight="1" x14ac:dyDescent="0.25">
      <c r="A1263" s="257">
        <f t="shared" si="1424"/>
        <v>6</v>
      </c>
      <c r="B1263" s="257">
        <f t="shared" si="1425"/>
        <v>2021</v>
      </c>
      <c r="C1263" s="435">
        <f t="shared" si="1471"/>
        <v>44359</v>
      </c>
      <c r="D1263" s="434"/>
      <c r="E1263" s="436">
        <v>0.99590000000000001</v>
      </c>
      <c r="F1263" s="437"/>
      <c r="G1263" s="438">
        <v>0.90920000000000001</v>
      </c>
      <c r="H1263" s="439"/>
      <c r="I1263" s="434"/>
      <c r="J1263" s="436">
        <v>0.76359999999999995</v>
      </c>
      <c r="K1263" s="437"/>
      <c r="L1263" s="436">
        <v>0.99619999999999997</v>
      </c>
      <c r="M1263" s="440">
        <f t="shared" si="1532"/>
        <v>0.99590000000000001</v>
      </c>
      <c r="N1263" s="440">
        <f t="shared" si="1533"/>
        <v>0.90920000000000001</v>
      </c>
      <c r="O1263" s="440">
        <f t="shared" si="1534"/>
        <v>0.76359999999999995</v>
      </c>
      <c r="P1263" s="440">
        <f t="shared" si="1535"/>
        <v>0.99619999999999997</v>
      </c>
      <c r="Q1263" s="442">
        <f t="shared" ref="Q1263:Q1264" si="1539">AVERAGE(M1263:P1263)</f>
        <v>0.91622499999999996</v>
      </c>
      <c r="R1263" s="442"/>
      <c r="S1263" s="443">
        <f>IF(Q1263&gt;=1,1,0)</f>
        <v>0</v>
      </c>
      <c r="T1263" s="443">
        <f t="shared" si="1538"/>
        <v>0</v>
      </c>
      <c r="AS1263" s="264">
        <f t="shared" si="1480"/>
        <v>0.99619999999999997</v>
      </c>
      <c r="AT1263" s="266" t="str">
        <f t="shared" si="1481"/>
        <v>#5</v>
      </c>
    </row>
    <row r="1264" spans="1:46" ht="17.45" customHeight="1" x14ac:dyDescent="0.25">
      <c r="A1264" s="257">
        <f t="shared" si="1424"/>
        <v>6</v>
      </c>
      <c r="B1264" s="257">
        <f t="shared" si="1425"/>
        <v>2021</v>
      </c>
      <c r="C1264" s="435">
        <f t="shared" si="1471"/>
        <v>44360</v>
      </c>
      <c r="D1264" s="434">
        <v>0.7127</v>
      </c>
      <c r="E1264" s="436"/>
      <c r="F1264" s="437">
        <v>0.75</v>
      </c>
      <c r="G1264" s="438"/>
      <c r="H1264" s="439"/>
      <c r="I1264" s="434">
        <v>0.56140000000000001</v>
      </c>
      <c r="J1264" s="436"/>
      <c r="K1264" s="437">
        <v>0.63429999999999997</v>
      </c>
      <c r="L1264" s="436"/>
      <c r="M1264" s="440">
        <f t="shared" si="1532"/>
        <v>0.7127</v>
      </c>
      <c r="N1264" s="440">
        <f t="shared" si="1533"/>
        <v>0.75</v>
      </c>
      <c r="O1264" s="440">
        <f t="shared" si="1534"/>
        <v>0.56140000000000001</v>
      </c>
      <c r="P1264" s="440">
        <f t="shared" si="1535"/>
        <v>0.63429999999999997</v>
      </c>
      <c r="Q1264" s="442">
        <f t="shared" si="1539"/>
        <v>0.66459999999999997</v>
      </c>
      <c r="R1264" s="442"/>
      <c r="S1264" s="443">
        <f>IF(Q1264&gt;=1,1,0)</f>
        <v>0</v>
      </c>
      <c r="T1264" s="443">
        <f t="shared" si="1538"/>
        <v>0</v>
      </c>
      <c r="AS1264" s="264">
        <f t="shared" si="1480"/>
        <v>0.75</v>
      </c>
      <c r="AT1264" s="266" t="str">
        <f t="shared" si="1481"/>
        <v>#2</v>
      </c>
    </row>
    <row r="1265" spans="1:46" ht="17.45" customHeight="1" x14ac:dyDescent="0.25">
      <c r="A1265" s="257">
        <f t="shared" si="1424"/>
        <v>6</v>
      </c>
      <c r="B1265" s="257">
        <f t="shared" si="1425"/>
        <v>2021</v>
      </c>
      <c r="C1265" s="8">
        <f t="shared" si="1471"/>
        <v>44361</v>
      </c>
      <c r="D1265" s="260"/>
      <c r="E1265" s="261">
        <v>1.0649999999999999</v>
      </c>
      <c r="F1265" s="263"/>
      <c r="G1265" s="262">
        <v>0.87949999999999995</v>
      </c>
      <c r="H1265" s="285"/>
      <c r="I1265" s="260"/>
      <c r="J1265" s="261">
        <v>0.88560000000000005</v>
      </c>
      <c r="K1265" s="263"/>
      <c r="L1265" s="261">
        <v>0.99950000000000006</v>
      </c>
      <c r="M1265" s="293">
        <f t="shared" si="1532"/>
        <v>1.0649999999999999</v>
      </c>
      <c r="N1265" s="293">
        <f t="shared" si="1533"/>
        <v>0.87949999999999995</v>
      </c>
      <c r="O1265" s="293">
        <f t="shared" si="1534"/>
        <v>0.88560000000000005</v>
      </c>
      <c r="P1265" s="293">
        <f t="shared" si="1535"/>
        <v>0.99950000000000006</v>
      </c>
      <c r="R1265" s="265">
        <f t="shared" ref="R1265:R1266" si="1540">AVERAGE(M1265:P1265)</f>
        <v>0.95740000000000003</v>
      </c>
      <c r="S1265" s="266">
        <f t="shared" ref="S1265:S1266" si="1541">IF(R1265&gt;=1,1,0)</f>
        <v>0</v>
      </c>
      <c r="T1265" s="266">
        <f t="shared" si="1538"/>
        <v>0</v>
      </c>
      <c r="AS1265" s="264">
        <f t="shared" si="1480"/>
        <v>1.0649999999999999</v>
      </c>
      <c r="AT1265" s="266" t="str">
        <f t="shared" si="1481"/>
        <v>#1</v>
      </c>
    </row>
    <row r="1266" spans="1:46" ht="17.45" customHeight="1" x14ac:dyDescent="0.25">
      <c r="A1266" s="257">
        <f t="shared" si="1424"/>
        <v>6</v>
      </c>
      <c r="B1266" s="257">
        <f t="shared" si="1425"/>
        <v>2021</v>
      </c>
      <c r="C1266" s="8">
        <f t="shared" si="1471"/>
        <v>44362</v>
      </c>
      <c r="D1266" s="260">
        <v>1.405</v>
      </c>
      <c r="E1266" s="261"/>
      <c r="F1266" s="263"/>
      <c r="G1266" s="262"/>
      <c r="H1266" s="285">
        <v>1.0569999999999999</v>
      </c>
      <c r="I1266" s="260">
        <v>1.073</v>
      </c>
      <c r="J1266" s="261"/>
      <c r="K1266" s="263">
        <v>1.2470000000000001</v>
      </c>
      <c r="L1266" s="261"/>
      <c r="M1266" s="293">
        <f t="shared" si="1532"/>
        <v>1.405</v>
      </c>
      <c r="N1266" s="293">
        <f t="shared" si="1533"/>
        <v>1.0569999999999999</v>
      </c>
      <c r="O1266" s="293">
        <f t="shared" si="1534"/>
        <v>1.073</v>
      </c>
      <c r="P1266" s="293">
        <f t="shared" si="1535"/>
        <v>1.2470000000000001</v>
      </c>
      <c r="R1266" s="265">
        <f t="shared" si="1540"/>
        <v>1.1955</v>
      </c>
      <c r="S1266" s="266">
        <f t="shared" si="1541"/>
        <v>1</v>
      </c>
      <c r="T1266" s="266">
        <f t="shared" si="1538"/>
        <v>1</v>
      </c>
      <c r="AS1266" s="264">
        <f t="shared" si="1480"/>
        <v>1.405</v>
      </c>
      <c r="AT1266" s="266" t="str">
        <f t="shared" si="1481"/>
        <v>#1</v>
      </c>
    </row>
    <row r="1267" spans="1:46" ht="17.45" customHeight="1" x14ac:dyDescent="0.25">
      <c r="A1267" s="257">
        <f t="shared" si="1424"/>
        <v>6</v>
      </c>
      <c r="B1267" s="257">
        <f t="shared" si="1425"/>
        <v>2021</v>
      </c>
      <c r="C1267" s="8">
        <f t="shared" si="1471"/>
        <v>44363</v>
      </c>
      <c r="D1267" s="260"/>
      <c r="E1267" s="261">
        <v>1.24</v>
      </c>
      <c r="F1267" s="263"/>
      <c r="G1267" s="262">
        <v>0.89859999999999995</v>
      </c>
      <c r="H1267" s="285"/>
      <c r="I1267" s="260"/>
      <c r="J1267" s="261">
        <v>0.71919999999999995</v>
      </c>
      <c r="K1267" s="263"/>
      <c r="L1267" s="261">
        <v>0.91190000000000004</v>
      </c>
      <c r="M1267" s="293">
        <f t="shared" ref="M1267:M1273" si="1542">IFERROR(AVERAGE(D1267:E1267),"")</f>
        <v>1.24</v>
      </c>
      <c r="N1267" s="293">
        <f t="shared" ref="N1267:N1273" si="1543">IFERROR(AVERAGE(F1267:H1267),"")</f>
        <v>0.89859999999999995</v>
      </c>
      <c r="O1267" s="293">
        <f t="shared" ref="O1267:O1273" si="1544">IFERROR(AVERAGE(I1267:J1267),"")</f>
        <v>0.71919999999999995</v>
      </c>
      <c r="P1267" s="293">
        <f t="shared" ref="P1267:P1273" si="1545">IFERROR(AVERAGE(K1267:L1267),"")</f>
        <v>0.91190000000000004</v>
      </c>
      <c r="R1267" s="265">
        <f t="shared" ref="R1267:R1269" si="1546">AVERAGE(M1267:P1267)</f>
        <v>0.94242499999999996</v>
      </c>
      <c r="S1267" s="266">
        <f t="shared" ref="S1267:S1269" si="1547">IF(R1267&gt;=1,1,0)</f>
        <v>0</v>
      </c>
      <c r="T1267" s="266">
        <f t="shared" ref="T1267:T1273" si="1548">IF(S1267=0,0,S1267+T1266)</f>
        <v>0</v>
      </c>
      <c r="AS1267" s="264">
        <f t="shared" si="1480"/>
        <v>1.24</v>
      </c>
      <c r="AT1267" s="266" t="str">
        <f t="shared" si="1481"/>
        <v>#1</v>
      </c>
    </row>
    <row r="1268" spans="1:46" ht="17.45" customHeight="1" x14ac:dyDescent="0.25">
      <c r="A1268" s="257">
        <f t="shared" si="1424"/>
        <v>6</v>
      </c>
      <c r="B1268" s="257">
        <f t="shared" si="1425"/>
        <v>2021</v>
      </c>
      <c r="C1268" s="48">
        <f t="shared" si="1471"/>
        <v>44364</v>
      </c>
      <c r="D1268" s="275">
        <v>1.292</v>
      </c>
      <c r="E1268" s="276"/>
      <c r="F1268" s="278">
        <v>0.9556</v>
      </c>
      <c r="G1268" s="277"/>
      <c r="H1268" s="286">
        <v>0.82679999999999998</v>
      </c>
      <c r="I1268" s="275">
        <v>0.99139999999999995</v>
      </c>
      <c r="J1268" s="276"/>
      <c r="K1268" s="278">
        <v>0.94869999999999999</v>
      </c>
      <c r="L1268" s="276"/>
      <c r="M1268" s="293">
        <f t="shared" si="1542"/>
        <v>1.292</v>
      </c>
      <c r="N1268" s="293">
        <f t="shared" si="1543"/>
        <v>0.89119999999999999</v>
      </c>
      <c r="O1268" s="293">
        <f t="shared" si="1544"/>
        <v>0.99139999999999995</v>
      </c>
      <c r="P1268" s="293">
        <f t="shared" si="1545"/>
        <v>0.94869999999999999</v>
      </c>
      <c r="R1268" s="265">
        <f t="shared" si="1546"/>
        <v>1.0308250000000001</v>
      </c>
      <c r="S1268" s="266">
        <f t="shared" si="1547"/>
        <v>1</v>
      </c>
      <c r="T1268" s="266">
        <f t="shared" si="1548"/>
        <v>1</v>
      </c>
      <c r="AS1268" s="264">
        <f t="shared" si="1480"/>
        <v>1.292</v>
      </c>
      <c r="AT1268" s="266" t="str">
        <f t="shared" si="1481"/>
        <v>#1</v>
      </c>
    </row>
    <row r="1269" spans="1:46" ht="17.45" customHeight="1" x14ac:dyDescent="0.25">
      <c r="A1269" s="257">
        <f t="shared" si="1424"/>
        <v>6</v>
      </c>
      <c r="B1269" s="257">
        <f t="shared" si="1425"/>
        <v>2021</v>
      </c>
      <c r="C1269" s="8">
        <f t="shared" si="1471"/>
        <v>44365</v>
      </c>
      <c r="D1269" s="260"/>
      <c r="E1269" s="261">
        <v>1.345</v>
      </c>
      <c r="F1269" s="263"/>
      <c r="G1269" s="262">
        <v>1.1060000000000001</v>
      </c>
      <c r="H1269" s="285"/>
      <c r="I1269" s="260"/>
      <c r="J1269" s="261">
        <v>0.83879999999999999</v>
      </c>
      <c r="K1269" s="263"/>
      <c r="L1269" s="261">
        <v>0.92600000000000005</v>
      </c>
      <c r="M1269" s="293">
        <f t="shared" si="1542"/>
        <v>1.345</v>
      </c>
      <c r="N1269" s="293">
        <f t="shared" si="1543"/>
        <v>1.1060000000000001</v>
      </c>
      <c r="O1269" s="293">
        <f t="shared" si="1544"/>
        <v>0.83879999999999999</v>
      </c>
      <c r="P1269" s="293">
        <f t="shared" si="1545"/>
        <v>0.92600000000000005</v>
      </c>
      <c r="R1269" s="265">
        <f t="shared" si="1546"/>
        <v>1.0539499999999999</v>
      </c>
      <c r="S1269" s="266">
        <f t="shared" si="1547"/>
        <v>1</v>
      </c>
      <c r="T1269" s="266">
        <f t="shared" si="1548"/>
        <v>2</v>
      </c>
      <c r="AS1269" s="264">
        <f t="shared" si="1480"/>
        <v>1.345</v>
      </c>
      <c r="AT1269" s="266" t="str">
        <f t="shared" si="1481"/>
        <v>#1</v>
      </c>
    </row>
    <row r="1270" spans="1:46" ht="17.45" customHeight="1" x14ac:dyDescent="0.25">
      <c r="A1270" s="298">
        <f t="shared" si="1424"/>
        <v>6</v>
      </c>
      <c r="B1270" s="298">
        <f t="shared" si="1425"/>
        <v>2021</v>
      </c>
      <c r="C1270" s="435">
        <f t="shared" si="1471"/>
        <v>44366</v>
      </c>
      <c r="D1270" s="434">
        <v>1.206</v>
      </c>
      <c r="E1270" s="436"/>
      <c r="F1270" s="437">
        <v>1.0760000000000001</v>
      </c>
      <c r="G1270" s="438"/>
      <c r="H1270" s="439"/>
      <c r="I1270" s="434">
        <v>1.008</v>
      </c>
      <c r="J1270" s="436"/>
      <c r="K1270" s="437">
        <v>1.034</v>
      </c>
      <c r="L1270" s="436"/>
      <c r="M1270" s="440">
        <f t="shared" si="1542"/>
        <v>1.206</v>
      </c>
      <c r="N1270" s="440">
        <f t="shared" si="1543"/>
        <v>1.0760000000000001</v>
      </c>
      <c r="O1270" s="440">
        <f t="shared" si="1544"/>
        <v>1.008</v>
      </c>
      <c r="P1270" s="440">
        <f t="shared" si="1545"/>
        <v>1.034</v>
      </c>
      <c r="Q1270" s="442">
        <f t="shared" ref="Q1270:Q1271" si="1549">AVERAGE(M1270:P1270)</f>
        <v>1.081</v>
      </c>
      <c r="R1270" s="442"/>
      <c r="S1270" s="443">
        <f>IF(Q1270&gt;=1,1,0)</f>
        <v>1</v>
      </c>
      <c r="T1270" s="443">
        <f t="shared" si="1548"/>
        <v>3</v>
      </c>
      <c r="AS1270" s="264">
        <f t="shared" si="1480"/>
        <v>1.206</v>
      </c>
      <c r="AT1270" s="266" t="str">
        <f t="shared" si="1481"/>
        <v>#1</v>
      </c>
    </row>
    <row r="1271" spans="1:46" ht="17.45" customHeight="1" x14ac:dyDescent="0.25">
      <c r="A1271" s="298">
        <f t="shared" si="1424"/>
        <v>6</v>
      </c>
      <c r="B1271" s="298">
        <f t="shared" si="1425"/>
        <v>2021</v>
      </c>
      <c r="C1271" s="435">
        <f t="shared" si="1471"/>
        <v>44367</v>
      </c>
      <c r="D1271" s="434"/>
      <c r="E1271" s="447">
        <v>3.6360000000000001</v>
      </c>
      <c r="F1271" s="437"/>
      <c r="G1271" s="438">
        <v>0.80569999999999997</v>
      </c>
      <c r="H1271" s="439"/>
      <c r="I1271" s="434"/>
      <c r="J1271" s="436">
        <v>0.73240000000000005</v>
      </c>
      <c r="K1271" s="437"/>
      <c r="L1271" s="447">
        <v>5.1070000000000002</v>
      </c>
      <c r="M1271" s="440">
        <f t="shared" si="1542"/>
        <v>3.6360000000000001</v>
      </c>
      <c r="N1271" s="440">
        <f t="shared" si="1543"/>
        <v>0.80569999999999997</v>
      </c>
      <c r="O1271" s="440">
        <f t="shared" si="1544"/>
        <v>0.73240000000000005</v>
      </c>
      <c r="P1271" s="440">
        <f t="shared" si="1545"/>
        <v>5.1070000000000002</v>
      </c>
      <c r="Q1271" s="442">
        <f t="shared" si="1549"/>
        <v>2.5702750000000001</v>
      </c>
      <c r="R1271" s="442"/>
      <c r="S1271" s="443">
        <f>IF(Q1271&gt;=1,1,0)</f>
        <v>1</v>
      </c>
      <c r="T1271" s="443">
        <f t="shared" si="1548"/>
        <v>4</v>
      </c>
      <c r="AS1271" s="264">
        <f t="shared" si="1480"/>
        <v>5.1070000000000002</v>
      </c>
      <c r="AT1271" s="266" t="str">
        <f t="shared" si="1481"/>
        <v>#5</v>
      </c>
    </row>
    <row r="1272" spans="1:46" ht="17.45" customHeight="1" x14ac:dyDescent="0.25">
      <c r="A1272" s="257">
        <f t="shared" ref="A1272:A1335" si="1550">IF(ISNUMBER(C1272),MONTH(C1272),"")</f>
        <v>6</v>
      </c>
      <c r="B1272" s="257">
        <f t="shared" ref="B1272:B1335" si="1551">IF(ISNUMBER(C1272),YEAR(C1272),"")</f>
        <v>2021</v>
      </c>
      <c r="C1272" s="8">
        <f t="shared" si="1471"/>
        <v>44368</v>
      </c>
      <c r="D1272" s="260">
        <v>1.0429999999999999</v>
      </c>
      <c r="E1272" s="261"/>
      <c r="F1272" s="263"/>
      <c r="G1272" s="262"/>
      <c r="H1272" s="285">
        <v>0.76929999999999998</v>
      </c>
      <c r="I1272" s="260">
        <v>0.71819999999999995</v>
      </c>
      <c r="J1272" s="261"/>
      <c r="K1272" s="263">
        <v>1.0009999999999999</v>
      </c>
      <c r="L1272" s="261"/>
      <c r="M1272" s="293">
        <f t="shared" si="1542"/>
        <v>1.0429999999999999</v>
      </c>
      <c r="N1272" s="293">
        <f t="shared" si="1543"/>
        <v>0.76929999999999998</v>
      </c>
      <c r="O1272" s="293">
        <f t="shared" si="1544"/>
        <v>0.71819999999999995</v>
      </c>
      <c r="P1272" s="293">
        <f t="shared" si="1545"/>
        <v>1.0009999999999999</v>
      </c>
      <c r="R1272" s="265">
        <f t="shared" ref="R1272:R1276" si="1552">AVERAGE(M1272:P1272)</f>
        <v>0.88287499999999997</v>
      </c>
      <c r="S1272" s="266">
        <f t="shared" ref="S1272:S1276" si="1553">IF(R1272&gt;=1,1,0)</f>
        <v>0</v>
      </c>
      <c r="T1272" s="266">
        <f t="shared" si="1548"/>
        <v>0</v>
      </c>
      <c r="AS1272" s="264">
        <f t="shared" si="1480"/>
        <v>1.0429999999999999</v>
      </c>
      <c r="AT1272" s="266" t="str">
        <f t="shared" si="1481"/>
        <v>#1</v>
      </c>
    </row>
    <row r="1273" spans="1:46" ht="17.45" customHeight="1" x14ac:dyDescent="0.25">
      <c r="A1273" s="257">
        <f t="shared" si="1550"/>
        <v>6</v>
      </c>
      <c r="B1273" s="257">
        <f t="shared" si="1551"/>
        <v>2021</v>
      </c>
      <c r="C1273" s="8">
        <f t="shared" si="1471"/>
        <v>44369</v>
      </c>
      <c r="D1273" s="260"/>
      <c r="E1273" s="261">
        <v>1.155</v>
      </c>
      <c r="F1273" s="263"/>
      <c r="G1273" s="262">
        <v>1.262</v>
      </c>
      <c r="H1273" s="285"/>
      <c r="I1273" s="260"/>
      <c r="J1273" s="261">
        <v>1.1599999999999999</v>
      </c>
      <c r="K1273" s="263"/>
      <c r="L1273" s="261">
        <v>1.0629999999999999</v>
      </c>
      <c r="M1273" s="293">
        <f t="shared" si="1542"/>
        <v>1.155</v>
      </c>
      <c r="N1273" s="293">
        <f t="shared" si="1543"/>
        <v>1.262</v>
      </c>
      <c r="O1273" s="293">
        <f t="shared" si="1544"/>
        <v>1.1599999999999999</v>
      </c>
      <c r="P1273" s="293">
        <f t="shared" si="1545"/>
        <v>1.0629999999999999</v>
      </c>
      <c r="R1273" s="265">
        <f t="shared" si="1552"/>
        <v>1.1599999999999999</v>
      </c>
      <c r="S1273" s="266">
        <f t="shared" si="1553"/>
        <v>1</v>
      </c>
      <c r="T1273" s="266">
        <f t="shared" si="1548"/>
        <v>1</v>
      </c>
      <c r="AS1273" s="264">
        <f t="shared" si="1480"/>
        <v>1.262</v>
      </c>
      <c r="AT1273" s="266" t="str">
        <f t="shared" si="1481"/>
        <v>#2</v>
      </c>
    </row>
    <row r="1274" spans="1:46" ht="17.45" customHeight="1" x14ac:dyDescent="0.25">
      <c r="A1274" s="257">
        <f t="shared" si="1550"/>
        <v>6</v>
      </c>
      <c r="B1274" s="257">
        <f t="shared" si="1551"/>
        <v>2021</v>
      </c>
      <c r="C1274" s="48">
        <f t="shared" si="1471"/>
        <v>44370</v>
      </c>
      <c r="D1274" s="275">
        <v>0.81169999999999998</v>
      </c>
      <c r="E1274" s="276"/>
      <c r="F1274" s="278">
        <v>0.87909999999999999</v>
      </c>
      <c r="G1274" s="277"/>
      <c r="H1274" s="286">
        <v>0.77839999999999998</v>
      </c>
      <c r="I1274" s="275">
        <v>0.89629999999999999</v>
      </c>
      <c r="J1274" s="276"/>
      <c r="K1274" s="278">
        <v>0.79500000000000004</v>
      </c>
      <c r="L1274" s="276"/>
      <c r="M1274" s="293">
        <f t="shared" ref="M1274:M1278" si="1554">IFERROR(AVERAGE(D1274:E1274),"")</f>
        <v>0.81169999999999998</v>
      </c>
      <c r="N1274" s="293">
        <f t="shared" ref="N1274:N1278" si="1555">IFERROR(AVERAGE(F1274:H1274),"")</f>
        <v>0.82874999999999999</v>
      </c>
      <c r="O1274" s="293">
        <f t="shared" ref="O1274:O1278" si="1556">IFERROR(AVERAGE(I1274:J1274),"")</f>
        <v>0.89629999999999999</v>
      </c>
      <c r="P1274" s="293">
        <f t="shared" ref="P1274:P1278" si="1557">IFERROR(AVERAGE(K1274:L1274),"")</f>
        <v>0.79500000000000004</v>
      </c>
      <c r="R1274" s="265">
        <f t="shared" si="1552"/>
        <v>0.8329375</v>
      </c>
      <c r="S1274" s="266">
        <f t="shared" si="1553"/>
        <v>0</v>
      </c>
      <c r="T1274" s="266">
        <f t="shared" ref="T1274:T1278" si="1558">IF(S1274=0,0,S1274+T1273)</f>
        <v>0</v>
      </c>
      <c r="AS1274" s="264">
        <f t="shared" si="1480"/>
        <v>0.89629999999999999</v>
      </c>
      <c r="AT1274" s="266" t="str">
        <f t="shared" si="1481"/>
        <v>#4</v>
      </c>
    </row>
    <row r="1275" spans="1:46" ht="17.45" customHeight="1" x14ac:dyDescent="0.25">
      <c r="A1275" s="257">
        <f t="shared" si="1550"/>
        <v>6</v>
      </c>
      <c r="B1275" s="257">
        <f t="shared" si="1551"/>
        <v>2021</v>
      </c>
      <c r="C1275" s="8">
        <f t="shared" si="1471"/>
        <v>44371</v>
      </c>
      <c r="D1275" s="260"/>
      <c r="E1275" s="261">
        <v>0.8145</v>
      </c>
      <c r="F1275" s="263"/>
      <c r="G1275" s="262">
        <v>0.69079999999999997</v>
      </c>
      <c r="H1275" s="285"/>
      <c r="I1275" s="260"/>
      <c r="J1275" s="261">
        <v>0.4778</v>
      </c>
      <c r="K1275" s="263"/>
      <c r="L1275" s="261">
        <v>0.63549999999999995</v>
      </c>
      <c r="M1275" s="293">
        <f t="shared" si="1554"/>
        <v>0.8145</v>
      </c>
      <c r="N1275" s="293">
        <f t="shared" si="1555"/>
        <v>0.69079999999999997</v>
      </c>
      <c r="O1275" s="293">
        <f t="shared" si="1556"/>
        <v>0.4778</v>
      </c>
      <c r="P1275" s="293">
        <f t="shared" si="1557"/>
        <v>0.63549999999999995</v>
      </c>
      <c r="R1275" s="265">
        <f t="shared" si="1552"/>
        <v>0.65464999999999995</v>
      </c>
      <c r="S1275" s="266">
        <f t="shared" si="1553"/>
        <v>0</v>
      </c>
      <c r="T1275" s="266">
        <f t="shared" si="1558"/>
        <v>0</v>
      </c>
      <c r="AS1275" s="264">
        <f t="shared" si="1480"/>
        <v>0.8145</v>
      </c>
      <c r="AT1275" s="266" t="str">
        <f t="shared" si="1481"/>
        <v>#1</v>
      </c>
    </row>
    <row r="1276" spans="1:46" ht="17.45" customHeight="1" x14ac:dyDescent="0.25">
      <c r="A1276" s="257">
        <f t="shared" si="1550"/>
        <v>6</v>
      </c>
      <c r="B1276" s="257">
        <f t="shared" si="1551"/>
        <v>2021</v>
      </c>
      <c r="C1276" s="8">
        <f t="shared" si="1471"/>
        <v>44372</v>
      </c>
      <c r="D1276" s="260">
        <v>0.89229999999999998</v>
      </c>
      <c r="E1276" s="261"/>
      <c r="F1276" s="263">
        <v>0.89039999999999997</v>
      </c>
      <c r="G1276" s="262"/>
      <c r="H1276" s="285"/>
      <c r="I1276" s="260">
        <v>0.78290000000000004</v>
      </c>
      <c r="J1276" s="261"/>
      <c r="K1276" s="263">
        <v>0.83230000000000004</v>
      </c>
      <c r="L1276" s="261"/>
      <c r="M1276" s="293">
        <f t="shared" si="1554"/>
        <v>0.89229999999999998</v>
      </c>
      <c r="N1276" s="293">
        <f t="shared" si="1555"/>
        <v>0.89039999999999997</v>
      </c>
      <c r="O1276" s="293">
        <f t="shared" si="1556"/>
        <v>0.78290000000000004</v>
      </c>
      <c r="P1276" s="293">
        <f t="shared" si="1557"/>
        <v>0.83230000000000004</v>
      </c>
      <c r="R1276" s="265">
        <f t="shared" si="1552"/>
        <v>0.84947499999999998</v>
      </c>
      <c r="S1276" s="266">
        <f t="shared" si="1553"/>
        <v>0</v>
      </c>
      <c r="T1276" s="266">
        <f t="shared" si="1558"/>
        <v>0</v>
      </c>
      <c r="AS1276" s="264">
        <f t="shared" si="1480"/>
        <v>0.89229999999999998</v>
      </c>
      <c r="AT1276" s="266" t="str">
        <f t="shared" si="1481"/>
        <v>#1</v>
      </c>
    </row>
    <row r="1277" spans="1:46" ht="17.45" customHeight="1" x14ac:dyDescent="0.25">
      <c r="A1277" s="298">
        <f t="shared" si="1550"/>
        <v>6</v>
      </c>
      <c r="B1277" s="298">
        <f t="shared" si="1551"/>
        <v>2021</v>
      </c>
      <c r="C1277" s="435">
        <f t="shared" si="1471"/>
        <v>44373</v>
      </c>
      <c r="D1277" s="434"/>
      <c r="E1277" s="436">
        <v>1.0069999999999999</v>
      </c>
      <c r="F1277" s="437"/>
      <c r="G1277" s="438">
        <v>0.77669999999999995</v>
      </c>
      <c r="H1277" s="439"/>
      <c r="I1277" s="434"/>
      <c r="J1277" s="436">
        <v>0.76070000000000004</v>
      </c>
      <c r="K1277" s="437"/>
      <c r="L1277" s="436">
        <v>0.86509999999999998</v>
      </c>
      <c r="M1277" s="440">
        <f t="shared" si="1554"/>
        <v>1.0069999999999999</v>
      </c>
      <c r="N1277" s="440">
        <f t="shared" si="1555"/>
        <v>0.77669999999999995</v>
      </c>
      <c r="O1277" s="440">
        <f t="shared" si="1556"/>
        <v>0.76070000000000004</v>
      </c>
      <c r="P1277" s="440">
        <f t="shared" si="1557"/>
        <v>0.86509999999999998</v>
      </c>
      <c r="Q1277" s="442">
        <f t="shared" ref="Q1277:Q1278" si="1559">AVERAGE(M1277:P1277)</f>
        <v>0.85237499999999999</v>
      </c>
      <c r="R1277" s="442"/>
      <c r="S1277" s="443">
        <f>IF(Q1277&gt;=1,1,0)</f>
        <v>0</v>
      </c>
      <c r="T1277" s="443">
        <f t="shared" si="1558"/>
        <v>0</v>
      </c>
      <c r="AS1277" s="264">
        <f t="shared" si="1480"/>
        <v>1.0069999999999999</v>
      </c>
      <c r="AT1277" s="266" t="str">
        <f t="shared" si="1481"/>
        <v>#1</v>
      </c>
    </row>
    <row r="1278" spans="1:46" ht="17.45" customHeight="1" x14ac:dyDescent="0.25">
      <c r="A1278" s="298">
        <f t="shared" si="1550"/>
        <v>6</v>
      </c>
      <c r="B1278" s="298">
        <f t="shared" si="1551"/>
        <v>2021</v>
      </c>
      <c r="C1278" s="435">
        <f t="shared" si="1471"/>
        <v>44374</v>
      </c>
      <c r="D1278" s="434">
        <v>0.84179999999999999</v>
      </c>
      <c r="E1278" s="436"/>
      <c r="F1278" s="437"/>
      <c r="G1278" s="438"/>
      <c r="H1278" s="439">
        <v>0.91410000000000002</v>
      </c>
      <c r="I1278" s="434">
        <v>0.83450000000000002</v>
      </c>
      <c r="J1278" s="436"/>
      <c r="K1278" s="437">
        <v>0.82199999999999995</v>
      </c>
      <c r="L1278" s="436"/>
      <c r="M1278" s="440">
        <f t="shared" si="1554"/>
        <v>0.84179999999999999</v>
      </c>
      <c r="N1278" s="440">
        <f t="shared" si="1555"/>
        <v>0.91410000000000002</v>
      </c>
      <c r="O1278" s="440">
        <f t="shared" si="1556"/>
        <v>0.83450000000000002</v>
      </c>
      <c r="P1278" s="440">
        <f t="shared" si="1557"/>
        <v>0.82199999999999995</v>
      </c>
      <c r="Q1278" s="442">
        <f t="shared" si="1559"/>
        <v>0.85309999999999997</v>
      </c>
      <c r="R1278" s="442"/>
      <c r="S1278" s="443">
        <f>IF(Q1278&gt;=1,1,0)</f>
        <v>0</v>
      </c>
      <c r="T1278" s="443">
        <f t="shared" si="1558"/>
        <v>0</v>
      </c>
      <c r="AS1278" s="264">
        <f t="shared" si="1480"/>
        <v>0.91410000000000002</v>
      </c>
      <c r="AT1278" s="266" t="str">
        <f t="shared" si="1481"/>
        <v>#2</v>
      </c>
    </row>
    <row r="1279" spans="1:46" ht="17.45" customHeight="1" thickBot="1" x14ac:dyDescent="0.3">
      <c r="A1279" s="257">
        <f t="shared" si="1550"/>
        <v>6</v>
      </c>
      <c r="B1279" s="257">
        <f t="shared" si="1551"/>
        <v>2021</v>
      </c>
      <c r="C1279" s="8">
        <f t="shared" si="1471"/>
        <v>44375</v>
      </c>
      <c r="D1279" s="260"/>
      <c r="E1279" s="261">
        <v>1.0409999999999999</v>
      </c>
      <c r="F1279" s="263"/>
      <c r="G1279" s="262">
        <v>1.1060000000000001</v>
      </c>
      <c r="H1279" s="285"/>
      <c r="I1279" s="260"/>
      <c r="J1279" s="261">
        <v>0.95479999999999998</v>
      </c>
      <c r="K1279" s="263"/>
      <c r="L1279" s="261">
        <v>1.2010000000000001</v>
      </c>
      <c r="M1279" s="293">
        <f t="shared" ref="M1279:M1285" si="1560">IFERROR(AVERAGE(D1279:E1279),"")</f>
        <v>1.0409999999999999</v>
      </c>
      <c r="N1279" s="293">
        <f t="shared" ref="N1279:N1285" si="1561">IFERROR(AVERAGE(F1279:H1279),"")</f>
        <v>1.1060000000000001</v>
      </c>
      <c r="O1279" s="293">
        <f t="shared" ref="O1279:O1285" si="1562">IFERROR(AVERAGE(I1279:J1279),"")</f>
        <v>0.95479999999999998</v>
      </c>
      <c r="P1279" s="293">
        <f t="shared" ref="P1279:P1285" si="1563">IFERROR(AVERAGE(K1279:L1279),"")</f>
        <v>1.2010000000000001</v>
      </c>
      <c r="R1279" s="265">
        <f t="shared" ref="R1279:R1283" si="1564">AVERAGE(M1279:P1279)</f>
        <v>1.0757000000000001</v>
      </c>
      <c r="S1279" s="266">
        <f t="shared" ref="S1279:S1283" si="1565">IF(R1279&gt;=1,1,0)</f>
        <v>1</v>
      </c>
      <c r="T1279" s="266">
        <f t="shared" ref="T1279:T1285" si="1566">IF(S1279=0,0,S1279+T1278)</f>
        <v>1</v>
      </c>
      <c r="AS1279" s="264">
        <f t="shared" si="1480"/>
        <v>1.2010000000000001</v>
      </c>
      <c r="AT1279" s="266" t="str">
        <f t="shared" si="1481"/>
        <v>#5</v>
      </c>
    </row>
    <row r="1280" spans="1:46" ht="17.45" customHeight="1" thickBot="1" x14ac:dyDescent="0.3">
      <c r="A1280" s="257">
        <f t="shared" si="1550"/>
        <v>6</v>
      </c>
      <c r="B1280" s="257">
        <f t="shared" si="1551"/>
        <v>2021</v>
      </c>
      <c r="C1280" s="48">
        <f t="shared" si="1471"/>
        <v>44376</v>
      </c>
      <c r="D1280" s="275">
        <v>0.98580000000000001</v>
      </c>
      <c r="E1280" s="276"/>
      <c r="F1280" s="278">
        <v>0.82620000000000005</v>
      </c>
      <c r="G1280" s="277"/>
      <c r="H1280" s="286">
        <v>0.85499999999999998</v>
      </c>
      <c r="I1280" s="275">
        <v>0.93589999999999995</v>
      </c>
      <c r="J1280" s="276"/>
      <c r="K1280" s="278">
        <v>0.99409999999999998</v>
      </c>
      <c r="L1280" s="276"/>
      <c r="M1280" s="293">
        <f t="shared" si="1560"/>
        <v>0.98580000000000001</v>
      </c>
      <c r="N1280" s="293">
        <f t="shared" si="1561"/>
        <v>0.84060000000000001</v>
      </c>
      <c r="O1280" s="293">
        <f t="shared" si="1562"/>
        <v>0.93589999999999995</v>
      </c>
      <c r="P1280" s="293">
        <f t="shared" si="1563"/>
        <v>0.99409999999999998</v>
      </c>
      <c r="R1280" s="265">
        <f t="shared" si="1564"/>
        <v>0.93909999999999993</v>
      </c>
      <c r="S1280" s="266">
        <f t="shared" si="1565"/>
        <v>0</v>
      </c>
      <c r="T1280" s="266">
        <f t="shared" si="1566"/>
        <v>0</v>
      </c>
      <c r="U1280" s="313" t="s">
        <v>68</v>
      </c>
      <c r="V1280" s="299">
        <v>2021</v>
      </c>
      <c r="W1280" s="300"/>
      <c r="X1280" s="300"/>
      <c r="Y1280" s="300"/>
      <c r="AS1280" s="264">
        <f t="shared" si="1480"/>
        <v>0.99409999999999998</v>
      </c>
      <c r="AT1280" s="266" t="str">
        <f t="shared" si="1481"/>
        <v>#5</v>
      </c>
    </row>
    <row r="1281" spans="1:46" ht="17.45" customHeight="1" thickBot="1" x14ac:dyDescent="0.3">
      <c r="A1281" s="257">
        <f t="shared" si="1550"/>
        <v>6</v>
      </c>
      <c r="B1281" s="257">
        <f t="shared" si="1551"/>
        <v>2021</v>
      </c>
      <c r="C1281" s="116">
        <f t="shared" si="1471"/>
        <v>44377</v>
      </c>
      <c r="D1281" s="126"/>
      <c r="E1281" s="129">
        <v>1.5589999999999999</v>
      </c>
      <c r="F1281" s="130"/>
      <c r="G1281" s="128">
        <v>1.046</v>
      </c>
      <c r="H1281" s="127"/>
      <c r="I1281" s="126"/>
      <c r="J1281" s="129">
        <v>1.0269999999999999</v>
      </c>
      <c r="K1281" s="130"/>
      <c r="L1281" s="129">
        <v>1.1950000000000001</v>
      </c>
      <c r="M1281" s="293">
        <f t="shared" si="1560"/>
        <v>1.5589999999999999</v>
      </c>
      <c r="N1281" s="293">
        <f t="shared" si="1561"/>
        <v>1.046</v>
      </c>
      <c r="O1281" s="293">
        <f t="shared" si="1562"/>
        <v>1.0269999999999999</v>
      </c>
      <c r="P1281" s="293">
        <f t="shared" si="1563"/>
        <v>1.1950000000000001</v>
      </c>
      <c r="R1281" s="265">
        <f t="shared" si="1564"/>
        <v>1.20675</v>
      </c>
      <c r="S1281" s="266">
        <f t="shared" si="1565"/>
        <v>1</v>
      </c>
      <c r="T1281" s="266">
        <f t="shared" si="1566"/>
        <v>1</v>
      </c>
      <c r="U1281" s="301" t="s">
        <v>35</v>
      </c>
      <c r="V1281" s="301" t="s">
        <v>1</v>
      </c>
      <c r="W1281" s="301" t="s">
        <v>2</v>
      </c>
      <c r="X1281" s="301" t="s">
        <v>9</v>
      </c>
      <c r="Y1281" s="301" t="s">
        <v>12</v>
      </c>
      <c r="AS1281" s="264">
        <f t="shared" si="1480"/>
        <v>1.5589999999999999</v>
      </c>
      <c r="AT1281" s="266" t="str">
        <f t="shared" si="1481"/>
        <v>#1</v>
      </c>
    </row>
    <row r="1282" spans="1:46" ht="17.45" customHeight="1" x14ac:dyDescent="0.25">
      <c r="A1282" s="257">
        <f t="shared" si="1550"/>
        <v>7</v>
      </c>
      <c r="B1282" s="257">
        <f t="shared" si="1551"/>
        <v>2021</v>
      </c>
      <c r="C1282" s="115">
        <f t="shared" si="1471"/>
        <v>44378</v>
      </c>
      <c r="D1282" s="122">
        <v>0.90510000000000002</v>
      </c>
      <c r="E1282" s="124"/>
      <c r="F1282" s="125">
        <v>1.0589999999999999</v>
      </c>
      <c r="G1282" s="123"/>
      <c r="H1282" s="121"/>
      <c r="I1282" s="122">
        <v>0.91749999999999998</v>
      </c>
      <c r="J1282" s="124"/>
      <c r="K1282" s="125">
        <v>0.88170000000000004</v>
      </c>
      <c r="L1282" s="124"/>
      <c r="M1282" s="293">
        <f t="shared" si="1560"/>
        <v>0.90510000000000002</v>
      </c>
      <c r="N1282" s="293">
        <f t="shared" si="1561"/>
        <v>1.0589999999999999</v>
      </c>
      <c r="O1282" s="293">
        <f t="shared" si="1562"/>
        <v>0.91749999999999998</v>
      </c>
      <c r="P1282" s="293">
        <f t="shared" si="1563"/>
        <v>0.88170000000000004</v>
      </c>
      <c r="R1282" s="265">
        <f t="shared" si="1564"/>
        <v>0.94082499999999991</v>
      </c>
      <c r="S1282" s="266">
        <f t="shared" si="1565"/>
        <v>0</v>
      </c>
      <c r="T1282" s="266">
        <f t="shared" si="1566"/>
        <v>0</v>
      </c>
      <c r="U1282" s="302" t="s">
        <v>58</v>
      </c>
      <c r="V1282" s="303">
        <f>AVERAGE(D1252:E1281)</f>
        <v>1.1463199999999998</v>
      </c>
      <c r="W1282" s="303">
        <f>AVERAGE(F1252:H1281)</f>
        <v>0.92181428571428592</v>
      </c>
      <c r="X1282" s="303">
        <f>AVERAGE(I1252:J1281)</f>
        <v>0.79913666666666672</v>
      </c>
      <c r="Y1282" s="303">
        <f>AVERAGE(K1252:L1281)</f>
        <v>1.0314099999999999</v>
      </c>
      <c r="AS1282" s="264">
        <f t="shared" si="1480"/>
        <v>1.0589999999999999</v>
      </c>
      <c r="AT1282" s="266" t="str">
        <f t="shared" si="1481"/>
        <v>#2</v>
      </c>
    </row>
    <row r="1283" spans="1:46" ht="17.45" customHeight="1" x14ac:dyDescent="0.25">
      <c r="A1283" s="257">
        <f t="shared" si="1550"/>
        <v>7</v>
      </c>
      <c r="B1283" s="257">
        <f t="shared" si="1551"/>
        <v>2021</v>
      </c>
      <c r="C1283" s="8">
        <f t="shared" si="1471"/>
        <v>44379</v>
      </c>
      <c r="D1283" s="260"/>
      <c r="E1283" s="261">
        <v>1.081</v>
      </c>
      <c r="F1283" s="263"/>
      <c r="G1283" s="262">
        <v>1.0449999999999999</v>
      </c>
      <c r="H1283" s="285"/>
      <c r="I1283" s="260"/>
      <c r="J1283" s="261">
        <v>0.99009999999999998</v>
      </c>
      <c r="K1283" s="263"/>
      <c r="L1283" s="261">
        <v>1.0820000000000001</v>
      </c>
      <c r="M1283" s="293">
        <f t="shared" si="1560"/>
        <v>1.081</v>
      </c>
      <c r="N1283" s="293">
        <f t="shared" si="1561"/>
        <v>1.0449999999999999</v>
      </c>
      <c r="O1283" s="293">
        <f t="shared" si="1562"/>
        <v>0.99009999999999998</v>
      </c>
      <c r="P1283" s="293">
        <f t="shared" si="1563"/>
        <v>1.0820000000000001</v>
      </c>
      <c r="R1283" s="265">
        <f t="shared" si="1564"/>
        <v>1.049525</v>
      </c>
      <c r="S1283" s="266">
        <f t="shared" si="1565"/>
        <v>1</v>
      </c>
      <c r="T1283" s="266">
        <f t="shared" si="1566"/>
        <v>1</v>
      </c>
      <c r="U1283" s="302" t="s">
        <v>59</v>
      </c>
      <c r="V1283" s="303">
        <f>MAX(D1252:E1281)</f>
        <v>3.6360000000000001</v>
      </c>
      <c r="W1283" s="303">
        <f>MAX(F1252:H1281)</f>
        <v>2.254</v>
      </c>
      <c r="X1283" s="303">
        <f>MAX(I1252:J1281)</f>
        <v>1.1599999999999999</v>
      </c>
      <c r="Y1283" s="303">
        <f>MAX(K1252:L1281)</f>
        <v>5.1070000000000002</v>
      </c>
      <c r="AS1283" s="264">
        <f t="shared" si="1480"/>
        <v>1.0820000000000001</v>
      </c>
      <c r="AT1283" s="266" t="str">
        <f t="shared" si="1481"/>
        <v>#5</v>
      </c>
    </row>
    <row r="1284" spans="1:46" ht="17.45" customHeight="1" thickBot="1" x14ac:dyDescent="0.3">
      <c r="A1284" s="257">
        <f t="shared" si="1550"/>
        <v>7</v>
      </c>
      <c r="B1284" s="257">
        <f t="shared" si="1551"/>
        <v>2021</v>
      </c>
      <c r="C1284" s="435">
        <f t="shared" si="1471"/>
        <v>44380</v>
      </c>
      <c r="D1284" s="434">
        <v>1.1220000000000001</v>
      </c>
      <c r="E1284" s="436"/>
      <c r="F1284" s="437"/>
      <c r="G1284" s="438"/>
      <c r="H1284" s="439">
        <v>0.98550000000000004</v>
      </c>
      <c r="I1284" s="434">
        <v>0.69379999999999997</v>
      </c>
      <c r="J1284" s="436"/>
      <c r="K1284" s="437">
        <v>0.76539999999999997</v>
      </c>
      <c r="L1284" s="436"/>
      <c r="M1284" s="440">
        <f t="shared" si="1560"/>
        <v>1.1220000000000001</v>
      </c>
      <c r="N1284" s="440">
        <f t="shared" si="1561"/>
        <v>0.98550000000000004</v>
      </c>
      <c r="O1284" s="440">
        <f t="shared" si="1562"/>
        <v>0.69379999999999997</v>
      </c>
      <c r="P1284" s="440">
        <f t="shared" si="1563"/>
        <v>0.76539999999999997</v>
      </c>
      <c r="Q1284" s="442">
        <f t="shared" ref="Q1284:Q1285" si="1567">AVERAGE(M1284:P1284)</f>
        <v>0.891675</v>
      </c>
      <c r="R1284" s="442"/>
      <c r="S1284" s="443">
        <f>IF(Q1284&gt;=1,1,0)</f>
        <v>0</v>
      </c>
      <c r="T1284" s="443">
        <f t="shared" si="1566"/>
        <v>0</v>
      </c>
      <c r="U1284" s="304" t="s">
        <v>126</v>
      </c>
      <c r="V1284" s="305">
        <f>COUNTIF(D1252:E1281,"&gt;=2.5")</f>
        <v>1</v>
      </c>
      <c r="W1284" s="305">
        <f>COUNTIF(F1252:H1281,"&gt;=2.5")</f>
        <v>0</v>
      </c>
      <c r="X1284" s="305">
        <f>COUNTIF(I1252:J1281,"&gt;=2.5")</f>
        <v>0</v>
      </c>
      <c r="Y1284" s="305">
        <f>COUNTIF(K1252:L1281,"&gt;=2.5")</f>
        <v>1</v>
      </c>
      <c r="AS1284" s="264">
        <f t="shared" si="1480"/>
        <v>1.1220000000000001</v>
      </c>
      <c r="AT1284" s="266" t="str">
        <f t="shared" si="1481"/>
        <v>#1</v>
      </c>
    </row>
    <row r="1285" spans="1:46" ht="17.45" customHeight="1" thickBot="1" x14ac:dyDescent="0.3">
      <c r="A1285" s="257">
        <f t="shared" si="1550"/>
        <v>7</v>
      </c>
      <c r="B1285" s="257">
        <f t="shared" si="1551"/>
        <v>2021</v>
      </c>
      <c r="C1285" s="435">
        <f t="shared" si="1471"/>
        <v>44381</v>
      </c>
      <c r="D1285" s="434"/>
      <c r="E1285" s="436">
        <v>0.73939999999999995</v>
      </c>
      <c r="F1285" s="437"/>
      <c r="G1285" s="438">
        <v>0.84419999999999995</v>
      </c>
      <c r="H1285" s="439"/>
      <c r="I1285" s="434"/>
      <c r="J1285" s="436">
        <v>0.6452</v>
      </c>
      <c r="K1285" s="437"/>
      <c r="L1285" s="436">
        <v>0.83809999999999996</v>
      </c>
      <c r="M1285" s="440">
        <f t="shared" si="1560"/>
        <v>0.73939999999999995</v>
      </c>
      <c r="N1285" s="440">
        <f t="shared" si="1561"/>
        <v>0.84419999999999995</v>
      </c>
      <c r="O1285" s="440">
        <f t="shared" si="1562"/>
        <v>0.6452</v>
      </c>
      <c r="P1285" s="440">
        <f t="shared" si="1563"/>
        <v>0.83809999999999996</v>
      </c>
      <c r="Q1285" s="442">
        <f t="shared" si="1567"/>
        <v>0.76672499999999988</v>
      </c>
      <c r="R1285" s="442"/>
      <c r="S1285" s="443">
        <f>IF(Q1285&gt;=1,1,0)</f>
        <v>0</v>
      </c>
      <c r="T1285" s="443">
        <f t="shared" si="1566"/>
        <v>0</v>
      </c>
      <c r="Y1285" s="136">
        <f>AVERAGE(V1282:Y1282)</f>
        <v>0.97467023809523812</v>
      </c>
      <c r="AS1285" s="264">
        <f t="shared" si="1480"/>
        <v>0.84419999999999995</v>
      </c>
      <c r="AT1285" s="266" t="str">
        <f t="shared" si="1481"/>
        <v>#2</v>
      </c>
    </row>
    <row r="1286" spans="1:46" ht="17.45" customHeight="1" x14ac:dyDescent="0.25">
      <c r="A1286" s="257">
        <f t="shared" si="1550"/>
        <v>7</v>
      </c>
      <c r="B1286" s="257">
        <f t="shared" si="1551"/>
        <v>2021</v>
      </c>
      <c r="C1286" s="48">
        <f t="shared" si="1471"/>
        <v>44382</v>
      </c>
      <c r="D1286" s="275">
        <v>1.343</v>
      </c>
      <c r="E1286" s="276"/>
      <c r="F1286" s="278">
        <v>1.25</v>
      </c>
      <c r="G1286" s="277"/>
      <c r="H1286" s="286">
        <v>1.341</v>
      </c>
      <c r="I1286" s="275">
        <v>1.2609999999999999</v>
      </c>
      <c r="J1286" s="276"/>
      <c r="K1286" s="278">
        <v>1.357</v>
      </c>
      <c r="L1286" s="276"/>
      <c r="M1286" s="293">
        <f t="shared" ref="M1286:M1289" si="1568">IFERROR(AVERAGE(D1286:E1286),"")</f>
        <v>1.343</v>
      </c>
      <c r="N1286" s="293">
        <f t="shared" ref="N1286:N1289" si="1569">IFERROR(AVERAGE(F1286:H1286),"")</f>
        <v>1.2955000000000001</v>
      </c>
      <c r="O1286" s="293">
        <f t="shared" ref="O1286:O1289" si="1570">IFERROR(AVERAGE(I1286:J1286),"")</f>
        <v>1.2609999999999999</v>
      </c>
      <c r="P1286" s="293">
        <f t="shared" ref="P1286:P1289" si="1571">IFERROR(AVERAGE(K1286:L1286),"")</f>
        <v>1.357</v>
      </c>
      <c r="R1286" s="265">
        <f t="shared" ref="R1286:R1289" si="1572">AVERAGE(M1286:P1286)</f>
        <v>1.314125</v>
      </c>
      <c r="S1286" s="266">
        <f t="shared" ref="S1286:S1289" si="1573">IF(R1286&gt;=1,1,0)</f>
        <v>1</v>
      </c>
      <c r="T1286" s="266">
        <f t="shared" ref="T1286:T1289" si="1574">IF(S1286=0,0,S1286+T1285)</f>
        <v>1</v>
      </c>
      <c r="AS1286" s="264">
        <f t="shared" si="1480"/>
        <v>1.357</v>
      </c>
      <c r="AT1286" s="266" t="str">
        <f t="shared" si="1481"/>
        <v>#5</v>
      </c>
    </row>
    <row r="1287" spans="1:46" ht="17.45" customHeight="1" x14ac:dyDescent="0.25">
      <c r="A1287" s="257">
        <f t="shared" si="1550"/>
        <v>7</v>
      </c>
      <c r="B1287" s="257">
        <f t="shared" si="1551"/>
        <v>2021</v>
      </c>
      <c r="C1287" s="8">
        <f t="shared" ref="C1287:C1350" si="1575">C1286+1</f>
        <v>44383</v>
      </c>
      <c r="D1287" s="260"/>
      <c r="E1287" s="261">
        <v>0.72370000000000001</v>
      </c>
      <c r="F1287" s="263"/>
      <c r="G1287" s="262">
        <v>0.68579999999999997</v>
      </c>
      <c r="H1287" s="285"/>
      <c r="I1287" s="260"/>
      <c r="J1287" s="261">
        <v>0.65590000000000004</v>
      </c>
      <c r="K1287" s="263"/>
      <c r="L1287" s="261">
        <v>0.70479999999999998</v>
      </c>
      <c r="M1287" s="293">
        <f t="shared" si="1568"/>
        <v>0.72370000000000001</v>
      </c>
      <c r="N1287" s="293">
        <f t="shared" si="1569"/>
        <v>0.68579999999999997</v>
      </c>
      <c r="O1287" s="293">
        <f t="shared" si="1570"/>
        <v>0.65590000000000004</v>
      </c>
      <c r="P1287" s="293">
        <f t="shared" si="1571"/>
        <v>0.70479999999999998</v>
      </c>
      <c r="R1287" s="265">
        <f t="shared" si="1572"/>
        <v>0.69255</v>
      </c>
      <c r="S1287" s="266">
        <f t="shared" si="1573"/>
        <v>0</v>
      </c>
      <c r="T1287" s="266">
        <f t="shared" si="1574"/>
        <v>0</v>
      </c>
      <c r="AS1287" s="264">
        <f t="shared" si="1480"/>
        <v>0.72370000000000001</v>
      </c>
      <c r="AT1287" s="266" t="str">
        <f t="shared" si="1481"/>
        <v>#1</v>
      </c>
    </row>
    <row r="1288" spans="1:46" ht="17.45" customHeight="1" x14ac:dyDescent="0.25">
      <c r="A1288" s="257">
        <f t="shared" si="1550"/>
        <v>7</v>
      </c>
      <c r="B1288" s="257">
        <f t="shared" si="1551"/>
        <v>2021</v>
      </c>
      <c r="C1288" s="8">
        <f t="shared" si="1575"/>
        <v>44384</v>
      </c>
      <c r="D1288" s="260">
        <v>1.6339999999999999</v>
      </c>
      <c r="E1288" s="261"/>
      <c r="F1288" s="263">
        <v>1.605</v>
      </c>
      <c r="G1288" s="262"/>
      <c r="H1288" s="285"/>
      <c r="I1288" s="260">
        <v>0.91979999999999995</v>
      </c>
      <c r="J1288" s="261"/>
      <c r="K1288" s="263">
        <v>0.75260000000000005</v>
      </c>
      <c r="L1288" s="261"/>
      <c r="M1288" s="293">
        <f t="shared" si="1568"/>
        <v>1.6339999999999999</v>
      </c>
      <c r="N1288" s="293">
        <f t="shared" si="1569"/>
        <v>1.605</v>
      </c>
      <c r="O1288" s="293">
        <f t="shared" si="1570"/>
        <v>0.91979999999999995</v>
      </c>
      <c r="P1288" s="293">
        <f t="shared" si="1571"/>
        <v>0.75260000000000005</v>
      </c>
      <c r="R1288" s="265">
        <f t="shared" si="1572"/>
        <v>1.2278499999999999</v>
      </c>
      <c r="S1288" s="266">
        <f t="shared" si="1573"/>
        <v>1</v>
      </c>
      <c r="T1288" s="266">
        <f t="shared" si="1574"/>
        <v>1</v>
      </c>
      <c r="AS1288" s="264">
        <f t="shared" si="1480"/>
        <v>1.6339999999999999</v>
      </c>
      <c r="AT1288" s="266" t="str">
        <f t="shared" si="1481"/>
        <v>#1</v>
      </c>
    </row>
    <row r="1289" spans="1:46" ht="17.45" customHeight="1" x14ac:dyDescent="0.25">
      <c r="A1289" s="257">
        <f t="shared" si="1550"/>
        <v>7</v>
      </c>
      <c r="B1289" s="257">
        <f t="shared" si="1551"/>
        <v>2021</v>
      </c>
      <c r="C1289" s="8">
        <f t="shared" si="1575"/>
        <v>44385</v>
      </c>
      <c r="D1289" s="260"/>
      <c r="E1289" s="261">
        <v>0.879</v>
      </c>
      <c r="F1289" s="263"/>
      <c r="G1289" s="262">
        <v>0.80769999999999997</v>
      </c>
      <c r="H1289" s="285"/>
      <c r="I1289" s="260"/>
      <c r="J1289" s="261">
        <v>0.7752</v>
      </c>
      <c r="K1289" s="263"/>
      <c r="L1289" s="261">
        <v>0.78990000000000005</v>
      </c>
      <c r="M1289" s="293">
        <f t="shared" si="1568"/>
        <v>0.879</v>
      </c>
      <c r="N1289" s="293">
        <f t="shared" si="1569"/>
        <v>0.80769999999999997</v>
      </c>
      <c r="O1289" s="293">
        <f t="shared" si="1570"/>
        <v>0.7752</v>
      </c>
      <c r="P1289" s="293">
        <f t="shared" si="1571"/>
        <v>0.78990000000000005</v>
      </c>
      <c r="R1289" s="265">
        <f t="shared" si="1572"/>
        <v>0.81295000000000006</v>
      </c>
      <c r="S1289" s="266">
        <f t="shared" si="1573"/>
        <v>0</v>
      </c>
      <c r="T1289" s="266">
        <f t="shared" si="1574"/>
        <v>0</v>
      </c>
      <c r="AS1289" s="264">
        <f t="shared" si="1480"/>
        <v>0.879</v>
      </c>
      <c r="AT1289" s="266" t="str">
        <f t="shared" si="1481"/>
        <v>#1</v>
      </c>
    </row>
    <row r="1290" spans="1:46" ht="17.45" customHeight="1" x14ac:dyDescent="0.25">
      <c r="A1290" s="257">
        <f t="shared" si="1550"/>
        <v>7</v>
      </c>
      <c r="B1290" s="257">
        <f t="shared" si="1551"/>
        <v>2021</v>
      </c>
      <c r="C1290" s="8">
        <f t="shared" si="1575"/>
        <v>44386</v>
      </c>
      <c r="D1290" s="260">
        <v>1.032</v>
      </c>
      <c r="E1290" s="261"/>
      <c r="F1290" s="263"/>
      <c r="G1290" s="262"/>
      <c r="H1290" s="285">
        <v>1.218</v>
      </c>
      <c r="I1290" s="260">
        <v>1.1020000000000001</v>
      </c>
      <c r="J1290" s="261"/>
      <c r="K1290" s="263">
        <v>0.8851</v>
      </c>
      <c r="L1290" s="261"/>
      <c r="M1290" s="293">
        <f t="shared" ref="M1290:M1294" si="1576">IFERROR(AVERAGE(D1290:E1290),"")</f>
        <v>1.032</v>
      </c>
      <c r="N1290" s="293">
        <f t="shared" ref="N1290:N1294" si="1577">IFERROR(AVERAGE(F1290:H1290),"")</f>
        <v>1.218</v>
      </c>
      <c r="O1290" s="293">
        <f t="shared" ref="O1290:O1294" si="1578">IFERROR(AVERAGE(I1290:J1290),"")</f>
        <v>1.1020000000000001</v>
      </c>
      <c r="P1290" s="293">
        <f t="shared" ref="P1290:P1294" si="1579">IFERROR(AVERAGE(K1290:L1290),"")</f>
        <v>0.8851</v>
      </c>
      <c r="R1290" s="265">
        <f t="shared" ref="R1290" si="1580">AVERAGE(M1290:P1290)</f>
        <v>1.059275</v>
      </c>
      <c r="S1290" s="266">
        <f t="shared" ref="S1290" si="1581">IF(R1290&gt;=1,1,0)</f>
        <v>1</v>
      </c>
      <c r="T1290" s="266">
        <f t="shared" ref="T1290:T1294" si="1582">IF(S1290=0,0,S1290+T1289)</f>
        <v>1</v>
      </c>
      <c r="AS1290" s="264">
        <f t="shared" si="1480"/>
        <v>1.218</v>
      </c>
      <c r="AT1290" s="266" t="str">
        <f t="shared" si="1481"/>
        <v>#2</v>
      </c>
    </row>
    <row r="1291" spans="1:46" ht="17.45" customHeight="1" x14ac:dyDescent="0.25">
      <c r="A1291" s="257">
        <f t="shared" si="1550"/>
        <v>7</v>
      </c>
      <c r="B1291" s="257">
        <f t="shared" si="1551"/>
        <v>2021</v>
      </c>
      <c r="C1291" s="435">
        <f t="shared" si="1575"/>
        <v>44387</v>
      </c>
      <c r="D1291" s="434"/>
      <c r="E1291" s="436">
        <v>0.73</v>
      </c>
      <c r="F1291" s="437"/>
      <c r="G1291" s="438">
        <v>0.72099999999999997</v>
      </c>
      <c r="H1291" s="439"/>
      <c r="I1291" s="434"/>
      <c r="J1291" s="436">
        <v>0.54010000000000002</v>
      </c>
      <c r="K1291" s="437"/>
      <c r="L1291" s="436">
        <v>0.73209999999999997</v>
      </c>
      <c r="M1291" s="440">
        <f t="shared" si="1576"/>
        <v>0.73</v>
      </c>
      <c r="N1291" s="440">
        <f t="shared" si="1577"/>
        <v>0.72099999999999997</v>
      </c>
      <c r="O1291" s="440">
        <f t="shared" si="1578"/>
        <v>0.54010000000000002</v>
      </c>
      <c r="P1291" s="440">
        <f t="shared" si="1579"/>
        <v>0.73209999999999997</v>
      </c>
      <c r="Q1291" s="442">
        <f t="shared" ref="Q1291:Q1292" si="1583">AVERAGE(M1291:P1291)</f>
        <v>0.68080000000000007</v>
      </c>
      <c r="R1291" s="442"/>
      <c r="S1291" s="443">
        <f>IF(Q1291&gt;=1,1,0)</f>
        <v>0</v>
      </c>
      <c r="T1291" s="443">
        <f t="shared" si="1582"/>
        <v>0</v>
      </c>
      <c r="AS1291" s="264">
        <f t="shared" si="1480"/>
        <v>0.73209999999999997</v>
      </c>
      <c r="AT1291" s="266" t="str">
        <f t="shared" si="1481"/>
        <v>#5</v>
      </c>
    </row>
    <row r="1292" spans="1:46" ht="17.45" customHeight="1" x14ac:dyDescent="0.25">
      <c r="A1292" s="257">
        <f t="shared" si="1550"/>
        <v>7</v>
      </c>
      <c r="B1292" s="257">
        <f t="shared" si="1551"/>
        <v>2021</v>
      </c>
      <c r="C1292" s="48">
        <f t="shared" si="1575"/>
        <v>44388</v>
      </c>
      <c r="D1292" s="434">
        <v>0.78839999999999999</v>
      </c>
      <c r="E1292" s="436"/>
      <c r="F1292" s="437">
        <v>0.59619999999999995</v>
      </c>
      <c r="G1292" s="438"/>
      <c r="H1292" s="439">
        <v>0.54979999999999996</v>
      </c>
      <c r="I1292" s="434">
        <v>0.51439999999999997</v>
      </c>
      <c r="J1292" s="436"/>
      <c r="K1292" s="437">
        <v>1.137</v>
      </c>
      <c r="L1292" s="436"/>
      <c r="M1292" s="440">
        <f t="shared" si="1576"/>
        <v>0.78839999999999999</v>
      </c>
      <c r="N1292" s="440">
        <f t="shared" si="1577"/>
        <v>0.57299999999999995</v>
      </c>
      <c r="O1292" s="440">
        <f t="shared" si="1578"/>
        <v>0.51439999999999997</v>
      </c>
      <c r="P1292" s="440">
        <f t="shared" si="1579"/>
        <v>1.137</v>
      </c>
      <c r="Q1292" s="442">
        <f t="shared" si="1583"/>
        <v>0.75319999999999998</v>
      </c>
      <c r="R1292" s="442"/>
      <c r="S1292" s="443">
        <f>IF(Q1292&gt;=1,1,0)</f>
        <v>0</v>
      </c>
      <c r="T1292" s="443">
        <f t="shared" si="1582"/>
        <v>0</v>
      </c>
      <c r="AS1292" s="264">
        <f t="shared" si="1480"/>
        <v>1.137</v>
      </c>
      <c r="AT1292" s="266" t="str">
        <f t="shared" si="1481"/>
        <v>#5</v>
      </c>
    </row>
    <row r="1293" spans="1:46" ht="17.45" customHeight="1" x14ac:dyDescent="0.25">
      <c r="A1293" s="257">
        <f t="shared" si="1550"/>
        <v>7</v>
      </c>
      <c r="B1293" s="257">
        <f t="shared" si="1551"/>
        <v>2021</v>
      </c>
      <c r="C1293" s="8">
        <f t="shared" si="1575"/>
        <v>44389</v>
      </c>
      <c r="D1293" s="260"/>
      <c r="E1293" s="261">
        <v>0.76570000000000005</v>
      </c>
      <c r="F1293" s="263"/>
      <c r="G1293" s="262">
        <v>0.71050000000000002</v>
      </c>
      <c r="H1293" s="285"/>
      <c r="I1293" s="260"/>
      <c r="J1293" s="261">
        <v>0.65559999999999996</v>
      </c>
      <c r="K1293" s="263"/>
      <c r="L1293" s="261">
        <v>0.6653</v>
      </c>
      <c r="M1293" s="293">
        <f t="shared" si="1576"/>
        <v>0.76570000000000005</v>
      </c>
      <c r="N1293" s="293">
        <f t="shared" si="1577"/>
        <v>0.71050000000000002</v>
      </c>
      <c r="O1293" s="293">
        <f t="shared" si="1578"/>
        <v>0.65559999999999996</v>
      </c>
      <c r="P1293" s="293">
        <f t="shared" si="1579"/>
        <v>0.6653</v>
      </c>
      <c r="R1293" s="265">
        <f t="shared" ref="R1293:R1294" si="1584">AVERAGE(M1293:P1293)</f>
        <v>0.69927500000000009</v>
      </c>
      <c r="S1293" s="266">
        <f t="shared" ref="S1293:S1294" si="1585">IF(R1293&gt;=1,1,0)</f>
        <v>0</v>
      </c>
      <c r="T1293" s="266">
        <f t="shared" si="1582"/>
        <v>0</v>
      </c>
      <c r="AS1293" s="264">
        <f t="shared" ref="AS1293:AS1356" si="1586">MAX(M1293:P1293)</f>
        <v>0.76570000000000005</v>
      </c>
      <c r="AT1293" s="266" t="str">
        <f t="shared" ref="AT1293:AT1356" si="1587">IF(M1293=AS1293,"#1",IF(N1293=AS1293,"#2",IF(O1293=AS1293,"#4",IF(P1293=AS1293,"#5"))))</f>
        <v>#1</v>
      </c>
    </row>
    <row r="1294" spans="1:46" ht="17.45" customHeight="1" x14ac:dyDescent="0.25">
      <c r="A1294" s="257">
        <f t="shared" si="1550"/>
        <v>7</v>
      </c>
      <c r="B1294" s="257">
        <f t="shared" si="1551"/>
        <v>2021</v>
      </c>
      <c r="C1294" s="8">
        <f t="shared" si="1575"/>
        <v>44390</v>
      </c>
      <c r="D1294" s="260">
        <v>1.1850000000000001</v>
      </c>
      <c r="E1294" s="261"/>
      <c r="F1294" s="263">
        <v>0.9627</v>
      </c>
      <c r="G1294" s="262"/>
      <c r="H1294" s="285"/>
      <c r="I1294" s="260">
        <v>0.91020000000000001</v>
      </c>
      <c r="J1294" s="261"/>
      <c r="K1294" s="263">
        <v>1.0049999999999999</v>
      </c>
      <c r="L1294" s="261"/>
      <c r="M1294" s="293">
        <f t="shared" si="1576"/>
        <v>1.1850000000000001</v>
      </c>
      <c r="N1294" s="293">
        <f t="shared" si="1577"/>
        <v>0.9627</v>
      </c>
      <c r="O1294" s="293">
        <f t="shared" si="1578"/>
        <v>0.91020000000000001</v>
      </c>
      <c r="P1294" s="293">
        <f t="shared" si="1579"/>
        <v>1.0049999999999999</v>
      </c>
      <c r="R1294" s="265">
        <f t="shared" si="1584"/>
        <v>1.015725</v>
      </c>
      <c r="S1294" s="266">
        <f t="shared" si="1585"/>
        <v>1</v>
      </c>
      <c r="T1294" s="266">
        <f t="shared" si="1582"/>
        <v>1</v>
      </c>
      <c r="AS1294" s="264">
        <f t="shared" si="1586"/>
        <v>1.1850000000000001</v>
      </c>
      <c r="AT1294" s="266" t="str">
        <f t="shared" si="1587"/>
        <v>#1</v>
      </c>
    </row>
    <row r="1295" spans="1:46" ht="17.45" customHeight="1" x14ac:dyDescent="0.25">
      <c r="A1295" s="257">
        <f t="shared" si="1550"/>
        <v>7</v>
      </c>
      <c r="B1295" s="257">
        <f t="shared" si="1551"/>
        <v>2021</v>
      </c>
      <c r="C1295" s="8">
        <f t="shared" si="1575"/>
        <v>44391</v>
      </c>
      <c r="D1295" s="260"/>
      <c r="E1295" s="261">
        <v>0.89910000000000001</v>
      </c>
      <c r="F1295" s="263"/>
      <c r="G1295" s="262">
        <v>0.70630000000000004</v>
      </c>
      <c r="H1295" s="285"/>
      <c r="I1295" s="260"/>
      <c r="J1295" s="261">
        <v>0.70750000000000002</v>
      </c>
      <c r="K1295" s="263"/>
      <c r="L1295" s="261">
        <v>0.76759999999999995</v>
      </c>
      <c r="M1295" s="293">
        <f t="shared" ref="M1295" si="1588">IFERROR(AVERAGE(D1295:E1295),"")</f>
        <v>0.89910000000000001</v>
      </c>
      <c r="N1295" s="293">
        <f t="shared" ref="N1295" si="1589">IFERROR(AVERAGE(F1295:H1295),"")</f>
        <v>0.70630000000000004</v>
      </c>
      <c r="O1295" s="293">
        <f t="shared" ref="O1295" si="1590">IFERROR(AVERAGE(I1295:J1295),"")</f>
        <v>0.70750000000000002</v>
      </c>
      <c r="P1295" s="293">
        <f t="shared" ref="P1295" si="1591">IFERROR(AVERAGE(K1295:L1295),"")</f>
        <v>0.76759999999999995</v>
      </c>
      <c r="R1295" s="265">
        <f t="shared" ref="R1295" si="1592">AVERAGE(M1295:P1295)</f>
        <v>0.77012499999999995</v>
      </c>
      <c r="S1295" s="266">
        <f t="shared" ref="S1295" si="1593">IF(R1295&gt;=1,1,0)</f>
        <v>0</v>
      </c>
      <c r="T1295" s="266">
        <f t="shared" ref="T1295" si="1594">IF(S1295=0,0,S1295+T1294)</f>
        <v>0</v>
      </c>
      <c r="AS1295" s="264">
        <f t="shared" si="1586"/>
        <v>0.89910000000000001</v>
      </c>
      <c r="AT1295" s="266" t="str">
        <f t="shared" si="1587"/>
        <v>#1</v>
      </c>
    </row>
    <row r="1296" spans="1:46" ht="17.45" customHeight="1" x14ac:dyDescent="0.25">
      <c r="A1296" s="257">
        <f t="shared" si="1550"/>
        <v>7</v>
      </c>
      <c r="B1296" s="257">
        <f t="shared" si="1551"/>
        <v>2021</v>
      </c>
      <c r="C1296" s="8">
        <f t="shared" si="1575"/>
        <v>44392</v>
      </c>
      <c r="D1296" s="260">
        <v>1.335</v>
      </c>
      <c r="E1296" s="261"/>
      <c r="F1296" s="263"/>
      <c r="G1296" s="262"/>
      <c r="H1296" s="285">
        <v>0.79139999999999999</v>
      </c>
      <c r="I1296" s="260">
        <v>0.74180000000000001</v>
      </c>
      <c r="J1296" s="261"/>
      <c r="K1296" s="263">
        <v>1.069</v>
      </c>
      <c r="L1296" s="261"/>
      <c r="M1296" s="293">
        <f t="shared" ref="M1296:M1298" si="1595">IFERROR(AVERAGE(D1296:E1296),"")</f>
        <v>1.335</v>
      </c>
      <c r="N1296" s="293">
        <f t="shared" ref="N1296:N1298" si="1596">IFERROR(AVERAGE(F1296:H1296),"")</f>
        <v>0.79139999999999999</v>
      </c>
      <c r="O1296" s="293">
        <f t="shared" ref="O1296:O1298" si="1597">IFERROR(AVERAGE(I1296:J1296),"")</f>
        <v>0.74180000000000001</v>
      </c>
      <c r="P1296" s="293">
        <f t="shared" ref="P1296:P1298" si="1598">IFERROR(AVERAGE(K1296:L1296),"")</f>
        <v>1.069</v>
      </c>
      <c r="R1296" s="265">
        <f t="shared" ref="R1296:R1297" si="1599">AVERAGE(M1296:P1296)</f>
        <v>0.98429999999999995</v>
      </c>
      <c r="S1296" s="266">
        <f t="shared" ref="S1296:S1297" si="1600">IF(R1296&gt;=1,1,0)</f>
        <v>0</v>
      </c>
      <c r="T1296" s="266">
        <f t="shared" ref="T1296:T1298" si="1601">IF(S1296=0,0,S1296+T1295)</f>
        <v>0</v>
      </c>
      <c r="AS1296" s="264">
        <f t="shared" si="1586"/>
        <v>1.335</v>
      </c>
      <c r="AT1296" s="266" t="str">
        <f t="shared" si="1587"/>
        <v>#1</v>
      </c>
    </row>
    <row r="1297" spans="1:46" ht="17.45" customHeight="1" x14ac:dyDescent="0.25">
      <c r="A1297" s="257">
        <f t="shared" si="1550"/>
        <v>7</v>
      </c>
      <c r="B1297" s="257">
        <f t="shared" si="1551"/>
        <v>2021</v>
      </c>
      <c r="C1297" s="8">
        <f t="shared" si="1575"/>
        <v>44393</v>
      </c>
      <c r="D1297" s="260"/>
      <c r="E1297" s="261">
        <v>0.83440000000000003</v>
      </c>
      <c r="F1297" s="263"/>
      <c r="G1297" s="262">
        <v>0.75280000000000002</v>
      </c>
      <c r="H1297" s="285"/>
      <c r="I1297" s="260"/>
      <c r="J1297" s="261">
        <v>0.65890000000000004</v>
      </c>
      <c r="K1297" s="263"/>
      <c r="L1297" s="261">
        <v>0.78300000000000003</v>
      </c>
      <c r="M1297" s="293">
        <f t="shared" si="1595"/>
        <v>0.83440000000000003</v>
      </c>
      <c r="N1297" s="293">
        <f t="shared" si="1596"/>
        <v>0.75280000000000002</v>
      </c>
      <c r="O1297" s="293">
        <f t="shared" si="1597"/>
        <v>0.65890000000000004</v>
      </c>
      <c r="P1297" s="293">
        <f t="shared" si="1598"/>
        <v>0.78300000000000003</v>
      </c>
      <c r="R1297" s="265">
        <f t="shared" si="1599"/>
        <v>0.75727500000000003</v>
      </c>
      <c r="S1297" s="266">
        <f t="shared" si="1600"/>
        <v>0</v>
      </c>
      <c r="T1297" s="266">
        <f t="shared" si="1601"/>
        <v>0</v>
      </c>
      <c r="AS1297" s="264">
        <f t="shared" si="1586"/>
        <v>0.83440000000000003</v>
      </c>
      <c r="AT1297" s="266" t="str">
        <f t="shared" si="1587"/>
        <v>#1</v>
      </c>
    </row>
    <row r="1298" spans="1:46" ht="17.45" customHeight="1" x14ac:dyDescent="0.25">
      <c r="A1298" s="257">
        <f t="shared" si="1550"/>
        <v>7</v>
      </c>
      <c r="B1298" s="257">
        <f t="shared" si="1551"/>
        <v>2021</v>
      </c>
      <c r="C1298" s="48">
        <f t="shared" si="1575"/>
        <v>44394</v>
      </c>
      <c r="D1298" s="434">
        <v>0.63629999999999998</v>
      </c>
      <c r="E1298" s="436"/>
      <c r="F1298" s="437">
        <v>0.66279999999999994</v>
      </c>
      <c r="G1298" s="438"/>
      <c r="H1298" s="439">
        <v>0.64</v>
      </c>
      <c r="I1298" s="434">
        <v>0.61070000000000002</v>
      </c>
      <c r="J1298" s="436"/>
      <c r="K1298" s="437">
        <v>0.61199999999999999</v>
      </c>
      <c r="L1298" s="436"/>
      <c r="M1298" s="440">
        <f t="shared" si="1595"/>
        <v>0.63629999999999998</v>
      </c>
      <c r="N1298" s="440">
        <f t="shared" si="1596"/>
        <v>0.65139999999999998</v>
      </c>
      <c r="O1298" s="440">
        <f t="shared" si="1597"/>
        <v>0.61070000000000002</v>
      </c>
      <c r="P1298" s="440">
        <f t="shared" si="1598"/>
        <v>0.61199999999999999</v>
      </c>
      <c r="Q1298" s="442">
        <f t="shared" ref="Q1298" si="1602">AVERAGE(M1298:P1298)</f>
        <v>0.62760000000000005</v>
      </c>
      <c r="R1298" s="442"/>
      <c r="S1298" s="443">
        <f>IF(Q1298&gt;=1,1,0)</f>
        <v>0</v>
      </c>
      <c r="T1298" s="443">
        <f t="shared" si="1601"/>
        <v>0</v>
      </c>
      <c r="AS1298" s="264">
        <f t="shared" si="1586"/>
        <v>0.65139999999999998</v>
      </c>
      <c r="AT1298" s="266" t="str">
        <f t="shared" si="1587"/>
        <v>#2</v>
      </c>
    </row>
    <row r="1299" spans="1:46" ht="17.45" customHeight="1" x14ac:dyDescent="0.25">
      <c r="A1299" s="257">
        <f t="shared" si="1550"/>
        <v>7</v>
      </c>
      <c r="B1299" s="257">
        <f t="shared" si="1551"/>
        <v>2021</v>
      </c>
      <c r="C1299" s="435">
        <f t="shared" si="1575"/>
        <v>44395</v>
      </c>
      <c r="D1299" s="434"/>
      <c r="E1299" s="436">
        <v>0.84009999999999996</v>
      </c>
      <c r="F1299" s="437"/>
      <c r="G1299" s="438">
        <v>0.72330000000000005</v>
      </c>
      <c r="H1299" s="439"/>
      <c r="I1299" s="434"/>
      <c r="J1299" s="436">
        <v>0.55069999999999997</v>
      </c>
      <c r="K1299" s="437"/>
      <c r="L1299" s="436">
        <v>0.68430000000000002</v>
      </c>
      <c r="M1299" s="440">
        <f t="shared" ref="M1299:M1301" si="1603">IFERROR(AVERAGE(D1299:E1299),"")</f>
        <v>0.84009999999999996</v>
      </c>
      <c r="N1299" s="440">
        <f t="shared" ref="N1299:N1301" si="1604">IFERROR(AVERAGE(F1299:H1299),"")</f>
        <v>0.72330000000000005</v>
      </c>
      <c r="O1299" s="440">
        <f t="shared" ref="O1299:O1301" si="1605">IFERROR(AVERAGE(I1299:J1299),"")</f>
        <v>0.55069999999999997</v>
      </c>
      <c r="P1299" s="440">
        <f t="shared" ref="P1299:P1301" si="1606">IFERROR(AVERAGE(K1299:L1299),"")</f>
        <v>0.68430000000000002</v>
      </c>
      <c r="Q1299" s="442">
        <f t="shared" ref="Q1299" si="1607">AVERAGE(M1299:P1299)</f>
        <v>0.6996</v>
      </c>
      <c r="R1299" s="442"/>
      <c r="S1299" s="443">
        <f>IF(Q1299&gt;=1,1,0)</f>
        <v>0</v>
      </c>
      <c r="T1299" s="443">
        <f t="shared" ref="T1299:T1301" si="1608">IF(S1299=0,0,S1299+T1298)</f>
        <v>0</v>
      </c>
      <c r="AS1299" s="264">
        <f t="shared" si="1586"/>
        <v>0.84009999999999996</v>
      </c>
      <c r="AT1299" s="266" t="str">
        <f t="shared" si="1587"/>
        <v>#1</v>
      </c>
    </row>
    <row r="1300" spans="1:46" ht="17.45" customHeight="1" x14ac:dyDescent="0.25">
      <c r="A1300" s="257">
        <f t="shared" si="1550"/>
        <v>7</v>
      </c>
      <c r="B1300" s="257">
        <f t="shared" si="1551"/>
        <v>2021</v>
      </c>
      <c r="C1300" s="8">
        <f t="shared" si="1575"/>
        <v>44396</v>
      </c>
      <c r="D1300" s="260">
        <v>0.63649999999999995</v>
      </c>
      <c r="E1300" s="261"/>
      <c r="F1300" s="263">
        <v>0.74590000000000001</v>
      </c>
      <c r="G1300" s="262"/>
      <c r="H1300" s="285"/>
      <c r="I1300" s="260">
        <v>0.75539999999999996</v>
      </c>
      <c r="J1300" s="261"/>
      <c r="K1300" s="263">
        <v>0.7581</v>
      </c>
      <c r="L1300" s="261"/>
      <c r="M1300" s="293">
        <f t="shared" si="1603"/>
        <v>0.63649999999999995</v>
      </c>
      <c r="N1300" s="293">
        <f t="shared" si="1604"/>
        <v>0.74590000000000001</v>
      </c>
      <c r="O1300" s="293">
        <f t="shared" si="1605"/>
        <v>0.75539999999999996</v>
      </c>
      <c r="P1300" s="293">
        <f t="shared" si="1606"/>
        <v>0.7581</v>
      </c>
      <c r="R1300" s="265">
        <f t="shared" ref="R1300:R1301" si="1609">AVERAGE(M1300:P1300)</f>
        <v>0.72397500000000004</v>
      </c>
      <c r="S1300" s="266">
        <f t="shared" ref="S1300:S1301" si="1610">IF(R1300&gt;=1,1,0)</f>
        <v>0</v>
      </c>
      <c r="T1300" s="266">
        <f t="shared" si="1608"/>
        <v>0</v>
      </c>
      <c r="AS1300" s="264">
        <f t="shared" si="1586"/>
        <v>0.7581</v>
      </c>
      <c r="AT1300" s="266" t="str">
        <f t="shared" si="1587"/>
        <v>#5</v>
      </c>
    </row>
    <row r="1301" spans="1:46" ht="17.45" customHeight="1" x14ac:dyDescent="0.25">
      <c r="A1301" s="257">
        <f t="shared" si="1550"/>
        <v>7</v>
      </c>
      <c r="B1301" s="257">
        <f t="shared" si="1551"/>
        <v>2021</v>
      </c>
      <c r="C1301" s="8">
        <f t="shared" si="1575"/>
        <v>44397</v>
      </c>
      <c r="D1301" s="260"/>
      <c r="E1301" s="261">
        <v>1.052</v>
      </c>
      <c r="F1301" s="263"/>
      <c r="G1301" s="262">
        <v>1.1379999999999999</v>
      </c>
      <c r="H1301" s="285"/>
      <c r="I1301" s="260"/>
      <c r="J1301" s="261">
        <v>0.95379999999999998</v>
      </c>
      <c r="K1301" s="263"/>
      <c r="L1301" s="261">
        <v>0.96619999999999995</v>
      </c>
      <c r="M1301" s="293">
        <f t="shared" si="1603"/>
        <v>1.052</v>
      </c>
      <c r="N1301" s="293">
        <f t="shared" si="1604"/>
        <v>1.1379999999999999</v>
      </c>
      <c r="O1301" s="293">
        <f t="shared" si="1605"/>
        <v>0.95379999999999998</v>
      </c>
      <c r="P1301" s="293">
        <f t="shared" si="1606"/>
        <v>0.96619999999999995</v>
      </c>
      <c r="R1301" s="265">
        <f t="shared" si="1609"/>
        <v>1.0274999999999999</v>
      </c>
      <c r="S1301" s="266">
        <f t="shared" si="1610"/>
        <v>1</v>
      </c>
      <c r="T1301" s="266">
        <f t="shared" si="1608"/>
        <v>1</v>
      </c>
      <c r="AS1301" s="264">
        <f t="shared" si="1586"/>
        <v>1.1379999999999999</v>
      </c>
      <c r="AT1301" s="266" t="str">
        <f t="shared" si="1587"/>
        <v>#2</v>
      </c>
    </row>
    <row r="1302" spans="1:46" ht="17.45" customHeight="1" x14ac:dyDescent="0.25">
      <c r="A1302" s="257">
        <f t="shared" si="1550"/>
        <v>7</v>
      </c>
      <c r="B1302" s="257">
        <f t="shared" si="1551"/>
        <v>2021</v>
      </c>
      <c r="C1302" s="8">
        <f t="shared" si="1575"/>
        <v>44398</v>
      </c>
      <c r="D1302" s="260">
        <v>0.88</v>
      </c>
      <c r="E1302" s="261"/>
      <c r="F1302" s="263"/>
      <c r="G1302" s="262"/>
      <c r="H1302" s="285">
        <v>0.90620000000000001</v>
      </c>
      <c r="I1302" s="260">
        <v>1.0169999999999999</v>
      </c>
      <c r="J1302" s="261"/>
      <c r="K1302" s="263">
        <v>0.99829999999999997</v>
      </c>
      <c r="L1302" s="261"/>
      <c r="M1302" s="293">
        <f t="shared" ref="M1302" si="1611">IFERROR(AVERAGE(D1302:E1302),"")</f>
        <v>0.88</v>
      </c>
      <c r="N1302" s="293">
        <f t="shared" ref="N1302" si="1612">IFERROR(AVERAGE(F1302:H1302),"")</f>
        <v>0.90620000000000001</v>
      </c>
      <c r="O1302" s="293">
        <f t="shared" ref="O1302" si="1613">IFERROR(AVERAGE(I1302:J1302),"")</f>
        <v>1.0169999999999999</v>
      </c>
      <c r="P1302" s="293">
        <f t="shared" ref="P1302" si="1614">IFERROR(AVERAGE(K1302:L1302),"")</f>
        <v>0.99829999999999997</v>
      </c>
      <c r="R1302" s="265">
        <f t="shared" ref="R1302" si="1615">AVERAGE(M1302:P1302)</f>
        <v>0.95037499999999997</v>
      </c>
      <c r="S1302" s="266">
        <f t="shared" ref="S1302" si="1616">IF(R1302&gt;=1,1,0)</f>
        <v>0</v>
      </c>
      <c r="T1302" s="266">
        <f t="shared" ref="T1302" si="1617">IF(S1302=0,0,S1302+T1301)</f>
        <v>0</v>
      </c>
      <c r="AS1302" s="264">
        <f t="shared" si="1586"/>
        <v>1.0169999999999999</v>
      </c>
      <c r="AT1302" s="266" t="str">
        <f t="shared" si="1587"/>
        <v>#4</v>
      </c>
    </row>
    <row r="1303" spans="1:46" ht="17.45" customHeight="1" x14ac:dyDescent="0.25">
      <c r="A1303" s="257">
        <f t="shared" si="1550"/>
        <v>7</v>
      </c>
      <c r="B1303" s="257">
        <f t="shared" si="1551"/>
        <v>2021</v>
      </c>
      <c r="C1303" s="8">
        <f t="shared" si="1575"/>
        <v>44399</v>
      </c>
      <c r="D1303" s="260"/>
      <c r="E1303" s="261">
        <v>0.55810000000000004</v>
      </c>
      <c r="F1303" s="263"/>
      <c r="G1303" s="262">
        <v>0.67520000000000002</v>
      </c>
      <c r="H1303" s="285"/>
      <c r="I1303" s="260"/>
      <c r="J1303" s="261">
        <v>0.57899999999999996</v>
      </c>
      <c r="K1303" s="263"/>
      <c r="L1303" s="261">
        <v>0.747</v>
      </c>
      <c r="M1303" s="293">
        <f t="shared" ref="M1303:M1307" si="1618">IFERROR(AVERAGE(D1303:E1303),"")</f>
        <v>0.55810000000000004</v>
      </c>
      <c r="N1303" s="293">
        <f t="shared" ref="N1303:N1307" si="1619">IFERROR(AVERAGE(F1303:H1303),"")</f>
        <v>0.67520000000000002</v>
      </c>
      <c r="O1303" s="293">
        <f t="shared" ref="O1303:O1307" si="1620">IFERROR(AVERAGE(I1303:J1303),"")</f>
        <v>0.57899999999999996</v>
      </c>
      <c r="P1303" s="293">
        <f t="shared" ref="P1303:P1307" si="1621">IFERROR(AVERAGE(K1303:L1303),"")</f>
        <v>0.747</v>
      </c>
      <c r="R1303" s="265">
        <f t="shared" ref="R1303:R1304" si="1622">AVERAGE(M1303:P1303)</f>
        <v>0.63982499999999998</v>
      </c>
      <c r="S1303" s="266">
        <f t="shared" ref="S1303:S1304" si="1623">IF(R1303&gt;=1,1,0)</f>
        <v>0</v>
      </c>
      <c r="T1303" s="266">
        <f t="shared" ref="T1303:T1307" si="1624">IF(S1303=0,0,S1303+T1302)</f>
        <v>0</v>
      </c>
      <c r="AS1303" s="264">
        <f t="shared" si="1586"/>
        <v>0.747</v>
      </c>
      <c r="AT1303" s="266" t="str">
        <f t="shared" si="1587"/>
        <v>#5</v>
      </c>
    </row>
    <row r="1304" spans="1:46" ht="17.45" customHeight="1" x14ac:dyDescent="0.25">
      <c r="A1304" s="257">
        <f t="shared" si="1550"/>
        <v>7</v>
      </c>
      <c r="B1304" s="257">
        <f t="shared" si="1551"/>
        <v>2021</v>
      </c>
      <c r="C1304" s="48">
        <f t="shared" si="1575"/>
        <v>44400</v>
      </c>
      <c r="D1304" s="279">
        <v>0.96660000000000001</v>
      </c>
      <c r="E1304" s="280"/>
      <c r="F1304" s="282">
        <v>0.33600000000000002</v>
      </c>
      <c r="G1304" s="281"/>
      <c r="H1304" s="142">
        <v>0.77410000000000001</v>
      </c>
      <c r="I1304" s="279">
        <v>0.79530000000000001</v>
      </c>
      <c r="J1304" s="280"/>
      <c r="K1304" s="282">
        <v>0.87380000000000002</v>
      </c>
      <c r="L1304" s="280"/>
      <c r="M1304" s="293">
        <f t="shared" si="1618"/>
        <v>0.96660000000000001</v>
      </c>
      <c r="N1304" s="293">
        <f t="shared" si="1619"/>
        <v>0.55505000000000004</v>
      </c>
      <c r="O1304" s="293">
        <f t="shared" si="1620"/>
        <v>0.79530000000000001</v>
      </c>
      <c r="P1304" s="293">
        <f t="shared" si="1621"/>
        <v>0.87380000000000002</v>
      </c>
      <c r="R1304" s="265">
        <f t="shared" si="1622"/>
        <v>0.7976875000000001</v>
      </c>
      <c r="S1304" s="266">
        <f t="shared" si="1623"/>
        <v>0</v>
      </c>
      <c r="T1304" s="266">
        <f t="shared" si="1624"/>
        <v>0</v>
      </c>
      <c r="AS1304" s="264">
        <f t="shared" si="1586"/>
        <v>0.96660000000000001</v>
      </c>
      <c r="AT1304" s="266" t="str">
        <f t="shared" si="1587"/>
        <v>#1</v>
      </c>
    </row>
    <row r="1305" spans="1:46" ht="17.45" customHeight="1" x14ac:dyDescent="0.25">
      <c r="A1305" s="298">
        <f t="shared" si="1550"/>
        <v>7</v>
      </c>
      <c r="B1305" s="298">
        <f t="shared" si="1551"/>
        <v>2021</v>
      </c>
      <c r="C1305" s="435">
        <f t="shared" si="1575"/>
        <v>44401</v>
      </c>
      <c r="D1305" s="448"/>
      <c r="E1305" s="449">
        <v>0.96220000000000006</v>
      </c>
      <c r="F1305" s="451"/>
      <c r="G1305" s="450">
        <v>0.80359999999999998</v>
      </c>
      <c r="H1305" s="452"/>
      <c r="I1305" s="448"/>
      <c r="J1305" s="449">
        <v>0.66159999999999997</v>
      </c>
      <c r="K1305" s="451"/>
      <c r="L1305" s="449">
        <v>0.75529999999999997</v>
      </c>
      <c r="M1305" s="440">
        <f t="shared" si="1618"/>
        <v>0.96220000000000006</v>
      </c>
      <c r="N1305" s="440">
        <f t="shared" si="1619"/>
        <v>0.80359999999999998</v>
      </c>
      <c r="O1305" s="440">
        <f t="shared" si="1620"/>
        <v>0.66159999999999997</v>
      </c>
      <c r="P1305" s="440">
        <f t="shared" si="1621"/>
        <v>0.75529999999999997</v>
      </c>
      <c r="Q1305" s="442">
        <f t="shared" ref="Q1305:Q1306" si="1625">AVERAGE(M1305:P1305)</f>
        <v>0.79567500000000002</v>
      </c>
      <c r="R1305" s="442"/>
      <c r="S1305" s="443">
        <f>IF(Q1305&gt;=1,1,0)</f>
        <v>0</v>
      </c>
      <c r="T1305" s="443">
        <f t="shared" si="1624"/>
        <v>0</v>
      </c>
      <c r="AS1305" s="264">
        <f t="shared" si="1586"/>
        <v>0.96220000000000006</v>
      </c>
      <c r="AT1305" s="266" t="str">
        <f t="shared" si="1587"/>
        <v>#1</v>
      </c>
    </row>
    <row r="1306" spans="1:46" ht="17.45" customHeight="1" x14ac:dyDescent="0.25">
      <c r="A1306" s="298">
        <f t="shared" si="1550"/>
        <v>7</v>
      </c>
      <c r="B1306" s="298">
        <f t="shared" si="1551"/>
        <v>2021</v>
      </c>
      <c r="C1306" s="435">
        <f t="shared" si="1575"/>
        <v>44402</v>
      </c>
      <c r="D1306" s="448">
        <v>0.57720000000000005</v>
      </c>
      <c r="E1306" s="449"/>
      <c r="F1306" s="451">
        <v>0.52590000000000003</v>
      </c>
      <c r="G1306" s="450"/>
      <c r="H1306" s="452"/>
      <c r="I1306" s="448">
        <v>0.49209999999999998</v>
      </c>
      <c r="J1306" s="449"/>
      <c r="K1306" s="451">
        <v>0.55189999999999995</v>
      </c>
      <c r="L1306" s="449"/>
      <c r="M1306" s="440">
        <f t="shared" si="1618"/>
        <v>0.57720000000000005</v>
      </c>
      <c r="N1306" s="440">
        <f t="shared" si="1619"/>
        <v>0.52590000000000003</v>
      </c>
      <c r="O1306" s="440">
        <f t="shared" si="1620"/>
        <v>0.49209999999999998</v>
      </c>
      <c r="P1306" s="440">
        <f t="shared" si="1621"/>
        <v>0.55189999999999995</v>
      </c>
      <c r="Q1306" s="442">
        <f t="shared" si="1625"/>
        <v>0.536775</v>
      </c>
      <c r="R1306" s="442"/>
      <c r="S1306" s="443">
        <f>IF(Q1306&gt;=1,1,0)</f>
        <v>0</v>
      </c>
      <c r="T1306" s="443">
        <f t="shared" si="1624"/>
        <v>0</v>
      </c>
      <c r="AS1306" s="264">
        <f t="shared" si="1586"/>
        <v>0.57720000000000005</v>
      </c>
      <c r="AT1306" s="266" t="str">
        <f t="shared" si="1587"/>
        <v>#1</v>
      </c>
    </row>
    <row r="1307" spans="1:46" ht="17.45" customHeight="1" x14ac:dyDescent="0.25">
      <c r="A1307" s="257">
        <f t="shared" si="1550"/>
        <v>7</v>
      </c>
      <c r="B1307" s="257">
        <f t="shared" si="1551"/>
        <v>2021</v>
      </c>
      <c r="C1307" s="8">
        <f t="shared" si="1575"/>
        <v>44403</v>
      </c>
      <c r="D1307" s="252"/>
      <c r="E1307" s="253">
        <v>1.0760000000000001</v>
      </c>
      <c r="F1307" s="255"/>
      <c r="G1307" s="254">
        <v>0.94330000000000003</v>
      </c>
      <c r="H1307" s="114"/>
      <c r="I1307" s="252"/>
      <c r="J1307" s="253">
        <v>0.79039999999999999</v>
      </c>
      <c r="K1307" s="255"/>
      <c r="L1307" s="253">
        <v>0.94440000000000002</v>
      </c>
      <c r="M1307" s="293">
        <f t="shared" si="1618"/>
        <v>1.0760000000000001</v>
      </c>
      <c r="N1307" s="293">
        <f t="shared" si="1619"/>
        <v>0.94330000000000003</v>
      </c>
      <c r="O1307" s="293">
        <f t="shared" si="1620"/>
        <v>0.79039999999999999</v>
      </c>
      <c r="P1307" s="293">
        <f t="shared" si="1621"/>
        <v>0.94440000000000002</v>
      </c>
      <c r="R1307" s="265">
        <f t="shared" ref="R1307" si="1626">AVERAGE(M1307:P1307)</f>
        <v>0.93852500000000005</v>
      </c>
      <c r="S1307" s="266">
        <f t="shared" ref="S1307" si="1627">IF(R1307&gt;=1,1,0)</f>
        <v>0</v>
      </c>
      <c r="T1307" s="266">
        <f t="shared" si="1624"/>
        <v>0</v>
      </c>
      <c r="AS1307" s="264">
        <f t="shared" si="1586"/>
        <v>1.0760000000000001</v>
      </c>
      <c r="AT1307" s="266" t="str">
        <f t="shared" si="1587"/>
        <v>#1</v>
      </c>
    </row>
    <row r="1308" spans="1:46" ht="17.45" customHeight="1" x14ac:dyDescent="0.25">
      <c r="A1308" s="257">
        <f t="shared" si="1550"/>
        <v>7</v>
      </c>
      <c r="B1308" s="257">
        <f t="shared" si="1551"/>
        <v>2021</v>
      </c>
      <c r="C1308" s="8">
        <f t="shared" si="1575"/>
        <v>44404</v>
      </c>
      <c r="D1308" s="260">
        <v>0.85570000000000002</v>
      </c>
      <c r="E1308" s="261"/>
      <c r="F1308" s="263"/>
      <c r="G1308" s="262"/>
      <c r="H1308" s="285">
        <v>0.94099999999999995</v>
      </c>
      <c r="I1308" s="260">
        <v>0.94850000000000001</v>
      </c>
      <c r="J1308" s="261"/>
      <c r="K1308" s="263">
        <v>1</v>
      </c>
      <c r="L1308" s="261"/>
      <c r="M1308" s="293">
        <f t="shared" ref="M1308:M1314" si="1628">IFERROR(AVERAGE(D1308:E1308),"")</f>
        <v>0.85570000000000002</v>
      </c>
      <c r="N1308" s="293">
        <f t="shared" ref="N1308:N1314" si="1629">IFERROR(AVERAGE(F1308:H1308),"")</f>
        <v>0.94099999999999995</v>
      </c>
      <c r="O1308" s="293">
        <f t="shared" ref="O1308:O1314" si="1630">IFERROR(AVERAGE(I1308:J1308),"")</f>
        <v>0.94850000000000001</v>
      </c>
      <c r="P1308" s="293">
        <f t="shared" ref="P1308:P1314" si="1631">IFERROR(AVERAGE(K1308:L1308),"")</f>
        <v>1</v>
      </c>
      <c r="R1308" s="265">
        <f t="shared" ref="R1308:R1309" si="1632">AVERAGE(M1308:P1308)</f>
        <v>0.93630000000000002</v>
      </c>
      <c r="S1308" s="266">
        <f t="shared" ref="S1308:S1309" si="1633">IF(R1308&gt;=1,1,0)</f>
        <v>0</v>
      </c>
      <c r="T1308" s="266">
        <f t="shared" ref="T1308:T1309" si="1634">IF(S1308=0,0,S1308+T1307)</f>
        <v>0</v>
      </c>
      <c r="AS1308" s="264">
        <f t="shared" si="1586"/>
        <v>1</v>
      </c>
      <c r="AT1308" s="266" t="str">
        <f t="shared" si="1587"/>
        <v>#5</v>
      </c>
    </row>
    <row r="1309" spans="1:46" ht="17.45" customHeight="1" thickBot="1" x14ac:dyDescent="0.3">
      <c r="A1309" s="257">
        <f t="shared" si="1550"/>
        <v>7</v>
      </c>
      <c r="B1309" s="257">
        <f t="shared" si="1551"/>
        <v>2021</v>
      </c>
      <c r="C1309" s="8">
        <f t="shared" si="1575"/>
        <v>44405</v>
      </c>
      <c r="D1309" s="260"/>
      <c r="E1309" s="261">
        <v>1.224</v>
      </c>
      <c r="F1309" s="263"/>
      <c r="G1309" s="262">
        <v>1.2370000000000001</v>
      </c>
      <c r="H1309" s="285"/>
      <c r="I1309" s="260"/>
      <c r="J1309" s="261">
        <v>1.109</v>
      </c>
      <c r="K1309" s="263"/>
      <c r="L1309" s="261">
        <v>1.3089999999999999</v>
      </c>
      <c r="M1309" s="293">
        <f t="shared" si="1628"/>
        <v>1.224</v>
      </c>
      <c r="N1309" s="293">
        <f t="shared" si="1629"/>
        <v>1.2370000000000001</v>
      </c>
      <c r="O1309" s="293">
        <f t="shared" si="1630"/>
        <v>1.109</v>
      </c>
      <c r="P1309" s="293">
        <f t="shared" si="1631"/>
        <v>1.3089999999999999</v>
      </c>
      <c r="R1309" s="265">
        <f t="shared" si="1632"/>
        <v>1.2197500000000001</v>
      </c>
      <c r="S1309" s="266">
        <f t="shared" si="1633"/>
        <v>1</v>
      </c>
      <c r="T1309" s="266">
        <f t="shared" si="1634"/>
        <v>1</v>
      </c>
      <c r="AS1309" s="264">
        <f t="shared" si="1586"/>
        <v>1.3089999999999999</v>
      </c>
      <c r="AT1309" s="266" t="str">
        <f t="shared" si="1587"/>
        <v>#5</v>
      </c>
    </row>
    <row r="1310" spans="1:46" ht="17.45" customHeight="1" thickBot="1" x14ac:dyDescent="0.3">
      <c r="A1310" s="257">
        <f t="shared" si="1550"/>
        <v>7</v>
      </c>
      <c r="B1310" s="257">
        <f t="shared" si="1551"/>
        <v>2021</v>
      </c>
      <c r="C1310" s="48">
        <f t="shared" si="1575"/>
        <v>44406</v>
      </c>
      <c r="D1310" s="275">
        <v>1.167</v>
      </c>
      <c r="E1310" s="276"/>
      <c r="F1310" s="278">
        <v>0.97150000000000003</v>
      </c>
      <c r="G1310" s="277"/>
      <c r="H1310" s="286">
        <v>0.86209999999999998</v>
      </c>
      <c r="I1310" s="275">
        <v>0.95779999999999998</v>
      </c>
      <c r="J1310" s="276"/>
      <c r="K1310" s="278">
        <v>0.95150000000000001</v>
      </c>
      <c r="L1310" s="276"/>
      <c r="M1310" s="293">
        <f t="shared" si="1628"/>
        <v>1.167</v>
      </c>
      <c r="N1310" s="293">
        <f t="shared" si="1629"/>
        <v>0.91680000000000006</v>
      </c>
      <c r="O1310" s="293">
        <f t="shared" si="1630"/>
        <v>0.95779999999999998</v>
      </c>
      <c r="P1310" s="293">
        <f t="shared" si="1631"/>
        <v>0.95150000000000001</v>
      </c>
      <c r="R1310" s="265">
        <f t="shared" ref="R1310:R1311" si="1635">AVERAGE(M1310:P1310)</f>
        <v>0.99827500000000002</v>
      </c>
      <c r="S1310" s="266">
        <f t="shared" ref="S1310:S1311" si="1636">IF(R1310&gt;=1,1,0)</f>
        <v>0</v>
      </c>
      <c r="T1310" s="266">
        <f t="shared" ref="T1310:T1311" si="1637">IF(S1310=0,0,S1310+T1309)</f>
        <v>0</v>
      </c>
      <c r="U1310" s="313" t="s">
        <v>69</v>
      </c>
      <c r="V1310" s="299">
        <v>2021</v>
      </c>
      <c r="W1310" s="300"/>
      <c r="X1310" s="300"/>
      <c r="Y1310" s="300"/>
      <c r="AS1310" s="264">
        <f t="shared" si="1586"/>
        <v>1.167</v>
      </c>
      <c r="AT1310" s="266" t="str">
        <f t="shared" si="1587"/>
        <v>#1</v>
      </c>
    </row>
    <row r="1311" spans="1:46" ht="17.45" customHeight="1" x14ac:dyDescent="0.25">
      <c r="A1311" s="257">
        <f t="shared" si="1550"/>
        <v>7</v>
      </c>
      <c r="B1311" s="257">
        <f t="shared" si="1551"/>
        <v>2021</v>
      </c>
      <c r="C1311" s="8">
        <f t="shared" si="1575"/>
        <v>44407</v>
      </c>
      <c r="D1311" s="260"/>
      <c r="E1311" s="261">
        <v>0.84430000000000005</v>
      </c>
      <c r="F1311" s="263"/>
      <c r="G1311" s="262">
        <v>0.9597</v>
      </c>
      <c r="H1311" s="285"/>
      <c r="I1311" s="260"/>
      <c r="J1311" s="261">
        <v>0.81940000000000002</v>
      </c>
      <c r="K1311" s="263"/>
      <c r="L1311" s="261">
        <v>1.075</v>
      </c>
      <c r="M1311" s="293">
        <f t="shared" si="1628"/>
        <v>0.84430000000000005</v>
      </c>
      <c r="N1311" s="293">
        <f t="shared" si="1629"/>
        <v>0.9597</v>
      </c>
      <c r="O1311" s="293">
        <f t="shared" si="1630"/>
        <v>0.81940000000000002</v>
      </c>
      <c r="P1311" s="293">
        <f t="shared" si="1631"/>
        <v>1.075</v>
      </c>
      <c r="R1311" s="265">
        <f t="shared" si="1635"/>
        <v>0.92460000000000009</v>
      </c>
      <c r="S1311" s="266">
        <f t="shared" si="1636"/>
        <v>0</v>
      </c>
      <c r="T1311" s="266">
        <f t="shared" si="1637"/>
        <v>0</v>
      </c>
      <c r="U1311" s="301" t="s">
        <v>35</v>
      </c>
      <c r="V1311" s="301" t="s">
        <v>1</v>
      </c>
      <c r="W1311" s="301" t="s">
        <v>2</v>
      </c>
      <c r="X1311" s="301" t="s">
        <v>9</v>
      </c>
      <c r="Y1311" s="301" t="s">
        <v>12</v>
      </c>
      <c r="AS1311" s="264">
        <f t="shared" si="1586"/>
        <v>1.075</v>
      </c>
      <c r="AT1311" s="266" t="str">
        <f t="shared" si="1587"/>
        <v>#5</v>
      </c>
    </row>
    <row r="1312" spans="1:46" ht="17.45" customHeight="1" thickBot="1" x14ac:dyDescent="0.3">
      <c r="A1312" s="257">
        <f t="shared" si="1550"/>
        <v>7</v>
      </c>
      <c r="B1312" s="257">
        <f t="shared" si="1551"/>
        <v>2021</v>
      </c>
      <c r="C1312" s="459">
        <f t="shared" si="1575"/>
        <v>44408</v>
      </c>
      <c r="D1312" s="460">
        <v>0.72340000000000004</v>
      </c>
      <c r="E1312" s="461"/>
      <c r="F1312" s="462">
        <v>0.83460000000000001</v>
      </c>
      <c r="G1312" s="463"/>
      <c r="H1312" s="464"/>
      <c r="I1312" s="460">
        <v>0.73360000000000003</v>
      </c>
      <c r="J1312" s="461"/>
      <c r="K1312" s="462">
        <v>0.83420000000000005</v>
      </c>
      <c r="L1312" s="461"/>
      <c r="M1312" s="440">
        <f t="shared" si="1628"/>
        <v>0.72340000000000004</v>
      </c>
      <c r="N1312" s="440">
        <f t="shared" si="1629"/>
        <v>0.83460000000000001</v>
      </c>
      <c r="O1312" s="440">
        <f t="shared" si="1630"/>
        <v>0.73360000000000003</v>
      </c>
      <c r="P1312" s="440">
        <f t="shared" si="1631"/>
        <v>0.83420000000000005</v>
      </c>
      <c r="Q1312" s="442">
        <f t="shared" ref="Q1312:Q1313" si="1638">AVERAGE(M1312:P1312)</f>
        <v>0.78144999999999998</v>
      </c>
      <c r="R1312" s="442"/>
      <c r="S1312" s="443">
        <f>IF(Q1312&gt;=1,1,0)</f>
        <v>0</v>
      </c>
      <c r="T1312" s="443">
        <f t="shared" ref="T1312:T1315" si="1639">IF(S1312=0,0,S1312+T1311)</f>
        <v>0</v>
      </c>
      <c r="U1312" s="302" t="s">
        <v>58</v>
      </c>
      <c r="V1312" s="303">
        <f>AVERAGE(D1282:E1312)</f>
        <v>0.93536129032258086</v>
      </c>
      <c r="W1312" s="303">
        <f>AVERAGE(F1282:H1312)</f>
        <v>0.86978055555555556</v>
      </c>
      <c r="X1312" s="303">
        <f>AVERAGE(I1282:J1312)</f>
        <v>0.78913870967741939</v>
      </c>
      <c r="Y1312" s="303">
        <f>AVERAGE(K1282:L1312)</f>
        <v>0.87989032258064515</v>
      </c>
      <c r="AS1312" s="264">
        <f t="shared" si="1586"/>
        <v>0.83460000000000001</v>
      </c>
      <c r="AT1312" s="266" t="str">
        <f t="shared" si="1587"/>
        <v>#2</v>
      </c>
    </row>
    <row r="1313" spans="1:46" ht="17.45" customHeight="1" x14ac:dyDescent="0.25">
      <c r="A1313" s="257">
        <f t="shared" si="1550"/>
        <v>8</v>
      </c>
      <c r="B1313" s="257">
        <f t="shared" si="1551"/>
        <v>2021</v>
      </c>
      <c r="C1313" s="465">
        <f t="shared" si="1575"/>
        <v>44409</v>
      </c>
      <c r="D1313" s="469"/>
      <c r="E1313" s="470">
        <v>0.74229999999999996</v>
      </c>
      <c r="F1313" s="471"/>
      <c r="G1313" s="472">
        <v>0.73319999999999996</v>
      </c>
      <c r="H1313" s="473"/>
      <c r="I1313" s="469"/>
      <c r="J1313" s="470">
        <v>0.69279999999999997</v>
      </c>
      <c r="K1313" s="471"/>
      <c r="L1313" s="470">
        <v>0.67149999999999999</v>
      </c>
      <c r="M1313" s="440">
        <f t="shared" si="1628"/>
        <v>0.74229999999999996</v>
      </c>
      <c r="N1313" s="440">
        <f t="shared" si="1629"/>
        <v>0.73319999999999996</v>
      </c>
      <c r="O1313" s="440">
        <f t="shared" si="1630"/>
        <v>0.69279999999999997</v>
      </c>
      <c r="P1313" s="440">
        <f t="shared" si="1631"/>
        <v>0.67149999999999999</v>
      </c>
      <c r="Q1313" s="442">
        <f t="shared" si="1638"/>
        <v>0.70994999999999997</v>
      </c>
      <c r="R1313" s="442"/>
      <c r="S1313" s="443">
        <f>IF(Q1313&gt;=1,1,0)</f>
        <v>0</v>
      </c>
      <c r="T1313" s="443">
        <f t="shared" si="1639"/>
        <v>0</v>
      </c>
      <c r="U1313" s="302" t="s">
        <v>59</v>
      </c>
      <c r="V1313" s="303">
        <f>MAX(D1282:E1312)</f>
        <v>1.6339999999999999</v>
      </c>
      <c r="W1313" s="303">
        <f>MAX(F1282:H1312)</f>
        <v>1.605</v>
      </c>
      <c r="X1313" s="303">
        <f>MAX(I1282:J1312)</f>
        <v>1.2609999999999999</v>
      </c>
      <c r="Y1313" s="303">
        <f>MAX(K1282:L1312)</f>
        <v>1.357</v>
      </c>
      <c r="AS1313" s="264">
        <f t="shared" si="1586"/>
        <v>0.74229999999999996</v>
      </c>
      <c r="AT1313" s="266" t="str">
        <f t="shared" si="1587"/>
        <v>#1</v>
      </c>
    </row>
    <row r="1314" spans="1:46" ht="17.45" customHeight="1" thickBot="1" x14ac:dyDescent="0.3">
      <c r="A1314" s="257">
        <f t="shared" si="1550"/>
        <v>8</v>
      </c>
      <c r="B1314" s="257">
        <f t="shared" si="1551"/>
        <v>2021</v>
      </c>
      <c r="C1314" s="8">
        <f t="shared" si="1575"/>
        <v>44410</v>
      </c>
      <c r="D1314" s="260">
        <v>0.78939999999999999</v>
      </c>
      <c r="E1314" s="261"/>
      <c r="F1314" s="263"/>
      <c r="G1314" s="262"/>
      <c r="H1314" s="285">
        <v>0.81369999999999998</v>
      </c>
      <c r="I1314" s="260">
        <v>0.83279999999999998</v>
      </c>
      <c r="J1314" s="261"/>
      <c r="K1314" s="263">
        <v>0.81769999999999998</v>
      </c>
      <c r="L1314" s="261"/>
      <c r="M1314" s="293">
        <f t="shared" si="1628"/>
        <v>0.78939999999999999</v>
      </c>
      <c r="N1314" s="293">
        <f t="shared" si="1629"/>
        <v>0.81369999999999998</v>
      </c>
      <c r="O1314" s="293">
        <f t="shared" si="1630"/>
        <v>0.83279999999999998</v>
      </c>
      <c r="P1314" s="293">
        <f t="shared" si="1631"/>
        <v>0.81769999999999998</v>
      </c>
      <c r="R1314" s="265">
        <f t="shared" ref="R1314:R1315" si="1640">AVERAGE(M1314:P1314)</f>
        <v>0.81340000000000001</v>
      </c>
      <c r="S1314" s="266">
        <f t="shared" ref="S1314:S1315" si="1641">IF(R1314&gt;=1,1,0)</f>
        <v>0</v>
      </c>
      <c r="T1314" s="266">
        <f t="shared" si="1639"/>
        <v>0</v>
      </c>
      <c r="U1314" s="304" t="s">
        <v>126</v>
      </c>
      <c r="V1314" s="305">
        <f>COUNTIF(D1282:E1312,"&gt;=2.5")</f>
        <v>0</v>
      </c>
      <c r="W1314" s="305">
        <f>COUNTIF(F1282:H1312,"&gt;=2.5")</f>
        <v>0</v>
      </c>
      <c r="X1314" s="305">
        <f>COUNTIF(I1282:J1312,"&gt;=2.5")</f>
        <v>0</v>
      </c>
      <c r="Y1314" s="305">
        <f>COUNTIF(K1282:L1312,"&gt;=2.5")</f>
        <v>0</v>
      </c>
      <c r="AS1314" s="264">
        <f t="shared" si="1586"/>
        <v>0.83279999999999998</v>
      </c>
      <c r="AT1314" s="266" t="str">
        <f t="shared" si="1587"/>
        <v>#4</v>
      </c>
    </row>
    <row r="1315" spans="1:46" ht="17.45" customHeight="1" thickBot="1" x14ac:dyDescent="0.3">
      <c r="A1315" s="257">
        <f t="shared" si="1550"/>
        <v>8</v>
      </c>
      <c r="B1315" s="257">
        <f t="shared" si="1551"/>
        <v>2021</v>
      </c>
      <c r="C1315" s="8">
        <f t="shared" si="1575"/>
        <v>44411</v>
      </c>
      <c r="D1315" s="260"/>
      <c r="E1315" s="261">
        <v>1.044</v>
      </c>
      <c r="F1315" s="263"/>
      <c r="G1315" s="262">
        <v>1.1930000000000001</v>
      </c>
      <c r="H1315" s="285"/>
      <c r="I1315" s="260"/>
      <c r="J1315" s="261">
        <v>0.83150000000000002</v>
      </c>
      <c r="K1315" s="263"/>
      <c r="L1315" s="261">
        <v>0.90820000000000001</v>
      </c>
      <c r="M1315" s="293">
        <f t="shared" ref="M1315" si="1642">IFERROR(AVERAGE(D1315:E1315),"")</f>
        <v>1.044</v>
      </c>
      <c r="N1315" s="293">
        <f t="shared" ref="N1315" si="1643">IFERROR(AVERAGE(F1315:H1315),"")</f>
        <v>1.1930000000000001</v>
      </c>
      <c r="O1315" s="293">
        <f t="shared" ref="O1315" si="1644">IFERROR(AVERAGE(I1315:J1315),"")</f>
        <v>0.83150000000000002</v>
      </c>
      <c r="P1315" s="293">
        <f t="shared" ref="P1315" si="1645">IFERROR(AVERAGE(K1315:L1315),"")</f>
        <v>0.90820000000000001</v>
      </c>
      <c r="R1315" s="265">
        <f t="shared" si="1640"/>
        <v>0.99417500000000003</v>
      </c>
      <c r="S1315" s="266">
        <f t="shared" si="1641"/>
        <v>0</v>
      </c>
      <c r="T1315" s="266">
        <f t="shared" si="1639"/>
        <v>0</v>
      </c>
      <c r="Y1315" s="136">
        <f>AVERAGE(V1312:Y1312)</f>
        <v>0.86854271953405027</v>
      </c>
      <c r="AS1315" s="264">
        <f t="shared" si="1586"/>
        <v>1.1930000000000001</v>
      </c>
      <c r="AT1315" s="266" t="str">
        <f t="shared" si="1587"/>
        <v>#2</v>
      </c>
    </row>
    <row r="1316" spans="1:46" ht="17.45" customHeight="1" x14ac:dyDescent="0.25">
      <c r="A1316" s="257">
        <f t="shared" si="1550"/>
        <v>8</v>
      </c>
      <c r="B1316" s="257">
        <f t="shared" si="1551"/>
        <v>2021</v>
      </c>
      <c r="C1316" s="48">
        <f t="shared" si="1575"/>
        <v>44412</v>
      </c>
      <c r="D1316" s="275">
        <v>1.419</v>
      </c>
      <c r="E1316" s="276"/>
      <c r="F1316" s="278">
        <v>1.23</v>
      </c>
      <c r="G1316" s="277"/>
      <c r="H1316" s="286">
        <v>1.159</v>
      </c>
      <c r="I1316" s="275">
        <v>1.2529999999999999</v>
      </c>
      <c r="J1316" s="276"/>
      <c r="K1316" s="278">
        <v>1.087</v>
      </c>
      <c r="L1316" s="276"/>
      <c r="M1316" s="293">
        <f t="shared" ref="M1316:M1321" si="1646">IFERROR(AVERAGE(D1316:E1316),"")</f>
        <v>1.419</v>
      </c>
      <c r="N1316" s="293">
        <f t="shared" ref="N1316:N1321" si="1647">IFERROR(AVERAGE(F1316:H1316),"")</f>
        <v>1.1945000000000001</v>
      </c>
      <c r="O1316" s="293">
        <f t="shared" ref="O1316:O1321" si="1648">IFERROR(AVERAGE(I1316:J1316),"")</f>
        <v>1.2529999999999999</v>
      </c>
      <c r="P1316" s="293">
        <f t="shared" ref="P1316:P1321" si="1649">IFERROR(AVERAGE(K1316:L1316),"")</f>
        <v>1.087</v>
      </c>
      <c r="R1316" s="265">
        <f t="shared" ref="R1316:R1318" si="1650">AVERAGE(M1316:P1316)</f>
        <v>1.238375</v>
      </c>
      <c r="S1316" s="266">
        <f t="shared" ref="S1316:S1318" si="1651">IF(R1316&gt;=1,1,0)</f>
        <v>1</v>
      </c>
      <c r="T1316" s="266">
        <f t="shared" ref="T1316:T1321" si="1652">IF(S1316=0,0,S1316+T1315)</f>
        <v>1</v>
      </c>
      <c r="AS1316" s="264">
        <f t="shared" si="1586"/>
        <v>1.419</v>
      </c>
      <c r="AT1316" s="266" t="str">
        <f t="shared" si="1587"/>
        <v>#1</v>
      </c>
    </row>
    <row r="1317" spans="1:46" ht="17.45" customHeight="1" x14ac:dyDescent="0.25">
      <c r="A1317" s="257">
        <f t="shared" si="1550"/>
        <v>8</v>
      </c>
      <c r="B1317" s="257">
        <f t="shared" si="1551"/>
        <v>2021</v>
      </c>
      <c r="C1317" s="8">
        <f t="shared" si="1575"/>
        <v>44413</v>
      </c>
      <c r="D1317" s="260"/>
      <c r="E1317" s="261">
        <v>2.2869999999999999</v>
      </c>
      <c r="F1317" s="263"/>
      <c r="G1317" s="262">
        <v>1.5960000000000001</v>
      </c>
      <c r="H1317" s="285"/>
      <c r="I1317" s="260"/>
      <c r="J1317" s="261">
        <v>1.0980000000000001</v>
      </c>
      <c r="K1317" s="263"/>
      <c r="L1317" s="261">
        <v>1.1619999999999999</v>
      </c>
      <c r="M1317" s="293">
        <f t="shared" si="1646"/>
        <v>2.2869999999999999</v>
      </c>
      <c r="N1317" s="293">
        <f t="shared" si="1647"/>
        <v>1.5960000000000001</v>
      </c>
      <c r="O1317" s="293">
        <f t="shared" si="1648"/>
        <v>1.0980000000000001</v>
      </c>
      <c r="P1317" s="293">
        <f t="shared" si="1649"/>
        <v>1.1619999999999999</v>
      </c>
      <c r="R1317" s="265">
        <f t="shared" si="1650"/>
        <v>1.5357499999999999</v>
      </c>
      <c r="S1317" s="266">
        <f t="shared" si="1651"/>
        <v>1</v>
      </c>
      <c r="T1317" s="266">
        <f t="shared" si="1652"/>
        <v>2</v>
      </c>
      <c r="AS1317" s="264">
        <f t="shared" si="1586"/>
        <v>2.2869999999999999</v>
      </c>
      <c r="AT1317" s="266" t="str">
        <f t="shared" si="1587"/>
        <v>#1</v>
      </c>
    </row>
    <row r="1318" spans="1:46" ht="17.45" customHeight="1" x14ac:dyDescent="0.25">
      <c r="A1318" s="257">
        <f t="shared" si="1550"/>
        <v>8</v>
      </c>
      <c r="B1318" s="257">
        <f t="shared" si="1551"/>
        <v>2021</v>
      </c>
      <c r="C1318" s="8">
        <f t="shared" si="1575"/>
        <v>44414</v>
      </c>
      <c r="D1318" s="260">
        <v>1.101</v>
      </c>
      <c r="E1318" s="261"/>
      <c r="F1318" s="263">
        <v>1.58</v>
      </c>
      <c r="G1318" s="262"/>
      <c r="H1318" s="285"/>
      <c r="I1318" s="260">
        <v>0.80659999999999998</v>
      </c>
      <c r="J1318" s="261"/>
      <c r="K1318" s="263">
        <v>0.84430000000000005</v>
      </c>
      <c r="L1318" s="261"/>
      <c r="M1318" s="293">
        <f t="shared" si="1646"/>
        <v>1.101</v>
      </c>
      <c r="N1318" s="293">
        <f t="shared" si="1647"/>
        <v>1.58</v>
      </c>
      <c r="O1318" s="293">
        <f t="shared" si="1648"/>
        <v>0.80659999999999998</v>
      </c>
      <c r="P1318" s="293">
        <f t="shared" si="1649"/>
        <v>0.84430000000000005</v>
      </c>
      <c r="R1318" s="265">
        <f t="shared" si="1650"/>
        <v>1.082975</v>
      </c>
      <c r="S1318" s="266">
        <f t="shared" si="1651"/>
        <v>1</v>
      </c>
      <c r="T1318" s="266">
        <f t="shared" si="1652"/>
        <v>3</v>
      </c>
      <c r="AS1318" s="264">
        <f t="shared" si="1586"/>
        <v>1.58</v>
      </c>
      <c r="AT1318" s="266" t="str">
        <f t="shared" si="1587"/>
        <v>#2</v>
      </c>
    </row>
    <row r="1319" spans="1:46" ht="17.45" customHeight="1" x14ac:dyDescent="0.25">
      <c r="A1319" s="257">
        <f t="shared" si="1550"/>
        <v>8</v>
      </c>
      <c r="B1319" s="257">
        <f t="shared" si="1551"/>
        <v>2021</v>
      </c>
      <c r="C1319" s="435">
        <f t="shared" si="1575"/>
        <v>44415</v>
      </c>
      <c r="D1319" s="434"/>
      <c r="E1319" s="436">
        <v>0.96140000000000003</v>
      </c>
      <c r="F1319" s="437"/>
      <c r="G1319" s="438">
        <v>0.84140000000000004</v>
      </c>
      <c r="H1319" s="439"/>
      <c r="I1319" s="434"/>
      <c r="J1319" s="436">
        <v>0.61929999999999996</v>
      </c>
      <c r="K1319" s="437"/>
      <c r="L1319" s="436">
        <v>0.748</v>
      </c>
      <c r="M1319" s="440">
        <f t="shared" si="1646"/>
        <v>0.96140000000000003</v>
      </c>
      <c r="N1319" s="440">
        <f t="shared" si="1647"/>
        <v>0.84140000000000004</v>
      </c>
      <c r="O1319" s="440">
        <f t="shared" si="1648"/>
        <v>0.61929999999999996</v>
      </c>
      <c r="P1319" s="440">
        <f t="shared" si="1649"/>
        <v>0.748</v>
      </c>
      <c r="Q1319" s="442">
        <f t="shared" ref="Q1319:Q1320" si="1653">AVERAGE(M1319:P1319)</f>
        <v>0.79252499999999992</v>
      </c>
      <c r="R1319" s="442"/>
      <c r="S1319" s="443">
        <f>IF(Q1319&gt;=1,1,0)</f>
        <v>0</v>
      </c>
      <c r="T1319" s="443">
        <f t="shared" si="1652"/>
        <v>0</v>
      </c>
      <c r="AS1319" s="264">
        <f t="shared" si="1586"/>
        <v>0.96140000000000003</v>
      </c>
      <c r="AT1319" s="266" t="str">
        <f t="shared" si="1587"/>
        <v>#1</v>
      </c>
    </row>
    <row r="1320" spans="1:46" ht="17.45" customHeight="1" x14ac:dyDescent="0.25">
      <c r="A1320" s="257">
        <f t="shared" si="1550"/>
        <v>8</v>
      </c>
      <c r="B1320" s="257">
        <f t="shared" si="1551"/>
        <v>2021</v>
      </c>
      <c r="C1320" s="435">
        <f t="shared" si="1575"/>
        <v>44416</v>
      </c>
      <c r="D1320" s="434">
        <v>0.72030000000000005</v>
      </c>
      <c r="E1320" s="436"/>
      <c r="F1320" s="437"/>
      <c r="G1320" s="438"/>
      <c r="H1320" s="439">
        <v>0.61029999999999995</v>
      </c>
      <c r="I1320" s="434">
        <v>0.59530000000000005</v>
      </c>
      <c r="J1320" s="436"/>
      <c r="K1320" s="437">
        <v>0.64490000000000003</v>
      </c>
      <c r="L1320" s="436"/>
      <c r="M1320" s="440">
        <f t="shared" si="1646"/>
        <v>0.72030000000000005</v>
      </c>
      <c r="N1320" s="440">
        <f t="shared" si="1647"/>
        <v>0.61029999999999995</v>
      </c>
      <c r="O1320" s="440">
        <f t="shared" si="1648"/>
        <v>0.59530000000000005</v>
      </c>
      <c r="P1320" s="440">
        <f t="shared" si="1649"/>
        <v>0.64490000000000003</v>
      </c>
      <c r="Q1320" s="442">
        <f t="shared" si="1653"/>
        <v>0.64270000000000005</v>
      </c>
      <c r="R1320" s="442"/>
      <c r="S1320" s="443">
        <f>IF(Q1320&gt;=1,1,0)</f>
        <v>0</v>
      </c>
      <c r="T1320" s="443">
        <f t="shared" si="1652"/>
        <v>0</v>
      </c>
      <c r="AS1320" s="264">
        <f t="shared" si="1586"/>
        <v>0.72030000000000005</v>
      </c>
      <c r="AT1320" s="266" t="str">
        <f t="shared" si="1587"/>
        <v>#1</v>
      </c>
    </row>
    <row r="1321" spans="1:46" ht="17.45" customHeight="1" x14ac:dyDescent="0.25">
      <c r="A1321" s="257">
        <f t="shared" si="1550"/>
        <v>8</v>
      </c>
      <c r="B1321" s="257">
        <f t="shared" si="1551"/>
        <v>2021</v>
      </c>
      <c r="C1321" s="8">
        <f t="shared" si="1575"/>
        <v>44417</v>
      </c>
      <c r="D1321" s="260"/>
      <c r="E1321" s="261">
        <v>0.91810000000000003</v>
      </c>
      <c r="F1321" s="263"/>
      <c r="G1321" s="262">
        <v>0.92479999999999996</v>
      </c>
      <c r="H1321" s="285"/>
      <c r="I1321" s="260"/>
      <c r="J1321" s="261">
        <v>0.75319999999999998</v>
      </c>
      <c r="K1321" s="263"/>
      <c r="L1321" s="261">
        <v>0.8246</v>
      </c>
      <c r="M1321" s="293">
        <f t="shared" si="1646"/>
        <v>0.91810000000000003</v>
      </c>
      <c r="N1321" s="293">
        <f t="shared" si="1647"/>
        <v>0.92479999999999996</v>
      </c>
      <c r="O1321" s="293">
        <f t="shared" si="1648"/>
        <v>0.75319999999999998</v>
      </c>
      <c r="P1321" s="293">
        <f t="shared" si="1649"/>
        <v>0.8246</v>
      </c>
      <c r="R1321" s="265">
        <f t="shared" ref="R1321" si="1654">AVERAGE(M1321:P1321)</f>
        <v>0.85517500000000002</v>
      </c>
      <c r="S1321" s="266">
        <f t="shared" ref="S1321" si="1655">IF(R1321&gt;=1,1,0)</f>
        <v>0</v>
      </c>
      <c r="T1321" s="266">
        <f t="shared" si="1652"/>
        <v>0</v>
      </c>
      <c r="AS1321" s="264">
        <f t="shared" si="1586"/>
        <v>0.92479999999999996</v>
      </c>
      <c r="AT1321" s="266" t="str">
        <f t="shared" si="1587"/>
        <v>#2</v>
      </c>
    </row>
    <row r="1322" spans="1:46" ht="17.45" customHeight="1" x14ac:dyDescent="0.25">
      <c r="A1322" s="257">
        <f t="shared" si="1550"/>
        <v>8</v>
      </c>
      <c r="B1322" s="257">
        <f t="shared" si="1551"/>
        <v>2021</v>
      </c>
      <c r="C1322" s="48">
        <f t="shared" si="1575"/>
        <v>44418</v>
      </c>
      <c r="D1322" s="275">
        <v>1.1359999999999999</v>
      </c>
      <c r="E1322" s="276"/>
      <c r="F1322" s="278">
        <v>1.1879999999999999</v>
      </c>
      <c r="G1322" s="277"/>
      <c r="H1322" s="286">
        <v>1.1639999999999999</v>
      </c>
      <c r="I1322" s="275">
        <v>1.107</v>
      </c>
      <c r="J1322" s="276"/>
      <c r="K1322" s="278">
        <v>1.1000000000000001</v>
      </c>
      <c r="L1322" s="276"/>
      <c r="M1322" s="293">
        <f t="shared" ref="M1322:M1328" si="1656">IFERROR(AVERAGE(D1322:E1322),"")</f>
        <v>1.1359999999999999</v>
      </c>
      <c r="N1322" s="293">
        <f t="shared" ref="N1322:N1328" si="1657">IFERROR(AVERAGE(F1322:H1322),"")</f>
        <v>1.1759999999999999</v>
      </c>
      <c r="O1322" s="293">
        <f t="shared" ref="O1322:O1328" si="1658">IFERROR(AVERAGE(I1322:J1322),"")</f>
        <v>1.107</v>
      </c>
      <c r="P1322" s="293">
        <f t="shared" ref="P1322:P1328" si="1659">IFERROR(AVERAGE(K1322:L1322),"")</f>
        <v>1.1000000000000001</v>
      </c>
      <c r="R1322" s="265">
        <f t="shared" ref="R1322:R1325" si="1660">AVERAGE(M1322:P1322)</f>
        <v>1.12975</v>
      </c>
      <c r="S1322" s="266">
        <f t="shared" ref="S1322:S1325" si="1661">IF(R1322&gt;=1,1,0)</f>
        <v>1</v>
      </c>
      <c r="T1322" s="266">
        <f t="shared" ref="T1322:T1328" si="1662">IF(S1322=0,0,S1322+T1321)</f>
        <v>1</v>
      </c>
      <c r="AS1322" s="264">
        <f t="shared" si="1586"/>
        <v>1.1759999999999999</v>
      </c>
      <c r="AT1322" s="266" t="str">
        <f t="shared" si="1587"/>
        <v>#2</v>
      </c>
    </row>
    <row r="1323" spans="1:46" ht="17.45" customHeight="1" x14ac:dyDescent="0.25">
      <c r="A1323" s="257">
        <f t="shared" si="1550"/>
        <v>8</v>
      </c>
      <c r="B1323" s="257">
        <f t="shared" si="1551"/>
        <v>2021</v>
      </c>
      <c r="C1323" s="8">
        <f t="shared" si="1575"/>
        <v>44419</v>
      </c>
      <c r="D1323" s="260"/>
      <c r="E1323" s="261">
        <v>1.4850000000000001</v>
      </c>
      <c r="F1323" s="263"/>
      <c r="G1323" s="262">
        <v>1.3</v>
      </c>
      <c r="H1323" s="285"/>
      <c r="I1323" s="260"/>
      <c r="J1323" s="261">
        <v>0.92420000000000002</v>
      </c>
      <c r="K1323" s="263"/>
      <c r="L1323" s="261">
        <v>1.296</v>
      </c>
      <c r="M1323" s="293">
        <f t="shared" si="1656"/>
        <v>1.4850000000000001</v>
      </c>
      <c r="N1323" s="293">
        <f t="shared" si="1657"/>
        <v>1.3</v>
      </c>
      <c r="O1323" s="293">
        <f t="shared" si="1658"/>
        <v>0.92420000000000002</v>
      </c>
      <c r="P1323" s="293">
        <f t="shared" si="1659"/>
        <v>1.296</v>
      </c>
      <c r="R1323" s="265">
        <f t="shared" si="1660"/>
        <v>1.2513000000000001</v>
      </c>
      <c r="S1323" s="266">
        <f t="shared" si="1661"/>
        <v>1</v>
      </c>
      <c r="T1323" s="266">
        <f t="shared" si="1662"/>
        <v>2</v>
      </c>
      <c r="AS1323" s="264">
        <f t="shared" si="1586"/>
        <v>1.4850000000000001</v>
      </c>
      <c r="AT1323" s="266" t="str">
        <f t="shared" si="1587"/>
        <v>#1</v>
      </c>
    </row>
    <row r="1324" spans="1:46" ht="17.45" customHeight="1" x14ac:dyDescent="0.25">
      <c r="A1324" s="257">
        <f t="shared" si="1550"/>
        <v>8</v>
      </c>
      <c r="B1324" s="257">
        <f t="shared" si="1551"/>
        <v>2021</v>
      </c>
      <c r="C1324" s="8">
        <f t="shared" si="1575"/>
        <v>44420</v>
      </c>
      <c r="D1324" s="260">
        <v>1.5049999999999999</v>
      </c>
      <c r="E1324" s="261"/>
      <c r="F1324" s="263">
        <v>1.0249999999999999</v>
      </c>
      <c r="G1324" s="262"/>
      <c r="H1324" s="285"/>
      <c r="I1324" s="260">
        <v>0.94479999999999997</v>
      </c>
      <c r="J1324" s="261"/>
      <c r="K1324" s="263">
        <v>1.109</v>
      </c>
      <c r="L1324" s="261"/>
      <c r="M1324" s="293">
        <f t="shared" si="1656"/>
        <v>1.5049999999999999</v>
      </c>
      <c r="N1324" s="293">
        <f t="shared" si="1657"/>
        <v>1.0249999999999999</v>
      </c>
      <c r="O1324" s="293">
        <f t="shared" si="1658"/>
        <v>0.94479999999999997</v>
      </c>
      <c r="P1324" s="293">
        <f t="shared" si="1659"/>
        <v>1.109</v>
      </c>
      <c r="R1324" s="265">
        <f t="shared" si="1660"/>
        <v>1.14595</v>
      </c>
      <c r="S1324" s="266">
        <f t="shared" si="1661"/>
        <v>1</v>
      </c>
      <c r="T1324" s="266">
        <f t="shared" si="1662"/>
        <v>3</v>
      </c>
      <c r="AS1324" s="264">
        <f t="shared" si="1586"/>
        <v>1.5049999999999999</v>
      </c>
      <c r="AT1324" s="266" t="str">
        <f t="shared" si="1587"/>
        <v>#1</v>
      </c>
    </row>
    <row r="1325" spans="1:46" ht="17.45" customHeight="1" x14ac:dyDescent="0.25">
      <c r="A1325" s="257">
        <f t="shared" si="1550"/>
        <v>8</v>
      </c>
      <c r="B1325" s="257">
        <f t="shared" si="1551"/>
        <v>2021</v>
      </c>
      <c r="C1325" s="8">
        <f t="shared" si="1575"/>
        <v>44421</v>
      </c>
      <c r="D1325" s="260"/>
      <c r="E1325" s="261">
        <v>1.0029999999999999</v>
      </c>
      <c r="F1325" s="263"/>
      <c r="G1325" s="262">
        <v>0.84540000000000004</v>
      </c>
      <c r="H1325" s="285"/>
      <c r="I1325" s="260"/>
      <c r="J1325" s="261">
        <v>0.69640000000000002</v>
      </c>
      <c r="K1325" s="263"/>
      <c r="L1325" s="261">
        <v>0.77139999999999997</v>
      </c>
      <c r="M1325" s="293">
        <f t="shared" si="1656"/>
        <v>1.0029999999999999</v>
      </c>
      <c r="N1325" s="293">
        <f t="shared" si="1657"/>
        <v>0.84540000000000004</v>
      </c>
      <c r="O1325" s="293">
        <f t="shared" si="1658"/>
        <v>0.69640000000000002</v>
      </c>
      <c r="P1325" s="293">
        <f t="shared" si="1659"/>
        <v>0.77139999999999997</v>
      </c>
      <c r="R1325" s="265">
        <f t="shared" si="1660"/>
        <v>0.82904999999999995</v>
      </c>
      <c r="S1325" s="266">
        <f t="shared" si="1661"/>
        <v>0</v>
      </c>
      <c r="T1325" s="266">
        <f t="shared" si="1662"/>
        <v>0</v>
      </c>
      <c r="AS1325" s="264">
        <f t="shared" si="1586"/>
        <v>1.0029999999999999</v>
      </c>
      <c r="AT1325" s="266" t="str">
        <f t="shared" si="1587"/>
        <v>#1</v>
      </c>
    </row>
    <row r="1326" spans="1:46" ht="17.45" customHeight="1" x14ac:dyDescent="0.25">
      <c r="A1326" s="257">
        <f t="shared" si="1550"/>
        <v>8</v>
      </c>
      <c r="B1326" s="257">
        <f t="shared" si="1551"/>
        <v>2021</v>
      </c>
      <c r="C1326" s="435">
        <f t="shared" si="1575"/>
        <v>44422</v>
      </c>
      <c r="D1326" s="434">
        <v>0.9325</v>
      </c>
      <c r="E1326" s="436"/>
      <c r="F1326" s="437"/>
      <c r="G1326" s="438"/>
      <c r="H1326" s="439">
        <v>0.94389999999999996</v>
      </c>
      <c r="I1326" s="434">
        <v>0.73729999999999996</v>
      </c>
      <c r="J1326" s="436"/>
      <c r="K1326" s="437">
        <v>0.90580000000000005</v>
      </c>
      <c r="L1326" s="436"/>
      <c r="M1326" s="440">
        <f t="shared" si="1656"/>
        <v>0.9325</v>
      </c>
      <c r="N1326" s="440">
        <f t="shared" si="1657"/>
        <v>0.94389999999999996</v>
      </c>
      <c r="O1326" s="440">
        <f t="shared" si="1658"/>
        <v>0.73729999999999996</v>
      </c>
      <c r="P1326" s="440">
        <f t="shared" si="1659"/>
        <v>0.90580000000000005</v>
      </c>
      <c r="Q1326" s="442">
        <f t="shared" ref="Q1326:Q1327" si="1663">AVERAGE(M1326:P1326)</f>
        <v>0.87987499999999996</v>
      </c>
      <c r="R1326" s="442"/>
      <c r="S1326" s="443">
        <f>IF(Q1326&gt;=1,1,0)</f>
        <v>0</v>
      </c>
      <c r="T1326" s="443">
        <f t="shared" si="1662"/>
        <v>0</v>
      </c>
      <c r="AS1326" s="264">
        <f t="shared" si="1586"/>
        <v>0.94389999999999996</v>
      </c>
      <c r="AT1326" s="266" t="str">
        <f t="shared" si="1587"/>
        <v>#2</v>
      </c>
    </row>
    <row r="1327" spans="1:46" ht="17.45" customHeight="1" x14ac:dyDescent="0.25">
      <c r="A1327" s="257">
        <f t="shared" si="1550"/>
        <v>8</v>
      </c>
      <c r="B1327" s="257">
        <f t="shared" si="1551"/>
        <v>2021</v>
      </c>
      <c r="C1327" s="435">
        <f t="shared" si="1575"/>
        <v>44423</v>
      </c>
      <c r="D1327" s="434"/>
      <c r="E1327" s="436">
        <v>0.98870000000000002</v>
      </c>
      <c r="F1327" s="437"/>
      <c r="G1327" s="438">
        <v>1.0329999999999999</v>
      </c>
      <c r="H1327" s="439"/>
      <c r="I1327" s="434"/>
      <c r="J1327" s="436">
        <v>0.76049999999999995</v>
      </c>
      <c r="K1327" s="437"/>
      <c r="L1327" s="436">
        <v>0.93020000000000003</v>
      </c>
      <c r="M1327" s="440">
        <f t="shared" si="1656"/>
        <v>0.98870000000000002</v>
      </c>
      <c r="N1327" s="440">
        <f t="shared" si="1657"/>
        <v>1.0329999999999999</v>
      </c>
      <c r="O1327" s="440">
        <f t="shared" si="1658"/>
        <v>0.76049999999999995</v>
      </c>
      <c r="P1327" s="440">
        <f t="shared" si="1659"/>
        <v>0.93020000000000003</v>
      </c>
      <c r="Q1327" s="442">
        <f t="shared" si="1663"/>
        <v>0.92810000000000004</v>
      </c>
      <c r="R1327" s="442"/>
      <c r="S1327" s="443">
        <f>IF(Q1327&gt;=1,1,0)</f>
        <v>0</v>
      </c>
      <c r="T1327" s="443">
        <f t="shared" si="1662"/>
        <v>0</v>
      </c>
      <c r="AS1327" s="264">
        <f t="shared" si="1586"/>
        <v>1.0329999999999999</v>
      </c>
      <c r="AT1327" s="266" t="str">
        <f t="shared" si="1587"/>
        <v>#2</v>
      </c>
    </row>
    <row r="1328" spans="1:46" ht="17.45" customHeight="1" x14ac:dyDescent="0.25">
      <c r="A1328" s="257">
        <f t="shared" si="1550"/>
        <v>8</v>
      </c>
      <c r="B1328" s="257">
        <f t="shared" si="1551"/>
        <v>2021</v>
      </c>
      <c r="C1328" s="48">
        <f t="shared" si="1575"/>
        <v>44424</v>
      </c>
      <c r="D1328" s="275">
        <v>1.256</v>
      </c>
      <c r="E1328" s="276"/>
      <c r="F1328" s="278">
        <v>1.1950000000000001</v>
      </c>
      <c r="G1328" s="277"/>
      <c r="H1328" s="286">
        <v>1.165</v>
      </c>
      <c r="I1328" s="275">
        <v>1.038</v>
      </c>
      <c r="J1328" s="276"/>
      <c r="K1328" s="278">
        <v>1.5980000000000001</v>
      </c>
      <c r="L1328" s="276"/>
      <c r="M1328" s="293">
        <f t="shared" si="1656"/>
        <v>1.256</v>
      </c>
      <c r="N1328" s="293">
        <f t="shared" si="1657"/>
        <v>1.1800000000000002</v>
      </c>
      <c r="O1328" s="293">
        <f t="shared" si="1658"/>
        <v>1.038</v>
      </c>
      <c r="P1328" s="293">
        <f t="shared" si="1659"/>
        <v>1.5980000000000001</v>
      </c>
      <c r="R1328" s="265">
        <f t="shared" ref="R1328:R1332" si="1664">AVERAGE(M1328:P1328)</f>
        <v>1.268</v>
      </c>
      <c r="S1328" s="266">
        <f t="shared" ref="S1328:S1332" si="1665">IF(R1328&gt;=1,1,0)</f>
        <v>1</v>
      </c>
      <c r="T1328" s="266">
        <f t="shared" si="1662"/>
        <v>1</v>
      </c>
      <c r="AS1328" s="264">
        <f t="shared" si="1586"/>
        <v>1.5980000000000001</v>
      </c>
      <c r="AT1328" s="266" t="str">
        <f t="shared" si="1587"/>
        <v>#5</v>
      </c>
    </row>
    <row r="1329" spans="1:46" ht="17.45" customHeight="1" x14ac:dyDescent="0.25">
      <c r="A1329" s="257">
        <f t="shared" si="1550"/>
        <v>8</v>
      </c>
      <c r="B1329" s="257">
        <f t="shared" si="1551"/>
        <v>2021</v>
      </c>
      <c r="C1329" s="8">
        <f t="shared" si="1575"/>
        <v>44425</v>
      </c>
      <c r="D1329" s="260"/>
      <c r="E1329" s="261">
        <v>0.88360000000000005</v>
      </c>
      <c r="F1329" s="263"/>
      <c r="G1329" s="262">
        <v>0.8276</v>
      </c>
      <c r="H1329" s="285"/>
      <c r="I1329" s="260"/>
      <c r="J1329" s="261">
        <v>0.5595</v>
      </c>
      <c r="K1329" s="263"/>
      <c r="L1329" s="261">
        <v>1.079</v>
      </c>
      <c r="M1329" s="293">
        <f t="shared" ref="M1329:M1335" si="1666">IFERROR(AVERAGE(D1329:E1329),"")</f>
        <v>0.88360000000000005</v>
      </c>
      <c r="N1329" s="293">
        <f t="shared" ref="N1329:N1335" si="1667">IFERROR(AVERAGE(F1329:H1329),"")</f>
        <v>0.8276</v>
      </c>
      <c r="O1329" s="293">
        <f t="shared" ref="O1329:O1335" si="1668">IFERROR(AVERAGE(I1329:J1329),"")</f>
        <v>0.5595</v>
      </c>
      <c r="P1329" s="293">
        <f t="shared" ref="P1329:P1335" si="1669">IFERROR(AVERAGE(K1329:L1329),"")</f>
        <v>1.079</v>
      </c>
      <c r="R1329" s="265">
        <f t="shared" si="1664"/>
        <v>0.83742500000000009</v>
      </c>
      <c r="S1329" s="266">
        <f t="shared" si="1665"/>
        <v>0</v>
      </c>
      <c r="T1329" s="266">
        <f t="shared" ref="T1329:T1335" si="1670">IF(S1329=0,0,S1329+T1328)</f>
        <v>0</v>
      </c>
      <c r="AS1329" s="264">
        <f t="shared" si="1586"/>
        <v>1.079</v>
      </c>
      <c r="AT1329" s="266" t="str">
        <f t="shared" si="1587"/>
        <v>#5</v>
      </c>
    </row>
    <row r="1330" spans="1:46" ht="17.45" customHeight="1" x14ac:dyDescent="0.25">
      <c r="A1330" s="257">
        <f t="shared" si="1550"/>
        <v>8</v>
      </c>
      <c r="B1330" s="257">
        <f t="shared" si="1551"/>
        <v>2021</v>
      </c>
      <c r="C1330" s="8">
        <f t="shared" si="1575"/>
        <v>44426</v>
      </c>
      <c r="D1330" s="260">
        <v>0.53</v>
      </c>
      <c r="E1330" s="261"/>
      <c r="F1330" s="263">
        <v>0.432</v>
      </c>
      <c r="G1330" s="262"/>
      <c r="H1330" s="285"/>
      <c r="I1330" s="260">
        <v>0.29880000000000001</v>
      </c>
      <c r="J1330" s="261"/>
      <c r="K1330" s="263">
        <v>0.36870000000000003</v>
      </c>
      <c r="L1330" s="261"/>
      <c r="M1330" s="293">
        <f t="shared" si="1666"/>
        <v>0.53</v>
      </c>
      <c r="N1330" s="293">
        <f t="shared" si="1667"/>
        <v>0.432</v>
      </c>
      <c r="O1330" s="293">
        <f t="shared" si="1668"/>
        <v>0.29880000000000001</v>
      </c>
      <c r="P1330" s="293">
        <f t="shared" si="1669"/>
        <v>0.36870000000000003</v>
      </c>
      <c r="R1330" s="265">
        <f t="shared" si="1664"/>
        <v>0.40737499999999999</v>
      </c>
      <c r="S1330" s="266">
        <f t="shared" si="1665"/>
        <v>0</v>
      </c>
      <c r="T1330" s="266">
        <f t="shared" si="1670"/>
        <v>0</v>
      </c>
      <c r="AS1330" s="264">
        <f t="shared" si="1586"/>
        <v>0.53</v>
      </c>
      <c r="AT1330" s="266" t="str">
        <f t="shared" si="1587"/>
        <v>#1</v>
      </c>
    </row>
    <row r="1331" spans="1:46" ht="17.45" customHeight="1" x14ac:dyDescent="0.25">
      <c r="A1331" s="257">
        <f t="shared" si="1550"/>
        <v>8</v>
      </c>
      <c r="B1331" s="257">
        <f t="shared" si="1551"/>
        <v>2021</v>
      </c>
      <c r="C1331" s="8">
        <f t="shared" si="1575"/>
        <v>44427</v>
      </c>
      <c r="D1331" s="260"/>
      <c r="E1331" s="261">
        <v>0.72670000000000001</v>
      </c>
      <c r="F1331" s="263"/>
      <c r="G1331" s="262">
        <v>0.60870000000000002</v>
      </c>
      <c r="H1331" s="285"/>
      <c r="I1331" s="260"/>
      <c r="J1331" s="261">
        <v>0.57640000000000002</v>
      </c>
      <c r="K1331" s="263"/>
      <c r="L1331" s="261">
        <v>0.79569999999999996</v>
      </c>
      <c r="M1331" s="293">
        <f t="shared" si="1666"/>
        <v>0.72670000000000001</v>
      </c>
      <c r="N1331" s="293">
        <f t="shared" si="1667"/>
        <v>0.60870000000000002</v>
      </c>
      <c r="O1331" s="293">
        <f t="shared" si="1668"/>
        <v>0.57640000000000002</v>
      </c>
      <c r="P1331" s="293">
        <f t="shared" si="1669"/>
        <v>0.79569999999999996</v>
      </c>
      <c r="R1331" s="265">
        <f t="shared" si="1664"/>
        <v>0.676875</v>
      </c>
      <c r="S1331" s="266">
        <f t="shared" si="1665"/>
        <v>0</v>
      </c>
      <c r="T1331" s="266">
        <f t="shared" si="1670"/>
        <v>0</v>
      </c>
      <c r="AS1331" s="264">
        <f t="shared" si="1586"/>
        <v>0.79569999999999996</v>
      </c>
      <c r="AT1331" s="266" t="str">
        <f t="shared" si="1587"/>
        <v>#5</v>
      </c>
    </row>
    <row r="1332" spans="1:46" ht="17.45" customHeight="1" x14ac:dyDescent="0.25">
      <c r="A1332" s="257">
        <f t="shared" si="1550"/>
        <v>8</v>
      </c>
      <c r="B1332" s="257">
        <f t="shared" si="1551"/>
        <v>2021</v>
      </c>
      <c r="C1332" s="8">
        <f t="shared" si="1575"/>
        <v>44428</v>
      </c>
      <c r="D1332" s="260">
        <v>0.6492</v>
      </c>
      <c r="E1332" s="261"/>
      <c r="F1332" s="263"/>
      <c r="G1332" s="262"/>
      <c r="H1332" s="285">
        <v>0.66010000000000002</v>
      </c>
      <c r="I1332" s="260">
        <v>0.58660000000000001</v>
      </c>
      <c r="J1332" s="261"/>
      <c r="K1332" s="263">
        <v>0.65910000000000002</v>
      </c>
      <c r="L1332" s="261"/>
      <c r="M1332" s="293">
        <f t="shared" si="1666"/>
        <v>0.6492</v>
      </c>
      <c r="N1332" s="293">
        <f t="shared" si="1667"/>
        <v>0.66010000000000002</v>
      </c>
      <c r="O1332" s="293">
        <f t="shared" si="1668"/>
        <v>0.58660000000000001</v>
      </c>
      <c r="P1332" s="293">
        <f t="shared" si="1669"/>
        <v>0.65910000000000002</v>
      </c>
      <c r="R1332" s="265">
        <f t="shared" si="1664"/>
        <v>0.63874999999999993</v>
      </c>
      <c r="S1332" s="266">
        <f t="shared" si="1665"/>
        <v>0</v>
      </c>
      <c r="T1332" s="266">
        <f t="shared" si="1670"/>
        <v>0</v>
      </c>
      <c r="AS1332" s="264">
        <f t="shared" si="1586"/>
        <v>0.66010000000000002</v>
      </c>
      <c r="AT1332" s="266" t="str">
        <f t="shared" si="1587"/>
        <v>#2</v>
      </c>
    </row>
    <row r="1333" spans="1:46" ht="17.45" customHeight="1" x14ac:dyDescent="0.25">
      <c r="A1333" s="257">
        <f t="shared" si="1550"/>
        <v>8</v>
      </c>
      <c r="B1333" s="257">
        <f t="shared" si="1551"/>
        <v>2021</v>
      </c>
      <c r="C1333" s="435">
        <f t="shared" si="1575"/>
        <v>44429</v>
      </c>
      <c r="D1333" s="434"/>
      <c r="E1333" s="436">
        <v>0.5696</v>
      </c>
      <c r="F1333" s="437"/>
      <c r="G1333" s="438">
        <v>0.50619999999999998</v>
      </c>
      <c r="H1333" s="439"/>
      <c r="I1333" s="434"/>
      <c r="J1333" s="436">
        <v>0.44579999999999997</v>
      </c>
      <c r="K1333" s="437"/>
      <c r="L1333" s="436">
        <v>0.54910000000000003</v>
      </c>
      <c r="M1333" s="440">
        <f t="shared" si="1666"/>
        <v>0.5696</v>
      </c>
      <c r="N1333" s="440">
        <f t="shared" si="1667"/>
        <v>0.50619999999999998</v>
      </c>
      <c r="O1333" s="440">
        <f t="shared" si="1668"/>
        <v>0.44579999999999997</v>
      </c>
      <c r="P1333" s="440">
        <f t="shared" si="1669"/>
        <v>0.54910000000000003</v>
      </c>
      <c r="Q1333" s="442">
        <f t="shared" ref="Q1333:Q1334" si="1671">AVERAGE(M1333:P1333)</f>
        <v>0.517675</v>
      </c>
      <c r="R1333" s="442"/>
      <c r="S1333" s="443">
        <f>IF(Q1333&gt;=1,1,0)</f>
        <v>0</v>
      </c>
      <c r="T1333" s="443">
        <f t="shared" si="1670"/>
        <v>0</v>
      </c>
      <c r="AS1333" s="264">
        <f t="shared" si="1586"/>
        <v>0.5696</v>
      </c>
      <c r="AT1333" s="266" t="str">
        <f t="shared" si="1587"/>
        <v>#1</v>
      </c>
    </row>
    <row r="1334" spans="1:46" ht="17.45" customHeight="1" x14ac:dyDescent="0.25">
      <c r="A1334" s="257">
        <f t="shared" si="1550"/>
        <v>8</v>
      </c>
      <c r="B1334" s="257">
        <f t="shared" si="1551"/>
        <v>2021</v>
      </c>
      <c r="C1334" s="48">
        <f t="shared" si="1575"/>
        <v>44430</v>
      </c>
      <c r="D1334" s="434">
        <v>0.6653</v>
      </c>
      <c r="E1334" s="436"/>
      <c r="F1334" s="437">
        <v>0.62860000000000005</v>
      </c>
      <c r="G1334" s="438"/>
      <c r="H1334" s="439">
        <v>0.62209999999999999</v>
      </c>
      <c r="I1334" s="434">
        <v>0.50439999999999996</v>
      </c>
      <c r="J1334" s="436"/>
      <c r="K1334" s="437">
        <v>0.57110000000000005</v>
      </c>
      <c r="L1334" s="436"/>
      <c r="M1334" s="440">
        <f t="shared" si="1666"/>
        <v>0.6653</v>
      </c>
      <c r="N1334" s="440">
        <f t="shared" si="1667"/>
        <v>0.62535000000000007</v>
      </c>
      <c r="O1334" s="440">
        <f t="shared" si="1668"/>
        <v>0.50439999999999996</v>
      </c>
      <c r="P1334" s="440">
        <f t="shared" si="1669"/>
        <v>0.57110000000000005</v>
      </c>
      <c r="Q1334" s="442">
        <f t="shared" si="1671"/>
        <v>0.59153750000000005</v>
      </c>
      <c r="R1334" s="442"/>
      <c r="S1334" s="443">
        <f>IF(Q1334&gt;=1,1,0)</f>
        <v>0</v>
      </c>
      <c r="T1334" s="443">
        <f t="shared" si="1670"/>
        <v>0</v>
      </c>
      <c r="AS1334" s="264">
        <f t="shared" si="1586"/>
        <v>0.6653</v>
      </c>
      <c r="AT1334" s="266" t="str">
        <f t="shared" si="1587"/>
        <v>#1</v>
      </c>
    </row>
    <row r="1335" spans="1:46" ht="17.45" customHeight="1" x14ac:dyDescent="0.25">
      <c r="A1335" s="257">
        <f t="shared" si="1550"/>
        <v>8</v>
      </c>
      <c r="B1335" s="257">
        <f t="shared" si="1551"/>
        <v>2021</v>
      </c>
      <c r="C1335" s="8">
        <f t="shared" si="1575"/>
        <v>44431</v>
      </c>
      <c r="D1335" s="260"/>
      <c r="E1335" s="261">
        <v>1.085</v>
      </c>
      <c r="F1335" s="263"/>
      <c r="G1335" s="262">
        <v>0.86470000000000002</v>
      </c>
      <c r="H1335" s="285"/>
      <c r="I1335" s="260"/>
      <c r="J1335" s="261">
        <v>0.70509999999999995</v>
      </c>
      <c r="K1335" s="263"/>
      <c r="L1335" s="261">
        <v>0.81299999999999994</v>
      </c>
      <c r="M1335" s="293">
        <f t="shared" si="1666"/>
        <v>1.085</v>
      </c>
      <c r="N1335" s="293">
        <f t="shared" si="1667"/>
        <v>0.86470000000000002</v>
      </c>
      <c r="O1335" s="293">
        <f t="shared" si="1668"/>
        <v>0.70509999999999995</v>
      </c>
      <c r="P1335" s="293">
        <f t="shared" si="1669"/>
        <v>0.81299999999999994</v>
      </c>
      <c r="R1335" s="265">
        <f t="shared" ref="R1335" si="1672">AVERAGE(M1335:P1335)</f>
        <v>0.86694999999999989</v>
      </c>
      <c r="S1335" s="266">
        <f t="shared" ref="S1335" si="1673">IF(R1335&gt;=1,1,0)</f>
        <v>0</v>
      </c>
      <c r="T1335" s="266">
        <f t="shared" si="1670"/>
        <v>0</v>
      </c>
      <c r="AS1335" s="264">
        <f t="shared" si="1586"/>
        <v>1.085</v>
      </c>
      <c r="AT1335" s="266" t="str">
        <f t="shared" si="1587"/>
        <v>#1</v>
      </c>
    </row>
    <row r="1336" spans="1:46" ht="17.45" customHeight="1" x14ac:dyDescent="0.25">
      <c r="A1336" s="257">
        <f t="shared" ref="A1336:A1399" si="1674">IF(ISNUMBER(C1336),MONTH(C1336),"")</f>
        <v>8</v>
      </c>
      <c r="B1336" s="257">
        <f t="shared" ref="B1336:B1399" si="1675">IF(ISNUMBER(C1336),YEAR(C1336),"")</f>
        <v>2021</v>
      </c>
      <c r="C1336" s="8">
        <f t="shared" si="1575"/>
        <v>44432</v>
      </c>
      <c r="D1336" s="260">
        <v>0.95669999999999999</v>
      </c>
      <c r="E1336" s="261"/>
      <c r="F1336" s="263">
        <v>1.155</v>
      </c>
      <c r="G1336" s="262"/>
      <c r="H1336" s="285"/>
      <c r="I1336" s="260">
        <v>1.0029999999999999</v>
      </c>
      <c r="J1336" s="261"/>
      <c r="K1336" s="263">
        <v>1.0149999999999999</v>
      </c>
      <c r="L1336" s="261"/>
      <c r="M1336" s="293">
        <f t="shared" ref="M1336:M1337" si="1676">IFERROR(AVERAGE(D1336:E1336),"")</f>
        <v>0.95669999999999999</v>
      </c>
      <c r="N1336" s="293">
        <f t="shared" ref="N1336:N1337" si="1677">IFERROR(AVERAGE(F1336:H1336),"")</f>
        <v>1.155</v>
      </c>
      <c r="O1336" s="293">
        <f t="shared" ref="O1336:O1337" si="1678">IFERROR(AVERAGE(I1336:J1336),"")</f>
        <v>1.0029999999999999</v>
      </c>
      <c r="P1336" s="293">
        <f t="shared" ref="P1336:P1337" si="1679">IFERROR(AVERAGE(K1336:L1336),"")</f>
        <v>1.0149999999999999</v>
      </c>
      <c r="R1336" s="265">
        <f t="shared" ref="R1336:R1337" si="1680">AVERAGE(M1336:P1336)</f>
        <v>1.0324249999999999</v>
      </c>
      <c r="S1336" s="266">
        <f t="shared" ref="S1336:S1337" si="1681">IF(R1336&gt;=1,1,0)</f>
        <v>1</v>
      </c>
      <c r="T1336" s="266">
        <f t="shared" ref="T1336:T1337" si="1682">IF(S1336=0,0,S1336+T1335)</f>
        <v>1</v>
      </c>
      <c r="AS1336" s="264">
        <f t="shared" si="1586"/>
        <v>1.155</v>
      </c>
      <c r="AT1336" s="266" t="str">
        <f t="shared" si="1587"/>
        <v>#2</v>
      </c>
    </row>
    <row r="1337" spans="1:46" ht="17.45" customHeight="1" x14ac:dyDescent="0.25">
      <c r="A1337" s="257">
        <f t="shared" si="1674"/>
        <v>8</v>
      </c>
      <c r="B1337" s="257">
        <f t="shared" si="1675"/>
        <v>2021</v>
      </c>
      <c r="C1337" s="8">
        <f t="shared" si="1575"/>
        <v>44433</v>
      </c>
      <c r="D1337" s="260"/>
      <c r="E1337" s="261">
        <v>1.2390000000000001</v>
      </c>
      <c r="F1337" s="263"/>
      <c r="G1337" s="262">
        <v>1.345</v>
      </c>
      <c r="H1337" s="285"/>
      <c r="I1337" s="260"/>
      <c r="J1337" s="261">
        <v>1.0900000000000001</v>
      </c>
      <c r="K1337" s="263"/>
      <c r="L1337" s="261">
        <v>1.1619999999999999</v>
      </c>
      <c r="M1337" s="293">
        <f t="shared" si="1676"/>
        <v>1.2390000000000001</v>
      </c>
      <c r="N1337" s="293">
        <f t="shared" si="1677"/>
        <v>1.345</v>
      </c>
      <c r="O1337" s="293">
        <f t="shared" si="1678"/>
        <v>1.0900000000000001</v>
      </c>
      <c r="P1337" s="293">
        <f t="shared" si="1679"/>
        <v>1.1619999999999999</v>
      </c>
      <c r="R1337" s="265">
        <f t="shared" si="1680"/>
        <v>1.2090000000000001</v>
      </c>
      <c r="S1337" s="266">
        <f t="shared" si="1681"/>
        <v>1</v>
      </c>
      <c r="T1337" s="266">
        <f t="shared" si="1682"/>
        <v>2</v>
      </c>
      <c r="AS1337" s="264">
        <f t="shared" si="1586"/>
        <v>1.345</v>
      </c>
      <c r="AT1337" s="266" t="str">
        <f t="shared" si="1587"/>
        <v>#2</v>
      </c>
    </row>
    <row r="1338" spans="1:46" ht="17.45" customHeight="1" x14ac:dyDescent="0.25">
      <c r="A1338" s="257">
        <f t="shared" si="1674"/>
        <v>8</v>
      </c>
      <c r="B1338" s="257">
        <f t="shared" si="1675"/>
        <v>2021</v>
      </c>
      <c r="C1338" s="8">
        <f t="shared" si="1575"/>
        <v>44434</v>
      </c>
      <c r="D1338" s="260">
        <v>1.34</v>
      </c>
      <c r="E1338" s="261"/>
      <c r="F1338" s="263"/>
      <c r="G1338" s="262"/>
      <c r="H1338" s="285">
        <v>1.175</v>
      </c>
      <c r="I1338" s="260">
        <v>1.1919999999999999</v>
      </c>
      <c r="J1338" s="261"/>
      <c r="K1338" s="263">
        <v>1.1930000000000001</v>
      </c>
      <c r="L1338" s="261"/>
      <c r="M1338" s="293">
        <f t="shared" ref="M1338:M1342" si="1683">IFERROR(AVERAGE(D1338:E1338),"")</f>
        <v>1.34</v>
      </c>
      <c r="N1338" s="293">
        <f t="shared" ref="N1338:N1342" si="1684">IFERROR(AVERAGE(F1338:H1338),"")</f>
        <v>1.175</v>
      </c>
      <c r="O1338" s="293">
        <f t="shared" ref="O1338:O1342" si="1685">IFERROR(AVERAGE(I1338:J1338),"")</f>
        <v>1.1919999999999999</v>
      </c>
      <c r="P1338" s="293">
        <f t="shared" ref="P1338:P1342" si="1686">IFERROR(AVERAGE(K1338:L1338),"")</f>
        <v>1.1930000000000001</v>
      </c>
      <c r="R1338" s="265">
        <f t="shared" ref="R1338:R1339" si="1687">AVERAGE(M1338:P1338)</f>
        <v>1.2250000000000001</v>
      </c>
      <c r="S1338" s="266">
        <f t="shared" ref="S1338:S1339" si="1688">IF(R1338&gt;=1,1,0)</f>
        <v>1</v>
      </c>
      <c r="T1338" s="266">
        <f t="shared" ref="T1338:T1342" si="1689">IF(S1338=0,0,S1338+T1337)</f>
        <v>3</v>
      </c>
      <c r="AS1338" s="264">
        <f t="shared" si="1586"/>
        <v>1.34</v>
      </c>
      <c r="AT1338" s="266" t="str">
        <f t="shared" si="1587"/>
        <v>#1</v>
      </c>
    </row>
    <row r="1339" spans="1:46" ht="17.45" customHeight="1" x14ac:dyDescent="0.25">
      <c r="A1339" s="257">
        <f t="shared" si="1674"/>
        <v>8</v>
      </c>
      <c r="B1339" s="257">
        <f t="shared" si="1675"/>
        <v>2021</v>
      </c>
      <c r="C1339" s="8">
        <f t="shared" si="1575"/>
        <v>44435</v>
      </c>
      <c r="D1339" s="260"/>
      <c r="E1339" s="261">
        <v>1.373</v>
      </c>
      <c r="F1339" s="263"/>
      <c r="G1339" s="262">
        <v>1.444</v>
      </c>
      <c r="H1339" s="285"/>
      <c r="I1339" s="260"/>
      <c r="J1339" s="261">
        <v>1.3280000000000001</v>
      </c>
      <c r="K1339" s="263"/>
      <c r="L1339" s="261">
        <v>1.546</v>
      </c>
      <c r="M1339" s="293">
        <f t="shared" si="1683"/>
        <v>1.373</v>
      </c>
      <c r="N1339" s="293">
        <f t="shared" si="1684"/>
        <v>1.444</v>
      </c>
      <c r="O1339" s="293">
        <f t="shared" si="1685"/>
        <v>1.3280000000000001</v>
      </c>
      <c r="P1339" s="293">
        <f t="shared" si="1686"/>
        <v>1.546</v>
      </c>
      <c r="R1339" s="265">
        <f t="shared" si="1687"/>
        <v>1.4227500000000002</v>
      </c>
      <c r="S1339" s="266">
        <f t="shared" si="1688"/>
        <v>1</v>
      </c>
      <c r="T1339" s="266">
        <f t="shared" si="1689"/>
        <v>4</v>
      </c>
      <c r="AS1339" s="264">
        <f t="shared" si="1586"/>
        <v>1.546</v>
      </c>
      <c r="AT1339" s="266" t="str">
        <f t="shared" si="1587"/>
        <v>#5</v>
      </c>
    </row>
    <row r="1340" spans="1:46" ht="17.45" customHeight="1" thickBot="1" x14ac:dyDescent="0.3">
      <c r="A1340" s="257">
        <f t="shared" si="1674"/>
        <v>8</v>
      </c>
      <c r="B1340" s="257">
        <f t="shared" si="1675"/>
        <v>2021</v>
      </c>
      <c r="C1340" s="48">
        <f t="shared" si="1575"/>
        <v>44436</v>
      </c>
      <c r="D1340" s="434">
        <v>1.2989999999999999</v>
      </c>
      <c r="E1340" s="436"/>
      <c r="F1340" s="437">
        <v>1.3660000000000001</v>
      </c>
      <c r="G1340" s="438"/>
      <c r="H1340" s="439">
        <v>1.385</v>
      </c>
      <c r="I1340" s="434">
        <v>1.3460000000000001</v>
      </c>
      <c r="J1340" s="436"/>
      <c r="K1340" s="437">
        <v>1.2070000000000001</v>
      </c>
      <c r="L1340" s="436"/>
      <c r="M1340" s="440">
        <f t="shared" si="1683"/>
        <v>1.2989999999999999</v>
      </c>
      <c r="N1340" s="440">
        <f t="shared" si="1684"/>
        <v>1.3755000000000002</v>
      </c>
      <c r="O1340" s="440">
        <f t="shared" si="1685"/>
        <v>1.3460000000000001</v>
      </c>
      <c r="P1340" s="440">
        <f t="shared" si="1686"/>
        <v>1.2070000000000001</v>
      </c>
      <c r="Q1340" s="442">
        <f t="shared" ref="Q1340:Q1341" si="1690">AVERAGE(M1340:P1340)</f>
        <v>1.306875</v>
      </c>
      <c r="R1340" s="442"/>
      <c r="S1340" s="443">
        <f>IF(Q1340&gt;=1,1,0)</f>
        <v>1</v>
      </c>
      <c r="T1340" s="443">
        <f t="shared" si="1689"/>
        <v>5</v>
      </c>
      <c r="AS1340" s="264">
        <f t="shared" si="1586"/>
        <v>1.3755000000000002</v>
      </c>
      <c r="AT1340" s="266" t="str">
        <f t="shared" si="1587"/>
        <v>#2</v>
      </c>
    </row>
    <row r="1341" spans="1:46" ht="17.45" customHeight="1" thickBot="1" x14ac:dyDescent="0.3">
      <c r="A1341" s="257">
        <f t="shared" si="1674"/>
        <v>8</v>
      </c>
      <c r="B1341" s="257">
        <f t="shared" si="1675"/>
        <v>2021</v>
      </c>
      <c r="C1341" s="435">
        <f t="shared" si="1575"/>
        <v>44437</v>
      </c>
      <c r="D1341" s="434"/>
      <c r="E1341" s="436">
        <v>0.99760000000000004</v>
      </c>
      <c r="F1341" s="437"/>
      <c r="G1341" s="438">
        <v>1.0549999999999999</v>
      </c>
      <c r="H1341" s="439"/>
      <c r="I1341" s="434"/>
      <c r="J1341" s="436">
        <v>0.83950000000000002</v>
      </c>
      <c r="K1341" s="437"/>
      <c r="L1341" s="436">
        <v>1.0309999999999999</v>
      </c>
      <c r="M1341" s="440">
        <f t="shared" si="1683"/>
        <v>0.99760000000000004</v>
      </c>
      <c r="N1341" s="440">
        <f t="shared" si="1684"/>
        <v>1.0549999999999999</v>
      </c>
      <c r="O1341" s="440">
        <f t="shared" si="1685"/>
        <v>0.83950000000000002</v>
      </c>
      <c r="P1341" s="440">
        <f t="shared" si="1686"/>
        <v>1.0309999999999999</v>
      </c>
      <c r="Q1341" s="442">
        <f t="shared" si="1690"/>
        <v>0.98077499999999995</v>
      </c>
      <c r="R1341" s="442"/>
      <c r="S1341" s="443">
        <f>IF(Q1341&gt;=1,1,0)</f>
        <v>0</v>
      </c>
      <c r="T1341" s="443">
        <f t="shared" si="1689"/>
        <v>0</v>
      </c>
      <c r="U1341" s="313" t="s">
        <v>60</v>
      </c>
      <c r="V1341" s="299">
        <v>2021</v>
      </c>
      <c r="W1341" s="300"/>
      <c r="X1341" s="300"/>
      <c r="Y1341" s="300"/>
      <c r="AS1341" s="264">
        <f t="shared" si="1586"/>
        <v>1.0549999999999999</v>
      </c>
      <c r="AT1341" s="266" t="str">
        <f t="shared" si="1587"/>
        <v>#2</v>
      </c>
    </row>
    <row r="1342" spans="1:46" ht="17.45" customHeight="1" x14ac:dyDescent="0.25">
      <c r="A1342" s="257">
        <f t="shared" si="1674"/>
        <v>8</v>
      </c>
      <c r="B1342" s="257">
        <f t="shared" si="1675"/>
        <v>2021</v>
      </c>
      <c r="C1342" s="8">
        <f t="shared" si="1575"/>
        <v>44438</v>
      </c>
      <c r="D1342" s="260">
        <v>0.89549999999999996</v>
      </c>
      <c r="E1342" s="261"/>
      <c r="F1342" s="263">
        <v>0.79710000000000003</v>
      </c>
      <c r="G1342" s="262"/>
      <c r="H1342" s="285"/>
      <c r="I1342" s="260">
        <v>0.81630000000000003</v>
      </c>
      <c r="J1342" s="261"/>
      <c r="K1342" s="263">
        <v>0.7853</v>
      </c>
      <c r="L1342" s="261"/>
      <c r="M1342" s="293">
        <f t="shared" si="1683"/>
        <v>0.89549999999999996</v>
      </c>
      <c r="N1342" s="293">
        <f t="shared" si="1684"/>
        <v>0.79710000000000003</v>
      </c>
      <c r="O1342" s="293">
        <f t="shared" si="1685"/>
        <v>0.81630000000000003</v>
      </c>
      <c r="P1342" s="293">
        <f t="shared" si="1686"/>
        <v>0.7853</v>
      </c>
      <c r="R1342" s="265">
        <f t="shared" ref="R1342" si="1691">AVERAGE(M1342:P1342)</f>
        <v>0.82355</v>
      </c>
      <c r="S1342" s="266">
        <f t="shared" ref="S1342" si="1692">IF(R1342&gt;=1,1,0)</f>
        <v>0</v>
      </c>
      <c r="T1342" s="266">
        <f t="shared" si="1689"/>
        <v>0</v>
      </c>
      <c r="U1342" s="301" t="s">
        <v>35</v>
      </c>
      <c r="V1342" s="301" t="s">
        <v>1</v>
      </c>
      <c r="W1342" s="301" t="s">
        <v>2</v>
      </c>
      <c r="X1342" s="301" t="s">
        <v>9</v>
      </c>
      <c r="Y1342" s="301" t="s">
        <v>12</v>
      </c>
      <c r="AS1342" s="264">
        <f t="shared" si="1586"/>
        <v>0.89549999999999996</v>
      </c>
      <c r="AT1342" s="266" t="str">
        <f t="shared" si="1587"/>
        <v>#1</v>
      </c>
    </row>
    <row r="1343" spans="1:46" ht="17.45" customHeight="1" thickBot="1" x14ac:dyDescent="0.3">
      <c r="A1343" s="257">
        <f t="shared" si="1674"/>
        <v>8</v>
      </c>
      <c r="B1343" s="257">
        <f t="shared" si="1675"/>
        <v>2021</v>
      </c>
      <c r="C1343" s="116">
        <f t="shared" si="1575"/>
        <v>44439</v>
      </c>
      <c r="D1343" s="144"/>
      <c r="E1343" s="145">
        <v>0.84689999999999999</v>
      </c>
      <c r="F1343" s="146"/>
      <c r="G1343" s="147">
        <v>1.663</v>
      </c>
      <c r="H1343" s="148"/>
      <c r="I1343" s="144"/>
      <c r="J1343" s="145">
        <v>0.62580000000000002</v>
      </c>
      <c r="K1343" s="146"/>
      <c r="L1343" s="358">
        <v>3.597</v>
      </c>
      <c r="M1343" s="306">
        <f t="shared" ref="M1343:M1353" si="1693">IFERROR(AVERAGE(D1343:E1343),"")</f>
        <v>0.84689999999999999</v>
      </c>
      <c r="N1343" s="306">
        <f t="shared" ref="N1343:N1353" si="1694">IFERROR(AVERAGE(F1343:H1343),"")</f>
        <v>1.663</v>
      </c>
      <c r="O1343" s="306">
        <f t="shared" ref="O1343:O1353" si="1695">IFERROR(AVERAGE(I1343:J1343),"")</f>
        <v>0.62580000000000002</v>
      </c>
      <c r="P1343" s="357"/>
      <c r="R1343" s="265">
        <f t="shared" ref="R1343:R1346" si="1696">AVERAGE(M1343:P1343)</f>
        <v>1.0452333333333332</v>
      </c>
      <c r="S1343" s="266">
        <f t="shared" ref="S1343:S1346" si="1697">IF(R1343&gt;=1,1,0)</f>
        <v>1</v>
      </c>
      <c r="T1343" s="266">
        <f t="shared" ref="T1343:T1353" si="1698">IF(S1343=0,0,S1343+T1342)</f>
        <v>1</v>
      </c>
      <c r="U1343" s="302" t="s">
        <v>58</v>
      </c>
      <c r="V1343" s="303">
        <f>AVERAGE(D1313:E1343)</f>
        <v>1.0434129032258066</v>
      </c>
      <c r="W1343" s="303">
        <f>AVERAGE(F1313:H1343)</f>
        <v>1.0298833333333333</v>
      </c>
      <c r="X1343" s="303">
        <f>AVERAGE(I1313:J1343)</f>
        <v>0.8260612903225808</v>
      </c>
      <c r="Y1343" s="303">
        <f>AVERAGE(K1313:L1343)</f>
        <v>1.0255032258064516</v>
      </c>
      <c r="AS1343" s="264">
        <f t="shared" si="1586"/>
        <v>1.663</v>
      </c>
      <c r="AT1343" s="266" t="str">
        <f t="shared" si="1587"/>
        <v>#2</v>
      </c>
    </row>
    <row r="1344" spans="1:46" ht="17.45" customHeight="1" x14ac:dyDescent="0.25">
      <c r="A1344" s="257">
        <f t="shared" si="1674"/>
        <v>9</v>
      </c>
      <c r="B1344" s="257">
        <f t="shared" si="1675"/>
        <v>2021</v>
      </c>
      <c r="C1344" s="115">
        <f t="shared" si="1575"/>
        <v>44440</v>
      </c>
      <c r="D1344" s="260">
        <v>0.76190000000000002</v>
      </c>
      <c r="E1344" s="261"/>
      <c r="F1344" s="263"/>
      <c r="G1344" s="262"/>
      <c r="H1344" s="285">
        <v>0.54410000000000003</v>
      </c>
      <c r="I1344" s="260">
        <v>0.59960000000000002</v>
      </c>
      <c r="J1344" s="261"/>
      <c r="K1344" s="263">
        <v>0.63719999999999999</v>
      </c>
      <c r="L1344" s="261"/>
      <c r="M1344" s="293">
        <f t="shared" si="1693"/>
        <v>0.76190000000000002</v>
      </c>
      <c r="N1344" s="293">
        <f t="shared" si="1694"/>
        <v>0.54410000000000003</v>
      </c>
      <c r="O1344" s="293">
        <f t="shared" si="1695"/>
        <v>0.59960000000000002</v>
      </c>
      <c r="P1344" s="293">
        <f t="shared" ref="P1344:P1353" si="1699">IFERROR(AVERAGE(K1344:L1344),"")</f>
        <v>0.63719999999999999</v>
      </c>
      <c r="R1344" s="265">
        <f t="shared" si="1696"/>
        <v>0.63570000000000004</v>
      </c>
      <c r="S1344" s="266">
        <f t="shared" si="1697"/>
        <v>0</v>
      </c>
      <c r="T1344" s="266">
        <f t="shared" si="1698"/>
        <v>0</v>
      </c>
      <c r="U1344" s="302" t="s">
        <v>59</v>
      </c>
      <c r="V1344" s="303">
        <f>MAX(D1313:E1343)</f>
        <v>2.2869999999999999</v>
      </c>
      <c r="W1344" s="303">
        <f>MAX(F1313:H1343)</f>
        <v>1.663</v>
      </c>
      <c r="X1344" s="303">
        <f>MAX(I1313:J1343)</f>
        <v>1.3460000000000001</v>
      </c>
      <c r="Y1344" s="303">
        <f>MAX(K1313:L1343)</f>
        <v>3.597</v>
      </c>
      <c r="AS1344" s="264">
        <f t="shared" si="1586"/>
        <v>0.76190000000000002</v>
      </c>
      <c r="AT1344" s="266" t="str">
        <f t="shared" si="1587"/>
        <v>#1</v>
      </c>
    </row>
    <row r="1345" spans="1:46" ht="17.45" customHeight="1" thickBot="1" x14ac:dyDescent="0.3">
      <c r="A1345" s="257">
        <f t="shared" si="1674"/>
        <v>9</v>
      </c>
      <c r="B1345" s="257">
        <f t="shared" si="1675"/>
        <v>2021</v>
      </c>
      <c r="C1345" s="8">
        <f t="shared" si="1575"/>
        <v>44441</v>
      </c>
      <c r="D1345" s="260"/>
      <c r="E1345" s="261">
        <v>0.7319</v>
      </c>
      <c r="F1345" s="263"/>
      <c r="G1345" s="262">
        <v>0.72740000000000005</v>
      </c>
      <c r="H1345" s="285"/>
      <c r="I1345" s="260"/>
      <c r="J1345" s="261">
        <v>0.71309999999999996</v>
      </c>
      <c r="K1345" s="263"/>
      <c r="L1345" s="261">
        <v>0.9093</v>
      </c>
      <c r="M1345" s="293">
        <f t="shared" si="1693"/>
        <v>0.7319</v>
      </c>
      <c r="N1345" s="293">
        <f t="shared" si="1694"/>
        <v>0.72740000000000005</v>
      </c>
      <c r="O1345" s="293">
        <f t="shared" si="1695"/>
        <v>0.71309999999999996</v>
      </c>
      <c r="P1345" s="293">
        <f t="shared" si="1699"/>
        <v>0.9093</v>
      </c>
      <c r="R1345" s="265">
        <f t="shared" si="1696"/>
        <v>0.77042500000000003</v>
      </c>
      <c r="S1345" s="266">
        <f t="shared" si="1697"/>
        <v>0</v>
      </c>
      <c r="T1345" s="266">
        <f t="shared" si="1698"/>
        <v>0</v>
      </c>
      <c r="U1345" s="304" t="s">
        <v>126</v>
      </c>
      <c r="V1345" s="305">
        <f>COUNTIF(D1313:E1343,"&gt;=2.5")</f>
        <v>0</v>
      </c>
      <c r="W1345" s="305">
        <f>COUNTIF(F1313:H1343,"&gt;=2.5")</f>
        <v>0</v>
      </c>
      <c r="X1345" s="305">
        <f>COUNTIF(I1313:J1343,"&gt;=2.5")</f>
        <v>0</v>
      </c>
      <c r="Y1345" s="305">
        <f>COUNTIF(K1313:L1343,"&gt;=2.5")</f>
        <v>1</v>
      </c>
      <c r="AS1345" s="264">
        <f t="shared" si="1586"/>
        <v>0.9093</v>
      </c>
      <c r="AT1345" s="266" t="str">
        <f t="shared" si="1587"/>
        <v>#5</v>
      </c>
    </row>
    <row r="1346" spans="1:46" ht="17.45" customHeight="1" thickBot="1" x14ac:dyDescent="0.3">
      <c r="A1346" s="257">
        <f t="shared" si="1674"/>
        <v>9</v>
      </c>
      <c r="B1346" s="257">
        <f t="shared" si="1675"/>
        <v>2021</v>
      </c>
      <c r="C1346" s="48">
        <f t="shared" si="1575"/>
        <v>44442</v>
      </c>
      <c r="D1346" s="275">
        <v>0.90400000000000003</v>
      </c>
      <c r="E1346" s="276"/>
      <c r="F1346" s="278">
        <v>0.88629999999999998</v>
      </c>
      <c r="G1346" s="277"/>
      <c r="H1346" s="286">
        <v>0.84699999999999998</v>
      </c>
      <c r="I1346" s="275">
        <v>0.84950000000000003</v>
      </c>
      <c r="J1346" s="276"/>
      <c r="K1346" s="278">
        <v>0.93320000000000003</v>
      </c>
      <c r="L1346" s="276"/>
      <c r="M1346" s="293">
        <f t="shared" si="1693"/>
        <v>0.90400000000000003</v>
      </c>
      <c r="N1346" s="293">
        <f t="shared" si="1694"/>
        <v>0.86664999999999992</v>
      </c>
      <c r="O1346" s="293">
        <f t="shared" si="1695"/>
        <v>0.84950000000000003</v>
      </c>
      <c r="P1346" s="293">
        <f t="shared" si="1699"/>
        <v>0.93320000000000003</v>
      </c>
      <c r="R1346" s="265">
        <f t="shared" si="1696"/>
        <v>0.8883375</v>
      </c>
      <c r="S1346" s="266">
        <f t="shared" si="1697"/>
        <v>0</v>
      </c>
      <c r="T1346" s="266">
        <f t="shared" si="1698"/>
        <v>0</v>
      </c>
      <c r="Y1346" s="136">
        <f>AVERAGE(V1343:Y1343)</f>
        <v>0.98121518817204301</v>
      </c>
      <c r="AS1346" s="264">
        <f t="shared" si="1586"/>
        <v>0.93320000000000003</v>
      </c>
      <c r="AT1346" s="266" t="str">
        <f t="shared" si="1587"/>
        <v>#5</v>
      </c>
    </row>
    <row r="1347" spans="1:46" ht="17.45" customHeight="1" x14ac:dyDescent="0.25">
      <c r="A1347" s="257">
        <f t="shared" si="1674"/>
        <v>9</v>
      </c>
      <c r="B1347" s="257">
        <f t="shared" si="1675"/>
        <v>2021</v>
      </c>
      <c r="C1347" s="435">
        <f t="shared" si="1575"/>
        <v>44443</v>
      </c>
      <c r="D1347" s="434"/>
      <c r="E1347" s="436">
        <v>1.2470000000000001</v>
      </c>
      <c r="F1347" s="437"/>
      <c r="G1347" s="438">
        <v>1.1619999999999999</v>
      </c>
      <c r="H1347" s="439"/>
      <c r="I1347" s="434"/>
      <c r="J1347" s="436">
        <v>1.0429999999999999</v>
      </c>
      <c r="K1347" s="437"/>
      <c r="L1347" s="436">
        <v>1.097</v>
      </c>
      <c r="M1347" s="440">
        <f t="shared" si="1693"/>
        <v>1.2470000000000001</v>
      </c>
      <c r="N1347" s="440">
        <f t="shared" si="1694"/>
        <v>1.1619999999999999</v>
      </c>
      <c r="O1347" s="440">
        <f t="shared" si="1695"/>
        <v>1.0429999999999999</v>
      </c>
      <c r="P1347" s="440">
        <f t="shared" si="1699"/>
        <v>1.097</v>
      </c>
      <c r="Q1347" s="442">
        <f t="shared" ref="Q1347:Q1348" si="1700">AVERAGE(M1347:P1347)</f>
        <v>1.1372499999999999</v>
      </c>
      <c r="R1347" s="442"/>
      <c r="S1347" s="443">
        <f>IF(Q1347&gt;=1,1,0)</f>
        <v>1</v>
      </c>
      <c r="T1347" s="443">
        <f t="shared" si="1698"/>
        <v>1</v>
      </c>
      <c r="AS1347" s="264">
        <f t="shared" si="1586"/>
        <v>1.2470000000000001</v>
      </c>
      <c r="AT1347" s="266" t="str">
        <f t="shared" si="1587"/>
        <v>#1</v>
      </c>
    </row>
    <row r="1348" spans="1:46" ht="17.45" customHeight="1" x14ac:dyDescent="0.25">
      <c r="A1348" s="257">
        <f t="shared" si="1674"/>
        <v>9</v>
      </c>
      <c r="B1348" s="257">
        <f t="shared" si="1675"/>
        <v>2021</v>
      </c>
      <c r="C1348" s="435">
        <f t="shared" si="1575"/>
        <v>44444</v>
      </c>
      <c r="D1348" s="434">
        <v>0.85019999999999996</v>
      </c>
      <c r="E1348" s="436"/>
      <c r="F1348" s="437">
        <v>0.80600000000000005</v>
      </c>
      <c r="G1348" s="438"/>
      <c r="H1348" s="439"/>
      <c r="I1348" s="434">
        <v>0.71779999999999999</v>
      </c>
      <c r="J1348" s="436"/>
      <c r="K1348" s="437">
        <v>0.76219999999999999</v>
      </c>
      <c r="L1348" s="436"/>
      <c r="M1348" s="440">
        <f t="shared" si="1693"/>
        <v>0.85019999999999996</v>
      </c>
      <c r="N1348" s="440">
        <f t="shared" si="1694"/>
        <v>0.80600000000000005</v>
      </c>
      <c r="O1348" s="440">
        <f t="shared" si="1695"/>
        <v>0.71779999999999999</v>
      </c>
      <c r="P1348" s="440">
        <f t="shared" si="1699"/>
        <v>0.76219999999999999</v>
      </c>
      <c r="Q1348" s="442">
        <f t="shared" si="1700"/>
        <v>0.78405000000000002</v>
      </c>
      <c r="R1348" s="442"/>
      <c r="S1348" s="443">
        <f>IF(Q1348&gt;=1,1,0)</f>
        <v>0</v>
      </c>
      <c r="T1348" s="443">
        <f t="shared" si="1698"/>
        <v>0</v>
      </c>
      <c r="AS1348" s="264">
        <f t="shared" si="1586"/>
        <v>0.85019999999999996</v>
      </c>
      <c r="AT1348" s="266" t="str">
        <f t="shared" si="1587"/>
        <v>#1</v>
      </c>
    </row>
    <row r="1349" spans="1:46" ht="17.45" customHeight="1" x14ac:dyDescent="0.25">
      <c r="A1349" s="257">
        <f t="shared" si="1674"/>
        <v>9</v>
      </c>
      <c r="B1349" s="257">
        <f t="shared" si="1675"/>
        <v>2021</v>
      </c>
      <c r="C1349" s="8">
        <f t="shared" si="1575"/>
        <v>44445</v>
      </c>
      <c r="D1349" s="260"/>
      <c r="E1349" s="261">
        <v>0.77470000000000006</v>
      </c>
      <c r="F1349" s="263"/>
      <c r="G1349" s="262">
        <v>0.71</v>
      </c>
      <c r="H1349" s="285"/>
      <c r="I1349" s="260"/>
      <c r="J1349" s="261">
        <v>0.49480000000000002</v>
      </c>
      <c r="K1349" s="263"/>
      <c r="L1349" s="261">
        <v>0.57230000000000003</v>
      </c>
      <c r="M1349" s="293">
        <f t="shared" si="1693"/>
        <v>0.77470000000000006</v>
      </c>
      <c r="N1349" s="293">
        <f t="shared" si="1694"/>
        <v>0.71</v>
      </c>
      <c r="O1349" s="293">
        <f t="shared" si="1695"/>
        <v>0.49480000000000002</v>
      </c>
      <c r="P1349" s="293">
        <f t="shared" si="1699"/>
        <v>0.57230000000000003</v>
      </c>
      <c r="R1349" s="265">
        <f t="shared" ref="R1349:R1353" si="1701">AVERAGE(M1349:P1349)</f>
        <v>0.63795000000000002</v>
      </c>
      <c r="S1349" s="266">
        <f t="shared" ref="S1349:S1353" si="1702">IF(R1349&gt;=1,1,0)</f>
        <v>0</v>
      </c>
      <c r="T1349" s="266">
        <f t="shared" si="1698"/>
        <v>0</v>
      </c>
      <c r="AS1349" s="264">
        <f t="shared" si="1586"/>
        <v>0.77470000000000006</v>
      </c>
      <c r="AT1349" s="266" t="str">
        <f t="shared" si="1587"/>
        <v>#1</v>
      </c>
    </row>
    <row r="1350" spans="1:46" ht="17.45" customHeight="1" x14ac:dyDescent="0.25">
      <c r="A1350" s="257">
        <f t="shared" si="1674"/>
        <v>9</v>
      </c>
      <c r="B1350" s="257">
        <f t="shared" si="1675"/>
        <v>2021</v>
      </c>
      <c r="C1350" s="8">
        <f t="shared" si="1575"/>
        <v>44446</v>
      </c>
      <c r="D1350" s="260">
        <v>0.92430000000000001</v>
      </c>
      <c r="E1350" s="261"/>
      <c r="F1350" s="263"/>
      <c r="G1350" s="262"/>
      <c r="H1350" s="285">
        <v>0.93830000000000002</v>
      </c>
      <c r="I1350" s="260">
        <v>0.96509999999999996</v>
      </c>
      <c r="J1350" s="261"/>
      <c r="K1350" s="263">
        <v>0.9889</v>
      </c>
      <c r="L1350" s="261"/>
      <c r="M1350" s="293">
        <f t="shared" si="1693"/>
        <v>0.92430000000000001</v>
      </c>
      <c r="N1350" s="293">
        <f t="shared" si="1694"/>
        <v>0.93830000000000002</v>
      </c>
      <c r="O1350" s="293">
        <f t="shared" si="1695"/>
        <v>0.96509999999999996</v>
      </c>
      <c r="P1350" s="293">
        <f t="shared" si="1699"/>
        <v>0.9889</v>
      </c>
      <c r="R1350" s="265">
        <f t="shared" si="1701"/>
        <v>0.95415000000000005</v>
      </c>
      <c r="S1350" s="266">
        <f t="shared" si="1702"/>
        <v>0</v>
      </c>
      <c r="T1350" s="266">
        <f t="shared" si="1698"/>
        <v>0</v>
      </c>
      <c r="AS1350" s="264">
        <f t="shared" si="1586"/>
        <v>0.9889</v>
      </c>
      <c r="AT1350" s="266" t="str">
        <f t="shared" si="1587"/>
        <v>#5</v>
      </c>
    </row>
    <row r="1351" spans="1:46" ht="17.45" customHeight="1" x14ac:dyDescent="0.25">
      <c r="A1351" s="257">
        <f t="shared" si="1674"/>
        <v>9</v>
      </c>
      <c r="B1351" s="257">
        <f t="shared" si="1675"/>
        <v>2021</v>
      </c>
      <c r="C1351" s="8">
        <f t="shared" ref="C1351:C1414" si="1703">C1350+1</f>
        <v>44447</v>
      </c>
      <c r="D1351" s="260"/>
      <c r="E1351" s="261">
        <v>1.61</v>
      </c>
      <c r="F1351" s="263"/>
      <c r="G1351" s="262">
        <v>1.7250000000000001</v>
      </c>
      <c r="H1351" s="285"/>
      <c r="I1351" s="260"/>
      <c r="J1351" s="261">
        <v>1.4830000000000001</v>
      </c>
      <c r="K1351" s="263"/>
      <c r="L1351" s="261">
        <v>1.6639999999999999</v>
      </c>
      <c r="M1351" s="293">
        <f t="shared" si="1693"/>
        <v>1.61</v>
      </c>
      <c r="N1351" s="293">
        <f t="shared" si="1694"/>
        <v>1.7250000000000001</v>
      </c>
      <c r="O1351" s="293">
        <f t="shared" si="1695"/>
        <v>1.4830000000000001</v>
      </c>
      <c r="P1351" s="293">
        <f t="shared" si="1699"/>
        <v>1.6639999999999999</v>
      </c>
      <c r="R1351" s="265">
        <f t="shared" si="1701"/>
        <v>1.6204999999999998</v>
      </c>
      <c r="S1351" s="266">
        <f t="shared" si="1702"/>
        <v>1</v>
      </c>
      <c r="T1351" s="266">
        <f t="shared" si="1698"/>
        <v>1</v>
      </c>
      <c r="AS1351" s="264">
        <f t="shared" si="1586"/>
        <v>1.7250000000000001</v>
      </c>
      <c r="AT1351" s="266" t="str">
        <f t="shared" si="1587"/>
        <v>#2</v>
      </c>
    </row>
    <row r="1352" spans="1:46" ht="17.45" customHeight="1" x14ac:dyDescent="0.25">
      <c r="A1352" s="257">
        <f t="shared" si="1674"/>
        <v>9</v>
      </c>
      <c r="B1352" s="257">
        <f t="shared" si="1675"/>
        <v>2021</v>
      </c>
      <c r="C1352" s="48">
        <f t="shared" si="1703"/>
        <v>44448</v>
      </c>
      <c r="D1352" s="275">
        <v>1.1830000000000001</v>
      </c>
      <c r="E1352" s="276"/>
      <c r="F1352" s="278">
        <v>1.2629999999999999</v>
      </c>
      <c r="G1352" s="277"/>
      <c r="H1352" s="286">
        <v>1.1679999999999999</v>
      </c>
      <c r="I1352" s="275">
        <v>1.1379999999999999</v>
      </c>
      <c r="J1352" s="276"/>
      <c r="K1352" s="278">
        <v>1.1399999999999999</v>
      </c>
      <c r="L1352" s="276"/>
      <c r="M1352" s="293">
        <f t="shared" ref="M1352" si="1704">IFERROR(AVERAGE(D1352:E1352),"")</f>
        <v>1.1830000000000001</v>
      </c>
      <c r="N1352" s="293">
        <f t="shared" ref="N1352" si="1705">IFERROR(AVERAGE(F1352:H1352),"")</f>
        <v>1.2155</v>
      </c>
      <c r="O1352" s="293">
        <f t="shared" ref="O1352" si="1706">IFERROR(AVERAGE(I1352:J1352),"")</f>
        <v>1.1379999999999999</v>
      </c>
      <c r="P1352" s="293">
        <f t="shared" ref="P1352" si="1707">IFERROR(AVERAGE(K1352:L1352),"")</f>
        <v>1.1399999999999999</v>
      </c>
      <c r="R1352" s="265">
        <f t="shared" ref="R1352" si="1708">AVERAGE(M1352:P1352)</f>
        <v>1.169125</v>
      </c>
      <c r="S1352" s="266">
        <f t="shared" ref="S1352" si="1709">IF(R1352&gt;=1,1,0)</f>
        <v>1</v>
      </c>
      <c r="T1352" s="266">
        <f t="shared" ref="T1352" si="1710">IF(S1352=0,0,S1352+T1351)</f>
        <v>2</v>
      </c>
      <c r="AS1352" s="264">
        <f t="shared" si="1586"/>
        <v>1.2155</v>
      </c>
      <c r="AT1352" s="266" t="str">
        <f t="shared" si="1587"/>
        <v>#2</v>
      </c>
    </row>
    <row r="1353" spans="1:46" ht="17.45" customHeight="1" x14ac:dyDescent="0.25">
      <c r="A1353" s="257">
        <f t="shared" si="1674"/>
        <v>9</v>
      </c>
      <c r="B1353" s="257">
        <f t="shared" si="1675"/>
        <v>2021</v>
      </c>
      <c r="C1353" s="8">
        <f t="shared" si="1703"/>
        <v>44449</v>
      </c>
      <c r="D1353" s="260"/>
      <c r="E1353" s="261">
        <v>1.036</v>
      </c>
      <c r="F1353" s="263"/>
      <c r="G1353" s="262">
        <v>1.1399999999999999</v>
      </c>
      <c r="H1353" s="285"/>
      <c r="I1353" s="260"/>
      <c r="J1353" s="261">
        <v>1.0580000000000001</v>
      </c>
      <c r="K1353" s="263"/>
      <c r="L1353" s="261">
        <v>1.2010000000000001</v>
      </c>
      <c r="M1353" s="293">
        <f t="shared" si="1693"/>
        <v>1.036</v>
      </c>
      <c r="N1353" s="293">
        <f t="shared" si="1694"/>
        <v>1.1399999999999999</v>
      </c>
      <c r="O1353" s="293">
        <f t="shared" si="1695"/>
        <v>1.0580000000000001</v>
      </c>
      <c r="P1353" s="293">
        <f t="shared" si="1699"/>
        <v>1.2010000000000001</v>
      </c>
      <c r="R1353" s="265">
        <f t="shared" si="1701"/>
        <v>1.1087500000000001</v>
      </c>
      <c r="S1353" s="266">
        <f t="shared" si="1702"/>
        <v>1</v>
      </c>
      <c r="T1353" s="266">
        <f t="shared" si="1698"/>
        <v>3</v>
      </c>
      <c r="AS1353" s="264">
        <f t="shared" si="1586"/>
        <v>1.2010000000000001</v>
      </c>
      <c r="AT1353" s="266" t="str">
        <f t="shared" si="1587"/>
        <v>#5</v>
      </c>
    </row>
    <row r="1354" spans="1:46" ht="17.45" customHeight="1" x14ac:dyDescent="0.25">
      <c r="A1354" s="257">
        <f t="shared" si="1674"/>
        <v>9</v>
      </c>
      <c r="B1354" s="257">
        <f t="shared" si="1675"/>
        <v>2021</v>
      </c>
      <c r="C1354" s="435">
        <f t="shared" si="1703"/>
        <v>44450</v>
      </c>
      <c r="D1354" s="434">
        <v>1.01</v>
      </c>
      <c r="E1354" s="436"/>
      <c r="F1354" s="437">
        <v>0.98060000000000003</v>
      </c>
      <c r="G1354" s="438"/>
      <c r="H1354" s="439"/>
      <c r="I1354" s="434">
        <v>0.89159999999999995</v>
      </c>
      <c r="J1354" s="436"/>
      <c r="K1354" s="437">
        <v>0.86470000000000002</v>
      </c>
      <c r="L1354" s="436"/>
      <c r="M1354" s="440">
        <f t="shared" ref="M1354:M1357" si="1711">IFERROR(AVERAGE(D1354:E1354),"")</f>
        <v>1.01</v>
      </c>
      <c r="N1354" s="440">
        <f t="shared" ref="N1354:N1357" si="1712">IFERROR(AVERAGE(F1354:H1354),"")</f>
        <v>0.98060000000000003</v>
      </c>
      <c r="O1354" s="440">
        <f t="shared" ref="O1354:O1357" si="1713">IFERROR(AVERAGE(I1354:J1354),"")</f>
        <v>0.89159999999999995</v>
      </c>
      <c r="P1354" s="440">
        <f t="shared" ref="P1354:P1357" si="1714">IFERROR(AVERAGE(K1354:L1354),"")</f>
        <v>0.86470000000000002</v>
      </c>
      <c r="Q1354" s="442">
        <f t="shared" ref="Q1354:Q1355" si="1715">AVERAGE(M1354:P1354)</f>
        <v>0.93672500000000003</v>
      </c>
      <c r="R1354" s="442"/>
      <c r="S1354" s="443">
        <f>IF(Q1354&gt;=1,1,0)</f>
        <v>0</v>
      </c>
      <c r="T1354" s="443">
        <f t="shared" ref="T1354:T1357" si="1716">IF(S1354=0,0,S1354+T1353)</f>
        <v>0</v>
      </c>
      <c r="AS1354" s="264">
        <f t="shared" si="1586"/>
        <v>1.01</v>
      </c>
      <c r="AT1354" s="266" t="str">
        <f t="shared" si="1587"/>
        <v>#1</v>
      </c>
    </row>
    <row r="1355" spans="1:46" ht="17.45" customHeight="1" x14ac:dyDescent="0.25">
      <c r="A1355" s="257">
        <f t="shared" si="1674"/>
        <v>9</v>
      </c>
      <c r="B1355" s="257">
        <f t="shared" si="1675"/>
        <v>2021</v>
      </c>
      <c r="C1355" s="435">
        <f t="shared" si="1703"/>
        <v>44451</v>
      </c>
      <c r="D1355" s="434"/>
      <c r="E1355" s="436">
        <v>0.92390000000000005</v>
      </c>
      <c r="F1355" s="437"/>
      <c r="G1355" s="438">
        <v>0.96379999999999999</v>
      </c>
      <c r="H1355" s="439"/>
      <c r="I1355" s="434"/>
      <c r="J1355" s="436">
        <v>0.85919999999999996</v>
      </c>
      <c r="K1355" s="437"/>
      <c r="L1355" s="436">
        <v>0.84830000000000005</v>
      </c>
      <c r="M1355" s="440">
        <f t="shared" si="1711"/>
        <v>0.92390000000000005</v>
      </c>
      <c r="N1355" s="440">
        <f t="shared" si="1712"/>
        <v>0.96379999999999999</v>
      </c>
      <c r="O1355" s="440">
        <f t="shared" si="1713"/>
        <v>0.85919999999999996</v>
      </c>
      <c r="P1355" s="440">
        <f t="shared" si="1714"/>
        <v>0.84830000000000005</v>
      </c>
      <c r="Q1355" s="442">
        <f t="shared" si="1715"/>
        <v>0.89880000000000004</v>
      </c>
      <c r="R1355" s="442"/>
      <c r="S1355" s="443">
        <f>IF(Q1355&gt;=1,1,0)</f>
        <v>0</v>
      </c>
      <c r="T1355" s="443">
        <f t="shared" si="1716"/>
        <v>0</v>
      </c>
      <c r="AS1355" s="264">
        <f t="shared" si="1586"/>
        <v>0.96379999999999999</v>
      </c>
      <c r="AT1355" s="266" t="str">
        <f t="shared" si="1587"/>
        <v>#2</v>
      </c>
    </row>
    <row r="1356" spans="1:46" ht="17.45" customHeight="1" x14ac:dyDescent="0.25">
      <c r="A1356" s="257">
        <f t="shared" si="1674"/>
        <v>9</v>
      </c>
      <c r="B1356" s="257">
        <f t="shared" si="1675"/>
        <v>2021</v>
      </c>
      <c r="C1356" s="8">
        <f t="shared" si="1703"/>
        <v>44452</v>
      </c>
      <c r="D1356" s="260">
        <v>1.196</v>
      </c>
      <c r="E1356" s="261"/>
      <c r="F1356" s="263"/>
      <c r="G1356" s="262"/>
      <c r="H1356" s="285">
        <v>1.302</v>
      </c>
      <c r="I1356" s="260">
        <v>1.2649999999999999</v>
      </c>
      <c r="J1356" s="261"/>
      <c r="K1356" s="263">
        <v>1.25</v>
      </c>
      <c r="L1356" s="261"/>
      <c r="M1356" s="293">
        <f t="shared" si="1711"/>
        <v>1.196</v>
      </c>
      <c r="N1356" s="293">
        <f t="shared" si="1712"/>
        <v>1.302</v>
      </c>
      <c r="O1356" s="293">
        <f t="shared" si="1713"/>
        <v>1.2649999999999999</v>
      </c>
      <c r="P1356" s="293">
        <f t="shared" si="1714"/>
        <v>1.25</v>
      </c>
      <c r="R1356" s="265">
        <f t="shared" ref="R1356:R1357" si="1717">AVERAGE(M1356:P1356)</f>
        <v>1.25325</v>
      </c>
      <c r="S1356" s="266">
        <f t="shared" ref="S1356:S1357" si="1718">IF(R1356&gt;=1,1,0)</f>
        <v>1</v>
      </c>
      <c r="T1356" s="266">
        <f t="shared" si="1716"/>
        <v>1</v>
      </c>
      <c r="AS1356" s="264">
        <f t="shared" si="1586"/>
        <v>1.302</v>
      </c>
      <c r="AT1356" s="266" t="str">
        <f t="shared" si="1587"/>
        <v>#2</v>
      </c>
    </row>
    <row r="1357" spans="1:46" ht="17.45" customHeight="1" x14ac:dyDescent="0.25">
      <c r="A1357" s="257">
        <f t="shared" si="1674"/>
        <v>9</v>
      </c>
      <c r="B1357" s="257">
        <f t="shared" si="1675"/>
        <v>2021</v>
      </c>
      <c r="C1357" s="8">
        <f t="shared" si="1703"/>
        <v>44453</v>
      </c>
      <c r="D1357" s="260"/>
      <c r="E1357" s="261">
        <v>1.966</v>
      </c>
      <c r="F1357" s="263"/>
      <c r="G1357" s="262">
        <v>2.0830000000000002</v>
      </c>
      <c r="H1357" s="285"/>
      <c r="I1357" s="260"/>
      <c r="J1357" s="261">
        <v>1.343</v>
      </c>
      <c r="K1357" s="263"/>
      <c r="L1357" s="261">
        <v>1.2969999999999999</v>
      </c>
      <c r="M1357" s="293">
        <f t="shared" si="1711"/>
        <v>1.966</v>
      </c>
      <c r="N1357" s="293">
        <f t="shared" si="1712"/>
        <v>2.0830000000000002</v>
      </c>
      <c r="O1357" s="293">
        <f t="shared" si="1713"/>
        <v>1.343</v>
      </c>
      <c r="P1357" s="293">
        <f t="shared" si="1714"/>
        <v>1.2969999999999999</v>
      </c>
      <c r="R1357" s="265">
        <f t="shared" si="1717"/>
        <v>1.67225</v>
      </c>
      <c r="S1357" s="266">
        <f t="shared" si="1718"/>
        <v>1</v>
      </c>
      <c r="T1357" s="266">
        <f t="shared" si="1716"/>
        <v>2</v>
      </c>
      <c r="AS1357" s="264">
        <f t="shared" ref="AS1357:AS1420" si="1719">MAX(M1357:P1357)</f>
        <v>2.0830000000000002</v>
      </c>
      <c r="AT1357" s="266" t="str">
        <f t="shared" ref="AT1357:AT1420" si="1720">IF(M1357=AS1357,"#1",IF(N1357=AS1357,"#2",IF(O1357=AS1357,"#4",IF(P1357=AS1357,"#5"))))</f>
        <v>#2</v>
      </c>
    </row>
    <row r="1358" spans="1:46" ht="17.45" customHeight="1" x14ac:dyDescent="0.25">
      <c r="A1358" s="257">
        <f t="shared" si="1674"/>
        <v>9</v>
      </c>
      <c r="B1358" s="257">
        <f t="shared" si="1675"/>
        <v>2021</v>
      </c>
      <c r="C1358" s="48">
        <f t="shared" si="1703"/>
        <v>44454</v>
      </c>
      <c r="D1358" s="275">
        <v>0.78569999999999995</v>
      </c>
      <c r="E1358" s="276"/>
      <c r="F1358" s="278">
        <v>0.88560000000000005</v>
      </c>
      <c r="G1358" s="277"/>
      <c r="H1358" s="286">
        <v>0.83640000000000003</v>
      </c>
      <c r="I1358" s="275">
        <v>0.9194</v>
      </c>
      <c r="J1358" s="276"/>
      <c r="K1358" s="278">
        <v>0.9415</v>
      </c>
      <c r="L1358" s="276"/>
      <c r="M1358" s="293">
        <f t="shared" ref="M1358:M1363" si="1721">IFERROR(AVERAGE(D1358:E1358),"")</f>
        <v>0.78569999999999995</v>
      </c>
      <c r="N1358" s="293">
        <f t="shared" ref="N1358:N1363" si="1722">IFERROR(AVERAGE(F1358:H1358),"")</f>
        <v>0.86099999999999999</v>
      </c>
      <c r="O1358" s="293">
        <f t="shared" ref="O1358:O1363" si="1723">IFERROR(AVERAGE(I1358:J1358),"")</f>
        <v>0.9194</v>
      </c>
      <c r="P1358" s="293">
        <f t="shared" ref="P1358:P1363" si="1724">IFERROR(AVERAGE(K1358:L1358),"")</f>
        <v>0.9415</v>
      </c>
      <c r="R1358" s="265">
        <f t="shared" ref="R1358:R1360" si="1725">AVERAGE(M1358:P1358)</f>
        <v>0.87690000000000001</v>
      </c>
      <c r="S1358" s="266">
        <f t="shared" ref="S1358:S1360" si="1726">IF(R1358&gt;=1,1,0)</f>
        <v>0</v>
      </c>
      <c r="T1358" s="266">
        <f t="shared" ref="T1358:T1363" si="1727">IF(S1358=0,0,S1358+T1357)</f>
        <v>0</v>
      </c>
      <c r="AS1358" s="264">
        <f t="shared" si="1719"/>
        <v>0.9415</v>
      </c>
      <c r="AT1358" s="266" t="str">
        <f t="shared" si="1720"/>
        <v>#5</v>
      </c>
    </row>
    <row r="1359" spans="1:46" ht="17.45" customHeight="1" x14ac:dyDescent="0.25">
      <c r="A1359" s="257">
        <f t="shared" si="1674"/>
        <v>9</v>
      </c>
      <c r="B1359" s="257">
        <f t="shared" si="1675"/>
        <v>2021</v>
      </c>
      <c r="C1359" s="8">
        <f t="shared" si="1703"/>
        <v>44455</v>
      </c>
      <c r="D1359" s="260"/>
      <c r="E1359" s="261">
        <v>0.90249999999999997</v>
      </c>
      <c r="F1359" s="263"/>
      <c r="G1359" s="262">
        <v>0.80940000000000001</v>
      </c>
      <c r="H1359" s="285"/>
      <c r="I1359" s="260"/>
      <c r="J1359" s="261">
        <v>0.83620000000000005</v>
      </c>
      <c r="K1359" s="263"/>
      <c r="L1359" s="261">
        <v>0.82030000000000003</v>
      </c>
      <c r="M1359" s="293">
        <f t="shared" si="1721"/>
        <v>0.90249999999999997</v>
      </c>
      <c r="N1359" s="293">
        <f t="shared" si="1722"/>
        <v>0.80940000000000001</v>
      </c>
      <c r="O1359" s="293">
        <f t="shared" si="1723"/>
        <v>0.83620000000000005</v>
      </c>
      <c r="P1359" s="293">
        <f t="shared" si="1724"/>
        <v>0.82030000000000003</v>
      </c>
      <c r="R1359" s="265">
        <f t="shared" si="1725"/>
        <v>0.84209999999999996</v>
      </c>
      <c r="S1359" s="266">
        <f t="shared" si="1726"/>
        <v>0</v>
      </c>
      <c r="T1359" s="266">
        <f t="shared" si="1727"/>
        <v>0</v>
      </c>
      <c r="AS1359" s="264">
        <f t="shared" si="1719"/>
        <v>0.90249999999999997</v>
      </c>
      <c r="AT1359" s="266" t="str">
        <f t="shared" si="1720"/>
        <v>#1</v>
      </c>
    </row>
    <row r="1360" spans="1:46" ht="17.45" customHeight="1" x14ac:dyDescent="0.25">
      <c r="A1360" s="257">
        <f t="shared" si="1674"/>
        <v>9</v>
      </c>
      <c r="B1360" s="257">
        <f t="shared" si="1675"/>
        <v>2021</v>
      </c>
      <c r="C1360" s="8">
        <f t="shared" si="1703"/>
        <v>44456</v>
      </c>
      <c r="D1360" s="260">
        <v>0.88729999999999998</v>
      </c>
      <c r="E1360" s="261"/>
      <c r="F1360" s="263">
        <v>0.77959999999999996</v>
      </c>
      <c r="G1360" s="262"/>
      <c r="H1360" s="285"/>
      <c r="I1360" s="260">
        <v>0.95040000000000002</v>
      </c>
      <c r="J1360" s="261"/>
      <c r="K1360" s="263">
        <v>0.96060000000000001</v>
      </c>
      <c r="L1360" s="261"/>
      <c r="M1360" s="293">
        <f t="shared" si="1721"/>
        <v>0.88729999999999998</v>
      </c>
      <c r="N1360" s="293">
        <f t="shared" si="1722"/>
        <v>0.77959999999999996</v>
      </c>
      <c r="O1360" s="293">
        <f t="shared" si="1723"/>
        <v>0.95040000000000002</v>
      </c>
      <c r="P1360" s="293">
        <f t="shared" si="1724"/>
        <v>0.96060000000000001</v>
      </c>
      <c r="R1360" s="265">
        <f t="shared" si="1725"/>
        <v>0.89447500000000002</v>
      </c>
      <c r="S1360" s="266">
        <f t="shared" si="1726"/>
        <v>0</v>
      </c>
      <c r="T1360" s="266">
        <f t="shared" si="1727"/>
        <v>0</v>
      </c>
      <c r="AS1360" s="264">
        <f t="shared" si="1719"/>
        <v>0.96060000000000001</v>
      </c>
      <c r="AT1360" s="266" t="str">
        <f t="shared" si="1720"/>
        <v>#5</v>
      </c>
    </row>
    <row r="1361" spans="1:46" ht="17.45" customHeight="1" x14ac:dyDescent="0.25">
      <c r="A1361" s="257">
        <f t="shared" si="1674"/>
        <v>9</v>
      </c>
      <c r="B1361" s="257">
        <f t="shared" si="1675"/>
        <v>2021</v>
      </c>
      <c r="C1361" s="435">
        <f t="shared" si="1703"/>
        <v>44457</v>
      </c>
      <c r="D1361" s="434"/>
      <c r="E1361" s="436">
        <v>0.63260000000000005</v>
      </c>
      <c r="F1361" s="437"/>
      <c r="G1361" s="438">
        <v>0.67500000000000004</v>
      </c>
      <c r="H1361" s="439"/>
      <c r="I1361" s="434"/>
      <c r="J1361" s="436">
        <v>0.59299999999999997</v>
      </c>
      <c r="K1361" s="437"/>
      <c r="L1361" s="436">
        <v>0.6774</v>
      </c>
      <c r="M1361" s="440">
        <f t="shared" si="1721"/>
        <v>0.63260000000000005</v>
      </c>
      <c r="N1361" s="440">
        <f t="shared" si="1722"/>
        <v>0.67500000000000004</v>
      </c>
      <c r="O1361" s="440">
        <f t="shared" si="1723"/>
        <v>0.59299999999999997</v>
      </c>
      <c r="P1361" s="440">
        <f t="shared" si="1724"/>
        <v>0.6774</v>
      </c>
      <c r="Q1361" s="442">
        <f t="shared" ref="Q1361:Q1362" si="1728">AVERAGE(M1361:P1361)</f>
        <v>0.64450000000000007</v>
      </c>
      <c r="R1361" s="442"/>
      <c r="S1361" s="443">
        <f>IF(Q1361&gt;=1,1,0)</f>
        <v>0</v>
      </c>
      <c r="T1361" s="443">
        <f t="shared" si="1727"/>
        <v>0</v>
      </c>
      <c r="AS1361" s="264">
        <f t="shared" si="1719"/>
        <v>0.6774</v>
      </c>
      <c r="AT1361" s="266" t="str">
        <f t="shared" si="1720"/>
        <v>#5</v>
      </c>
    </row>
    <row r="1362" spans="1:46" ht="17.45" customHeight="1" x14ac:dyDescent="0.25">
      <c r="A1362" s="257">
        <f t="shared" si="1674"/>
        <v>9</v>
      </c>
      <c r="B1362" s="257">
        <f t="shared" si="1675"/>
        <v>2021</v>
      </c>
      <c r="C1362" s="435">
        <f t="shared" si="1703"/>
        <v>44458</v>
      </c>
      <c r="D1362" s="434">
        <v>0.72150000000000003</v>
      </c>
      <c r="E1362" s="436"/>
      <c r="F1362" s="437"/>
      <c r="G1362" s="438"/>
      <c r="H1362" s="439">
        <v>0.66849999999999998</v>
      </c>
      <c r="I1362" s="434">
        <v>0.70240000000000002</v>
      </c>
      <c r="J1362" s="436"/>
      <c r="K1362" s="437">
        <v>0.70079999999999998</v>
      </c>
      <c r="L1362" s="436"/>
      <c r="M1362" s="440">
        <f t="shared" si="1721"/>
        <v>0.72150000000000003</v>
      </c>
      <c r="N1362" s="440">
        <f t="shared" si="1722"/>
        <v>0.66849999999999998</v>
      </c>
      <c r="O1362" s="440">
        <f t="shared" si="1723"/>
        <v>0.70240000000000002</v>
      </c>
      <c r="P1362" s="440">
        <f t="shared" si="1724"/>
        <v>0.70079999999999998</v>
      </c>
      <c r="Q1362" s="442">
        <f t="shared" si="1728"/>
        <v>0.69830000000000003</v>
      </c>
      <c r="R1362" s="442"/>
      <c r="S1362" s="443">
        <f>IF(Q1362&gt;=1,1,0)</f>
        <v>0</v>
      </c>
      <c r="T1362" s="443">
        <f t="shared" si="1727"/>
        <v>0</v>
      </c>
      <c r="AS1362" s="264">
        <f t="shared" si="1719"/>
        <v>0.72150000000000003</v>
      </c>
      <c r="AT1362" s="266" t="str">
        <f t="shared" si="1720"/>
        <v>#1</v>
      </c>
    </row>
    <row r="1363" spans="1:46" ht="17.45" customHeight="1" x14ac:dyDescent="0.25">
      <c r="A1363" s="257">
        <f t="shared" si="1674"/>
        <v>9</v>
      </c>
      <c r="B1363" s="257">
        <f t="shared" si="1675"/>
        <v>2021</v>
      </c>
      <c r="C1363" s="8">
        <f t="shared" si="1703"/>
        <v>44459</v>
      </c>
      <c r="D1363" s="260"/>
      <c r="E1363" s="131">
        <v>3.464</v>
      </c>
      <c r="F1363" s="263"/>
      <c r="G1363" s="262">
        <v>1.7749999999999999</v>
      </c>
      <c r="H1363" s="285"/>
      <c r="I1363" s="260"/>
      <c r="J1363" s="261">
        <v>1.238</v>
      </c>
      <c r="K1363" s="263"/>
      <c r="L1363" s="261">
        <v>1.1850000000000001</v>
      </c>
      <c r="M1363" s="293">
        <f t="shared" si="1721"/>
        <v>3.464</v>
      </c>
      <c r="N1363" s="293">
        <f t="shared" si="1722"/>
        <v>1.7749999999999999</v>
      </c>
      <c r="O1363" s="293">
        <f t="shared" si="1723"/>
        <v>1.238</v>
      </c>
      <c r="P1363" s="293">
        <f t="shared" si="1724"/>
        <v>1.1850000000000001</v>
      </c>
      <c r="R1363" s="265">
        <f t="shared" ref="R1363" si="1729">AVERAGE(M1363:P1363)</f>
        <v>1.9155000000000002</v>
      </c>
      <c r="S1363" s="266">
        <f t="shared" ref="S1363" si="1730">IF(R1363&gt;=1,1,0)</f>
        <v>1</v>
      </c>
      <c r="T1363" s="266">
        <f t="shared" si="1727"/>
        <v>1</v>
      </c>
      <c r="AS1363" s="264">
        <f t="shared" si="1719"/>
        <v>3.464</v>
      </c>
      <c r="AT1363" s="266" t="str">
        <f t="shared" si="1720"/>
        <v>#1</v>
      </c>
    </row>
    <row r="1364" spans="1:46" ht="17.45" customHeight="1" x14ac:dyDescent="0.25">
      <c r="A1364" s="257">
        <f t="shared" si="1674"/>
        <v>9</v>
      </c>
      <c r="B1364" s="257">
        <f t="shared" si="1675"/>
        <v>2021</v>
      </c>
      <c r="C1364" s="48">
        <f t="shared" si="1703"/>
        <v>44460</v>
      </c>
      <c r="D1364" s="149">
        <v>3.1160000000000001</v>
      </c>
      <c r="E1364" s="276"/>
      <c r="F1364" s="278">
        <v>1.7050000000000001</v>
      </c>
      <c r="G1364" s="277"/>
      <c r="H1364" s="286">
        <v>1.7290000000000001</v>
      </c>
      <c r="I1364" s="275">
        <v>1.2809999999999999</v>
      </c>
      <c r="J1364" s="276"/>
      <c r="K1364" s="278">
        <v>1.2270000000000001</v>
      </c>
      <c r="L1364" s="276"/>
      <c r="M1364" s="293">
        <f t="shared" ref="M1364:M1365" si="1731">IFERROR(AVERAGE(D1364:E1364),"")</f>
        <v>3.1160000000000001</v>
      </c>
      <c r="N1364" s="293">
        <f t="shared" ref="N1364:N1365" si="1732">IFERROR(AVERAGE(F1364:H1364),"")</f>
        <v>1.7170000000000001</v>
      </c>
      <c r="O1364" s="293">
        <f t="shared" ref="O1364:O1365" si="1733">IFERROR(AVERAGE(I1364:J1364),"")</f>
        <v>1.2809999999999999</v>
      </c>
      <c r="P1364" s="293">
        <f t="shared" ref="P1364:P1365" si="1734">IFERROR(AVERAGE(K1364:L1364),"")</f>
        <v>1.2270000000000001</v>
      </c>
      <c r="R1364" s="265">
        <f t="shared" ref="R1364:R1365" si="1735">AVERAGE(M1364:P1364)</f>
        <v>1.83525</v>
      </c>
      <c r="S1364" s="266">
        <f t="shared" ref="S1364:S1365" si="1736">IF(R1364&gt;=1,1,0)</f>
        <v>1</v>
      </c>
      <c r="T1364" s="266">
        <f t="shared" ref="T1364:T1365" si="1737">IF(S1364=0,0,S1364+T1363)</f>
        <v>2</v>
      </c>
      <c r="AS1364" s="264">
        <f t="shared" si="1719"/>
        <v>3.1160000000000001</v>
      </c>
      <c r="AT1364" s="266" t="str">
        <f t="shared" si="1720"/>
        <v>#1</v>
      </c>
    </row>
    <row r="1365" spans="1:46" ht="17.45" customHeight="1" x14ac:dyDescent="0.25">
      <c r="A1365" s="257">
        <f t="shared" si="1674"/>
        <v>9</v>
      </c>
      <c r="B1365" s="257">
        <f t="shared" si="1675"/>
        <v>2021</v>
      </c>
      <c r="C1365" s="8">
        <f t="shared" si="1703"/>
        <v>44461</v>
      </c>
      <c r="D1365" s="260"/>
      <c r="E1365" s="131">
        <v>5.6890000000000001</v>
      </c>
      <c r="F1365" s="263"/>
      <c r="G1365" s="262">
        <v>1.7969999999999999</v>
      </c>
      <c r="H1365" s="285"/>
      <c r="I1365" s="260"/>
      <c r="J1365" s="261">
        <v>1.248</v>
      </c>
      <c r="K1365" s="263"/>
      <c r="L1365" s="261">
        <v>1.63</v>
      </c>
      <c r="M1365" s="293">
        <f t="shared" si="1731"/>
        <v>5.6890000000000001</v>
      </c>
      <c r="N1365" s="293">
        <f t="shared" si="1732"/>
        <v>1.7969999999999999</v>
      </c>
      <c r="O1365" s="293">
        <f t="shared" si="1733"/>
        <v>1.248</v>
      </c>
      <c r="P1365" s="293">
        <f t="shared" si="1734"/>
        <v>1.63</v>
      </c>
      <c r="R1365" s="265">
        <f t="shared" si="1735"/>
        <v>2.5910000000000002</v>
      </c>
      <c r="S1365" s="266">
        <f t="shared" si="1736"/>
        <v>1</v>
      </c>
      <c r="T1365" s="266">
        <f t="shared" si="1737"/>
        <v>3</v>
      </c>
      <c r="AS1365" s="264">
        <f t="shared" si="1719"/>
        <v>5.6890000000000001</v>
      </c>
      <c r="AT1365" s="266" t="str">
        <f t="shared" si="1720"/>
        <v>#1</v>
      </c>
    </row>
    <row r="1366" spans="1:46" ht="17.45" customHeight="1" x14ac:dyDescent="0.25">
      <c r="A1366" s="257">
        <f t="shared" si="1674"/>
        <v>9</v>
      </c>
      <c r="B1366" s="257">
        <f t="shared" si="1675"/>
        <v>2021</v>
      </c>
      <c r="C1366" s="8">
        <f t="shared" si="1703"/>
        <v>44462</v>
      </c>
      <c r="D1366" s="260">
        <v>1.8759999999999999</v>
      </c>
      <c r="E1366" s="261"/>
      <c r="F1366" s="179">
        <v>2.5270000000000001</v>
      </c>
      <c r="G1366" s="262"/>
      <c r="H1366" s="285"/>
      <c r="I1366" s="260">
        <v>1.46</v>
      </c>
      <c r="J1366" s="261"/>
      <c r="K1366" s="263">
        <v>1.33</v>
      </c>
      <c r="L1366" s="261"/>
      <c r="M1366" s="293">
        <f t="shared" ref="M1366:M1372" si="1738">IFERROR(AVERAGE(D1366:E1366),"")</f>
        <v>1.8759999999999999</v>
      </c>
      <c r="N1366" s="293">
        <f t="shared" ref="N1366:N1372" si="1739">IFERROR(AVERAGE(F1366:H1366),"")</f>
        <v>2.5270000000000001</v>
      </c>
      <c r="O1366" s="293">
        <f t="shared" ref="O1366:O1372" si="1740">IFERROR(AVERAGE(I1366:J1366),"")</f>
        <v>1.46</v>
      </c>
      <c r="P1366" s="293">
        <f t="shared" ref="P1366:P1372" si="1741">IFERROR(AVERAGE(K1366:L1366),"")</f>
        <v>1.33</v>
      </c>
      <c r="R1366" s="265">
        <f t="shared" ref="R1366:R1367" si="1742">AVERAGE(M1366:P1366)</f>
        <v>1.7982500000000001</v>
      </c>
      <c r="S1366" s="266">
        <f t="shared" ref="S1366:S1367" si="1743">IF(R1366&gt;=1,1,0)</f>
        <v>1</v>
      </c>
      <c r="T1366" s="266">
        <f t="shared" ref="T1366:T1372" si="1744">IF(S1366=0,0,S1366+T1365)</f>
        <v>4</v>
      </c>
      <c r="AS1366" s="264">
        <f t="shared" si="1719"/>
        <v>2.5270000000000001</v>
      </c>
      <c r="AT1366" s="266" t="str">
        <f t="shared" si="1720"/>
        <v>#2</v>
      </c>
    </row>
    <row r="1367" spans="1:46" ht="17.45" customHeight="1" x14ac:dyDescent="0.25">
      <c r="A1367" s="257">
        <f t="shared" si="1674"/>
        <v>9</v>
      </c>
      <c r="B1367" s="257">
        <f t="shared" si="1675"/>
        <v>2021</v>
      </c>
      <c r="C1367" s="8">
        <f t="shared" si="1703"/>
        <v>44463</v>
      </c>
      <c r="D1367" s="260"/>
      <c r="E1367" s="261">
        <v>1.3240000000000001</v>
      </c>
      <c r="F1367" s="263"/>
      <c r="G1367" s="262">
        <v>1.79</v>
      </c>
      <c r="H1367" s="285"/>
      <c r="I1367" s="260"/>
      <c r="J1367" s="261">
        <v>1.1879999999999999</v>
      </c>
      <c r="K1367" s="263"/>
      <c r="L1367" s="261">
        <v>1.3859999999999999</v>
      </c>
      <c r="M1367" s="293">
        <f t="shared" si="1738"/>
        <v>1.3240000000000001</v>
      </c>
      <c r="N1367" s="293">
        <f t="shared" si="1739"/>
        <v>1.79</v>
      </c>
      <c r="O1367" s="293">
        <f t="shared" si="1740"/>
        <v>1.1879999999999999</v>
      </c>
      <c r="P1367" s="293">
        <f t="shared" si="1741"/>
        <v>1.3859999999999999</v>
      </c>
      <c r="R1367" s="265">
        <f t="shared" si="1742"/>
        <v>1.4219999999999999</v>
      </c>
      <c r="S1367" s="266">
        <f t="shared" si="1743"/>
        <v>1</v>
      </c>
      <c r="T1367" s="266">
        <f t="shared" si="1744"/>
        <v>5</v>
      </c>
      <c r="AS1367" s="264">
        <f t="shared" si="1719"/>
        <v>1.79</v>
      </c>
      <c r="AT1367" s="266" t="str">
        <f t="shared" si="1720"/>
        <v>#2</v>
      </c>
    </row>
    <row r="1368" spans="1:46" ht="17.45" customHeight="1" x14ac:dyDescent="0.25">
      <c r="A1368" s="257">
        <f t="shared" si="1674"/>
        <v>9</v>
      </c>
      <c r="B1368" s="257">
        <f t="shared" si="1675"/>
        <v>2021</v>
      </c>
      <c r="C1368" s="435">
        <f t="shared" si="1703"/>
        <v>44464</v>
      </c>
      <c r="D1368" s="434">
        <v>0.95899999999999996</v>
      </c>
      <c r="E1368" s="436"/>
      <c r="F1368" s="437"/>
      <c r="G1368" s="438"/>
      <c r="H1368" s="439">
        <v>1.054</v>
      </c>
      <c r="I1368" s="434">
        <v>0.94420000000000004</v>
      </c>
      <c r="J1368" s="436"/>
      <c r="K1368" s="437">
        <v>0.97070000000000001</v>
      </c>
      <c r="L1368" s="436"/>
      <c r="M1368" s="440">
        <f t="shared" si="1738"/>
        <v>0.95899999999999996</v>
      </c>
      <c r="N1368" s="440">
        <f t="shared" si="1739"/>
        <v>1.054</v>
      </c>
      <c r="O1368" s="440">
        <f t="shared" si="1740"/>
        <v>0.94420000000000004</v>
      </c>
      <c r="P1368" s="440">
        <f t="shared" si="1741"/>
        <v>0.97070000000000001</v>
      </c>
      <c r="Q1368" s="442">
        <f t="shared" ref="Q1368:Q1369" si="1745">AVERAGE(M1368:P1368)</f>
        <v>0.98197499999999993</v>
      </c>
      <c r="R1368" s="442"/>
      <c r="S1368" s="443">
        <f>IF(Q1368&gt;=1,1,0)</f>
        <v>0</v>
      </c>
      <c r="T1368" s="443">
        <f t="shared" si="1744"/>
        <v>0</v>
      </c>
      <c r="AS1368" s="264">
        <f t="shared" si="1719"/>
        <v>1.054</v>
      </c>
      <c r="AT1368" s="266" t="str">
        <f t="shared" si="1720"/>
        <v>#2</v>
      </c>
    </row>
    <row r="1369" spans="1:46" ht="17.45" customHeight="1" x14ac:dyDescent="0.25">
      <c r="A1369" s="257">
        <f t="shared" si="1674"/>
        <v>9</v>
      </c>
      <c r="B1369" s="257">
        <f t="shared" si="1675"/>
        <v>2021</v>
      </c>
      <c r="C1369" s="435">
        <f t="shared" si="1703"/>
        <v>44465</v>
      </c>
      <c r="D1369" s="434"/>
      <c r="E1369" s="436">
        <v>0.59379999999999999</v>
      </c>
      <c r="F1369" s="437"/>
      <c r="G1369" s="438">
        <v>0.54279999999999995</v>
      </c>
      <c r="H1369" s="439"/>
      <c r="I1369" s="434"/>
      <c r="J1369" s="436">
        <v>0.45660000000000001</v>
      </c>
      <c r="K1369" s="437"/>
      <c r="L1369" s="436">
        <v>0.56740000000000002</v>
      </c>
      <c r="M1369" s="440">
        <f t="shared" si="1738"/>
        <v>0.59379999999999999</v>
      </c>
      <c r="N1369" s="440">
        <f t="shared" si="1739"/>
        <v>0.54279999999999995</v>
      </c>
      <c r="O1369" s="440">
        <f t="shared" si="1740"/>
        <v>0.45660000000000001</v>
      </c>
      <c r="P1369" s="440">
        <f t="shared" si="1741"/>
        <v>0.56740000000000002</v>
      </c>
      <c r="Q1369" s="442">
        <f t="shared" si="1745"/>
        <v>0.54015000000000002</v>
      </c>
      <c r="R1369" s="442"/>
      <c r="S1369" s="443">
        <f>IF(Q1369&gt;=1,1,0)</f>
        <v>0</v>
      </c>
      <c r="T1369" s="443">
        <f t="shared" si="1744"/>
        <v>0</v>
      </c>
      <c r="AS1369" s="264">
        <f t="shared" si="1719"/>
        <v>0.59379999999999999</v>
      </c>
      <c r="AT1369" s="266" t="str">
        <f t="shared" si="1720"/>
        <v>#1</v>
      </c>
    </row>
    <row r="1370" spans="1:46" ht="17.45" customHeight="1" x14ac:dyDescent="0.25">
      <c r="A1370" s="257">
        <f t="shared" si="1674"/>
        <v>9</v>
      </c>
      <c r="B1370" s="257">
        <f t="shared" si="1675"/>
        <v>2021</v>
      </c>
      <c r="C1370" s="48">
        <f t="shared" si="1703"/>
        <v>44466</v>
      </c>
      <c r="D1370" s="275">
        <v>0.57130000000000003</v>
      </c>
      <c r="E1370" s="276"/>
      <c r="F1370" s="278">
        <v>0.51149999999999995</v>
      </c>
      <c r="G1370" s="277"/>
      <c r="H1370" s="286">
        <v>0.46789999999999998</v>
      </c>
      <c r="I1370" s="275">
        <v>0.58840000000000003</v>
      </c>
      <c r="J1370" s="276"/>
      <c r="K1370" s="278">
        <v>0.60509999999999997</v>
      </c>
      <c r="L1370" s="276"/>
      <c r="M1370" s="293">
        <f t="shared" si="1738"/>
        <v>0.57130000000000003</v>
      </c>
      <c r="N1370" s="293">
        <f t="shared" si="1739"/>
        <v>0.48969999999999997</v>
      </c>
      <c r="O1370" s="293">
        <f t="shared" si="1740"/>
        <v>0.58840000000000003</v>
      </c>
      <c r="P1370" s="293">
        <f t="shared" si="1741"/>
        <v>0.60509999999999997</v>
      </c>
      <c r="R1370" s="265">
        <f t="shared" ref="R1370:R1374" si="1746">AVERAGE(M1370:P1370)</f>
        <v>0.56362500000000004</v>
      </c>
      <c r="S1370" s="266">
        <f t="shared" ref="S1370:S1374" si="1747">IF(R1370&gt;=1,1,0)</f>
        <v>0</v>
      </c>
      <c r="T1370" s="266">
        <f t="shared" si="1744"/>
        <v>0</v>
      </c>
      <c r="AS1370" s="264">
        <f t="shared" si="1719"/>
        <v>0.60509999999999997</v>
      </c>
      <c r="AT1370" s="266" t="str">
        <f t="shared" si="1720"/>
        <v>#5</v>
      </c>
    </row>
    <row r="1371" spans="1:46" ht="17.45" customHeight="1" thickBot="1" x14ac:dyDescent="0.3">
      <c r="A1371" s="257">
        <f t="shared" si="1674"/>
        <v>9</v>
      </c>
      <c r="B1371" s="257">
        <f t="shared" si="1675"/>
        <v>2021</v>
      </c>
      <c r="C1371" s="8">
        <f t="shared" si="1703"/>
        <v>44467</v>
      </c>
      <c r="D1371" s="260"/>
      <c r="E1371" s="261">
        <v>0.75919999999999999</v>
      </c>
      <c r="F1371" s="263"/>
      <c r="G1371" s="262">
        <v>0.73680000000000001</v>
      </c>
      <c r="H1371" s="285"/>
      <c r="I1371" s="260"/>
      <c r="J1371" s="261">
        <v>0.71850000000000003</v>
      </c>
      <c r="K1371" s="263"/>
      <c r="L1371" s="261">
        <v>0.80379999999999996</v>
      </c>
      <c r="M1371" s="293">
        <f t="shared" si="1738"/>
        <v>0.75919999999999999</v>
      </c>
      <c r="N1371" s="293">
        <f t="shared" si="1739"/>
        <v>0.73680000000000001</v>
      </c>
      <c r="O1371" s="293">
        <f t="shared" si="1740"/>
        <v>0.71850000000000003</v>
      </c>
      <c r="P1371" s="293">
        <f t="shared" si="1741"/>
        <v>0.80379999999999996</v>
      </c>
      <c r="R1371" s="265">
        <f t="shared" si="1746"/>
        <v>0.754575</v>
      </c>
      <c r="S1371" s="266">
        <f t="shared" si="1747"/>
        <v>0</v>
      </c>
      <c r="T1371" s="266">
        <f t="shared" si="1744"/>
        <v>0</v>
      </c>
      <c r="AS1371" s="264">
        <f t="shared" si="1719"/>
        <v>0.80379999999999996</v>
      </c>
      <c r="AT1371" s="266" t="str">
        <f t="shared" si="1720"/>
        <v>#5</v>
      </c>
    </row>
    <row r="1372" spans="1:46" ht="17.45" customHeight="1" thickBot="1" x14ac:dyDescent="0.3">
      <c r="A1372" s="257">
        <f t="shared" si="1674"/>
        <v>9</v>
      </c>
      <c r="B1372" s="257">
        <f t="shared" si="1675"/>
        <v>2021</v>
      </c>
      <c r="C1372" s="8">
        <f t="shared" si="1703"/>
        <v>44468</v>
      </c>
      <c r="D1372" s="260">
        <v>1.02</v>
      </c>
      <c r="E1372" s="261"/>
      <c r="F1372" s="263">
        <v>1.4259999999999999</v>
      </c>
      <c r="G1372" s="262"/>
      <c r="H1372" s="285"/>
      <c r="I1372" s="260">
        <v>1.1859999999999999</v>
      </c>
      <c r="J1372" s="261"/>
      <c r="K1372" s="263">
        <v>1.0009999999999999</v>
      </c>
      <c r="L1372" s="261"/>
      <c r="M1372" s="293">
        <f t="shared" si="1738"/>
        <v>1.02</v>
      </c>
      <c r="N1372" s="293">
        <f t="shared" si="1739"/>
        <v>1.4259999999999999</v>
      </c>
      <c r="O1372" s="293">
        <f t="shared" si="1740"/>
        <v>1.1859999999999999</v>
      </c>
      <c r="P1372" s="293">
        <f t="shared" si="1741"/>
        <v>1.0009999999999999</v>
      </c>
      <c r="R1372" s="265">
        <f t="shared" si="1746"/>
        <v>1.1582499999999998</v>
      </c>
      <c r="S1372" s="266">
        <f t="shared" si="1747"/>
        <v>1</v>
      </c>
      <c r="T1372" s="266">
        <f t="shared" si="1744"/>
        <v>1</v>
      </c>
      <c r="U1372" s="313" t="s">
        <v>61</v>
      </c>
      <c r="V1372" s="299">
        <v>2021</v>
      </c>
      <c r="W1372" s="300"/>
      <c r="X1372" s="300"/>
      <c r="Y1372" s="300"/>
      <c r="AS1372" s="264">
        <f t="shared" si="1719"/>
        <v>1.4259999999999999</v>
      </c>
      <c r="AT1372" s="266" t="str">
        <f t="shared" si="1720"/>
        <v>#2</v>
      </c>
    </row>
    <row r="1373" spans="1:46" ht="17.45" customHeight="1" thickBot="1" x14ac:dyDescent="0.3">
      <c r="A1373" s="257">
        <f t="shared" si="1674"/>
        <v>9</v>
      </c>
      <c r="B1373" s="257">
        <f t="shared" si="1675"/>
        <v>2021</v>
      </c>
      <c r="C1373" s="116">
        <f t="shared" si="1703"/>
        <v>44469</v>
      </c>
      <c r="D1373" s="126"/>
      <c r="E1373" s="129">
        <v>1.472</v>
      </c>
      <c r="F1373" s="130"/>
      <c r="G1373" s="128">
        <v>1.6</v>
      </c>
      <c r="H1373" s="127"/>
      <c r="I1373" s="126"/>
      <c r="J1373" s="129">
        <v>1.4390000000000001</v>
      </c>
      <c r="K1373" s="130"/>
      <c r="L1373" s="129">
        <v>1.577</v>
      </c>
      <c r="M1373" s="293">
        <f t="shared" ref="M1373:M1378" si="1748">IFERROR(AVERAGE(D1373:E1373),"")</f>
        <v>1.472</v>
      </c>
      <c r="N1373" s="293">
        <f t="shared" ref="N1373:N1378" si="1749">IFERROR(AVERAGE(F1373:H1373),"")</f>
        <v>1.6</v>
      </c>
      <c r="O1373" s="293">
        <f t="shared" ref="O1373:O1378" si="1750">IFERROR(AVERAGE(I1373:J1373),"")</f>
        <v>1.4390000000000001</v>
      </c>
      <c r="P1373" s="293">
        <f t="shared" ref="P1373:P1378" si="1751">IFERROR(AVERAGE(K1373:L1373),"")</f>
        <v>1.577</v>
      </c>
      <c r="R1373" s="265">
        <f t="shared" si="1746"/>
        <v>1.522</v>
      </c>
      <c r="S1373" s="266">
        <f t="shared" si="1747"/>
        <v>1</v>
      </c>
      <c r="T1373" s="266">
        <f t="shared" ref="T1373:T1378" si="1752">IF(S1373=0,0,S1373+T1372)</f>
        <v>2</v>
      </c>
      <c r="U1373" s="301" t="s">
        <v>35</v>
      </c>
      <c r="V1373" s="301" t="s">
        <v>1</v>
      </c>
      <c r="W1373" s="301" t="s">
        <v>2</v>
      </c>
      <c r="X1373" s="301" t="s">
        <v>9</v>
      </c>
      <c r="Y1373" s="301" t="s">
        <v>12</v>
      </c>
      <c r="AS1373" s="264">
        <f t="shared" si="1719"/>
        <v>1.6</v>
      </c>
      <c r="AT1373" s="266" t="str">
        <f t="shared" si="1720"/>
        <v>#2</v>
      </c>
    </row>
    <row r="1374" spans="1:46" ht="17.45" customHeight="1" x14ac:dyDescent="0.25">
      <c r="A1374" s="257">
        <f t="shared" si="1674"/>
        <v>10</v>
      </c>
      <c r="B1374" s="257">
        <f t="shared" si="1675"/>
        <v>2021</v>
      </c>
      <c r="C1374" s="115">
        <f t="shared" si="1703"/>
        <v>44470</v>
      </c>
      <c r="D1374" s="122">
        <v>1.9219999999999999</v>
      </c>
      <c r="E1374" s="124"/>
      <c r="F1374" s="125"/>
      <c r="G1374" s="123"/>
      <c r="H1374" s="121">
        <v>1.167</v>
      </c>
      <c r="I1374" s="122">
        <v>1.292</v>
      </c>
      <c r="J1374" s="124"/>
      <c r="K1374" s="125">
        <v>1.2909999999999999</v>
      </c>
      <c r="L1374" s="124"/>
      <c r="M1374" s="293">
        <f t="shared" si="1748"/>
        <v>1.9219999999999999</v>
      </c>
      <c r="N1374" s="293">
        <f t="shared" si="1749"/>
        <v>1.167</v>
      </c>
      <c r="O1374" s="293">
        <f t="shared" si="1750"/>
        <v>1.292</v>
      </c>
      <c r="P1374" s="293">
        <f t="shared" si="1751"/>
        <v>1.2909999999999999</v>
      </c>
      <c r="R1374" s="265">
        <f t="shared" si="1746"/>
        <v>1.4180000000000001</v>
      </c>
      <c r="S1374" s="266">
        <f t="shared" si="1747"/>
        <v>1</v>
      </c>
      <c r="T1374" s="266">
        <f t="shared" si="1752"/>
        <v>3</v>
      </c>
      <c r="U1374" s="302" t="s">
        <v>58</v>
      </c>
      <c r="V1374" s="303">
        <f>AVERAGE(D1344:E1373)</f>
        <v>1.3297600000000001</v>
      </c>
      <c r="W1374" s="303">
        <f>AVERAGE(F1344:H1373)</f>
        <v>1.1303714285714288</v>
      </c>
      <c r="X1374" s="303">
        <f>AVERAGE(I1344:J1373)</f>
        <v>0.97232666666666667</v>
      </c>
      <c r="Y1374" s="303">
        <f>AVERAGE(K1344:L1373)</f>
        <v>1.0182899999999999</v>
      </c>
      <c r="AS1374" s="264">
        <f t="shared" si="1719"/>
        <v>1.9219999999999999</v>
      </c>
      <c r="AT1374" s="266" t="str">
        <f t="shared" si="1720"/>
        <v>#1</v>
      </c>
    </row>
    <row r="1375" spans="1:46" ht="17.45" customHeight="1" x14ac:dyDescent="0.25">
      <c r="A1375" s="257">
        <f t="shared" si="1674"/>
        <v>10</v>
      </c>
      <c r="B1375" s="257">
        <f t="shared" si="1675"/>
        <v>2021</v>
      </c>
      <c r="C1375" s="435">
        <f t="shared" si="1703"/>
        <v>44471</v>
      </c>
      <c r="D1375" s="434"/>
      <c r="E1375" s="436">
        <v>1.18</v>
      </c>
      <c r="F1375" s="437"/>
      <c r="G1375" s="438">
        <v>1.0549999999999999</v>
      </c>
      <c r="H1375" s="439"/>
      <c r="I1375" s="434"/>
      <c r="J1375" s="436">
        <v>0.93679999999999997</v>
      </c>
      <c r="K1375" s="437"/>
      <c r="L1375" s="436">
        <v>1.077</v>
      </c>
      <c r="M1375" s="440">
        <f t="shared" si="1748"/>
        <v>1.18</v>
      </c>
      <c r="N1375" s="440">
        <f t="shared" si="1749"/>
        <v>1.0549999999999999</v>
      </c>
      <c r="O1375" s="440">
        <f t="shared" si="1750"/>
        <v>0.93679999999999997</v>
      </c>
      <c r="P1375" s="440">
        <f t="shared" si="1751"/>
        <v>1.077</v>
      </c>
      <c r="Q1375" s="442">
        <f t="shared" ref="Q1375:Q1376" si="1753">AVERAGE(M1375:P1375)</f>
        <v>1.0621999999999998</v>
      </c>
      <c r="R1375" s="442"/>
      <c r="S1375" s="443">
        <f>IF(Q1375&gt;=1,1,0)</f>
        <v>1</v>
      </c>
      <c r="T1375" s="443">
        <f t="shared" si="1752"/>
        <v>4</v>
      </c>
      <c r="U1375" s="302" t="s">
        <v>59</v>
      </c>
      <c r="V1375" s="303">
        <f>MAX(D1344:E1373)</f>
        <v>5.6890000000000001</v>
      </c>
      <c r="W1375" s="303">
        <f>MAX(F1344:H1373)</f>
        <v>2.5270000000000001</v>
      </c>
      <c r="X1375" s="303">
        <f>MAX(I1344:J1373)</f>
        <v>1.4830000000000001</v>
      </c>
      <c r="Y1375" s="303">
        <f>MAX(K1344:L1373)</f>
        <v>1.6639999999999999</v>
      </c>
      <c r="AS1375" s="264">
        <f t="shared" si="1719"/>
        <v>1.18</v>
      </c>
      <c r="AT1375" s="266" t="str">
        <f t="shared" si="1720"/>
        <v>#1</v>
      </c>
    </row>
    <row r="1376" spans="1:46" ht="17.45" customHeight="1" thickBot="1" x14ac:dyDescent="0.3">
      <c r="A1376" s="257">
        <f t="shared" si="1674"/>
        <v>10</v>
      </c>
      <c r="B1376" s="257">
        <f t="shared" si="1675"/>
        <v>2021</v>
      </c>
      <c r="C1376" s="48">
        <f t="shared" si="1703"/>
        <v>44472</v>
      </c>
      <c r="D1376" s="434">
        <v>0.86429999999999996</v>
      </c>
      <c r="E1376" s="436"/>
      <c r="F1376" s="437">
        <v>0.71379999999999999</v>
      </c>
      <c r="G1376" s="438"/>
      <c r="H1376" s="439">
        <v>0.73809999999999998</v>
      </c>
      <c r="I1376" s="434">
        <v>0.73919999999999997</v>
      </c>
      <c r="J1376" s="436"/>
      <c r="K1376" s="437">
        <v>0.84299999999999997</v>
      </c>
      <c r="L1376" s="436"/>
      <c r="M1376" s="440">
        <f t="shared" si="1748"/>
        <v>0.86429999999999996</v>
      </c>
      <c r="N1376" s="440">
        <f t="shared" si="1749"/>
        <v>0.72594999999999998</v>
      </c>
      <c r="O1376" s="440">
        <f t="shared" si="1750"/>
        <v>0.73919999999999997</v>
      </c>
      <c r="P1376" s="440">
        <f t="shared" si="1751"/>
        <v>0.84299999999999997</v>
      </c>
      <c r="Q1376" s="442">
        <f t="shared" si="1753"/>
        <v>0.7931125</v>
      </c>
      <c r="R1376" s="442"/>
      <c r="S1376" s="443">
        <f>IF(Q1376&gt;=1,1,0)</f>
        <v>0</v>
      </c>
      <c r="T1376" s="443">
        <f t="shared" si="1752"/>
        <v>0</v>
      </c>
      <c r="U1376" s="304" t="s">
        <v>126</v>
      </c>
      <c r="V1376" s="305">
        <f>COUNTIF(D1344:E1373,"&gt;=2.5")</f>
        <v>3</v>
      </c>
      <c r="W1376" s="305">
        <f>COUNTIF(F1344:H1373,"&gt;=2.5")</f>
        <v>1</v>
      </c>
      <c r="X1376" s="305">
        <f>COUNTIF(I1344:J1373,"&gt;=2.5")</f>
        <v>0</v>
      </c>
      <c r="Y1376" s="305">
        <f>COUNTIF(K1344:L1373,"&gt;=2.5")</f>
        <v>0</v>
      </c>
      <c r="AS1376" s="264">
        <f t="shared" si="1719"/>
        <v>0.86429999999999996</v>
      </c>
      <c r="AT1376" s="266" t="str">
        <f t="shared" si="1720"/>
        <v>#1</v>
      </c>
    </row>
    <row r="1377" spans="1:46" ht="17.45" customHeight="1" thickBot="1" x14ac:dyDescent="0.3">
      <c r="A1377" s="257">
        <f t="shared" si="1674"/>
        <v>10</v>
      </c>
      <c r="B1377" s="257">
        <f t="shared" si="1675"/>
        <v>2021</v>
      </c>
      <c r="C1377" s="8">
        <f t="shared" si="1703"/>
        <v>44473</v>
      </c>
      <c r="D1377" s="260"/>
      <c r="E1377" s="261">
        <v>1.266</v>
      </c>
      <c r="F1377" s="263"/>
      <c r="G1377" s="262">
        <v>1.4179999999999999</v>
      </c>
      <c r="H1377" s="285"/>
      <c r="I1377" s="260"/>
      <c r="J1377" s="261">
        <v>1.179</v>
      </c>
      <c r="K1377" s="263"/>
      <c r="L1377" s="261">
        <v>1.2350000000000001</v>
      </c>
      <c r="M1377" s="293">
        <f t="shared" si="1748"/>
        <v>1.266</v>
      </c>
      <c r="N1377" s="293">
        <f t="shared" si="1749"/>
        <v>1.4179999999999999</v>
      </c>
      <c r="O1377" s="293">
        <f t="shared" si="1750"/>
        <v>1.179</v>
      </c>
      <c r="P1377" s="293">
        <f t="shared" si="1751"/>
        <v>1.2350000000000001</v>
      </c>
      <c r="R1377" s="265">
        <f t="shared" ref="R1377:R1378" si="1754">AVERAGE(M1377:P1377)</f>
        <v>1.2745000000000002</v>
      </c>
      <c r="S1377" s="266">
        <f t="shared" ref="S1377:S1378" si="1755">IF(R1377&gt;=1,1,0)</f>
        <v>1</v>
      </c>
      <c r="T1377" s="266">
        <f t="shared" si="1752"/>
        <v>1</v>
      </c>
      <c r="Y1377" s="136">
        <f>AVERAGE(V1374:Y1374)</f>
        <v>1.1126870238095239</v>
      </c>
      <c r="AS1377" s="264">
        <f t="shared" si="1719"/>
        <v>1.4179999999999999</v>
      </c>
      <c r="AT1377" s="266" t="str">
        <f t="shared" si="1720"/>
        <v>#2</v>
      </c>
    </row>
    <row r="1378" spans="1:46" ht="17.45" customHeight="1" x14ac:dyDescent="0.25">
      <c r="A1378" s="257">
        <f t="shared" si="1674"/>
        <v>10</v>
      </c>
      <c r="B1378" s="257">
        <f t="shared" si="1675"/>
        <v>2021</v>
      </c>
      <c r="C1378" s="8">
        <f t="shared" si="1703"/>
        <v>44474</v>
      </c>
      <c r="D1378" s="260">
        <v>0.71730000000000005</v>
      </c>
      <c r="E1378" s="261"/>
      <c r="F1378" s="263">
        <v>0.48959999999999998</v>
      </c>
      <c r="G1378" s="262"/>
      <c r="H1378" s="285"/>
      <c r="I1378" s="260">
        <v>0.55379999999999996</v>
      </c>
      <c r="J1378" s="261"/>
      <c r="K1378" s="263">
        <v>0.57540000000000002</v>
      </c>
      <c r="L1378" s="261"/>
      <c r="M1378" s="293">
        <f t="shared" si="1748"/>
        <v>0.71730000000000005</v>
      </c>
      <c r="N1378" s="293">
        <f t="shared" si="1749"/>
        <v>0.48959999999999998</v>
      </c>
      <c r="O1378" s="293">
        <f t="shared" si="1750"/>
        <v>0.55379999999999996</v>
      </c>
      <c r="P1378" s="293">
        <f t="shared" si="1751"/>
        <v>0.57540000000000002</v>
      </c>
      <c r="R1378" s="265">
        <f t="shared" si="1754"/>
        <v>0.58402500000000002</v>
      </c>
      <c r="S1378" s="266">
        <f t="shared" si="1755"/>
        <v>0</v>
      </c>
      <c r="T1378" s="266">
        <f t="shared" si="1752"/>
        <v>0</v>
      </c>
      <c r="AS1378" s="264">
        <f t="shared" si="1719"/>
        <v>0.71730000000000005</v>
      </c>
      <c r="AT1378" s="266" t="str">
        <f t="shared" si="1720"/>
        <v>#1</v>
      </c>
    </row>
    <row r="1379" spans="1:46" ht="17.45" customHeight="1" x14ac:dyDescent="0.25">
      <c r="A1379" s="257">
        <f t="shared" si="1674"/>
        <v>10</v>
      </c>
      <c r="B1379" s="257">
        <f t="shared" si="1675"/>
        <v>2021</v>
      </c>
      <c r="C1379" s="8">
        <f t="shared" si="1703"/>
        <v>44475</v>
      </c>
      <c r="D1379" s="260"/>
      <c r="E1379" s="261">
        <v>0.84289999999999998</v>
      </c>
      <c r="F1379" s="263"/>
      <c r="G1379" s="262">
        <v>0.82869999999999999</v>
      </c>
      <c r="H1379" s="285"/>
      <c r="I1379" s="260"/>
      <c r="J1379" s="261">
        <v>0.81179999999999997</v>
      </c>
      <c r="K1379" s="263"/>
      <c r="L1379" s="261">
        <v>1.03</v>
      </c>
      <c r="M1379" s="293">
        <f t="shared" ref="M1379:M1384" si="1756">IFERROR(AVERAGE(D1379:E1379),"")</f>
        <v>0.84289999999999998</v>
      </c>
      <c r="N1379" s="293">
        <f t="shared" ref="N1379:N1384" si="1757">IFERROR(AVERAGE(F1379:H1379),"")</f>
        <v>0.82869999999999999</v>
      </c>
      <c r="O1379" s="293">
        <f t="shared" ref="O1379:O1384" si="1758">IFERROR(AVERAGE(I1379:J1379),"")</f>
        <v>0.81179999999999997</v>
      </c>
      <c r="P1379" s="293">
        <f t="shared" ref="P1379:P1384" si="1759">IFERROR(AVERAGE(K1379:L1379),"")</f>
        <v>1.03</v>
      </c>
      <c r="R1379" s="265">
        <f t="shared" ref="R1379:R1381" si="1760">AVERAGE(M1379:P1379)</f>
        <v>0.87834999999999996</v>
      </c>
      <c r="S1379" s="266">
        <f t="shared" ref="S1379:S1381" si="1761">IF(R1379&gt;=1,1,0)</f>
        <v>0</v>
      </c>
      <c r="T1379" s="266">
        <f t="shared" ref="T1379:T1384" si="1762">IF(S1379=0,0,S1379+T1378)</f>
        <v>0</v>
      </c>
      <c r="AS1379" s="264">
        <f t="shared" si="1719"/>
        <v>1.03</v>
      </c>
      <c r="AT1379" s="266" t="str">
        <f t="shared" si="1720"/>
        <v>#5</v>
      </c>
    </row>
    <row r="1380" spans="1:46" ht="17.45" customHeight="1" x14ac:dyDescent="0.25">
      <c r="A1380" s="257">
        <f t="shared" si="1674"/>
        <v>10</v>
      </c>
      <c r="B1380" s="257">
        <f t="shared" si="1675"/>
        <v>2021</v>
      </c>
      <c r="C1380" s="8">
        <f t="shared" si="1703"/>
        <v>44476</v>
      </c>
      <c r="D1380" s="260">
        <v>0.71279999999999999</v>
      </c>
      <c r="E1380" s="261"/>
      <c r="F1380" s="263"/>
      <c r="G1380" s="262"/>
      <c r="H1380" s="285">
        <v>0.73360000000000003</v>
      </c>
      <c r="I1380" s="260">
        <v>0.72570000000000001</v>
      </c>
      <c r="J1380" s="261"/>
      <c r="K1380" s="263">
        <v>0.7258</v>
      </c>
      <c r="L1380" s="261"/>
      <c r="M1380" s="293">
        <f t="shared" si="1756"/>
        <v>0.71279999999999999</v>
      </c>
      <c r="N1380" s="293">
        <f t="shared" si="1757"/>
        <v>0.73360000000000003</v>
      </c>
      <c r="O1380" s="293">
        <f t="shared" si="1758"/>
        <v>0.72570000000000001</v>
      </c>
      <c r="P1380" s="293">
        <f t="shared" si="1759"/>
        <v>0.7258</v>
      </c>
      <c r="R1380" s="265">
        <f t="shared" si="1760"/>
        <v>0.72447500000000009</v>
      </c>
      <c r="S1380" s="266">
        <f t="shared" si="1761"/>
        <v>0</v>
      </c>
      <c r="T1380" s="266">
        <f t="shared" si="1762"/>
        <v>0</v>
      </c>
      <c r="AS1380" s="264">
        <f t="shared" si="1719"/>
        <v>0.73360000000000003</v>
      </c>
      <c r="AT1380" s="266" t="str">
        <f t="shared" si="1720"/>
        <v>#2</v>
      </c>
    </row>
    <row r="1381" spans="1:46" ht="17.45" customHeight="1" x14ac:dyDescent="0.25">
      <c r="A1381" s="257">
        <f t="shared" si="1674"/>
        <v>10</v>
      </c>
      <c r="B1381" s="257">
        <f t="shared" si="1675"/>
        <v>2021</v>
      </c>
      <c r="C1381" s="8">
        <f t="shared" si="1703"/>
        <v>44477</v>
      </c>
      <c r="D1381" s="260"/>
      <c r="E1381" s="261">
        <v>4.3900000000000002E-2</v>
      </c>
      <c r="F1381" s="263"/>
      <c r="G1381" s="262">
        <v>4.1390000000000003E-2</v>
      </c>
      <c r="H1381" s="285"/>
      <c r="I1381" s="260"/>
      <c r="J1381" s="261">
        <v>3.8980000000000001E-2</v>
      </c>
      <c r="K1381" s="263"/>
      <c r="L1381" s="261">
        <v>5.3240000000000003E-2</v>
      </c>
      <c r="M1381" s="293">
        <f t="shared" si="1756"/>
        <v>4.3900000000000002E-2</v>
      </c>
      <c r="N1381" s="293">
        <f t="shared" si="1757"/>
        <v>4.1390000000000003E-2</v>
      </c>
      <c r="O1381" s="293">
        <f t="shared" si="1758"/>
        <v>3.8980000000000001E-2</v>
      </c>
      <c r="P1381" s="293">
        <f t="shared" si="1759"/>
        <v>5.3240000000000003E-2</v>
      </c>
      <c r="R1381" s="265">
        <f t="shared" si="1760"/>
        <v>4.43775E-2</v>
      </c>
      <c r="S1381" s="266">
        <f t="shared" si="1761"/>
        <v>0</v>
      </c>
      <c r="T1381" s="266">
        <f t="shared" si="1762"/>
        <v>0</v>
      </c>
      <c r="AS1381" s="264">
        <f t="shared" si="1719"/>
        <v>5.3240000000000003E-2</v>
      </c>
      <c r="AT1381" s="266" t="str">
        <f t="shared" si="1720"/>
        <v>#5</v>
      </c>
    </row>
    <row r="1382" spans="1:46" ht="17.45" customHeight="1" x14ac:dyDescent="0.25">
      <c r="A1382" s="257">
        <f t="shared" si="1674"/>
        <v>10</v>
      </c>
      <c r="B1382" s="257">
        <f t="shared" si="1675"/>
        <v>2021</v>
      </c>
      <c r="C1382" s="48">
        <f t="shared" si="1703"/>
        <v>44478</v>
      </c>
      <c r="D1382" s="434">
        <v>0.50060000000000004</v>
      </c>
      <c r="E1382" s="436"/>
      <c r="F1382" s="437">
        <v>0.51319999999999999</v>
      </c>
      <c r="G1382" s="438"/>
      <c r="H1382" s="439">
        <v>0.52210000000000001</v>
      </c>
      <c r="I1382" s="434">
        <v>0.51349999999999996</v>
      </c>
      <c r="J1382" s="436"/>
      <c r="K1382" s="437">
        <v>0.62290000000000001</v>
      </c>
      <c r="L1382" s="436"/>
      <c r="M1382" s="440">
        <f t="shared" si="1756"/>
        <v>0.50060000000000004</v>
      </c>
      <c r="N1382" s="440">
        <f t="shared" si="1757"/>
        <v>0.51764999999999994</v>
      </c>
      <c r="O1382" s="440">
        <f t="shared" si="1758"/>
        <v>0.51349999999999996</v>
      </c>
      <c r="P1382" s="440">
        <f t="shared" si="1759"/>
        <v>0.62290000000000001</v>
      </c>
      <c r="Q1382" s="442">
        <f t="shared" ref="Q1382:Q1383" si="1763">AVERAGE(M1382:P1382)</f>
        <v>0.53866250000000004</v>
      </c>
      <c r="R1382" s="442"/>
      <c r="S1382" s="443">
        <f>IF(Q1382&gt;=1,1,0)</f>
        <v>0</v>
      </c>
      <c r="T1382" s="443">
        <f t="shared" si="1762"/>
        <v>0</v>
      </c>
      <c r="AS1382" s="264">
        <f t="shared" si="1719"/>
        <v>0.62290000000000001</v>
      </c>
      <c r="AT1382" s="266" t="str">
        <f t="shared" si="1720"/>
        <v>#5</v>
      </c>
    </row>
    <row r="1383" spans="1:46" ht="17.45" customHeight="1" x14ac:dyDescent="0.25">
      <c r="A1383" s="257">
        <f t="shared" si="1674"/>
        <v>10</v>
      </c>
      <c r="B1383" s="257">
        <f t="shared" si="1675"/>
        <v>2021</v>
      </c>
      <c r="C1383" s="435">
        <f t="shared" si="1703"/>
        <v>44479</v>
      </c>
      <c r="D1383" s="434"/>
      <c r="E1383" s="436">
        <v>0.81799999999999995</v>
      </c>
      <c r="F1383" s="437"/>
      <c r="G1383" s="438">
        <v>0.69430000000000003</v>
      </c>
      <c r="H1383" s="439"/>
      <c r="I1383" s="434"/>
      <c r="J1383" s="436">
        <v>0.80530000000000002</v>
      </c>
      <c r="K1383" s="437"/>
      <c r="L1383" s="436">
        <v>0.77090000000000003</v>
      </c>
      <c r="M1383" s="440">
        <f t="shared" si="1756"/>
        <v>0.81799999999999995</v>
      </c>
      <c r="N1383" s="440">
        <f t="shared" si="1757"/>
        <v>0.69430000000000003</v>
      </c>
      <c r="O1383" s="440">
        <f t="shared" si="1758"/>
        <v>0.80530000000000002</v>
      </c>
      <c r="P1383" s="440">
        <f t="shared" si="1759"/>
        <v>0.77090000000000003</v>
      </c>
      <c r="Q1383" s="442">
        <f t="shared" si="1763"/>
        <v>0.77212500000000006</v>
      </c>
      <c r="R1383" s="442"/>
      <c r="S1383" s="443">
        <f>IF(Q1383&gt;=1,1,0)</f>
        <v>0</v>
      </c>
      <c r="T1383" s="443">
        <f t="shared" si="1762"/>
        <v>0</v>
      </c>
      <c r="AS1383" s="264">
        <f t="shared" si="1719"/>
        <v>0.81799999999999995</v>
      </c>
      <c r="AT1383" s="266" t="str">
        <f t="shared" si="1720"/>
        <v>#1</v>
      </c>
    </row>
    <row r="1384" spans="1:46" ht="17.45" customHeight="1" x14ac:dyDescent="0.25">
      <c r="A1384" s="257">
        <f t="shared" si="1674"/>
        <v>10</v>
      </c>
      <c r="B1384" s="257">
        <f t="shared" si="1675"/>
        <v>2021</v>
      </c>
      <c r="C1384" s="8">
        <f t="shared" si="1703"/>
        <v>44480</v>
      </c>
      <c r="D1384" s="117">
        <v>2.4089999999999998</v>
      </c>
      <c r="E1384" s="261"/>
      <c r="F1384" s="179">
        <v>2.742</v>
      </c>
      <c r="G1384" s="262"/>
      <c r="H1384" s="285"/>
      <c r="I1384" s="332">
        <v>2.8119999999999998</v>
      </c>
      <c r="J1384" s="261"/>
      <c r="K1384" s="363">
        <v>3.0009999999999999</v>
      </c>
      <c r="L1384" s="261"/>
      <c r="M1384" s="293">
        <f t="shared" si="1756"/>
        <v>2.4089999999999998</v>
      </c>
      <c r="N1384" s="293">
        <f t="shared" si="1757"/>
        <v>2.742</v>
      </c>
      <c r="O1384" s="293">
        <f t="shared" si="1758"/>
        <v>2.8119999999999998</v>
      </c>
      <c r="P1384" s="293">
        <f t="shared" si="1759"/>
        <v>3.0009999999999999</v>
      </c>
      <c r="R1384" s="265">
        <f t="shared" ref="R1384" si="1764">AVERAGE(M1384:P1384)</f>
        <v>2.7409999999999997</v>
      </c>
      <c r="S1384" s="266">
        <f t="shared" ref="S1384" si="1765">IF(R1384&gt;=1,1,0)</f>
        <v>1</v>
      </c>
      <c r="T1384" s="266">
        <f t="shared" si="1762"/>
        <v>1</v>
      </c>
      <c r="AS1384" s="264">
        <f t="shared" si="1719"/>
        <v>3.0009999999999999</v>
      </c>
      <c r="AT1384" s="266" t="str">
        <f t="shared" si="1720"/>
        <v>#5</v>
      </c>
    </row>
    <row r="1385" spans="1:46" ht="17.45" customHeight="1" x14ac:dyDescent="0.25">
      <c r="A1385" s="257">
        <f t="shared" si="1674"/>
        <v>10</v>
      </c>
      <c r="B1385" s="257">
        <f t="shared" si="1675"/>
        <v>2021</v>
      </c>
      <c r="C1385" s="8">
        <f t="shared" si="1703"/>
        <v>44481</v>
      </c>
      <c r="D1385" s="252"/>
      <c r="E1385" s="253">
        <v>0.92310000000000003</v>
      </c>
      <c r="F1385" s="255"/>
      <c r="G1385" s="254">
        <v>1.31</v>
      </c>
      <c r="H1385" s="114"/>
      <c r="I1385" s="252"/>
      <c r="J1385" s="253">
        <v>1.361</v>
      </c>
      <c r="K1385" s="255"/>
      <c r="L1385" s="253">
        <v>1.3939999999999999</v>
      </c>
      <c r="M1385" s="293">
        <f t="shared" ref="M1385" si="1766">IFERROR(AVERAGE(D1385:E1385),"")</f>
        <v>0.92310000000000003</v>
      </c>
      <c r="N1385" s="293">
        <f t="shared" ref="N1385" si="1767">IFERROR(AVERAGE(F1385:H1385),"")</f>
        <v>1.31</v>
      </c>
      <c r="O1385" s="293">
        <f t="shared" ref="O1385" si="1768">IFERROR(AVERAGE(I1385:J1385),"")</f>
        <v>1.361</v>
      </c>
      <c r="P1385" s="293">
        <f t="shared" ref="P1385" si="1769">IFERROR(AVERAGE(K1385:L1385),"")</f>
        <v>1.3939999999999999</v>
      </c>
      <c r="R1385" s="265">
        <f t="shared" ref="R1385" si="1770">AVERAGE(M1385:P1385)</f>
        <v>1.2470250000000001</v>
      </c>
      <c r="S1385" s="266">
        <f t="shared" ref="S1385" si="1771">IF(R1385&gt;=1,1,0)</f>
        <v>1</v>
      </c>
      <c r="T1385" s="266">
        <f t="shared" ref="T1385" si="1772">IF(S1385=0,0,S1385+T1384)</f>
        <v>2</v>
      </c>
      <c r="AS1385" s="264">
        <f t="shared" si="1719"/>
        <v>1.3939999999999999</v>
      </c>
      <c r="AT1385" s="266" t="str">
        <f t="shared" si="1720"/>
        <v>#5</v>
      </c>
    </row>
    <row r="1386" spans="1:46" ht="17.45" customHeight="1" x14ac:dyDescent="0.25">
      <c r="A1386" s="257">
        <f t="shared" si="1674"/>
        <v>10</v>
      </c>
      <c r="B1386" s="257">
        <f t="shared" si="1675"/>
        <v>2021</v>
      </c>
      <c r="C1386" s="8">
        <f t="shared" si="1703"/>
        <v>44482</v>
      </c>
      <c r="D1386" s="260">
        <v>1.01</v>
      </c>
      <c r="E1386" s="261"/>
      <c r="F1386" s="263"/>
      <c r="G1386" s="262"/>
      <c r="H1386" s="285">
        <v>1.075</v>
      </c>
      <c r="I1386" s="260">
        <v>1.212</v>
      </c>
      <c r="J1386" s="261"/>
      <c r="K1386" s="263">
        <v>1.1619999999999999</v>
      </c>
      <c r="L1386" s="261"/>
      <c r="M1386" s="293">
        <f t="shared" ref="M1386:M1391" si="1773">IFERROR(AVERAGE(D1386:E1386),"")</f>
        <v>1.01</v>
      </c>
      <c r="N1386" s="293">
        <f t="shared" ref="N1386:N1391" si="1774">IFERROR(AVERAGE(F1386:H1386),"")</f>
        <v>1.075</v>
      </c>
      <c r="O1386" s="293">
        <f t="shared" ref="O1386:O1391" si="1775">IFERROR(AVERAGE(I1386:J1386),"")</f>
        <v>1.212</v>
      </c>
      <c r="P1386" s="293">
        <f t="shared" ref="P1386:P1391" si="1776">IFERROR(AVERAGE(K1386:L1386),"")</f>
        <v>1.1619999999999999</v>
      </c>
      <c r="R1386" s="265">
        <f t="shared" ref="R1386:R1388" si="1777">AVERAGE(M1386:P1386)</f>
        <v>1.1147499999999999</v>
      </c>
      <c r="S1386" s="266">
        <f t="shared" ref="S1386:S1388" si="1778">IF(R1386&gt;=1,1,0)</f>
        <v>1</v>
      </c>
      <c r="T1386" s="266">
        <f t="shared" ref="T1386:T1391" si="1779">IF(S1386=0,0,S1386+T1385)</f>
        <v>3</v>
      </c>
      <c r="AS1386" s="264">
        <f t="shared" si="1719"/>
        <v>1.212</v>
      </c>
      <c r="AT1386" s="266" t="str">
        <f t="shared" si="1720"/>
        <v>#4</v>
      </c>
    </row>
    <row r="1387" spans="1:46" ht="17.45" customHeight="1" x14ac:dyDescent="0.25">
      <c r="A1387" s="257">
        <f t="shared" si="1674"/>
        <v>10</v>
      </c>
      <c r="B1387" s="257">
        <f t="shared" si="1675"/>
        <v>2021</v>
      </c>
      <c r="C1387" s="8">
        <f t="shared" si="1703"/>
        <v>44483</v>
      </c>
      <c r="D1387" s="260"/>
      <c r="E1387" s="261">
        <v>1.3129999999999999</v>
      </c>
      <c r="F1387" s="263"/>
      <c r="G1387" s="262">
        <v>1.18</v>
      </c>
      <c r="H1387" s="285"/>
      <c r="I1387" s="260"/>
      <c r="J1387" s="261">
        <v>1.3089999999999999</v>
      </c>
      <c r="K1387" s="263"/>
      <c r="L1387" s="261">
        <v>1.226</v>
      </c>
      <c r="M1387" s="293">
        <f t="shared" si="1773"/>
        <v>1.3129999999999999</v>
      </c>
      <c r="N1387" s="293">
        <f t="shared" si="1774"/>
        <v>1.18</v>
      </c>
      <c r="O1387" s="293">
        <f t="shared" si="1775"/>
        <v>1.3089999999999999</v>
      </c>
      <c r="P1387" s="293">
        <f t="shared" si="1776"/>
        <v>1.226</v>
      </c>
      <c r="R1387" s="265">
        <f t="shared" si="1777"/>
        <v>1.2569999999999999</v>
      </c>
      <c r="S1387" s="266">
        <f t="shared" si="1778"/>
        <v>1</v>
      </c>
      <c r="T1387" s="266">
        <f t="shared" si="1779"/>
        <v>4</v>
      </c>
      <c r="AS1387" s="264">
        <f t="shared" si="1719"/>
        <v>1.3129999999999999</v>
      </c>
      <c r="AT1387" s="266" t="str">
        <f t="shared" si="1720"/>
        <v>#1</v>
      </c>
    </row>
    <row r="1388" spans="1:46" ht="17.45" customHeight="1" x14ac:dyDescent="0.25">
      <c r="A1388" s="257">
        <f t="shared" si="1674"/>
        <v>10</v>
      </c>
      <c r="B1388" s="257">
        <f t="shared" si="1675"/>
        <v>2021</v>
      </c>
      <c r="C1388" s="48">
        <f t="shared" si="1703"/>
        <v>44484</v>
      </c>
      <c r="D1388" s="275">
        <v>1.625</v>
      </c>
      <c r="E1388" s="276"/>
      <c r="F1388" s="278">
        <v>1.343</v>
      </c>
      <c r="G1388" s="277"/>
      <c r="H1388" s="286">
        <v>1.425</v>
      </c>
      <c r="I1388" s="275">
        <v>1.444</v>
      </c>
      <c r="J1388" s="276"/>
      <c r="K1388" s="278">
        <v>1.498</v>
      </c>
      <c r="L1388" s="276"/>
      <c r="M1388" s="293">
        <f t="shared" si="1773"/>
        <v>1.625</v>
      </c>
      <c r="N1388" s="293">
        <f t="shared" si="1774"/>
        <v>1.3839999999999999</v>
      </c>
      <c r="O1388" s="293">
        <f t="shared" si="1775"/>
        <v>1.444</v>
      </c>
      <c r="P1388" s="293">
        <f t="shared" si="1776"/>
        <v>1.498</v>
      </c>
      <c r="R1388" s="265">
        <f t="shared" si="1777"/>
        <v>1.4877499999999999</v>
      </c>
      <c r="S1388" s="266">
        <f t="shared" si="1778"/>
        <v>1</v>
      </c>
      <c r="T1388" s="266">
        <f t="shared" si="1779"/>
        <v>5</v>
      </c>
      <c r="AS1388" s="264">
        <f t="shared" si="1719"/>
        <v>1.625</v>
      </c>
      <c r="AT1388" s="266" t="str">
        <f t="shared" si="1720"/>
        <v>#1</v>
      </c>
    </row>
    <row r="1389" spans="1:46" ht="17.45" customHeight="1" x14ac:dyDescent="0.25">
      <c r="A1389" s="257">
        <f t="shared" si="1674"/>
        <v>10</v>
      </c>
      <c r="B1389" s="257">
        <f t="shared" si="1675"/>
        <v>2021</v>
      </c>
      <c r="C1389" s="435">
        <f t="shared" si="1703"/>
        <v>44485</v>
      </c>
      <c r="D1389" s="434"/>
      <c r="E1389" s="436">
        <v>1.161</v>
      </c>
      <c r="F1389" s="437"/>
      <c r="G1389" s="438">
        <v>1.1839999999999999</v>
      </c>
      <c r="H1389" s="439"/>
      <c r="I1389" s="434"/>
      <c r="J1389" s="436">
        <v>0.96630000000000005</v>
      </c>
      <c r="K1389" s="437"/>
      <c r="L1389" s="436">
        <v>1.1299999999999999</v>
      </c>
      <c r="M1389" s="440">
        <f t="shared" si="1773"/>
        <v>1.161</v>
      </c>
      <c r="N1389" s="440">
        <f t="shared" si="1774"/>
        <v>1.1839999999999999</v>
      </c>
      <c r="O1389" s="440">
        <f t="shared" si="1775"/>
        <v>0.96630000000000005</v>
      </c>
      <c r="P1389" s="440">
        <f t="shared" si="1776"/>
        <v>1.1299999999999999</v>
      </c>
      <c r="Q1389" s="442">
        <f t="shared" ref="Q1389:Q1390" si="1780">AVERAGE(M1389:P1389)</f>
        <v>1.110325</v>
      </c>
      <c r="R1389" s="442"/>
      <c r="S1389" s="443">
        <f>IF(Q1389&gt;=1,1,0)</f>
        <v>1</v>
      </c>
      <c r="T1389" s="443">
        <f t="shared" si="1779"/>
        <v>6</v>
      </c>
      <c r="AS1389" s="264">
        <f t="shared" si="1719"/>
        <v>1.1839999999999999</v>
      </c>
      <c r="AT1389" s="266" t="str">
        <f t="shared" si="1720"/>
        <v>#2</v>
      </c>
    </row>
    <row r="1390" spans="1:46" ht="17.45" customHeight="1" x14ac:dyDescent="0.25">
      <c r="A1390" s="257">
        <f t="shared" si="1674"/>
        <v>10</v>
      </c>
      <c r="B1390" s="257">
        <f t="shared" si="1675"/>
        <v>2021</v>
      </c>
      <c r="C1390" s="435">
        <f t="shared" si="1703"/>
        <v>44486</v>
      </c>
      <c r="D1390" s="434">
        <v>0.90349999999999997</v>
      </c>
      <c r="E1390" s="436"/>
      <c r="F1390" s="437">
        <v>0.84650000000000003</v>
      </c>
      <c r="G1390" s="438"/>
      <c r="H1390" s="439"/>
      <c r="I1390" s="434">
        <v>0.80430000000000001</v>
      </c>
      <c r="J1390" s="436"/>
      <c r="K1390" s="437">
        <v>0.93620000000000003</v>
      </c>
      <c r="L1390" s="436"/>
      <c r="M1390" s="440">
        <f t="shared" si="1773"/>
        <v>0.90349999999999997</v>
      </c>
      <c r="N1390" s="440">
        <f t="shared" si="1774"/>
        <v>0.84650000000000003</v>
      </c>
      <c r="O1390" s="440">
        <f t="shared" si="1775"/>
        <v>0.80430000000000001</v>
      </c>
      <c r="P1390" s="440">
        <f t="shared" si="1776"/>
        <v>0.93620000000000003</v>
      </c>
      <c r="Q1390" s="442">
        <f t="shared" si="1780"/>
        <v>0.87262499999999998</v>
      </c>
      <c r="R1390" s="442"/>
      <c r="S1390" s="443">
        <f>IF(Q1390&gt;=1,1,0)</f>
        <v>0</v>
      </c>
      <c r="T1390" s="443">
        <f t="shared" si="1779"/>
        <v>0</v>
      </c>
      <c r="AS1390" s="264">
        <f t="shared" si="1719"/>
        <v>0.93620000000000003</v>
      </c>
      <c r="AT1390" s="266" t="str">
        <f t="shared" si="1720"/>
        <v>#5</v>
      </c>
    </row>
    <row r="1391" spans="1:46" ht="17.45" customHeight="1" x14ac:dyDescent="0.25">
      <c r="A1391" s="257">
        <f t="shared" si="1674"/>
        <v>10</v>
      </c>
      <c r="B1391" s="257">
        <f t="shared" si="1675"/>
        <v>2021</v>
      </c>
      <c r="C1391" s="8">
        <f t="shared" si="1703"/>
        <v>44487</v>
      </c>
      <c r="D1391" s="260"/>
      <c r="E1391" s="261">
        <v>0.49769999999999998</v>
      </c>
      <c r="F1391" s="263"/>
      <c r="G1391" s="262">
        <v>0.46439999999999998</v>
      </c>
      <c r="H1391" s="285"/>
      <c r="I1391" s="260"/>
      <c r="J1391" s="261">
        <v>0.56120000000000003</v>
      </c>
      <c r="K1391" s="263"/>
      <c r="L1391" s="261">
        <v>0.5514</v>
      </c>
      <c r="M1391" s="293">
        <f t="shared" si="1773"/>
        <v>0.49769999999999998</v>
      </c>
      <c r="N1391" s="293">
        <f t="shared" si="1774"/>
        <v>0.46439999999999998</v>
      </c>
      <c r="O1391" s="293">
        <f t="shared" si="1775"/>
        <v>0.56120000000000003</v>
      </c>
      <c r="P1391" s="293">
        <f t="shared" si="1776"/>
        <v>0.5514</v>
      </c>
      <c r="R1391" s="265">
        <f t="shared" ref="R1391" si="1781">AVERAGE(M1391:P1391)</f>
        <v>0.518675</v>
      </c>
      <c r="S1391" s="266">
        <f t="shared" ref="S1391" si="1782">IF(R1391&gt;=1,1,0)</f>
        <v>0</v>
      </c>
      <c r="T1391" s="266">
        <f t="shared" si="1779"/>
        <v>0</v>
      </c>
      <c r="AS1391" s="264">
        <f t="shared" si="1719"/>
        <v>0.56120000000000003</v>
      </c>
      <c r="AT1391" s="266" t="str">
        <f t="shared" si="1720"/>
        <v>#4</v>
      </c>
    </row>
    <row r="1392" spans="1:46" ht="17.45" customHeight="1" x14ac:dyDescent="0.25">
      <c r="A1392" s="257">
        <f t="shared" si="1674"/>
        <v>10</v>
      </c>
      <c r="B1392" s="257">
        <f t="shared" si="1675"/>
        <v>2021</v>
      </c>
      <c r="C1392" s="8">
        <f t="shared" si="1703"/>
        <v>44488</v>
      </c>
      <c r="D1392" s="260">
        <v>0.73429999999999995</v>
      </c>
      <c r="E1392" s="261"/>
      <c r="F1392" s="263"/>
      <c r="G1392" s="262"/>
      <c r="H1392" s="285">
        <v>0.74890000000000001</v>
      </c>
      <c r="I1392" s="260">
        <v>0.92130000000000001</v>
      </c>
      <c r="J1392" s="261"/>
      <c r="K1392" s="263">
        <v>0.71889999999999998</v>
      </c>
      <c r="L1392" s="261"/>
      <c r="M1392" s="293">
        <f t="shared" ref="M1392" si="1783">IFERROR(AVERAGE(D1392:E1392),"")</f>
        <v>0.73429999999999995</v>
      </c>
      <c r="N1392" s="293">
        <f t="shared" ref="N1392" si="1784">IFERROR(AVERAGE(F1392:H1392),"")</f>
        <v>0.74890000000000001</v>
      </c>
      <c r="O1392" s="293">
        <f t="shared" ref="O1392" si="1785">IFERROR(AVERAGE(I1392:J1392),"")</f>
        <v>0.92130000000000001</v>
      </c>
      <c r="P1392" s="293">
        <f t="shared" ref="P1392" si="1786">IFERROR(AVERAGE(K1392:L1392),"")</f>
        <v>0.71889999999999998</v>
      </c>
      <c r="R1392" s="265">
        <f t="shared" ref="R1392" si="1787">AVERAGE(M1392:P1392)</f>
        <v>0.78085000000000004</v>
      </c>
      <c r="S1392" s="266">
        <f t="shared" ref="S1392" si="1788">IF(R1392&gt;=1,1,0)</f>
        <v>0</v>
      </c>
      <c r="T1392" s="266">
        <f t="shared" ref="T1392" si="1789">IF(S1392=0,0,S1392+T1391)</f>
        <v>0</v>
      </c>
      <c r="AS1392" s="264">
        <f t="shared" si="1719"/>
        <v>0.92130000000000001</v>
      </c>
      <c r="AT1392" s="266" t="str">
        <f t="shared" si="1720"/>
        <v>#4</v>
      </c>
    </row>
    <row r="1393" spans="1:46" ht="17.45" customHeight="1" x14ac:dyDescent="0.25">
      <c r="A1393" s="257">
        <f t="shared" si="1674"/>
        <v>10</v>
      </c>
      <c r="B1393" s="257">
        <f t="shared" si="1675"/>
        <v>2021</v>
      </c>
      <c r="C1393" s="8">
        <f t="shared" si="1703"/>
        <v>44489</v>
      </c>
      <c r="D1393" s="260"/>
      <c r="E1393" s="261">
        <v>0.91139999999999999</v>
      </c>
      <c r="F1393" s="263"/>
      <c r="G1393" s="262">
        <v>0.88190000000000002</v>
      </c>
      <c r="H1393" s="285"/>
      <c r="I1393" s="260"/>
      <c r="J1393" s="261">
        <v>0.92769999999999997</v>
      </c>
      <c r="K1393" s="263"/>
      <c r="L1393" s="261">
        <v>0.97860000000000003</v>
      </c>
      <c r="M1393" s="293">
        <f t="shared" ref="M1393:M1398" si="1790">IFERROR(AVERAGE(D1393:E1393),"")</f>
        <v>0.91139999999999999</v>
      </c>
      <c r="N1393" s="293">
        <f t="shared" ref="N1393:N1398" si="1791">IFERROR(AVERAGE(F1393:H1393),"")</f>
        <v>0.88190000000000002</v>
      </c>
      <c r="O1393" s="293">
        <f t="shared" ref="O1393:O1398" si="1792">IFERROR(AVERAGE(I1393:J1393),"")</f>
        <v>0.92769999999999997</v>
      </c>
      <c r="P1393" s="293">
        <f t="shared" ref="P1393:P1398" si="1793">IFERROR(AVERAGE(K1393:L1393),"")</f>
        <v>0.97860000000000003</v>
      </c>
      <c r="R1393" s="265">
        <f t="shared" ref="R1393:R1395" si="1794">AVERAGE(M1393:P1393)</f>
        <v>0.92490000000000006</v>
      </c>
      <c r="S1393" s="266">
        <f t="shared" ref="S1393:S1395" si="1795">IF(R1393&gt;=1,1,0)</f>
        <v>0</v>
      </c>
      <c r="T1393" s="266">
        <f t="shared" ref="T1393:T1398" si="1796">IF(S1393=0,0,S1393+T1392)</f>
        <v>0</v>
      </c>
      <c r="AS1393" s="264">
        <f t="shared" si="1719"/>
        <v>0.97860000000000003</v>
      </c>
      <c r="AT1393" s="266" t="str">
        <f t="shared" si="1720"/>
        <v>#5</v>
      </c>
    </row>
    <row r="1394" spans="1:46" ht="17.45" customHeight="1" x14ac:dyDescent="0.25">
      <c r="A1394" s="257">
        <f t="shared" si="1674"/>
        <v>10</v>
      </c>
      <c r="B1394" s="257">
        <f t="shared" si="1675"/>
        <v>2021</v>
      </c>
      <c r="C1394" s="48">
        <f t="shared" si="1703"/>
        <v>44490</v>
      </c>
      <c r="D1394" s="275">
        <v>1.2230000000000001</v>
      </c>
      <c r="E1394" s="276"/>
      <c r="F1394" s="278">
        <v>1.496</v>
      </c>
      <c r="G1394" s="277"/>
      <c r="H1394" s="286">
        <v>1.4039999999999999</v>
      </c>
      <c r="I1394" s="275">
        <v>1.3939999999999999</v>
      </c>
      <c r="J1394" s="276"/>
      <c r="K1394" s="278">
        <v>1.3069999999999999</v>
      </c>
      <c r="L1394" s="276"/>
      <c r="M1394" s="293">
        <f t="shared" si="1790"/>
        <v>1.2230000000000001</v>
      </c>
      <c r="N1394" s="293">
        <f t="shared" si="1791"/>
        <v>1.45</v>
      </c>
      <c r="O1394" s="293">
        <f t="shared" si="1792"/>
        <v>1.3939999999999999</v>
      </c>
      <c r="P1394" s="293">
        <f t="shared" si="1793"/>
        <v>1.3069999999999999</v>
      </c>
      <c r="R1394" s="265">
        <f t="shared" si="1794"/>
        <v>1.3435000000000001</v>
      </c>
      <c r="S1394" s="266">
        <f t="shared" si="1795"/>
        <v>1</v>
      </c>
      <c r="T1394" s="266">
        <f t="shared" si="1796"/>
        <v>1</v>
      </c>
      <c r="AS1394" s="264">
        <f t="shared" si="1719"/>
        <v>1.45</v>
      </c>
      <c r="AT1394" s="266" t="str">
        <f t="shared" si="1720"/>
        <v>#2</v>
      </c>
    </row>
    <row r="1395" spans="1:46" ht="17.45" customHeight="1" x14ac:dyDescent="0.25">
      <c r="A1395" s="257">
        <f t="shared" si="1674"/>
        <v>10</v>
      </c>
      <c r="B1395" s="257">
        <f t="shared" si="1675"/>
        <v>2021</v>
      </c>
      <c r="C1395" s="8">
        <f t="shared" si="1703"/>
        <v>44491</v>
      </c>
      <c r="D1395" s="260"/>
      <c r="E1395" s="261">
        <v>0.92820000000000003</v>
      </c>
      <c r="F1395" s="263"/>
      <c r="G1395" s="262">
        <v>1.091</v>
      </c>
      <c r="H1395" s="285"/>
      <c r="I1395" s="260"/>
      <c r="J1395" s="261">
        <v>0.87319999999999998</v>
      </c>
      <c r="K1395" s="263"/>
      <c r="L1395" s="261">
        <v>0.94489999999999996</v>
      </c>
      <c r="M1395" s="293">
        <f t="shared" si="1790"/>
        <v>0.92820000000000003</v>
      </c>
      <c r="N1395" s="293">
        <f t="shared" si="1791"/>
        <v>1.091</v>
      </c>
      <c r="O1395" s="293">
        <f t="shared" si="1792"/>
        <v>0.87319999999999998</v>
      </c>
      <c r="P1395" s="293">
        <f t="shared" si="1793"/>
        <v>0.94489999999999996</v>
      </c>
      <c r="R1395" s="265">
        <f t="shared" si="1794"/>
        <v>0.95932500000000009</v>
      </c>
      <c r="S1395" s="266">
        <f t="shared" si="1795"/>
        <v>0</v>
      </c>
      <c r="T1395" s="266">
        <f t="shared" si="1796"/>
        <v>0</v>
      </c>
      <c r="AS1395" s="264">
        <f t="shared" si="1719"/>
        <v>1.091</v>
      </c>
      <c r="AT1395" s="266" t="str">
        <f t="shared" si="1720"/>
        <v>#2</v>
      </c>
    </row>
    <row r="1396" spans="1:46" ht="17.45" customHeight="1" x14ac:dyDescent="0.25">
      <c r="A1396" s="298">
        <f t="shared" si="1674"/>
        <v>10</v>
      </c>
      <c r="B1396" s="298">
        <f t="shared" si="1675"/>
        <v>2021</v>
      </c>
      <c r="C1396" s="435">
        <f t="shared" si="1703"/>
        <v>44492</v>
      </c>
      <c r="D1396" s="434">
        <v>0.54110000000000003</v>
      </c>
      <c r="E1396" s="436"/>
      <c r="F1396" s="437">
        <v>0.439</v>
      </c>
      <c r="G1396" s="438"/>
      <c r="H1396" s="439"/>
      <c r="I1396" s="434">
        <v>0.4652</v>
      </c>
      <c r="J1396" s="436"/>
      <c r="K1396" s="437">
        <v>0.51639999999999997</v>
      </c>
      <c r="L1396" s="436"/>
      <c r="M1396" s="440">
        <f t="shared" si="1790"/>
        <v>0.54110000000000003</v>
      </c>
      <c r="N1396" s="440">
        <f t="shared" si="1791"/>
        <v>0.439</v>
      </c>
      <c r="O1396" s="440">
        <f t="shared" si="1792"/>
        <v>0.4652</v>
      </c>
      <c r="P1396" s="440">
        <f t="shared" si="1793"/>
        <v>0.51639999999999997</v>
      </c>
      <c r="Q1396" s="442">
        <f t="shared" ref="Q1396:Q1397" si="1797">AVERAGE(M1396:P1396)</f>
        <v>0.490425</v>
      </c>
      <c r="R1396" s="442"/>
      <c r="S1396" s="443">
        <f>IF(Q1396&gt;=1,1,0)</f>
        <v>0</v>
      </c>
      <c r="T1396" s="443">
        <f t="shared" si="1796"/>
        <v>0</v>
      </c>
      <c r="AS1396" s="264">
        <f t="shared" si="1719"/>
        <v>0.54110000000000003</v>
      </c>
      <c r="AT1396" s="266" t="str">
        <f t="shared" si="1720"/>
        <v>#1</v>
      </c>
    </row>
    <row r="1397" spans="1:46" ht="17.45" customHeight="1" x14ac:dyDescent="0.25">
      <c r="A1397" s="298">
        <f t="shared" si="1674"/>
        <v>10</v>
      </c>
      <c r="B1397" s="298">
        <f t="shared" si="1675"/>
        <v>2021</v>
      </c>
      <c r="C1397" s="435">
        <f t="shared" si="1703"/>
        <v>44493</v>
      </c>
      <c r="D1397" s="434"/>
      <c r="E1397" s="436">
        <v>0.48180000000000001</v>
      </c>
      <c r="F1397" s="437"/>
      <c r="G1397" s="438">
        <v>0.42459999999999998</v>
      </c>
      <c r="H1397" s="439"/>
      <c r="I1397" s="434"/>
      <c r="J1397" s="436">
        <v>0.38800000000000001</v>
      </c>
      <c r="K1397" s="437"/>
      <c r="L1397" s="436">
        <v>0.48120000000000002</v>
      </c>
      <c r="M1397" s="440">
        <f t="shared" si="1790"/>
        <v>0.48180000000000001</v>
      </c>
      <c r="N1397" s="440">
        <f t="shared" si="1791"/>
        <v>0.42459999999999998</v>
      </c>
      <c r="O1397" s="440">
        <f t="shared" si="1792"/>
        <v>0.38800000000000001</v>
      </c>
      <c r="P1397" s="440">
        <f t="shared" si="1793"/>
        <v>0.48120000000000002</v>
      </c>
      <c r="Q1397" s="442">
        <f t="shared" si="1797"/>
        <v>0.44390000000000002</v>
      </c>
      <c r="R1397" s="442"/>
      <c r="S1397" s="443">
        <f>IF(Q1397&gt;=1,1,0)</f>
        <v>0</v>
      </c>
      <c r="T1397" s="443">
        <f t="shared" si="1796"/>
        <v>0</v>
      </c>
      <c r="AS1397" s="264">
        <f t="shared" si="1719"/>
        <v>0.48180000000000001</v>
      </c>
      <c r="AT1397" s="266" t="str">
        <f t="shared" si="1720"/>
        <v>#1</v>
      </c>
    </row>
    <row r="1398" spans="1:46" ht="17.45" customHeight="1" x14ac:dyDescent="0.25">
      <c r="A1398" s="257">
        <f t="shared" si="1674"/>
        <v>10</v>
      </c>
      <c r="B1398" s="257">
        <f t="shared" si="1675"/>
        <v>2021</v>
      </c>
      <c r="C1398" s="8">
        <f t="shared" si="1703"/>
        <v>44494</v>
      </c>
      <c r="D1398" s="260">
        <v>0.63790000000000002</v>
      </c>
      <c r="E1398" s="261"/>
      <c r="F1398" s="263"/>
      <c r="G1398" s="262"/>
      <c r="H1398" s="285">
        <v>0.43640000000000001</v>
      </c>
      <c r="I1398" s="260">
        <v>0.36659999999999998</v>
      </c>
      <c r="J1398" s="261"/>
      <c r="K1398" s="263">
        <v>0.61070000000000002</v>
      </c>
      <c r="L1398" s="261"/>
      <c r="M1398" s="293">
        <f t="shared" si="1790"/>
        <v>0.63790000000000002</v>
      </c>
      <c r="N1398" s="293">
        <f t="shared" si="1791"/>
        <v>0.43640000000000001</v>
      </c>
      <c r="O1398" s="293">
        <f t="shared" si="1792"/>
        <v>0.36659999999999998</v>
      </c>
      <c r="P1398" s="293">
        <f t="shared" si="1793"/>
        <v>0.61070000000000002</v>
      </c>
      <c r="R1398" s="265">
        <f t="shared" ref="R1398" si="1798">AVERAGE(M1398:P1398)</f>
        <v>0.51290000000000002</v>
      </c>
      <c r="S1398" s="266">
        <f t="shared" ref="S1398" si="1799">IF(R1398&gt;=1,1,0)</f>
        <v>0</v>
      </c>
      <c r="T1398" s="266">
        <f t="shared" si="1796"/>
        <v>0</v>
      </c>
      <c r="AS1398" s="264">
        <f t="shared" si="1719"/>
        <v>0.63790000000000002</v>
      </c>
      <c r="AT1398" s="266" t="str">
        <f t="shared" si="1720"/>
        <v>#1</v>
      </c>
    </row>
    <row r="1399" spans="1:46" ht="17.45" customHeight="1" x14ac:dyDescent="0.25">
      <c r="A1399" s="257">
        <f t="shared" si="1674"/>
        <v>10</v>
      </c>
      <c r="B1399" s="257">
        <f t="shared" si="1675"/>
        <v>2021</v>
      </c>
      <c r="C1399" s="8">
        <f t="shared" si="1703"/>
        <v>44495</v>
      </c>
      <c r="D1399" s="260"/>
      <c r="E1399" s="261">
        <v>0.63019999999999998</v>
      </c>
      <c r="F1399" s="263"/>
      <c r="G1399" s="262">
        <v>0.81469999999999998</v>
      </c>
      <c r="H1399" s="285"/>
      <c r="I1399" s="260"/>
      <c r="J1399" s="261">
        <v>0.65110000000000001</v>
      </c>
      <c r="K1399" s="263"/>
      <c r="L1399" s="261">
        <v>0.64090000000000003</v>
      </c>
      <c r="M1399" s="293">
        <f t="shared" ref="M1399:M1405" si="1800">IFERROR(AVERAGE(D1399:E1399),"")</f>
        <v>0.63019999999999998</v>
      </c>
      <c r="N1399" s="293">
        <f t="shared" ref="N1399:N1405" si="1801">IFERROR(AVERAGE(F1399:H1399),"")</f>
        <v>0.81469999999999998</v>
      </c>
      <c r="O1399" s="293">
        <f t="shared" ref="O1399:O1405" si="1802">IFERROR(AVERAGE(I1399:J1399),"")</f>
        <v>0.65110000000000001</v>
      </c>
      <c r="P1399" s="293">
        <f t="shared" ref="P1399:P1405" si="1803">IFERROR(AVERAGE(K1399:L1399),"")</f>
        <v>0.64090000000000003</v>
      </c>
      <c r="R1399" s="265">
        <f t="shared" ref="R1399:R1402" si="1804">AVERAGE(M1399:P1399)</f>
        <v>0.68422500000000008</v>
      </c>
      <c r="S1399" s="266">
        <f t="shared" ref="S1399:S1402" si="1805">IF(R1399&gt;=1,1,0)</f>
        <v>0</v>
      </c>
      <c r="T1399" s="266">
        <f t="shared" ref="T1399:T1405" si="1806">IF(S1399=0,0,S1399+T1398)</f>
        <v>0</v>
      </c>
      <c r="AS1399" s="264">
        <f t="shared" si="1719"/>
        <v>0.81469999999999998</v>
      </c>
      <c r="AT1399" s="266" t="str">
        <f t="shared" si="1720"/>
        <v>#2</v>
      </c>
    </row>
    <row r="1400" spans="1:46" ht="17.45" customHeight="1" x14ac:dyDescent="0.25">
      <c r="A1400" s="257">
        <f t="shared" ref="A1400:A1463" si="1807">IF(ISNUMBER(C1400),MONTH(C1400),"")</f>
        <v>10</v>
      </c>
      <c r="B1400" s="257">
        <f t="shared" ref="B1400:B1463" si="1808">IF(ISNUMBER(C1400),YEAR(C1400),"")</f>
        <v>2021</v>
      </c>
      <c r="C1400" s="48">
        <f t="shared" si="1703"/>
        <v>44496</v>
      </c>
      <c r="D1400" s="149">
        <v>3.8380000000000001</v>
      </c>
      <c r="E1400" s="276"/>
      <c r="F1400" s="278">
        <v>1.29</v>
      </c>
      <c r="G1400" s="277"/>
      <c r="H1400" s="286">
        <v>1.329</v>
      </c>
      <c r="I1400" s="275">
        <v>1.109</v>
      </c>
      <c r="J1400" s="276"/>
      <c r="K1400" s="278">
        <v>1.4550000000000001</v>
      </c>
      <c r="L1400" s="276"/>
      <c r="M1400" s="293">
        <f t="shared" si="1800"/>
        <v>3.8380000000000001</v>
      </c>
      <c r="N1400" s="293">
        <f t="shared" si="1801"/>
        <v>1.3094999999999999</v>
      </c>
      <c r="O1400" s="293">
        <f t="shared" si="1802"/>
        <v>1.109</v>
      </c>
      <c r="P1400" s="293">
        <f t="shared" si="1803"/>
        <v>1.4550000000000001</v>
      </c>
      <c r="R1400" s="265">
        <f t="shared" si="1804"/>
        <v>1.927875</v>
      </c>
      <c r="S1400" s="266">
        <f t="shared" si="1805"/>
        <v>1</v>
      </c>
      <c r="T1400" s="266">
        <f t="shared" si="1806"/>
        <v>1</v>
      </c>
      <c r="AS1400" s="264">
        <f t="shared" si="1719"/>
        <v>3.8380000000000001</v>
      </c>
      <c r="AT1400" s="266" t="str">
        <f t="shared" si="1720"/>
        <v>#1</v>
      </c>
    </row>
    <row r="1401" spans="1:46" ht="17.45" customHeight="1" thickBot="1" x14ac:dyDescent="0.3">
      <c r="A1401" s="257">
        <f t="shared" si="1807"/>
        <v>10</v>
      </c>
      <c r="B1401" s="257">
        <f t="shared" si="1808"/>
        <v>2021</v>
      </c>
      <c r="C1401" s="8">
        <f t="shared" si="1703"/>
        <v>44497</v>
      </c>
      <c r="D1401" s="260"/>
      <c r="E1401" s="261">
        <v>2.0339999999999998</v>
      </c>
      <c r="F1401" s="263"/>
      <c r="G1401" s="262">
        <v>1.43</v>
      </c>
      <c r="H1401" s="285"/>
      <c r="I1401" s="260"/>
      <c r="J1401" s="261">
        <v>1.1819999999999999</v>
      </c>
      <c r="K1401" s="263"/>
      <c r="L1401" s="261">
        <v>1.2509999999999999</v>
      </c>
      <c r="M1401" s="293">
        <f t="shared" si="1800"/>
        <v>2.0339999999999998</v>
      </c>
      <c r="N1401" s="293">
        <f t="shared" si="1801"/>
        <v>1.43</v>
      </c>
      <c r="O1401" s="293">
        <f t="shared" si="1802"/>
        <v>1.1819999999999999</v>
      </c>
      <c r="P1401" s="293">
        <f t="shared" si="1803"/>
        <v>1.2509999999999999</v>
      </c>
      <c r="R1401" s="265">
        <f t="shared" si="1804"/>
        <v>1.4742499999999996</v>
      </c>
      <c r="S1401" s="266">
        <f t="shared" si="1805"/>
        <v>1</v>
      </c>
      <c r="T1401" s="266">
        <f t="shared" si="1806"/>
        <v>2</v>
      </c>
      <c r="AS1401" s="264">
        <f t="shared" si="1719"/>
        <v>2.0339999999999998</v>
      </c>
      <c r="AT1401" s="266" t="str">
        <f t="shared" si="1720"/>
        <v>#1</v>
      </c>
    </row>
    <row r="1402" spans="1:46" ht="17.45" customHeight="1" thickBot="1" x14ac:dyDescent="0.3">
      <c r="A1402" s="257">
        <f t="shared" si="1807"/>
        <v>10</v>
      </c>
      <c r="B1402" s="257">
        <f t="shared" si="1808"/>
        <v>2021</v>
      </c>
      <c r="C1402" s="8">
        <f t="shared" si="1703"/>
        <v>44498</v>
      </c>
      <c r="D1402" s="260">
        <v>1.766</v>
      </c>
      <c r="E1402" s="261"/>
      <c r="F1402" s="263">
        <v>1.0069999999999999</v>
      </c>
      <c r="G1402" s="262"/>
      <c r="H1402" s="285"/>
      <c r="I1402" s="260">
        <v>0.9516</v>
      </c>
      <c r="J1402" s="261"/>
      <c r="K1402" s="263">
        <v>1.151</v>
      </c>
      <c r="L1402" s="261"/>
      <c r="M1402" s="293">
        <f t="shared" si="1800"/>
        <v>1.766</v>
      </c>
      <c r="N1402" s="293">
        <f t="shared" si="1801"/>
        <v>1.0069999999999999</v>
      </c>
      <c r="O1402" s="293">
        <f t="shared" si="1802"/>
        <v>0.9516</v>
      </c>
      <c r="P1402" s="293">
        <f t="shared" si="1803"/>
        <v>1.151</v>
      </c>
      <c r="R1402" s="265">
        <f t="shared" si="1804"/>
        <v>1.2188999999999999</v>
      </c>
      <c r="S1402" s="266">
        <f t="shared" si="1805"/>
        <v>1</v>
      </c>
      <c r="T1402" s="266">
        <f t="shared" si="1806"/>
        <v>3</v>
      </c>
      <c r="U1402" s="313" t="s">
        <v>62</v>
      </c>
      <c r="V1402" s="299">
        <v>2021</v>
      </c>
      <c r="W1402" s="300"/>
      <c r="X1402" s="300"/>
      <c r="Y1402" s="300"/>
      <c r="AS1402" s="264">
        <f t="shared" si="1719"/>
        <v>1.766</v>
      </c>
      <c r="AT1402" s="266" t="str">
        <f t="shared" si="1720"/>
        <v>#1</v>
      </c>
    </row>
    <row r="1403" spans="1:46" ht="17.45" customHeight="1" x14ac:dyDescent="0.25">
      <c r="A1403" s="257">
        <f t="shared" si="1807"/>
        <v>10</v>
      </c>
      <c r="B1403" s="257">
        <f t="shared" si="1808"/>
        <v>2021</v>
      </c>
      <c r="C1403" s="435">
        <f t="shared" si="1703"/>
        <v>44499</v>
      </c>
      <c r="D1403" s="434"/>
      <c r="E1403" s="436">
        <v>1.302</v>
      </c>
      <c r="F1403" s="437"/>
      <c r="G1403" s="438">
        <v>1.1020000000000001</v>
      </c>
      <c r="H1403" s="439"/>
      <c r="I1403" s="434"/>
      <c r="J1403" s="436">
        <v>0.95369999999999999</v>
      </c>
      <c r="K1403" s="437"/>
      <c r="L1403" s="436">
        <v>1.046</v>
      </c>
      <c r="M1403" s="440">
        <f t="shared" si="1800"/>
        <v>1.302</v>
      </c>
      <c r="N1403" s="440">
        <f t="shared" si="1801"/>
        <v>1.1020000000000001</v>
      </c>
      <c r="O1403" s="440">
        <f t="shared" si="1802"/>
        <v>0.95369999999999999</v>
      </c>
      <c r="P1403" s="440">
        <f t="shared" si="1803"/>
        <v>1.046</v>
      </c>
      <c r="Q1403" s="442">
        <f t="shared" ref="Q1403:Q1404" si="1809">AVERAGE(M1403:P1403)</f>
        <v>1.1009249999999999</v>
      </c>
      <c r="R1403" s="442"/>
      <c r="S1403" s="443">
        <f>IF(Q1403&gt;=1,1,0)</f>
        <v>1</v>
      </c>
      <c r="T1403" s="443">
        <f t="shared" si="1806"/>
        <v>4</v>
      </c>
      <c r="U1403" s="301" t="s">
        <v>35</v>
      </c>
      <c r="V1403" s="301" t="s">
        <v>1</v>
      </c>
      <c r="W1403" s="301" t="s">
        <v>2</v>
      </c>
      <c r="X1403" s="301" t="s">
        <v>9</v>
      </c>
      <c r="Y1403" s="301" t="s">
        <v>12</v>
      </c>
      <c r="AS1403" s="264">
        <f t="shared" si="1719"/>
        <v>1.302</v>
      </c>
      <c r="AT1403" s="266" t="str">
        <f t="shared" si="1720"/>
        <v>#1</v>
      </c>
    </row>
    <row r="1404" spans="1:46" ht="17.45" customHeight="1" thickBot="1" x14ac:dyDescent="0.3">
      <c r="A1404" s="257">
        <f t="shared" si="1807"/>
        <v>10</v>
      </c>
      <c r="B1404" s="257">
        <f t="shared" si="1808"/>
        <v>2021</v>
      </c>
      <c r="C1404" s="459">
        <f t="shared" si="1703"/>
        <v>44500</v>
      </c>
      <c r="D1404" s="460">
        <v>1.0880000000000001</v>
      </c>
      <c r="E1404" s="461"/>
      <c r="F1404" s="462"/>
      <c r="G1404" s="463"/>
      <c r="H1404" s="464">
        <v>0.79520000000000002</v>
      </c>
      <c r="I1404" s="460">
        <v>0.66320000000000001</v>
      </c>
      <c r="J1404" s="461"/>
      <c r="K1404" s="462">
        <v>0.68130000000000002</v>
      </c>
      <c r="L1404" s="461"/>
      <c r="M1404" s="440">
        <f t="shared" si="1800"/>
        <v>1.0880000000000001</v>
      </c>
      <c r="N1404" s="440">
        <f t="shared" si="1801"/>
        <v>0.79520000000000002</v>
      </c>
      <c r="O1404" s="440">
        <f t="shared" si="1802"/>
        <v>0.66320000000000001</v>
      </c>
      <c r="P1404" s="440">
        <f t="shared" si="1803"/>
        <v>0.68130000000000002</v>
      </c>
      <c r="Q1404" s="442">
        <f t="shared" si="1809"/>
        <v>0.80692500000000011</v>
      </c>
      <c r="R1404" s="442"/>
      <c r="S1404" s="443">
        <f>IF(Q1404&gt;=1,1,0)</f>
        <v>0</v>
      </c>
      <c r="T1404" s="443">
        <f t="shared" si="1806"/>
        <v>0</v>
      </c>
      <c r="U1404" s="302" t="s">
        <v>58</v>
      </c>
      <c r="V1404" s="303">
        <f>AVERAGE(D1374:E1404)</f>
        <v>1.1234193548387097</v>
      </c>
      <c r="W1404" s="303">
        <f>AVERAGE(F1374:H1404)</f>
        <v>0.97706638888888897</v>
      </c>
      <c r="X1404" s="303">
        <f>AVERAGE(I1374:J1404)</f>
        <v>0.93266064516129032</v>
      </c>
      <c r="Y1404" s="303">
        <f>AVERAGE(K1374:L1404)</f>
        <v>0.99695935483870968</v>
      </c>
      <c r="AS1404" s="264">
        <f t="shared" si="1719"/>
        <v>1.0880000000000001</v>
      </c>
      <c r="AT1404" s="266" t="str">
        <f t="shared" si="1720"/>
        <v>#1</v>
      </c>
    </row>
    <row r="1405" spans="1:46" ht="17.45" customHeight="1" x14ac:dyDescent="0.25">
      <c r="A1405" s="257">
        <f t="shared" si="1807"/>
        <v>11</v>
      </c>
      <c r="B1405" s="257">
        <f t="shared" si="1808"/>
        <v>2021</v>
      </c>
      <c r="C1405" s="115">
        <f t="shared" si="1703"/>
        <v>44501</v>
      </c>
      <c r="D1405" s="122"/>
      <c r="E1405" s="124">
        <v>1.478</v>
      </c>
      <c r="F1405" s="125"/>
      <c r="G1405" s="123">
        <v>1.294</v>
      </c>
      <c r="H1405" s="121"/>
      <c r="I1405" s="122"/>
      <c r="J1405" s="124">
        <v>1.0740000000000001</v>
      </c>
      <c r="K1405" s="125"/>
      <c r="L1405" s="124">
        <v>1.1339999999999999</v>
      </c>
      <c r="M1405" s="293">
        <f t="shared" si="1800"/>
        <v>1.478</v>
      </c>
      <c r="N1405" s="293">
        <f t="shared" si="1801"/>
        <v>1.294</v>
      </c>
      <c r="O1405" s="293">
        <f t="shared" si="1802"/>
        <v>1.0740000000000001</v>
      </c>
      <c r="P1405" s="293">
        <f t="shared" si="1803"/>
        <v>1.1339999999999999</v>
      </c>
      <c r="R1405" s="265">
        <f t="shared" ref="R1405:R1409" si="1810">AVERAGE(M1405:P1405)</f>
        <v>1.2450000000000001</v>
      </c>
      <c r="S1405" s="266">
        <f t="shared" ref="S1405:S1409" si="1811">IF(R1405&gt;=1,1,0)</f>
        <v>1</v>
      </c>
      <c r="T1405" s="266">
        <f t="shared" si="1806"/>
        <v>1</v>
      </c>
      <c r="U1405" s="302" t="s">
        <v>59</v>
      </c>
      <c r="V1405" s="303">
        <f>MAX(D1374:E1404)</f>
        <v>3.8380000000000001</v>
      </c>
      <c r="W1405" s="303">
        <f>MAX(F1374:H1404)</f>
        <v>2.742</v>
      </c>
      <c r="X1405" s="303">
        <f>MAX(I1374:J1404)</f>
        <v>2.8119999999999998</v>
      </c>
      <c r="Y1405" s="303">
        <f>MAX(K1374:L1404)</f>
        <v>3.0009999999999999</v>
      </c>
      <c r="AS1405" s="264">
        <f t="shared" si="1719"/>
        <v>1.478</v>
      </c>
      <c r="AT1405" s="266" t="str">
        <f t="shared" si="1720"/>
        <v>#1</v>
      </c>
    </row>
    <row r="1406" spans="1:46" ht="17.45" customHeight="1" thickBot="1" x14ac:dyDescent="0.3">
      <c r="A1406" s="257">
        <f t="shared" si="1807"/>
        <v>11</v>
      </c>
      <c r="B1406" s="257">
        <f t="shared" si="1808"/>
        <v>2021</v>
      </c>
      <c r="C1406" s="48">
        <f t="shared" si="1703"/>
        <v>44502</v>
      </c>
      <c r="D1406" s="275">
        <v>0.94079999999999997</v>
      </c>
      <c r="E1406" s="276"/>
      <c r="F1406" s="278">
        <v>1.052</v>
      </c>
      <c r="G1406" s="277"/>
      <c r="H1406" s="286">
        <v>0.98760000000000003</v>
      </c>
      <c r="I1406" s="275">
        <v>1.087</v>
      </c>
      <c r="J1406" s="276"/>
      <c r="K1406" s="278">
        <v>1.083</v>
      </c>
      <c r="L1406" s="276"/>
      <c r="M1406" s="293">
        <f t="shared" ref="M1406:M1411" si="1812">IFERROR(AVERAGE(D1406:E1406),"")</f>
        <v>0.94079999999999997</v>
      </c>
      <c r="N1406" s="293">
        <f t="shared" ref="N1406:N1411" si="1813">IFERROR(AVERAGE(F1406:H1406),"")</f>
        <v>1.0198</v>
      </c>
      <c r="O1406" s="293">
        <f t="shared" ref="O1406:O1411" si="1814">IFERROR(AVERAGE(I1406:J1406),"")</f>
        <v>1.087</v>
      </c>
      <c r="P1406" s="293">
        <f t="shared" ref="P1406:P1411" si="1815">IFERROR(AVERAGE(K1406:L1406),"")</f>
        <v>1.083</v>
      </c>
      <c r="R1406" s="265">
        <f t="shared" si="1810"/>
        <v>1.0326500000000001</v>
      </c>
      <c r="S1406" s="266">
        <f t="shared" si="1811"/>
        <v>1</v>
      </c>
      <c r="T1406" s="266">
        <f t="shared" ref="T1406:T1411" si="1816">IF(S1406=0,0,S1406+T1405)</f>
        <v>2</v>
      </c>
      <c r="U1406" s="304" t="s">
        <v>126</v>
      </c>
      <c r="V1406" s="305">
        <f>COUNTIF(D1374:E1404,"&gt;=2.5")</f>
        <v>1</v>
      </c>
      <c r="W1406" s="305">
        <f>COUNTIF(F1374:H1404,"&gt;=2.5")</f>
        <v>1</v>
      </c>
      <c r="X1406" s="305">
        <f>COUNTIF(I1374:J1404,"&gt;=2.5")</f>
        <v>1</v>
      </c>
      <c r="Y1406" s="305">
        <f>COUNTIF(K1374:L1404,"&gt;=2.5")</f>
        <v>1</v>
      </c>
      <c r="AS1406" s="264">
        <f t="shared" si="1719"/>
        <v>1.087</v>
      </c>
      <c r="AT1406" s="266" t="str">
        <f t="shared" si="1720"/>
        <v>#4</v>
      </c>
    </row>
    <row r="1407" spans="1:46" ht="17.45" customHeight="1" thickBot="1" x14ac:dyDescent="0.3">
      <c r="A1407" s="257">
        <f t="shared" si="1807"/>
        <v>11</v>
      </c>
      <c r="B1407" s="257">
        <f t="shared" si="1808"/>
        <v>2021</v>
      </c>
      <c r="C1407" s="8">
        <f t="shared" si="1703"/>
        <v>44503</v>
      </c>
      <c r="D1407" s="260"/>
      <c r="E1407" s="261">
        <v>1.202</v>
      </c>
      <c r="F1407" s="263"/>
      <c r="G1407" s="262">
        <v>1.2809999999999999</v>
      </c>
      <c r="H1407" s="285"/>
      <c r="I1407" s="260"/>
      <c r="J1407" s="261">
        <v>1.3109999999999999</v>
      </c>
      <c r="K1407" s="263"/>
      <c r="L1407" s="261">
        <v>1.2929999999999999</v>
      </c>
      <c r="M1407" s="293">
        <f t="shared" si="1812"/>
        <v>1.202</v>
      </c>
      <c r="N1407" s="293">
        <f t="shared" si="1813"/>
        <v>1.2809999999999999</v>
      </c>
      <c r="O1407" s="293">
        <f t="shared" si="1814"/>
        <v>1.3109999999999999</v>
      </c>
      <c r="P1407" s="293">
        <f t="shared" si="1815"/>
        <v>1.2929999999999999</v>
      </c>
      <c r="R1407" s="265">
        <f t="shared" si="1810"/>
        <v>1.2717499999999999</v>
      </c>
      <c r="S1407" s="266">
        <f t="shared" si="1811"/>
        <v>1</v>
      </c>
      <c r="T1407" s="266">
        <f t="shared" si="1816"/>
        <v>3</v>
      </c>
      <c r="Y1407" s="136">
        <f>AVERAGE(V1404:Y1404)</f>
        <v>1.0075264359318996</v>
      </c>
      <c r="AS1407" s="264">
        <f t="shared" si="1719"/>
        <v>1.3109999999999999</v>
      </c>
      <c r="AT1407" s="266" t="str">
        <f t="shared" si="1720"/>
        <v>#4</v>
      </c>
    </row>
    <row r="1408" spans="1:46" ht="17.45" customHeight="1" x14ac:dyDescent="0.25">
      <c r="A1408" s="257">
        <f t="shared" si="1807"/>
        <v>11</v>
      </c>
      <c r="B1408" s="257">
        <f t="shared" si="1808"/>
        <v>2021</v>
      </c>
      <c r="C1408" s="8">
        <f t="shared" si="1703"/>
        <v>44504</v>
      </c>
      <c r="D1408" s="260">
        <v>1.5620000000000001</v>
      </c>
      <c r="E1408" s="261"/>
      <c r="F1408" s="263">
        <v>1.655</v>
      </c>
      <c r="G1408" s="262"/>
      <c r="H1408" s="285"/>
      <c r="I1408" s="260">
        <v>1.7709999999999999</v>
      </c>
      <c r="J1408" s="261"/>
      <c r="K1408" s="263">
        <v>1.677</v>
      </c>
      <c r="L1408" s="261"/>
      <c r="M1408" s="293">
        <f t="shared" si="1812"/>
        <v>1.5620000000000001</v>
      </c>
      <c r="N1408" s="293">
        <f t="shared" si="1813"/>
        <v>1.655</v>
      </c>
      <c r="O1408" s="293">
        <f t="shared" si="1814"/>
        <v>1.7709999999999999</v>
      </c>
      <c r="P1408" s="293">
        <f t="shared" si="1815"/>
        <v>1.677</v>
      </c>
      <c r="R1408" s="265">
        <f t="shared" si="1810"/>
        <v>1.6662499999999998</v>
      </c>
      <c r="S1408" s="266">
        <f t="shared" si="1811"/>
        <v>1</v>
      </c>
      <c r="T1408" s="266">
        <f t="shared" si="1816"/>
        <v>4</v>
      </c>
      <c r="AS1408" s="264">
        <f t="shared" si="1719"/>
        <v>1.7709999999999999</v>
      </c>
      <c r="AT1408" s="266" t="str">
        <f t="shared" si="1720"/>
        <v>#4</v>
      </c>
    </row>
    <row r="1409" spans="1:46" ht="17.45" customHeight="1" x14ac:dyDescent="0.25">
      <c r="A1409" s="257">
        <f t="shared" si="1807"/>
        <v>11</v>
      </c>
      <c r="B1409" s="257">
        <f t="shared" si="1808"/>
        <v>2021</v>
      </c>
      <c r="C1409" s="8">
        <f t="shared" si="1703"/>
        <v>44505</v>
      </c>
      <c r="D1409" s="260"/>
      <c r="E1409" s="261">
        <v>1.8340000000000001</v>
      </c>
      <c r="F1409" s="263"/>
      <c r="G1409" s="262">
        <v>1.6140000000000001</v>
      </c>
      <c r="H1409" s="285"/>
      <c r="I1409" s="260"/>
      <c r="J1409" s="261">
        <v>1.0680000000000001</v>
      </c>
      <c r="K1409" s="263"/>
      <c r="L1409" s="261">
        <v>1.395</v>
      </c>
      <c r="M1409" s="293">
        <f t="shared" si="1812"/>
        <v>1.8340000000000001</v>
      </c>
      <c r="N1409" s="293">
        <f t="shared" si="1813"/>
        <v>1.6140000000000001</v>
      </c>
      <c r="O1409" s="293">
        <f t="shared" si="1814"/>
        <v>1.0680000000000001</v>
      </c>
      <c r="P1409" s="293">
        <f t="shared" si="1815"/>
        <v>1.395</v>
      </c>
      <c r="R1409" s="265">
        <f t="shared" si="1810"/>
        <v>1.4777499999999999</v>
      </c>
      <c r="S1409" s="266">
        <f t="shared" si="1811"/>
        <v>1</v>
      </c>
      <c r="T1409" s="266">
        <f t="shared" si="1816"/>
        <v>5</v>
      </c>
      <c r="AS1409" s="264">
        <f t="shared" si="1719"/>
        <v>1.8340000000000001</v>
      </c>
      <c r="AT1409" s="266" t="str">
        <f t="shared" si="1720"/>
        <v>#1</v>
      </c>
    </row>
    <row r="1410" spans="1:46" ht="17.45" customHeight="1" x14ac:dyDescent="0.25">
      <c r="A1410" s="298">
        <f t="shared" si="1807"/>
        <v>11</v>
      </c>
      <c r="B1410" s="298">
        <f t="shared" si="1808"/>
        <v>2021</v>
      </c>
      <c r="C1410" s="435">
        <f t="shared" si="1703"/>
        <v>44506</v>
      </c>
      <c r="D1410" s="434">
        <v>1.1679999999999999</v>
      </c>
      <c r="E1410" s="436"/>
      <c r="F1410" s="437"/>
      <c r="G1410" s="438"/>
      <c r="H1410" s="439">
        <v>1.2250000000000001</v>
      </c>
      <c r="I1410" s="434">
        <v>1.163</v>
      </c>
      <c r="J1410" s="436"/>
      <c r="K1410" s="437">
        <v>1.161</v>
      </c>
      <c r="L1410" s="436"/>
      <c r="M1410" s="440">
        <f t="shared" si="1812"/>
        <v>1.1679999999999999</v>
      </c>
      <c r="N1410" s="440">
        <f t="shared" si="1813"/>
        <v>1.2250000000000001</v>
      </c>
      <c r="O1410" s="440">
        <f t="shared" si="1814"/>
        <v>1.163</v>
      </c>
      <c r="P1410" s="440">
        <f t="shared" si="1815"/>
        <v>1.161</v>
      </c>
      <c r="Q1410" s="442">
        <f t="shared" ref="Q1410:Q1411" si="1817">AVERAGE(M1410:P1410)</f>
        <v>1.1792500000000001</v>
      </c>
      <c r="R1410" s="442"/>
      <c r="S1410" s="443">
        <f>IF(Q1410&gt;=1,1,0)</f>
        <v>1</v>
      </c>
      <c r="T1410" s="443">
        <f t="shared" si="1816"/>
        <v>6</v>
      </c>
      <c r="AS1410" s="264">
        <f t="shared" si="1719"/>
        <v>1.2250000000000001</v>
      </c>
      <c r="AT1410" s="266" t="str">
        <f t="shared" si="1720"/>
        <v>#2</v>
      </c>
    </row>
    <row r="1411" spans="1:46" ht="17.45" customHeight="1" x14ac:dyDescent="0.25">
      <c r="A1411" s="298">
        <f t="shared" si="1807"/>
        <v>11</v>
      </c>
      <c r="B1411" s="298">
        <f t="shared" si="1808"/>
        <v>2021</v>
      </c>
      <c r="C1411" s="435">
        <f t="shared" si="1703"/>
        <v>44507</v>
      </c>
      <c r="D1411" s="434"/>
      <c r="E1411" s="436">
        <v>0.95840000000000003</v>
      </c>
      <c r="F1411" s="437"/>
      <c r="G1411" s="438">
        <v>0.84440000000000004</v>
      </c>
      <c r="H1411" s="439"/>
      <c r="I1411" s="434"/>
      <c r="J1411" s="436">
        <v>0.9526</v>
      </c>
      <c r="K1411" s="437"/>
      <c r="L1411" s="436">
        <v>1.776</v>
      </c>
      <c r="M1411" s="440">
        <f t="shared" si="1812"/>
        <v>0.95840000000000003</v>
      </c>
      <c r="N1411" s="440">
        <f t="shared" si="1813"/>
        <v>0.84440000000000004</v>
      </c>
      <c r="O1411" s="440">
        <f t="shared" si="1814"/>
        <v>0.9526</v>
      </c>
      <c r="P1411" s="440">
        <f t="shared" si="1815"/>
        <v>1.776</v>
      </c>
      <c r="Q1411" s="442">
        <f t="shared" si="1817"/>
        <v>1.1328499999999999</v>
      </c>
      <c r="R1411" s="442"/>
      <c r="S1411" s="443">
        <f>IF(Q1411&gt;=1,1,0)</f>
        <v>1</v>
      </c>
      <c r="T1411" s="443">
        <f t="shared" si="1816"/>
        <v>7</v>
      </c>
      <c r="AS1411" s="264">
        <f t="shared" si="1719"/>
        <v>1.776</v>
      </c>
      <c r="AT1411" s="266" t="str">
        <f t="shared" si="1720"/>
        <v>#5</v>
      </c>
    </row>
    <row r="1412" spans="1:46" ht="17.45" customHeight="1" x14ac:dyDescent="0.25">
      <c r="A1412" s="257">
        <f t="shared" si="1807"/>
        <v>11</v>
      </c>
      <c r="B1412" s="257">
        <f t="shared" si="1808"/>
        <v>2021</v>
      </c>
      <c r="C1412" s="48">
        <f t="shared" si="1703"/>
        <v>44508</v>
      </c>
      <c r="D1412" s="275">
        <v>0.79110000000000003</v>
      </c>
      <c r="E1412" s="276"/>
      <c r="F1412" s="278">
        <v>0.95320000000000005</v>
      </c>
      <c r="G1412" s="277"/>
      <c r="H1412" s="286">
        <v>0.95130000000000003</v>
      </c>
      <c r="I1412" s="275">
        <v>0.92689999999999995</v>
      </c>
      <c r="J1412" s="276"/>
      <c r="K1412" s="278">
        <v>1.012</v>
      </c>
      <c r="L1412" s="276"/>
      <c r="M1412" s="293">
        <f t="shared" ref="M1412:M1413" si="1818">IFERROR(AVERAGE(D1412:E1412),"")</f>
        <v>0.79110000000000003</v>
      </c>
      <c r="N1412" s="293">
        <f t="shared" ref="N1412:N1413" si="1819">IFERROR(AVERAGE(F1412:H1412),"")</f>
        <v>0.95225000000000004</v>
      </c>
      <c r="O1412" s="293">
        <f t="shared" ref="O1412:O1413" si="1820">IFERROR(AVERAGE(I1412:J1412),"")</f>
        <v>0.92689999999999995</v>
      </c>
      <c r="P1412" s="293">
        <f t="shared" ref="P1412:P1413" si="1821">IFERROR(AVERAGE(K1412:L1412),"")</f>
        <v>1.012</v>
      </c>
      <c r="R1412" s="265">
        <f t="shared" ref="R1412:R1413" si="1822">AVERAGE(M1412:P1412)</f>
        <v>0.92056249999999995</v>
      </c>
      <c r="S1412" s="266">
        <f t="shared" ref="S1412:S1413" si="1823">IF(R1412&gt;=1,1,0)</f>
        <v>0</v>
      </c>
      <c r="T1412" s="266">
        <f t="shared" ref="T1412:T1413" si="1824">IF(S1412=0,0,S1412+T1411)</f>
        <v>0</v>
      </c>
      <c r="AS1412" s="264">
        <f t="shared" si="1719"/>
        <v>1.012</v>
      </c>
      <c r="AT1412" s="266" t="str">
        <f t="shared" si="1720"/>
        <v>#5</v>
      </c>
    </row>
    <row r="1413" spans="1:46" ht="17.45" customHeight="1" x14ac:dyDescent="0.25">
      <c r="A1413" s="257">
        <f t="shared" si="1807"/>
        <v>11</v>
      </c>
      <c r="B1413" s="257">
        <f t="shared" si="1808"/>
        <v>2021</v>
      </c>
      <c r="C1413" s="8">
        <f t="shared" si="1703"/>
        <v>44509</v>
      </c>
      <c r="D1413" s="260"/>
      <c r="E1413" s="261">
        <v>0.81979999999999997</v>
      </c>
      <c r="F1413" s="263"/>
      <c r="G1413" s="262">
        <v>0.70230000000000004</v>
      </c>
      <c r="H1413" s="285"/>
      <c r="I1413" s="260"/>
      <c r="J1413" s="261">
        <v>0.74509999999999998</v>
      </c>
      <c r="K1413" s="263"/>
      <c r="L1413" s="261">
        <v>0.92020000000000002</v>
      </c>
      <c r="M1413" s="293">
        <f t="shared" si="1818"/>
        <v>0.81979999999999997</v>
      </c>
      <c r="N1413" s="293">
        <f t="shared" si="1819"/>
        <v>0.70230000000000004</v>
      </c>
      <c r="O1413" s="293">
        <f t="shared" si="1820"/>
        <v>0.74509999999999998</v>
      </c>
      <c r="P1413" s="293">
        <f t="shared" si="1821"/>
        <v>0.92020000000000002</v>
      </c>
      <c r="R1413" s="265">
        <f t="shared" si="1822"/>
        <v>0.79684999999999995</v>
      </c>
      <c r="S1413" s="266">
        <f t="shared" si="1823"/>
        <v>0</v>
      </c>
      <c r="T1413" s="266">
        <f t="shared" si="1824"/>
        <v>0</v>
      </c>
      <c r="AS1413" s="264">
        <f t="shared" si="1719"/>
        <v>0.92020000000000002</v>
      </c>
      <c r="AT1413" s="266" t="str">
        <f t="shared" si="1720"/>
        <v>#5</v>
      </c>
    </row>
    <row r="1414" spans="1:46" ht="17.45" customHeight="1" x14ac:dyDescent="0.25">
      <c r="A1414" s="257">
        <f t="shared" si="1807"/>
        <v>11</v>
      </c>
      <c r="B1414" s="257">
        <f t="shared" si="1808"/>
        <v>2021</v>
      </c>
      <c r="C1414" s="8">
        <f t="shared" si="1703"/>
        <v>44510</v>
      </c>
      <c r="D1414" s="260">
        <v>1.216</v>
      </c>
      <c r="E1414" s="261"/>
      <c r="F1414" s="263">
        <v>1.1080000000000001</v>
      </c>
      <c r="G1414" s="262"/>
      <c r="H1414" s="285"/>
      <c r="I1414" s="260">
        <v>1.0580000000000001</v>
      </c>
      <c r="J1414" s="261"/>
      <c r="K1414" s="263">
        <v>1.1879999999999999</v>
      </c>
      <c r="L1414" s="261"/>
      <c r="M1414" s="293">
        <f t="shared" ref="M1414:M1420" si="1825">IFERROR(AVERAGE(D1414:E1414),"")</f>
        <v>1.216</v>
      </c>
      <c r="N1414" s="293">
        <f t="shared" ref="N1414:N1420" si="1826">IFERROR(AVERAGE(F1414:H1414),"")</f>
        <v>1.1080000000000001</v>
      </c>
      <c r="O1414" s="293">
        <f t="shared" ref="O1414:O1420" si="1827">IFERROR(AVERAGE(I1414:J1414),"")</f>
        <v>1.0580000000000001</v>
      </c>
      <c r="P1414" s="293">
        <f t="shared" ref="P1414:P1420" si="1828">IFERROR(AVERAGE(K1414:L1414),"")</f>
        <v>1.1879999999999999</v>
      </c>
      <c r="R1414" s="265">
        <f t="shared" ref="R1414:R1416" si="1829">AVERAGE(M1414:P1414)</f>
        <v>1.1424999999999998</v>
      </c>
      <c r="S1414" s="266">
        <f t="shared" ref="S1414:S1416" si="1830">IF(R1414&gt;=1,1,0)</f>
        <v>1</v>
      </c>
      <c r="T1414" s="266">
        <f t="shared" ref="T1414:T1420" si="1831">IF(S1414=0,0,S1414+T1413)</f>
        <v>1</v>
      </c>
      <c r="AS1414" s="264">
        <f t="shared" si="1719"/>
        <v>1.216</v>
      </c>
      <c r="AT1414" s="266" t="str">
        <f t="shared" si="1720"/>
        <v>#1</v>
      </c>
    </row>
    <row r="1415" spans="1:46" ht="17.45" customHeight="1" x14ac:dyDescent="0.25">
      <c r="A1415" s="257">
        <f t="shared" si="1807"/>
        <v>11</v>
      </c>
      <c r="B1415" s="257">
        <f t="shared" si="1808"/>
        <v>2021</v>
      </c>
      <c r="C1415" s="8">
        <f t="shared" ref="C1415:C1478" si="1832">C1414+1</f>
        <v>44511</v>
      </c>
      <c r="D1415" s="260"/>
      <c r="E1415" s="261">
        <v>1.4159999999999999</v>
      </c>
      <c r="F1415" s="263"/>
      <c r="G1415" s="262">
        <v>1.294</v>
      </c>
      <c r="H1415" s="285"/>
      <c r="I1415" s="260"/>
      <c r="J1415" s="261">
        <v>0.98860000000000003</v>
      </c>
      <c r="K1415" s="263"/>
      <c r="L1415" s="261">
        <v>1.1890000000000001</v>
      </c>
      <c r="M1415" s="293">
        <f t="shared" si="1825"/>
        <v>1.4159999999999999</v>
      </c>
      <c r="N1415" s="293">
        <f t="shared" si="1826"/>
        <v>1.294</v>
      </c>
      <c r="O1415" s="293">
        <f t="shared" si="1827"/>
        <v>0.98860000000000003</v>
      </c>
      <c r="P1415" s="293">
        <f t="shared" si="1828"/>
        <v>1.1890000000000001</v>
      </c>
      <c r="R1415" s="265">
        <f t="shared" si="1829"/>
        <v>1.2219</v>
      </c>
      <c r="S1415" s="266">
        <f t="shared" si="1830"/>
        <v>1</v>
      </c>
      <c r="T1415" s="266">
        <f t="shared" si="1831"/>
        <v>2</v>
      </c>
      <c r="AS1415" s="264">
        <f t="shared" si="1719"/>
        <v>1.4159999999999999</v>
      </c>
      <c r="AT1415" s="266" t="str">
        <f t="shared" si="1720"/>
        <v>#1</v>
      </c>
    </row>
    <row r="1416" spans="1:46" ht="17.45" customHeight="1" x14ac:dyDescent="0.25">
      <c r="A1416" s="257">
        <f t="shared" si="1807"/>
        <v>11</v>
      </c>
      <c r="B1416" s="257">
        <f t="shared" si="1808"/>
        <v>2021</v>
      </c>
      <c r="C1416" s="8">
        <f t="shared" si="1832"/>
        <v>44512</v>
      </c>
      <c r="D1416" s="260">
        <v>1.0369999999999999</v>
      </c>
      <c r="E1416" s="261"/>
      <c r="F1416" s="263"/>
      <c r="G1416" s="262"/>
      <c r="H1416" s="285">
        <v>1.0049999999999999</v>
      </c>
      <c r="I1416" s="260">
        <v>1.0229999999999999</v>
      </c>
      <c r="J1416" s="261"/>
      <c r="K1416" s="263">
        <v>1.016</v>
      </c>
      <c r="L1416" s="261"/>
      <c r="M1416" s="293">
        <f t="shared" si="1825"/>
        <v>1.0369999999999999</v>
      </c>
      <c r="N1416" s="293">
        <f t="shared" si="1826"/>
        <v>1.0049999999999999</v>
      </c>
      <c r="O1416" s="293">
        <f t="shared" si="1827"/>
        <v>1.0229999999999999</v>
      </c>
      <c r="P1416" s="293">
        <f t="shared" si="1828"/>
        <v>1.016</v>
      </c>
      <c r="R1416" s="265">
        <f t="shared" si="1829"/>
        <v>1.0202499999999999</v>
      </c>
      <c r="S1416" s="266">
        <f t="shared" si="1830"/>
        <v>1</v>
      </c>
      <c r="T1416" s="266">
        <f t="shared" si="1831"/>
        <v>3</v>
      </c>
      <c r="AS1416" s="264">
        <f t="shared" si="1719"/>
        <v>1.0369999999999999</v>
      </c>
      <c r="AT1416" s="266" t="str">
        <f t="shared" si="1720"/>
        <v>#1</v>
      </c>
    </row>
    <row r="1417" spans="1:46" ht="17.45" customHeight="1" x14ac:dyDescent="0.25">
      <c r="A1417" s="257">
        <f t="shared" si="1807"/>
        <v>11</v>
      </c>
      <c r="B1417" s="257">
        <f t="shared" si="1808"/>
        <v>2021</v>
      </c>
      <c r="C1417" s="435">
        <f t="shared" si="1832"/>
        <v>44513</v>
      </c>
      <c r="D1417" s="434"/>
      <c r="E1417" s="436">
        <v>0.95350000000000001</v>
      </c>
      <c r="F1417" s="437"/>
      <c r="G1417" s="438">
        <v>0.83320000000000005</v>
      </c>
      <c r="H1417" s="439"/>
      <c r="I1417" s="434"/>
      <c r="J1417" s="436">
        <v>0.70220000000000005</v>
      </c>
      <c r="K1417" s="437"/>
      <c r="L1417" s="436">
        <v>0.97829999999999995</v>
      </c>
      <c r="M1417" s="440">
        <f t="shared" si="1825"/>
        <v>0.95350000000000001</v>
      </c>
      <c r="N1417" s="440">
        <f t="shared" si="1826"/>
        <v>0.83320000000000005</v>
      </c>
      <c r="O1417" s="440">
        <f t="shared" si="1827"/>
        <v>0.70220000000000005</v>
      </c>
      <c r="P1417" s="440">
        <f t="shared" si="1828"/>
        <v>0.97829999999999995</v>
      </c>
      <c r="Q1417" s="442">
        <f t="shared" ref="Q1417:Q1418" si="1833">AVERAGE(M1417:P1417)</f>
        <v>0.86680000000000001</v>
      </c>
      <c r="R1417" s="442"/>
      <c r="S1417" s="443">
        <f>IF(Q1417&gt;=1,1,0)</f>
        <v>0</v>
      </c>
      <c r="T1417" s="443">
        <f t="shared" si="1831"/>
        <v>0</v>
      </c>
      <c r="AS1417" s="264">
        <f t="shared" si="1719"/>
        <v>0.97829999999999995</v>
      </c>
      <c r="AT1417" s="266" t="str">
        <f t="shared" si="1720"/>
        <v>#5</v>
      </c>
    </row>
    <row r="1418" spans="1:46" ht="17.45" customHeight="1" x14ac:dyDescent="0.25">
      <c r="A1418" s="257">
        <f t="shared" si="1807"/>
        <v>11</v>
      </c>
      <c r="B1418" s="257">
        <f t="shared" si="1808"/>
        <v>2021</v>
      </c>
      <c r="C1418" s="48">
        <f t="shared" si="1832"/>
        <v>44514</v>
      </c>
      <c r="D1418" s="434">
        <v>0.88729999999999998</v>
      </c>
      <c r="E1418" s="436"/>
      <c r="F1418" s="437">
        <v>1.5680000000000001</v>
      </c>
      <c r="G1418" s="438"/>
      <c r="H1418" s="439">
        <v>1.4630000000000001</v>
      </c>
      <c r="I1418" s="434">
        <v>0.77510000000000001</v>
      </c>
      <c r="J1418" s="436"/>
      <c r="K1418" s="437">
        <v>0.77629999999999999</v>
      </c>
      <c r="L1418" s="436"/>
      <c r="M1418" s="440">
        <f t="shared" si="1825"/>
        <v>0.88729999999999998</v>
      </c>
      <c r="N1418" s="440">
        <f t="shared" si="1826"/>
        <v>1.5155000000000001</v>
      </c>
      <c r="O1418" s="440">
        <f t="shared" si="1827"/>
        <v>0.77510000000000001</v>
      </c>
      <c r="P1418" s="440">
        <f t="shared" si="1828"/>
        <v>0.77629999999999999</v>
      </c>
      <c r="Q1418" s="442">
        <f t="shared" si="1833"/>
        <v>0.98855000000000004</v>
      </c>
      <c r="R1418" s="442"/>
      <c r="S1418" s="443">
        <f>IF(Q1418&gt;=1,1,0)</f>
        <v>0</v>
      </c>
      <c r="T1418" s="443">
        <f t="shared" si="1831"/>
        <v>0</v>
      </c>
      <c r="AS1418" s="264">
        <f t="shared" si="1719"/>
        <v>1.5155000000000001</v>
      </c>
      <c r="AT1418" s="266" t="str">
        <f t="shared" si="1720"/>
        <v>#2</v>
      </c>
    </row>
    <row r="1419" spans="1:46" ht="17.45" customHeight="1" x14ac:dyDescent="0.25">
      <c r="A1419" s="257">
        <f t="shared" si="1807"/>
        <v>11</v>
      </c>
      <c r="B1419" s="257">
        <f t="shared" si="1808"/>
        <v>2021</v>
      </c>
      <c r="C1419" s="8">
        <f t="shared" si="1832"/>
        <v>44515</v>
      </c>
      <c r="D1419" s="260"/>
      <c r="E1419" s="261">
        <v>1.323</v>
      </c>
      <c r="F1419" s="263"/>
      <c r="G1419" s="262">
        <v>1.298</v>
      </c>
      <c r="H1419" s="285"/>
      <c r="I1419" s="260"/>
      <c r="J1419" s="261">
        <v>1.284</v>
      </c>
      <c r="K1419" s="263"/>
      <c r="L1419" s="261">
        <v>1.3440000000000001</v>
      </c>
      <c r="M1419" s="293">
        <f t="shared" si="1825"/>
        <v>1.323</v>
      </c>
      <c r="N1419" s="293">
        <f t="shared" si="1826"/>
        <v>1.298</v>
      </c>
      <c r="O1419" s="293">
        <f t="shared" si="1827"/>
        <v>1.284</v>
      </c>
      <c r="P1419" s="293">
        <f t="shared" si="1828"/>
        <v>1.3440000000000001</v>
      </c>
      <c r="R1419" s="265">
        <f t="shared" ref="R1419:R1420" si="1834">AVERAGE(M1419:P1419)</f>
        <v>1.3122500000000001</v>
      </c>
      <c r="S1419" s="266">
        <f t="shared" ref="S1419:S1420" si="1835">IF(R1419&gt;=1,1,0)</f>
        <v>1</v>
      </c>
      <c r="T1419" s="266">
        <f t="shared" si="1831"/>
        <v>1</v>
      </c>
      <c r="AS1419" s="264">
        <f t="shared" si="1719"/>
        <v>1.3440000000000001</v>
      </c>
      <c r="AT1419" s="266" t="str">
        <f t="shared" si="1720"/>
        <v>#5</v>
      </c>
    </row>
    <row r="1420" spans="1:46" ht="17.45" customHeight="1" x14ac:dyDescent="0.25">
      <c r="A1420" s="257">
        <f t="shared" si="1807"/>
        <v>11</v>
      </c>
      <c r="B1420" s="257">
        <f t="shared" si="1808"/>
        <v>2021</v>
      </c>
      <c r="C1420" s="8">
        <f t="shared" si="1832"/>
        <v>44516</v>
      </c>
      <c r="D1420" s="260">
        <v>1.1890000000000001</v>
      </c>
      <c r="E1420" s="261"/>
      <c r="F1420" s="263">
        <v>1.042</v>
      </c>
      <c r="G1420" s="262"/>
      <c r="H1420" s="285"/>
      <c r="I1420" s="260">
        <v>1.1539999999999999</v>
      </c>
      <c r="J1420" s="261"/>
      <c r="K1420" s="263">
        <v>1.1160000000000001</v>
      </c>
      <c r="L1420" s="261"/>
      <c r="M1420" s="293">
        <f t="shared" si="1825"/>
        <v>1.1890000000000001</v>
      </c>
      <c r="N1420" s="293">
        <f t="shared" si="1826"/>
        <v>1.042</v>
      </c>
      <c r="O1420" s="293">
        <f t="shared" si="1827"/>
        <v>1.1539999999999999</v>
      </c>
      <c r="P1420" s="293">
        <f t="shared" si="1828"/>
        <v>1.1160000000000001</v>
      </c>
      <c r="R1420" s="265">
        <f t="shared" si="1834"/>
        <v>1.1252499999999999</v>
      </c>
      <c r="S1420" s="266">
        <f t="shared" si="1835"/>
        <v>1</v>
      </c>
      <c r="T1420" s="266">
        <f t="shared" si="1831"/>
        <v>2</v>
      </c>
      <c r="AS1420" s="264">
        <f t="shared" si="1719"/>
        <v>1.1890000000000001</v>
      </c>
      <c r="AT1420" s="266" t="str">
        <f t="shared" si="1720"/>
        <v>#1</v>
      </c>
    </row>
    <row r="1421" spans="1:46" ht="17.45" customHeight="1" x14ac:dyDescent="0.25">
      <c r="A1421" s="257">
        <f t="shared" si="1807"/>
        <v>11</v>
      </c>
      <c r="B1421" s="257">
        <f t="shared" si="1808"/>
        <v>2021</v>
      </c>
      <c r="C1421" s="8">
        <f t="shared" si="1832"/>
        <v>44517</v>
      </c>
      <c r="D1421" s="260"/>
      <c r="E1421" s="261">
        <v>1.2490000000000001</v>
      </c>
      <c r="F1421" s="263"/>
      <c r="G1421" s="262">
        <v>1.3480000000000001</v>
      </c>
      <c r="H1421" s="285"/>
      <c r="I1421" s="260"/>
      <c r="J1421" s="261">
        <v>1.4039999999999999</v>
      </c>
      <c r="K1421" s="263"/>
      <c r="L1421" s="261">
        <v>1.2749999999999999</v>
      </c>
      <c r="M1421" s="293">
        <f t="shared" ref="M1421:M1427" si="1836">IFERROR(AVERAGE(D1421:E1421),"")</f>
        <v>1.2490000000000001</v>
      </c>
      <c r="N1421" s="293">
        <f t="shared" ref="N1421:N1427" si="1837">IFERROR(AVERAGE(F1421:H1421),"")</f>
        <v>1.3480000000000001</v>
      </c>
      <c r="O1421" s="293">
        <f t="shared" ref="O1421:O1427" si="1838">IFERROR(AVERAGE(I1421:J1421),"")</f>
        <v>1.4039999999999999</v>
      </c>
      <c r="P1421" s="293">
        <f t="shared" ref="P1421:P1427" si="1839">IFERROR(AVERAGE(K1421:L1421),"")</f>
        <v>1.2749999999999999</v>
      </c>
      <c r="R1421" s="265">
        <f t="shared" ref="R1421:R1423" si="1840">AVERAGE(M1421:P1421)</f>
        <v>1.319</v>
      </c>
      <c r="S1421" s="266">
        <f t="shared" ref="S1421:S1423" si="1841">IF(R1421&gt;=1,1,0)</f>
        <v>1</v>
      </c>
      <c r="T1421" s="266">
        <f t="shared" ref="T1421:T1427" si="1842">IF(S1421=0,0,S1421+T1420)</f>
        <v>3</v>
      </c>
      <c r="AS1421" s="264">
        <f t="shared" ref="AS1421:AS1471" si="1843">MAX(M1421:P1421)</f>
        <v>1.4039999999999999</v>
      </c>
      <c r="AT1421" s="266" t="str">
        <f t="shared" ref="AT1421:AT1471" si="1844">IF(M1421=AS1421,"#1",IF(N1421=AS1421,"#2",IF(O1421=AS1421,"#4",IF(P1421=AS1421,"#5"))))</f>
        <v>#4</v>
      </c>
    </row>
    <row r="1422" spans="1:46" ht="17.45" customHeight="1" x14ac:dyDescent="0.25">
      <c r="A1422" s="257">
        <f t="shared" si="1807"/>
        <v>11</v>
      </c>
      <c r="B1422" s="257">
        <f t="shared" si="1808"/>
        <v>2021</v>
      </c>
      <c r="C1422" s="8">
        <f t="shared" si="1832"/>
        <v>44518</v>
      </c>
      <c r="D1422" s="260">
        <v>1.4510000000000001</v>
      </c>
      <c r="E1422" s="261"/>
      <c r="F1422" s="263"/>
      <c r="G1422" s="262"/>
      <c r="H1422" s="285">
        <v>1.33</v>
      </c>
      <c r="I1422" s="260">
        <v>1.403</v>
      </c>
      <c r="J1422" s="261"/>
      <c r="K1422" s="263">
        <v>1.399</v>
      </c>
      <c r="L1422" s="261"/>
      <c r="M1422" s="293">
        <f t="shared" si="1836"/>
        <v>1.4510000000000001</v>
      </c>
      <c r="N1422" s="293">
        <f t="shared" si="1837"/>
        <v>1.33</v>
      </c>
      <c r="O1422" s="293">
        <f t="shared" si="1838"/>
        <v>1.403</v>
      </c>
      <c r="P1422" s="293">
        <f t="shared" si="1839"/>
        <v>1.399</v>
      </c>
      <c r="R1422" s="265">
        <f t="shared" si="1840"/>
        <v>1.39575</v>
      </c>
      <c r="S1422" s="266">
        <f t="shared" si="1841"/>
        <v>1</v>
      </c>
      <c r="T1422" s="266">
        <f t="shared" si="1842"/>
        <v>4</v>
      </c>
      <c r="AS1422" s="264">
        <f t="shared" si="1843"/>
        <v>1.4510000000000001</v>
      </c>
      <c r="AT1422" s="266" t="str">
        <f t="shared" si="1844"/>
        <v>#1</v>
      </c>
    </row>
    <row r="1423" spans="1:46" ht="17.45" customHeight="1" x14ac:dyDescent="0.25">
      <c r="A1423" s="257">
        <f t="shared" si="1807"/>
        <v>11</v>
      </c>
      <c r="B1423" s="257">
        <f t="shared" si="1808"/>
        <v>2021</v>
      </c>
      <c r="C1423" s="8">
        <f t="shared" si="1832"/>
        <v>44519</v>
      </c>
      <c r="D1423" s="260"/>
      <c r="E1423" s="261">
        <v>1.6220000000000001</v>
      </c>
      <c r="F1423" s="263"/>
      <c r="G1423" s="262">
        <v>1.5880000000000001</v>
      </c>
      <c r="H1423" s="285"/>
      <c r="I1423" s="260"/>
      <c r="J1423" s="261">
        <v>1.21</v>
      </c>
      <c r="K1423" s="263"/>
      <c r="L1423" s="261">
        <v>1.39</v>
      </c>
      <c r="M1423" s="293">
        <f t="shared" si="1836"/>
        <v>1.6220000000000001</v>
      </c>
      <c r="N1423" s="293">
        <f t="shared" si="1837"/>
        <v>1.5880000000000001</v>
      </c>
      <c r="O1423" s="293">
        <f t="shared" si="1838"/>
        <v>1.21</v>
      </c>
      <c r="P1423" s="293">
        <f t="shared" si="1839"/>
        <v>1.39</v>
      </c>
      <c r="R1423" s="265">
        <f t="shared" si="1840"/>
        <v>1.4524999999999999</v>
      </c>
      <c r="S1423" s="266">
        <f t="shared" si="1841"/>
        <v>1</v>
      </c>
      <c r="T1423" s="266">
        <f t="shared" si="1842"/>
        <v>5</v>
      </c>
      <c r="AS1423" s="264">
        <f t="shared" si="1843"/>
        <v>1.6220000000000001</v>
      </c>
      <c r="AT1423" s="266" t="str">
        <f t="shared" si="1844"/>
        <v>#1</v>
      </c>
    </row>
    <row r="1424" spans="1:46" ht="17.45" customHeight="1" x14ac:dyDescent="0.25">
      <c r="A1424" s="257">
        <f t="shared" si="1807"/>
        <v>11</v>
      </c>
      <c r="B1424" s="257">
        <f t="shared" si="1808"/>
        <v>2021</v>
      </c>
      <c r="C1424" s="48">
        <f t="shared" si="1832"/>
        <v>44520</v>
      </c>
      <c r="D1424" s="434">
        <v>1.403</v>
      </c>
      <c r="E1424" s="436"/>
      <c r="F1424" s="437">
        <v>1.302</v>
      </c>
      <c r="G1424" s="438"/>
      <c r="H1424" s="439">
        <v>1.1870000000000001</v>
      </c>
      <c r="I1424" s="434">
        <v>1.1830000000000001</v>
      </c>
      <c r="J1424" s="436"/>
      <c r="K1424" s="437">
        <v>1.5580000000000001</v>
      </c>
      <c r="L1424" s="436"/>
      <c r="M1424" s="440">
        <f t="shared" si="1836"/>
        <v>1.403</v>
      </c>
      <c r="N1424" s="440">
        <f t="shared" si="1837"/>
        <v>1.2444999999999999</v>
      </c>
      <c r="O1424" s="440">
        <f t="shared" si="1838"/>
        <v>1.1830000000000001</v>
      </c>
      <c r="P1424" s="440">
        <f t="shared" si="1839"/>
        <v>1.5580000000000001</v>
      </c>
      <c r="Q1424" s="442">
        <f t="shared" ref="Q1424:Q1425" si="1845">AVERAGE(M1424:P1424)</f>
        <v>1.3471249999999999</v>
      </c>
      <c r="R1424" s="442"/>
      <c r="S1424" s="443">
        <f>IF(Q1424&gt;=1,1,0)</f>
        <v>1</v>
      </c>
      <c r="T1424" s="443">
        <f t="shared" si="1842"/>
        <v>6</v>
      </c>
      <c r="AS1424" s="264">
        <f t="shared" si="1843"/>
        <v>1.5580000000000001</v>
      </c>
      <c r="AT1424" s="266" t="str">
        <f t="shared" si="1844"/>
        <v>#5</v>
      </c>
    </row>
    <row r="1425" spans="1:46" ht="17.45" customHeight="1" x14ac:dyDescent="0.25">
      <c r="A1425" s="257">
        <f t="shared" si="1807"/>
        <v>11</v>
      </c>
      <c r="B1425" s="257">
        <f t="shared" si="1808"/>
        <v>2021</v>
      </c>
      <c r="C1425" s="435">
        <f t="shared" si="1832"/>
        <v>44521</v>
      </c>
      <c r="D1425" s="434"/>
      <c r="E1425" s="436">
        <v>1.1890000000000001</v>
      </c>
      <c r="F1425" s="437"/>
      <c r="G1425" s="438">
        <v>1.444</v>
      </c>
      <c r="H1425" s="439"/>
      <c r="I1425" s="434"/>
      <c r="J1425" s="436">
        <v>0.83089999999999997</v>
      </c>
      <c r="K1425" s="437"/>
      <c r="L1425" s="436">
        <v>1.2170000000000001</v>
      </c>
      <c r="M1425" s="440">
        <f t="shared" si="1836"/>
        <v>1.1890000000000001</v>
      </c>
      <c r="N1425" s="440">
        <f t="shared" si="1837"/>
        <v>1.444</v>
      </c>
      <c r="O1425" s="440">
        <f t="shared" si="1838"/>
        <v>0.83089999999999997</v>
      </c>
      <c r="P1425" s="440">
        <f t="shared" si="1839"/>
        <v>1.2170000000000001</v>
      </c>
      <c r="Q1425" s="442">
        <f t="shared" si="1845"/>
        <v>1.1702249999999998</v>
      </c>
      <c r="R1425" s="442"/>
      <c r="S1425" s="443">
        <f>IF(Q1425&gt;=1,1,0)</f>
        <v>1</v>
      </c>
      <c r="T1425" s="443">
        <f t="shared" si="1842"/>
        <v>7</v>
      </c>
      <c r="AS1425" s="264">
        <f t="shared" si="1843"/>
        <v>1.444</v>
      </c>
      <c r="AT1425" s="266" t="str">
        <f t="shared" si="1844"/>
        <v>#2</v>
      </c>
    </row>
    <row r="1426" spans="1:46" ht="17.45" customHeight="1" x14ac:dyDescent="0.25">
      <c r="A1426" s="257">
        <f t="shared" si="1807"/>
        <v>11</v>
      </c>
      <c r="B1426" s="257">
        <f t="shared" si="1808"/>
        <v>2021</v>
      </c>
      <c r="C1426" s="8">
        <f t="shared" si="1832"/>
        <v>44522</v>
      </c>
      <c r="D1426" s="260">
        <v>1.365</v>
      </c>
      <c r="E1426" s="261"/>
      <c r="F1426" s="263">
        <v>1.1379999999999999</v>
      </c>
      <c r="G1426" s="262"/>
      <c r="H1426" s="285"/>
      <c r="I1426" s="260">
        <v>1.2969999999999999</v>
      </c>
      <c r="J1426" s="261"/>
      <c r="K1426" s="263">
        <v>1.331</v>
      </c>
      <c r="L1426" s="261"/>
      <c r="M1426" s="293">
        <f t="shared" si="1836"/>
        <v>1.365</v>
      </c>
      <c r="N1426" s="293">
        <f t="shared" si="1837"/>
        <v>1.1379999999999999</v>
      </c>
      <c r="O1426" s="293">
        <f t="shared" si="1838"/>
        <v>1.2969999999999999</v>
      </c>
      <c r="P1426" s="293">
        <f t="shared" si="1839"/>
        <v>1.331</v>
      </c>
      <c r="R1426" s="265">
        <f t="shared" ref="R1426:R1429" si="1846">AVERAGE(M1426:P1426)</f>
        <v>1.2827500000000001</v>
      </c>
      <c r="S1426" s="266">
        <f t="shared" ref="S1426:S1429" si="1847">IF(R1426&gt;=1,1,0)</f>
        <v>1</v>
      </c>
      <c r="T1426" s="266">
        <f t="shared" si="1842"/>
        <v>8</v>
      </c>
      <c r="AS1426" s="264">
        <f t="shared" si="1843"/>
        <v>1.365</v>
      </c>
      <c r="AT1426" s="266" t="str">
        <f t="shared" si="1844"/>
        <v>#1</v>
      </c>
    </row>
    <row r="1427" spans="1:46" ht="17.45" customHeight="1" x14ac:dyDescent="0.25">
      <c r="A1427" s="257">
        <f t="shared" si="1807"/>
        <v>11</v>
      </c>
      <c r="B1427" s="257">
        <f t="shared" si="1808"/>
        <v>2021</v>
      </c>
      <c r="C1427" s="8">
        <f t="shared" si="1832"/>
        <v>44523</v>
      </c>
      <c r="D1427" s="260"/>
      <c r="E1427" s="261">
        <v>2.468</v>
      </c>
      <c r="F1427" s="263"/>
      <c r="G1427" s="262">
        <v>1.17</v>
      </c>
      <c r="H1427" s="285"/>
      <c r="I1427" s="260"/>
      <c r="J1427" s="261">
        <v>1.0529999999999999</v>
      </c>
      <c r="K1427" s="263"/>
      <c r="L1427" s="261">
        <v>1.208</v>
      </c>
      <c r="M1427" s="293">
        <f t="shared" si="1836"/>
        <v>2.468</v>
      </c>
      <c r="N1427" s="293">
        <f t="shared" si="1837"/>
        <v>1.17</v>
      </c>
      <c r="O1427" s="293">
        <f t="shared" si="1838"/>
        <v>1.0529999999999999</v>
      </c>
      <c r="P1427" s="293">
        <f t="shared" si="1839"/>
        <v>1.208</v>
      </c>
      <c r="R1427" s="265">
        <f t="shared" si="1846"/>
        <v>1.47475</v>
      </c>
      <c r="S1427" s="266">
        <f t="shared" si="1847"/>
        <v>1</v>
      </c>
      <c r="T1427" s="266">
        <f t="shared" si="1842"/>
        <v>9</v>
      </c>
      <c r="AS1427" s="264">
        <f t="shared" si="1843"/>
        <v>2.468</v>
      </c>
      <c r="AT1427" s="266" t="str">
        <f t="shared" si="1844"/>
        <v>#1</v>
      </c>
    </row>
    <row r="1428" spans="1:46" ht="17.45" customHeight="1" x14ac:dyDescent="0.25">
      <c r="A1428" s="257">
        <f t="shared" si="1807"/>
        <v>11</v>
      </c>
      <c r="B1428" s="257">
        <f t="shared" si="1808"/>
        <v>2021</v>
      </c>
      <c r="C1428" s="8">
        <f t="shared" si="1832"/>
        <v>44524</v>
      </c>
      <c r="D1428" s="260">
        <v>1.4419999999999999</v>
      </c>
      <c r="E1428" s="261"/>
      <c r="F1428" s="263"/>
      <c r="G1428" s="262"/>
      <c r="H1428" s="285">
        <v>1.4670000000000001</v>
      </c>
      <c r="I1428" s="260">
        <v>1.597</v>
      </c>
      <c r="J1428" s="261"/>
      <c r="K1428" s="263">
        <v>1.615</v>
      </c>
      <c r="L1428" s="261"/>
      <c r="M1428" s="293">
        <f t="shared" ref="M1428:M1429" si="1848">IFERROR(AVERAGE(D1428:E1428),"")</f>
        <v>1.4419999999999999</v>
      </c>
      <c r="N1428" s="293">
        <f t="shared" ref="N1428:N1429" si="1849">IFERROR(AVERAGE(F1428:H1428),"")</f>
        <v>1.4670000000000001</v>
      </c>
      <c r="O1428" s="293">
        <f t="shared" ref="O1428:O1429" si="1850">IFERROR(AVERAGE(I1428:J1428),"")</f>
        <v>1.597</v>
      </c>
      <c r="P1428" s="293">
        <f t="shared" ref="P1428:P1429" si="1851">IFERROR(AVERAGE(K1428:L1428),"")</f>
        <v>1.615</v>
      </c>
      <c r="R1428" s="265">
        <f t="shared" si="1846"/>
        <v>1.5302500000000001</v>
      </c>
      <c r="S1428" s="266">
        <f t="shared" si="1847"/>
        <v>1</v>
      </c>
      <c r="T1428" s="266">
        <f t="shared" ref="T1428:T1429" si="1852">IF(S1428=0,0,S1428+T1427)</f>
        <v>10</v>
      </c>
      <c r="AS1428" s="264">
        <f t="shared" si="1843"/>
        <v>1.615</v>
      </c>
      <c r="AT1428" s="266" t="str">
        <f t="shared" si="1844"/>
        <v>#5</v>
      </c>
    </row>
    <row r="1429" spans="1:46" ht="17.45" customHeight="1" x14ac:dyDescent="0.25">
      <c r="A1429" s="257">
        <f t="shared" si="1807"/>
        <v>11</v>
      </c>
      <c r="B1429" s="257">
        <f t="shared" si="1808"/>
        <v>2021</v>
      </c>
      <c r="C1429" s="8">
        <f t="shared" si="1832"/>
        <v>44525</v>
      </c>
      <c r="D1429" s="260"/>
      <c r="E1429" s="261">
        <v>1.429</v>
      </c>
      <c r="F1429" s="263"/>
      <c r="G1429" s="262">
        <v>1.752</v>
      </c>
      <c r="H1429" s="285"/>
      <c r="I1429" s="260"/>
      <c r="J1429" s="261">
        <v>1.359</v>
      </c>
      <c r="K1429" s="263"/>
      <c r="L1429" s="261">
        <v>1.581</v>
      </c>
      <c r="M1429" s="293">
        <f t="shared" si="1848"/>
        <v>1.429</v>
      </c>
      <c r="N1429" s="293">
        <f t="shared" si="1849"/>
        <v>1.752</v>
      </c>
      <c r="O1429" s="293">
        <f t="shared" si="1850"/>
        <v>1.359</v>
      </c>
      <c r="P1429" s="293">
        <f t="shared" si="1851"/>
        <v>1.581</v>
      </c>
      <c r="R1429" s="265">
        <f t="shared" si="1846"/>
        <v>1.5302500000000001</v>
      </c>
      <c r="S1429" s="266">
        <f t="shared" si="1847"/>
        <v>1</v>
      </c>
      <c r="T1429" s="266">
        <f t="shared" si="1852"/>
        <v>11</v>
      </c>
      <c r="AS1429" s="264">
        <f t="shared" si="1843"/>
        <v>1.752</v>
      </c>
      <c r="AT1429" s="266" t="str">
        <f t="shared" si="1844"/>
        <v>#2</v>
      </c>
    </row>
    <row r="1430" spans="1:46" ht="17.45" customHeight="1" x14ac:dyDescent="0.25">
      <c r="A1430" s="257">
        <f t="shared" si="1807"/>
        <v>11</v>
      </c>
      <c r="B1430" s="257">
        <f t="shared" si="1808"/>
        <v>2021</v>
      </c>
      <c r="C1430" s="48">
        <f t="shared" si="1832"/>
        <v>44526</v>
      </c>
      <c r="D1430" s="275">
        <v>1.655</v>
      </c>
      <c r="E1430" s="276"/>
      <c r="F1430" s="278">
        <v>1.399</v>
      </c>
      <c r="G1430" s="277"/>
      <c r="H1430" s="286">
        <v>1.452</v>
      </c>
      <c r="I1430" s="275">
        <v>0.98009999999999997</v>
      </c>
      <c r="J1430" s="276"/>
      <c r="K1430" s="278">
        <v>1.482</v>
      </c>
      <c r="L1430" s="276"/>
      <c r="M1430" s="293">
        <f t="shared" ref="M1430" si="1853">IFERROR(AVERAGE(D1430:E1430),"")</f>
        <v>1.655</v>
      </c>
      <c r="N1430" s="293">
        <f t="shared" ref="N1430" si="1854">IFERROR(AVERAGE(F1430:H1430),"")</f>
        <v>1.4255</v>
      </c>
      <c r="O1430" s="293">
        <f t="shared" ref="O1430" si="1855">IFERROR(AVERAGE(I1430:J1430),"")</f>
        <v>0.98009999999999997</v>
      </c>
      <c r="P1430" s="293">
        <f t="shared" ref="P1430" si="1856">IFERROR(AVERAGE(K1430:L1430),"")</f>
        <v>1.482</v>
      </c>
      <c r="R1430" s="265">
        <f t="shared" ref="R1430" si="1857">AVERAGE(M1430:P1430)</f>
        <v>1.38565</v>
      </c>
      <c r="S1430" s="266">
        <f t="shared" ref="S1430" si="1858">IF(R1430&gt;=1,1,0)</f>
        <v>1</v>
      </c>
      <c r="T1430" s="266">
        <f t="shared" ref="T1430:T1432" si="1859">IF(S1430=0,0,S1430+T1429)</f>
        <v>12</v>
      </c>
      <c r="AS1430" s="264">
        <f t="shared" si="1843"/>
        <v>1.655</v>
      </c>
      <c r="AT1430" s="266" t="str">
        <f t="shared" si="1844"/>
        <v>#1</v>
      </c>
    </row>
    <row r="1431" spans="1:46" ht="17.45" customHeight="1" x14ac:dyDescent="0.25">
      <c r="A1431" s="257">
        <f t="shared" si="1807"/>
        <v>11</v>
      </c>
      <c r="B1431" s="257">
        <f t="shared" si="1808"/>
        <v>2021</v>
      </c>
      <c r="C1431" s="435">
        <f t="shared" si="1832"/>
        <v>44527</v>
      </c>
      <c r="D1431" s="434"/>
      <c r="E1431" s="436">
        <v>1.258</v>
      </c>
      <c r="F1431" s="437"/>
      <c r="G1431" s="438">
        <v>1.0649999999999999</v>
      </c>
      <c r="H1431" s="439"/>
      <c r="I1431" s="434"/>
      <c r="J1431" s="436">
        <v>1.1910000000000001</v>
      </c>
      <c r="K1431" s="437"/>
      <c r="L1431" s="436">
        <v>1.1910000000000001</v>
      </c>
      <c r="M1431" s="440">
        <f t="shared" ref="M1431" si="1860">IFERROR(AVERAGE(D1431:E1431),"")</f>
        <v>1.258</v>
      </c>
      <c r="N1431" s="440">
        <f t="shared" ref="N1431" si="1861">IFERROR(AVERAGE(F1431:H1431),"")</f>
        <v>1.0649999999999999</v>
      </c>
      <c r="O1431" s="440">
        <f t="shared" ref="O1431" si="1862">IFERROR(AVERAGE(I1431:J1431),"")</f>
        <v>1.1910000000000001</v>
      </c>
      <c r="P1431" s="440">
        <f t="shared" ref="P1431" si="1863">IFERROR(AVERAGE(K1431:L1431),"")</f>
        <v>1.1910000000000001</v>
      </c>
      <c r="Q1431" s="442">
        <f t="shared" ref="Q1431:Q1432" si="1864">AVERAGE(M1431:P1431)</f>
        <v>1.17625</v>
      </c>
      <c r="R1431" s="442"/>
      <c r="S1431" s="443">
        <f>IF(Q1431&gt;=1,1,0)</f>
        <v>1</v>
      </c>
      <c r="T1431" s="443">
        <f t="shared" si="1859"/>
        <v>13</v>
      </c>
      <c r="AS1431" s="264">
        <f t="shared" si="1843"/>
        <v>1.258</v>
      </c>
      <c r="AT1431" s="266" t="str">
        <f t="shared" si="1844"/>
        <v>#1</v>
      </c>
    </row>
    <row r="1432" spans="1:46" ht="17.45" customHeight="1" thickBot="1" x14ac:dyDescent="0.3">
      <c r="A1432" s="257">
        <f t="shared" si="1807"/>
        <v>11</v>
      </c>
      <c r="B1432" s="257">
        <f t="shared" si="1808"/>
        <v>2021</v>
      </c>
      <c r="C1432" s="435">
        <f t="shared" si="1832"/>
        <v>44528</v>
      </c>
      <c r="D1432" s="434">
        <v>1.375</v>
      </c>
      <c r="E1432" s="436"/>
      <c r="F1432" s="437">
        <v>1.157</v>
      </c>
      <c r="G1432" s="438"/>
      <c r="H1432" s="439"/>
      <c r="I1432" s="434">
        <v>1.1519999999999999</v>
      </c>
      <c r="J1432" s="436"/>
      <c r="K1432" s="437">
        <v>1.325</v>
      </c>
      <c r="L1432" s="436"/>
      <c r="M1432" s="440">
        <f t="shared" ref="M1432:M1438" si="1865">IFERROR(AVERAGE(D1432:E1432),"")</f>
        <v>1.375</v>
      </c>
      <c r="N1432" s="440">
        <f t="shared" ref="N1432:N1438" si="1866">IFERROR(AVERAGE(F1432:H1432),"")</f>
        <v>1.157</v>
      </c>
      <c r="O1432" s="440">
        <f t="shared" ref="O1432:O1438" si="1867">IFERROR(AVERAGE(I1432:J1432),"")</f>
        <v>1.1519999999999999</v>
      </c>
      <c r="P1432" s="440">
        <f t="shared" ref="P1432:P1438" si="1868">IFERROR(AVERAGE(K1432:L1432),"")</f>
        <v>1.325</v>
      </c>
      <c r="Q1432" s="442">
        <f t="shared" si="1864"/>
        <v>1.2522500000000001</v>
      </c>
      <c r="R1432" s="442"/>
      <c r="S1432" s="443">
        <f>IF(Q1432&gt;=1,1,0)</f>
        <v>1</v>
      </c>
      <c r="T1432" s="443">
        <f t="shared" si="1859"/>
        <v>14</v>
      </c>
      <c r="AS1432" s="264">
        <f t="shared" si="1843"/>
        <v>1.375</v>
      </c>
      <c r="AT1432" s="266" t="str">
        <f t="shared" si="1844"/>
        <v>#1</v>
      </c>
    </row>
    <row r="1433" spans="1:46" ht="17.45" customHeight="1" thickBot="1" x14ac:dyDescent="0.3">
      <c r="A1433" s="257">
        <f t="shared" si="1807"/>
        <v>11</v>
      </c>
      <c r="B1433" s="257">
        <f t="shared" si="1808"/>
        <v>2021</v>
      </c>
      <c r="C1433" s="8">
        <f t="shared" si="1832"/>
        <v>44529</v>
      </c>
      <c r="D1433" s="260"/>
      <c r="E1433" s="131">
        <v>4.3639999999999999</v>
      </c>
      <c r="F1433" s="263"/>
      <c r="G1433" s="262">
        <v>2.15</v>
      </c>
      <c r="H1433" s="285"/>
      <c r="I1433" s="260"/>
      <c r="J1433" s="261">
        <v>2.0409999999999999</v>
      </c>
      <c r="K1433" s="263"/>
      <c r="L1433" s="261">
        <v>2.274</v>
      </c>
      <c r="M1433" s="293">
        <f t="shared" si="1865"/>
        <v>4.3639999999999999</v>
      </c>
      <c r="N1433" s="293">
        <f t="shared" si="1866"/>
        <v>2.15</v>
      </c>
      <c r="O1433" s="293">
        <f t="shared" si="1867"/>
        <v>2.0409999999999999</v>
      </c>
      <c r="P1433" s="293">
        <f t="shared" si="1868"/>
        <v>2.274</v>
      </c>
      <c r="R1433" s="265">
        <f t="shared" ref="R1433:R1437" si="1869">AVERAGE(M1433:P1433)</f>
        <v>2.7072500000000002</v>
      </c>
      <c r="S1433" s="266">
        <f t="shared" ref="S1433:S1437" si="1870">IF(R1433&gt;=1,1,0)</f>
        <v>1</v>
      </c>
      <c r="T1433" s="266">
        <f t="shared" ref="T1433:T1439" si="1871">IF(S1433=0,0,S1433+T1432)</f>
        <v>15</v>
      </c>
      <c r="U1433" s="313" t="s">
        <v>70</v>
      </c>
      <c r="V1433" s="299">
        <v>2021</v>
      </c>
      <c r="W1433" s="300"/>
      <c r="X1433" s="300"/>
      <c r="Y1433" s="300"/>
      <c r="AS1433" s="264">
        <f t="shared" si="1843"/>
        <v>4.3639999999999999</v>
      </c>
      <c r="AT1433" s="266" t="str">
        <f t="shared" si="1844"/>
        <v>#1</v>
      </c>
    </row>
    <row r="1434" spans="1:46" ht="17.45" customHeight="1" thickBot="1" x14ac:dyDescent="0.3">
      <c r="A1434" s="257">
        <f t="shared" si="1807"/>
        <v>11</v>
      </c>
      <c r="B1434" s="257">
        <f t="shared" si="1808"/>
        <v>2021</v>
      </c>
      <c r="C1434" s="116">
        <f t="shared" si="1832"/>
        <v>44530</v>
      </c>
      <c r="D1434" s="365">
        <v>3.7309999999999999</v>
      </c>
      <c r="E1434" s="129"/>
      <c r="F1434" s="130"/>
      <c r="G1434" s="128"/>
      <c r="H1434" s="127">
        <v>2.306</v>
      </c>
      <c r="I1434" s="126">
        <v>2.2189999999999999</v>
      </c>
      <c r="J1434" s="129"/>
      <c r="K1434" s="366">
        <v>2.6930000000000001</v>
      </c>
      <c r="L1434" s="129"/>
      <c r="M1434" s="293">
        <f t="shared" si="1865"/>
        <v>3.7309999999999999</v>
      </c>
      <c r="N1434" s="293">
        <f t="shared" si="1866"/>
        <v>2.306</v>
      </c>
      <c r="O1434" s="293">
        <f t="shared" si="1867"/>
        <v>2.2189999999999999</v>
      </c>
      <c r="P1434" s="293">
        <f t="shared" si="1868"/>
        <v>2.6930000000000001</v>
      </c>
      <c r="R1434" s="265">
        <f t="shared" si="1869"/>
        <v>2.73725</v>
      </c>
      <c r="S1434" s="266">
        <f t="shared" si="1870"/>
        <v>1</v>
      </c>
      <c r="T1434" s="266">
        <f t="shared" si="1871"/>
        <v>16</v>
      </c>
      <c r="U1434" s="301" t="s">
        <v>35</v>
      </c>
      <c r="V1434" s="301" t="s">
        <v>1</v>
      </c>
      <c r="W1434" s="301" t="s">
        <v>2</v>
      </c>
      <c r="X1434" s="301" t="s">
        <v>9</v>
      </c>
      <c r="Y1434" s="301" t="s">
        <v>12</v>
      </c>
      <c r="AS1434" s="264">
        <f t="shared" si="1843"/>
        <v>3.7309999999999999</v>
      </c>
      <c r="AT1434" s="266" t="str">
        <f t="shared" si="1844"/>
        <v>#1</v>
      </c>
    </row>
    <row r="1435" spans="1:46" ht="17.45" customHeight="1" x14ac:dyDescent="0.25">
      <c r="A1435" s="257">
        <f t="shared" si="1807"/>
        <v>12</v>
      </c>
      <c r="B1435" s="257">
        <f t="shared" si="1808"/>
        <v>2021</v>
      </c>
      <c r="C1435" s="115">
        <f t="shared" si="1832"/>
        <v>44531</v>
      </c>
      <c r="D1435" s="252"/>
      <c r="E1435" s="249">
        <v>2.78</v>
      </c>
      <c r="F1435" s="255"/>
      <c r="G1435" s="254">
        <v>2.3079999999999998</v>
      </c>
      <c r="H1435" s="114"/>
      <c r="I1435" s="252"/>
      <c r="J1435" s="253">
        <v>1.92</v>
      </c>
      <c r="K1435" s="255"/>
      <c r="L1435" s="253">
        <v>2.33</v>
      </c>
      <c r="M1435" s="293">
        <f t="shared" si="1865"/>
        <v>2.78</v>
      </c>
      <c r="N1435" s="293">
        <f t="shared" si="1866"/>
        <v>2.3079999999999998</v>
      </c>
      <c r="O1435" s="293">
        <f t="shared" si="1867"/>
        <v>1.92</v>
      </c>
      <c r="P1435" s="293">
        <f t="shared" si="1868"/>
        <v>2.33</v>
      </c>
      <c r="R1435" s="265">
        <f t="shared" si="1869"/>
        <v>2.3344999999999998</v>
      </c>
      <c r="S1435" s="266">
        <f t="shared" si="1870"/>
        <v>1</v>
      </c>
      <c r="T1435" s="266">
        <f t="shared" si="1871"/>
        <v>17</v>
      </c>
      <c r="U1435" s="302" t="s">
        <v>58</v>
      </c>
      <c r="V1435" s="303">
        <f>AVERAGE(D1405:E1434)</f>
        <v>1.4925633333333332</v>
      </c>
      <c r="W1435" s="303">
        <f>AVERAGE(F1405:H1434)</f>
        <v>1.2978857142857141</v>
      </c>
      <c r="X1435" s="303">
        <f>AVERAGE(I1405:J1434)</f>
        <v>1.2001166666666667</v>
      </c>
      <c r="Y1435" s="303">
        <f>AVERAGE(K1405:L1434)</f>
        <v>1.3532599999999999</v>
      </c>
      <c r="AS1435" s="264">
        <f t="shared" si="1843"/>
        <v>2.78</v>
      </c>
      <c r="AT1435" s="266" t="str">
        <f t="shared" si="1844"/>
        <v>#1</v>
      </c>
    </row>
    <row r="1436" spans="1:46" ht="17.45" customHeight="1" x14ac:dyDescent="0.25">
      <c r="A1436" s="257">
        <f t="shared" si="1807"/>
        <v>12</v>
      </c>
      <c r="B1436" s="257">
        <f t="shared" si="1808"/>
        <v>2021</v>
      </c>
      <c r="C1436" s="48">
        <f t="shared" si="1832"/>
        <v>44532</v>
      </c>
      <c r="D1436" s="279">
        <v>1.2729999999999999</v>
      </c>
      <c r="E1436" s="280"/>
      <c r="F1436" s="282">
        <v>1.19</v>
      </c>
      <c r="G1436" s="281"/>
      <c r="H1436" s="142">
        <v>1.286</v>
      </c>
      <c r="I1436" s="279">
        <v>1.2769999999999999</v>
      </c>
      <c r="J1436" s="280"/>
      <c r="K1436" s="282">
        <v>1.306</v>
      </c>
      <c r="L1436" s="280"/>
      <c r="M1436" s="293">
        <f t="shared" si="1865"/>
        <v>1.2729999999999999</v>
      </c>
      <c r="N1436" s="293">
        <f t="shared" si="1866"/>
        <v>1.238</v>
      </c>
      <c r="O1436" s="293">
        <f t="shared" si="1867"/>
        <v>1.2769999999999999</v>
      </c>
      <c r="P1436" s="293">
        <f t="shared" si="1868"/>
        <v>1.306</v>
      </c>
      <c r="R1436" s="265">
        <f t="shared" si="1869"/>
        <v>1.2735000000000001</v>
      </c>
      <c r="S1436" s="266">
        <f t="shared" si="1870"/>
        <v>1</v>
      </c>
      <c r="T1436" s="266">
        <f t="shared" si="1871"/>
        <v>18</v>
      </c>
      <c r="U1436" s="302" t="s">
        <v>59</v>
      </c>
      <c r="V1436" s="303">
        <f>MAX(D1405:E1434)</f>
        <v>4.3639999999999999</v>
      </c>
      <c r="W1436" s="303">
        <f>MAX(F1405:H1434)</f>
        <v>2.306</v>
      </c>
      <c r="X1436" s="303">
        <f>MAX(I1405:J1434)</f>
        <v>2.2189999999999999</v>
      </c>
      <c r="Y1436" s="303">
        <f>MAX(K1405:L1434)</f>
        <v>2.6930000000000001</v>
      </c>
      <c r="AS1436" s="264">
        <f t="shared" si="1843"/>
        <v>1.306</v>
      </c>
      <c r="AT1436" s="266" t="str">
        <f t="shared" si="1844"/>
        <v>#5</v>
      </c>
    </row>
    <row r="1437" spans="1:46" ht="17.45" customHeight="1" thickBot="1" x14ac:dyDescent="0.3">
      <c r="A1437" s="257">
        <f t="shared" si="1807"/>
        <v>12</v>
      </c>
      <c r="B1437" s="257">
        <f t="shared" si="1808"/>
        <v>2021</v>
      </c>
      <c r="C1437" s="8">
        <f t="shared" si="1832"/>
        <v>44533</v>
      </c>
      <c r="D1437" s="252"/>
      <c r="E1437" s="253">
        <v>1.1220000000000001</v>
      </c>
      <c r="F1437" s="255"/>
      <c r="G1437" s="254">
        <v>1.1399999999999999</v>
      </c>
      <c r="H1437" s="114"/>
      <c r="I1437" s="252"/>
      <c r="J1437" s="253">
        <v>1.3089999999999999</v>
      </c>
      <c r="K1437" s="255"/>
      <c r="L1437" s="253">
        <v>1.28</v>
      </c>
      <c r="M1437" s="293">
        <f t="shared" si="1865"/>
        <v>1.1220000000000001</v>
      </c>
      <c r="N1437" s="293">
        <f t="shared" si="1866"/>
        <v>1.1399999999999999</v>
      </c>
      <c r="O1437" s="293">
        <f t="shared" si="1867"/>
        <v>1.3089999999999999</v>
      </c>
      <c r="P1437" s="293">
        <f t="shared" si="1868"/>
        <v>1.28</v>
      </c>
      <c r="R1437" s="265">
        <f t="shared" si="1869"/>
        <v>1.21275</v>
      </c>
      <c r="S1437" s="266">
        <f t="shared" si="1870"/>
        <v>1</v>
      </c>
      <c r="T1437" s="266">
        <f t="shared" si="1871"/>
        <v>19</v>
      </c>
      <c r="U1437" s="304" t="s">
        <v>126</v>
      </c>
      <c r="V1437" s="305">
        <f>COUNTIF(D1405:E1434,"&gt;=2.5")</f>
        <v>2</v>
      </c>
      <c r="W1437" s="305">
        <f>COUNTIF(F1405:H1434,"&gt;=2.5")</f>
        <v>0</v>
      </c>
      <c r="X1437" s="305">
        <f>COUNTIF(I1405:J1434,"&gt;=2.5")</f>
        <v>0</v>
      </c>
      <c r="Y1437" s="305">
        <f>COUNTIF(K1405:L1434,"&gt;=2.5")</f>
        <v>1</v>
      </c>
      <c r="AS1437" s="264">
        <f t="shared" si="1843"/>
        <v>1.3089999999999999</v>
      </c>
      <c r="AT1437" s="266" t="str">
        <f t="shared" si="1844"/>
        <v>#4</v>
      </c>
    </row>
    <row r="1438" spans="1:46" ht="17.45" customHeight="1" thickBot="1" x14ac:dyDescent="0.3">
      <c r="A1438" s="257">
        <f t="shared" si="1807"/>
        <v>12</v>
      </c>
      <c r="B1438" s="257">
        <f t="shared" si="1808"/>
        <v>2021</v>
      </c>
      <c r="C1438" s="435">
        <f t="shared" si="1832"/>
        <v>44534</v>
      </c>
      <c r="D1438" s="448">
        <v>1.1970000000000001</v>
      </c>
      <c r="E1438" s="449"/>
      <c r="F1438" s="451">
        <v>1.21</v>
      </c>
      <c r="G1438" s="450"/>
      <c r="H1438" s="452"/>
      <c r="I1438" s="448">
        <v>1.0249999999999999</v>
      </c>
      <c r="J1438" s="449"/>
      <c r="K1438" s="451">
        <v>1.1859999999999999</v>
      </c>
      <c r="L1438" s="449"/>
      <c r="M1438" s="440">
        <f t="shared" si="1865"/>
        <v>1.1970000000000001</v>
      </c>
      <c r="N1438" s="440">
        <f t="shared" si="1866"/>
        <v>1.21</v>
      </c>
      <c r="O1438" s="440">
        <f t="shared" si="1867"/>
        <v>1.0249999999999999</v>
      </c>
      <c r="P1438" s="440">
        <f t="shared" si="1868"/>
        <v>1.1859999999999999</v>
      </c>
      <c r="Q1438" s="442">
        <f t="shared" ref="Q1438:Q1439" si="1872">AVERAGE(M1438:P1438)</f>
        <v>1.1545000000000001</v>
      </c>
      <c r="R1438" s="442"/>
      <c r="S1438" s="443">
        <f>IF(Q1438&gt;=1,1,0)</f>
        <v>1</v>
      </c>
      <c r="T1438" s="443">
        <f t="shared" si="1871"/>
        <v>20</v>
      </c>
      <c r="Y1438" s="136">
        <f>AVERAGE(V1435:Y1435)</f>
        <v>1.3359564285714285</v>
      </c>
      <c r="AS1438" s="264">
        <f t="shared" si="1843"/>
        <v>1.21</v>
      </c>
      <c r="AT1438" s="266" t="str">
        <f t="shared" si="1844"/>
        <v>#2</v>
      </c>
    </row>
    <row r="1439" spans="1:46" ht="17.45" customHeight="1" x14ac:dyDescent="0.25">
      <c r="A1439" s="257">
        <f t="shared" si="1807"/>
        <v>12</v>
      </c>
      <c r="B1439" s="257">
        <f t="shared" si="1808"/>
        <v>2021</v>
      </c>
      <c r="C1439" s="435">
        <f t="shared" si="1832"/>
        <v>44535</v>
      </c>
      <c r="D1439" s="448"/>
      <c r="E1439" s="449">
        <v>1.081</v>
      </c>
      <c r="F1439" s="451"/>
      <c r="G1439" s="450">
        <v>1.17</v>
      </c>
      <c r="H1439" s="452"/>
      <c r="I1439" s="448"/>
      <c r="J1439" s="449">
        <v>1.1000000000000001</v>
      </c>
      <c r="K1439" s="451"/>
      <c r="L1439" s="449">
        <v>1.1000000000000001</v>
      </c>
      <c r="M1439" s="440">
        <f t="shared" ref="M1439:M1445" si="1873">IFERROR(AVERAGE(D1439:E1439),"")</f>
        <v>1.081</v>
      </c>
      <c r="N1439" s="440">
        <f t="shared" ref="N1439:N1445" si="1874">IFERROR(AVERAGE(F1439:H1439),"")</f>
        <v>1.17</v>
      </c>
      <c r="O1439" s="440">
        <f t="shared" ref="O1439:O1445" si="1875">IFERROR(AVERAGE(I1439:J1439),"")</f>
        <v>1.1000000000000001</v>
      </c>
      <c r="P1439" s="440">
        <f t="shared" ref="P1439:P1445" si="1876">IFERROR(AVERAGE(K1439:L1439),"")</f>
        <v>1.1000000000000001</v>
      </c>
      <c r="Q1439" s="442">
        <f t="shared" si="1872"/>
        <v>1.1127500000000001</v>
      </c>
      <c r="R1439" s="442"/>
      <c r="S1439" s="443">
        <f>IF(Q1439&gt;=1,1,0)</f>
        <v>1</v>
      </c>
      <c r="T1439" s="443">
        <f t="shared" si="1871"/>
        <v>21</v>
      </c>
      <c r="AS1439" s="264">
        <f t="shared" si="1843"/>
        <v>1.17</v>
      </c>
      <c r="AT1439" s="266" t="str">
        <f t="shared" si="1844"/>
        <v>#2</v>
      </c>
    </row>
    <row r="1440" spans="1:46" ht="17.45" customHeight="1" x14ac:dyDescent="0.25">
      <c r="A1440" s="257">
        <f t="shared" si="1807"/>
        <v>12</v>
      </c>
      <c r="B1440" s="257">
        <f t="shared" si="1808"/>
        <v>2021</v>
      </c>
      <c r="C1440" s="8">
        <f t="shared" si="1832"/>
        <v>44536</v>
      </c>
      <c r="D1440" s="260">
        <v>1.698</v>
      </c>
      <c r="E1440" s="261"/>
      <c r="F1440" s="263"/>
      <c r="G1440" s="262"/>
      <c r="H1440" s="285">
        <v>1.29</v>
      </c>
      <c r="I1440" s="260">
        <v>1.3260000000000001</v>
      </c>
      <c r="J1440" s="261"/>
      <c r="K1440" s="263">
        <v>1.4670000000000001</v>
      </c>
      <c r="L1440" s="261"/>
      <c r="M1440" s="293">
        <f t="shared" si="1873"/>
        <v>1.698</v>
      </c>
      <c r="N1440" s="293">
        <f t="shared" si="1874"/>
        <v>1.29</v>
      </c>
      <c r="O1440" s="293">
        <f t="shared" si="1875"/>
        <v>1.3260000000000001</v>
      </c>
      <c r="P1440" s="293">
        <f t="shared" si="1876"/>
        <v>1.4670000000000001</v>
      </c>
      <c r="R1440" s="265">
        <f t="shared" ref="R1440:R1444" si="1877">AVERAGE(M1440:P1440)</f>
        <v>1.4452500000000001</v>
      </c>
      <c r="S1440" s="266">
        <f t="shared" ref="S1440:S1444" si="1878">IF(R1440&gt;=1,1,0)</f>
        <v>1</v>
      </c>
      <c r="T1440" s="266">
        <f t="shared" ref="T1440:T1446" si="1879">IF(S1440=0,0,S1440+T1439)</f>
        <v>22</v>
      </c>
      <c r="AS1440" s="264">
        <f t="shared" si="1843"/>
        <v>1.698</v>
      </c>
      <c r="AT1440" s="266" t="str">
        <f t="shared" si="1844"/>
        <v>#1</v>
      </c>
    </row>
    <row r="1441" spans="1:46" ht="17.45" customHeight="1" x14ac:dyDescent="0.25">
      <c r="A1441" s="257">
        <f t="shared" si="1807"/>
        <v>12</v>
      </c>
      <c r="B1441" s="257">
        <f t="shared" si="1808"/>
        <v>2021</v>
      </c>
      <c r="C1441" s="8">
        <f t="shared" si="1832"/>
        <v>44537</v>
      </c>
      <c r="D1441" s="260"/>
      <c r="E1441" s="261">
        <v>1.29</v>
      </c>
      <c r="F1441" s="263"/>
      <c r="G1441" s="262">
        <v>1.21</v>
      </c>
      <c r="H1441" s="285"/>
      <c r="I1441" s="260"/>
      <c r="J1441" s="261">
        <v>1.109</v>
      </c>
      <c r="K1441" s="263"/>
      <c r="L1441" s="261">
        <v>0.98460000000000003</v>
      </c>
      <c r="M1441" s="293">
        <f t="shared" si="1873"/>
        <v>1.29</v>
      </c>
      <c r="N1441" s="293">
        <f t="shared" si="1874"/>
        <v>1.21</v>
      </c>
      <c r="O1441" s="293">
        <f t="shared" si="1875"/>
        <v>1.109</v>
      </c>
      <c r="P1441" s="293">
        <f t="shared" si="1876"/>
        <v>0.98460000000000003</v>
      </c>
      <c r="R1441" s="265">
        <f t="shared" si="1877"/>
        <v>1.1484000000000001</v>
      </c>
      <c r="S1441" s="266">
        <f t="shared" si="1878"/>
        <v>1</v>
      </c>
      <c r="T1441" s="266">
        <f t="shared" si="1879"/>
        <v>23</v>
      </c>
      <c r="AS1441" s="264">
        <f t="shared" si="1843"/>
        <v>1.29</v>
      </c>
      <c r="AT1441" s="266" t="str">
        <f t="shared" si="1844"/>
        <v>#1</v>
      </c>
    </row>
    <row r="1442" spans="1:46" ht="17.45" customHeight="1" x14ac:dyDescent="0.25">
      <c r="A1442" s="257">
        <f t="shared" si="1807"/>
        <v>12</v>
      </c>
      <c r="B1442" s="257">
        <f t="shared" si="1808"/>
        <v>2021</v>
      </c>
      <c r="C1442" s="48">
        <f t="shared" si="1832"/>
        <v>44538</v>
      </c>
      <c r="D1442" s="275">
        <v>0.99470000000000003</v>
      </c>
      <c r="E1442" s="276"/>
      <c r="F1442" s="278">
        <v>1.161</v>
      </c>
      <c r="G1442" s="277"/>
      <c r="H1442" s="286">
        <v>1.1679999999999999</v>
      </c>
      <c r="I1442" s="275">
        <v>1.129</v>
      </c>
      <c r="J1442" s="276"/>
      <c r="K1442" s="278">
        <v>0.97670000000000001</v>
      </c>
      <c r="L1442" s="276"/>
      <c r="M1442" s="293">
        <f t="shared" si="1873"/>
        <v>0.99470000000000003</v>
      </c>
      <c r="N1442" s="293">
        <f t="shared" si="1874"/>
        <v>1.1644999999999999</v>
      </c>
      <c r="O1442" s="293">
        <f t="shared" si="1875"/>
        <v>1.129</v>
      </c>
      <c r="P1442" s="293">
        <f t="shared" si="1876"/>
        <v>0.97670000000000001</v>
      </c>
      <c r="R1442" s="265">
        <f t="shared" si="1877"/>
        <v>1.066225</v>
      </c>
      <c r="S1442" s="266">
        <f t="shared" si="1878"/>
        <v>1</v>
      </c>
      <c r="T1442" s="266">
        <f t="shared" si="1879"/>
        <v>24</v>
      </c>
      <c r="AS1442" s="264">
        <f t="shared" si="1843"/>
        <v>1.1644999999999999</v>
      </c>
      <c r="AT1442" s="266" t="str">
        <f t="shared" si="1844"/>
        <v>#2</v>
      </c>
    </row>
    <row r="1443" spans="1:46" ht="17.45" customHeight="1" x14ac:dyDescent="0.25">
      <c r="A1443" s="257">
        <f t="shared" si="1807"/>
        <v>12</v>
      </c>
      <c r="B1443" s="257">
        <f t="shared" si="1808"/>
        <v>2021</v>
      </c>
      <c r="C1443" s="8">
        <f t="shared" si="1832"/>
        <v>44539</v>
      </c>
      <c r="D1443" s="260"/>
      <c r="E1443" s="261">
        <v>0.51580000000000004</v>
      </c>
      <c r="F1443" s="263"/>
      <c r="G1443" s="262">
        <v>0.70899999999999996</v>
      </c>
      <c r="H1443" s="285"/>
      <c r="I1443" s="260"/>
      <c r="J1443" s="261">
        <v>0.3468</v>
      </c>
      <c r="K1443" s="263"/>
      <c r="L1443" s="261">
        <v>0.44969999999999999</v>
      </c>
      <c r="M1443" s="293">
        <f t="shared" si="1873"/>
        <v>0.51580000000000004</v>
      </c>
      <c r="N1443" s="293">
        <f t="shared" si="1874"/>
        <v>0.70899999999999996</v>
      </c>
      <c r="O1443" s="293">
        <f t="shared" si="1875"/>
        <v>0.3468</v>
      </c>
      <c r="P1443" s="293">
        <f t="shared" si="1876"/>
        <v>0.44969999999999999</v>
      </c>
      <c r="R1443" s="265">
        <f t="shared" si="1877"/>
        <v>0.50532500000000002</v>
      </c>
      <c r="S1443" s="266">
        <f t="shared" si="1878"/>
        <v>0</v>
      </c>
      <c r="T1443" s="266">
        <f t="shared" si="1879"/>
        <v>0</v>
      </c>
      <c r="AS1443" s="264">
        <f t="shared" si="1843"/>
        <v>0.70899999999999996</v>
      </c>
      <c r="AT1443" s="266" t="str">
        <f t="shared" si="1844"/>
        <v>#2</v>
      </c>
    </row>
    <row r="1444" spans="1:46" ht="17.45" customHeight="1" x14ac:dyDescent="0.25">
      <c r="A1444" s="257">
        <f t="shared" si="1807"/>
        <v>12</v>
      </c>
      <c r="B1444" s="257">
        <f t="shared" si="1808"/>
        <v>2021</v>
      </c>
      <c r="C1444" s="8">
        <f t="shared" si="1832"/>
        <v>44540</v>
      </c>
      <c r="D1444" s="260">
        <v>0.84309999999999996</v>
      </c>
      <c r="E1444" s="261"/>
      <c r="F1444" s="263">
        <v>0.66720000000000002</v>
      </c>
      <c r="G1444" s="262"/>
      <c r="H1444" s="285"/>
      <c r="I1444" s="260">
        <v>0.81379999999999997</v>
      </c>
      <c r="J1444" s="261"/>
      <c r="K1444" s="263">
        <v>0.84499999999999997</v>
      </c>
      <c r="L1444" s="261"/>
      <c r="M1444" s="293">
        <f t="shared" si="1873"/>
        <v>0.84309999999999996</v>
      </c>
      <c r="N1444" s="293">
        <f t="shared" si="1874"/>
        <v>0.66720000000000002</v>
      </c>
      <c r="O1444" s="293">
        <f t="shared" si="1875"/>
        <v>0.81379999999999997</v>
      </c>
      <c r="P1444" s="293">
        <f t="shared" si="1876"/>
        <v>0.84499999999999997</v>
      </c>
      <c r="R1444" s="265">
        <f t="shared" si="1877"/>
        <v>0.79227500000000006</v>
      </c>
      <c r="S1444" s="266">
        <f t="shared" si="1878"/>
        <v>0</v>
      </c>
      <c r="T1444" s="266">
        <f t="shared" si="1879"/>
        <v>0</v>
      </c>
      <c r="AS1444" s="264">
        <f t="shared" si="1843"/>
        <v>0.84499999999999997</v>
      </c>
      <c r="AT1444" s="266" t="str">
        <f t="shared" si="1844"/>
        <v>#5</v>
      </c>
    </row>
    <row r="1445" spans="1:46" ht="17.45" customHeight="1" x14ac:dyDescent="0.25">
      <c r="A1445" s="257">
        <f t="shared" si="1807"/>
        <v>12</v>
      </c>
      <c r="B1445" s="257">
        <f t="shared" si="1808"/>
        <v>2021</v>
      </c>
      <c r="C1445" s="435">
        <f t="shared" si="1832"/>
        <v>44541</v>
      </c>
      <c r="D1445" s="434"/>
      <c r="E1445" s="436">
        <v>0.83599999999999997</v>
      </c>
      <c r="F1445" s="437"/>
      <c r="G1445" s="438">
        <v>0.7964</v>
      </c>
      <c r="H1445" s="439"/>
      <c r="I1445" s="434"/>
      <c r="J1445" s="436">
        <v>0.69010000000000005</v>
      </c>
      <c r="K1445" s="437"/>
      <c r="L1445" s="436">
        <v>0.78490000000000004</v>
      </c>
      <c r="M1445" s="440">
        <f t="shared" si="1873"/>
        <v>0.83599999999999997</v>
      </c>
      <c r="N1445" s="440">
        <f t="shared" si="1874"/>
        <v>0.7964</v>
      </c>
      <c r="O1445" s="440">
        <f t="shared" si="1875"/>
        <v>0.69010000000000005</v>
      </c>
      <c r="P1445" s="440">
        <f t="shared" si="1876"/>
        <v>0.78490000000000004</v>
      </c>
      <c r="Q1445" s="442">
        <f t="shared" ref="Q1445:Q1446" si="1880">AVERAGE(M1445:P1445)</f>
        <v>0.77685000000000004</v>
      </c>
      <c r="R1445" s="442"/>
      <c r="S1445" s="443">
        <f>IF(Q1445&gt;=1,1,0)</f>
        <v>0</v>
      </c>
      <c r="T1445" s="443">
        <f t="shared" si="1879"/>
        <v>0</v>
      </c>
      <c r="AS1445" s="264">
        <f t="shared" si="1843"/>
        <v>0.83599999999999997</v>
      </c>
      <c r="AT1445" s="266" t="str">
        <f t="shared" si="1844"/>
        <v>#1</v>
      </c>
    </row>
    <row r="1446" spans="1:46" ht="17.45" customHeight="1" x14ac:dyDescent="0.25">
      <c r="A1446" s="257">
        <f t="shared" si="1807"/>
        <v>12</v>
      </c>
      <c r="B1446" s="257">
        <f t="shared" si="1808"/>
        <v>2021</v>
      </c>
      <c r="C1446" s="435">
        <f t="shared" si="1832"/>
        <v>44542</v>
      </c>
      <c r="D1446" s="434">
        <v>0.83409999999999995</v>
      </c>
      <c r="E1446" s="436"/>
      <c r="F1446" s="437"/>
      <c r="G1446" s="438"/>
      <c r="H1446" s="439">
        <v>0.8044</v>
      </c>
      <c r="I1446" s="434">
        <v>0.74219999999999997</v>
      </c>
      <c r="J1446" s="436"/>
      <c r="K1446" s="437">
        <v>0.90469999999999995</v>
      </c>
      <c r="L1446" s="436"/>
      <c r="M1446" s="440">
        <f t="shared" ref="M1446:M1452" si="1881">IFERROR(AVERAGE(D1446:E1446),"")</f>
        <v>0.83409999999999995</v>
      </c>
      <c r="N1446" s="440">
        <f t="shared" ref="N1446:N1452" si="1882">IFERROR(AVERAGE(F1446:H1446),"")</f>
        <v>0.8044</v>
      </c>
      <c r="O1446" s="440">
        <f t="shared" ref="O1446:O1452" si="1883">IFERROR(AVERAGE(I1446:J1446),"")</f>
        <v>0.74219999999999997</v>
      </c>
      <c r="P1446" s="440">
        <f t="shared" ref="P1446:P1452" si="1884">IFERROR(AVERAGE(K1446:L1446),"")</f>
        <v>0.90469999999999995</v>
      </c>
      <c r="Q1446" s="442">
        <f t="shared" si="1880"/>
        <v>0.82135000000000002</v>
      </c>
      <c r="R1446" s="442"/>
      <c r="S1446" s="443">
        <f>IF(Q1446&gt;=1,1,0)</f>
        <v>0</v>
      </c>
      <c r="T1446" s="443">
        <f t="shared" si="1879"/>
        <v>0</v>
      </c>
      <c r="AS1446" s="264">
        <f t="shared" si="1843"/>
        <v>0.90469999999999995</v>
      </c>
      <c r="AT1446" s="266" t="str">
        <f t="shared" si="1844"/>
        <v>#5</v>
      </c>
    </row>
    <row r="1447" spans="1:46" ht="17.45" customHeight="1" x14ac:dyDescent="0.25">
      <c r="A1447" s="257">
        <f t="shared" si="1807"/>
        <v>12</v>
      </c>
      <c r="B1447" s="257">
        <f t="shared" si="1808"/>
        <v>2021</v>
      </c>
      <c r="C1447" s="8">
        <f t="shared" si="1832"/>
        <v>44543</v>
      </c>
      <c r="D1447" s="260"/>
      <c r="E1447" s="261">
        <v>0.76190000000000002</v>
      </c>
      <c r="F1447" s="263"/>
      <c r="G1447" s="262">
        <v>0.71279999999999999</v>
      </c>
      <c r="H1447" s="285"/>
      <c r="I1447" s="260"/>
      <c r="J1447" s="261">
        <v>0.6946</v>
      </c>
      <c r="K1447" s="263"/>
      <c r="L1447" s="261">
        <v>0.86799999999999999</v>
      </c>
      <c r="M1447" s="293">
        <f t="shared" si="1881"/>
        <v>0.76190000000000002</v>
      </c>
      <c r="N1447" s="293">
        <f t="shared" si="1882"/>
        <v>0.71279999999999999</v>
      </c>
      <c r="O1447" s="293">
        <f t="shared" si="1883"/>
        <v>0.6946</v>
      </c>
      <c r="P1447" s="293">
        <f t="shared" si="1884"/>
        <v>0.86799999999999999</v>
      </c>
      <c r="R1447" s="265">
        <f t="shared" ref="R1447:R1451" si="1885">AVERAGE(M1447:P1447)</f>
        <v>0.75932499999999992</v>
      </c>
      <c r="S1447" s="266">
        <f t="shared" ref="S1447:S1451" si="1886">IF(R1447&gt;=1,1,0)</f>
        <v>0</v>
      </c>
      <c r="T1447" s="266">
        <f t="shared" ref="T1447:T1453" si="1887">IF(S1447=0,0,S1447+T1446)</f>
        <v>0</v>
      </c>
      <c r="AS1447" s="264">
        <f t="shared" si="1843"/>
        <v>0.86799999999999999</v>
      </c>
      <c r="AT1447" s="266" t="str">
        <f t="shared" si="1844"/>
        <v>#5</v>
      </c>
    </row>
    <row r="1448" spans="1:46" ht="17.45" customHeight="1" x14ac:dyDescent="0.25">
      <c r="A1448" s="257">
        <f t="shared" si="1807"/>
        <v>12</v>
      </c>
      <c r="B1448" s="257">
        <f t="shared" si="1808"/>
        <v>2021</v>
      </c>
      <c r="C1448" s="48">
        <f t="shared" si="1832"/>
        <v>44544</v>
      </c>
      <c r="D1448" s="275">
        <v>0.49759999999999999</v>
      </c>
      <c r="E1448" s="276"/>
      <c r="F1448" s="278">
        <v>0.40789999999999998</v>
      </c>
      <c r="G1448" s="277"/>
      <c r="H1448" s="286">
        <v>0.36599999999999999</v>
      </c>
      <c r="I1448" s="275">
        <v>0.20030000000000001</v>
      </c>
      <c r="J1448" s="276"/>
      <c r="K1448" s="278">
        <v>1.4359999999999999</v>
      </c>
      <c r="L1448" s="276"/>
      <c r="M1448" s="293">
        <f t="shared" si="1881"/>
        <v>0.49759999999999999</v>
      </c>
      <c r="N1448" s="293">
        <f t="shared" si="1882"/>
        <v>0.38695000000000002</v>
      </c>
      <c r="O1448" s="293">
        <f t="shared" si="1883"/>
        <v>0.20030000000000001</v>
      </c>
      <c r="P1448" s="293">
        <f t="shared" si="1884"/>
        <v>1.4359999999999999</v>
      </c>
      <c r="R1448" s="265">
        <f t="shared" si="1885"/>
        <v>0.63021249999999995</v>
      </c>
      <c r="S1448" s="266">
        <f t="shared" si="1886"/>
        <v>0</v>
      </c>
      <c r="T1448" s="266">
        <f t="shared" si="1887"/>
        <v>0</v>
      </c>
      <c r="AS1448" s="264">
        <f t="shared" si="1843"/>
        <v>1.4359999999999999</v>
      </c>
      <c r="AT1448" s="266" t="str">
        <f t="shared" si="1844"/>
        <v>#5</v>
      </c>
    </row>
    <row r="1449" spans="1:46" ht="17.45" customHeight="1" x14ac:dyDescent="0.25">
      <c r="A1449" s="257">
        <f t="shared" si="1807"/>
        <v>12</v>
      </c>
      <c r="B1449" s="257">
        <f t="shared" si="1808"/>
        <v>2021</v>
      </c>
      <c r="C1449" s="8">
        <f t="shared" si="1832"/>
        <v>44545</v>
      </c>
      <c r="D1449" s="260"/>
      <c r="E1449" s="261">
        <v>0.69199999999999995</v>
      </c>
      <c r="F1449" s="263"/>
      <c r="G1449" s="262">
        <v>0.70409999999999995</v>
      </c>
      <c r="H1449" s="285"/>
      <c r="I1449" s="260"/>
      <c r="J1449" s="261">
        <v>0.75960000000000005</v>
      </c>
      <c r="K1449" s="263"/>
      <c r="L1449" s="261">
        <v>0.76780000000000004</v>
      </c>
      <c r="M1449" s="293">
        <f t="shared" si="1881"/>
        <v>0.69199999999999995</v>
      </c>
      <c r="N1449" s="293">
        <f t="shared" si="1882"/>
        <v>0.70409999999999995</v>
      </c>
      <c r="O1449" s="293">
        <f t="shared" si="1883"/>
        <v>0.75960000000000005</v>
      </c>
      <c r="P1449" s="293">
        <f t="shared" si="1884"/>
        <v>0.76780000000000004</v>
      </c>
      <c r="R1449" s="265">
        <f t="shared" si="1885"/>
        <v>0.73087499999999994</v>
      </c>
      <c r="S1449" s="266">
        <f t="shared" si="1886"/>
        <v>0</v>
      </c>
      <c r="T1449" s="266">
        <f t="shared" si="1887"/>
        <v>0</v>
      </c>
      <c r="AS1449" s="264">
        <f t="shared" si="1843"/>
        <v>0.76780000000000004</v>
      </c>
      <c r="AT1449" s="266" t="str">
        <f t="shared" si="1844"/>
        <v>#5</v>
      </c>
    </row>
    <row r="1450" spans="1:46" ht="17.45" customHeight="1" x14ac:dyDescent="0.25">
      <c r="A1450" s="257">
        <f t="shared" si="1807"/>
        <v>12</v>
      </c>
      <c r="B1450" s="257">
        <f t="shared" si="1808"/>
        <v>2021</v>
      </c>
      <c r="C1450" s="8">
        <f t="shared" si="1832"/>
        <v>44546</v>
      </c>
      <c r="D1450" s="260">
        <v>2.4359999999999999</v>
      </c>
      <c r="E1450" s="261"/>
      <c r="F1450" s="263">
        <v>1.0109999999999999</v>
      </c>
      <c r="G1450" s="262"/>
      <c r="H1450" s="285"/>
      <c r="I1450" s="260">
        <v>0.91069999999999995</v>
      </c>
      <c r="J1450" s="261"/>
      <c r="K1450" s="263">
        <v>1.556</v>
      </c>
      <c r="L1450" s="261"/>
      <c r="M1450" s="293">
        <f t="shared" si="1881"/>
        <v>2.4359999999999999</v>
      </c>
      <c r="N1450" s="293">
        <f t="shared" si="1882"/>
        <v>1.0109999999999999</v>
      </c>
      <c r="O1450" s="293">
        <f t="shared" si="1883"/>
        <v>0.91069999999999995</v>
      </c>
      <c r="P1450" s="293">
        <f t="shared" si="1884"/>
        <v>1.556</v>
      </c>
      <c r="R1450" s="265">
        <f t="shared" si="1885"/>
        <v>1.4784250000000001</v>
      </c>
      <c r="S1450" s="266">
        <f t="shared" si="1886"/>
        <v>1</v>
      </c>
      <c r="T1450" s="266">
        <f t="shared" si="1887"/>
        <v>1</v>
      </c>
      <c r="AS1450" s="264">
        <f t="shared" si="1843"/>
        <v>2.4359999999999999</v>
      </c>
      <c r="AT1450" s="266" t="str">
        <f t="shared" si="1844"/>
        <v>#1</v>
      </c>
    </row>
    <row r="1451" spans="1:46" ht="17.45" customHeight="1" x14ac:dyDescent="0.25">
      <c r="A1451" s="257">
        <f t="shared" si="1807"/>
        <v>12</v>
      </c>
      <c r="B1451" s="257">
        <f t="shared" si="1808"/>
        <v>2021</v>
      </c>
      <c r="C1451" s="8">
        <f t="shared" si="1832"/>
        <v>44547</v>
      </c>
      <c r="D1451" s="260"/>
      <c r="E1451" s="261">
        <v>1.667</v>
      </c>
      <c r="F1451" s="263"/>
      <c r="G1451" s="262">
        <v>1.077</v>
      </c>
      <c r="H1451" s="285"/>
      <c r="I1451" s="260"/>
      <c r="J1451" s="261">
        <v>0.96189999999999998</v>
      </c>
      <c r="K1451" s="263"/>
      <c r="L1451" s="261">
        <v>1.089</v>
      </c>
      <c r="M1451" s="293">
        <f t="shared" si="1881"/>
        <v>1.667</v>
      </c>
      <c r="N1451" s="293">
        <f t="shared" si="1882"/>
        <v>1.077</v>
      </c>
      <c r="O1451" s="293">
        <f t="shared" si="1883"/>
        <v>0.96189999999999998</v>
      </c>
      <c r="P1451" s="293">
        <f t="shared" si="1884"/>
        <v>1.089</v>
      </c>
      <c r="R1451" s="265">
        <f t="shared" si="1885"/>
        <v>1.198725</v>
      </c>
      <c r="S1451" s="266">
        <f t="shared" si="1886"/>
        <v>1</v>
      </c>
      <c r="T1451" s="266">
        <f t="shared" si="1887"/>
        <v>2</v>
      </c>
      <c r="AS1451" s="264">
        <f t="shared" si="1843"/>
        <v>1.667</v>
      </c>
      <c r="AT1451" s="266" t="str">
        <f t="shared" si="1844"/>
        <v>#1</v>
      </c>
    </row>
    <row r="1452" spans="1:46" ht="17.45" customHeight="1" x14ac:dyDescent="0.25">
      <c r="A1452" s="257">
        <f t="shared" si="1807"/>
        <v>12</v>
      </c>
      <c r="B1452" s="257">
        <f t="shared" si="1808"/>
        <v>2021</v>
      </c>
      <c r="C1452" s="435">
        <f t="shared" si="1832"/>
        <v>44548</v>
      </c>
      <c r="D1452" s="434">
        <v>0.84750000000000003</v>
      </c>
      <c r="E1452" s="436"/>
      <c r="F1452" s="437"/>
      <c r="G1452" s="438"/>
      <c r="H1452" s="439">
        <v>0.67789999999999995</v>
      </c>
      <c r="I1452" s="434">
        <v>0.75009999999999999</v>
      </c>
      <c r="J1452" s="436"/>
      <c r="K1452" s="437">
        <v>0.90429999999999999</v>
      </c>
      <c r="L1452" s="436"/>
      <c r="M1452" s="440">
        <f t="shared" si="1881"/>
        <v>0.84750000000000003</v>
      </c>
      <c r="N1452" s="440">
        <f t="shared" si="1882"/>
        <v>0.67789999999999995</v>
      </c>
      <c r="O1452" s="440">
        <f t="shared" si="1883"/>
        <v>0.75009999999999999</v>
      </c>
      <c r="P1452" s="440">
        <f t="shared" si="1884"/>
        <v>0.90429999999999999</v>
      </c>
      <c r="Q1452" s="442">
        <f t="shared" ref="Q1452:Q1453" si="1888">AVERAGE(M1452:P1452)</f>
        <v>0.79495000000000005</v>
      </c>
      <c r="R1452" s="442"/>
      <c r="S1452" s="443">
        <f>IF(Q1452&gt;=1,1,0)</f>
        <v>0</v>
      </c>
      <c r="T1452" s="443">
        <f t="shared" si="1887"/>
        <v>0</v>
      </c>
      <c r="AS1452" s="264">
        <f t="shared" si="1843"/>
        <v>0.90429999999999999</v>
      </c>
      <c r="AT1452" s="266" t="str">
        <f t="shared" si="1844"/>
        <v>#5</v>
      </c>
    </row>
    <row r="1453" spans="1:46" ht="17.45" customHeight="1" x14ac:dyDescent="0.25">
      <c r="A1453" s="257">
        <f t="shared" si="1807"/>
        <v>12</v>
      </c>
      <c r="B1453" s="257">
        <f t="shared" si="1808"/>
        <v>2021</v>
      </c>
      <c r="C1453" s="435">
        <f t="shared" si="1832"/>
        <v>44549</v>
      </c>
      <c r="D1453" s="434"/>
      <c r="E1453" s="436">
        <v>0.89029999999999998</v>
      </c>
      <c r="F1453" s="437"/>
      <c r="G1453" s="438">
        <v>0.78759999999999997</v>
      </c>
      <c r="H1453" s="439"/>
      <c r="I1453" s="434"/>
      <c r="J1453" s="436">
        <v>0.74129999999999996</v>
      </c>
      <c r="K1453" s="437"/>
      <c r="L1453" s="436">
        <v>0.99470000000000003</v>
      </c>
      <c r="M1453" s="440">
        <f t="shared" ref="M1453:M1459" si="1889">IFERROR(AVERAGE(D1453:E1453),"")</f>
        <v>0.89029999999999998</v>
      </c>
      <c r="N1453" s="440">
        <f t="shared" ref="N1453:N1459" si="1890">IFERROR(AVERAGE(F1453:H1453),"")</f>
        <v>0.78759999999999997</v>
      </c>
      <c r="O1453" s="440">
        <f t="shared" ref="O1453:O1459" si="1891">IFERROR(AVERAGE(I1453:J1453),"")</f>
        <v>0.74129999999999996</v>
      </c>
      <c r="P1453" s="440">
        <f t="shared" ref="P1453:P1459" si="1892">IFERROR(AVERAGE(K1453:L1453),"")</f>
        <v>0.99470000000000003</v>
      </c>
      <c r="Q1453" s="442">
        <f t="shared" si="1888"/>
        <v>0.85347499999999998</v>
      </c>
      <c r="R1453" s="442"/>
      <c r="S1453" s="443">
        <f>IF(Q1453&gt;=1,1,0)</f>
        <v>0</v>
      </c>
      <c r="T1453" s="443">
        <f t="shared" si="1887"/>
        <v>0</v>
      </c>
      <c r="AS1453" s="264">
        <f t="shared" si="1843"/>
        <v>0.99470000000000003</v>
      </c>
      <c r="AT1453" s="266" t="str">
        <f t="shared" si="1844"/>
        <v>#5</v>
      </c>
    </row>
    <row r="1454" spans="1:46" ht="17.45" customHeight="1" x14ac:dyDescent="0.25">
      <c r="A1454" s="257">
        <f t="shared" si="1807"/>
        <v>12</v>
      </c>
      <c r="B1454" s="257">
        <f t="shared" si="1808"/>
        <v>2021</v>
      </c>
      <c r="C1454" s="48">
        <f t="shared" si="1832"/>
        <v>44550</v>
      </c>
      <c r="D1454" s="133">
        <v>3.8879999999999999</v>
      </c>
      <c r="E1454" s="276"/>
      <c r="F1454" s="278">
        <v>1.5469999999999999</v>
      </c>
      <c r="G1454" s="277"/>
      <c r="H1454" s="286">
        <v>1.411</v>
      </c>
      <c r="I1454" s="275">
        <v>1.42</v>
      </c>
      <c r="J1454" s="276"/>
      <c r="K1454" s="278">
        <v>1.6539999999999999</v>
      </c>
      <c r="L1454" s="276"/>
      <c r="M1454" s="293">
        <f t="shared" si="1889"/>
        <v>3.8879999999999999</v>
      </c>
      <c r="N1454" s="293">
        <f t="shared" si="1890"/>
        <v>1.4790000000000001</v>
      </c>
      <c r="O1454" s="293">
        <f t="shared" si="1891"/>
        <v>1.42</v>
      </c>
      <c r="P1454" s="293">
        <f t="shared" si="1892"/>
        <v>1.6539999999999999</v>
      </c>
      <c r="R1454" s="265">
        <f t="shared" ref="R1454:R1458" si="1893">AVERAGE(M1454:P1454)</f>
        <v>2.1102499999999997</v>
      </c>
      <c r="S1454" s="266">
        <f t="shared" ref="S1454:S1458" si="1894">IF(R1454&gt;=1,1,0)</f>
        <v>1</v>
      </c>
      <c r="T1454" s="266">
        <f t="shared" ref="T1454:T1460" si="1895">IF(S1454=0,0,S1454+T1453)</f>
        <v>1</v>
      </c>
      <c r="AS1454" s="264">
        <f t="shared" si="1843"/>
        <v>3.8879999999999999</v>
      </c>
      <c r="AT1454" s="266" t="str">
        <f t="shared" si="1844"/>
        <v>#1</v>
      </c>
    </row>
    <row r="1455" spans="1:46" ht="17.45" customHeight="1" x14ac:dyDescent="0.25">
      <c r="A1455" s="257">
        <f t="shared" si="1807"/>
        <v>12</v>
      </c>
      <c r="B1455" s="257">
        <f t="shared" si="1808"/>
        <v>2021</v>
      </c>
      <c r="C1455" s="8">
        <f t="shared" si="1832"/>
        <v>44551</v>
      </c>
      <c r="D1455" s="260"/>
      <c r="E1455" s="134">
        <v>5.7510000000000003</v>
      </c>
      <c r="F1455" s="263"/>
      <c r="G1455" s="262">
        <v>2.0470000000000002</v>
      </c>
      <c r="H1455" s="285"/>
      <c r="I1455" s="260"/>
      <c r="J1455" s="261">
        <v>1.7889999999999999</v>
      </c>
      <c r="K1455" s="263"/>
      <c r="L1455" s="261">
        <v>1.9550000000000001</v>
      </c>
      <c r="M1455" s="293">
        <f t="shared" si="1889"/>
        <v>5.7510000000000003</v>
      </c>
      <c r="N1455" s="293">
        <f t="shared" si="1890"/>
        <v>2.0470000000000002</v>
      </c>
      <c r="O1455" s="293">
        <f t="shared" si="1891"/>
        <v>1.7889999999999999</v>
      </c>
      <c r="P1455" s="293">
        <f t="shared" si="1892"/>
        <v>1.9550000000000001</v>
      </c>
      <c r="R1455" s="265">
        <f t="shared" si="1893"/>
        <v>2.8855</v>
      </c>
      <c r="S1455" s="266">
        <f t="shared" si="1894"/>
        <v>1</v>
      </c>
      <c r="T1455" s="266">
        <f t="shared" si="1895"/>
        <v>2</v>
      </c>
      <c r="AS1455" s="264">
        <f t="shared" si="1843"/>
        <v>5.7510000000000003</v>
      </c>
      <c r="AT1455" s="266" t="str">
        <f t="shared" si="1844"/>
        <v>#1</v>
      </c>
    </row>
    <row r="1456" spans="1:46" ht="17.45" customHeight="1" x14ac:dyDescent="0.25">
      <c r="A1456" s="257">
        <f t="shared" si="1807"/>
        <v>12</v>
      </c>
      <c r="B1456" s="257">
        <f t="shared" si="1808"/>
        <v>2021</v>
      </c>
      <c r="C1456" s="8">
        <f t="shared" si="1832"/>
        <v>44552</v>
      </c>
      <c r="D1456" s="332">
        <v>4.8170000000000002</v>
      </c>
      <c r="E1456" s="261"/>
      <c r="F1456" s="263">
        <v>2.298</v>
      </c>
      <c r="G1456" s="262"/>
      <c r="H1456" s="285"/>
      <c r="I1456" s="260">
        <v>1.504</v>
      </c>
      <c r="J1456" s="261"/>
      <c r="K1456" s="263">
        <v>2.004</v>
      </c>
      <c r="L1456" s="261"/>
      <c r="M1456" s="293">
        <f t="shared" si="1889"/>
        <v>4.8170000000000002</v>
      </c>
      <c r="N1456" s="293">
        <f t="shared" si="1890"/>
        <v>2.298</v>
      </c>
      <c r="O1456" s="293">
        <f t="shared" si="1891"/>
        <v>1.504</v>
      </c>
      <c r="P1456" s="293">
        <f t="shared" si="1892"/>
        <v>2.004</v>
      </c>
      <c r="R1456" s="265">
        <f t="shared" si="1893"/>
        <v>2.6557499999999998</v>
      </c>
      <c r="S1456" s="266">
        <f t="shared" si="1894"/>
        <v>1</v>
      </c>
      <c r="T1456" s="266">
        <f t="shared" si="1895"/>
        <v>3</v>
      </c>
      <c r="AS1456" s="264">
        <f t="shared" si="1843"/>
        <v>4.8170000000000002</v>
      </c>
      <c r="AT1456" s="266" t="str">
        <f t="shared" si="1844"/>
        <v>#1</v>
      </c>
    </row>
    <row r="1457" spans="1:49" ht="17.45" customHeight="1" x14ac:dyDescent="0.25">
      <c r="A1457" s="257">
        <f t="shared" si="1807"/>
        <v>12</v>
      </c>
      <c r="B1457" s="257">
        <f t="shared" si="1808"/>
        <v>2021</v>
      </c>
      <c r="C1457" s="8">
        <f t="shared" si="1832"/>
        <v>44553</v>
      </c>
      <c r="D1457" s="260"/>
      <c r="E1457" s="261">
        <v>0.98750000000000004</v>
      </c>
      <c r="F1457" s="263"/>
      <c r="G1457" s="262">
        <v>1</v>
      </c>
      <c r="H1457" s="285"/>
      <c r="I1457" s="260"/>
      <c r="J1457" s="261">
        <v>0.57799999999999996</v>
      </c>
      <c r="K1457" s="263"/>
      <c r="L1457" s="261">
        <v>0.8589</v>
      </c>
      <c r="M1457" s="293">
        <f t="shared" si="1889"/>
        <v>0.98750000000000004</v>
      </c>
      <c r="N1457" s="293">
        <f t="shared" si="1890"/>
        <v>1</v>
      </c>
      <c r="O1457" s="293">
        <f t="shared" si="1891"/>
        <v>0.57799999999999996</v>
      </c>
      <c r="P1457" s="293">
        <f t="shared" si="1892"/>
        <v>0.8589</v>
      </c>
      <c r="R1457" s="265">
        <f t="shared" si="1893"/>
        <v>0.85610000000000008</v>
      </c>
      <c r="S1457" s="266">
        <f t="shared" si="1894"/>
        <v>0</v>
      </c>
      <c r="T1457" s="266">
        <f t="shared" si="1895"/>
        <v>0</v>
      </c>
      <c r="AS1457" s="264">
        <f t="shared" si="1843"/>
        <v>1</v>
      </c>
      <c r="AT1457" s="266" t="str">
        <f t="shared" si="1844"/>
        <v>#2</v>
      </c>
    </row>
    <row r="1458" spans="1:49" ht="17.45" customHeight="1" x14ac:dyDescent="0.25">
      <c r="A1458" s="257">
        <f t="shared" si="1807"/>
        <v>12</v>
      </c>
      <c r="B1458" s="257">
        <f t="shared" si="1808"/>
        <v>2021</v>
      </c>
      <c r="C1458" s="8">
        <f t="shared" si="1832"/>
        <v>44554</v>
      </c>
      <c r="D1458" s="260">
        <v>0.47470000000000001</v>
      </c>
      <c r="E1458" s="261"/>
      <c r="F1458" s="263"/>
      <c r="G1458" s="262"/>
      <c r="H1458" s="285">
        <v>0.37459999999999999</v>
      </c>
      <c r="I1458" s="260">
        <v>0.2301</v>
      </c>
      <c r="J1458" s="261"/>
      <c r="K1458" s="263">
        <v>0.33139999999999997</v>
      </c>
      <c r="L1458" s="261"/>
      <c r="M1458" s="293">
        <f t="shared" si="1889"/>
        <v>0.47470000000000001</v>
      </c>
      <c r="N1458" s="293">
        <f t="shared" si="1890"/>
        <v>0.37459999999999999</v>
      </c>
      <c r="O1458" s="293">
        <f t="shared" si="1891"/>
        <v>0.2301</v>
      </c>
      <c r="P1458" s="293">
        <f t="shared" si="1892"/>
        <v>0.33139999999999997</v>
      </c>
      <c r="R1458" s="265">
        <f t="shared" si="1893"/>
        <v>0.35269999999999996</v>
      </c>
      <c r="S1458" s="266">
        <f t="shared" si="1894"/>
        <v>0</v>
      </c>
      <c r="T1458" s="266">
        <f t="shared" si="1895"/>
        <v>0</v>
      </c>
      <c r="AS1458" s="264">
        <f t="shared" si="1843"/>
        <v>0.47470000000000001</v>
      </c>
      <c r="AT1458" s="266" t="str">
        <f t="shared" si="1844"/>
        <v>#1</v>
      </c>
    </row>
    <row r="1459" spans="1:49" ht="17.45" customHeight="1" x14ac:dyDescent="0.25">
      <c r="A1459" s="257">
        <f t="shared" si="1807"/>
        <v>12</v>
      </c>
      <c r="B1459" s="257">
        <f t="shared" si="1808"/>
        <v>2021</v>
      </c>
      <c r="C1459" s="435">
        <f t="shared" si="1832"/>
        <v>44555</v>
      </c>
      <c r="D1459" s="434"/>
      <c r="E1459" s="436">
        <v>0.45129999999999998</v>
      </c>
      <c r="F1459" s="437"/>
      <c r="G1459" s="438">
        <v>0.48199999999999998</v>
      </c>
      <c r="H1459" s="439"/>
      <c r="I1459" s="434"/>
      <c r="J1459" s="436">
        <v>0.2989</v>
      </c>
      <c r="K1459" s="437"/>
      <c r="L1459" s="436">
        <v>0.3931</v>
      </c>
      <c r="M1459" s="440">
        <f t="shared" si="1889"/>
        <v>0.45129999999999998</v>
      </c>
      <c r="N1459" s="440">
        <f t="shared" si="1890"/>
        <v>0.48199999999999998</v>
      </c>
      <c r="O1459" s="440">
        <f t="shared" si="1891"/>
        <v>0.2989</v>
      </c>
      <c r="P1459" s="440">
        <f t="shared" si="1892"/>
        <v>0.3931</v>
      </c>
      <c r="Q1459" s="442">
        <f t="shared" ref="Q1459:Q1460" si="1896">AVERAGE(M1459:P1459)</f>
        <v>0.40632499999999999</v>
      </c>
      <c r="R1459" s="442"/>
      <c r="S1459" s="443">
        <f>IF(Q1459&gt;=1,1,0)</f>
        <v>0</v>
      </c>
      <c r="T1459" s="443">
        <f t="shared" si="1895"/>
        <v>0</v>
      </c>
      <c r="AS1459" s="264">
        <f t="shared" si="1843"/>
        <v>0.48199999999999998</v>
      </c>
      <c r="AT1459" s="266" t="str">
        <f t="shared" si="1844"/>
        <v>#2</v>
      </c>
    </row>
    <row r="1460" spans="1:49" ht="17.45" customHeight="1" x14ac:dyDescent="0.25">
      <c r="A1460" s="257">
        <f t="shared" si="1807"/>
        <v>12</v>
      </c>
      <c r="B1460" s="257">
        <f t="shared" si="1808"/>
        <v>2021</v>
      </c>
      <c r="C1460" s="48">
        <f t="shared" si="1832"/>
        <v>44556</v>
      </c>
      <c r="D1460" s="434">
        <v>0.51419999999999999</v>
      </c>
      <c r="E1460" s="436"/>
      <c r="F1460" s="437">
        <v>0.45350000000000001</v>
      </c>
      <c r="G1460" s="438"/>
      <c r="H1460" s="439">
        <v>0.42459999999999998</v>
      </c>
      <c r="I1460" s="434">
        <v>0.20599999999999999</v>
      </c>
      <c r="J1460" s="436"/>
      <c r="K1460" s="437">
        <v>0.55430000000000001</v>
      </c>
      <c r="L1460" s="436"/>
      <c r="M1460" s="440">
        <f t="shared" ref="M1460:M1466" si="1897">IFERROR(AVERAGE(D1460:E1460),"")</f>
        <v>0.51419999999999999</v>
      </c>
      <c r="N1460" s="440">
        <f t="shared" ref="N1460:N1466" si="1898">IFERROR(AVERAGE(F1460:H1460),"")</f>
        <v>0.43905</v>
      </c>
      <c r="O1460" s="440">
        <f t="shared" ref="O1460:O1466" si="1899">IFERROR(AVERAGE(I1460:J1460),"")</f>
        <v>0.20599999999999999</v>
      </c>
      <c r="P1460" s="440">
        <f t="shared" ref="P1460:P1466" si="1900">IFERROR(AVERAGE(K1460:L1460),"")</f>
        <v>0.55430000000000001</v>
      </c>
      <c r="Q1460" s="442">
        <f t="shared" si="1896"/>
        <v>0.42838749999999998</v>
      </c>
      <c r="R1460" s="442"/>
      <c r="S1460" s="443">
        <f>IF(Q1460&gt;=1,1,0)</f>
        <v>0</v>
      </c>
      <c r="T1460" s="443">
        <f t="shared" si="1895"/>
        <v>0</v>
      </c>
      <c r="AS1460" s="264">
        <f t="shared" si="1843"/>
        <v>0.55430000000000001</v>
      </c>
      <c r="AT1460" s="266" t="str">
        <f t="shared" si="1844"/>
        <v>#5</v>
      </c>
    </row>
    <row r="1461" spans="1:49" ht="17.45" customHeight="1" x14ac:dyDescent="0.25">
      <c r="A1461" s="257">
        <f t="shared" si="1807"/>
        <v>12</v>
      </c>
      <c r="B1461" s="257">
        <f t="shared" si="1808"/>
        <v>2021</v>
      </c>
      <c r="C1461" s="8">
        <f t="shared" si="1832"/>
        <v>44557</v>
      </c>
      <c r="D1461" s="260"/>
      <c r="E1461" s="261">
        <v>0.52400000000000002</v>
      </c>
      <c r="F1461" s="263"/>
      <c r="G1461" s="262">
        <v>0.68899999999999995</v>
      </c>
      <c r="H1461" s="285"/>
      <c r="I1461" s="260"/>
      <c r="J1461" s="261">
        <v>0.45750000000000002</v>
      </c>
      <c r="K1461" s="263"/>
      <c r="L1461" s="261">
        <v>0.73250000000000004</v>
      </c>
      <c r="M1461" s="293">
        <f t="shared" si="1897"/>
        <v>0.52400000000000002</v>
      </c>
      <c r="N1461" s="293">
        <f t="shared" si="1898"/>
        <v>0.68899999999999995</v>
      </c>
      <c r="O1461" s="293">
        <f t="shared" si="1899"/>
        <v>0.45750000000000002</v>
      </c>
      <c r="P1461" s="293">
        <f t="shared" si="1900"/>
        <v>0.73250000000000004</v>
      </c>
      <c r="R1461" s="265">
        <f t="shared" ref="R1461:R1465" si="1901">AVERAGE(M1461:P1461)</f>
        <v>0.60075000000000001</v>
      </c>
      <c r="S1461" s="266">
        <f t="shared" ref="S1461:S1465" si="1902">IF(R1461&gt;=1,1,0)</f>
        <v>0</v>
      </c>
      <c r="T1461" s="266">
        <f t="shared" ref="T1461:T1467" si="1903">IF(S1461=0,0,S1461+T1460)</f>
        <v>0</v>
      </c>
      <c r="AS1461" s="264">
        <f t="shared" si="1843"/>
        <v>0.73250000000000004</v>
      </c>
      <c r="AT1461" s="266" t="str">
        <f t="shared" si="1844"/>
        <v>#5</v>
      </c>
    </row>
    <row r="1462" spans="1:49" ht="17.45" customHeight="1" thickBot="1" x14ac:dyDescent="0.3">
      <c r="A1462" s="257">
        <f t="shared" si="1807"/>
        <v>12</v>
      </c>
      <c r="B1462" s="257">
        <f t="shared" si="1808"/>
        <v>2021</v>
      </c>
      <c r="C1462" s="8">
        <f t="shared" si="1832"/>
        <v>44558</v>
      </c>
      <c r="D1462" s="260">
        <v>1.1040000000000001</v>
      </c>
      <c r="E1462" s="261"/>
      <c r="F1462" s="263">
        <v>0.7893</v>
      </c>
      <c r="G1462" s="262"/>
      <c r="H1462" s="285"/>
      <c r="I1462" s="260">
        <v>0.39389999999999997</v>
      </c>
      <c r="J1462" s="261"/>
      <c r="K1462" s="263">
        <v>0.71299999999999997</v>
      </c>
      <c r="L1462" s="261"/>
      <c r="M1462" s="293">
        <f t="shared" si="1897"/>
        <v>1.1040000000000001</v>
      </c>
      <c r="N1462" s="293">
        <f t="shared" si="1898"/>
        <v>0.7893</v>
      </c>
      <c r="O1462" s="293">
        <f t="shared" si="1899"/>
        <v>0.39389999999999997</v>
      </c>
      <c r="P1462" s="293">
        <f t="shared" si="1900"/>
        <v>0.71299999999999997</v>
      </c>
      <c r="R1462" s="265">
        <f t="shared" si="1901"/>
        <v>0.75004999999999999</v>
      </c>
      <c r="S1462" s="266">
        <f t="shared" si="1902"/>
        <v>0</v>
      </c>
      <c r="T1462" s="266">
        <f t="shared" si="1903"/>
        <v>0</v>
      </c>
      <c r="AS1462" s="264">
        <f t="shared" si="1843"/>
        <v>1.1040000000000001</v>
      </c>
      <c r="AT1462" s="266" t="str">
        <f t="shared" si="1844"/>
        <v>#1</v>
      </c>
    </row>
    <row r="1463" spans="1:49" ht="17.45" customHeight="1" thickBot="1" x14ac:dyDescent="0.3">
      <c r="A1463" s="257">
        <f t="shared" si="1807"/>
        <v>12</v>
      </c>
      <c r="B1463" s="257">
        <f t="shared" si="1808"/>
        <v>2021</v>
      </c>
      <c r="C1463" s="8">
        <f t="shared" si="1832"/>
        <v>44559</v>
      </c>
      <c r="D1463" s="260"/>
      <c r="E1463" s="261">
        <v>0.74719999999999998</v>
      </c>
      <c r="F1463" s="263"/>
      <c r="G1463" s="262">
        <v>0.50739999999999996</v>
      </c>
      <c r="H1463" s="285"/>
      <c r="I1463" s="260"/>
      <c r="J1463" s="261">
        <v>0.317</v>
      </c>
      <c r="K1463" s="263"/>
      <c r="L1463" s="261">
        <v>0.43709999999999999</v>
      </c>
      <c r="M1463" s="293">
        <f t="shared" si="1897"/>
        <v>0.74719999999999998</v>
      </c>
      <c r="N1463" s="293">
        <f t="shared" si="1898"/>
        <v>0.50739999999999996</v>
      </c>
      <c r="O1463" s="293">
        <f t="shared" si="1899"/>
        <v>0.317</v>
      </c>
      <c r="P1463" s="293">
        <f t="shared" si="1900"/>
        <v>0.43709999999999999</v>
      </c>
      <c r="R1463" s="265">
        <f t="shared" si="1901"/>
        <v>0.50217499999999993</v>
      </c>
      <c r="S1463" s="266">
        <f t="shared" si="1902"/>
        <v>0</v>
      </c>
      <c r="T1463" s="266">
        <f t="shared" si="1903"/>
        <v>0</v>
      </c>
      <c r="U1463" s="313" t="s">
        <v>71</v>
      </c>
      <c r="V1463" s="299">
        <v>2021</v>
      </c>
      <c r="W1463" s="300"/>
      <c r="X1463" s="300"/>
      <c r="Y1463" s="300"/>
      <c r="AS1463" s="264">
        <f t="shared" si="1843"/>
        <v>0.74719999999999998</v>
      </c>
      <c r="AT1463" s="266" t="str">
        <f t="shared" si="1844"/>
        <v>#1</v>
      </c>
    </row>
    <row r="1464" spans="1:49" ht="17.45" customHeight="1" x14ac:dyDescent="0.25">
      <c r="A1464" s="257">
        <f t="shared" ref="A1464:A1527" si="1904">IF(ISNUMBER(C1464),MONTH(C1464),"")</f>
        <v>12</v>
      </c>
      <c r="B1464" s="257">
        <f t="shared" ref="B1464:B1527" si="1905">IF(ISNUMBER(C1464),YEAR(C1464),"")</f>
        <v>2021</v>
      </c>
      <c r="C1464" s="8">
        <f t="shared" si="1832"/>
        <v>44560</v>
      </c>
      <c r="D1464" s="260">
        <v>0.72860000000000003</v>
      </c>
      <c r="E1464" s="261"/>
      <c r="F1464" s="263"/>
      <c r="G1464" s="262"/>
      <c r="H1464" s="285">
        <v>0.30149999999999999</v>
      </c>
      <c r="I1464" s="260">
        <v>0.20699999999999999</v>
      </c>
      <c r="J1464" s="261"/>
      <c r="K1464" s="263">
        <v>0.47720000000000001</v>
      </c>
      <c r="L1464" s="261"/>
      <c r="M1464" s="293">
        <f t="shared" si="1897"/>
        <v>0.72860000000000003</v>
      </c>
      <c r="N1464" s="293">
        <f t="shared" si="1898"/>
        <v>0.30149999999999999</v>
      </c>
      <c r="O1464" s="293">
        <f t="shared" si="1899"/>
        <v>0.20699999999999999</v>
      </c>
      <c r="P1464" s="293">
        <f t="shared" si="1900"/>
        <v>0.47720000000000001</v>
      </c>
      <c r="R1464" s="265">
        <f t="shared" si="1901"/>
        <v>0.42857500000000004</v>
      </c>
      <c r="S1464" s="266">
        <f t="shared" si="1902"/>
        <v>0</v>
      </c>
      <c r="T1464" s="266">
        <f t="shared" si="1903"/>
        <v>0</v>
      </c>
      <c r="U1464" s="301" t="s">
        <v>35</v>
      </c>
      <c r="V1464" s="301" t="s">
        <v>1</v>
      </c>
      <c r="W1464" s="301" t="s">
        <v>2</v>
      </c>
      <c r="X1464" s="301" t="s">
        <v>9</v>
      </c>
      <c r="Y1464" s="301" t="s">
        <v>12</v>
      </c>
      <c r="AS1464" s="264">
        <f t="shared" si="1843"/>
        <v>0.72860000000000003</v>
      </c>
      <c r="AT1464" s="266" t="str">
        <f t="shared" si="1844"/>
        <v>#1</v>
      </c>
    </row>
    <row r="1465" spans="1:49" ht="17.45" customHeight="1" thickBot="1" x14ac:dyDescent="0.3">
      <c r="A1465" s="257">
        <f t="shared" si="1904"/>
        <v>12</v>
      </c>
      <c r="B1465" s="257">
        <f t="shared" si="1905"/>
        <v>2021</v>
      </c>
      <c r="C1465" s="116">
        <f t="shared" si="1832"/>
        <v>44561</v>
      </c>
      <c r="D1465" s="126"/>
      <c r="E1465" s="129">
        <v>0.68740000000000001</v>
      </c>
      <c r="F1465" s="130"/>
      <c r="G1465" s="128">
        <v>0.61739999999999995</v>
      </c>
      <c r="H1465" s="127"/>
      <c r="I1465" s="126"/>
      <c r="J1465" s="129">
        <v>0.4551</v>
      </c>
      <c r="K1465" s="130"/>
      <c r="L1465" s="129">
        <v>0.58540000000000003</v>
      </c>
      <c r="M1465" s="293">
        <f t="shared" si="1897"/>
        <v>0.68740000000000001</v>
      </c>
      <c r="N1465" s="293">
        <f t="shared" si="1898"/>
        <v>0.61739999999999995</v>
      </c>
      <c r="O1465" s="293">
        <f t="shared" si="1899"/>
        <v>0.4551</v>
      </c>
      <c r="P1465" s="293">
        <f t="shared" si="1900"/>
        <v>0.58540000000000003</v>
      </c>
      <c r="R1465" s="265">
        <f t="shared" si="1901"/>
        <v>0.58632499999999999</v>
      </c>
      <c r="S1465" s="266">
        <f t="shared" si="1902"/>
        <v>0</v>
      </c>
      <c r="T1465" s="266">
        <f t="shared" si="1903"/>
        <v>0</v>
      </c>
      <c r="U1465" s="302" t="s">
        <v>58</v>
      </c>
      <c r="V1465" s="303">
        <f>AVERAGE(D1435:E1465)</f>
        <v>1.3849000000000002</v>
      </c>
      <c r="W1465" s="303">
        <f>AVERAGE(F1435:H1465)</f>
        <v>0.96657222222222172</v>
      </c>
      <c r="X1465" s="303">
        <f>AVERAGE(I1435:J1465)</f>
        <v>0.82783548387096773</v>
      </c>
      <c r="Y1465" s="303">
        <f>AVERAGE(K1435:L1465)</f>
        <v>1.0298806451612905</v>
      </c>
      <c r="AS1465" s="264">
        <f t="shared" si="1843"/>
        <v>0.68740000000000001</v>
      </c>
      <c r="AT1465" s="266" t="str">
        <f t="shared" si="1844"/>
        <v>#1</v>
      </c>
    </row>
    <row r="1466" spans="1:49" ht="17.45" customHeight="1" x14ac:dyDescent="0.25">
      <c r="A1466" s="257">
        <f t="shared" si="1904"/>
        <v>1</v>
      </c>
      <c r="B1466" s="257">
        <f t="shared" si="1905"/>
        <v>2022</v>
      </c>
      <c r="C1466" s="160">
        <f t="shared" si="1832"/>
        <v>44562</v>
      </c>
      <c r="D1466" s="434">
        <v>0.75690000000000002</v>
      </c>
      <c r="E1466" s="436"/>
      <c r="F1466" s="437">
        <v>0.70709999999999995</v>
      </c>
      <c r="G1466" s="438"/>
      <c r="H1466" s="439">
        <v>0.75229999999999997</v>
      </c>
      <c r="I1466" s="434">
        <v>0.58960000000000001</v>
      </c>
      <c r="J1466" s="436"/>
      <c r="K1466" s="437">
        <v>0.72099999999999997</v>
      </c>
      <c r="L1466" s="436"/>
      <c r="M1466" s="440">
        <f t="shared" si="1897"/>
        <v>0.75690000000000002</v>
      </c>
      <c r="N1466" s="440">
        <f t="shared" si="1898"/>
        <v>0.72970000000000002</v>
      </c>
      <c r="O1466" s="440">
        <f t="shared" si="1899"/>
        <v>0.58960000000000001</v>
      </c>
      <c r="P1466" s="440">
        <f t="shared" si="1900"/>
        <v>0.72099999999999997</v>
      </c>
      <c r="Q1466" s="442">
        <f t="shared" ref="Q1466:Q1467" si="1906">AVERAGE(M1466:P1466)</f>
        <v>0.69930000000000003</v>
      </c>
      <c r="R1466" s="442"/>
      <c r="S1466" s="443">
        <f>IF(Q1466&gt;=1,1,0)</f>
        <v>0</v>
      </c>
      <c r="T1466" s="443">
        <f t="shared" si="1903"/>
        <v>0</v>
      </c>
      <c r="U1466" s="302" t="s">
        <v>59</v>
      </c>
      <c r="V1466" s="303">
        <f>MAX(D1435:E1465)</f>
        <v>5.7510000000000003</v>
      </c>
      <c r="W1466" s="303">
        <f>MAX(F1435:H1465)</f>
        <v>2.3079999999999998</v>
      </c>
      <c r="X1466" s="303">
        <f>MAX(I1435:J1465)</f>
        <v>1.92</v>
      </c>
      <c r="Y1466" s="303">
        <f>MAX(K1435:L1465)</f>
        <v>2.33</v>
      </c>
      <c r="AS1466" s="264">
        <f t="shared" si="1843"/>
        <v>0.75690000000000002</v>
      </c>
      <c r="AT1466" s="266" t="str">
        <f t="shared" si="1844"/>
        <v>#1</v>
      </c>
    </row>
    <row r="1467" spans="1:49" ht="17.45" customHeight="1" thickBot="1" x14ac:dyDescent="0.3">
      <c r="A1467" s="257">
        <f t="shared" si="1904"/>
        <v>1</v>
      </c>
      <c r="B1467" s="257">
        <f t="shared" si="1905"/>
        <v>2022</v>
      </c>
      <c r="C1467" s="435">
        <f t="shared" si="1832"/>
        <v>44563</v>
      </c>
      <c r="D1467" s="434"/>
      <c r="E1467" s="436">
        <v>0.69279999999999997</v>
      </c>
      <c r="F1467" s="437"/>
      <c r="G1467" s="438">
        <v>0.53839999999999999</v>
      </c>
      <c r="H1467" s="439"/>
      <c r="I1467" s="434"/>
      <c r="J1467" s="436">
        <v>0.48199999999999998</v>
      </c>
      <c r="K1467" s="437"/>
      <c r="L1467" s="436">
        <v>0.60399999999999998</v>
      </c>
      <c r="M1467" s="440">
        <f t="shared" ref="M1467:M1468" si="1907">IFERROR(AVERAGE(D1467:E1467),"")</f>
        <v>0.69279999999999997</v>
      </c>
      <c r="N1467" s="440">
        <f t="shared" ref="N1467:N1468" si="1908">IFERROR(AVERAGE(F1467:H1467),"")</f>
        <v>0.53839999999999999</v>
      </c>
      <c r="O1467" s="440">
        <f t="shared" ref="O1467:O1468" si="1909">IFERROR(AVERAGE(I1467:J1467),"")</f>
        <v>0.48199999999999998</v>
      </c>
      <c r="P1467" s="440">
        <f t="shared" ref="P1467:P1468" si="1910">IFERROR(AVERAGE(K1467:L1467),"")</f>
        <v>0.60399999999999998</v>
      </c>
      <c r="Q1467" s="442">
        <f t="shared" si="1906"/>
        <v>0.57929999999999993</v>
      </c>
      <c r="R1467" s="442"/>
      <c r="S1467" s="443">
        <f>IF(Q1467&gt;=1,1,0)</f>
        <v>0</v>
      </c>
      <c r="T1467" s="443">
        <f t="shared" si="1903"/>
        <v>0</v>
      </c>
      <c r="U1467" s="304" t="s">
        <v>126</v>
      </c>
      <c r="V1467" s="305">
        <f>COUNTIF(D1435:E1465,"&gt;=2.5")</f>
        <v>4</v>
      </c>
      <c r="W1467" s="305">
        <f>COUNTIF(F1435:H1465,"&gt;=2.5")</f>
        <v>0</v>
      </c>
      <c r="X1467" s="305">
        <f>COUNTIF(I1435:J1465,"&gt;=2.5")</f>
        <v>0</v>
      </c>
      <c r="Y1467" s="305">
        <f>COUNTIF(K1435:L1465,"&gt;=2.5")</f>
        <v>0</v>
      </c>
      <c r="AS1467" s="264">
        <f t="shared" si="1843"/>
        <v>0.69279999999999997</v>
      </c>
      <c r="AT1467" s="266" t="str">
        <f t="shared" si="1844"/>
        <v>#1</v>
      </c>
    </row>
    <row r="1468" spans="1:49" ht="17.45" customHeight="1" thickBot="1" x14ac:dyDescent="0.3">
      <c r="A1468" s="257">
        <f t="shared" si="1904"/>
        <v>1</v>
      </c>
      <c r="B1468" s="257">
        <f t="shared" si="1905"/>
        <v>2022</v>
      </c>
      <c r="C1468" s="8">
        <f t="shared" si="1832"/>
        <v>44564</v>
      </c>
      <c r="D1468" s="332">
        <v>3.4380000000000002</v>
      </c>
      <c r="E1468" s="261"/>
      <c r="F1468" s="263">
        <v>0.76790000000000003</v>
      </c>
      <c r="G1468" s="262"/>
      <c r="H1468" s="285"/>
      <c r="I1468" s="260">
        <v>0.73089999999999999</v>
      </c>
      <c r="J1468" s="261"/>
      <c r="K1468" s="263">
        <v>1.0169999999999999</v>
      </c>
      <c r="L1468" s="261"/>
      <c r="M1468" s="293">
        <f t="shared" si="1907"/>
        <v>3.4380000000000002</v>
      </c>
      <c r="N1468" s="293">
        <f t="shared" si="1908"/>
        <v>0.76790000000000003</v>
      </c>
      <c r="O1468" s="293">
        <f t="shared" si="1909"/>
        <v>0.73089999999999999</v>
      </c>
      <c r="P1468" s="293">
        <f t="shared" si="1910"/>
        <v>1.0169999999999999</v>
      </c>
      <c r="R1468" s="265">
        <f t="shared" ref="R1468" si="1911">AVERAGE(M1468:P1468)</f>
        <v>1.4884499999999998</v>
      </c>
      <c r="S1468" s="266">
        <f t="shared" ref="S1468" si="1912">IF(R1468&gt;=1,1,0)</f>
        <v>1</v>
      </c>
      <c r="T1468" s="266">
        <f t="shared" ref="T1468" si="1913">IF(S1468=0,0,S1468+T1467)</f>
        <v>1</v>
      </c>
      <c r="Y1468" s="136">
        <f>AVERAGE(V1465:Y1465)</f>
        <v>1.0522970878136202</v>
      </c>
      <c r="AS1468" s="264">
        <f t="shared" si="1843"/>
        <v>3.4380000000000002</v>
      </c>
      <c r="AT1468" s="266" t="str">
        <f t="shared" si="1844"/>
        <v>#1</v>
      </c>
    </row>
    <row r="1469" spans="1:49" ht="17.45" customHeight="1" thickBot="1" x14ac:dyDescent="0.3">
      <c r="A1469" s="257">
        <f t="shared" si="1904"/>
        <v>1</v>
      </c>
      <c r="B1469" s="257">
        <f t="shared" si="1905"/>
        <v>2022</v>
      </c>
      <c r="C1469" s="8">
        <f t="shared" si="1832"/>
        <v>44565</v>
      </c>
      <c r="D1469" s="260"/>
      <c r="E1469" s="134">
        <v>2.4380000000000002</v>
      </c>
      <c r="F1469" s="263"/>
      <c r="G1469" s="262">
        <v>1.123</v>
      </c>
      <c r="H1469" s="285"/>
      <c r="I1469" s="260"/>
      <c r="J1469" s="261">
        <v>0.83289999999999997</v>
      </c>
      <c r="K1469" s="263"/>
      <c r="L1469" s="261">
        <v>1.3260000000000001</v>
      </c>
      <c r="M1469" s="293">
        <f t="shared" ref="M1469" si="1914">IFERROR(AVERAGE(D1469:E1469),"")</f>
        <v>2.4380000000000002</v>
      </c>
      <c r="N1469" s="293">
        <f t="shared" ref="N1469" si="1915">IFERROR(AVERAGE(F1469:H1469),"")</f>
        <v>1.123</v>
      </c>
      <c r="O1469" s="293">
        <f t="shared" ref="O1469" si="1916">IFERROR(AVERAGE(I1469:J1469),"")</f>
        <v>0.83289999999999997</v>
      </c>
      <c r="P1469" s="293">
        <f t="shared" ref="P1469" si="1917">IFERROR(AVERAGE(K1469:L1469),"")</f>
        <v>1.3260000000000001</v>
      </c>
      <c r="R1469" s="265">
        <f t="shared" ref="R1469" si="1918">AVERAGE(M1469:P1469)</f>
        <v>1.4299750000000002</v>
      </c>
      <c r="S1469" s="266">
        <f t="shared" ref="S1469" si="1919">IF(R1469&gt;=1,1,0)</f>
        <v>1</v>
      </c>
      <c r="T1469" s="266">
        <f t="shared" ref="T1469" si="1920">IF(S1469=0,0,S1469+T1468)</f>
        <v>2</v>
      </c>
      <c r="AS1469" s="264">
        <f t="shared" si="1843"/>
        <v>2.4380000000000002</v>
      </c>
      <c r="AT1469" s="266" t="str">
        <f t="shared" si="1844"/>
        <v>#1</v>
      </c>
    </row>
    <row r="1470" spans="1:49" ht="17.45" customHeight="1" thickBot="1" x14ac:dyDescent="0.3">
      <c r="A1470" s="257">
        <f t="shared" si="1904"/>
        <v>1</v>
      </c>
      <c r="B1470" s="257">
        <f t="shared" si="1905"/>
        <v>2022</v>
      </c>
      <c r="C1470" s="8">
        <f t="shared" si="1832"/>
        <v>44566</v>
      </c>
      <c r="D1470" s="332">
        <v>3.1219999999999999</v>
      </c>
      <c r="E1470" s="261"/>
      <c r="F1470" s="263"/>
      <c r="G1470" s="262"/>
      <c r="H1470" s="285">
        <v>1.3859999999999999</v>
      </c>
      <c r="I1470" s="260">
        <v>1.3819999999999999</v>
      </c>
      <c r="J1470" s="261"/>
      <c r="K1470" s="263">
        <v>1.5229999999999999</v>
      </c>
      <c r="L1470" s="261"/>
      <c r="M1470" s="293">
        <f t="shared" ref="M1470" si="1921">IFERROR(AVERAGE(D1470:E1470),"")</f>
        <v>3.1219999999999999</v>
      </c>
      <c r="N1470" s="293">
        <f t="shared" ref="N1470" si="1922">IFERROR(AVERAGE(F1470:H1470),"")</f>
        <v>1.3859999999999999</v>
      </c>
      <c r="O1470" s="293">
        <f t="shared" ref="O1470" si="1923">IFERROR(AVERAGE(I1470:J1470),"")</f>
        <v>1.3819999999999999</v>
      </c>
      <c r="P1470" s="293">
        <f t="shared" ref="P1470" si="1924">IFERROR(AVERAGE(K1470:L1470),"")</f>
        <v>1.5229999999999999</v>
      </c>
      <c r="R1470" s="265">
        <f t="shared" ref="R1470" si="1925">AVERAGE(M1470:P1470)</f>
        <v>1.8532499999999998</v>
      </c>
      <c r="S1470" s="266">
        <f t="shared" ref="S1470" si="1926">IF(R1470&gt;=1,1,0)</f>
        <v>1</v>
      </c>
      <c r="T1470" s="266">
        <f t="shared" ref="T1470" si="1927">IF(S1470=0,0,S1470+T1469)</f>
        <v>3</v>
      </c>
      <c r="U1470" s="313" t="s">
        <v>73</v>
      </c>
      <c r="V1470" s="299">
        <v>2021</v>
      </c>
      <c r="W1470" s="300"/>
      <c r="X1470" s="300"/>
      <c r="Y1470" s="300"/>
      <c r="AS1470" s="264">
        <f t="shared" si="1843"/>
        <v>3.1219999999999999</v>
      </c>
      <c r="AT1470" s="266" t="str">
        <f t="shared" si="1844"/>
        <v>#1</v>
      </c>
    </row>
    <row r="1471" spans="1:49" ht="17.45" customHeight="1" x14ac:dyDescent="0.25">
      <c r="A1471" s="257">
        <f t="shared" si="1904"/>
        <v>1</v>
      </c>
      <c r="B1471" s="257">
        <f t="shared" si="1905"/>
        <v>2022</v>
      </c>
      <c r="C1471" s="8">
        <f t="shared" si="1832"/>
        <v>44567</v>
      </c>
      <c r="D1471" s="260"/>
      <c r="E1471" s="134">
        <v>3.4089999999999998</v>
      </c>
      <c r="F1471" s="263"/>
      <c r="G1471" s="262">
        <v>1.675</v>
      </c>
      <c r="H1471" s="285"/>
      <c r="I1471" s="260"/>
      <c r="J1471" s="261">
        <v>1.577</v>
      </c>
      <c r="K1471" s="263"/>
      <c r="L1471" s="261">
        <v>1.869</v>
      </c>
      <c r="M1471" s="293">
        <f t="shared" ref="M1471" si="1928">IFERROR(AVERAGE(D1471:E1471),"")</f>
        <v>3.4089999999999998</v>
      </c>
      <c r="N1471" s="293">
        <f t="shared" ref="N1471" si="1929">IFERROR(AVERAGE(F1471:H1471),"")</f>
        <v>1.675</v>
      </c>
      <c r="O1471" s="293">
        <f t="shared" ref="O1471" si="1930">IFERROR(AVERAGE(I1471:J1471),"")</f>
        <v>1.577</v>
      </c>
      <c r="P1471" s="293">
        <f t="shared" ref="P1471" si="1931">IFERROR(AVERAGE(K1471:L1471),"")</f>
        <v>1.869</v>
      </c>
      <c r="R1471" s="265">
        <f t="shared" ref="R1471" si="1932">AVERAGE(M1471:P1471)</f>
        <v>2.1324999999999998</v>
      </c>
      <c r="S1471" s="266">
        <f t="shared" ref="S1471" si="1933">IF(R1471&gt;=1,1,0)</f>
        <v>1</v>
      </c>
      <c r="T1471" s="266">
        <f t="shared" ref="T1471" si="1934">IF(S1471=0,0,S1471+T1470)</f>
        <v>4</v>
      </c>
      <c r="U1471" s="301" t="s">
        <v>35</v>
      </c>
      <c r="V1471" s="301" t="s">
        <v>1</v>
      </c>
      <c r="W1471" s="301" t="s">
        <v>2</v>
      </c>
      <c r="X1471" s="301" t="s">
        <v>9</v>
      </c>
      <c r="Y1471" s="301" t="s">
        <v>12</v>
      </c>
      <c r="AS1471" s="264">
        <f t="shared" si="1843"/>
        <v>3.4089999999999998</v>
      </c>
      <c r="AT1471" s="266" t="str">
        <f t="shared" si="1844"/>
        <v>#1</v>
      </c>
      <c r="AU1471" s="338">
        <f>COUNTIF($AT$1101:$AT$1465,"=#1")</f>
        <v>165</v>
      </c>
      <c r="AV1471" s="337" t="s">
        <v>129</v>
      </c>
      <c r="AW1471" s="341">
        <f>AU1471/SUM($AU$1471:$AU$1474)</f>
        <v>0.45205479452054792</v>
      </c>
    </row>
    <row r="1472" spans="1:49" ht="17.45" customHeight="1" x14ac:dyDescent="0.25">
      <c r="A1472" s="257">
        <f t="shared" si="1904"/>
        <v>1</v>
      </c>
      <c r="B1472" s="257">
        <f t="shared" si="1905"/>
        <v>2022</v>
      </c>
      <c r="C1472" s="48">
        <f t="shared" si="1832"/>
        <v>44568</v>
      </c>
      <c r="D1472" s="275">
        <v>2.3119999999999998</v>
      </c>
      <c r="E1472" s="276"/>
      <c r="F1472" s="278">
        <v>1.014</v>
      </c>
      <c r="G1472" s="277"/>
      <c r="H1472" s="286">
        <v>1.0189999999999999</v>
      </c>
      <c r="I1472" s="275">
        <v>1.071</v>
      </c>
      <c r="J1472" s="276"/>
      <c r="K1472" s="278">
        <v>1.016</v>
      </c>
      <c r="L1472" s="276"/>
      <c r="M1472" s="293">
        <f t="shared" ref="M1472" si="1935">IFERROR(AVERAGE(D1472:E1472),"")</f>
        <v>2.3119999999999998</v>
      </c>
      <c r="N1472" s="293">
        <f t="shared" ref="N1472" si="1936">IFERROR(AVERAGE(F1472:H1472),"")</f>
        <v>1.0165</v>
      </c>
      <c r="O1472" s="293">
        <f t="shared" ref="O1472" si="1937">IFERROR(AVERAGE(I1472:J1472),"")</f>
        <v>1.071</v>
      </c>
      <c r="P1472" s="293">
        <f t="shared" ref="P1472" si="1938">IFERROR(AVERAGE(K1472:L1472),"")</f>
        <v>1.016</v>
      </c>
      <c r="R1472" s="265">
        <f t="shared" ref="R1472" si="1939">AVERAGE(M1472:P1472)</f>
        <v>1.3538749999999999</v>
      </c>
      <c r="S1472" s="266">
        <f t="shared" ref="S1472" si="1940">IF(R1472&gt;=1,1,0)</f>
        <v>1</v>
      </c>
      <c r="T1472" s="266">
        <f t="shared" ref="T1472:T1474" si="1941">IF(S1472=0,0,S1472+T1471)</f>
        <v>5</v>
      </c>
      <c r="U1472" s="302" t="s">
        <v>58</v>
      </c>
      <c r="V1472" s="303">
        <f>AVERAGE(D1101:E1465)</f>
        <v>1.1919569863013706</v>
      </c>
      <c r="W1472" s="303">
        <f>AVERAGE(F1101:H1465)</f>
        <v>0.97544021176470619</v>
      </c>
      <c r="X1472" s="303">
        <f>AVERAGE(I1101:J1465)</f>
        <v>0.87045528767123326</v>
      </c>
      <c r="Y1472" s="303">
        <f>AVERAGE(K1101:L1465)</f>
        <v>1.045444767123288</v>
      </c>
      <c r="AU1472" s="339">
        <f>COUNTIF($AT$1101:$AT$1465,"=#2")</f>
        <v>70</v>
      </c>
      <c r="AV1472" s="266" t="s">
        <v>130</v>
      </c>
      <c r="AW1472" s="342">
        <f>AU1472/SUM($AU$1471:$AU$1474)</f>
        <v>0.19178082191780821</v>
      </c>
    </row>
    <row r="1473" spans="1:49" ht="17.45" customHeight="1" x14ac:dyDescent="0.25">
      <c r="A1473" s="257">
        <f t="shared" si="1904"/>
        <v>1</v>
      </c>
      <c r="B1473" s="257">
        <f t="shared" si="1905"/>
        <v>2022</v>
      </c>
      <c r="C1473" s="435">
        <f t="shared" si="1832"/>
        <v>44569</v>
      </c>
      <c r="D1473" s="434"/>
      <c r="E1473" s="436">
        <v>0.82850000000000001</v>
      </c>
      <c r="F1473" s="437"/>
      <c r="G1473" s="438">
        <v>0.60529999999999995</v>
      </c>
      <c r="H1473" s="439"/>
      <c r="I1473" s="434"/>
      <c r="J1473" s="436">
        <v>0.51100000000000001</v>
      </c>
      <c r="K1473" s="437"/>
      <c r="L1473" s="436">
        <v>0.5232</v>
      </c>
      <c r="M1473" s="440">
        <f t="shared" ref="M1473:M1475" si="1942">IFERROR(AVERAGE(D1473:E1473),"")</f>
        <v>0.82850000000000001</v>
      </c>
      <c r="N1473" s="440">
        <f t="shared" ref="N1473:N1475" si="1943">IFERROR(AVERAGE(F1473:H1473),"")</f>
        <v>0.60529999999999995</v>
      </c>
      <c r="O1473" s="440">
        <f t="shared" ref="O1473:O1475" si="1944">IFERROR(AVERAGE(I1473:J1473),"")</f>
        <v>0.51100000000000001</v>
      </c>
      <c r="P1473" s="440">
        <f t="shared" ref="P1473:P1475" si="1945">IFERROR(AVERAGE(K1473:L1473),"")</f>
        <v>0.5232</v>
      </c>
      <c r="Q1473" s="442">
        <f t="shared" ref="Q1473:Q1474" si="1946">AVERAGE(M1473:P1473)</f>
        <v>0.61699999999999999</v>
      </c>
      <c r="R1473" s="442"/>
      <c r="S1473" s="443">
        <f>IF(Q1473&gt;=1,1,0)</f>
        <v>0</v>
      </c>
      <c r="T1473" s="443">
        <f t="shared" si="1941"/>
        <v>0</v>
      </c>
      <c r="U1473" s="302" t="s">
        <v>59</v>
      </c>
      <c r="V1473" s="303">
        <f>MAX(D1101:E1465)</f>
        <v>5.8659999999999997</v>
      </c>
      <c r="W1473" s="303">
        <f>MAX(F1101:H1465)</f>
        <v>3.0049999999999999</v>
      </c>
      <c r="X1473" s="303">
        <f>MAX(I1101:J1465)</f>
        <v>2.8119999999999998</v>
      </c>
      <c r="Y1473" s="303">
        <f>MAX(K1101:L1465)</f>
        <v>5.1070000000000002</v>
      </c>
      <c r="AS1473" s="264">
        <f>MAX(M1473:P1473)</f>
        <v>0.82850000000000001</v>
      </c>
      <c r="AT1473" s="266" t="str">
        <f>IF(M1473=AS1473,"#1",IF(N1473=AS1473,"#2",IF(O1473=AS1473,"#4",IF(P1473=AS1473,"#5"))))</f>
        <v>#1</v>
      </c>
      <c r="AU1473" s="339">
        <f>COUNTIF($AT$1101:$AT$1465,"=#4")</f>
        <v>17</v>
      </c>
      <c r="AV1473" s="266" t="s">
        <v>131</v>
      </c>
      <c r="AW1473" s="342">
        <f>AU1473/SUM($AU$1471:$AU$1474)</f>
        <v>4.6575342465753428E-2</v>
      </c>
    </row>
    <row r="1474" spans="1:49" ht="17.45" customHeight="1" thickBot="1" x14ac:dyDescent="0.3">
      <c r="A1474" s="257">
        <f t="shared" si="1904"/>
        <v>1</v>
      </c>
      <c r="B1474" s="257">
        <f t="shared" si="1905"/>
        <v>2022</v>
      </c>
      <c r="C1474" s="435">
        <f t="shared" si="1832"/>
        <v>44570</v>
      </c>
      <c r="D1474" s="434">
        <v>1.1910000000000001</v>
      </c>
      <c r="E1474" s="436"/>
      <c r="F1474" s="437">
        <v>0.63539999999999996</v>
      </c>
      <c r="G1474" s="438"/>
      <c r="H1474" s="439"/>
      <c r="I1474" s="434">
        <v>0.58930000000000005</v>
      </c>
      <c r="J1474" s="436"/>
      <c r="K1474" s="437">
        <v>0.84919999999999995</v>
      </c>
      <c r="L1474" s="436"/>
      <c r="M1474" s="440">
        <f t="shared" si="1942"/>
        <v>1.1910000000000001</v>
      </c>
      <c r="N1474" s="440">
        <f t="shared" si="1943"/>
        <v>0.63539999999999996</v>
      </c>
      <c r="O1474" s="440">
        <f t="shared" si="1944"/>
        <v>0.58930000000000005</v>
      </c>
      <c r="P1474" s="440">
        <f t="shared" si="1945"/>
        <v>0.84919999999999995</v>
      </c>
      <c r="Q1474" s="442">
        <f t="shared" si="1946"/>
        <v>0.81622499999999998</v>
      </c>
      <c r="R1474" s="442"/>
      <c r="S1474" s="443">
        <f>IF(Q1474&gt;=1,1,0)</f>
        <v>0</v>
      </c>
      <c r="T1474" s="443">
        <f t="shared" si="1941"/>
        <v>0</v>
      </c>
      <c r="U1474" s="304" t="s">
        <v>126</v>
      </c>
      <c r="V1474" s="305">
        <f>COUNTIF(D1101:E1465,"&gt;=2.5")</f>
        <v>20</v>
      </c>
      <c r="W1474" s="305">
        <f>COUNTIF(F1101:H1465,"&gt;=2.5")</f>
        <v>3</v>
      </c>
      <c r="X1474" s="305">
        <f>COUNTIF(I1101:J1465,"&gt;=2.5")</f>
        <v>2</v>
      </c>
      <c r="Y1474" s="305">
        <f>COUNTIF(K1101:L1465,"&gt;=2.5")</f>
        <v>8</v>
      </c>
      <c r="AS1474" s="264">
        <f>MAX(M1474:P1474)</f>
        <v>1.1910000000000001</v>
      </c>
      <c r="AT1474" s="266" t="str">
        <f>IF(M1474=AS1474,"#1",IF(N1474=AS1474,"#2",IF(O1474=AS1474,"#4",IF(P1474=AS1474,"#5"))))</f>
        <v>#1</v>
      </c>
      <c r="AU1474" s="340">
        <f>COUNTIF($AT$1101:$AT$1465,"=#5")</f>
        <v>113</v>
      </c>
      <c r="AV1474" s="312" t="s">
        <v>132</v>
      </c>
      <c r="AW1474" s="343">
        <f>AU1474/SUM($AU$1471:$AU$1474)</f>
        <v>0.30958904109589042</v>
      </c>
    </row>
    <row r="1475" spans="1:49" ht="17.45" customHeight="1" thickBot="1" x14ac:dyDescent="0.3">
      <c r="A1475" s="257">
        <f t="shared" si="1904"/>
        <v>1</v>
      </c>
      <c r="B1475" s="257">
        <f t="shared" si="1905"/>
        <v>2022</v>
      </c>
      <c r="C1475" s="8">
        <f t="shared" si="1832"/>
        <v>44571</v>
      </c>
      <c r="D1475" s="260"/>
      <c r="E1475" s="261">
        <v>1.0269999999999999</v>
      </c>
      <c r="F1475" s="263"/>
      <c r="G1475" s="262">
        <v>1.2549999999999999</v>
      </c>
      <c r="H1475" s="285"/>
      <c r="I1475" s="260"/>
      <c r="J1475" s="261">
        <v>0.92449999999999999</v>
      </c>
      <c r="K1475" s="263"/>
      <c r="L1475" s="261">
        <v>1.0580000000000001</v>
      </c>
      <c r="M1475" s="293">
        <f t="shared" si="1942"/>
        <v>1.0269999999999999</v>
      </c>
      <c r="N1475" s="293">
        <f t="shared" si="1943"/>
        <v>1.2549999999999999</v>
      </c>
      <c r="O1475" s="293">
        <f t="shared" si="1944"/>
        <v>0.92449999999999999</v>
      </c>
      <c r="P1475" s="293">
        <f t="shared" si="1945"/>
        <v>1.0580000000000001</v>
      </c>
      <c r="R1475" s="265">
        <f t="shared" ref="R1475" si="1947">AVERAGE(M1475:P1475)</f>
        <v>1.066125</v>
      </c>
      <c r="S1475" s="266">
        <f t="shared" ref="S1475" si="1948">IF(R1475&gt;=1,1,0)</f>
        <v>1</v>
      </c>
      <c r="T1475" s="266">
        <f t="shared" ref="T1475" si="1949">IF(S1475=0,0,S1475+T1474)</f>
        <v>1</v>
      </c>
      <c r="V1475" s="136">
        <f>AVERAGE(D1101:L1465)</f>
        <v>1.019032835526317</v>
      </c>
      <c r="Y1475" s="136">
        <f>AVERAGE(V1472:Y1472)</f>
        <v>1.0208243132151495</v>
      </c>
    </row>
    <row r="1476" spans="1:49" ht="17.45" customHeight="1" x14ac:dyDescent="0.25">
      <c r="A1476" s="257">
        <f t="shared" si="1904"/>
        <v>1</v>
      </c>
      <c r="B1476" s="257">
        <f t="shared" si="1905"/>
        <v>2022</v>
      </c>
      <c r="C1476" s="8">
        <f t="shared" si="1832"/>
        <v>44572</v>
      </c>
      <c r="D1476" s="260">
        <v>1.0389999999999999</v>
      </c>
      <c r="E1476" s="261"/>
      <c r="F1476" s="263"/>
      <c r="G1476" s="262"/>
      <c r="H1476" s="285">
        <v>1.0109999999999999</v>
      </c>
      <c r="I1476" s="260">
        <v>1.07</v>
      </c>
      <c r="J1476" s="261"/>
      <c r="K1476" s="263">
        <v>1.179</v>
      </c>
      <c r="L1476" s="261"/>
      <c r="M1476" s="293">
        <f t="shared" ref="M1476:M1481" si="1950">IFERROR(AVERAGE(D1476:E1476),"")</f>
        <v>1.0389999999999999</v>
      </c>
      <c r="N1476" s="293">
        <f t="shared" ref="N1476:N1481" si="1951">IFERROR(AVERAGE(F1476:H1476),"")</f>
        <v>1.0109999999999999</v>
      </c>
      <c r="O1476" s="293">
        <f t="shared" ref="O1476:O1481" si="1952">IFERROR(AVERAGE(I1476:J1476),"")</f>
        <v>1.07</v>
      </c>
      <c r="P1476" s="293">
        <f t="shared" ref="P1476:P1481" si="1953">IFERROR(AVERAGE(K1476:L1476),"")</f>
        <v>1.179</v>
      </c>
      <c r="R1476" s="265">
        <f t="shared" ref="R1476:R1479" si="1954">AVERAGE(M1476:P1476)</f>
        <v>1.0747500000000001</v>
      </c>
      <c r="S1476" s="266">
        <f t="shared" ref="S1476:S1479" si="1955">IF(R1476&gt;=1,1,0)</f>
        <v>1</v>
      </c>
      <c r="T1476" s="266">
        <f t="shared" ref="T1476:T1481" si="1956">IF(S1476=0,0,S1476+T1475)</f>
        <v>2</v>
      </c>
    </row>
    <row r="1477" spans="1:49" ht="17.45" customHeight="1" x14ac:dyDescent="0.25">
      <c r="A1477" s="257">
        <f t="shared" si="1904"/>
        <v>1</v>
      </c>
      <c r="B1477" s="257">
        <f t="shared" si="1905"/>
        <v>2022</v>
      </c>
      <c r="C1477" s="8">
        <f t="shared" si="1832"/>
        <v>44573</v>
      </c>
      <c r="D1477" s="260"/>
      <c r="E1477" s="261">
        <v>1.387</v>
      </c>
      <c r="F1477" s="263"/>
      <c r="G1477" s="262">
        <v>1.0860000000000001</v>
      </c>
      <c r="H1477" s="285"/>
      <c r="I1477" s="260"/>
      <c r="J1477" s="261">
        <v>1.0249999999999999</v>
      </c>
      <c r="K1477" s="263"/>
      <c r="L1477" s="261">
        <v>1.169</v>
      </c>
      <c r="M1477" s="293">
        <f t="shared" si="1950"/>
        <v>1.387</v>
      </c>
      <c r="N1477" s="293">
        <f t="shared" si="1951"/>
        <v>1.0860000000000001</v>
      </c>
      <c r="O1477" s="293">
        <f t="shared" si="1952"/>
        <v>1.0249999999999999</v>
      </c>
      <c r="P1477" s="293">
        <f t="shared" si="1953"/>
        <v>1.169</v>
      </c>
      <c r="R1477" s="265">
        <f t="shared" si="1954"/>
        <v>1.16675</v>
      </c>
      <c r="S1477" s="266">
        <f t="shared" si="1955"/>
        <v>1</v>
      </c>
      <c r="T1477" s="266">
        <f t="shared" si="1956"/>
        <v>3</v>
      </c>
      <c r="AT1477" s="301" t="s">
        <v>1</v>
      </c>
      <c r="AU1477" s="301" t="s">
        <v>2</v>
      </c>
      <c r="AV1477" s="301" t="s">
        <v>9</v>
      </c>
      <c r="AW1477" s="301" t="s">
        <v>12</v>
      </c>
    </row>
    <row r="1478" spans="1:49" ht="17.45" customHeight="1" x14ac:dyDescent="0.25">
      <c r="A1478" s="257">
        <f t="shared" si="1904"/>
        <v>1</v>
      </c>
      <c r="B1478" s="257">
        <f t="shared" si="1905"/>
        <v>2022</v>
      </c>
      <c r="C1478" s="48">
        <f t="shared" si="1832"/>
        <v>44574</v>
      </c>
      <c r="D1478" s="133">
        <v>5.3449999999999998</v>
      </c>
      <c r="E1478" s="276"/>
      <c r="F1478" s="278">
        <v>1.8819999999999999</v>
      </c>
      <c r="G1478" s="277"/>
      <c r="H1478" s="286">
        <v>1.8169999999999999</v>
      </c>
      <c r="I1478" s="275">
        <v>1.5669999999999999</v>
      </c>
      <c r="J1478" s="276"/>
      <c r="K1478" s="278">
        <v>2.0579999999999998</v>
      </c>
      <c r="L1478" s="276"/>
      <c r="M1478" s="293">
        <f t="shared" si="1950"/>
        <v>5.3449999999999998</v>
      </c>
      <c r="N1478" s="293">
        <f t="shared" si="1951"/>
        <v>1.8494999999999999</v>
      </c>
      <c r="O1478" s="293">
        <f t="shared" si="1952"/>
        <v>1.5669999999999999</v>
      </c>
      <c r="P1478" s="293">
        <f t="shared" si="1953"/>
        <v>2.0579999999999998</v>
      </c>
      <c r="R1478" s="265">
        <f t="shared" si="1954"/>
        <v>2.7048749999999999</v>
      </c>
      <c r="S1478" s="266">
        <f t="shared" si="1955"/>
        <v>1</v>
      </c>
      <c r="T1478" s="266">
        <f t="shared" si="1956"/>
        <v>4</v>
      </c>
      <c r="AS1478" s="5" t="s">
        <v>63</v>
      </c>
      <c r="AT1478" s="296">
        <f>V1131</f>
        <v>1.8958322580645164</v>
      </c>
      <c r="AU1478" s="296">
        <f t="shared" ref="AU1478:AW1478" si="1957">W1131</f>
        <v>1.084775</v>
      </c>
      <c r="AV1478" s="296">
        <f t="shared" si="1957"/>
        <v>0.97122580645161283</v>
      </c>
      <c r="AW1478" s="296">
        <f t="shared" si="1957"/>
        <v>1.2603129032258069</v>
      </c>
    </row>
    <row r="1479" spans="1:49" ht="17.45" customHeight="1" x14ac:dyDescent="0.25">
      <c r="A1479" s="257">
        <f t="shared" si="1904"/>
        <v>1</v>
      </c>
      <c r="B1479" s="257">
        <f t="shared" si="1905"/>
        <v>2022</v>
      </c>
      <c r="C1479" s="8">
        <f t="shared" ref="C1479:C1542" si="1958">C1478+1</f>
        <v>44575</v>
      </c>
      <c r="D1479" s="260"/>
      <c r="E1479" s="134">
        <v>3.7469999999999999</v>
      </c>
      <c r="F1479" s="263"/>
      <c r="G1479" s="262">
        <v>1.9850000000000001</v>
      </c>
      <c r="H1479" s="285"/>
      <c r="I1479" s="260"/>
      <c r="J1479" s="261">
        <v>1.889</v>
      </c>
      <c r="K1479" s="263"/>
      <c r="L1479" s="261">
        <v>2.2090000000000001</v>
      </c>
      <c r="M1479" s="293">
        <f t="shared" si="1950"/>
        <v>3.7469999999999999</v>
      </c>
      <c r="N1479" s="293">
        <f t="shared" si="1951"/>
        <v>1.9850000000000001</v>
      </c>
      <c r="O1479" s="293">
        <f t="shared" si="1952"/>
        <v>1.889</v>
      </c>
      <c r="P1479" s="293">
        <f t="shared" si="1953"/>
        <v>2.2090000000000001</v>
      </c>
      <c r="R1479" s="265">
        <f t="shared" si="1954"/>
        <v>2.4575</v>
      </c>
      <c r="S1479" s="266">
        <f t="shared" si="1955"/>
        <v>1</v>
      </c>
      <c r="T1479" s="266">
        <f t="shared" si="1956"/>
        <v>5</v>
      </c>
      <c r="AS1479" s="5" t="s">
        <v>64</v>
      </c>
      <c r="AT1479" s="296">
        <f>V1159</f>
        <v>1.2624107142857142</v>
      </c>
      <c r="AU1479" s="296">
        <f t="shared" ref="AU1479:AW1479" si="1959">W1159</f>
        <v>1.0674406250000004</v>
      </c>
      <c r="AV1479" s="296">
        <f t="shared" si="1959"/>
        <v>0.99655357142857159</v>
      </c>
      <c r="AW1479" s="296">
        <f t="shared" si="1959"/>
        <v>1.109057142857143</v>
      </c>
    </row>
    <row r="1480" spans="1:49" ht="17.45" customHeight="1" x14ac:dyDescent="0.25">
      <c r="A1480" s="257">
        <f t="shared" si="1904"/>
        <v>1</v>
      </c>
      <c r="B1480" s="257">
        <f t="shared" si="1905"/>
        <v>2022</v>
      </c>
      <c r="C1480" s="435">
        <f t="shared" si="1958"/>
        <v>44576</v>
      </c>
      <c r="D1480" s="434">
        <v>1.3540000000000001</v>
      </c>
      <c r="E1480" s="436"/>
      <c r="F1480" s="437">
        <v>1.2010000000000001</v>
      </c>
      <c r="G1480" s="438"/>
      <c r="H1480" s="439"/>
      <c r="I1480" s="434">
        <v>1.2809999999999999</v>
      </c>
      <c r="J1480" s="436"/>
      <c r="K1480" s="437">
        <v>1.1160000000000001</v>
      </c>
      <c r="L1480" s="436"/>
      <c r="M1480" s="440">
        <f t="shared" si="1950"/>
        <v>1.3540000000000001</v>
      </c>
      <c r="N1480" s="440">
        <f t="shared" si="1951"/>
        <v>1.2010000000000001</v>
      </c>
      <c r="O1480" s="440">
        <f t="shared" si="1952"/>
        <v>1.2809999999999999</v>
      </c>
      <c r="P1480" s="440">
        <f t="shared" si="1953"/>
        <v>1.1160000000000001</v>
      </c>
      <c r="Q1480" s="442">
        <f t="shared" ref="Q1480:Q1481" si="1960">AVERAGE(M1480:P1480)</f>
        <v>1.238</v>
      </c>
      <c r="R1480" s="442"/>
      <c r="S1480" s="443">
        <f>IF(Q1480&gt;=1,1,0)</f>
        <v>1</v>
      </c>
      <c r="T1480" s="443">
        <f t="shared" si="1956"/>
        <v>6</v>
      </c>
      <c r="AS1480" s="5" t="s">
        <v>65</v>
      </c>
      <c r="AT1480" s="296">
        <f>V1190</f>
        <v>0.84850967741935457</v>
      </c>
      <c r="AU1480" s="296">
        <f t="shared" ref="AU1480:AW1480" si="1961">W1190</f>
        <v>0.73864594594594579</v>
      </c>
      <c r="AV1480" s="296">
        <f t="shared" si="1961"/>
        <v>0.68207741935483868</v>
      </c>
      <c r="AW1480" s="296">
        <f t="shared" si="1961"/>
        <v>0.8492032258064518</v>
      </c>
    </row>
    <row r="1481" spans="1:49" ht="17.45" customHeight="1" x14ac:dyDescent="0.25">
      <c r="A1481" s="257">
        <f t="shared" si="1904"/>
        <v>1</v>
      </c>
      <c r="B1481" s="257">
        <f t="shared" si="1905"/>
        <v>2022</v>
      </c>
      <c r="C1481" s="435">
        <f t="shared" si="1958"/>
        <v>44577</v>
      </c>
      <c r="D1481" s="434"/>
      <c r="E1481" s="436">
        <v>0.75939999999999996</v>
      </c>
      <c r="F1481" s="437"/>
      <c r="G1481" s="438">
        <v>0.62909999999999999</v>
      </c>
      <c r="H1481" s="439"/>
      <c r="I1481" s="434"/>
      <c r="J1481" s="436">
        <v>0.46629999999999999</v>
      </c>
      <c r="K1481" s="437"/>
      <c r="L1481" s="436">
        <v>0.63260000000000005</v>
      </c>
      <c r="M1481" s="440">
        <f t="shared" si="1950"/>
        <v>0.75939999999999996</v>
      </c>
      <c r="N1481" s="440">
        <f t="shared" si="1951"/>
        <v>0.62909999999999999</v>
      </c>
      <c r="O1481" s="440">
        <f t="shared" si="1952"/>
        <v>0.46629999999999999</v>
      </c>
      <c r="P1481" s="440">
        <f t="shared" si="1953"/>
        <v>0.63260000000000005</v>
      </c>
      <c r="Q1481" s="442">
        <f t="shared" si="1960"/>
        <v>0.62185000000000001</v>
      </c>
      <c r="R1481" s="442"/>
      <c r="S1481" s="443">
        <f>IF(Q1481&gt;=1,1,0)</f>
        <v>0</v>
      </c>
      <c r="T1481" s="443">
        <f t="shared" si="1956"/>
        <v>0</v>
      </c>
      <c r="AS1481" s="5" t="s">
        <v>66</v>
      </c>
      <c r="AT1481" s="296">
        <f>V1221</f>
        <v>1.0855266666666665</v>
      </c>
      <c r="AU1481" s="296">
        <f t="shared" ref="AU1481:AW1481" si="1962">W1221</f>
        <v>0.95418000000000014</v>
      </c>
      <c r="AV1481" s="296">
        <f t="shared" si="1962"/>
        <v>0.86222000000000021</v>
      </c>
      <c r="AW1481" s="296">
        <f t="shared" si="1962"/>
        <v>1.05914</v>
      </c>
    </row>
    <row r="1482" spans="1:49" ht="17.45" customHeight="1" x14ac:dyDescent="0.25">
      <c r="A1482" s="257">
        <f t="shared" si="1904"/>
        <v>1</v>
      </c>
      <c r="B1482" s="257">
        <f t="shared" si="1905"/>
        <v>2022</v>
      </c>
      <c r="C1482" s="8">
        <f t="shared" si="1958"/>
        <v>44578</v>
      </c>
      <c r="D1482" s="260">
        <v>1.496</v>
      </c>
      <c r="E1482" s="261"/>
      <c r="F1482" s="263"/>
      <c r="G1482" s="262"/>
      <c r="H1482" s="285">
        <v>0.71579999999999999</v>
      </c>
      <c r="I1482" s="260">
        <v>0.63980000000000004</v>
      </c>
      <c r="J1482" s="261"/>
      <c r="K1482" s="263">
        <v>0.7409</v>
      </c>
      <c r="L1482" s="261"/>
      <c r="M1482" s="293">
        <f t="shared" ref="M1482" si="1963">IFERROR(AVERAGE(D1482:E1482),"")</f>
        <v>1.496</v>
      </c>
      <c r="N1482" s="293">
        <f t="shared" ref="N1482" si="1964">IFERROR(AVERAGE(F1482:H1482),"")</f>
        <v>0.71579999999999999</v>
      </c>
      <c r="O1482" s="293">
        <f t="shared" ref="O1482" si="1965">IFERROR(AVERAGE(I1482:J1482),"")</f>
        <v>0.63980000000000004</v>
      </c>
      <c r="P1482" s="293">
        <f t="shared" ref="P1482" si="1966">IFERROR(AVERAGE(K1482:L1482),"")</f>
        <v>0.7409</v>
      </c>
      <c r="R1482" s="265">
        <f t="shared" ref="R1482" si="1967">AVERAGE(M1482:P1482)</f>
        <v>0.89812500000000006</v>
      </c>
      <c r="S1482" s="266">
        <f t="shared" ref="S1482" si="1968">IF(R1482&gt;=1,1,0)</f>
        <v>0</v>
      </c>
      <c r="T1482" s="266">
        <f t="shared" ref="T1482" si="1969">IF(S1482=0,0,S1482+T1481)</f>
        <v>0</v>
      </c>
      <c r="AS1482" s="5" t="s">
        <v>67</v>
      </c>
      <c r="AT1482" s="296">
        <f>V1251</f>
        <v>0.77152258064516133</v>
      </c>
      <c r="AU1482" s="296">
        <f t="shared" ref="AU1482:AW1482" si="1970">W1251</f>
        <v>0.69484722222222217</v>
      </c>
      <c r="AV1482" s="296">
        <f t="shared" si="1970"/>
        <v>0.60966774193548401</v>
      </c>
      <c r="AW1482" s="296">
        <f t="shared" si="1970"/>
        <v>0.94762903225806427</v>
      </c>
    </row>
    <row r="1483" spans="1:49" ht="17.45" customHeight="1" x14ac:dyDescent="0.25">
      <c r="A1483" s="257">
        <f t="shared" si="1904"/>
        <v>1</v>
      </c>
      <c r="B1483" s="257">
        <f t="shared" si="1905"/>
        <v>2022</v>
      </c>
      <c r="C1483" s="8">
        <f t="shared" si="1958"/>
        <v>44579</v>
      </c>
      <c r="D1483" s="260"/>
      <c r="E1483" s="261">
        <v>1.1779999999999999</v>
      </c>
      <c r="F1483" s="263"/>
      <c r="G1483" s="262">
        <v>0.88</v>
      </c>
      <c r="H1483" s="285"/>
      <c r="I1483" s="260"/>
      <c r="J1483" s="261">
        <v>0.8357</v>
      </c>
      <c r="K1483" s="263"/>
      <c r="L1483" s="261">
        <v>0.75339999999999996</v>
      </c>
      <c r="M1483" s="293">
        <f t="shared" ref="M1483:M1488" si="1971">IFERROR(AVERAGE(D1483:E1483),"")</f>
        <v>1.1779999999999999</v>
      </c>
      <c r="N1483" s="293">
        <f t="shared" ref="N1483:N1488" si="1972">IFERROR(AVERAGE(F1483:H1483),"")</f>
        <v>0.88</v>
      </c>
      <c r="O1483" s="293">
        <f t="shared" ref="O1483:O1488" si="1973">IFERROR(AVERAGE(I1483:J1483),"")</f>
        <v>0.8357</v>
      </c>
      <c r="P1483" s="293">
        <f t="shared" ref="P1483:P1488" si="1974">IFERROR(AVERAGE(K1483:L1483),"")</f>
        <v>0.75339999999999996</v>
      </c>
      <c r="R1483" s="265">
        <f t="shared" ref="R1483:R1486" si="1975">AVERAGE(M1483:P1483)</f>
        <v>0.911775</v>
      </c>
      <c r="S1483" s="266">
        <f t="shared" ref="S1483:S1486" si="1976">IF(R1483&gt;=1,1,0)</f>
        <v>0</v>
      </c>
      <c r="T1483" s="266">
        <f t="shared" ref="T1483:T1488" si="1977">IF(S1483=0,0,S1483+T1482)</f>
        <v>0</v>
      </c>
      <c r="AS1483" s="5" t="s">
        <v>68</v>
      </c>
      <c r="AT1483" s="296">
        <f>V1282</f>
        <v>1.1463199999999998</v>
      </c>
      <c r="AU1483" s="296">
        <f t="shared" ref="AU1483:AW1483" si="1978">W1282</f>
        <v>0.92181428571428592</v>
      </c>
      <c r="AV1483" s="296">
        <f t="shared" si="1978"/>
        <v>0.79913666666666672</v>
      </c>
      <c r="AW1483" s="296">
        <f t="shared" si="1978"/>
        <v>1.0314099999999999</v>
      </c>
    </row>
    <row r="1484" spans="1:49" ht="17.45" customHeight="1" x14ac:dyDescent="0.25">
      <c r="A1484" s="257">
        <f t="shared" si="1904"/>
        <v>1</v>
      </c>
      <c r="B1484" s="257">
        <f t="shared" si="1905"/>
        <v>2022</v>
      </c>
      <c r="C1484" s="48">
        <f t="shared" si="1958"/>
        <v>44580</v>
      </c>
      <c r="D1484" s="133">
        <v>2.427</v>
      </c>
      <c r="E1484" s="276"/>
      <c r="F1484" s="278">
        <v>0.99519999999999997</v>
      </c>
      <c r="G1484" s="277"/>
      <c r="H1484" s="286">
        <v>1.05</v>
      </c>
      <c r="I1484" s="275">
        <v>1.0169999999999999</v>
      </c>
      <c r="J1484" s="276"/>
      <c r="K1484" s="278">
        <v>1.167</v>
      </c>
      <c r="L1484" s="276"/>
      <c r="M1484" s="293">
        <f t="shared" si="1971"/>
        <v>2.427</v>
      </c>
      <c r="N1484" s="293">
        <f t="shared" si="1972"/>
        <v>1.0226</v>
      </c>
      <c r="O1484" s="293">
        <f t="shared" si="1973"/>
        <v>1.0169999999999999</v>
      </c>
      <c r="P1484" s="293">
        <f t="shared" si="1974"/>
        <v>1.167</v>
      </c>
      <c r="R1484" s="265">
        <f t="shared" si="1975"/>
        <v>1.4083999999999999</v>
      </c>
      <c r="S1484" s="266">
        <f t="shared" si="1976"/>
        <v>1</v>
      </c>
      <c r="T1484" s="266">
        <f t="shared" si="1977"/>
        <v>1</v>
      </c>
      <c r="AS1484" s="5" t="s">
        <v>69</v>
      </c>
      <c r="AT1484" s="296">
        <f>V1312</f>
        <v>0.93536129032258086</v>
      </c>
      <c r="AU1484" s="296">
        <f t="shared" ref="AU1484:AW1484" si="1979">W1312</f>
        <v>0.86978055555555556</v>
      </c>
      <c r="AV1484" s="296">
        <f t="shared" si="1979"/>
        <v>0.78913870967741939</v>
      </c>
      <c r="AW1484" s="296">
        <f t="shared" si="1979"/>
        <v>0.87989032258064515</v>
      </c>
    </row>
    <row r="1485" spans="1:49" ht="17.45" customHeight="1" x14ac:dyDescent="0.25">
      <c r="A1485" s="257">
        <f t="shared" si="1904"/>
        <v>1</v>
      </c>
      <c r="B1485" s="257">
        <f t="shared" si="1905"/>
        <v>2022</v>
      </c>
      <c r="C1485" s="8">
        <f t="shared" si="1958"/>
        <v>44581</v>
      </c>
      <c r="D1485" s="260"/>
      <c r="E1485" s="134">
        <v>4.6630000000000003</v>
      </c>
      <c r="F1485" s="263"/>
      <c r="G1485" s="262">
        <v>1.508</v>
      </c>
      <c r="H1485" s="285"/>
      <c r="I1485" s="260"/>
      <c r="J1485" s="261">
        <v>1.29</v>
      </c>
      <c r="K1485" s="263"/>
      <c r="L1485" s="261">
        <v>1.494</v>
      </c>
      <c r="M1485" s="293">
        <f t="shared" si="1971"/>
        <v>4.6630000000000003</v>
      </c>
      <c r="N1485" s="293">
        <f t="shared" si="1972"/>
        <v>1.508</v>
      </c>
      <c r="O1485" s="293">
        <f t="shared" si="1973"/>
        <v>1.29</v>
      </c>
      <c r="P1485" s="293">
        <f t="shared" si="1974"/>
        <v>1.494</v>
      </c>
      <c r="R1485" s="265">
        <f t="shared" si="1975"/>
        <v>2.23875</v>
      </c>
      <c r="S1485" s="266">
        <f t="shared" si="1976"/>
        <v>1</v>
      </c>
      <c r="T1485" s="266">
        <f t="shared" si="1977"/>
        <v>2</v>
      </c>
      <c r="AS1485" s="5" t="s">
        <v>60</v>
      </c>
      <c r="AT1485" s="296">
        <f>V1343</f>
        <v>1.0434129032258066</v>
      </c>
      <c r="AU1485" s="296">
        <f t="shared" ref="AU1485:AW1485" si="1980">W1343</f>
        <v>1.0298833333333333</v>
      </c>
      <c r="AV1485" s="296">
        <f t="shared" si="1980"/>
        <v>0.8260612903225808</v>
      </c>
      <c r="AW1485" s="296">
        <f t="shared" si="1980"/>
        <v>1.0255032258064516</v>
      </c>
    </row>
    <row r="1486" spans="1:49" ht="17.45" customHeight="1" x14ac:dyDescent="0.25">
      <c r="A1486" s="257">
        <f t="shared" si="1904"/>
        <v>1</v>
      </c>
      <c r="B1486" s="257">
        <f t="shared" si="1905"/>
        <v>2022</v>
      </c>
      <c r="C1486" s="8">
        <f t="shared" si="1958"/>
        <v>44582</v>
      </c>
      <c r="D1486" s="332">
        <v>3.9790000000000001</v>
      </c>
      <c r="E1486" s="261"/>
      <c r="F1486" s="363">
        <v>2.3849999999999998</v>
      </c>
      <c r="G1486" s="262"/>
      <c r="H1486" s="285"/>
      <c r="I1486" s="260">
        <v>1.482</v>
      </c>
      <c r="J1486" s="261"/>
      <c r="K1486" s="263">
        <v>1.6419999999999999</v>
      </c>
      <c r="L1486" s="261"/>
      <c r="M1486" s="293">
        <f t="shared" si="1971"/>
        <v>3.9790000000000001</v>
      </c>
      <c r="N1486" s="293">
        <f t="shared" si="1972"/>
        <v>2.3849999999999998</v>
      </c>
      <c r="O1486" s="293">
        <f t="shared" si="1973"/>
        <v>1.482</v>
      </c>
      <c r="P1486" s="293">
        <f t="shared" si="1974"/>
        <v>1.6419999999999999</v>
      </c>
      <c r="R1486" s="265">
        <f t="shared" si="1975"/>
        <v>2.3719999999999999</v>
      </c>
      <c r="S1486" s="266">
        <f t="shared" si="1976"/>
        <v>1</v>
      </c>
      <c r="T1486" s="266">
        <f t="shared" si="1977"/>
        <v>3</v>
      </c>
      <c r="AS1486" s="5" t="s">
        <v>61</v>
      </c>
      <c r="AT1486" s="296">
        <f>V1374</f>
        <v>1.3297600000000001</v>
      </c>
      <c r="AU1486" s="296">
        <f t="shared" ref="AU1486:AW1486" si="1981">W1374</f>
        <v>1.1303714285714288</v>
      </c>
      <c r="AV1486" s="296">
        <f t="shared" si="1981"/>
        <v>0.97232666666666667</v>
      </c>
      <c r="AW1486" s="296">
        <f t="shared" si="1981"/>
        <v>1.0182899999999999</v>
      </c>
    </row>
    <row r="1487" spans="1:49" ht="17.45" customHeight="1" x14ac:dyDescent="0.25">
      <c r="A1487" s="298">
        <f t="shared" si="1904"/>
        <v>1</v>
      </c>
      <c r="B1487" s="298">
        <f t="shared" si="1905"/>
        <v>2022</v>
      </c>
      <c r="C1487" s="435">
        <f t="shared" si="1958"/>
        <v>44583</v>
      </c>
      <c r="D1487" s="434"/>
      <c r="E1487" s="436">
        <v>0.86140000000000005</v>
      </c>
      <c r="F1487" s="437"/>
      <c r="G1487" s="438">
        <v>1.3620000000000001</v>
      </c>
      <c r="H1487" s="439"/>
      <c r="I1487" s="434"/>
      <c r="J1487" s="436">
        <v>0.86409999999999998</v>
      </c>
      <c r="K1487" s="437"/>
      <c r="L1487" s="436">
        <v>0.95730000000000004</v>
      </c>
      <c r="M1487" s="440">
        <f t="shared" si="1971"/>
        <v>0.86140000000000005</v>
      </c>
      <c r="N1487" s="440">
        <f t="shared" si="1972"/>
        <v>1.3620000000000001</v>
      </c>
      <c r="O1487" s="440">
        <f t="shared" si="1973"/>
        <v>0.86409999999999998</v>
      </c>
      <c r="P1487" s="440">
        <f t="shared" si="1974"/>
        <v>0.95730000000000004</v>
      </c>
      <c r="Q1487" s="442">
        <f t="shared" ref="Q1487:Q1488" si="1982">AVERAGE(M1487:P1487)</f>
        <v>1.0112000000000001</v>
      </c>
      <c r="R1487" s="442"/>
      <c r="S1487" s="443">
        <f>IF(Q1487&gt;=1,1,0)</f>
        <v>1</v>
      </c>
      <c r="T1487" s="443">
        <f t="shared" si="1977"/>
        <v>4</v>
      </c>
      <c r="AS1487" s="5" t="s">
        <v>62</v>
      </c>
      <c r="AT1487" s="296">
        <f>V1404</f>
        <v>1.1234193548387097</v>
      </c>
      <c r="AU1487" s="296">
        <f t="shared" ref="AU1487:AW1487" si="1983">W1404</f>
        <v>0.97706638888888897</v>
      </c>
      <c r="AV1487" s="296">
        <f t="shared" si="1983"/>
        <v>0.93266064516129032</v>
      </c>
      <c r="AW1487" s="296">
        <f t="shared" si="1983"/>
        <v>0.99695935483870968</v>
      </c>
    </row>
    <row r="1488" spans="1:49" ht="17.45" customHeight="1" x14ac:dyDescent="0.25">
      <c r="A1488" s="298">
        <f t="shared" si="1904"/>
        <v>1</v>
      </c>
      <c r="B1488" s="298">
        <f t="shared" si="1905"/>
        <v>2022</v>
      </c>
      <c r="C1488" s="435">
        <f t="shared" si="1958"/>
        <v>44584</v>
      </c>
      <c r="D1488" s="434">
        <v>0.67630000000000001</v>
      </c>
      <c r="E1488" s="436"/>
      <c r="F1488" s="437"/>
      <c r="G1488" s="438"/>
      <c r="H1488" s="439">
        <v>0.62470000000000003</v>
      </c>
      <c r="I1488" s="434">
        <v>0.496</v>
      </c>
      <c r="J1488" s="436"/>
      <c r="K1488" s="437">
        <v>0.57269999999999999</v>
      </c>
      <c r="L1488" s="436"/>
      <c r="M1488" s="440">
        <f t="shared" si="1971"/>
        <v>0.67630000000000001</v>
      </c>
      <c r="N1488" s="440">
        <f t="shared" si="1972"/>
        <v>0.62470000000000003</v>
      </c>
      <c r="O1488" s="440">
        <f t="shared" si="1973"/>
        <v>0.496</v>
      </c>
      <c r="P1488" s="440">
        <f t="shared" si="1974"/>
        <v>0.57269999999999999</v>
      </c>
      <c r="Q1488" s="442">
        <f t="shared" si="1982"/>
        <v>0.59242499999999998</v>
      </c>
      <c r="R1488" s="442"/>
      <c r="S1488" s="443">
        <f>IF(Q1488&gt;=1,1,0)</f>
        <v>0</v>
      </c>
      <c r="T1488" s="443">
        <f t="shared" si="1977"/>
        <v>0</v>
      </c>
      <c r="AS1488" s="5" t="s">
        <v>70</v>
      </c>
      <c r="AT1488" s="296">
        <f>V1435</f>
        <v>1.4925633333333332</v>
      </c>
      <c r="AU1488" s="296">
        <f t="shared" ref="AU1488:AW1488" si="1984">W1435</f>
        <v>1.2978857142857141</v>
      </c>
      <c r="AV1488" s="296">
        <f t="shared" si="1984"/>
        <v>1.2001166666666667</v>
      </c>
      <c r="AW1488" s="296">
        <f t="shared" si="1984"/>
        <v>1.3532599999999999</v>
      </c>
    </row>
    <row r="1489" spans="1:49" ht="17.45" customHeight="1" x14ac:dyDescent="0.25">
      <c r="A1489" s="257">
        <f t="shared" si="1904"/>
        <v>1</v>
      </c>
      <c r="B1489" s="257">
        <f t="shared" si="1905"/>
        <v>2022</v>
      </c>
      <c r="C1489" s="8">
        <f t="shared" si="1958"/>
        <v>44585</v>
      </c>
      <c r="D1489" s="260"/>
      <c r="E1489" s="261">
        <v>1.97</v>
      </c>
      <c r="F1489" s="263"/>
      <c r="G1489" s="262">
        <v>0.91800000000000004</v>
      </c>
      <c r="H1489" s="285"/>
      <c r="I1489" s="260"/>
      <c r="J1489" s="261">
        <v>0.8891</v>
      </c>
      <c r="K1489" s="263"/>
      <c r="L1489" s="261">
        <v>0.91890000000000005</v>
      </c>
      <c r="M1489" s="293">
        <f t="shared" ref="M1489:M1491" si="1985">IFERROR(AVERAGE(D1489:E1489),"")</f>
        <v>1.97</v>
      </c>
      <c r="N1489" s="293">
        <f t="shared" ref="N1489:N1491" si="1986">IFERROR(AVERAGE(F1489:H1489),"")</f>
        <v>0.91800000000000004</v>
      </c>
      <c r="O1489" s="293">
        <f t="shared" ref="O1489:O1491" si="1987">IFERROR(AVERAGE(I1489:J1489),"")</f>
        <v>0.8891</v>
      </c>
      <c r="P1489" s="293">
        <f t="shared" ref="P1489:P1491" si="1988">IFERROR(AVERAGE(K1489:L1489),"")</f>
        <v>0.91890000000000005</v>
      </c>
      <c r="R1489" s="265">
        <f t="shared" ref="R1489:R1491" si="1989">AVERAGE(M1489:P1489)</f>
        <v>1.1739999999999999</v>
      </c>
      <c r="S1489" s="266">
        <f t="shared" ref="S1489:S1491" si="1990">IF(R1489&gt;=1,1,0)</f>
        <v>1</v>
      </c>
      <c r="T1489" s="266">
        <f t="shared" ref="T1489:T1491" si="1991">IF(S1489=0,0,S1489+T1488)</f>
        <v>1</v>
      </c>
      <c r="AS1489" s="5" t="s">
        <v>71</v>
      </c>
      <c r="AT1489" s="296">
        <f>V1465</f>
        <v>1.3849000000000002</v>
      </c>
      <c r="AU1489" s="296">
        <f t="shared" ref="AU1489:AW1489" si="1992">W1465</f>
        <v>0.96657222222222172</v>
      </c>
      <c r="AV1489" s="296">
        <f t="shared" si="1992"/>
        <v>0.82783548387096773</v>
      </c>
      <c r="AW1489" s="296">
        <f t="shared" si="1992"/>
        <v>1.0298806451612905</v>
      </c>
    </row>
    <row r="1490" spans="1:49" ht="17.45" customHeight="1" x14ac:dyDescent="0.25">
      <c r="A1490" s="257">
        <f t="shared" si="1904"/>
        <v>1</v>
      </c>
      <c r="B1490" s="257">
        <f t="shared" si="1905"/>
        <v>2022</v>
      </c>
      <c r="C1490" s="48">
        <f t="shared" si="1958"/>
        <v>44586</v>
      </c>
      <c r="D1490" s="275">
        <v>1.49</v>
      </c>
      <c r="E1490" s="276"/>
      <c r="F1490" s="278">
        <v>0.88549999999999995</v>
      </c>
      <c r="G1490" s="277"/>
      <c r="H1490" s="286">
        <v>0.91149999999999998</v>
      </c>
      <c r="I1490" s="275">
        <v>0.98040000000000005</v>
      </c>
      <c r="J1490" s="276"/>
      <c r="K1490" s="278">
        <v>1.198</v>
      </c>
      <c r="L1490" s="276"/>
      <c r="M1490" s="293">
        <f t="shared" si="1985"/>
        <v>1.49</v>
      </c>
      <c r="N1490" s="293">
        <f t="shared" si="1986"/>
        <v>0.89849999999999997</v>
      </c>
      <c r="O1490" s="293">
        <f t="shared" si="1987"/>
        <v>0.98040000000000005</v>
      </c>
      <c r="P1490" s="293">
        <f t="shared" si="1988"/>
        <v>1.198</v>
      </c>
      <c r="R1490" s="265">
        <f t="shared" si="1989"/>
        <v>1.1417250000000001</v>
      </c>
      <c r="S1490" s="266">
        <f t="shared" si="1990"/>
        <v>1</v>
      </c>
      <c r="T1490" s="266">
        <f t="shared" si="1991"/>
        <v>2</v>
      </c>
    </row>
    <row r="1491" spans="1:49" ht="17.45" customHeight="1" x14ac:dyDescent="0.25">
      <c r="A1491" s="257">
        <f t="shared" si="1904"/>
        <v>1</v>
      </c>
      <c r="B1491" s="257">
        <f t="shared" si="1905"/>
        <v>2022</v>
      </c>
      <c r="C1491" s="8">
        <f t="shared" si="1958"/>
        <v>44587</v>
      </c>
      <c r="D1491" s="260"/>
      <c r="E1491" s="261">
        <v>1.1579999999999999</v>
      </c>
      <c r="F1491" s="263"/>
      <c r="G1491" s="262">
        <v>0.95269999999999999</v>
      </c>
      <c r="H1491" s="285"/>
      <c r="I1491" s="260"/>
      <c r="J1491" s="261">
        <v>0.58220000000000005</v>
      </c>
      <c r="K1491" s="263"/>
      <c r="L1491" s="261">
        <v>0.6744</v>
      </c>
      <c r="M1491" s="293">
        <f t="shared" si="1985"/>
        <v>1.1579999999999999</v>
      </c>
      <c r="N1491" s="293">
        <f t="shared" si="1986"/>
        <v>0.95269999999999999</v>
      </c>
      <c r="O1491" s="293">
        <f t="shared" si="1987"/>
        <v>0.58220000000000005</v>
      </c>
      <c r="P1491" s="293">
        <f t="shared" si="1988"/>
        <v>0.6744</v>
      </c>
      <c r="R1491" s="265">
        <f t="shared" si="1989"/>
        <v>0.84182499999999993</v>
      </c>
      <c r="S1491" s="266">
        <f t="shared" si="1990"/>
        <v>0</v>
      </c>
      <c r="T1491" s="266">
        <f t="shared" si="1991"/>
        <v>0</v>
      </c>
    </row>
    <row r="1492" spans="1:49" ht="17.45" customHeight="1" x14ac:dyDescent="0.25">
      <c r="A1492" s="257">
        <f t="shared" si="1904"/>
        <v>1</v>
      </c>
      <c r="B1492" s="257">
        <f t="shared" si="1905"/>
        <v>2022</v>
      </c>
      <c r="C1492" s="8">
        <f t="shared" si="1958"/>
        <v>44588</v>
      </c>
      <c r="D1492" s="252">
        <v>1.3660000000000001</v>
      </c>
      <c r="E1492" s="253"/>
      <c r="F1492" s="255">
        <v>1.635</v>
      </c>
      <c r="G1492" s="254"/>
      <c r="H1492" s="114"/>
      <c r="I1492" s="252">
        <v>1.1240000000000001</v>
      </c>
      <c r="J1492" s="253"/>
      <c r="K1492" s="255">
        <v>1.294</v>
      </c>
      <c r="L1492" s="253"/>
      <c r="M1492" s="293">
        <f t="shared" ref="M1492:M1498" si="1993">IFERROR(AVERAGE(D1492:E1492),"")</f>
        <v>1.3660000000000001</v>
      </c>
      <c r="N1492" s="293">
        <f t="shared" ref="N1492:N1498" si="1994">IFERROR(AVERAGE(F1492:H1492),"")</f>
        <v>1.635</v>
      </c>
      <c r="O1492" s="293">
        <f t="shared" ref="O1492:O1498" si="1995">IFERROR(AVERAGE(I1492:J1492),"")</f>
        <v>1.1240000000000001</v>
      </c>
      <c r="P1492" s="293">
        <f t="shared" ref="P1492:P1498" si="1996">IFERROR(AVERAGE(K1492:L1492),"")</f>
        <v>1.294</v>
      </c>
      <c r="R1492" s="265">
        <f t="shared" ref="R1492:R1498" si="1997">AVERAGE(M1492:P1492)</f>
        <v>1.3547500000000001</v>
      </c>
      <c r="S1492" s="266">
        <f t="shared" ref="S1492:S1498" si="1998">IF(R1492&gt;=1,1,0)</f>
        <v>1</v>
      </c>
      <c r="T1492" s="266">
        <f t="shared" ref="T1492:T1502" si="1999">IF(S1492=0,0,S1492+T1491)</f>
        <v>1</v>
      </c>
      <c r="AT1492" s="301" t="s">
        <v>1</v>
      </c>
      <c r="AU1492" s="301" t="s">
        <v>2</v>
      </c>
      <c r="AV1492" s="301" t="s">
        <v>9</v>
      </c>
      <c r="AW1492" s="301" t="s">
        <v>12</v>
      </c>
    </row>
    <row r="1493" spans="1:49" ht="17.45" customHeight="1" thickBot="1" x14ac:dyDescent="0.3">
      <c r="A1493" s="257">
        <f t="shared" si="1904"/>
        <v>1</v>
      </c>
      <c r="B1493" s="257">
        <f t="shared" si="1905"/>
        <v>2022</v>
      </c>
      <c r="C1493" s="8">
        <f t="shared" si="1958"/>
        <v>44589</v>
      </c>
      <c r="D1493" s="260"/>
      <c r="E1493" s="261">
        <v>1.1120000000000001</v>
      </c>
      <c r="F1493" s="263"/>
      <c r="G1493" s="262">
        <v>1.262</v>
      </c>
      <c r="H1493" s="285"/>
      <c r="I1493" s="260"/>
      <c r="J1493" s="261">
        <v>1.093</v>
      </c>
      <c r="K1493" s="263"/>
      <c r="L1493" s="261">
        <v>1.3959999999999999</v>
      </c>
      <c r="M1493" s="293">
        <f t="shared" si="1993"/>
        <v>1.1120000000000001</v>
      </c>
      <c r="N1493" s="293">
        <f t="shared" si="1994"/>
        <v>1.262</v>
      </c>
      <c r="O1493" s="293">
        <f t="shared" si="1995"/>
        <v>1.093</v>
      </c>
      <c r="P1493" s="293">
        <f t="shared" si="1996"/>
        <v>1.3959999999999999</v>
      </c>
      <c r="R1493" s="265">
        <f t="shared" si="1997"/>
        <v>1.2157499999999999</v>
      </c>
      <c r="S1493" s="266">
        <f t="shared" si="1998"/>
        <v>1</v>
      </c>
      <c r="T1493" s="266">
        <f t="shared" si="1999"/>
        <v>2</v>
      </c>
      <c r="AS1493" s="5" t="s">
        <v>63</v>
      </c>
      <c r="AT1493" s="318">
        <f>V1133</f>
        <v>7</v>
      </c>
      <c r="AU1493" s="318">
        <f t="shared" ref="AU1493:AW1493" si="2000">W1133</f>
        <v>0</v>
      </c>
      <c r="AV1493" s="318">
        <f t="shared" si="2000"/>
        <v>0</v>
      </c>
      <c r="AW1493" s="318">
        <f t="shared" si="2000"/>
        <v>2</v>
      </c>
    </row>
    <row r="1494" spans="1:49" ht="17.45" customHeight="1" thickBot="1" x14ac:dyDescent="0.3">
      <c r="A1494" s="257">
        <f t="shared" si="1904"/>
        <v>1</v>
      </c>
      <c r="B1494" s="257">
        <f t="shared" si="1905"/>
        <v>2022</v>
      </c>
      <c r="C1494" s="435">
        <f t="shared" si="1958"/>
        <v>44590</v>
      </c>
      <c r="D1494" s="434">
        <v>1.083</v>
      </c>
      <c r="E1494" s="436"/>
      <c r="F1494" s="437"/>
      <c r="G1494" s="438"/>
      <c r="H1494" s="439">
        <v>0.91600000000000004</v>
      </c>
      <c r="I1494" s="434">
        <v>0.91910000000000003</v>
      </c>
      <c r="J1494" s="436"/>
      <c r="K1494" s="437">
        <v>1.046</v>
      </c>
      <c r="L1494" s="436"/>
      <c r="M1494" s="440">
        <f t="shared" si="1993"/>
        <v>1.083</v>
      </c>
      <c r="N1494" s="440">
        <f t="shared" si="1994"/>
        <v>0.91600000000000004</v>
      </c>
      <c r="O1494" s="440">
        <f t="shared" si="1995"/>
        <v>0.91910000000000003</v>
      </c>
      <c r="P1494" s="440">
        <f t="shared" si="1996"/>
        <v>1.046</v>
      </c>
      <c r="Q1494" s="442">
        <f t="shared" ref="Q1494:Q1495" si="2001">AVERAGE(M1494:P1494)</f>
        <v>0.99102500000000004</v>
      </c>
      <c r="R1494" s="442"/>
      <c r="S1494" s="443">
        <f>IF(Q1494&gt;=1,1,0)</f>
        <v>0</v>
      </c>
      <c r="T1494" s="443">
        <f t="shared" si="1999"/>
        <v>0</v>
      </c>
      <c r="U1494" s="514" t="s">
        <v>63</v>
      </c>
      <c r="V1494" s="515">
        <v>2022</v>
      </c>
      <c r="W1494" s="516"/>
      <c r="X1494" s="516"/>
      <c r="Y1494" s="516"/>
      <c r="AS1494" s="5" t="s">
        <v>64</v>
      </c>
      <c r="AT1494" s="318">
        <f>V1161</f>
        <v>1</v>
      </c>
      <c r="AU1494" s="318">
        <f t="shared" ref="AU1494:AW1494" si="2002">W1161</f>
        <v>0</v>
      </c>
      <c r="AV1494" s="318">
        <f t="shared" si="2002"/>
        <v>0</v>
      </c>
      <c r="AW1494" s="318">
        <f t="shared" si="2002"/>
        <v>0</v>
      </c>
    </row>
    <row r="1495" spans="1:49" ht="17.45" customHeight="1" x14ac:dyDescent="0.25">
      <c r="A1495" s="257">
        <f t="shared" si="1904"/>
        <v>1</v>
      </c>
      <c r="B1495" s="257">
        <f t="shared" si="1905"/>
        <v>2022</v>
      </c>
      <c r="C1495" s="435">
        <f t="shared" si="1958"/>
        <v>44591</v>
      </c>
      <c r="D1495" s="434"/>
      <c r="E1495" s="436">
        <v>0.99809999999999999</v>
      </c>
      <c r="F1495" s="437"/>
      <c r="G1495" s="438">
        <v>0.93300000000000005</v>
      </c>
      <c r="H1495" s="439"/>
      <c r="I1495" s="434"/>
      <c r="J1495" s="436">
        <v>0.71809999999999996</v>
      </c>
      <c r="K1495" s="437"/>
      <c r="L1495" s="436">
        <v>0.89949999999999997</v>
      </c>
      <c r="M1495" s="440">
        <f t="shared" si="1993"/>
        <v>0.99809999999999999</v>
      </c>
      <c r="N1495" s="440">
        <f t="shared" si="1994"/>
        <v>0.93300000000000005</v>
      </c>
      <c r="O1495" s="440">
        <f t="shared" si="1995"/>
        <v>0.71809999999999996</v>
      </c>
      <c r="P1495" s="440">
        <f t="shared" si="1996"/>
        <v>0.89949999999999997</v>
      </c>
      <c r="Q1495" s="442">
        <f t="shared" si="2001"/>
        <v>0.88717500000000005</v>
      </c>
      <c r="R1495" s="442"/>
      <c r="S1495" s="443">
        <f>IF(Q1495&gt;=1,1,0)</f>
        <v>0</v>
      </c>
      <c r="T1495" s="443">
        <f t="shared" si="1999"/>
        <v>0</v>
      </c>
      <c r="U1495" s="517" t="s">
        <v>35</v>
      </c>
      <c r="V1495" s="517" t="s">
        <v>1</v>
      </c>
      <c r="W1495" s="517" t="s">
        <v>2</v>
      </c>
      <c r="X1495" s="517" t="s">
        <v>9</v>
      </c>
      <c r="Y1495" s="517" t="s">
        <v>12</v>
      </c>
      <c r="AS1495" s="5" t="s">
        <v>65</v>
      </c>
      <c r="AT1495" s="318">
        <f>V1192</f>
        <v>0</v>
      </c>
      <c r="AU1495" s="318">
        <f t="shared" ref="AU1495:AW1495" si="2003">W1192</f>
        <v>0</v>
      </c>
      <c r="AV1495" s="318">
        <f t="shared" si="2003"/>
        <v>0</v>
      </c>
      <c r="AW1495" s="318">
        <f t="shared" si="2003"/>
        <v>0</v>
      </c>
    </row>
    <row r="1496" spans="1:49" ht="17.45" customHeight="1" thickBot="1" x14ac:dyDescent="0.3">
      <c r="A1496" s="257">
        <f t="shared" si="1904"/>
        <v>1</v>
      </c>
      <c r="B1496" s="257">
        <f t="shared" si="1905"/>
        <v>2022</v>
      </c>
      <c r="C1496" s="156">
        <f t="shared" si="1958"/>
        <v>44592</v>
      </c>
      <c r="D1496" s="367">
        <v>2.359</v>
      </c>
      <c r="E1496" s="174"/>
      <c r="F1496" s="175">
        <v>1.179</v>
      </c>
      <c r="G1496" s="176"/>
      <c r="H1496" s="177">
        <v>1.079</v>
      </c>
      <c r="I1496" s="173">
        <v>1.2090000000000001</v>
      </c>
      <c r="J1496" s="174"/>
      <c r="K1496" s="175">
        <v>1.246</v>
      </c>
      <c r="L1496" s="174"/>
      <c r="M1496" s="293">
        <f t="shared" si="1993"/>
        <v>2.359</v>
      </c>
      <c r="N1496" s="293">
        <f t="shared" si="1994"/>
        <v>1.129</v>
      </c>
      <c r="O1496" s="293">
        <f t="shared" si="1995"/>
        <v>1.2090000000000001</v>
      </c>
      <c r="P1496" s="293">
        <f t="shared" si="1996"/>
        <v>1.246</v>
      </c>
      <c r="R1496" s="265">
        <f t="shared" si="1997"/>
        <v>1.4857499999999999</v>
      </c>
      <c r="S1496" s="266">
        <f t="shared" si="1998"/>
        <v>1</v>
      </c>
      <c r="T1496" s="266">
        <f t="shared" si="1999"/>
        <v>1</v>
      </c>
      <c r="U1496" s="518" t="s">
        <v>58</v>
      </c>
      <c r="V1496" s="519">
        <f>AVERAGE(D1466:E1496)</f>
        <v>1.9246258064516133</v>
      </c>
      <c r="W1496" s="519">
        <f>AVERAGE(F1466:H1496)</f>
        <v>1.1157270270270268</v>
      </c>
      <c r="X1496" s="519">
        <f>AVERAGE(I1466:J1496)</f>
        <v>0.97187096774193527</v>
      </c>
      <c r="Y1496" s="519">
        <f>AVERAGE(K1466:L1496)</f>
        <v>1.1248419354838712</v>
      </c>
      <c r="AS1496" s="5" t="s">
        <v>66</v>
      </c>
      <c r="AT1496" s="318">
        <f>V1223</f>
        <v>1</v>
      </c>
      <c r="AU1496" s="433">
        <f t="shared" ref="AU1496:AW1496" si="2004">W1223</f>
        <v>1</v>
      </c>
      <c r="AV1496" s="433">
        <f t="shared" si="2004"/>
        <v>1</v>
      </c>
      <c r="AW1496" s="433">
        <f t="shared" si="2004"/>
        <v>1</v>
      </c>
    </row>
    <row r="1497" spans="1:49" ht="17.45" customHeight="1" x14ac:dyDescent="0.25">
      <c r="A1497" s="257">
        <f t="shared" si="1904"/>
        <v>2</v>
      </c>
      <c r="B1497" s="257">
        <f t="shared" si="1905"/>
        <v>2022</v>
      </c>
      <c r="C1497" s="115">
        <f t="shared" si="1958"/>
        <v>44593</v>
      </c>
      <c r="D1497" s="122"/>
      <c r="E1497" s="368">
        <v>3.3620000000000001</v>
      </c>
      <c r="F1497" s="125"/>
      <c r="G1497" s="123">
        <v>1.5</v>
      </c>
      <c r="H1497" s="121"/>
      <c r="I1497" s="122"/>
      <c r="J1497" s="124">
        <v>1.28</v>
      </c>
      <c r="K1497" s="125"/>
      <c r="L1497" s="124">
        <v>1.3680000000000001</v>
      </c>
      <c r="M1497" s="293">
        <f t="shared" si="1993"/>
        <v>3.3620000000000001</v>
      </c>
      <c r="N1497" s="293">
        <f t="shared" si="1994"/>
        <v>1.5</v>
      </c>
      <c r="O1497" s="293">
        <f t="shared" si="1995"/>
        <v>1.28</v>
      </c>
      <c r="P1497" s="293">
        <f t="shared" si="1996"/>
        <v>1.3680000000000001</v>
      </c>
      <c r="R1497" s="265">
        <f t="shared" si="1997"/>
        <v>1.8775000000000002</v>
      </c>
      <c r="S1497" s="266">
        <f t="shared" si="1998"/>
        <v>1</v>
      </c>
      <c r="T1497" s="266">
        <f t="shared" si="1999"/>
        <v>2</v>
      </c>
      <c r="U1497" s="518" t="s">
        <v>59</v>
      </c>
      <c r="V1497" s="519">
        <f>MAX(D1466:E1496)</f>
        <v>5.3449999999999998</v>
      </c>
      <c r="W1497" s="519">
        <f>MAX(F1466:H1496)</f>
        <v>2.3849999999999998</v>
      </c>
      <c r="X1497" s="519">
        <f>MAX(I1466:J1496)</f>
        <v>1.889</v>
      </c>
      <c r="Y1497" s="519">
        <f>MAX(K1466:L1496)</f>
        <v>2.2090000000000001</v>
      </c>
      <c r="AS1497" s="5" t="s">
        <v>67</v>
      </c>
      <c r="AT1497" s="318">
        <f>V1253</f>
        <v>0</v>
      </c>
      <c r="AU1497" s="318">
        <f t="shared" ref="AU1497:AW1497" si="2005">W1253</f>
        <v>0</v>
      </c>
      <c r="AV1497" s="318">
        <f t="shared" si="2005"/>
        <v>0</v>
      </c>
      <c r="AW1497" s="433">
        <f t="shared" si="2005"/>
        <v>1</v>
      </c>
    </row>
    <row r="1498" spans="1:49" ht="17.45" customHeight="1" thickBot="1" x14ac:dyDescent="0.3">
      <c r="A1498" s="257">
        <f t="shared" si="1904"/>
        <v>2</v>
      </c>
      <c r="B1498" s="257">
        <f t="shared" si="1905"/>
        <v>2022</v>
      </c>
      <c r="C1498" s="8">
        <f t="shared" si="1958"/>
        <v>44594</v>
      </c>
      <c r="D1498" s="332">
        <v>2.859</v>
      </c>
      <c r="E1498" s="261"/>
      <c r="F1498" s="263">
        <v>1.125</v>
      </c>
      <c r="G1498" s="262"/>
      <c r="H1498" s="285"/>
      <c r="I1498" s="260">
        <v>1.0489999999999999</v>
      </c>
      <c r="J1498" s="261"/>
      <c r="K1498" s="263">
        <v>1.357</v>
      </c>
      <c r="L1498" s="261"/>
      <c r="M1498" s="293">
        <f t="shared" si="1993"/>
        <v>2.859</v>
      </c>
      <c r="N1498" s="293">
        <f t="shared" si="1994"/>
        <v>1.125</v>
      </c>
      <c r="O1498" s="293">
        <f t="shared" si="1995"/>
        <v>1.0489999999999999</v>
      </c>
      <c r="P1498" s="293">
        <f t="shared" si="1996"/>
        <v>1.357</v>
      </c>
      <c r="R1498" s="265">
        <f t="shared" si="1997"/>
        <v>1.5974999999999999</v>
      </c>
      <c r="S1498" s="266">
        <f t="shared" si="1998"/>
        <v>1</v>
      </c>
      <c r="T1498" s="266">
        <f t="shared" si="1999"/>
        <v>3</v>
      </c>
      <c r="U1498" s="520" t="s">
        <v>126</v>
      </c>
      <c r="V1498" s="521">
        <f>COUNTIF(D1466:E1496,"&gt;=2.5")</f>
        <v>7</v>
      </c>
      <c r="W1498" s="521">
        <f>COUNTIF(F1466:H1496,"&gt;=2.5")</f>
        <v>0</v>
      </c>
      <c r="X1498" s="521">
        <f>COUNTIF(I1466:J1496,"&gt;=2.5")</f>
        <v>0</v>
      </c>
      <c r="Y1498" s="521">
        <f>COUNTIF(K1466:L1496,"&gt;=2.5")</f>
        <v>0</v>
      </c>
      <c r="AS1498" s="5" t="s">
        <v>68</v>
      </c>
      <c r="AT1498" s="318">
        <f>V1284</f>
        <v>1</v>
      </c>
      <c r="AU1498" s="318">
        <f t="shared" ref="AU1498:AW1498" si="2006">W1284</f>
        <v>0</v>
      </c>
      <c r="AV1498" s="318">
        <f t="shared" si="2006"/>
        <v>0</v>
      </c>
      <c r="AW1498" s="433">
        <f t="shared" si="2006"/>
        <v>1</v>
      </c>
    </row>
    <row r="1499" spans="1:49" ht="17.45" customHeight="1" thickBot="1" x14ac:dyDescent="0.3">
      <c r="A1499" s="257">
        <f t="shared" si="1904"/>
        <v>2</v>
      </c>
      <c r="B1499" s="257">
        <f t="shared" si="1905"/>
        <v>2022</v>
      </c>
      <c r="C1499" s="8">
        <f t="shared" si="1958"/>
        <v>44595</v>
      </c>
      <c r="D1499" s="260"/>
      <c r="E1499" s="134">
        <v>1.9339999999999999</v>
      </c>
      <c r="F1499" s="263"/>
      <c r="G1499" s="262">
        <v>1.53</v>
      </c>
      <c r="H1499" s="285"/>
      <c r="I1499" s="260"/>
      <c r="J1499" s="261">
        <v>1.296</v>
      </c>
      <c r="K1499" s="263"/>
      <c r="L1499" s="261">
        <v>1.651</v>
      </c>
      <c r="M1499" s="293">
        <f t="shared" ref="M1499:M1503" si="2007">IFERROR(AVERAGE(D1499:E1499),"")</f>
        <v>1.9339999999999999</v>
      </c>
      <c r="N1499" s="293">
        <f t="shared" ref="N1499:N1503" si="2008">IFERROR(AVERAGE(F1499:H1499),"")</f>
        <v>1.53</v>
      </c>
      <c r="O1499" s="293">
        <f t="shared" ref="O1499:O1503" si="2009">IFERROR(AVERAGE(I1499:J1499),"")</f>
        <v>1.296</v>
      </c>
      <c r="P1499" s="293">
        <f t="shared" ref="P1499:P1503" si="2010">IFERROR(AVERAGE(K1499:L1499),"")</f>
        <v>1.651</v>
      </c>
      <c r="R1499" s="265">
        <f t="shared" ref="R1499:R1503" si="2011">AVERAGE(M1499:P1499)</f>
        <v>1.6027499999999999</v>
      </c>
      <c r="S1499" s="266">
        <f t="shared" ref="S1499:S1503" si="2012">IF(R1499&gt;=1,1,0)</f>
        <v>1</v>
      </c>
      <c r="T1499" s="266">
        <f t="shared" si="1999"/>
        <v>4</v>
      </c>
      <c r="Y1499" s="522">
        <f>AVERAGE(V1496:Y1496)</f>
        <v>1.2842664341761116</v>
      </c>
      <c r="AS1499" s="5" t="s">
        <v>69</v>
      </c>
      <c r="AT1499" s="318">
        <f>V1314</f>
        <v>0</v>
      </c>
      <c r="AU1499" s="318">
        <f t="shared" ref="AU1499:AW1499" si="2013">W1314</f>
        <v>0</v>
      </c>
      <c r="AV1499" s="318">
        <f t="shared" si="2013"/>
        <v>0</v>
      </c>
      <c r="AW1499" s="318">
        <f t="shared" si="2013"/>
        <v>0</v>
      </c>
    </row>
    <row r="1500" spans="1:49" ht="17.45" customHeight="1" x14ac:dyDescent="0.25">
      <c r="A1500" s="257">
        <f t="shared" si="1904"/>
        <v>2</v>
      </c>
      <c r="B1500" s="257">
        <f t="shared" si="1905"/>
        <v>2022</v>
      </c>
      <c r="C1500" s="8">
        <f t="shared" si="1958"/>
        <v>44596</v>
      </c>
      <c r="D1500" s="260">
        <v>1.651</v>
      </c>
      <c r="E1500" s="261"/>
      <c r="F1500" s="263"/>
      <c r="G1500" s="262"/>
      <c r="H1500" s="285">
        <v>1.0349999999999999</v>
      </c>
      <c r="I1500" s="260">
        <v>1.018</v>
      </c>
      <c r="J1500" s="261"/>
      <c r="K1500" s="263">
        <v>1.3740000000000001</v>
      </c>
      <c r="L1500" s="261"/>
      <c r="M1500" s="293">
        <f t="shared" si="2007"/>
        <v>1.651</v>
      </c>
      <c r="N1500" s="293">
        <f t="shared" si="2008"/>
        <v>1.0349999999999999</v>
      </c>
      <c r="O1500" s="293">
        <f t="shared" si="2009"/>
        <v>1.018</v>
      </c>
      <c r="P1500" s="293">
        <f t="shared" si="2010"/>
        <v>1.3740000000000001</v>
      </c>
      <c r="R1500" s="265">
        <f t="shared" si="2011"/>
        <v>1.2694999999999999</v>
      </c>
      <c r="S1500" s="266">
        <f t="shared" si="2012"/>
        <v>1</v>
      </c>
      <c r="T1500" s="266">
        <f t="shared" si="1999"/>
        <v>5</v>
      </c>
      <c r="AS1500" s="5" t="s">
        <v>60</v>
      </c>
      <c r="AT1500" s="318">
        <f>V1345</f>
        <v>0</v>
      </c>
      <c r="AU1500" s="318">
        <f t="shared" ref="AU1500:AW1500" si="2014">W1345</f>
        <v>0</v>
      </c>
      <c r="AV1500" s="318">
        <f t="shared" si="2014"/>
        <v>0</v>
      </c>
      <c r="AW1500" s="433">
        <f t="shared" si="2014"/>
        <v>1</v>
      </c>
    </row>
    <row r="1501" spans="1:49" ht="17.45" customHeight="1" x14ac:dyDescent="0.25">
      <c r="A1501" s="257">
        <f t="shared" si="1904"/>
        <v>2</v>
      </c>
      <c r="B1501" s="257">
        <f t="shared" si="1905"/>
        <v>2022</v>
      </c>
      <c r="C1501" s="435">
        <f t="shared" si="1958"/>
        <v>44597</v>
      </c>
      <c r="D1501" s="434"/>
      <c r="E1501" s="436">
        <v>1.2090000000000001</v>
      </c>
      <c r="F1501" s="437"/>
      <c r="G1501" s="438">
        <v>0.99419999999999997</v>
      </c>
      <c r="H1501" s="439"/>
      <c r="I1501" s="434"/>
      <c r="J1501" s="436">
        <v>0.79649999999999999</v>
      </c>
      <c r="K1501" s="437"/>
      <c r="L1501" s="436">
        <v>0.9395</v>
      </c>
      <c r="M1501" s="440">
        <f t="shared" si="2007"/>
        <v>1.2090000000000001</v>
      </c>
      <c r="N1501" s="440">
        <f t="shared" si="2008"/>
        <v>0.99419999999999997</v>
      </c>
      <c r="O1501" s="440">
        <f t="shared" si="2009"/>
        <v>0.79649999999999999</v>
      </c>
      <c r="P1501" s="440">
        <f t="shared" si="2010"/>
        <v>0.9395</v>
      </c>
      <c r="Q1501" s="442">
        <f t="shared" ref="Q1501:Q1502" si="2015">AVERAGE(M1501:P1501)</f>
        <v>0.9847999999999999</v>
      </c>
      <c r="R1501" s="442"/>
      <c r="S1501" s="443">
        <f>IF(Q1501&gt;=1,1,0)</f>
        <v>0</v>
      </c>
      <c r="T1501" s="443">
        <f t="shared" si="1999"/>
        <v>0</v>
      </c>
      <c r="AS1501" s="5" t="s">
        <v>61</v>
      </c>
      <c r="AT1501" s="318">
        <f>V1376</f>
        <v>3</v>
      </c>
      <c r="AU1501" s="433">
        <f t="shared" ref="AU1501:AW1501" si="2016">W1376</f>
        <v>1</v>
      </c>
      <c r="AV1501" s="318">
        <f t="shared" si="2016"/>
        <v>0</v>
      </c>
      <c r="AW1501" s="318">
        <f t="shared" si="2016"/>
        <v>0</v>
      </c>
    </row>
    <row r="1502" spans="1:49" ht="17.45" customHeight="1" x14ac:dyDescent="0.25">
      <c r="A1502" s="257">
        <f t="shared" si="1904"/>
        <v>2</v>
      </c>
      <c r="B1502" s="257">
        <f t="shared" si="1905"/>
        <v>2022</v>
      </c>
      <c r="C1502" s="48">
        <f t="shared" si="1958"/>
        <v>44598</v>
      </c>
      <c r="D1502" s="434">
        <v>0.87749999999999995</v>
      </c>
      <c r="E1502" s="436"/>
      <c r="F1502" s="437">
        <v>0.68610000000000004</v>
      </c>
      <c r="G1502" s="438"/>
      <c r="H1502" s="439">
        <v>0.71330000000000005</v>
      </c>
      <c r="I1502" s="434">
        <v>0.64439999999999997</v>
      </c>
      <c r="J1502" s="436"/>
      <c r="K1502" s="437">
        <v>1.006</v>
      </c>
      <c r="L1502" s="436"/>
      <c r="M1502" s="440">
        <f t="shared" si="2007"/>
        <v>0.87749999999999995</v>
      </c>
      <c r="N1502" s="440">
        <f t="shared" si="2008"/>
        <v>0.69969999999999999</v>
      </c>
      <c r="O1502" s="440">
        <f t="shared" si="2009"/>
        <v>0.64439999999999997</v>
      </c>
      <c r="P1502" s="440">
        <f t="shared" si="2010"/>
        <v>1.006</v>
      </c>
      <c r="Q1502" s="442">
        <f t="shared" si="2015"/>
        <v>0.80689999999999995</v>
      </c>
      <c r="R1502" s="442"/>
      <c r="S1502" s="443">
        <f>IF(Q1502&gt;=1,1,0)</f>
        <v>0</v>
      </c>
      <c r="T1502" s="443">
        <f t="shared" si="1999"/>
        <v>0</v>
      </c>
      <c r="AS1502" s="5" t="s">
        <v>62</v>
      </c>
      <c r="AT1502" s="318">
        <f>V1406</f>
        <v>1</v>
      </c>
      <c r="AU1502" s="433">
        <f t="shared" ref="AU1502:AW1502" si="2017">W1406</f>
        <v>1</v>
      </c>
      <c r="AV1502" s="433">
        <f t="shared" si="2017"/>
        <v>1</v>
      </c>
      <c r="AW1502" s="433">
        <f t="shared" si="2017"/>
        <v>1</v>
      </c>
    </row>
    <row r="1503" spans="1:49" ht="17.45" customHeight="1" x14ac:dyDescent="0.25">
      <c r="A1503" s="257">
        <f t="shared" si="1904"/>
        <v>2</v>
      </c>
      <c r="B1503" s="257">
        <f t="shared" si="1905"/>
        <v>2022</v>
      </c>
      <c r="C1503" s="8">
        <f t="shared" si="1958"/>
        <v>44599</v>
      </c>
      <c r="D1503" s="260"/>
      <c r="E1503" s="261">
        <v>1.2649999999999999</v>
      </c>
      <c r="F1503" s="263"/>
      <c r="G1503" s="262">
        <v>0.92510000000000003</v>
      </c>
      <c r="H1503" s="285"/>
      <c r="I1503" s="260"/>
      <c r="J1503" s="261">
        <v>0.73829999999999996</v>
      </c>
      <c r="K1503" s="263"/>
      <c r="L1503" s="261">
        <v>0.69189999999999996</v>
      </c>
      <c r="M1503" s="293">
        <f t="shared" si="2007"/>
        <v>1.2649999999999999</v>
      </c>
      <c r="N1503" s="293">
        <f t="shared" si="2008"/>
        <v>0.92510000000000003</v>
      </c>
      <c r="O1503" s="293">
        <f t="shared" si="2009"/>
        <v>0.73829999999999996</v>
      </c>
      <c r="P1503" s="293">
        <f t="shared" si="2010"/>
        <v>0.69189999999999996</v>
      </c>
      <c r="R1503" s="265">
        <f t="shared" si="2011"/>
        <v>0.90507499999999996</v>
      </c>
      <c r="S1503" s="266">
        <f t="shared" si="2012"/>
        <v>0</v>
      </c>
      <c r="T1503" s="266">
        <f t="shared" ref="T1503" si="2018">IF(S1503=0,0,S1503+T1502)</f>
        <v>0</v>
      </c>
      <c r="AS1503" s="5" t="s">
        <v>70</v>
      </c>
      <c r="AT1503" s="318">
        <f>V1437</f>
        <v>2</v>
      </c>
      <c r="AU1503" s="318">
        <f t="shared" ref="AU1503:AW1503" si="2019">W1437</f>
        <v>0</v>
      </c>
      <c r="AV1503" s="318">
        <f t="shared" si="2019"/>
        <v>0</v>
      </c>
      <c r="AW1503" s="433">
        <f t="shared" si="2019"/>
        <v>1</v>
      </c>
    </row>
    <row r="1504" spans="1:49" ht="17.45" customHeight="1" x14ac:dyDescent="0.25">
      <c r="A1504" s="257">
        <f t="shared" si="1904"/>
        <v>2</v>
      </c>
      <c r="B1504" s="257">
        <f t="shared" si="1905"/>
        <v>2022</v>
      </c>
      <c r="C1504" s="8">
        <f t="shared" si="1958"/>
        <v>44600</v>
      </c>
      <c r="D1504" s="332">
        <v>2.1509999999999998</v>
      </c>
      <c r="E1504" s="261"/>
      <c r="F1504" s="263">
        <v>1.5269999999999999</v>
      </c>
      <c r="G1504" s="262"/>
      <c r="H1504" s="285"/>
      <c r="I1504" s="260">
        <v>1.47</v>
      </c>
      <c r="J1504" s="261"/>
      <c r="K1504" s="263">
        <v>1.518</v>
      </c>
      <c r="L1504" s="261"/>
      <c r="M1504" s="293">
        <f t="shared" ref="M1504" si="2020">IFERROR(AVERAGE(D1504:E1504),"")</f>
        <v>2.1509999999999998</v>
      </c>
      <c r="N1504" s="293">
        <f t="shared" ref="N1504" si="2021">IFERROR(AVERAGE(F1504:H1504),"")</f>
        <v>1.5269999999999999</v>
      </c>
      <c r="O1504" s="293">
        <f t="shared" ref="O1504" si="2022">IFERROR(AVERAGE(I1504:J1504),"")</f>
        <v>1.47</v>
      </c>
      <c r="P1504" s="293">
        <f t="shared" ref="P1504" si="2023">IFERROR(AVERAGE(K1504:L1504),"")</f>
        <v>1.518</v>
      </c>
      <c r="R1504" s="265">
        <f t="shared" ref="R1504" si="2024">AVERAGE(M1504:P1504)</f>
        <v>1.6664999999999999</v>
      </c>
      <c r="S1504" s="266">
        <f t="shared" ref="S1504" si="2025">IF(R1504&gt;=1,1,0)</f>
        <v>1</v>
      </c>
      <c r="T1504" s="266">
        <f t="shared" ref="T1504" si="2026">IF(S1504=0,0,S1504+T1503)</f>
        <v>1</v>
      </c>
      <c r="AS1504" s="5" t="s">
        <v>71</v>
      </c>
      <c r="AT1504" s="318">
        <f>V1467</f>
        <v>4</v>
      </c>
      <c r="AU1504" s="318">
        <f t="shared" ref="AU1504:AW1504" si="2027">W1467</f>
        <v>0</v>
      </c>
      <c r="AV1504" s="318">
        <f t="shared" si="2027"/>
        <v>0</v>
      </c>
      <c r="AW1504" s="318">
        <f t="shared" si="2027"/>
        <v>0</v>
      </c>
    </row>
    <row r="1505" spans="1:20" ht="17.45" customHeight="1" x14ac:dyDescent="0.25">
      <c r="A1505" s="257">
        <f t="shared" si="1904"/>
        <v>2</v>
      </c>
      <c r="B1505" s="257">
        <f t="shared" si="1905"/>
        <v>2022</v>
      </c>
      <c r="C1505" s="8">
        <f t="shared" si="1958"/>
        <v>44601</v>
      </c>
      <c r="D1505" s="260"/>
      <c r="E1505" s="134">
        <v>1.9019999999999999</v>
      </c>
      <c r="F1505" s="263"/>
      <c r="G1505" s="262">
        <v>1.829</v>
      </c>
      <c r="H1505" s="285"/>
      <c r="I1505" s="260"/>
      <c r="J1505" s="261">
        <v>1.4710000000000001</v>
      </c>
      <c r="K1505" s="263"/>
      <c r="L1505" s="261">
        <v>1.8080000000000001</v>
      </c>
      <c r="M1505" s="293">
        <f t="shared" ref="M1505" si="2028">IFERROR(AVERAGE(D1505:E1505),"")</f>
        <v>1.9019999999999999</v>
      </c>
      <c r="N1505" s="293">
        <f t="shared" ref="N1505" si="2029">IFERROR(AVERAGE(F1505:H1505),"")</f>
        <v>1.829</v>
      </c>
      <c r="O1505" s="293">
        <f t="shared" ref="O1505" si="2030">IFERROR(AVERAGE(I1505:J1505),"")</f>
        <v>1.4710000000000001</v>
      </c>
      <c r="P1505" s="293">
        <f t="shared" ref="P1505" si="2031">IFERROR(AVERAGE(K1505:L1505),"")</f>
        <v>1.8080000000000001</v>
      </c>
      <c r="R1505" s="265">
        <f t="shared" ref="R1505" si="2032">AVERAGE(M1505:P1505)</f>
        <v>1.7524999999999999</v>
      </c>
      <c r="S1505" s="266">
        <f t="shared" ref="S1505" si="2033">IF(R1505&gt;=1,1,0)</f>
        <v>1</v>
      </c>
      <c r="T1505" s="266">
        <f t="shared" ref="T1505" si="2034">IF(S1505=0,0,S1505+T1504)</f>
        <v>2</v>
      </c>
    </row>
    <row r="1506" spans="1:20" ht="17.45" customHeight="1" x14ac:dyDescent="0.25">
      <c r="A1506" s="257">
        <f t="shared" si="1904"/>
        <v>2</v>
      </c>
      <c r="B1506" s="257">
        <f t="shared" si="1905"/>
        <v>2022</v>
      </c>
      <c r="C1506" s="8">
        <f t="shared" si="1958"/>
        <v>44602</v>
      </c>
      <c r="D1506" s="332">
        <v>2.3170000000000002</v>
      </c>
      <c r="E1506" s="261"/>
      <c r="F1506" s="263"/>
      <c r="G1506" s="262"/>
      <c r="H1506" s="285">
        <v>1.44</v>
      </c>
      <c r="I1506" s="260">
        <v>1.2989999999999999</v>
      </c>
      <c r="J1506" s="261"/>
      <c r="K1506" s="263">
        <v>1.677</v>
      </c>
      <c r="L1506" s="261"/>
      <c r="M1506" s="293">
        <f t="shared" ref="M1506" si="2035">IFERROR(AVERAGE(D1506:E1506),"")</f>
        <v>2.3170000000000002</v>
      </c>
      <c r="N1506" s="293">
        <f t="shared" ref="N1506" si="2036">IFERROR(AVERAGE(F1506:H1506),"")</f>
        <v>1.44</v>
      </c>
      <c r="O1506" s="293">
        <f t="shared" ref="O1506" si="2037">IFERROR(AVERAGE(I1506:J1506),"")</f>
        <v>1.2989999999999999</v>
      </c>
      <c r="P1506" s="293">
        <f t="shared" ref="P1506" si="2038">IFERROR(AVERAGE(K1506:L1506),"")</f>
        <v>1.677</v>
      </c>
      <c r="R1506" s="265">
        <f t="shared" ref="R1506" si="2039">AVERAGE(M1506:P1506)</f>
        <v>1.6832500000000001</v>
      </c>
      <c r="S1506" s="266">
        <f t="shared" ref="S1506" si="2040">IF(R1506&gt;=1,1,0)</f>
        <v>1</v>
      </c>
      <c r="T1506" s="266">
        <f t="shared" ref="T1506" si="2041">IF(S1506=0,0,S1506+T1505)</f>
        <v>3</v>
      </c>
    </row>
    <row r="1507" spans="1:20" ht="17.45" customHeight="1" x14ac:dyDescent="0.25">
      <c r="A1507" s="257">
        <f t="shared" si="1904"/>
        <v>2</v>
      </c>
      <c r="B1507" s="257">
        <f t="shared" si="1905"/>
        <v>2022</v>
      </c>
      <c r="C1507" s="8">
        <f t="shared" si="1958"/>
        <v>44603</v>
      </c>
      <c r="D1507" s="252"/>
      <c r="E1507" s="335">
        <v>2.2330000000000001</v>
      </c>
      <c r="F1507" s="255"/>
      <c r="G1507" s="254">
        <v>1.21</v>
      </c>
      <c r="H1507" s="114"/>
      <c r="I1507" s="252"/>
      <c r="J1507" s="253">
        <v>1.1990000000000001</v>
      </c>
      <c r="K1507" s="255"/>
      <c r="L1507" s="253">
        <v>1.4</v>
      </c>
      <c r="M1507" s="293">
        <f t="shared" ref="M1507" si="2042">IFERROR(AVERAGE(D1507:E1507),"")</f>
        <v>2.2330000000000001</v>
      </c>
      <c r="N1507" s="293">
        <f t="shared" ref="N1507" si="2043">IFERROR(AVERAGE(F1507:H1507),"")</f>
        <v>1.21</v>
      </c>
      <c r="O1507" s="293">
        <f t="shared" ref="O1507" si="2044">IFERROR(AVERAGE(I1507:J1507),"")</f>
        <v>1.1990000000000001</v>
      </c>
      <c r="P1507" s="293">
        <f t="shared" ref="P1507" si="2045">IFERROR(AVERAGE(K1507:L1507),"")</f>
        <v>1.4</v>
      </c>
      <c r="R1507" s="265">
        <f t="shared" ref="R1507" si="2046">AVERAGE(M1507:P1507)</f>
        <v>1.5105</v>
      </c>
      <c r="S1507" s="266">
        <f t="shared" ref="S1507" si="2047">IF(R1507&gt;=1,1,0)</f>
        <v>1</v>
      </c>
      <c r="T1507" s="266">
        <f t="shared" ref="T1507:T1509" si="2048">IF(S1507=0,0,S1507+T1506)</f>
        <v>4</v>
      </c>
    </row>
    <row r="1508" spans="1:20" ht="17.45" customHeight="1" x14ac:dyDescent="0.25">
      <c r="A1508" s="257">
        <f t="shared" si="1904"/>
        <v>2</v>
      </c>
      <c r="B1508" s="257">
        <f t="shared" si="1905"/>
        <v>2022</v>
      </c>
      <c r="C1508" s="48">
        <f t="shared" si="1958"/>
        <v>44604</v>
      </c>
      <c r="D1508" s="448">
        <v>0.96850000000000003</v>
      </c>
      <c r="E1508" s="449"/>
      <c r="F1508" s="451">
        <v>0.81289999999999996</v>
      </c>
      <c r="G1508" s="450"/>
      <c r="H1508" s="452">
        <v>0.86970000000000003</v>
      </c>
      <c r="I1508" s="448">
        <v>0.85650000000000004</v>
      </c>
      <c r="J1508" s="449"/>
      <c r="K1508" s="451">
        <v>0.91720000000000002</v>
      </c>
      <c r="L1508" s="449"/>
      <c r="M1508" s="440">
        <f t="shared" ref="M1508:M1514" si="2049">IFERROR(AVERAGE(D1508:E1508),"")</f>
        <v>0.96850000000000003</v>
      </c>
      <c r="N1508" s="440">
        <f t="shared" ref="N1508:N1514" si="2050">IFERROR(AVERAGE(F1508:H1508),"")</f>
        <v>0.84129999999999994</v>
      </c>
      <c r="O1508" s="440">
        <f t="shared" ref="O1508:O1514" si="2051">IFERROR(AVERAGE(I1508:J1508),"")</f>
        <v>0.85650000000000004</v>
      </c>
      <c r="P1508" s="440">
        <f t="shared" ref="P1508:P1514" si="2052">IFERROR(AVERAGE(K1508:L1508),"")</f>
        <v>0.91720000000000002</v>
      </c>
      <c r="Q1508" s="442">
        <f t="shared" ref="Q1508:Q1509" si="2053">AVERAGE(M1508:P1508)</f>
        <v>0.89587499999999998</v>
      </c>
      <c r="R1508" s="442"/>
      <c r="S1508" s="443">
        <f>IF(Q1508&gt;=1,1,0)</f>
        <v>0</v>
      </c>
      <c r="T1508" s="443">
        <f t="shared" si="2048"/>
        <v>0</v>
      </c>
    </row>
    <row r="1509" spans="1:20" ht="17.45" customHeight="1" x14ac:dyDescent="0.25">
      <c r="A1509" s="257">
        <f t="shared" si="1904"/>
        <v>2</v>
      </c>
      <c r="B1509" s="257">
        <f t="shared" si="1905"/>
        <v>2022</v>
      </c>
      <c r="C1509" s="435">
        <f t="shared" si="1958"/>
        <v>44605</v>
      </c>
      <c r="D1509" s="448"/>
      <c r="E1509" s="449">
        <v>0.87909999999999999</v>
      </c>
      <c r="F1509" s="451"/>
      <c r="G1509" s="450">
        <v>0.62590000000000001</v>
      </c>
      <c r="H1509" s="452"/>
      <c r="I1509" s="448"/>
      <c r="J1509" s="449">
        <v>0.45079999999999998</v>
      </c>
      <c r="K1509" s="451"/>
      <c r="L1509" s="449">
        <v>0.59870000000000001</v>
      </c>
      <c r="M1509" s="440">
        <f t="shared" si="2049"/>
        <v>0.87909999999999999</v>
      </c>
      <c r="N1509" s="440">
        <f t="shared" si="2050"/>
        <v>0.62590000000000001</v>
      </c>
      <c r="O1509" s="440">
        <f t="shared" si="2051"/>
        <v>0.45079999999999998</v>
      </c>
      <c r="P1509" s="440">
        <f t="shared" si="2052"/>
        <v>0.59870000000000001</v>
      </c>
      <c r="Q1509" s="442">
        <f t="shared" si="2053"/>
        <v>0.638625</v>
      </c>
      <c r="R1509" s="442"/>
      <c r="S1509" s="443">
        <f>IF(Q1509&gt;=1,1,0)</f>
        <v>0</v>
      </c>
      <c r="T1509" s="443">
        <f t="shared" si="2048"/>
        <v>0</v>
      </c>
    </row>
    <row r="1510" spans="1:20" ht="17.45" customHeight="1" x14ac:dyDescent="0.25">
      <c r="A1510" s="257">
        <f t="shared" si="1904"/>
        <v>2</v>
      </c>
      <c r="B1510" s="257">
        <f t="shared" si="1905"/>
        <v>2022</v>
      </c>
      <c r="C1510" s="8">
        <f t="shared" si="1958"/>
        <v>44606</v>
      </c>
      <c r="D1510" s="252">
        <v>1.262</v>
      </c>
      <c r="E1510" s="253"/>
      <c r="F1510" s="255">
        <v>0.88380000000000003</v>
      </c>
      <c r="G1510" s="254"/>
      <c r="H1510" s="114"/>
      <c r="I1510" s="252">
        <v>0.94079999999999997</v>
      </c>
      <c r="J1510" s="253"/>
      <c r="K1510" s="255">
        <v>0.92120000000000002</v>
      </c>
      <c r="L1510" s="253"/>
      <c r="M1510" s="293">
        <f t="shared" si="2049"/>
        <v>1.262</v>
      </c>
      <c r="N1510" s="293">
        <f t="shared" si="2050"/>
        <v>0.88380000000000003</v>
      </c>
      <c r="O1510" s="293">
        <f t="shared" si="2051"/>
        <v>0.94079999999999997</v>
      </c>
      <c r="P1510" s="293">
        <f t="shared" si="2052"/>
        <v>0.92120000000000002</v>
      </c>
      <c r="R1510" s="265">
        <f t="shared" ref="R1510:R1514" si="2054">AVERAGE(M1510:P1510)</f>
        <v>1.0019499999999999</v>
      </c>
      <c r="S1510" s="266">
        <f t="shared" ref="S1510:S1514" si="2055">IF(R1510&gt;=1,1,0)</f>
        <v>1</v>
      </c>
      <c r="T1510" s="266">
        <f t="shared" ref="T1510:T1516" si="2056">IF(S1510=0,0,S1510+T1509)</f>
        <v>1</v>
      </c>
    </row>
    <row r="1511" spans="1:20" ht="17.45" customHeight="1" x14ac:dyDescent="0.25">
      <c r="A1511" s="257">
        <f t="shared" si="1904"/>
        <v>2</v>
      </c>
      <c r="B1511" s="257">
        <f t="shared" si="1905"/>
        <v>2022</v>
      </c>
      <c r="C1511" s="8">
        <f t="shared" si="1958"/>
        <v>44607</v>
      </c>
      <c r="D1511" s="252"/>
      <c r="E1511" s="335">
        <v>2.391</v>
      </c>
      <c r="F1511" s="255"/>
      <c r="G1511" s="254">
        <v>1.1240000000000001</v>
      </c>
      <c r="H1511" s="114"/>
      <c r="I1511" s="252"/>
      <c r="J1511" s="253">
        <v>0.6522</v>
      </c>
      <c r="K1511" s="255"/>
      <c r="L1511" s="253">
        <v>1.1399999999999999</v>
      </c>
      <c r="M1511" s="293">
        <f t="shared" si="2049"/>
        <v>2.391</v>
      </c>
      <c r="N1511" s="293">
        <f t="shared" si="2050"/>
        <v>1.1240000000000001</v>
      </c>
      <c r="O1511" s="293">
        <f t="shared" si="2051"/>
        <v>0.6522</v>
      </c>
      <c r="P1511" s="293">
        <f t="shared" si="2052"/>
        <v>1.1399999999999999</v>
      </c>
      <c r="R1511" s="265">
        <f t="shared" si="2054"/>
        <v>1.3268</v>
      </c>
      <c r="S1511" s="266">
        <f t="shared" si="2055"/>
        <v>1</v>
      </c>
      <c r="T1511" s="266">
        <f t="shared" si="2056"/>
        <v>2</v>
      </c>
    </row>
    <row r="1512" spans="1:20" ht="17.45" customHeight="1" x14ac:dyDescent="0.25">
      <c r="A1512" s="257">
        <f t="shared" si="1904"/>
        <v>2</v>
      </c>
      <c r="B1512" s="257">
        <f t="shared" si="1905"/>
        <v>2022</v>
      </c>
      <c r="C1512" s="8">
        <f t="shared" si="1958"/>
        <v>44608</v>
      </c>
      <c r="D1512" s="370">
        <v>1.93</v>
      </c>
      <c r="E1512" s="253"/>
      <c r="F1512" s="255"/>
      <c r="G1512" s="254"/>
      <c r="H1512" s="114">
        <v>0.69389999999999996</v>
      </c>
      <c r="I1512" s="252">
        <v>0.64439999999999997</v>
      </c>
      <c r="J1512" s="253"/>
      <c r="K1512" s="255">
        <v>0.99080000000000001</v>
      </c>
      <c r="L1512" s="253"/>
      <c r="M1512" s="293">
        <f t="shared" si="2049"/>
        <v>1.93</v>
      </c>
      <c r="N1512" s="293">
        <f t="shared" si="2050"/>
        <v>0.69389999999999996</v>
      </c>
      <c r="O1512" s="293">
        <f t="shared" si="2051"/>
        <v>0.64439999999999997</v>
      </c>
      <c r="P1512" s="293">
        <f t="shared" si="2052"/>
        <v>0.99080000000000001</v>
      </c>
      <c r="R1512" s="265">
        <f t="shared" si="2054"/>
        <v>1.064775</v>
      </c>
      <c r="S1512" s="266">
        <f t="shared" si="2055"/>
        <v>1</v>
      </c>
      <c r="T1512" s="266">
        <f t="shared" si="2056"/>
        <v>3</v>
      </c>
    </row>
    <row r="1513" spans="1:20" ht="17.45" customHeight="1" x14ac:dyDescent="0.25">
      <c r="A1513" s="257">
        <f t="shared" si="1904"/>
        <v>2</v>
      </c>
      <c r="B1513" s="257">
        <f t="shared" si="1905"/>
        <v>2022</v>
      </c>
      <c r="C1513" s="8">
        <f t="shared" si="1958"/>
        <v>44609</v>
      </c>
      <c r="D1513" s="252"/>
      <c r="E1513" s="335">
        <v>2.1120000000000001</v>
      </c>
      <c r="F1513" s="255"/>
      <c r="G1513" s="254">
        <v>1.123</v>
      </c>
      <c r="H1513" s="114"/>
      <c r="I1513" s="252"/>
      <c r="J1513" s="253">
        <v>0.78569999999999995</v>
      </c>
      <c r="K1513" s="255"/>
      <c r="L1513" s="253">
        <v>1.081</v>
      </c>
      <c r="M1513" s="293">
        <f t="shared" si="2049"/>
        <v>2.1120000000000001</v>
      </c>
      <c r="N1513" s="293">
        <f t="shared" si="2050"/>
        <v>1.123</v>
      </c>
      <c r="O1513" s="293">
        <f t="shared" si="2051"/>
        <v>0.78569999999999995</v>
      </c>
      <c r="P1513" s="293">
        <f t="shared" si="2052"/>
        <v>1.081</v>
      </c>
      <c r="R1513" s="265">
        <f t="shared" si="2054"/>
        <v>1.2754250000000003</v>
      </c>
      <c r="S1513" s="266">
        <f t="shared" si="2055"/>
        <v>1</v>
      </c>
      <c r="T1513" s="266">
        <f t="shared" si="2056"/>
        <v>4</v>
      </c>
    </row>
    <row r="1514" spans="1:20" ht="17.45" customHeight="1" x14ac:dyDescent="0.25">
      <c r="A1514" s="257">
        <f t="shared" si="1904"/>
        <v>2</v>
      </c>
      <c r="B1514" s="257">
        <f t="shared" si="1905"/>
        <v>2022</v>
      </c>
      <c r="C1514" s="48">
        <f t="shared" si="1958"/>
        <v>44610</v>
      </c>
      <c r="D1514" s="369">
        <v>2.3879999999999999</v>
      </c>
      <c r="E1514" s="280"/>
      <c r="F1514" s="282">
        <v>0.99739999999999995</v>
      </c>
      <c r="G1514" s="281"/>
      <c r="H1514" s="142">
        <v>1.0489999999999999</v>
      </c>
      <c r="I1514" s="279">
        <v>0.82589999999999997</v>
      </c>
      <c r="J1514" s="280"/>
      <c r="K1514" s="282">
        <v>1.125</v>
      </c>
      <c r="L1514" s="280"/>
      <c r="M1514" s="293">
        <f t="shared" si="2049"/>
        <v>2.3879999999999999</v>
      </c>
      <c r="N1514" s="293">
        <f t="shared" si="2050"/>
        <v>1.0231999999999999</v>
      </c>
      <c r="O1514" s="293">
        <f t="shared" si="2051"/>
        <v>0.82589999999999997</v>
      </c>
      <c r="P1514" s="293">
        <f t="shared" si="2052"/>
        <v>1.125</v>
      </c>
      <c r="R1514" s="265">
        <f t="shared" si="2054"/>
        <v>1.340525</v>
      </c>
      <c r="S1514" s="266">
        <f t="shared" si="2055"/>
        <v>1</v>
      </c>
      <c r="T1514" s="266">
        <f t="shared" si="2056"/>
        <v>5</v>
      </c>
    </row>
    <row r="1515" spans="1:20" ht="17.45" customHeight="1" x14ac:dyDescent="0.25">
      <c r="A1515" s="257">
        <f t="shared" si="1904"/>
        <v>2</v>
      </c>
      <c r="B1515" s="257">
        <f t="shared" si="1905"/>
        <v>2022</v>
      </c>
      <c r="C1515" s="435">
        <f t="shared" si="1958"/>
        <v>44611</v>
      </c>
      <c r="D1515" s="448"/>
      <c r="E1515" s="449">
        <v>1.931</v>
      </c>
      <c r="F1515" s="451"/>
      <c r="G1515" s="450">
        <v>0.96189999999999998</v>
      </c>
      <c r="H1515" s="452"/>
      <c r="I1515" s="448"/>
      <c r="J1515" s="449">
        <v>0.7792</v>
      </c>
      <c r="K1515" s="451"/>
      <c r="L1515" s="449">
        <v>1.0569999999999999</v>
      </c>
      <c r="M1515" s="440">
        <f t="shared" ref="M1515:M1518" si="2057">IFERROR(AVERAGE(D1515:E1515),"")</f>
        <v>1.931</v>
      </c>
      <c r="N1515" s="440">
        <f t="shared" ref="N1515:N1518" si="2058">IFERROR(AVERAGE(F1515:H1515),"")</f>
        <v>0.96189999999999998</v>
      </c>
      <c r="O1515" s="440">
        <f t="shared" ref="O1515:O1518" si="2059">IFERROR(AVERAGE(I1515:J1515),"")</f>
        <v>0.7792</v>
      </c>
      <c r="P1515" s="440">
        <f t="shared" ref="P1515:P1518" si="2060">IFERROR(AVERAGE(K1515:L1515),"")</f>
        <v>1.0569999999999999</v>
      </c>
      <c r="Q1515" s="442">
        <f t="shared" ref="Q1515:Q1516" si="2061">AVERAGE(M1515:P1515)</f>
        <v>1.182275</v>
      </c>
      <c r="R1515" s="442"/>
      <c r="S1515" s="443">
        <f>IF(Q1515&gt;=1,1,0)</f>
        <v>1</v>
      </c>
      <c r="T1515" s="443">
        <f t="shared" si="2056"/>
        <v>6</v>
      </c>
    </row>
    <row r="1516" spans="1:20" ht="17.45" customHeight="1" x14ac:dyDescent="0.25">
      <c r="A1516" s="257">
        <f t="shared" si="1904"/>
        <v>2</v>
      </c>
      <c r="B1516" s="257">
        <f t="shared" si="1905"/>
        <v>2022</v>
      </c>
      <c r="C1516" s="435">
        <f t="shared" si="1958"/>
        <v>44612</v>
      </c>
      <c r="D1516" s="448">
        <v>0.84050000000000002</v>
      </c>
      <c r="E1516" s="449"/>
      <c r="F1516" s="451">
        <v>0.78280000000000005</v>
      </c>
      <c r="G1516" s="450"/>
      <c r="H1516" s="452"/>
      <c r="I1516" s="448">
        <v>0.6391</v>
      </c>
      <c r="J1516" s="449"/>
      <c r="K1516" s="451">
        <v>0.76029999999999998</v>
      </c>
      <c r="L1516" s="449"/>
      <c r="M1516" s="440">
        <f t="shared" si="2057"/>
        <v>0.84050000000000002</v>
      </c>
      <c r="N1516" s="440">
        <f t="shared" si="2058"/>
        <v>0.78280000000000005</v>
      </c>
      <c r="O1516" s="440">
        <f t="shared" si="2059"/>
        <v>0.6391</v>
      </c>
      <c r="P1516" s="440">
        <f t="shared" si="2060"/>
        <v>0.76029999999999998</v>
      </c>
      <c r="Q1516" s="442">
        <f t="shared" si="2061"/>
        <v>0.75567499999999999</v>
      </c>
      <c r="R1516" s="442"/>
      <c r="S1516" s="443">
        <f>IF(Q1516&gt;=1,1,0)</f>
        <v>0</v>
      </c>
      <c r="T1516" s="443">
        <f t="shared" si="2056"/>
        <v>0</v>
      </c>
    </row>
    <row r="1517" spans="1:20" ht="17.45" customHeight="1" x14ac:dyDescent="0.25">
      <c r="A1517" s="257">
        <f t="shared" si="1904"/>
        <v>2</v>
      </c>
      <c r="B1517" s="257">
        <f t="shared" si="1905"/>
        <v>2022</v>
      </c>
      <c r="C1517" s="8">
        <f t="shared" si="1958"/>
        <v>44613</v>
      </c>
      <c r="D1517" s="252"/>
      <c r="E1517" s="253">
        <v>1.1919999999999999</v>
      </c>
      <c r="F1517" s="255"/>
      <c r="G1517" s="254">
        <v>0.82399999999999995</v>
      </c>
      <c r="H1517" s="114"/>
      <c r="I1517" s="252"/>
      <c r="J1517" s="253">
        <v>0.48859999999999998</v>
      </c>
      <c r="K1517" s="255"/>
      <c r="L1517" s="253">
        <v>0.73370000000000002</v>
      </c>
      <c r="M1517" s="293">
        <f t="shared" si="2057"/>
        <v>1.1919999999999999</v>
      </c>
      <c r="N1517" s="293">
        <f t="shared" si="2058"/>
        <v>0.82399999999999995</v>
      </c>
      <c r="O1517" s="293">
        <f t="shared" si="2059"/>
        <v>0.48859999999999998</v>
      </c>
      <c r="P1517" s="293">
        <f t="shared" si="2060"/>
        <v>0.73370000000000002</v>
      </c>
      <c r="R1517" s="265">
        <f t="shared" ref="R1517:R1518" si="2062">AVERAGE(M1517:P1517)</f>
        <v>0.80957499999999993</v>
      </c>
      <c r="S1517" s="266">
        <f t="shared" ref="S1517:S1518" si="2063">IF(R1517&gt;=1,1,0)</f>
        <v>0</v>
      </c>
      <c r="T1517" s="266">
        <f t="shared" ref="T1517:T1518" si="2064">IF(S1517=0,0,S1517+T1516)</f>
        <v>0</v>
      </c>
    </row>
    <row r="1518" spans="1:20" ht="17.45" customHeight="1" x14ac:dyDescent="0.25">
      <c r="A1518" s="257">
        <f t="shared" si="1904"/>
        <v>2</v>
      </c>
      <c r="B1518" s="257">
        <f t="shared" si="1905"/>
        <v>2022</v>
      </c>
      <c r="C1518" s="8">
        <f t="shared" si="1958"/>
        <v>44614</v>
      </c>
      <c r="D1518" s="252">
        <v>0.62790000000000001</v>
      </c>
      <c r="E1518" s="253"/>
      <c r="F1518" s="255"/>
      <c r="G1518" s="254"/>
      <c r="H1518" s="114">
        <v>1.472</v>
      </c>
      <c r="I1518" s="252">
        <v>0.3795</v>
      </c>
      <c r="J1518" s="253"/>
      <c r="K1518" s="255">
        <v>0.97770000000000001</v>
      </c>
      <c r="L1518" s="253"/>
      <c r="M1518" s="293">
        <f t="shared" si="2057"/>
        <v>0.62790000000000001</v>
      </c>
      <c r="N1518" s="293">
        <f t="shared" si="2058"/>
        <v>1.472</v>
      </c>
      <c r="O1518" s="293">
        <f t="shared" si="2059"/>
        <v>0.3795</v>
      </c>
      <c r="P1518" s="293">
        <f t="shared" si="2060"/>
        <v>0.97770000000000001</v>
      </c>
      <c r="R1518" s="265">
        <f t="shared" si="2062"/>
        <v>0.86427500000000002</v>
      </c>
      <c r="S1518" s="266">
        <f t="shared" si="2063"/>
        <v>0</v>
      </c>
      <c r="T1518" s="266">
        <f t="shared" si="2064"/>
        <v>0</v>
      </c>
    </row>
    <row r="1519" spans="1:20" ht="17.45" customHeight="1" x14ac:dyDescent="0.25">
      <c r="A1519" s="257">
        <f t="shared" si="1904"/>
        <v>2</v>
      </c>
      <c r="B1519" s="257">
        <f t="shared" si="1905"/>
        <v>2022</v>
      </c>
      <c r="C1519" s="8">
        <f t="shared" si="1958"/>
        <v>44615</v>
      </c>
      <c r="D1519" s="260"/>
      <c r="E1519" s="261">
        <v>1.994</v>
      </c>
      <c r="F1519" s="263"/>
      <c r="G1519" s="262">
        <v>1.617</v>
      </c>
      <c r="H1519" s="285"/>
      <c r="I1519" s="260"/>
      <c r="J1519" s="261">
        <v>0.53700000000000003</v>
      </c>
      <c r="K1519" s="263"/>
      <c r="L1519" s="261">
        <v>0.70850000000000002</v>
      </c>
      <c r="M1519" s="293">
        <f t="shared" ref="M1519:M1523" si="2065">IFERROR(AVERAGE(D1519:E1519),"")</f>
        <v>1.994</v>
      </c>
      <c r="N1519" s="293">
        <f t="shared" ref="N1519:N1523" si="2066">IFERROR(AVERAGE(F1519:H1519),"")</f>
        <v>1.617</v>
      </c>
      <c r="O1519" s="293">
        <f t="shared" ref="O1519:O1523" si="2067">IFERROR(AVERAGE(I1519:J1519),"")</f>
        <v>0.53700000000000003</v>
      </c>
      <c r="P1519" s="293">
        <f t="shared" ref="P1519:P1523" si="2068">IFERROR(AVERAGE(K1519:L1519),"")</f>
        <v>0.70850000000000002</v>
      </c>
      <c r="R1519" s="265">
        <f t="shared" ref="R1519:R1521" si="2069">AVERAGE(M1519:P1519)</f>
        <v>1.2141249999999999</v>
      </c>
      <c r="S1519" s="266">
        <f t="shared" ref="S1519:S1521" si="2070">IF(R1519&gt;=1,1,0)</f>
        <v>1</v>
      </c>
      <c r="T1519" s="266">
        <f t="shared" ref="T1519:T1523" si="2071">IF(S1519=0,0,S1519+T1518)</f>
        <v>1</v>
      </c>
    </row>
    <row r="1520" spans="1:20" ht="17.45" customHeight="1" x14ac:dyDescent="0.25">
      <c r="A1520" s="257">
        <f t="shared" si="1904"/>
        <v>2</v>
      </c>
      <c r="B1520" s="257">
        <f t="shared" si="1905"/>
        <v>2022</v>
      </c>
      <c r="C1520" s="48">
        <f t="shared" si="1958"/>
        <v>44616</v>
      </c>
      <c r="D1520" s="275">
        <v>0.93220000000000003</v>
      </c>
      <c r="E1520" s="276"/>
      <c r="F1520" s="278">
        <v>1.1479999999999999</v>
      </c>
      <c r="G1520" s="277"/>
      <c r="H1520" s="286">
        <v>1.1830000000000001</v>
      </c>
      <c r="I1520" s="275">
        <v>0.80800000000000005</v>
      </c>
      <c r="J1520" s="276"/>
      <c r="K1520" s="278">
        <v>0.87090000000000001</v>
      </c>
      <c r="L1520" s="276"/>
      <c r="M1520" s="293">
        <f t="shared" si="2065"/>
        <v>0.93220000000000003</v>
      </c>
      <c r="N1520" s="293">
        <f t="shared" si="2066"/>
        <v>1.1655</v>
      </c>
      <c r="O1520" s="293">
        <f t="shared" si="2067"/>
        <v>0.80800000000000005</v>
      </c>
      <c r="P1520" s="293">
        <f t="shared" si="2068"/>
        <v>0.87090000000000001</v>
      </c>
      <c r="R1520" s="265">
        <f t="shared" si="2069"/>
        <v>0.94415000000000004</v>
      </c>
      <c r="S1520" s="266">
        <f t="shared" si="2070"/>
        <v>0</v>
      </c>
      <c r="T1520" s="266">
        <f t="shared" si="2071"/>
        <v>0</v>
      </c>
    </row>
    <row r="1521" spans="1:25" ht="17.45" customHeight="1" thickBot="1" x14ac:dyDescent="0.3">
      <c r="A1521" s="257">
        <f t="shared" si="1904"/>
        <v>2</v>
      </c>
      <c r="B1521" s="257">
        <f t="shared" si="1905"/>
        <v>2022</v>
      </c>
      <c r="C1521" s="8">
        <f t="shared" si="1958"/>
        <v>44617</v>
      </c>
      <c r="D1521" s="260"/>
      <c r="E1521" s="261">
        <v>1.276</v>
      </c>
      <c r="F1521" s="263"/>
      <c r="G1521" s="262">
        <v>1.204</v>
      </c>
      <c r="H1521" s="285"/>
      <c r="I1521" s="260"/>
      <c r="J1521" s="261">
        <v>0.83209999999999995</v>
      </c>
      <c r="K1521" s="263"/>
      <c r="L1521" s="261">
        <v>1.0580000000000001</v>
      </c>
      <c r="M1521" s="293">
        <f t="shared" si="2065"/>
        <v>1.276</v>
      </c>
      <c r="N1521" s="293">
        <f t="shared" si="2066"/>
        <v>1.204</v>
      </c>
      <c r="O1521" s="293">
        <f t="shared" si="2067"/>
        <v>0.83209999999999995</v>
      </c>
      <c r="P1521" s="293">
        <f t="shared" si="2068"/>
        <v>1.0580000000000001</v>
      </c>
      <c r="R1521" s="265">
        <f t="shared" si="2069"/>
        <v>1.092525</v>
      </c>
      <c r="S1521" s="266">
        <f t="shared" si="2070"/>
        <v>1</v>
      </c>
      <c r="T1521" s="266">
        <f t="shared" si="2071"/>
        <v>1</v>
      </c>
    </row>
    <row r="1522" spans="1:25" ht="17.45" customHeight="1" thickBot="1" x14ac:dyDescent="0.3">
      <c r="A1522" s="257">
        <f t="shared" si="1904"/>
        <v>2</v>
      </c>
      <c r="B1522" s="257">
        <f t="shared" si="1905"/>
        <v>2022</v>
      </c>
      <c r="C1522" s="435">
        <f t="shared" si="1958"/>
        <v>44618</v>
      </c>
      <c r="D1522" s="434">
        <v>0.99399999999999999</v>
      </c>
      <c r="E1522" s="436"/>
      <c r="F1522" s="437">
        <v>1.143</v>
      </c>
      <c r="G1522" s="438"/>
      <c r="H1522" s="439"/>
      <c r="I1522" s="434">
        <v>0.73629999999999995</v>
      </c>
      <c r="J1522" s="436"/>
      <c r="K1522" s="437">
        <v>0.95989999999999998</v>
      </c>
      <c r="L1522" s="436"/>
      <c r="M1522" s="440">
        <f t="shared" si="2065"/>
        <v>0.99399999999999999</v>
      </c>
      <c r="N1522" s="440">
        <f t="shared" si="2066"/>
        <v>1.143</v>
      </c>
      <c r="O1522" s="440">
        <f t="shared" si="2067"/>
        <v>0.73629999999999995</v>
      </c>
      <c r="P1522" s="440">
        <f t="shared" si="2068"/>
        <v>0.95989999999999998</v>
      </c>
      <c r="Q1522" s="442">
        <f t="shared" ref="Q1522:Q1523" si="2072">AVERAGE(M1522:P1522)</f>
        <v>0.95829999999999993</v>
      </c>
      <c r="R1522" s="442"/>
      <c r="S1522" s="443">
        <f>IF(Q1522&gt;=1,1,0)</f>
        <v>0</v>
      </c>
      <c r="T1522" s="443">
        <f t="shared" si="2071"/>
        <v>0</v>
      </c>
      <c r="U1522" s="514" t="s">
        <v>64</v>
      </c>
      <c r="V1522" s="515">
        <v>2022</v>
      </c>
      <c r="W1522" s="516"/>
      <c r="X1522" s="516"/>
      <c r="Y1522" s="516"/>
    </row>
    <row r="1523" spans="1:25" ht="17.45" customHeight="1" x14ac:dyDescent="0.25">
      <c r="A1523" s="257">
        <f t="shared" si="1904"/>
        <v>2</v>
      </c>
      <c r="B1523" s="257">
        <f t="shared" si="1905"/>
        <v>2022</v>
      </c>
      <c r="C1523" s="435">
        <f t="shared" si="1958"/>
        <v>44619</v>
      </c>
      <c r="D1523" s="434"/>
      <c r="E1523" s="436">
        <v>0.89239999999999997</v>
      </c>
      <c r="F1523" s="437"/>
      <c r="G1523" s="438">
        <v>0.97150000000000003</v>
      </c>
      <c r="H1523" s="439"/>
      <c r="I1523" s="434"/>
      <c r="J1523" s="436">
        <v>0.56810000000000005</v>
      </c>
      <c r="K1523" s="437"/>
      <c r="L1523" s="436">
        <v>0.76990000000000003</v>
      </c>
      <c r="M1523" s="440">
        <f t="shared" si="2065"/>
        <v>0.89239999999999997</v>
      </c>
      <c r="N1523" s="440">
        <f t="shared" si="2066"/>
        <v>0.97150000000000003</v>
      </c>
      <c r="O1523" s="440">
        <f t="shared" si="2067"/>
        <v>0.56810000000000005</v>
      </c>
      <c r="P1523" s="440">
        <f t="shared" si="2068"/>
        <v>0.76990000000000003</v>
      </c>
      <c r="Q1523" s="442">
        <f t="shared" si="2072"/>
        <v>0.80047500000000005</v>
      </c>
      <c r="R1523" s="442"/>
      <c r="S1523" s="443">
        <f>IF(Q1523&gt;=1,1,0)</f>
        <v>0</v>
      </c>
      <c r="T1523" s="443">
        <f t="shared" si="2071"/>
        <v>0</v>
      </c>
      <c r="U1523" s="517" t="s">
        <v>35</v>
      </c>
      <c r="V1523" s="517" t="s">
        <v>1</v>
      </c>
      <c r="W1523" s="517" t="s">
        <v>2</v>
      </c>
      <c r="X1523" s="517" t="s">
        <v>9</v>
      </c>
      <c r="Y1523" s="517" t="s">
        <v>12</v>
      </c>
    </row>
    <row r="1524" spans="1:25" ht="17.45" customHeight="1" thickBot="1" x14ac:dyDescent="0.3">
      <c r="A1524" s="257">
        <f t="shared" si="1904"/>
        <v>2</v>
      </c>
      <c r="B1524" s="257">
        <f t="shared" si="1905"/>
        <v>2022</v>
      </c>
      <c r="C1524" s="116">
        <f t="shared" si="1958"/>
        <v>44620</v>
      </c>
      <c r="D1524" s="126">
        <v>1.869</v>
      </c>
      <c r="E1524" s="129"/>
      <c r="F1524" s="130"/>
      <c r="G1524" s="128"/>
      <c r="H1524" s="127">
        <v>1.0469999999999999</v>
      </c>
      <c r="I1524" s="126">
        <v>1.0489999999999999</v>
      </c>
      <c r="J1524" s="129"/>
      <c r="K1524" s="130">
        <v>1.27</v>
      </c>
      <c r="L1524" s="129"/>
      <c r="M1524" s="293">
        <f t="shared" ref="M1524:M1525" si="2073">IFERROR(AVERAGE(D1524:E1524),"")</f>
        <v>1.869</v>
      </c>
      <c r="N1524" s="293">
        <f t="shared" ref="N1524:N1525" si="2074">IFERROR(AVERAGE(F1524:H1524),"")</f>
        <v>1.0469999999999999</v>
      </c>
      <c r="O1524" s="293">
        <f t="shared" ref="O1524:O1525" si="2075">IFERROR(AVERAGE(I1524:J1524),"")</f>
        <v>1.0489999999999999</v>
      </c>
      <c r="P1524" s="293">
        <f t="shared" ref="P1524:P1525" si="2076">IFERROR(AVERAGE(K1524:L1524),"")</f>
        <v>1.27</v>
      </c>
      <c r="R1524" s="265">
        <f t="shared" ref="R1524:R1525" si="2077">AVERAGE(M1524:P1524)</f>
        <v>1.3087499999999999</v>
      </c>
      <c r="S1524" s="266">
        <f t="shared" ref="S1524:S1525" si="2078">IF(R1524&gt;=1,1,0)</f>
        <v>1</v>
      </c>
      <c r="T1524" s="266">
        <f t="shared" ref="T1524:T1525" si="2079">IF(S1524=0,0,S1524+T1523)</f>
        <v>1</v>
      </c>
      <c r="U1524" s="518" t="s">
        <v>58</v>
      </c>
      <c r="V1524" s="519">
        <f>AVERAGE(D1497:E1524)</f>
        <v>1.6514321428571428</v>
      </c>
      <c r="W1524" s="519">
        <f>AVERAGE(F1497:H1524)</f>
        <v>1.0952656250000001</v>
      </c>
      <c r="X1524" s="519">
        <f>AVERAGE(I1497:J1524)</f>
        <v>0.86551428571428557</v>
      </c>
      <c r="Y1524" s="519">
        <f>AVERAGE(K1497:L1524)</f>
        <v>1.0975071428571428</v>
      </c>
    </row>
    <row r="1525" spans="1:25" ht="17.45" customHeight="1" x14ac:dyDescent="0.25">
      <c r="A1525" s="257">
        <f t="shared" si="1904"/>
        <v>3</v>
      </c>
      <c r="B1525" s="257">
        <f t="shared" si="1905"/>
        <v>2022</v>
      </c>
      <c r="C1525" s="115">
        <f t="shared" si="1958"/>
        <v>44621</v>
      </c>
      <c r="D1525" s="122"/>
      <c r="E1525" s="124">
        <v>1.766</v>
      </c>
      <c r="F1525" s="125"/>
      <c r="G1525" s="123">
        <v>1.2709999999999999</v>
      </c>
      <c r="H1525" s="121"/>
      <c r="I1525" s="122"/>
      <c r="J1525" s="124">
        <v>1.0029999999999999</v>
      </c>
      <c r="K1525" s="125"/>
      <c r="L1525" s="124">
        <v>1.5169999999999999</v>
      </c>
      <c r="M1525" s="293">
        <f t="shared" si="2073"/>
        <v>1.766</v>
      </c>
      <c r="N1525" s="293">
        <f t="shared" si="2074"/>
        <v>1.2709999999999999</v>
      </c>
      <c r="O1525" s="293">
        <f t="shared" si="2075"/>
        <v>1.0029999999999999</v>
      </c>
      <c r="P1525" s="293">
        <f t="shared" si="2076"/>
        <v>1.5169999999999999</v>
      </c>
      <c r="R1525" s="265">
        <f t="shared" si="2077"/>
        <v>1.3892500000000001</v>
      </c>
      <c r="S1525" s="266">
        <f t="shared" si="2078"/>
        <v>1</v>
      </c>
      <c r="T1525" s="266">
        <f t="shared" si="2079"/>
        <v>2</v>
      </c>
      <c r="U1525" s="518" t="s">
        <v>59</v>
      </c>
      <c r="V1525" s="519">
        <f>MAX(D1497:E1524)</f>
        <v>3.3620000000000001</v>
      </c>
      <c r="W1525" s="519">
        <f>MAX(F1497:H1524)</f>
        <v>1.829</v>
      </c>
      <c r="X1525" s="519">
        <f>MAX(I1497:J1524)</f>
        <v>1.4710000000000001</v>
      </c>
      <c r="Y1525" s="519">
        <f>MAX(K1497:L1524)</f>
        <v>1.8080000000000001</v>
      </c>
    </row>
    <row r="1526" spans="1:25" ht="17.45" customHeight="1" thickBot="1" x14ac:dyDescent="0.3">
      <c r="A1526" s="257">
        <f t="shared" si="1904"/>
        <v>3</v>
      </c>
      <c r="B1526" s="257">
        <f t="shared" si="1905"/>
        <v>2022</v>
      </c>
      <c r="C1526" s="404">
        <f t="shared" si="1958"/>
        <v>44622</v>
      </c>
      <c r="D1526" s="369">
        <v>2.5630000000000002</v>
      </c>
      <c r="E1526" s="280"/>
      <c r="F1526" s="282">
        <v>1.5960000000000001</v>
      </c>
      <c r="G1526" s="281"/>
      <c r="H1526" s="142">
        <v>1.5580000000000001</v>
      </c>
      <c r="I1526" s="279">
        <v>1.056</v>
      </c>
      <c r="J1526" s="280"/>
      <c r="K1526" s="282">
        <v>1.4179999999999999</v>
      </c>
      <c r="L1526" s="280"/>
      <c r="M1526" s="293">
        <f t="shared" ref="M1526:M1530" si="2080">IFERROR(AVERAGE(D1526:E1526),"")</f>
        <v>2.5630000000000002</v>
      </c>
      <c r="N1526" s="293">
        <f t="shared" ref="N1526:N1530" si="2081">IFERROR(AVERAGE(F1526:H1526),"")</f>
        <v>1.577</v>
      </c>
      <c r="O1526" s="293">
        <f t="shared" ref="O1526:O1530" si="2082">IFERROR(AVERAGE(I1526:J1526),"")</f>
        <v>1.056</v>
      </c>
      <c r="P1526" s="293">
        <f t="shared" ref="P1526:P1530" si="2083">IFERROR(AVERAGE(K1526:L1526),"")</f>
        <v>1.4179999999999999</v>
      </c>
      <c r="R1526" s="265">
        <f t="shared" ref="R1526:R1528" si="2084">AVERAGE(M1526:P1526)</f>
        <v>1.6535000000000002</v>
      </c>
      <c r="S1526" s="266">
        <f t="shared" ref="S1526:S1528" si="2085">IF(R1526&gt;=1,1,0)</f>
        <v>1</v>
      </c>
      <c r="T1526" s="266">
        <f t="shared" ref="T1526:T1530" si="2086">IF(S1526=0,0,S1526+T1525)</f>
        <v>3</v>
      </c>
      <c r="U1526" s="520" t="s">
        <v>126</v>
      </c>
      <c r="V1526" s="521">
        <f>COUNTIF(D1497:E1524,"&gt;=2.5")</f>
        <v>2</v>
      </c>
      <c r="W1526" s="521">
        <f>COUNTIF(F1497:H1524,"&gt;=2.5")</f>
        <v>0</v>
      </c>
      <c r="X1526" s="521">
        <f>COUNTIF(I1497:J1524,"&gt;=2.5")</f>
        <v>0</v>
      </c>
      <c r="Y1526" s="521">
        <f>COUNTIF(K1497:L1524,"&gt;=2.5")</f>
        <v>0</v>
      </c>
    </row>
    <row r="1527" spans="1:25" ht="17.45" customHeight="1" thickBot="1" x14ac:dyDescent="0.3">
      <c r="A1527" s="257">
        <f t="shared" si="1904"/>
        <v>3</v>
      </c>
      <c r="B1527" s="257">
        <f t="shared" si="1905"/>
        <v>2022</v>
      </c>
      <c r="C1527" s="8">
        <f t="shared" si="1958"/>
        <v>44623</v>
      </c>
      <c r="D1527" s="252"/>
      <c r="E1527" s="335">
        <v>3.7709999999999999</v>
      </c>
      <c r="F1527" s="255"/>
      <c r="G1527" s="254">
        <v>1.831</v>
      </c>
      <c r="H1527" s="114"/>
      <c r="I1527" s="252"/>
      <c r="J1527" s="253">
        <v>0.98709999999999998</v>
      </c>
      <c r="K1527" s="255"/>
      <c r="L1527" s="253">
        <v>1.5269999999999999</v>
      </c>
      <c r="M1527" s="293">
        <f t="shared" si="2080"/>
        <v>3.7709999999999999</v>
      </c>
      <c r="N1527" s="293">
        <f t="shared" si="2081"/>
        <v>1.831</v>
      </c>
      <c r="O1527" s="293">
        <f t="shared" si="2082"/>
        <v>0.98709999999999998</v>
      </c>
      <c r="P1527" s="293">
        <f t="shared" si="2083"/>
        <v>1.5269999999999999</v>
      </c>
      <c r="R1527" s="265">
        <f t="shared" si="2084"/>
        <v>2.0290249999999999</v>
      </c>
      <c r="S1527" s="266">
        <f t="shared" si="2085"/>
        <v>1</v>
      </c>
      <c r="T1527" s="266">
        <f t="shared" si="2086"/>
        <v>4</v>
      </c>
      <c r="Y1527" s="522">
        <f>AVERAGE(V1524:Y1524)</f>
        <v>1.1774297991071427</v>
      </c>
    </row>
    <row r="1528" spans="1:25" ht="17.45" customHeight="1" x14ac:dyDescent="0.25">
      <c r="A1528" s="257">
        <f t="shared" ref="A1528:A1591" si="2087">IF(ISNUMBER(C1528),MONTH(C1528),"")</f>
        <v>3</v>
      </c>
      <c r="B1528" s="257">
        <f t="shared" ref="B1528:B1591" si="2088">IF(ISNUMBER(C1528),YEAR(C1528),"")</f>
        <v>2022</v>
      </c>
      <c r="C1528" s="404">
        <f t="shared" si="1958"/>
        <v>44624</v>
      </c>
      <c r="D1528" s="260">
        <v>1.22</v>
      </c>
      <c r="E1528" s="261"/>
      <c r="F1528" s="263">
        <v>0.96509999999999996</v>
      </c>
      <c r="G1528" s="262"/>
      <c r="H1528" s="285"/>
      <c r="I1528" s="260">
        <v>0.59870000000000001</v>
      </c>
      <c r="J1528" s="261"/>
      <c r="K1528" s="263">
        <v>0.69269999999999998</v>
      </c>
      <c r="L1528" s="261"/>
      <c r="M1528" s="293">
        <f t="shared" si="2080"/>
        <v>1.22</v>
      </c>
      <c r="N1528" s="293">
        <f t="shared" si="2081"/>
        <v>0.96509999999999996</v>
      </c>
      <c r="O1528" s="293">
        <f t="shared" si="2082"/>
        <v>0.59870000000000001</v>
      </c>
      <c r="P1528" s="293">
        <f t="shared" si="2083"/>
        <v>0.69269999999999998</v>
      </c>
      <c r="R1528" s="265">
        <f t="shared" si="2084"/>
        <v>0.86912499999999993</v>
      </c>
      <c r="S1528" s="266">
        <f t="shared" si="2085"/>
        <v>0</v>
      </c>
      <c r="T1528" s="266">
        <f t="shared" si="2086"/>
        <v>0</v>
      </c>
    </row>
    <row r="1529" spans="1:25" ht="17.45" customHeight="1" x14ac:dyDescent="0.25">
      <c r="A1529" s="298">
        <f t="shared" si="2087"/>
        <v>3</v>
      </c>
      <c r="B1529" s="298">
        <f t="shared" si="2088"/>
        <v>2022</v>
      </c>
      <c r="C1529" s="404">
        <f t="shared" si="1958"/>
        <v>44625</v>
      </c>
      <c r="D1529" s="434"/>
      <c r="E1529" s="436">
        <v>1.2070000000000001</v>
      </c>
      <c r="F1529" s="437"/>
      <c r="G1529" s="438">
        <v>1.294</v>
      </c>
      <c r="H1529" s="439"/>
      <c r="I1529" s="434"/>
      <c r="J1529" s="436">
        <v>0.50529999999999997</v>
      </c>
      <c r="K1529" s="437"/>
      <c r="L1529" s="436">
        <v>0.995</v>
      </c>
      <c r="M1529" s="440">
        <f t="shared" si="2080"/>
        <v>1.2070000000000001</v>
      </c>
      <c r="N1529" s="440">
        <f t="shared" si="2081"/>
        <v>1.294</v>
      </c>
      <c r="O1529" s="440">
        <f t="shared" si="2082"/>
        <v>0.50529999999999997</v>
      </c>
      <c r="P1529" s="440">
        <f t="shared" si="2083"/>
        <v>0.995</v>
      </c>
      <c r="Q1529" s="442">
        <f t="shared" ref="Q1529:Q1530" si="2089">AVERAGE(M1529:P1529)</f>
        <v>1.0003250000000001</v>
      </c>
      <c r="R1529" s="442"/>
      <c r="S1529" s="443">
        <f>IF(Q1529&gt;=1,1,0)</f>
        <v>1</v>
      </c>
      <c r="T1529" s="443">
        <f t="shared" si="2086"/>
        <v>1</v>
      </c>
    </row>
    <row r="1530" spans="1:25" ht="17.45" customHeight="1" x14ac:dyDescent="0.25">
      <c r="A1530" s="298">
        <f t="shared" si="2087"/>
        <v>3</v>
      </c>
      <c r="B1530" s="298">
        <f t="shared" si="2088"/>
        <v>2022</v>
      </c>
      <c r="C1530" s="435">
        <f t="shared" si="1958"/>
        <v>44626</v>
      </c>
      <c r="D1530" s="434">
        <v>0.67910000000000004</v>
      </c>
      <c r="E1530" s="436"/>
      <c r="F1530" s="437"/>
      <c r="G1530" s="438"/>
      <c r="H1530" s="439">
        <v>0.66520000000000001</v>
      </c>
      <c r="I1530" s="434">
        <v>0.49840000000000001</v>
      </c>
      <c r="J1530" s="436"/>
      <c r="K1530" s="437">
        <v>0.79869999999999997</v>
      </c>
      <c r="L1530" s="436"/>
      <c r="M1530" s="440">
        <f t="shared" si="2080"/>
        <v>0.67910000000000004</v>
      </c>
      <c r="N1530" s="440">
        <f t="shared" si="2081"/>
        <v>0.66520000000000001</v>
      </c>
      <c r="O1530" s="440">
        <f t="shared" si="2082"/>
        <v>0.49840000000000001</v>
      </c>
      <c r="P1530" s="440">
        <f t="shared" si="2083"/>
        <v>0.79869999999999997</v>
      </c>
      <c r="Q1530" s="442">
        <f t="shared" si="2089"/>
        <v>0.66034999999999999</v>
      </c>
      <c r="R1530" s="442"/>
      <c r="S1530" s="443">
        <f>IF(Q1530&gt;=1,1,0)</f>
        <v>0</v>
      </c>
      <c r="T1530" s="443">
        <f t="shared" si="2086"/>
        <v>0</v>
      </c>
    </row>
    <row r="1531" spans="1:25" ht="17.45" customHeight="1" x14ac:dyDescent="0.25">
      <c r="A1531" s="257">
        <f t="shared" si="2087"/>
        <v>3</v>
      </c>
      <c r="B1531" s="257">
        <f t="shared" si="2088"/>
        <v>2022</v>
      </c>
      <c r="C1531" s="404">
        <f t="shared" si="1958"/>
        <v>44627</v>
      </c>
      <c r="D1531" s="252"/>
      <c r="E1531" s="335">
        <v>2.117</v>
      </c>
      <c r="F1531" s="255"/>
      <c r="G1531" s="254">
        <v>1.0940000000000001</v>
      </c>
      <c r="H1531" s="114"/>
      <c r="I1531" s="252"/>
      <c r="J1531" s="253">
        <v>0.80940000000000001</v>
      </c>
      <c r="K1531" s="255"/>
      <c r="L1531" s="253">
        <v>1.0009999999999999</v>
      </c>
      <c r="M1531" s="293">
        <f t="shared" ref="M1531" si="2090">IFERROR(AVERAGE(D1531:E1531),"")</f>
        <v>2.117</v>
      </c>
      <c r="N1531" s="293">
        <f t="shared" ref="N1531" si="2091">IFERROR(AVERAGE(F1531:H1531),"")</f>
        <v>1.0940000000000001</v>
      </c>
      <c r="O1531" s="293">
        <f t="shared" ref="O1531" si="2092">IFERROR(AVERAGE(I1531:J1531),"")</f>
        <v>0.80940000000000001</v>
      </c>
      <c r="P1531" s="293">
        <f t="shared" ref="P1531" si="2093">IFERROR(AVERAGE(K1531:L1531),"")</f>
        <v>1.0009999999999999</v>
      </c>
      <c r="R1531" s="265">
        <f t="shared" ref="R1531" si="2094">AVERAGE(M1531:P1531)</f>
        <v>1.25535</v>
      </c>
      <c r="S1531" s="266">
        <f t="shared" ref="S1531" si="2095">IF(R1531&gt;=1,1,0)</f>
        <v>1</v>
      </c>
      <c r="T1531" s="266">
        <f t="shared" ref="T1531" si="2096">IF(S1531=0,0,S1531+T1530)</f>
        <v>1</v>
      </c>
    </row>
    <row r="1532" spans="1:25" ht="17.45" customHeight="1" x14ac:dyDescent="0.25">
      <c r="A1532" s="257">
        <f t="shared" si="2087"/>
        <v>3</v>
      </c>
      <c r="B1532" s="257">
        <f t="shared" si="2088"/>
        <v>2022</v>
      </c>
      <c r="C1532" s="404">
        <f t="shared" si="1958"/>
        <v>44628</v>
      </c>
      <c r="D1532" s="133">
        <v>2.5659999999999998</v>
      </c>
      <c r="E1532" s="276"/>
      <c r="F1532" s="278">
        <v>1.149</v>
      </c>
      <c r="G1532" s="277"/>
      <c r="H1532" s="286">
        <v>1.1579999999999999</v>
      </c>
      <c r="I1532" s="275">
        <v>0.92379999999999995</v>
      </c>
      <c r="J1532" s="276"/>
      <c r="K1532" s="278">
        <v>1.1479999999999999</v>
      </c>
      <c r="L1532" s="276"/>
      <c r="M1532" s="293">
        <f t="shared" ref="M1532:M1537" si="2097">IFERROR(AVERAGE(D1532:E1532),"")</f>
        <v>2.5659999999999998</v>
      </c>
      <c r="N1532" s="293">
        <f t="shared" ref="N1532:N1537" si="2098">IFERROR(AVERAGE(F1532:H1532),"")</f>
        <v>1.1535</v>
      </c>
      <c r="O1532" s="293">
        <f t="shared" ref="O1532:O1537" si="2099">IFERROR(AVERAGE(I1532:J1532),"")</f>
        <v>0.92379999999999995</v>
      </c>
      <c r="P1532" s="293">
        <f t="shared" ref="P1532:P1537" si="2100">IFERROR(AVERAGE(K1532:L1532),"")</f>
        <v>1.1479999999999999</v>
      </c>
      <c r="R1532" s="265">
        <f t="shared" ref="R1532:R1535" si="2101">AVERAGE(M1532:P1532)</f>
        <v>1.4478249999999999</v>
      </c>
      <c r="S1532" s="266">
        <f t="shared" ref="S1532:S1535" si="2102">IF(R1532&gt;=1,1,0)</f>
        <v>1</v>
      </c>
      <c r="T1532" s="266">
        <f t="shared" ref="T1532:T1537" si="2103">IF(S1532=0,0,S1532+T1531)</f>
        <v>2</v>
      </c>
    </row>
    <row r="1533" spans="1:25" ht="17.45" customHeight="1" x14ac:dyDescent="0.25">
      <c r="A1533" s="257">
        <f t="shared" si="2087"/>
        <v>3</v>
      </c>
      <c r="B1533" s="257">
        <f t="shared" si="2088"/>
        <v>2022</v>
      </c>
      <c r="C1533" s="404">
        <f t="shared" si="1958"/>
        <v>44629</v>
      </c>
      <c r="D1533" s="260"/>
      <c r="E1533" s="134">
        <v>3.6480000000000001</v>
      </c>
      <c r="F1533" s="263"/>
      <c r="G1533" s="262">
        <v>0.88870000000000005</v>
      </c>
      <c r="H1533" s="285"/>
      <c r="I1533" s="260"/>
      <c r="J1533" s="261">
        <v>0.71760000000000002</v>
      </c>
      <c r="K1533" s="263"/>
      <c r="L1533" s="261">
        <v>1.343</v>
      </c>
      <c r="M1533" s="293">
        <f t="shared" si="2097"/>
        <v>3.6480000000000001</v>
      </c>
      <c r="N1533" s="293">
        <f t="shared" si="2098"/>
        <v>0.88870000000000005</v>
      </c>
      <c r="O1533" s="293">
        <f t="shared" si="2099"/>
        <v>0.71760000000000002</v>
      </c>
      <c r="P1533" s="293">
        <f t="shared" si="2100"/>
        <v>1.343</v>
      </c>
      <c r="R1533" s="265">
        <f t="shared" si="2101"/>
        <v>1.6493249999999999</v>
      </c>
      <c r="S1533" s="266">
        <f t="shared" si="2102"/>
        <v>1</v>
      </c>
      <c r="T1533" s="266">
        <f t="shared" si="2103"/>
        <v>3</v>
      </c>
    </row>
    <row r="1534" spans="1:25" ht="17.45" customHeight="1" x14ac:dyDescent="0.25">
      <c r="A1534" s="257">
        <f t="shared" si="2087"/>
        <v>3</v>
      </c>
      <c r="B1534" s="257">
        <f t="shared" si="2088"/>
        <v>2022</v>
      </c>
      <c r="C1534" s="8">
        <f t="shared" si="1958"/>
        <v>44630</v>
      </c>
      <c r="D1534" s="332">
        <v>2.9460000000000002</v>
      </c>
      <c r="E1534" s="261"/>
      <c r="F1534" s="263">
        <v>0.86880000000000002</v>
      </c>
      <c r="G1534" s="262"/>
      <c r="H1534" s="285"/>
      <c r="I1534" s="260">
        <v>0.84370000000000001</v>
      </c>
      <c r="J1534" s="261"/>
      <c r="K1534" s="263">
        <v>1.113</v>
      </c>
      <c r="L1534" s="261"/>
      <c r="M1534" s="293">
        <f t="shared" si="2097"/>
        <v>2.9460000000000002</v>
      </c>
      <c r="N1534" s="293">
        <f t="shared" si="2098"/>
        <v>0.86880000000000002</v>
      </c>
      <c r="O1534" s="293">
        <f t="shared" si="2099"/>
        <v>0.84370000000000001</v>
      </c>
      <c r="P1534" s="293">
        <f t="shared" si="2100"/>
        <v>1.113</v>
      </c>
      <c r="R1534" s="265">
        <f t="shared" si="2101"/>
        <v>1.4428749999999999</v>
      </c>
      <c r="S1534" s="266">
        <f t="shared" si="2102"/>
        <v>1</v>
      </c>
      <c r="T1534" s="266">
        <f t="shared" si="2103"/>
        <v>4</v>
      </c>
    </row>
    <row r="1535" spans="1:25" ht="17.45" customHeight="1" x14ac:dyDescent="0.25">
      <c r="A1535" s="257">
        <f t="shared" si="2087"/>
        <v>3</v>
      </c>
      <c r="B1535" s="257">
        <f t="shared" si="2088"/>
        <v>2022</v>
      </c>
      <c r="C1535" s="8">
        <f t="shared" si="1958"/>
        <v>44631</v>
      </c>
      <c r="D1535" s="260"/>
      <c r="E1535" s="261">
        <v>1.1539999999999999</v>
      </c>
      <c r="F1535" s="263"/>
      <c r="G1535" s="262">
        <v>1.145</v>
      </c>
      <c r="H1535" s="285"/>
      <c r="I1535" s="260"/>
      <c r="J1535" s="261">
        <v>0.96750000000000003</v>
      </c>
      <c r="K1535" s="263"/>
      <c r="L1535" s="261">
        <v>1.0309999999999999</v>
      </c>
      <c r="M1535" s="293">
        <f t="shared" si="2097"/>
        <v>1.1539999999999999</v>
      </c>
      <c r="N1535" s="293">
        <f t="shared" si="2098"/>
        <v>1.145</v>
      </c>
      <c r="O1535" s="293">
        <f t="shared" si="2099"/>
        <v>0.96750000000000003</v>
      </c>
      <c r="P1535" s="293">
        <f t="shared" si="2100"/>
        <v>1.0309999999999999</v>
      </c>
      <c r="R1535" s="265">
        <f t="shared" si="2101"/>
        <v>1.0743749999999999</v>
      </c>
      <c r="S1535" s="266">
        <f t="shared" si="2102"/>
        <v>1</v>
      </c>
      <c r="T1535" s="266">
        <f t="shared" si="2103"/>
        <v>5</v>
      </c>
    </row>
    <row r="1536" spans="1:25" ht="17.45" customHeight="1" x14ac:dyDescent="0.25">
      <c r="A1536" s="298">
        <f t="shared" si="2087"/>
        <v>3</v>
      </c>
      <c r="B1536" s="298">
        <f t="shared" si="2088"/>
        <v>2022</v>
      </c>
      <c r="C1536" s="435">
        <f t="shared" si="1958"/>
        <v>44632</v>
      </c>
      <c r="D1536" s="434">
        <v>0.65549999999999997</v>
      </c>
      <c r="E1536" s="436"/>
      <c r="F1536" s="437"/>
      <c r="G1536" s="438"/>
      <c r="H1536" s="439">
        <v>0.86170000000000002</v>
      </c>
      <c r="I1536" s="434">
        <v>0.66969999999999996</v>
      </c>
      <c r="J1536" s="436"/>
      <c r="K1536" s="437">
        <v>0.71479999999999999</v>
      </c>
      <c r="L1536" s="436"/>
      <c r="M1536" s="440">
        <f t="shared" si="2097"/>
        <v>0.65549999999999997</v>
      </c>
      <c r="N1536" s="440">
        <f t="shared" si="2098"/>
        <v>0.86170000000000002</v>
      </c>
      <c r="O1536" s="440">
        <f t="shared" si="2099"/>
        <v>0.66969999999999996</v>
      </c>
      <c r="P1536" s="440">
        <f t="shared" si="2100"/>
        <v>0.71479999999999999</v>
      </c>
      <c r="Q1536" s="442">
        <f t="shared" ref="Q1536:Q1537" si="2104">AVERAGE(M1536:P1536)</f>
        <v>0.72542499999999988</v>
      </c>
      <c r="R1536" s="442"/>
      <c r="S1536" s="443">
        <f>IF(Q1536&gt;=1,1,0)</f>
        <v>0</v>
      </c>
      <c r="T1536" s="443">
        <f t="shared" si="2103"/>
        <v>0</v>
      </c>
    </row>
    <row r="1537" spans="1:20" ht="17.45" customHeight="1" x14ac:dyDescent="0.25">
      <c r="A1537" s="298">
        <f t="shared" si="2087"/>
        <v>3</v>
      </c>
      <c r="B1537" s="298">
        <f t="shared" si="2088"/>
        <v>2022</v>
      </c>
      <c r="C1537" s="435">
        <f t="shared" si="1958"/>
        <v>44633</v>
      </c>
      <c r="D1537" s="434"/>
      <c r="E1537" s="436">
        <v>1.3480000000000001</v>
      </c>
      <c r="F1537" s="437"/>
      <c r="G1537" s="438">
        <v>0.76790000000000003</v>
      </c>
      <c r="H1537" s="439"/>
      <c r="I1537" s="434"/>
      <c r="J1537" s="436">
        <v>0.55989999999999995</v>
      </c>
      <c r="K1537" s="437"/>
      <c r="L1537" s="436">
        <v>0.82809999999999995</v>
      </c>
      <c r="M1537" s="440">
        <f t="shared" si="2097"/>
        <v>1.3480000000000001</v>
      </c>
      <c r="N1537" s="440">
        <f t="shared" si="2098"/>
        <v>0.76790000000000003</v>
      </c>
      <c r="O1537" s="440">
        <f t="shared" si="2099"/>
        <v>0.55989999999999995</v>
      </c>
      <c r="P1537" s="440">
        <f t="shared" si="2100"/>
        <v>0.82809999999999995</v>
      </c>
      <c r="Q1537" s="442">
        <f t="shared" si="2104"/>
        <v>0.87597499999999995</v>
      </c>
      <c r="R1537" s="442"/>
      <c r="S1537" s="443">
        <f>IF(Q1537&gt;=1,1,0)</f>
        <v>0</v>
      </c>
      <c r="T1537" s="443">
        <f t="shared" si="2103"/>
        <v>0</v>
      </c>
    </row>
    <row r="1538" spans="1:20" ht="17.45" customHeight="1" x14ac:dyDescent="0.25">
      <c r="A1538" s="257">
        <f t="shared" si="2087"/>
        <v>3</v>
      </c>
      <c r="B1538" s="257">
        <f t="shared" si="2088"/>
        <v>2022</v>
      </c>
      <c r="C1538" s="48">
        <f t="shared" si="1958"/>
        <v>44634</v>
      </c>
      <c r="D1538" s="279">
        <v>1.4</v>
      </c>
      <c r="E1538" s="280"/>
      <c r="F1538" s="282">
        <v>1.34</v>
      </c>
      <c r="G1538" s="281"/>
      <c r="H1538" s="142">
        <v>1.4430000000000001</v>
      </c>
      <c r="I1538" s="279">
        <v>1.165</v>
      </c>
      <c r="J1538" s="280"/>
      <c r="K1538" s="282">
        <v>1.2270000000000001</v>
      </c>
      <c r="L1538" s="280"/>
      <c r="M1538" s="293">
        <f t="shared" ref="M1538:M1544" si="2105">IFERROR(AVERAGE(D1538:E1538),"")</f>
        <v>1.4</v>
      </c>
      <c r="N1538" s="293">
        <f t="shared" ref="N1538:N1544" si="2106">IFERROR(AVERAGE(F1538:H1538),"")</f>
        <v>1.3915000000000002</v>
      </c>
      <c r="O1538" s="293">
        <f t="shared" ref="O1538:O1544" si="2107">IFERROR(AVERAGE(I1538:J1538),"")</f>
        <v>1.165</v>
      </c>
      <c r="P1538" s="293">
        <f t="shared" ref="P1538:P1544" si="2108">IFERROR(AVERAGE(K1538:L1538),"")</f>
        <v>1.2270000000000001</v>
      </c>
      <c r="R1538" s="265">
        <f t="shared" ref="R1538:R1542" si="2109">AVERAGE(M1538:P1538)</f>
        <v>1.2958750000000001</v>
      </c>
      <c r="S1538" s="266">
        <f t="shared" ref="S1538:S1542" si="2110">IF(R1538&gt;=1,1,0)</f>
        <v>1</v>
      </c>
      <c r="T1538" s="266">
        <f t="shared" ref="T1538:T1544" si="2111">IF(S1538=0,0,S1538+T1537)</f>
        <v>1</v>
      </c>
    </row>
    <row r="1539" spans="1:20" ht="17.45" customHeight="1" x14ac:dyDescent="0.25">
      <c r="A1539" s="257">
        <f t="shared" si="2087"/>
        <v>3</v>
      </c>
      <c r="B1539" s="257">
        <f t="shared" si="2088"/>
        <v>2022</v>
      </c>
      <c r="C1539" s="404">
        <f t="shared" si="1958"/>
        <v>44635</v>
      </c>
      <c r="D1539" s="252"/>
      <c r="E1539" s="253">
        <v>0.94889999999999997</v>
      </c>
      <c r="F1539" s="255"/>
      <c r="G1539" s="254">
        <v>1.379</v>
      </c>
      <c r="H1539" s="114"/>
      <c r="I1539" s="252"/>
      <c r="J1539" s="253">
        <v>1.1599999999999999</v>
      </c>
      <c r="K1539" s="255"/>
      <c r="L1539" s="253">
        <v>1.6379999999999999</v>
      </c>
      <c r="M1539" s="293">
        <f t="shared" si="2105"/>
        <v>0.94889999999999997</v>
      </c>
      <c r="N1539" s="293">
        <f t="shared" si="2106"/>
        <v>1.379</v>
      </c>
      <c r="O1539" s="293">
        <f t="shared" si="2107"/>
        <v>1.1599999999999999</v>
      </c>
      <c r="P1539" s="293">
        <f t="shared" si="2108"/>
        <v>1.6379999999999999</v>
      </c>
      <c r="R1539" s="265">
        <f t="shared" si="2109"/>
        <v>1.2814749999999999</v>
      </c>
      <c r="S1539" s="266">
        <f t="shared" si="2110"/>
        <v>1</v>
      </c>
      <c r="T1539" s="266">
        <f t="shared" si="2111"/>
        <v>2</v>
      </c>
    </row>
    <row r="1540" spans="1:20" ht="17.45" customHeight="1" x14ac:dyDescent="0.25">
      <c r="A1540" s="257">
        <f t="shared" si="2087"/>
        <v>3</v>
      </c>
      <c r="B1540" s="257">
        <f t="shared" si="2088"/>
        <v>2022</v>
      </c>
      <c r="C1540" s="8">
        <f t="shared" si="1958"/>
        <v>44636</v>
      </c>
      <c r="D1540" s="252">
        <v>1.4219999999999999</v>
      </c>
      <c r="E1540" s="253"/>
      <c r="F1540" s="255">
        <v>1.21</v>
      </c>
      <c r="G1540" s="254"/>
      <c r="H1540" s="114"/>
      <c r="I1540" s="252">
        <v>1.0129999999999999</v>
      </c>
      <c r="J1540" s="253"/>
      <c r="K1540" s="255">
        <v>1.486</v>
      </c>
      <c r="L1540" s="253"/>
      <c r="M1540" s="293">
        <f t="shared" si="2105"/>
        <v>1.4219999999999999</v>
      </c>
      <c r="N1540" s="293">
        <f t="shared" si="2106"/>
        <v>1.21</v>
      </c>
      <c r="O1540" s="293">
        <f t="shared" si="2107"/>
        <v>1.0129999999999999</v>
      </c>
      <c r="P1540" s="293">
        <f t="shared" si="2108"/>
        <v>1.486</v>
      </c>
      <c r="R1540" s="265">
        <f t="shared" si="2109"/>
        <v>1.2827499999999998</v>
      </c>
      <c r="S1540" s="266">
        <f t="shared" si="2110"/>
        <v>1</v>
      </c>
      <c r="T1540" s="266">
        <f t="shared" si="2111"/>
        <v>3</v>
      </c>
    </row>
    <row r="1541" spans="1:20" ht="17.45" customHeight="1" x14ac:dyDescent="0.25">
      <c r="A1541" s="257">
        <f t="shared" si="2087"/>
        <v>3</v>
      </c>
      <c r="B1541" s="257">
        <f t="shared" si="2088"/>
        <v>2022</v>
      </c>
      <c r="C1541" s="8">
        <f t="shared" si="1958"/>
        <v>44637</v>
      </c>
      <c r="D1541" s="252"/>
      <c r="E1541" s="253">
        <v>1.008</v>
      </c>
      <c r="F1541" s="255"/>
      <c r="G1541" s="254">
        <v>1.2</v>
      </c>
      <c r="H1541" s="114"/>
      <c r="I1541" s="252"/>
      <c r="J1541" s="253">
        <v>0.89400000000000002</v>
      </c>
      <c r="K1541" s="255"/>
      <c r="L1541" s="253">
        <v>1.351</v>
      </c>
      <c r="M1541" s="293">
        <f t="shared" si="2105"/>
        <v>1.008</v>
      </c>
      <c r="N1541" s="293">
        <f t="shared" si="2106"/>
        <v>1.2</v>
      </c>
      <c r="O1541" s="293">
        <f t="shared" si="2107"/>
        <v>0.89400000000000002</v>
      </c>
      <c r="P1541" s="293">
        <f t="shared" si="2108"/>
        <v>1.351</v>
      </c>
      <c r="R1541" s="265">
        <f t="shared" si="2109"/>
        <v>1.1132500000000001</v>
      </c>
      <c r="S1541" s="266">
        <f t="shared" si="2110"/>
        <v>1</v>
      </c>
      <c r="T1541" s="266">
        <f t="shared" si="2111"/>
        <v>4</v>
      </c>
    </row>
    <row r="1542" spans="1:20" ht="17.45" customHeight="1" x14ac:dyDescent="0.25">
      <c r="A1542" s="257">
        <f t="shared" si="2087"/>
        <v>3</v>
      </c>
      <c r="B1542" s="257">
        <f t="shared" si="2088"/>
        <v>2022</v>
      </c>
      <c r="C1542" s="404">
        <f t="shared" si="1958"/>
        <v>44638</v>
      </c>
      <c r="D1542" s="252">
        <v>1.103</v>
      </c>
      <c r="E1542" s="253"/>
      <c r="F1542" s="255"/>
      <c r="G1542" s="254"/>
      <c r="H1542" s="114">
        <v>1.2310000000000001</v>
      </c>
      <c r="I1542" s="252">
        <v>0.99529999999999996</v>
      </c>
      <c r="J1542" s="253"/>
      <c r="K1542" s="255">
        <v>1.1930000000000001</v>
      </c>
      <c r="L1542" s="253"/>
      <c r="M1542" s="293">
        <f t="shared" si="2105"/>
        <v>1.103</v>
      </c>
      <c r="N1542" s="293">
        <f t="shared" si="2106"/>
        <v>1.2310000000000001</v>
      </c>
      <c r="O1542" s="293">
        <f t="shared" si="2107"/>
        <v>0.99529999999999996</v>
      </c>
      <c r="P1542" s="293">
        <f t="shared" si="2108"/>
        <v>1.1930000000000001</v>
      </c>
      <c r="R1542" s="265">
        <f t="shared" si="2109"/>
        <v>1.1305749999999999</v>
      </c>
      <c r="S1542" s="266">
        <f t="shared" si="2110"/>
        <v>1</v>
      </c>
      <c r="T1542" s="266">
        <f t="shared" si="2111"/>
        <v>5</v>
      </c>
    </row>
    <row r="1543" spans="1:20" ht="17.45" customHeight="1" x14ac:dyDescent="0.25">
      <c r="A1543" s="257">
        <f t="shared" si="2087"/>
        <v>3</v>
      </c>
      <c r="B1543" s="257">
        <f t="shared" si="2088"/>
        <v>2022</v>
      </c>
      <c r="C1543" s="435">
        <f t="shared" ref="C1543:C1606" si="2112">C1542+1</f>
        <v>44639</v>
      </c>
      <c r="D1543" s="448"/>
      <c r="E1543" s="449">
        <v>0.75160000000000005</v>
      </c>
      <c r="F1543" s="451"/>
      <c r="G1543" s="450">
        <v>0.82630000000000003</v>
      </c>
      <c r="H1543" s="452"/>
      <c r="I1543" s="448"/>
      <c r="J1543" s="449">
        <v>0.57620000000000005</v>
      </c>
      <c r="K1543" s="451"/>
      <c r="L1543" s="449">
        <v>0.80669999999999997</v>
      </c>
      <c r="M1543" s="440">
        <f t="shared" si="2105"/>
        <v>0.75160000000000005</v>
      </c>
      <c r="N1543" s="440">
        <f t="shared" si="2106"/>
        <v>0.82630000000000003</v>
      </c>
      <c r="O1543" s="440">
        <f t="shared" si="2107"/>
        <v>0.57620000000000005</v>
      </c>
      <c r="P1543" s="440">
        <f t="shared" si="2108"/>
        <v>0.80669999999999997</v>
      </c>
      <c r="Q1543" s="442">
        <f t="shared" ref="Q1543:Q1544" si="2113">AVERAGE(M1543:P1543)</f>
        <v>0.74019999999999997</v>
      </c>
      <c r="R1543" s="442"/>
      <c r="S1543" s="443">
        <f>IF(Q1543&gt;=1,1,0)</f>
        <v>0</v>
      </c>
      <c r="T1543" s="443">
        <f t="shared" si="2111"/>
        <v>0</v>
      </c>
    </row>
    <row r="1544" spans="1:20" ht="17.45" customHeight="1" x14ac:dyDescent="0.25">
      <c r="A1544" s="257">
        <f t="shared" si="2087"/>
        <v>3</v>
      </c>
      <c r="B1544" s="257">
        <f t="shared" si="2088"/>
        <v>2022</v>
      </c>
      <c r="C1544" s="48">
        <f t="shared" si="2112"/>
        <v>44640</v>
      </c>
      <c r="D1544" s="434">
        <v>0.66310000000000002</v>
      </c>
      <c r="E1544" s="436"/>
      <c r="F1544" s="437">
        <v>0.68110000000000004</v>
      </c>
      <c r="G1544" s="438"/>
      <c r="H1544" s="439">
        <v>0.66769999999999996</v>
      </c>
      <c r="I1544" s="434">
        <v>0.41739999999999999</v>
      </c>
      <c r="J1544" s="436"/>
      <c r="K1544" s="437">
        <v>0.73399999999999999</v>
      </c>
      <c r="L1544" s="436"/>
      <c r="M1544" s="440">
        <f t="shared" si="2105"/>
        <v>0.66310000000000002</v>
      </c>
      <c r="N1544" s="440">
        <f t="shared" si="2106"/>
        <v>0.6744</v>
      </c>
      <c r="O1544" s="440">
        <f t="shared" si="2107"/>
        <v>0.41739999999999999</v>
      </c>
      <c r="P1544" s="440">
        <f t="shared" si="2108"/>
        <v>0.73399999999999999</v>
      </c>
      <c r="Q1544" s="442">
        <f t="shared" si="2113"/>
        <v>0.62222500000000003</v>
      </c>
      <c r="R1544" s="442"/>
      <c r="S1544" s="443">
        <f>IF(Q1544&gt;=1,1,0)</f>
        <v>0</v>
      </c>
      <c r="T1544" s="443">
        <f t="shared" si="2111"/>
        <v>0</v>
      </c>
    </row>
    <row r="1545" spans="1:20" ht="17.45" customHeight="1" x14ac:dyDescent="0.25">
      <c r="A1545" s="257">
        <f t="shared" si="2087"/>
        <v>3</v>
      </c>
      <c r="B1545" s="257">
        <f t="shared" si="2088"/>
        <v>2022</v>
      </c>
      <c r="C1545" s="8">
        <f t="shared" si="2112"/>
        <v>44641</v>
      </c>
      <c r="D1545" s="260"/>
      <c r="E1545" s="261">
        <v>1.284</v>
      </c>
      <c r="F1545" s="263"/>
      <c r="G1545" s="262">
        <v>0.87919999999999998</v>
      </c>
      <c r="H1545" s="285"/>
      <c r="I1545" s="260"/>
      <c r="J1545" s="261">
        <v>0.89190000000000003</v>
      </c>
      <c r="K1545" s="263"/>
      <c r="L1545" s="261">
        <v>1</v>
      </c>
      <c r="M1545" s="293">
        <f t="shared" ref="M1545" si="2114">IFERROR(AVERAGE(D1545:E1545),"")</f>
        <v>1.284</v>
      </c>
      <c r="N1545" s="293">
        <f t="shared" ref="N1545" si="2115">IFERROR(AVERAGE(F1545:H1545),"")</f>
        <v>0.87919999999999998</v>
      </c>
      <c r="O1545" s="293">
        <f t="shared" ref="O1545" si="2116">IFERROR(AVERAGE(I1545:J1545),"")</f>
        <v>0.89190000000000003</v>
      </c>
      <c r="P1545" s="293">
        <f t="shared" ref="P1545" si="2117">IFERROR(AVERAGE(K1545:L1545),"")</f>
        <v>1</v>
      </c>
      <c r="R1545" s="265">
        <f t="shared" ref="R1545" si="2118">AVERAGE(M1545:P1545)</f>
        <v>1.0137749999999999</v>
      </c>
      <c r="S1545" s="266">
        <f t="shared" ref="S1545" si="2119">IF(R1545&gt;=1,1,0)</f>
        <v>1</v>
      </c>
      <c r="T1545" s="266">
        <f t="shared" ref="T1545" si="2120">IF(S1545=0,0,S1545+T1544)</f>
        <v>1</v>
      </c>
    </row>
    <row r="1546" spans="1:20" ht="17.45" customHeight="1" x14ac:dyDescent="0.25">
      <c r="A1546" s="257">
        <f t="shared" si="2087"/>
        <v>3</v>
      </c>
      <c r="B1546" s="257">
        <f t="shared" si="2088"/>
        <v>2022</v>
      </c>
      <c r="C1546" s="404">
        <f t="shared" si="2112"/>
        <v>44642</v>
      </c>
      <c r="D1546" s="260">
        <v>1.661</v>
      </c>
      <c r="E1546" s="261"/>
      <c r="F1546" s="263">
        <v>1.288</v>
      </c>
      <c r="G1546" s="262"/>
      <c r="H1546" s="285"/>
      <c r="I1546" s="260">
        <v>1.129</v>
      </c>
      <c r="J1546" s="261"/>
      <c r="K1546" s="263">
        <v>1.387</v>
      </c>
      <c r="L1546" s="261"/>
      <c r="M1546" s="293">
        <f t="shared" ref="M1546:M1548" si="2121">IFERROR(AVERAGE(D1546:E1546),"")</f>
        <v>1.661</v>
      </c>
      <c r="N1546" s="293">
        <f t="shared" ref="N1546:N1548" si="2122">IFERROR(AVERAGE(F1546:H1546),"")</f>
        <v>1.288</v>
      </c>
      <c r="O1546" s="293">
        <f t="shared" ref="O1546:O1548" si="2123">IFERROR(AVERAGE(I1546:J1546),"")</f>
        <v>1.129</v>
      </c>
      <c r="P1546" s="293">
        <f t="shared" ref="P1546:P1548" si="2124">IFERROR(AVERAGE(K1546:L1546),"")</f>
        <v>1.387</v>
      </c>
      <c r="R1546" s="265">
        <f t="shared" ref="R1546:R1548" si="2125">AVERAGE(M1546:P1546)</f>
        <v>1.36625</v>
      </c>
      <c r="S1546" s="266">
        <f t="shared" ref="S1546:S1548" si="2126">IF(R1546&gt;=1,1,0)</f>
        <v>1</v>
      </c>
      <c r="T1546" s="266">
        <f t="shared" ref="T1546:T1548" si="2127">IF(S1546=0,0,S1546+T1545)</f>
        <v>2</v>
      </c>
    </row>
    <row r="1547" spans="1:20" ht="17.45" customHeight="1" x14ac:dyDescent="0.25">
      <c r="A1547" s="257">
        <f t="shared" si="2087"/>
        <v>3</v>
      </c>
      <c r="B1547" s="257">
        <f t="shared" si="2088"/>
        <v>2022</v>
      </c>
      <c r="C1547" s="404">
        <f t="shared" si="2112"/>
        <v>44643</v>
      </c>
      <c r="D1547" s="252"/>
      <c r="E1547" s="253">
        <v>1.9650000000000001</v>
      </c>
      <c r="F1547" s="255"/>
      <c r="G1547" s="254">
        <v>1.3140000000000001</v>
      </c>
      <c r="H1547" s="114"/>
      <c r="I1547" s="252"/>
      <c r="J1547" s="253">
        <v>0.91320000000000001</v>
      </c>
      <c r="K1547" s="255"/>
      <c r="L1547" s="253">
        <v>1.21</v>
      </c>
      <c r="M1547" s="293">
        <f t="shared" si="2121"/>
        <v>1.9650000000000001</v>
      </c>
      <c r="N1547" s="293">
        <f t="shared" si="2122"/>
        <v>1.3140000000000001</v>
      </c>
      <c r="O1547" s="293">
        <f t="shared" si="2123"/>
        <v>0.91320000000000001</v>
      </c>
      <c r="P1547" s="293">
        <f t="shared" si="2124"/>
        <v>1.21</v>
      </c>
      <c r="R1547" s="265">
        <f t="shared" si="2125"/>
        <v>1.3505499999999999</v>
      </c>
      <c r="S1547" s="266">
        <f t="shared" si="2126"/>
        <v>1</v>
      </c>
      <c r="T1547" s="266">
        <f t="shared" si="2127"/>
        <v>3</v>
      </c>
    </row>
    <row r="1548" spans="1:20" ht="17.45" customHeight="1" x14ac:dyDescent="0.25">
      <c r="A1548" s="257">
        <f t="shared" si="2087"/>
        <v>3</v>
      </c>
      <c r="B1548" s="257">
        <f t="shared" si="2088"/>
        <v>2022</v>
      </c>
      <c r="C1548" s="404">
        <f t="shared" si="2112"/>
        <v>44644</v>
      </c>
      <c r="D1548" s="252">
        <v>0.999</v>
      </c>
      <c r="E1548" s="253"/>
      <c r="F1548" s="255"/>
      <c r="G1548" s="254"/>
      <c r="H1548" s="114">
        <v>1.02</v>
      </c>
      <c r="I1548" s="252">
        <v>0.95530000000000004</v>
      </c>
      <c r="J1548" s="253"/>
      <c r="K1548" s="255">
        <v>1.0389999999999999</v>
      </c>
      <c r="L1548" s="253"/>
      <c r="M1548" s="293">
        <f t="shared" si="2121"/>
        <v>0.999</v>
      </c>
      <c r="N1548" s="293">
        <f t="shared" si="2122"/>
        <v>1.02</v>
      </c>
      <c r="O1548" s="293">
        <f t="shared" si="2123"/>
        <v>0.95530000000000004</v>
      </c>
      <c r="P1548" s="293">
        <f t="shared" si="2124"/>
        <v>1.0389999999999999</v>
      </c>
      <c r="R1548" s="265">
        <f t="shared" si="2125"/>
        <v>1.003325</v>
      </c>
      <c r="S1548" s="266">
        <f t="shared" si="2126"/>
        <v>1</v>
      </c>
      <c r="T1548" s="266">
        <f t="shared" si="2127"/>
        <v>4</v>
      </c>
    </row>
    <row r="1549" spans="1:20" ht="17.45" customHeight="1" x14ac:dyDescent="0.25">
      <c r="A1549" s="257">
        <f t="shared" si="2087"/>
        <v>3</v>
      </c>
      <c r="B1549" s="257">
        <f t="shared" si="2088"/>
        <v>2022</v>
      </c>
      <c r="C1549" s="404">
        <f t="shared" si="2112"/>
        <v>44645</v>
      </c>
      <c r="D1549" s="260"/>
      <c r="E1549" s="261">
        <v>1.8240000000000001</v>
      </c>
      <c r="F1549" s="263"/>
      <c r="G1549" s="262">
        <v>2.0609999999999999</v>
      </c>
      <c r="H1549" s="285"/>
      <c r="I1549" s="260"/>
      <c r="J1549" s="261">
        <v>1.5620000000000001</v>
      </c>
      <c r="K1549" s="263"/>
      <c r="L1549" s="261">
        <v>1.7350000000000001</v>
      </c>
      <c r="M1549" s="293">
        <f t="shared" ref="M1549:M1553" si="2128">IFERROR(AVERAGE(D1549:E1549),"")</f>
        <v>1.8240000000000001</v>
      </c>
      <c r="N1549" s="293">
        <f t="shared" ref="N1549:N1553" si="2129">IFERROR(AVERAGE(F1549:H1549),"")</f>
        <v>2.0609999999999999</v>
      </c>
      <c r="O1549" s="293">
        <f t="shared" ref="O1549:O1553" si="2130">IFERROR(AVERAGE(I1549:J1549),"")</f>
        <v>1.5620000000000001</v>
      </c>
      <c r="P1549" s="293">
        <f t="shared" ref="P1549:P1553" si="2131">IFERROR(AVERAGE(K1549:L1549),"")</f>
        <v>1.7350000000000001</v>
      </c>
      <c r="R1549" s="265">
        <f t="shared" ref="R1549:R1553" si="2132">AVERAGE(M1549:P1549)</f>
        <v>1.7955000000000001</v>
      </c>
      <c r="S1549" s="266">
        <f t="shared" ref="S1549:S1553" si="2133">IF(R1549&gt;=1,1,0)</f>
        <v>1</v>
      </c>
      <c r="T1549" s="266">
        <f t="shared" ref="T1549:T1553" si="2134">IF(S1549=0,0,S1549+T1548)</f>
        <v>5</v>
      </c>
    </row>
    <row r="1550" spans="1:20" ht="17.45" customHeight="1" x14ac:dyDescent="0.25">
      <c r="A1550" s="257">
        <f t="shared" si="2087"/>
        <v>3</v>
      </c>
      <c r="B1550" s="257">
        <f t="shared" si="2088"/>
        <v>2022</v>
      </c>
      <c r="C1550" s="48">
        <f t="shared" si="2112"/>
        <v>44646</v>
      </c>
      <c r="D1550" s="434">
        <v>0.95920000000000005</v>
      </c>
      <c r="E1550" s="436"/>
      <c r="F1550" s="437">
        <v>0.76880000000000004</v>
      </c>
      <c r="G1550" s="438"/>
      <c r="H1550" s="439">
        <v>0.78449999999999998</v>
      </c>
      <c r="I1550" s="434">
        <v>0.77680000000000005</v>
      </c>
      <c r="J1550" s="436"/>
      <c r="K1550" s="437">
        <v>0.97519999999999996</v>
      </c>
      <c r="L1550" s="436"/>
      <c r="M1550" s="440">
        <f t="shared" si="2128"/>
        <v>0.95920000000000005</v>
      </c>
      <c r="N1550" s="440">
        <f t="shared" si="2129"/>
        <v>0.77665000000000006</v>
      </c>
      <c r="O1550" s="440">
        <f t="shared" si="2130"/>
        <v>0.77680000000000005</v>
      </c>
      <c r="P1550" s="440">
        <f t="shared" si="2131"/>
        <v>0.97519999999999996</v>
      </c>
      <c r="Q1550" s="442">
        <f t="shared" ref="Q1550:Q1551" si="2135">AVERAGE(M1550:P1550)</f>
        <v>0.87196250000000008</v>
      </c>
      <c r="R1550" s="442"/>
      <c r="S1550" s="443">
        <f>IF(Q1550&gt;=1,1,0)</f>
        <v>0</v>
      </c>
      <c r="T1550" s="443">
        <f t="shared" si="2134"/>
        <v>0</v>
      </c>
    </row>
    <row r="1551" spans="1:20" ht="17.45" customHeight="1" x14ac:dyDescent="0.25">
      <c r="A1551" s="257">
        <f t="shared" si="2087"/>
        <v>3</v>
      </c>
      <c r="B1551" s="257">
        <f t="shared" si="2088"/>
        <v>2022</v>
      </c>
      <c r="C1551" s="435">
        <f t="shared" si="2112"/>
        <v>44647</v>
      </c>
      <c r="D1551" s="434"/>
      <c r="E1551" s="436">
        <v>0.4718</v>
      </c>
      <c r="F1551" s="437"/>
      <c r="G1551" s="438">
        <v>0.28120000000000001</v>
      </c>
      <c r="H1551" s="439"/>
      <c r="I1551" s="434"/>
      <c r="J1551" s="436">
        <v>0.2747</v>
      </c>
      <c r="K1551" s="437"/>
      <c r="L1551" s="436">
        <v>0.47039999999999998</v>
      </c>
      <c r="M1551" s="440">
        <f t="shared" si="2128"/>
        <v>0.4718</v>
      </c>
      <c r="N1551" s="440">
        <f t="shared" si="2129"/>
        <v>0.28120000000000001</v>
      </c>
      <c r="O1551" s="440">
        <f t="shared" si="2130"/>
        <v>0.2747</v>
      </c>
      <c r="P1551" s="440">
        <f t="shared" si="2131"/>
        <v>0.47039999999999998</v>
      </c>
      <c r="Q1551" s="442">
        <f t="shared" si="2135"/>
        <v>0.374525</v>
      </c>
      <c r="R1551" s="442"/>
      <c r="S1551" s="443">
        <f>IF(Q1551&gt;=1,1,0)</f>
        <v>0</v>
      </c>
      <c r="T1551" s="443">
        <f t="shared" si="2134"/>
        <v>0</v>
      </c>
    </row>
    <row r="1552" spans="1:20" ht="17.45" customHeight="1" thickBot="1" x14ac:dyDescent="0.3">
      <c r="A1552" s="257">
        <f t="shared" si="2087"/>
        <v>3</v>
      </c>
      <c r="B1552" s="257">
        <f t="shared" si="2088"/>
        <v>2022</v>
      </c>
      <c r="C1552" s="404">
        <f t="shared" si="2112"/>
        <v>44648</v>
      </c>
      <c r="D1552" s="260">
        <v>0.6</v>
      </c>
      <c r="E1552" s="261"/>
      <c r="F1552" s="263">
        <v>0.34039999999999998</v>
      </c>
      <c r="G1552" s="262"/>
      <c r="H1552" s="285"/>
      <c r="I1552" s="260">
        <v>0.2545</v>
      </c>
      <c r="J1552" s="261"/>
      <c r="K1552" s="263">
        <v>0.43540000000000001</v>
      </c>
      <c r="L1552" s="261"/>
      <c r="M1552" s="293">
        <f t="shared" si="2128"/>
        <v>0.6</v>
      </c>
      <c r="N1552" s="293">
        <f t="shared" si="2129"/>
        <v>0.34039999999999998</v>
      </c>
      <c r="O1552" s="293">
        <f t="shared" si="2130"/>
        <v>0.2545</v>
      </c>
      <c r="P1552" s="293">
        <f t="shared" si="2131"/>
        <v>0.43540000000000001</v>
      </c>
      <c r="R1552" s="265">
        <f t="shared" si="2132"/>
        <v>0.40757499999999997</v>
      </c>
      <c r="S1552" s="266">
        <f t="shared" si="2133"/>
        <v>0</v>
      </c>
      <c r="T1552" s="266">
        <f t="shared" si="2134"/>
        <v>0</v>
      </c>
    </row>
    <row r="1553" spans="1:25" ht="17.45" customHeight="1" thickBot="1" x14ac:dyDescent="0.3">
      <c r="A1553" s="257">
        <f t="shared" si="2087"/>
        <v>3</v>
      </c>
      <c r="B1553" s="257">
        <f t="shared" si="2088"/>
        <v>2022</v>
      </c>
      <c r="C1553" s="404">
        <f t="shared" si="2112"/>
        <v>44649</v>
      </c>
      <c r="D1553" s="260"/>
      <c r="E1553" s="261">
        <v>0.61480000000000001</v>
      </c>
      <c r="F1553" s="263"/>
      <c r="G1553" s="262">
        <v>0.62380000000000002</v>
      </c>
      <c r="H1553" s="285"/>
      <c r="I1553" s="260"/>
      <c r="J1553" s="261">
        <v>0.49919999999999998</v>
      </c>
      <c r="K1553" s="263"/>
      <c r="L1553" s="261">
        <v>0.59509999999999996</v>
      </c>
      <c r="M1553" s="293">
        <f t="shared" si="2128"/>
        <v>0.61480000000000001</v>
      </c>
      <c r="N1553" s="293">
        <f t="shared" si="2129"/>
        <v>0.62380000000000002</v>
      </c>
      <c r="O1553" s="293">
        <f t="shared" si="2130"/>
        <v>0.49919999999999998</v>
      </c>
      <c r="P1553" s="293">
        <f t="shared" si="2131"/>
        <v>0.59509999999999996</v>
      </c>
      <c r="R1553" s="265">
        <f t="shared" si="2132"/>
        <v>0.58322499999999999</v>
      </c>
      <c r="S1553" s="266">
        <f t="shared" si="2133"/>
        <v>0</v>
      </c>
      <c r="T1553" s="266">
        <f t="shared" si="2134"/>
        <v>0</v>
      </c>
      <c r="U1553" s="514" t="s">
        <v>65</v>
      </c>
      <c r="V1553" s="515">
        <v>2022</v>
      </c>
      <c r="W1553" s="516"/>
      <c r="X1553" s="516"/>
      <c r="Y1553" s="516"/>
    </row>
    <row r="1554" spans="1:25" ht="17.45" customHeight="1" x14ac:dyDescent="0.25">
      <c r="A1554" s="257">
        <f t="shared" si="2087"/>
        <v>3</v>
      </c>
      <c r="B1554" s="257">
        <f t="shared" si="2088"/>
        <v>2022</v>
      </c>
      <c r="C1554" s="404">
        <f t="shared" si="2112"/>
        <v>44650</v>
      </c>
      <c r="D1554" s="332">
        <v>3.2490000000000001</v>
      </c>
      <c r="E1554" s="261"/>
      <c r="F1554" s="263"/>
      <c r="G1554" s="262"/>
      <c r="H1554" s="285">
        <v>1.3380000000000001</v>
      </c>
      <c r="I1554" s="260">
        <v>0.72650000000000003</v>
      </c>
      <c r="J1554" s="261"/>
      <c r="K1554" s="263">
        <v>0.8044</v>
      </c>
      <c r="L1554" s="261"/>
      <c r="M1554" s="293">
        <f t="shared" ref="M1554" si="2136">IFERROR(AVERAGE(D1554:E1554),"")</f>
        <v>3.2490000000000001</v>
      </c>
      <c r="N1554" s="293">
        <f t="shared" ref="N1554" si="2137">IFERROR(AVERAGE(F1554:H1554),"")</f>
        <v>1.3380000000000001</v>
      </c>
      <c r="O1554" s="293">
        <f t="shared" ref="O1554" si="2138">IFERROR(AVERAGE(I1554:J1554),"")</f>
        <v>0.72650000000000003</v>
      </c>
      <c r="P1554" s="293">
        <f t="shared" ref="P1554" si="2139">IFERROR(AVERAGE(K1554:L1554),"")</f>
        <v>0.8044</v>
      </c>
      <c r="R1554" s="265">
        <f t="shared" ref="R1554" si="2140">AVERAGE(M1554:P1554)</f>
        <v>1.5294749999999999</v>
      </c>
      <c r="S1554" s="266">
        <f t="shared" ref="S1554" si="2141">IF(R1554&gt;=1,1,0)</f>
        <v>1</v>
      </c>
      <c r="T1554" s="266">
        <f t="shared" ref="T1554" si="2142">IF(S1554=0,0,S1554+T1553)</f>
        <v>1</v>
      </c>
      <c r="U1554" s="517" t="s">
        <v>35</v>
      </c>
      <c r="V1554" s="517" t="s">
        <v>1</v>
      </c>
      <c r="W1554" s="517" t="s">
        <v>2</v>
      </c>
      <c r="X1554" s="517" t="s">
        <v>9</v>
      </c>
      <c r="Y1554" s="517" t="s">
        <v>12</v>
      </c>
    </row>
    <row r="1555" spans="1:25" ht="17.45" customHeight="1" thickBot="1" x14ac:dyDescent="0.3">
      <c r="A1555" s="257">
        <f t="shared" si="2087"/>
        <v>3</v>
      </c>
      <c r="B1555" s="257">
        <f t="shared" si="2088"/>
        <v>2022</v>
      </c>
      <c r="C1555" s="406">
        <f t="shared" si="2112"/>
        <v>44651</v>
      </c>
      <c r="D1555" s="144"/>
      <c r="E1555" s="403">
        <v>2.883</v>
      </c>
      <c r="F1555" s="146"/>
      <c r="G1555" s="147">
        <v>0.54630000000000001</v>
      </c>
      <c r="H1555" s="148"/>
      <c r="I1555" s="144"/>
      <c r="J1555" s="145">
        <v>0.47489999999999999</v>
      </c>
      <c r="K1555" s="146"/>
      <c r="L1555" s="145">
        <v>0.6401</v>
      </c>
      <c r="M1555" s="293">
        <f t="shared" ref="M1555:M1559" si="2143">IFERROR(AVERAGE(D1555:E1555),"")</f>
        <v>2.883</v>
      </c>
      <c r="N1555" s="293">
        <f t="shared" ref="N1555:N1559" si="2144">IFERROR(AVERAGE(F1555:H1555),"")</f>
        <v>0.54630000000000001</v>
      </c>
      <c r="O1555" s="293">
        <f t="shared" ref="O1555:O1559" si="2145">IFERROR(AVERAGE(I1555:J1555),"")</f>
        <v>0.47489999999999999</v>
      </c>
      <c r="P1555" s="293">
        <f t="shared" ref="P1555:P1559" si="2146">IFERROR(AVERAGE(K1555:L1555),"")</f>
        <v>0.6401</v>
      </c>
      <c r="R1555" s="265">
        <f t="shared" ref="R1555:R1559" si="2147">AVERAGE(M1555:P1555)</f>
        <v>1.1360749999999999</v>
      </c>
      <c r="S1555" s="266">
        <f t="shared" ref="S1555:S1559" si="2148">IF(R1555&gt;=1,1,0)</f>
        <v>1</v>
      </c>
      <c r="T1555" s="266">
        <f t="shared" ref="T1555:T1559" si="2149">IF(S1555=0,0,S1555+T1554)</f>
        <v>2</v>
      </c>
      <c r="U1555" s="518" t="s">
        <v>58</v>
      </c>
      <c r="V1555" s="519">
        <f>AVERAGE(D1525:E1555)</f>
        <v>1.5950967741935491</v>
      </c>
      <c r="W1555" s="519">
        <f>AVERAGE(F1525:H1555)</f>
        <v>1.0649083333333338</v>
      </c>
      <c r="X1555" s="519">
        <f>AVERAGE(I1525:J1555)</f>
        <v>0.8006129032258068</v>
      </c>
      <c r="Y1555" s="519">
        <f>AVERAGE(K1525:L1555)</f>
        <v>1.0598258064516131</v>
      </c>
    </row>
    <row r="1556" spans="1:25" ht="17.45" customHeight="1" x14ac:dyDescent="0.25">
      <c r="A1556" s="257">
        <f t="shared" si="2087"/>
        <v>4</v>
      </c>
      <c r="B1556" s="257">
        <f t="shared" si="2088"/>
        <v>2022</v>
      </c>
      <c r="C1556" s="405">
        <f t="shared" si="2112"/>
        <v>44652</v>
      </c>
      <c r="D1556" s="275">
        <v>0.70760000000000001</v>
      </c>
      <c r="E1556" s="276"/>
      <c r="F1556" s="278">
        <v>0.99319999999999997</v>
      </c>
      <c r="G1556" s="277"/>
      <c r="H1556" s="286">
        <v>1.04</v>
      </c>
      <c r="I1556" s="275">
        <v>0.66930000000000001</v>
      </c>
      <c r="J1556" s="276"/>
      <c r="K1556" s="278">
        <v>0.71840000000000004</v>
      </c>
      <c r="L1556" s="276"/>
      <c r="M1556" s="293">
        <f t="shared" si="2143"/>
        <v>0.70760000000000001</v>
      </c>
      <c r="N1556" s="293">
        <f t="shared" si="2144"/>
        <v>1.0165999999999999</v>
      </c>
      <c r="O1556" s="293">
        <f t="shared" si="2145"/>
        <v>0.66930000000000001</v>
      </c>
      <c r="P1556" s="293">
        <f t="shared" si="2146"/>
        <v>0.71840000000000004</v>
      </c>
      <c r="R1556" s="265">
        <f t="shared" si="2147"/>
        <v>0.77797499999999997</v>
      </c>
      <c r="S1556" s="266">
        <f t="shared" si="2148"/>
        <v>0</v>
      </c>
      <c r="T1556" s="266">
        <f t="shared" si="2149"/>
        <v>0</v>
      </c>
      <c r="U1556" s="518" t="s">
        <v>59</v>
      </c>
      <c r="V1556" s="519">
        <f>MAX(D1525:E1555)</f>
        <v>3.7709999999999999</v>
      </c>
      <c r="W1556" s="519">
        <f>MAX(F1525:H1555)</f>
        <v>2.0609999999999999</v>
      </c>
      <c r="X1556" s="519">
        <f>MAX(I1525:J1555)</f>
        <v>1.5620000000000001</v>
      </c>
      <c r="Y1556" s="519">
        <f>MAX(K1525:L1555)</f>
        <v>1.7350000000000001</v>
      </c>
    </row>
    <row r="1557" spans="1:25" ht="17.45" customHeight="1" thickBot="1" x14ac:dyDescent="0.3">
      <c r="A1557" s="257">
        <f t="shared" si="2087"/>
        <v>4</v>
      </c>
      <c r="B1557" s="257">
        <f t="shared" si="2088"/>
        <v>2022</v>
      </c>
      <c r="C1557" s="435">
        <f t="shared" si="2112"/>
        <v>44653</v>
      </c>
      <c r="D1557" s="434"/>
      <c r="E1557" s="436">
        <v>0.67010000000000003</v>
      </c>
      <c r="F1557" s="437"/>
      <c r="G1557" s="438">
        <v>0.60640000000000005</v>
      </c>
      <c r="H1557" s="439"/>
      <c r="I1557" s="434"/>
      <c r="J1557" s="436">
        <v>0.43840000000000001</v>
      </c>
      <c r="K1557" s="437"/>
      <c r="L1557" s="436">
        <v>0.53769999999999996</v>
      </c>
      <c r="M1557" s="440">
        <f t="shared" si="2143"/>
        <v>0.67010000000000003</v>
      </c>
      <c r="N1557" s="440">
        <f t="shared" si="2144"/>
        <v>0.60640000000000005</v>
      </c>
      <c r="O1557" s="440">
        <f t="shared" si="2145"/>
        <v>0.43840000000000001</v>
      </c>
      <c r="P1557" s="440">
        <f t="shared" si="2146"/>
        <v>0.53769999999999996</v>
      </c>
      <c r="Q1557" s="442">
        <f t="shared" ref="Q1557:Q1558" si="2150">AVERAGE(M1557:P1557)</f>
        <v>0.56315000000000004</v>
      </c>
      <c r="R1557" s="442"/>
      <c r="S1557" s="443">
        <f>IF(Q1557&gt;=1,1,0)</f>
        <v>0</v>
      </c>
      <c r="T1557" s="443">
        <f t="shared" si="2149"/>
        <v>0</v>
      </c>
      <c r="U1557" s="520" t="s">
        <v>126</v>
      </c>
      <c r="V1557" s="521">
        <f>COUNTIF(D1525:E1555,"&gt;=2.5")</f>
        <v>7</v>
      </c>
      <c r="W1557" s="521">
        <f>COUNTIF(F1525:H1555,"&gt;=2.5")</f>
        <v>0</v>
      </c>
      <c r="X1557" s="521">
        <f>COUNTIF(I1525:J1555,"&gt;=2.5")</f>
        <v>0</v>
      </c>
      <c r="Y1557" s="521">
        <f>COUNTIF(K1525:L1555,"&gt;=2.5")</f>
        <v>0</v>
      </c>
    </row>
    <row r="1558" spans="1:25" ht="17.45" customHeight="1" thickBot="1" x14ac:dyDescent="0.3">
      <c r="A1558" s="257">
        <f t="shared" si="2087"/>
        <v>4</v>
      </c>
      <c r="B1558" s="257">
        <f t="shared" si="2088"/>
        <v>2022</v>
      </c>
      <c r="C1558" s="435">
        <f t="shared" si="2112"/>
        <v>44654</v>
      </c>
      <c r="D1558" s="434">
        <v>0.35</v>
      </c>
      <c r="E1558" s="436"/>
      <c r="F1558" s="437">
        <v>0.51380000000000003</v>
      </c>
      <c r="G1558" s="438"/>
      <c r="H1558" s="439"/>
      <c r="I1558" s="434">
        <v>0.31009999999999999</v>
      </c>
      <c r="J1558" s="436"/>
      <c r="K1558" s="437">
        <v>0.47449999999999998</v>
      </c>
      <c r="L1558" s="436"/>
      <c r="M1558" s="440">
        <f t="shared" si="2143"/>
        <v>0.35</v>
      </c>
      <c r="N1558" s="440">
        <f t="shared" si="2144"/>
        <v>0.51380000000000003</v>
      </c>
      <c r="O1558" s="440">
        <f t="shared" si="2145"/>
        <v>0.31009999999999999</v>
      </c>
      <c r="P1558" s="440">
        <f t="shared" si="2146"/>
        <v>0.47449999999999998</v>
      </c>
      <c r="Q1558" s="442">
        <f t="shared" si="2150"/>
        <v>0.41209999999999997</v>
      </c>
      <c r="R1558" s="442"/>
      <c r="S1558" s="443">
        <f>IF(Q1558&gt;=1,1,0)</f>
        <v>0</v>
      </c>
      <c r="T1558" s="443">
        <f t="shared" si="2149"/>
        <v>0</v>
      </c>
      <c r="Y1558" s="522">
        <f>AVERAGE(V1555:Y1555)</f>
        <v>1.1301109543010757</v>
      </c>
    </row>
    <row r="1559" spans="1:25" ht="17.45" customHeight="1" x14ac:dyDescent="0.25">
      <c r="A1559" s="257">
        <f t="shared" si="2087"/>
        <v>4</v>
      </c>
      <c r="B1559" s="257">
        <f t="shared" si="2088"/>
        <v>2022</v>
      </c>
      <c r="C1559" s="404">
        <f t="shared" si="2112"/>
        <v>44655</v>
      </c>
      <c r="D1559" s="260"/>
      <c r="E1559" s="261">
        <v>1.365</v>
      </c>
      <c r="F1559" s="263"/>
      <c r="G1559" s="262">
        <v>1.008</v>
      </c>
      <c r="H1559" s="285"/>
      <c r="I1559" s="260"/>
      <c r="J1559" s="261">
        <v>0.67379999999999995</v>
      </c>
      <c r="K1559" s="263"/>
      <c r="L1559" s="261">
        <v>1.016</v>
      </c>
      <c r="M1559" s="293">
        <f t="shared" si="2143"/>
        <v>1.365</v>
      </c>
      <c r="N1559" s="293">
        <f t="shared" si="2144"/>
        <v>1.008</v>
      </c>
      <c r="O1559" s="293">
        <f t="shared" si="2145"/>
        <v>0.67379999999999995</v>
      </c>
      <c r="P1559" s="293">
        <f t="shared" si="2146"/>
        <v>1.016</v>
      </c>
      <c r="R1559" s="265">
        <f t="shared" si="2147"/>
        <v>1.0157</v>
      </c>
      <c r="S1559" s="266">
        <f t="shared" si="2148"/>
        <v>1</v>
      </c>
      <c r="T1559" s="266">
        <f t="shared" si="2149"/>
        <v>1</v>
      </c>
    </row>
    <row r="1560" spans="1:25" ht="17.45" customHeight="1" x14ac:dyDescent="0.25">
      <c r="A1560" s="257">
        <f t="shared" si="2087"/>
        <v>4</v>
      </c>
      <c r="B1560" s="257">
        <f t="shared" si="2088"/>
        <v>2022</v>
      </c>
      <c r="C1560" s="404">
        <f t="shared" si="2112"/>
        <v>44656</v>
      </c>
      <c r="D1560" s="332">
        <v>2.8879999999999999</v>
      </c>
      <c r="E1560" s="261"/>
      <c r="F1560" s="263"/>
      <c r="G1560" s="262"/>
      <c r="H1560" s="285">
        <v>1.327</v>
      </c>
      <c r="I1560" s="260">
        <v>1.0980000000000001</v>
      </c>
      <c r="J1560" s="261"/>
      <c r="K1560" s="263">
        <v>1.1970000000000001</v>
      </c>
      <c r="L1560" s="261"/>
      <c r="M1560" s="293">
        <f t="shared" ref="M1560" si="2151">IFERROR(AVERAGE(D1560:E1560),"")</f>
        <v>2.8879999999999999</v>
      </c>
      <c r="N1560" s="293">
        <f t="shared" ref="N1560" si="2152">IFERROR(AVERAGE(F1560:H1560),"")</f>
        <v>1.327</v>
      </c>
      <c r="O1560" s="293">
        <f t="shared" ref="O1560" si="2153">IFERROR(AVERAGE(I1560:J1560),"")</f>
        <v>1.0980000000000001</v>
      </c>
      <c r="P1560" s="293">
        <f t="shared" ref="P1560" si="2154">IFERROR(AVERAGE(K1560:L1560),"")</f>
        <v>1.1970000000000001</v>
      </c>
      <c r="R1560" s="265">
        <f t="shared" ref="R1560" si="2155">AVERAGE(M1560:P1560)</f>
        <v>1.6274999999999999</v>
      </c>
      <c r="S1560" s="266">
        <f t="shared" ref="S1560" si="2156">IF(R1560&gt;=1,1,0)</f>
        <v>1</v>
      </c>
      <c r="T1560" s="266">
        <f t="shared" ref="T1560" si="2157">IF(S1560=0,0,S1560+T1559)</f>
        <v>2</v>
      </c>
    </row>
    <row r="1561" spans="1:25" ht="17.45" customHeight="1" x14ac:dyDescent="0.25">
      <c r="A1561" s="257">
        <f t="shared" si="2087"/>
        <v>4</v>
      </c>
      <c r="B1561" s="257">
        <f t="shared" si="2088"/>
        <v>2022</v>
      </c>
      <c r="C1561" s="404">
        <f t="shared" si="2112"/>
        <v>44657</v>
      </c>
      <c r="D1561" s="252"/>
      <c r="E1561" s="335">
        <v>2.4039999999999999</v>
      </c>
      <c r="F1561" s="255"/>
      <c r="G1561" s="254">
        <v>1.4590000000000001</v>
      </c>
      <c r="H1561" s="114"/>
      <c r="I1561" s="252"/>
      <c r="J1561" s="253">
        <v>1.256</v>
      </c>
      <c r="K1561" s="255"/>
      <c r="L1561" s="253">
        <v>1.3859999999999999</v>
      </c>
      <c r="M1561" s="293">
        <f t="shared" ref="M1561:M1565" si="2158">IFERROR(AVERAGE(D1561:E1561),"")</f>
        <v>2.4039999999999999</v>
      </c>
      <c r="N1561" s="293">
        <f t="shared" ref="N1561:N1565" si="2159">IFERROR(AVERAGE(F1561:H1561),"")</f>
        <v>1.4590000000000001</v>
      </c>
      <c r="O1561" s="293">
        <f t="shared" ref="O1561:O1565" si="2160">IFERROR(AVERAGE(I1561:J1561),"")</f>
        <v>1.256</v>
      </c>
      <c r="P1561" s="293">
        <f t="shared" ref="P1561:P1565" si="2161">IFERROR(AVERAGE(K1561:L1561),"")</f>
        <v>1.3859999999999999</v>
      </c>
      <c r="R1561" s="265">
        <f t="shared" ref="R1561:R1563" si="2162">AVERAGE(M1561:P1561)</f>
        <v>1.62625</v>
      </c>
      <c r="S1561" s="266">
        <f t="shared" ref="S1561:S1563" si="2163">IF(R1561&gt;=1,1,0)</f>
        <v>1</v>
      </c>
      <c r="T1561" s="266">
        <f t="shared" ref="T1561:T1565" si="2164">IF(S1561=0,0,S1561+T1560)</f>
        <v>3</v>
      </c>
    </row>
    <row r="1562" spans="1:25" ht="17.45" customHeight="1" x14ac:dyDescent="0.25">
      <c r="A1562" s="257">
        <f t="shared" si="2087"/>
        <v>4</v>
      </c>
      <c r="B1562" s="257">
        <f t="shared" si="2088"/>
        <v>2022</v>
      </c>
      <c r="C1562" s="404">
        <f t="shared" si="2112"/>
        <v>44658</v>
      </c>
      <c r="D1562" s="369">
        <v>2.0990000000000002</v>
      </c>
      <c r="E1562" s="280"/>
      <c r="F1562" s="282">
        <v>1.2689999999999999</v>
      </c>
      <c r="G1562" s="281"/>
      <c r="H1562" s="142">
        <v>1.19</v>
      </c>
      <c r="I1562" s="279">
        <v>1.135</v>
      </c>
      <c r="J1562" s="280"/>
      <c r="K1562" s="282">
        <v>1.5169999999999999</v>
      </c>
      <c r="L1562" s="280"/>
      <c r="M1562" s="293">
        <f t="shared" si="2158"/>
        <v>2.0990000000000002</v>
      </c>
      <c r="N1562" s="293">
        <f t="shared" si="2159"/>
        <v>1.2294999999999998</v>
      </c>
      <c r="O1562" s="293">
        <f t="shared" si="2160"/>
        <v>1.135</v>
      </c>
      <c r="P1562" s="293">
        <f t="shared" si="2161"/>
        <v>1.5169999999999999</v>
      </c>
      <c r="R1562" s="265">
        <f t="shared" si="2162"/>
        <v>1.4951249999999998</v>
      </c>
      <c r="S1562" s="266">
        <f t="shared" si="2163"/>
        <v>1</v>
      </c>
      <c r="T1562" s="266">
        <f t="shared" si="2164"/>
        <v>4</v>
      </c>
    </row>
    <row r="1563" spans="1:25" ht="17.45" customHeight="1" x14ac:dyDescent="0.25">
      <c r="A1563" s="257">
        <f t="shared" si="2087"/>
        <v>4</v>
      </c>
      <c r="B1563" s="257">
        <f t="shared" si="2088"/>
        <v>2022</v>
      </c>
      <c r="C1563" s="404">
        <f t="shared" si="2112"/>
        <v>44659</v>
      </c>
      <c r="D1563" s="252"/>
      <c r="E1563" s="335">
        <v>6.7779999999999996</v>
      </c>
      <c r="F1563" s="255"/>
      <c r="G1563" s="364">
        <v>2.2269999999999999</v>
      </c>
      <c r="H1563" s="114"/>
      <c r="I1563" s="252"/>
      <c r="J1563" s="335">
        <v>1.5449999999999999</v>
      </c>
      <c r="K1563" s="255"/>
      <c r="L1563" s="335">
        <v>2.3940000000000001</v>
      </c>
      <c r="M1563" s="293">
        <f t="shared" si="2158"/>
        <v>6.7779999999999996</v>
      </c>
      <c r="N1563" s="293">
        <f t="shared" si="2159"/>
        <v>2.2269999999999999</v>
      </c>
      <c r="O1563" s="293">
        <f t="shared" si="2160"/>
        <v>1.5449999999999999</v>
      </c>
      <c r="P1563" s="293">
        <f t="shared" si="2161"/>
        <v>2.3940000000000001</v>
      </c>
      <c r="R1563" s="265">
        <f t="shared" si="2162"/>
        <v>3.2359999999999998</v>
      </c>
      <c r="S1563" s="266">
        <f t="shared" si="2163"/>
        <v>1</v>
      </c>
      <c r="T1563" s="266">
        <f t="shared" si="2164"/>
        <v>5</v>
      </c>
    </row>
    <row r="1564" spans="1:25" ht="17.45" customHeight="1" x14ac:dyDescent="0.25">
      <c r="A1564" s="257">
        <f t="shared" si="2087"/>
        <v>4</v>
      </c>
      <c r="B1564" s="257">
        <f t="shared" si="2088"/>
        <v>2022</v>
      </c>
      <c r="C1564" s="435">
        <f t="shared" si="2112"/>
        <v>44660</v>
      </c>
      <c r="D1564" s="492">
        <v>2.0059999999999998</v>
      </c>
      <c r="E1564" s="449"/>
      <c r="F1564" s="451">
        <v>0.99950000000000006</v>
      </c>
      <c r="G1564" s="450"/>
      <c r="H1564" s="452"/>
      <c r="I1564" s="448">
        <v>0.90369999999999995</v>
      </c>
      <c r="J1564" s="449"/>
      <c r="K1564" s="451">
        <v>1.387</v>
      </c>
      <c r="L1564" s="449"/>
      <c r="M1564" s="440">
        <f t="shared" si="2158"/>
        <v>2.0059999999999998</v>
      </c>
      <c r="N1564" s="440">
        <f t="shared" si="2159"/>
        <v>0.99950000000000006</v>
      </c>
      <c r="O1564" s="440">
        <f t="shared" si="2160"/>
        <v>0.90369999999999995</v>
      </c>
      <c r="P1564" s="440">
        <f t="shared" si="2161"/>
        <v>1.387</v>
      </c>
      <c r="Q1564" s="442">
        <f t="shared" ref="Q1564:Q1565" si="2165">AVERAGE(M1564:P1564)</f>
        <v>1.3240499999999997</v>
      </c>
      <c r="R1564" s="442"/>
      <c r="S1564" s="443">
        <f>IF(Q1564&gt;=1,1,0)</f>
        <v>1</v>
      </c>
      <c r="T1564" s="443">
        <f t="shared" si="2164"/>
        <v>6</v>
      </c>
    </row>
    <row r="1565" spans="1:25" ht="17.45" customHeight="1" x14ac:dyDescent="0.25">
      <c r="A1565" s="257">
        <f t="shared" si="2087"/>
        <v>4</v>
      </c>
      <c r="B1565" s="257">
        <f t="shared" si="2088"/>
        <v>2022</v>
      </c>
      <c r="C1565" s="435">
        <f t="shared" si="2112"/>
        <v>44661</v>
      </c>
      <c r="D1565" s="448"/>
      <c r="E1565" s="449">
        <v>0.65539999999999998</v>
      </c>
      <c r="F1565" s="451"/>
      <c r="G1565" s="450">
        <v>0.47170000000000001</v>
      </c>
      <c r="H1565" s="452"/>
      <c r="I1565" s="448"/>
      <c r="J1565" s="449">
        <v>0.39700000000000002</v>
      </c>
      <c r="K1565" s="451"/>
      <c r="L1565" s="449">
        <v>0.59109999999999996</v>
      </c>
      <c r="M1565" s="440">
        <f t="shared" si="2158"/>
        <v>0.65539999999999998</v>
      </c>
      <c r="N1565" s="440">
        <f t="shared" si="2159"/>
        <v>0.47170000000000001</v>
      </c>
      <c r="O1565" s="440">
        <f t="shared" si="2160"/>
        <v>0.39700000000000002</v>
      </c>
      <c r="P1565" s="440">
        <f t="shared" si="2161"/>
        <v>0.59109999999999996</v>
      </c>
      <c r="Q1565" s="442">
        <f t="shared" si="2165"/>
        <v>0.52879999999999994</v>
      </c>
      <c r="R1565" s="442"/>
      <c r="S1565" s="443">
        <f>IF(Q1565&gt;=1,1,0)</f>
        <v>0</v>
      </c>
      <c r="T1565" s="443">
        <f t="shared" si="2164"/>
        <v>0</v>
      </c>
    </row>
    <row r="1566" spans="1:25" ht="17.45" customHeight="1" x14ac:dyDescent="0.25">
      <c r="A1566" s="257">
        <f t="shared" si="2087"/>
        <v>4</v>
      </c>
      <c r="B1566" s="257">
        <f t="shared" si="2088"/>
        <v>2022</v>
      </c>
      <c r="C1566" s="8">
        <f t="shared" si="2112"/>
        <v>44662</v>
      </c>
      <c r="D1566" s="252">
        <v>1.522</v>
      </c>
      <c r="E1566" s="253"/>
      <c r="F1566" s="255"/>
      <c r="G1566" s="254"/>
      <c r="H1566" s="114">
        <v>0.67190000000000005</v>
      </c>
      <c r="I1566" s="252">
        <v>0.47360000000000002</v>
      </c>
      <c r="J1566" s="253"/>
      <c r="K1566" s="255">
        <v>0.66959999999999997</v>
      </c>
      <c r="L1566" s="253"/>
      <c r="M1566" s="293">
        <f t="shared" ref="M1566:M1572" si="2166">IFERROR(AVERAGE(D1566:E1566),"")</f>
        <v>1.522</v>
      </c>
      <c r="N1566" s="293">
        <f t="shared" ref="N1566:N1572" si="2167">IFERROR(AVERAGE(F1566:H1566),"")</f>
        <v>0.67190000000000005</v>
      </c>
      <c r="O1566" s="293">
        <f t="shared" ref="O1566:O1572" si="2168">IFERROR(AVERAGE(I1566:J1566),"")</f>
        <v>0.47360000000000002</v>
      </c>
      <c r="P1566" s="293">
        <f t="shared" ref="P1566:P1572" si="2169">IFERROR(AVERAGE(K1566:L1566),"")</f>
        <v>0.66959999999999997</v>
      </c>
      <c r="R1566" s="265">
        <f t="shared" ref="R1566:R1570" si="2170">AVERAGE(M1566:P1566)</f>
        <v>0.8342750000000001</v>
      </c>
      <c r="S1566" s="266">
        <f t="shared" ref="S1566:S1570" si="2171">IF(R1566&gt;=1,1,0)</f>
        <v>0</v>
      </c>
      <c r="T1566" s="266">
        <f t="shared" ref="T1566:T1572" si="2172">IF(S1566=0,0,S1566+T1565)</f>
        <v>0</v>
      </c>
    </row>
    <row r="1567" spans="1:25" ht="17.45" customHeight="1" x14ac:dyDescent="0.25">
      <c r="A1567" s="257">
        <f t="shared" si="2087"/>
        <v>4</v>
      </c>
      <c r="B1567" s="257">
        <f t="shared" si="2088"/>
        <v>2022</v>
      </c>
      <c r="C1567" s="404">
        <f t="shared" si="2112"/>
        <v>44663</v>
      </c>
      <c r="D1567" s="260"/>
      <c r="E1567" s="261">
        <v>1.1779999999999999</v>
      </c>
      <c r="F1567" s="263"/>
      <c r="G1567" s="262">
        <v>0.8821</v>
      </c>
      <c r="H1567" s="285"/>
      <c r="I1567" s="260"/>
      <c r="J1567" s="261">
        <v>0.52659999999999996</v>
      </c>
      <c r="K1567" s="263"/>
      <c r="L1567" s="261">
        <v>0.82620000000000005</v>
      </c>
      <c r="M1567" s="293">
        <f t="shared" si="2166"/>
        <v>1.1779999999999999</v>
      </c>
      <c r="N1567" s="293">
        <f t="shared" si="2167"/>
        <v>0.8821</v>
      </c>
      <c r="O1567" s="293">
        <f t="shared" si="2168"/>
        <v>0.52659999999999996</v>
      </c>
      <c r="P1567" s="293">
        <f t="shared" si="2169"/>
        <v>0.82620000000000005</v>
      </c>
      <c r="R1567" s="265">
        <f t="shared" si="2170"/>
        <v>0.8532249999999999</v>
      </c>
      <c r="S1567" s="266">
        <f t="shared" si="2171"/>
        <v>0</v>
      </c>
      <c r="T1567" s="266">
        <f t="shared" si="2172"/>
        <v>0</v>
      </c>
    </row>
    <row r="1568" spans="1:25" ht="17.45" customHeight="1" x14ac:dyDescent="0.25">
      <c r="A1568" s="257">
        <f t="shared" si="2087"/>
        <v>4</v>
      </c>
      <c r="B1568" s="257">
        <f t="shared" si="2088"/>
        <v>2022</v>
      </c>
      <c r="C1568" s="404">
        <f t="shared" si="2112"/>
        <v>44664</v>
      </c>
      <c r="D1568" s="275">
        <v>1.56</v>
      </c>
      <c r="E1568" s="276"/>
      <c r="F1568" s="278">
        <v>0.84340000000000004</v>
      </c>
      <c r="G1568" s="277"/>
      <c r="H1568" s="286">
        <v>0.86370000000000002</v>
      </c>
      <c r="I1568" s="275">
        <v>0.70940000000000003</v>
      </c>
      <c r="J1568" s="276"/>
      <c r="K1568" s="278">
        <v>0.87460000000000004</v>
      </c>
      <c r="L1568" s="276"/>
      <c r="M1568" s="293">
        <f t="shared" si="2166"/>
        <v>1.56</v>
      </c>
      <c r="N1568" s="293">
        <f t="shared" si="2167"/>
        <v>0.85355000000000003</v>
      </c>
      <c r="O1568" s="293">
        <f t="shared" si="2168"/>
        <v>0.70940000000000003</v>
      </c>
      <c r="P1568" s="293">
        <f t="shared" si="2169"/>
        <v>0.87460000000000004</v>
      </c>
      <c r="R1568" s="265">
        <f t="shared" si="2170"/>
        <v>0.99938749999999998</v>
      </c>
      <c r="S1568" s="266">
        <f t="shared" si="2171"/>
        <v>0</v>
      </c>
      <c r="T1568" s="266">
        <f t="shared" si="2172"/>
        <v>0</v>
      </c>
    </row>
    <row r="1569" spans="1:25" ht="17.45" customHeight="1" x14ac:dyDescent="0.25">
      <c r="A1569" s="257">
        <f t="shared" si="2087"/>
        <v>4</v>
      </c>
      <c r="B1569" s="257">
        <f t="shared" si="2088"/>
        <v>2022</v>
      </c>
      <c r="C1569" s="404">
        <f t="shared" si="2112"/>
        <v>44665</v>
      </c>
      <c r="D1569" s="260"/>
      <c r="E1569" s="134">
        <v>2.3639999999999999</v>
      </c>
      <c r="F1569" s="263"/>
      <c r="G1569" s="262">
        <v>1.224</v>
      </c>
      <c r="H1569" s="285"/>
      <c r="I1569" s="260"/>
      <c r="J1569" s="261">
        <v>0.68659999999999999</v>
      </c>
      <c r="K1569" s="263"/>
      <c r="L1569" s="261">
        <v>0.89229999999999998</v>
      </c>
      <c r="M1569" s="293">
        <f t="shared" si="2166"/>
        <v>2.3639999999999999</v>
      </c>
      <c r="N1569" s="293">
        <f t="shared" si="2167"/>
        <v>1.224</v>
      </c>
      <c r="O1569" s="293">
        <f t="shared" si="2168"/>
        <v>0.68659999999999999</v>
      </c>
      <c r="P1569" s="293">
        <f t="shared" si="2169"/>
        <v>0.89229999999999998</v>
      </c>
      <c r="R1569" s="265">
        <f t="shared" si="2170"/>
        <v>1.291725</v>
      </c>
      <c r="S1569" s="266">
        <f t="shared" si="2171"/>
        <v>1</v>
      </c>
      <c r="T1569" s="266">
        <f t="shared" si="2172"/>
        <v>1</v>
      </c>
    </row>
    <row r="1570" spans="1:25" ht="17.45" customHeight="1" x14ac:dyDescent="0.25">
      <c r="A1570" s="257">
        <f t="shared" si="2087"/>
        <v>4</v>
      </c>
      <c r="B1570" s="257">
        <f t="shared" si="2088"/>
        <v>2022</v>
      </c>
      <c r="C1570" s="404">
        <f t="shared" si="2112"/>
        <v>44666</v>
      </c>
      <c r="D1570" s="260">
        <v>0.77649999999999997</v>
      </c>
      <c r="E1570" s="261"/>
      <c r="F1570" s="263">
        <v>0.75229999999999997</v>
      </c>
      <c r="G1570" s="262"/>
      <c r="H1570" s="285"/>
      <c r="I1570" s="260">
        <v>0.72529999999999994</v>
      </c>
      <c r="J1570" s="261"/>
      <c r="K1570" s="263">
        <v>0.74050000000000005</v>
      </c>
      <c r="L1570" s="261"/>
      <c r="M1570" s="293">
        <f t="shared" si="2166"/>
        <v>0.77649999999999997</v>
      </c>
      <c r="N1570" s="293">
        <f t="shared" si="2167"/>
        <v>0.75229999999999997</v>
      </c>
      <c r="O1570" s="293">
        <f t="shared" si="2168"/>
        <v>0.72529999999999994</v>
      </c>
      <c r="P1570" s="293">
        <f t="shared" si="2169"/>
        <v>0.74050000000000005</v>
      </c>
      <c r="R1570" s="265">
        <f t="shared" si="2170"/>
        <v>0.74864999999999993</v>
      </c>
      <c r="S1570" s="266">
        <f t="shared" si="2171"/>
        <v>0</v>
      </c>
      <c r="T1570" s="266">
        <f t="shared" si="2172"/>
        <v>0</v>
      </c>
    </row>
    <row r="1571" spans="1:25" ht="17.45" customHeight="1" x14ac:dyDescent="0.25">
      <c r="A1571" s="257">
        <f t="shared" si="2087"/>
        <v>4</v>
      </c>
      <c r="B1571" s="257">
        <f t="shared" si="2088"/>
        <v>2022</v>
      </c>
      <c r="C1571" s="435">
        <f t="shared" si="2112"/>
        <v>44667</v>
      </c>
      <c r="D1571" s="434"/>
      <c r="E1571" s="436">
        <v>0.80010000000000003</v>
      </c>
      <c r="F1571" s="437"/>
      <c r="G1571" s="438">
        <v>0.52639999999999998</v>
      </c>
      <c r="H1571" s="439"/>
      <c r="I1571" s="434"/>
      <c r="J1571" s="436">
        <v>0.34899999999999998</v>
      </c>
      <c r="K1571" s="437"/>
      <c r="L1571" s="436">
        <v>0.37409999999999999</v>
      </c>
      <c r="M1571" s="440">
        <f t="shared" si="2166"/>
        <v>0.80010000000000003</v>
      </c>
      <c r="N1571" s="440">
        <f t="shared" si="2167"/>
        <v>0.52639999999999998</v>
      </c>
      <c r="O1571" s="440">
        <f t="shared" si="2168"/>
        <v>0.34899999999999998</v>
      </c>
      <c r="P1571" s="440">
        <f t="shared" si="2169"/>
        <v>0.37409999999999999</v>
      </c>
      <c r="Q1571" s="442">
        <f t="shared" ref="Q1571:Q1572" si="2173">AVERAGE(M1571:P1571)</f>
        <v>0.51239999999999997</v>
      </c>
      <c r="R1571" s="442"/>
      <c r="S1571" s="443">
        <f>IF(Q1571&gt;=1,1,0)</f>
        <v>0</v>
      </c>
      <c r="T1571" s="443">
        <f t="shared" si="2172"/>
        <v>0</v>
      </c>
    </row>
    <row r="1572" spans="1:25" ht="17.45" customHeight="1" x14ac:dyDescent="0.25">
      <c r="A1572" s="257">
        <f t="shared" si="2087"/>
        <v>4</v>
      </c>
      <c r="B1572" s="257">
        <f t="shared" si="2088"/>
        <v>2022</v>
      </c>
      <c r="C1572" s="435">
        <f t="shared" si="2112"/>
        <v>44668</v>
      </c>
      <c r="D1572" s="434">
        <v>0.33539999999999998</v>
      </c>
      <c r="E1572" s="436"/>
      <c r="F1572" s="437"/>
      <c r="G1572" s="438"/>
      <c r="H1572" s="439">
        <v>0.4325</v>
      </c>
      <c r="I1572" s="434">
        <v>0.32850000000000001</v>
      </c>
      <c r="J1572" s="436"/>
      <c r="K1572" s="437">
        <v>0.41289999999999999</v>
      </c>
      <c r="L1572" s="436"/>
      <c r="M1572" s="440">
        <f t="shared" si="2166"/>
        <v>0.33539999999999998</v>
      </c>
      <c r="N1572" s="440">
        <f t="shared" si="2167"/>
        <v>0.4325</v>
      </c>
      <c r="O1572" s="440">
        <f t="shared" si="2168"/>
        <v>0.32850000000000001</v>
      </c>
      <c r="P1572" s="440">
        <f t="shared" si="2169"/>
        <v>0.41289999999999999</v>
      </c>
      <c r="Q1572" s="442">
        <f t="shared" si="2173"/>
        <v>0.37732500000000002</v>
      </c>
      <c r="R1572" s="442"/>
      <c r="S1572" s="443">
        <f>IF(Q1572&gt;=1,1,0)</f>
        <v>0</v>
      </c>
      <c r="T1572" s="443">
        <f t="shared" si="2172"/>
        <v>0</v>
      </c>
    </row>
    <row r="1573" spans="1:25" ht="17.45" customHeight="1" x14ac:dyDescent="0.25">
      <c r="A1573" s="257">
        <f t="shared" si="2087"/>
        <v>4</v>
      </c>
      <c r="B1573" s="257">
        <f t="shared" si="2088"/>
        <v>2022</v>
      </c>
      <c r="C1573" s="8">
        <f t="shared" si="2112"/>
        <v>44669</v>
      </c>
      <c r="D1573" s="260"/>
      <c r="E1573" s="261">
        <v>1.3560000000000001</v>
      </c>
      <c r="F1573" s="263"/>
      <c r="G1573" s="262">
        <v>1.097</v>
      </c>
      <c r="H1573" s="285"/>
      <c r="I1573" s="260"/>
      <c r="J1573" s="261">
        <v>0.87929999999999997</v>
      </c>
      <c r="K1573" s="263"/>
      <c r="L1573" s="261">
        <v>0.84619999999999995</v>
      </c>
      <c r="M1573" s="293">
        <f t="shared" ref="M1573:M1575" si="2174">IFERROR(AVERAGE(D1573:E1573),"")</f>
        <v>1.3560000000000001</v>
      </c>
      <c r="N1573" s="293">
        <f t="shared" ref="N1573:N1575" si="2175">IFERROR(AVERAGE(F1573:H1573),"")</f>
        <v>1.097</v>
      </c>
      <c r="O1573" s="293">
        <f t="shared" ref="O1573:O1575" si="2176">IFERROR(AVERAGE(I1573:J1573),"")</f>
        <v>0.87929999999999997</v>
      </c>
      <c r="P1573" s="293">
        <f t="shared" ref="P1573:P1575" si="2177">IFERROR(AVERAGE(K1573:L1573),"")</f>
        <v>0.84619999999999995</v>
      </c>
      <c r="R1573" s="265">
        <f t="shared" ref="R1573:R1575" si="2178">AVERAGE(M1573:P1573)</f>
        <v>1.0446249999999999</v>
      </c>
      <c r="S1573" s="266">
        <f t="shared" ref="S1573:S1575" si="2179">IF(R1573&gt;=1,1,0)</f>
        <v>1</v>
      </c>
      <c r="T1573" s="266">
        <f t="shared" ref="T1573:T1575" si="2180">IF(S1573=0,0,S1573+T1572)</f>
        <v>1</v>
      </c>
    </row>
    <row r="1574" spans="1:25" ht="17.45" customHeight="1" x14ac:dyDescent="0.25">
      <c r="A1574" s="257">
        <f t="shared" si="2087"/>
        <v>4</v>
      </c>
      <c r="B1574" s="257">
        <f t="shared" si="2088"/>
        <v>2022</v>
      </c>
      <c r="C1574" s="48">
        <f t="shared" si="2112"/>
        <v>44670</v>
      </c>
      <c r="D1574" s="275">
        <v>1.103</v>
      </c>
      <c r="E1574" s="276"/>
      <c r="F1574" s="278">
        <v>0.69420000000000004</v>
      </c>
      <c r="G1574" s="277"/>
      <c r="H1574" s="286">
        <v>0.65449999999999997</v>
      </c>
      <c r="I1574" s="275">
        <v>0.72219999999999995</v>
      </c>
      <c r="J1574" s="276"/>
      <c r="K1574" s="278">
        <v>1.0129999999999999</v>
      </c>
      <c r="L1574" s="276"/>
      <c r="M1574" s="293">
        <f t="shared" si="2174"/>
        <v>1.103</v>
      </c>
      <c r="N1574" s="293">
        <f t="shared" si="2175"/>
        <v>0.67435</v>
      </c>
      <c r="O1574" s="293">
        <f t="shared" si="2176"/>
        <v>0.72219999999999995</v>
      </c>
      <c r="P1574" s="293">
        <f t="shared" si="2177"/>
        <v>1.0129999999999999</v>
      </c>
      <c r="R1574" s="265">
        <f t="shared" si="2178"/>
        <v>0.87813750000000002</v>
      </c>
      <c r="S1574" s="266">
        <f t="shared" si="2179"/>
        <v>0</v>
      </c>
      <c r="T1574" s="266">
        <f t="shared" si="2180"/>
        <v>0</v>
      </c>
    </row>
    <row r="1575" spans="1:25" ht="17.45" customHeight="1" x14ac:dyDescent="0.25">
      <c r="A1575" s="257">
        <f t="shared" si="2087"/>
        <v>4</v>
      </c>
      <c r="B1575" s="257">
        <f t="shared" si="2088"/>
        <v>2022</v>
      </c>
      <c r="C1575" s="8">
        <f t="shared" si="2112"/>
        <v>44671</v>
      </c>
      <c r="D1575" s="260"/>
      <c r="E1575" s="261">
        <v>1.899</v>
      </c>
      <c r="F1575" s="263"/>
      <c r="G1575" s="262">
        <v>0.81899999999999995</v>
      </c>
      <c r="H1575" s="285"/>
      <c r="I1575" s="260"/>
      <c r="J1575" s="261">
        <v>0.35599999999999998</v>
      </c>
      <c r="K1575" s="263"/>
      <c r="L1575" s="261">
        <v>0.73150000000000004</v>
      </c>
      <c r="M1575" s="293">
        <f t="shared" si="2174"/>
        <v>1.899</v>
      </c>
      <c r="N1575" s="293">
        <f t="shared" si="2175"/>
        <v>0.81899999999999995</v>
      </c>
      <c r="O1575" s="293">
        <f t="shared" si="2176"/>
        <v>0.35599999999999998</v>
      </c>
      <c r="P1575" s="293">
        <f t="shared" si="2177"/>
        <v>0.73150000000000004</v>
      </c>
      <c r="R1575" s="265">
        <f t="shared" si="2178"/>
        <v>0.95137499999999997</v>
      </c>
      <c r="S1575" s="266">
        <f t="shared" si="2179"/>
        <v>0</v>
      </c>
      <c r="T1575" s="266">
        <f t="shared" si="2180"/>
        <v>0</v>
      </c>
    </row>
    <row r="1576" spans="1:25" ht="17.45" customHeight="1" x14ac:dyDescent="0.25">
      <c r="A1576" s="257">
        <f t="shared" si="2087"/>
        <v>4</v>
      </c>
      <c r="B1576" s="257">
        <f t="shared" si="2088"/>
        <v>2022</v>
      </c>
      <c r="C1576" s="404">
        <f t="shared" si="2112"/>
        <v>44672</v>
      </c>
      <c r="D1576" s="260">
        <v>1.952</v>
      </c>
      <c r="E1576" s="261"/>
      <c r="F1576" s="263">
        <v>1.121</v>
      </c>
      <c r="G1576" s="262"/>
      <c r="H1576" s="285"/>
      <c r="I1576" s="260">
        <v>0.64559999999999995</v>
      </c>
      <c r="J1576" s="261"/>
      <c r="K1576" s="263">
        <v>0.79220000000000002</v>
      </c>
      <c r="L1576" s="261"/>
      <c r="M1576" s="293">
        <f t="shared" ref="M1576:M1581" si="2181">IFERROR(AVERAGE(D1576:E1576),"")</f>
        <v>1.952</v>
      </c>
      <c r="N1576" s="293">
        <f t="shared" ref="N1576:N1581" si="2182">IFERROR(AVERAGE(F1576:H1576),"")</f>
        <v>1.121</v>
      </c>
      <c r="O1576" s="293">
        <f t="shared" ref="O1576:O1581" si="2183">IFERROR(AVERAGE(I1576:J1576),"")</f>
        <v>0.64559999999999995</v>
      </c>
      <c r="P1576" s="293">
        <f t="shared" ref="P1576:P1581" si="2184">IFERROR(AVERAGE(K1576:L1576),"")</f>
        <v>0.79220000000000002</v>
      </c>
      <c r="R1576" s="265">
        <f t="shared" ref="R1576:R1581" si="2185">AVERAGE(M1576:P1576)</f>
        <v>1.1276999999999999</v>
      </c>
      <c r="S1576" s="266">
        <f t="shared" ref="S1576:S1581" si="2186">IF(R1576&gt;=1,1,0)</f>
        <v>1</v>
      </c>
      <c r="T1576" s="266">
        <f t="shared" ref="T1576:T1581" si="2187">IF(S1576=0,0,S1576+T1575)</f>
        <v>1</v>
      </c>
    </row>
    <row r="1577" spans="1:25" ht="17.45" customHeight="1" x14ac:dyDescent="0.25">
      <c r="A1577" s="257">
        <f t="shared" si="2087"/>
        <v>4</v>
      </c>
      <c r="B1577" s="257">
        <f t="shared" si="2088"/>
        <v>2022</v>
      </c>
      <c r="C1577" s="8">
        <f t="shared" si="2112"/>
        <v>44673</v>
      </c>
      <c r="D1577" s="260"/>
      <c r="E1577" s="261">
        <v>1.891</v>
      </c>
      <c r="F1577" s="263"/>
      <c r="G1577" s="262">
        <v>1.167</v>
      </c>
      <c r="H1577" s="285"/>
      <c r="I1577" s="260"/>
      <c r="J1577" s="261">
        <v>0.4153</v>
      </c>
      <c r="K1577" s="263"/>
      <c r="L1577" s="261">
        <v>0.93030000000000002</v>
      </c>
      <c r="M1577" s="293">
        <f t="shared" si="2181"/>
        <v>1.891</v>
      </c>
      <c r="N1577" s="293">
        <f t="shared" si="2182"/>
        <v>1.167</v>
      </c>
      <c r="O1577" s="293">
        <f t="shared" si="2183"/>
        <v>0.4153</v>
      </c>
      <c r="P1577" s="293">
        <f t="shared" si="2184"/>
        <v>0.93030000000000002</v>
      </c>
      <c r="R1577" s="265">
        <f t="shared" si="2185"/>
        <v>1.1009</v>
      </c>
      <c r="S1577" s="266">
        <f t="shared" si="2186"/>
        <v>1</v>
      </c>
      <c r="T1577" s="266">
        <f t="shared" si="2187"/>
        <v>2</v>
      </c>
    </row>
    <row r="1578" spans="1:25" ht="17.45" customHeight="1" x14ac:dyDescent="0.25">
      <c r="A1578" s="257">
        <f t="shared" si="2087"/>
        <v>4</v>
      </c>
      <c r="B1578" s="257">
        <f t="shared" si="2088"/>
        <v>2022</v>
      </c>
      <c r="C1578" s="435">
        <f t="shared" si="2112"/>
        <v>44674</v>
      </c>
      <c r="D1578" s="434">
        <v>0.89180000000000004</v>
      </c>
      <c r="E1578" s="436"/>
      <c r="F1578" s="437"/>
      <c r="G1578" s="438"/>
      <c r="H1578" s="439">
        <v>0.81630000000000003</v>
      </c>
      <c r="I1578" s="434">
        <v>0.57569999999999999</v>
      </c>
      <c r="J1578" s="436"/>
      <c r="K1578" s="437">
        <v>0.58350000000000002</v>
      </c>
      <c r="L1578" s="436"/>
      <c r="M1578" s="440">
        <f t="shared" si="2181"/>
        <v>0.89180000000000004</v>
      </c>
      <c r="N1578" s="440">
        <f t="shared" si="2182"/>
        <v>0.81630000000000003</v>
      </c>
      <c r="O1578" s="440">
        <f t="shared" si="2183"/>
        <v>0.57569999999999999</v>
      </c>
      <c r="P1578" s="440">
        <f t="shared" si="2184"/>
        <v>0.58350000000000002</v>
      </c>
      <c r="Q1578" s="442">
        <f t="shared" ref="Q1578:Q1579" si="2188">AVERAGE(M1578:P1578)</f>
        <v>0.71682499999999993</v>
      </c>
      <c r="R1578" s="442"/>
      <c r="S1578" s="443">
        <f>IF(Q1578&gt;=1,1,0)</f>
        <v>0</v>
      </c>
      <c r="T1578" s="443">
        <f t="shared" si="2187"/>
        <v>0</v>
      </c>
    </row>
    <row r="1579" spans="1:25" ht="17.45" customHeight="1" x14ac:dyDescent="0.25">
      <c r="A1579" s="257">
        <f t="shared" si="2087"/>
        <v>4</v>
      </c>
      <c r="B1579" s="257">
        <f t="shared" si="2088"/>
        <v>2022</v>
      </c>
      <c r="C1579" s="435">
        <f t="shared" si="2112"/>
        <v>44675</v>
      </c>
      <c r="D1579" s="434"/>
      <c r="E1579" s="436">
        <v>0.71889999999999998</v>
      </c>
      <c r="F1579" s="437"/>
      <c r="G1579" s="438">
        <v>0.64390000000000003</v>
      </c>
      <c r="H1579" s="439"/>
      <c r="I1579" s="434"/>
      <c r="J1579" s="436">
        <v>0.53669999999999995</v>
      </c>
      <c r="K1579" s="437"/>
      <c r="L1579" s="436">
        <v>0.65290000000000004</v>
      </c>
      <c r="M1579" s="440">
        <f t="shared" si="2181"/>
        <v>0.71889999999999998</v>
      </c>
      <c r="N1579" s="440">
        <f t="shared" si="2182"/>
        <v>0.64390000000000003</v>
      </c>
      <c r="O1579" s="440">
        <f t="shared" si="2183"/>
        <v>0.53669999999999995</v>
      </c>
      <c r="P1579" s="440">
        <f t="shared" si="2184"/>
        <v>0.65290000000000004</v>
      </c>
      <c r="Q1579" s="442">
        <f t="shared" si="2188"/>
        <v>0.6381</v>
      </c>
      <c r="R1579" s="442"/>
      <c r="S1579" s="443">
        <f>IF(Q1579&gt;=1,1,0)</f>
        <v>0</v>
      </c>
      <c r="T1579" s="443">
        <f t="shared" si="2187"/>
        <v>0</v>
      </c>
    </row>
    <row r="1580" spans="1:25" ht="17.45" customHeight="1" x14ac:dyDescent="0.25">
      <c r="A1580" s="257">
        <f t="shared" si="2087"/>
        <v>4</v>
      </c>
      <c r="B1580" s="257">
        <f t="shared" si="2088"/>
        <v>2022</v>
      </c>
      <c r="C1580" s="404">
        <f t="shared" si="2112"/>
        <v>44676</v>
      </c>
      <c r="D1580" s="275">
        <v>1.4319999999999999</v>
      </c>
      <c r="E1580" s="276"/>
      <c r="F1580" s="278">
        <v>1.07</v>
      </c>
      <c r="G1580" s="277"/>
      <c r="H1580" s="286">
        <v>1.046</v>
      </c>
      <c r="I1580" s="275">
        <v>0.79900000000000004</v>
      </c>
      <c r="J1580" s="276"/>
      <c r="K1580" s="278">
        <v>1.0669999999999999</v>
      </c>
      <c r="L1580" s="276"/>
      <c r="M1580" s="293">
        <f t="shared" si="2181"/>
        <v>1.4319999999999999</v>
      </c>
      <c r="N1580" s="293">
        <f t="shared" si="2182"/>
        <v>1.0580000000000001</v>
      </c>
      <c r="O1580" s="293">
        <f t="shared" si="2183"/>
        <v>0.79900000000000004</v>
      </c>
      <c r="P1580" s="293">
        <f t="shared" si="2184"/>
        <v>1.0669999999999999</v>
      </c>
      <c r="R1580" s="265">
        <f t="shared" si="2185"/>
        <v>1.089</v>
      </c>
      <c r="S1580" s="266">
        <f t="shared" si="2186"/>
        <v>1</v>
      </c>
      <c r="T1580" s="266">
        <f t="shared" si="2187"/>
        <v>1</v>
      </c>
    </row>
    <row r="1581" spans="1:25" ht="17.45" customHeight="1" x14ac:dyDescent="0.25">
      <c r="A1581" s="257">
        <f t="shared" si="2087"/>
        <v>4</v>
      </c>
      <c r="B1581" s="257">
        <f t="shared" si="2088"/>
        <v>2022</v>
      </c>
      <c r="C1581" s="404">
        <f t="shared" si="2112"/>
        <v>44677</v>
      </c>
      <c r="D1581" s="260"/>
      <c r="E1581" s="134">
        <v>3.0049999999999999</v>
      </c>
      <c r="F1581" s="263"/>
      <c r="G1581" s="262">
        <v>1.667</v>
      </c>
      <c r="H1581" s="285"/>
      <c r="I1581" s="260"/>
      <c r="J1581" s="261">
        <v>1.2729999999999999</v>
      </c>
      <c r="K1581" s="263"/>
      <c r="L1581" s="261">
        <v>1.24</v>
      </c>
      <c r="M1581" s="293">
        <f t="shared" si="2181"/>
        <v>3.0049999999999999</v>
      </c>
      <c r="N1581" s="293">
        <f t="shared" si="2182"/>
        <v>1.667</v>
      </c>
      <c r="O1581" s="293">
        <f t="shared" si="2183"/>
        <v>1.2729999999999999</v>
      </c>
      <c r="P1581" s="293">
        <f t="shared" si="2184"/>
        <v>1.24</v>
      </c>
      <c r="R1581" s="265">
        <f t="shared" si="2185"/>
        <v>1.7962499999999999</v>
      </c>
      <c r="S1581" s="266">
        <f t="shared" si="2186"/>
        <v>1</v>
      </c>
      <c r="T1581" s="266">
        <f t="shared" si="2187"/>
        <v>2</v>
      </c>
    </row>
    <row r="1582" spans="1:25" ht="17.45" customHeight="1" x14ac:dyDescent="0.25">
      <c r="A1582" s="257">
        <f t="shared" si="2087"/>
        <v>4</v>
      </c>
      <c r="B1582" s="257">
        <f t="shared" si="2088"/>
        <v>2022</v>
      </c>
      <c r="C1582" s="404">
        <f t="shared" si="2112"/>
        <v>44678</v>
      </c>
      <c r="D1582" s="260">
        <v>4.0069999999999997</v>
      </c>
      <c r="E1582" s="261"/>
      <c r="F1582" s="263">
        <v>1.216</v>
      </c>
      <c r="G1582" s="262"/>
      <c r="H1582" s="285"/>
      <c r="I1582" s="260">
        <v>1.034</v>
      </c>
      <c r="J1582" s="261"/>
      <c r="K1582" s="263">
        <v>1.2869999999999999</v>
      </c>
      <c r="L1582" s="261"/>
      <c r="M1582" s="293">
        <f t="shared" ref="M1582" si="2189">IFERROR(AVERAGE(D1582:E1582),"")</f>
        <v>4.0069999999999997</v>
      </c>
      <c r="N1582" s="293">
        <f t="shared" ref="N1582" si="2190">IFERROR(AVERAGE(F1582:H1582),"")</f>
        <v>1.216</v>
      </c>
      <c r="O1582" s="293">
        <f t="shared" ref="O1582" si="2191">IFERROR(AVERAGE(I1582:J1582),"")</f>
        <v>1.034</v>
      </c>
      <c r="P1582" s="293">
        <f t="shared" ref="P1582" si="2192">IFERROR(AVERAGE(K1582:L1582),"")</f>
        <v>1.2869999999999999</v>
      </c>
      <c r="R1582" s="265">
        <f t="shared" ref="R1582" si="2193">AVERAGE(M1582:P1582)</f>
        <v>1.8859999999999999</v>
      </c>
      <c r="S1582" s="266">
        <f t="shared" ref="S1582" si="2194">IF(R1582&gt;=1,1,0)</f>
        <v>1</v>
      </c>
      <c r="T1582" s="266">
        <f t="shared" ref="T1582" si="2195">IF(S1582=0,0,S1582+T1581)</f>
        <v>3</v>
      </c>
      <c r="V1582" s="296"/>
    </row>
    <row r="1583" spans="1:25" ht="17.45" customHeight="1" thickBot="1" x14ac:dyDescent="0.3">
      <c r="A1583" s="257">
        <f t="shared" si="2087"/>
        <v>4</v>
      </c>
      <c r="B1583" s="257">
        <f t="shared" si="2088"/>
        <v>2022</v>
      </c>
      <c r="C1583" s="404">
        <f t="shared" si="2112"/>
        <v>44679</v>
      </c>
      <c r="D1583" s="260"/>
      <c r="E1583" s="261">
        <v>1.196</v>
      </c>
      <c r="F1583" s="263"/>
      <c r="G1583" s="262">
        <v>0.90029999999999999</v>
      </c>
      <c r="H1583" s="285"/>
      <c r="I1583" s="260"/>
      <c r="J1583" s="261">
        <v>0.78120000000000001</v>
      </c>
      <c r="K1583" s="263"/>
      <c r="L1583" s="261">
        <v>0.94840000000000002</v>
      </c>
      <c r="M1583" s="293">
        <f t="shared" ref="M1583:M1588" si="2196">IFERROR(AVERAGE(D1583:E1583),"")</f>
        <v>1.196</v>
      </c>
      <c r="N1583" s="293">
        <f t="shared" ref="N1583:N1588" si="2197">IFERROR(AVERAGE(F1583:H1583),"")</f>
        <v>0.90029999999999999</v>
      </c>
      <c r="O1583" s="293">
        <f t="shared" ref="O1583:O1588" si="2198">IFERROR(AVERAGE(I1583:J1583),"")</f>
        <v>0.78120000000000001</v>
      </c>
      <c r="P1583" s="293">
        <f t="shared" ref="P1583:P1588" si="2199">IFERROR(AVERAGE(K1583:L1583),"")</f>
        <v>0.94840000000000002</v>
      </c>
      <c r="R1583" s="265">
        <f t="shared" ref="R1583:R1588" si="2200">AVERAGE(M1583:P1583)</f>
        <v>0.95647499999999996</v>
      </c>
      <c r="S1583" s="266">
        <f t="shared" ref="S1583:S1588" si="2201">IF(R1583&gt;=1,1,0)</f>
        <v>0</v>
      </c>
      <c r="T1583" s="266">
        <f t="shared" ref="T1583:T1588" si="2202">IF(S1583=0,0,S1583+T1582)</f>
        <v>0</v>
      </c>
    </row>
    <row r="1584" spans="1:25" ht="17.45" customHeight="1" thickBot="1" x14ac:dyDescent="0.3">
      <c r="A1584" s="257">
        <f t="shared" si="2087"/>
        <v>4</v>
      </c>
      <c r="B1584" s="257">
        <f t="shared" si="2088"/>
        <v>2022</v>
      </c>
      <c r="C1584" s="404">
        <f t="shared" si="2112"/>
        <v>44680</v>
      </c>
      <c r="D1584" s="332">
        <v>2.395</v>
      </c>
      <c r="E1584" s="261"/>
      <c r="F1584" s="263"/>
      <c r="G1584" s="262"/>
      <c r="H1584" s="285">
        <v>1.3120000000000001</v>
      </c>
      <c r="I1584" s="260">
        <v>1.1910000000000001</v>
      </c>
      <c r="J1584" s="261"/>
      <c r="K1584" s="263">
        <v>1.329</v>
      </c>
      <c r="L1584" s="261"/>
      <c r="M1584" s="293">
        <f t="shared" si="2196"/>
        <v>2.395</v>
      </c>
      <c r="N1584" s="293">
        <f t="shared" si="2197"/>
        <v>1.3120000000000001</v>
      </c>
      <c r="O1584" s="293">
        <f t="shared" si="2198"/>
        <v>1.1910000000000001</v>
      </c>
      <c r="P1584" s="293">
        <f t="shared" si="2199"/>
        <v>1.329</v>
      </c>
      <c r="R1584" s="265">
        <f t="shared" si="2200"/>
        <v>1.5567499999999999</v>
      </c>
      <c r="S1584" s="266">
        <f t="shared" si="2201"/>
        <v>1</v>
      </c>
      <c r="T1584" s="266">
        <f t="shared" si="2202"/>
        <v>1</v>
      </c>
      <c r="U1584" s="523" t="s">
        <v>66</v>
      </c>
      <c r="V1584" s="515">
        <v>2022</v>
      </c>
      <c r="W1584" s="516"/>
      <c r="X1584" s="516"/>
      <c r="Y1584" s="516"/>
    </row>
    <row r="1585" spans="1:25" ht="17.45" customHeight="1" thickBot="1" x14ac:dyDescent="0.3">
      <c r="A1585" s="257">
        <f t="shared" si="2087"/>
        <v>4</v>
      </c>
      <c r="B1585" s="257">
        <f t="shared" si="2088"/>
        <v>2022</v>
      </c>
      <c r="C1585" s="459">
        <f t="shared" si="2112"/>
        <v>44681</v>
      </c>
      <c r="D1585" s="460"/>
      <c r="E1585" s="461">
        <v>1.2</v>
      </c>
      <c r="F1585" s="462"/>
      <c r="G1585" s="463">
        <v>1.0469999999999999</v>
      </c>
      <c r="H1585" s="464"/>
      <c r="I1585" s="460"/>
      <c r="J1585" s="461">
        <v>0.90469999999999995</v>
      </c>
      <c r="K1585" s="462"/>
      <c r="L1585" s="461">
        <v>1.0389999999999999</v>
      </c>
      <c r="M1585" s="440">
        <f t="shared" si="2196"/>
        <v>1.2</v>
      </c>
      <c r="N1585" s="440">
        <f t="shared" si="2197"/>
        <v>1.0469999999999999</v>
      </c>
      <c r="O1585" s="440">
        <f t="shared" si="2198"/>
        <v>0.90469999999999995</v>
      </c>
      <c r="P1585" s="440">
        <f t="shared" si="2199"/>
        <v>1.0389999999999999</v>
      </c>
      <c r="Q1585" s="442">
        <f t="shared" ref="Q1585:Q1586" si="2203">AVERAGE(M1585:P1585)</f>
        <v>1.0476749999999999</v>
      </c>
      <c r="R1585" s="442"/>
      <c r="S1585" s="443">
        <f>IF(Q1585&gt;=1,1,0)</f>
        <v>1</v>
      </c>
      <c r="T1585" s="443">
        <f t="shared" si="2202"/>
        <v>2</v>
      </c>
      <c r="U1585" s="517" t="s">
        <v>35</v>
      </c>
      <c r="V1585" s="517" t="s">
        <v>1</v>
      </c>
      <c r="W1585" s="517" t="s">
        <v>2</v>
      </c>
      <c r="X1585" s="517" t="s">
        <v>9</v>
      </c>
      <c r="Y1585" s="517" t="s">
        <v>12</v>
      </c>
    </row>
    <row r="1586" spans="1:25" ht="17.45" customHeight="1" x14ac:dyDescent="0.25">
      <c r="A1586" s="257">
        <f t="shared" si="2087"/>
        <v>5</v>
      </c>
      <c r="B1586" s="257">
        <f t="shared" si="2088"/>
        <v>2022</v>
      </c>
      <c r="C1586" s="160">
        <f t="shared" si="2112"/>
        <v>44682</v>
      </c>
      <c r="D1586" s="434">
        <v>0.75649999999999995</v>
      </c>
      <c r="E1586" s="436"/>
      <c r="F1586" s="437">
        <v>0.6129</v>
      </c>
      <c r="G1586" s="438"/>
      <c r="H1586" s="439">
        <v>0.65</v>
      </c>
      <c r="I1586" s="434">
        <v>0.7591</v>
      </c>
      <c r="J1586" s="436"/>
      <c r="K1586" s="437">
        <v>0.65690000000000004</v>
      </c>
      <c r="L1586" s="436"/>
      <c r="M1586" s="440">
        <f t="shared" si="2196"/>
        <v>0.75649999999999995</v>
      </c>
      <c r="N1586" s="440">
        <f t="shared" si="2197"/>
        <v>0.63145000000000007</v>
      </c>
      <c r="O1586" s="440">
        <f t="shared" si="2198"/>
        <v>0.7591</v>
      </c>
      <c r="P1586" s="440">
        <f t="shared" si="2199"/>
        <v>0.65690000000000004</v>
      </c>
      <c r="Q1586" s="442">
        <f t="shared" si="2203"/>
        <v>0.7009875000000001</v>
      </c>
      <c r="R1586" s="442"/>
      <c r="S1586" s="443">
        <f>IF(Q1586&gt;=1,1,0)</f>
        <v>0</v>
      </c>
      <c r="T1586" s="443">
        <f t="shared" si="2202"/>
        <v>0</v>
      </c>
      <c r="U1586" s="518" t="s">
        <v>58</v>
      </c>
      <c r="V1586" s="519">
        <f>AVERAGE(D1556:E1585)</f>
        <v>1.7168600000000001</v>
      </c>
      <c r="W1586" s="519">
        <f>AVERAGE(F1556:H1585)</f>
        <v>0.98777428571428549</v>
      </c>
      <c r="X1586" s="519">
        <f>AVERAGE(I1556:J1585)</f>
        <v>0.74463333333333315</v>
      </c>
      <c r="Y1586" s="519">
        <f>AVERAGE(K1556:L1585)</f>
        <v>0.94896333333333349</v>
      </c>
    </row>
    <row r="1587" spans="1:25" ht="17.45" customHeight="1" x14ac:dyDescent="0.25">
      <c r="A1587" s="257">
        <f t="shared" si="2087"/>
        <v>5</v>
      </c>
      <c r="B1587" s="257">
        <f t="shared" si="2088"/>
        <v>2022</v>
      </c>
      <c r="C1587" s="8">
        <f t="shared" si="2112"/>
        <v>44683</v>
      </c>
      <c r="D1587" s="260"/>
      <c r="E1587" s="134">
        <v>3.2480000000000002</v>
      </c>
      <c r="F1587" s="263"/>
      <c r="G1587" s="262">
        <v>0.78139999999999998</v>
      </c>
      <c r="H1587" s="285"/>
      <c r="I1587" s="260"/>
      <c r="J1587" s="261">
        <v>0.79100000000000004</v>
      </c>
      <c r="K1587" s="263"/>
      <c r="L1587" s="261">
        <v>0.80640000000000001</v>
      </c>
      <c r="M1587" s="293">
        <f t="shared" si="2196"/>
        <v>3.2480000000000002</v>
      </c>
      <c r="N1587" s="293">
        <f t="shared" si="2197"/>
        <v>0.78139999999999998</v>
      </c>
      <c r="O1587" s="293">
        <f t="shared" si="2198"/>
        <v>0.79100000000000004</v>
      </c>
      <c r="P1587" s="293">
        <f t="shared" si="2199"/>
        <v>0.80640000000000001</v>
      </c>
      <c r="R1587" s="265">
        <f t="shared" si="2200"/>
        <v>1.4067000000000001</v>
      </c>
      <c r="S1587" s="266">
        <f t="shared" si="2201"/>
        <v>1</v>
      </c>
      <c r="T1587" s="266">
        <f t="shared" si="2202"/>
        <v>1</v>
      </c>
      <c r="U1587" s="518" t="s">
        <v>59</v>
      </c>
      <c r="V1587" s="519">
        <f>MAX(D1556:E1585)</f>
        <v>6.7779999999999996</v>
      </c>
      <c r="W1587" s="519">
        <f>MAX(F1556:H1585)</f>
        <v>2.2269999999999999</v>
      </c>
      <c r="X1587" s="519">
        <f>MAX(I1556:J1585)</f>
        <v>1.5449999999999999</v>
      </c>
      <c r="Y1587" s="519">
        <f>MAX(K1556:L1585)</f>
        <v>2.3940000000000001</v>
      </c>
    </row>
    <row r="1588" spans="1:25" ht="17.45" customHeight="1" thickBot="1" x14ac:dyDescent="0.3">
      <c r="A1588" s="257">
        <f t="shared" si="2087"/>
        <v>5</v>
      </c>
      <c r="B1588" s="257">
        <f t="shared" si="2088"/>
        <v>2022</v>
      </c>
      <c r="C1588" s="8">
        <f t="shared" si="2112"/>
        <v>44684</v>
      </c>
      <c r="D1588" s="260">
        <v>1.1910000000000001</v>
      </c>
      <c r="E1588" s="261"/>
      <c r="F1588" s="263">
        <v>0.69159999999999999</v>
      </c>
      <c r="G1588" s="262"/>
      <c r="H1588" s="285"/>
      <c r="I1588" s="260">
        <v>0.66300000000000003</v>
      </c>
      <c r="J1588" s="261"/>
      <c r="K1588" s="263">
        <v>0.69720000000000004</v>
      </c>
      <c r="L1588" s="261"/>
      <c r="M1588" s="293">
        <f t="shared" si="2196"/>
        <v>1.1910000000000001</v>
      </c>
      <c r="N1588" s="293">
        <f t="shared" si="2197"/>
        <v>0.69159999999999999</v>
      </c>
      <c r="O1588" s="293">
        <f t="shared" si="2198"/>
        <v>0.66300000000000003</v>
      </c>
      <c r="P1588" s="293">
        <f t="shared" si="2199"/>
        <v>0.69720000000000004</v>
      </c>
      <c r="R1588" s="265">
        <f t="shared" si="2200"/>
        <v>0.81070000000000009</v>
      </c>
      <c r="S1588" s="266">
        <f t="shared" si="2201"/>
        <v>0</v>
      </c>
      <c r="T1588" s="266">
        <f t="shared" si="2202"/>
        <v>0</v>
      </c>
      <c r="U1588" s="520" t="s">
        <v>126</v>
      </c>
      <c r="V1588" s="521">
        <f>COUNTIF(D1556:E1585,"&gt;=2.5")</f>
        <v>4</v>
      </c>
      <c r="W1588" s="521">
        <f>COUNTIF(F1556:H1585,"&gt;=2.5")</f>
        <v>0</v>
      </c>
      <c r="X1588" s="521">
        <f>COUNTIF(I1556:J1585,"&gt;=2.5")</f>
        <v>0</v>
      </c>
      <c r="Y1588" s="521">
        <f>COUNTIF(K1556:L1585,"&gt;=2.5")</f>
        <v>0</v>
      </c>
    </row>
    <row r="1589" spans="1:25" ht="17.45" customHeight="1" thickBot="1" x14ac:dyDescent="0.3">
      <c r="A1589" s="257">
        <f t="shared" si="2087"/>
        <v>5</v>
      </c>
      <c r="B1589" s="257">
        <f t="shared" si="2088"/>
        <v>2022</v>
      </c>
      <c r="C1589" s="8">
        <f t="shared" si="2112"/>
        <v>44685</v>
      </c>
      <c r="D1589" s="260"/>
      <c r="E1589" s="261">
        <v>1.2789999999999999</v>
      </c>
      <c r="F1589" s="263"/>
      <c r="G1589" s="262">
        <v>1.278</v>
      </c>
      <c r="H1589" s="285"/>
      <c r="I1589" s="260"/>
      <c r="J1589" s="261">
        <v>1.1619999999999999</v>
      </c>
      <c r="K1589" s="263"/>
      <c r="L1589" s="261">
        <v>1.0820000000000001</v>
      </c>
      <c r="M1589" s="293">
        <f t="shared" ref="M1589" si="2204">IFERROR(AVERAGE(D1589:E1589),"")</f>
        <v>1.2789999999999999</v>
      </c>
      <c r="N1589" s="293">
        <f t="shared" ref="N1589" si="2205">IFERROR(AVERAGE(F1589:H1589),"")</f>
        <v>1.278</v>
      </c>
      <c r="O1589" s="293">
        <f t="shared" ref="O1589" si="2206">IFERROR(AVERAGE(I1589:J1589),"")</f>
        <v>1.1619999999999999</v>
      </c>
      <c r="P1589" s="293">
        <f t="shared" ref="P1589" si="2207">IFERROR(AVERAGE(K1589:L1589),"")</f>
        <v>1.0820000000000001</v>
      </c>
      <c r="R1589" s="265">
        <f t="shared" ref="R1589" si="2208">AVERAGE(M1589:P1589)</f>
        <v>1.20025</v>
      </c>
      <c r="S1589" s="266">
        <f t="shared" ref="S1589" si="2209">IF(R1589&gt;=1,1,0)</f>
        <v>1</v>
      </c>
      <c r="T1589" s="266">
        <f t="shared" ref="T1589" si="2210">IF(S1589=0,0,S1589+T1588)</f>
        <v>1</v>
      </c>
      <c r="Y1589" s="522">
        <f>AVERAGE(V1586:Y1586)</f>
        <v>1.0995577380952382</v>
      </c>
    </row>
    <row r="1590" spans="1:25" ht="17.45" customHeight="1" x14ac:dyDescent="0.25">
      <c r="A1590" s="257">
        <f t="shared" si="2087"/>
        <v>5</v>
      </c>
      <c r="B1590" s="257">
        <f t="shared" si="2088"/>
        <v>2022</v>
      </c>
      <c r="C1590" s="8">
        <f t="shared" si="2112"/>
        <v>44686</v>
      </c>
      <c r="D1590" s="260">
        <v>1.2869999999999999</v>
      </c>
      <c r="E1590" s="261"/>
      <c r="F1590" s="263"/>
      <c r="G1590" s="262"/>
      <c r="H1590" s="285">
        <v>1.167</v>
      </c>
      <c r="I1590" s="260">
        <v>0.96560000000000001</v>
      </c>
      <c r="J1590" s="261"/>
      <c r="K1590" s="263">
        <v>0.96660000000000001</v>
      </c>
      <c r="L1590" s="261"/>
      <c r="M1590" s="293">
        <f t="shared" ref="M1590:M1592" si="2211">IFERROR(AVERAGE(D1590:E1590),"")</f>
        <v>1.2869999999999999</v>
      </c>
      <c r="N1590" s="293">
        <f t="shared" ref="N1590:N1592" si="2212">IFERROR(AVERAGE(F1590:H1590),"")</f>
        <v>1.167</v>
      </c>
      <c r="O1590" s="293">
        <f t="shared" ref="O1590:O1592" si="2213">IFERROR(AVERAGE(I1590:J1590),"")</f>
        <v>0.96560000000000001</v>
      </c>
      <c r="P1590" s="293">
        <f t="shared" ref="P1590:P1592" si="2214">IFERROR(AVERAGE(K1590:L1590),"")</f>
        <v>0.96660000000000001</v>
      </c>
      <c r="R1590" s="265">
        <f t="shared" ref="R1590:R1591" si="2215">AVERAGE(M1590:P1590)</f>
        <v>1.0965499999999999</v>
      </c>
      <c r="S1590" s="266">
        <f t="shared" ref="S1590:S1591" si="2216">IF(R1590&gt;=1,1,0)</f>
        <v>1</v>
      </c>
      <c r="T1590" s="266">
        <f t="shared" ref="T1590:T1593" si="2217">IF(S1590=0,0,S1590+T1589)</f>
        <v>2</v>
      </c>
    </row>
    <row r="1591" spans="1:25" ht="17.45" customHeight="1" x14ac:dyDescent="0.25">
      <c r="A1591" s="257">
        <f t="shared" si="2087"/>
        <v>5</v>
      </c>
      <c r="B1591" s="257">
        <f t="shared" si="2088"/>
        <v>2022</v>
      </c>
      <c r="C1591" s="8">
        <f t="shared" si="2112"/>
        <v>44687</v>
      </c>
      <c r="D1591" s="260"/>
      <c r="E1591" s="261">
        <v>1.347</v>
      </c>
      <c r="F1591" s="263"/>
      <c r="G1591" s="262">
        <v>0.98329999999999995</v>
      </c>
      <c r="H1591" s="285"/>
      <c r="I1591" s="260"/>
      <c r="J1591" s="261">
        <v>0.95240000000000002</v>
      </c>
      <c r="K1591" s="263"/>
      <c r="L1591" s="261">
        <v>1.2609999999999999</v>
      </c>
      <c r="M1591" s="293">
        <f t="shared" si="2211"/>
        <v>1.347</v>
      </c>
      <c r="N1591" s="293">
        <f t="shared" si="2212"/>
        <v>0.98329999999999995</v>
      </c>
      <c r="O1591" s="293">
        <f t="shared" si="2213"/>
        <v>0.95240000000000002</v>
      </c>
      <c r="P1591" s="293">
        <f t="shared" si="2214"/>
        <v>1.2609999999999999</v>
      </c>
      <c r="R1591" s="265">
        <f t="shared" si="2215"/>
        <v>1.1359249999999999</v>
      </c>
      <c r="S1591" s="266">
        <f t="shared" si="2216"/>
        <v>1</v>
      </c>
      <c r="T1591" s="266">
        <f t="shared" si="2217"/>
        <v>3</v>
      </c>
    </row>
    <row r="1592" spans="1:25" ht="17.45" customHeight="1" x14ac:dyDescent="0.25">
      <c r="A1592" s="257">
        <f t="shared" ref="A1592:A1655" si="2218">IF(ISNUMBER(C1592),MONTH(C1592),"")</f>
        <v>5</v>
      </c>
      <c r="B1592" s="257">
        <f t="shared" ref="B1592:B1655" si="2219">IF(ISNUMBER(C1592),YEAR(C1592),"")</f>
        <v>2022</v>
      </c>
      <c r="C1592" s="48">
        <f t="shared" si="2112"/>
        <v>44688</v>
      </c>
      <c r="D1592" s="434">
        <v>1.2989999999999999</v>
      </c>
      <c r="E1592" s="436"/>
      <c r="F1592" s="437">
        <v>0.73799999999999999</v>
      </c>
      <c r="G1592" s="438"/>
      <c r="H1592" s="439">
        <v>0.68</v>
      </c>
      <c r="I1592" s="434">
        <v>0.63580000000000003</v>
      </c>
      <c r="J1592" s="436"/>
      <c r="K1592" s="437">
        <v>0.82989999999999997</v>
      </c>
      <c r="L1592" s="436"/>
      <c r="M1592" s="440">
        <f t="shared" si="2211"/>
        <v>1.2989999999999999</v>
      </c>
      <c r="N1592" s="440">
        <f t="shared" si="2212"/>
        <v>0.70900000000000007</v>
      </c>
      <c r="O1592" s="440">
        <f t="shared" si="2213"/>
        <v>0.63580000000000003</v>
      </c>
      <c r="P1592" s="440">
        <f t="shared" si="2214"/>
        <v>0.82989999999999997</v>
      </c>
      <c r="Q1592" s="442">
        <f t="shared" ref="Q1592:Q1593" si="2220">AVERAGE(M1592:P1592)</f>
        <v>0.868425</v>
      </c>
      <c r="R1592" s="442"/>
      <c r="S1592" s="443">
        <f>IF(Q1592&gt;=1,1,0)</f>
        <v>0</v>
      </c>
      <c r="T1592" s="443">
        <f t="shared" si="2217"/>
        <v>0</v>
      </c>
    </row>
    <row r="1593" spans="1:25" ht="17.45" customHeight="1" x14ac:dyDescent="0.25">
      <c r="A1593" s="257">
        <f t="shared" si="2218"/>
        <v>5</v>
      </c>
      <c r="B1593" s="257">
        <f t="shared" si="2219"/>
        <v>2022</v>
      </c>
      <c r="C1593" s="435">
        <f t="shared" si="2112"/>
        <v>44689</v>
      </c>
      <c r="D1593" s="434"/>
      <c r="E1593" s="436">
        <v>0.60870000000000002</v>
      </c>
      <c r="F1593" s="437"/>
      <c r="G1593" s="438">
        <v>0.58779999999999999</v>
      </c>
      <c r="H1593" s="439"/>
      <c r="I1593" s="434"/>
      <c r="J1593" s="436">
        <v>0.2787</v>
      </c>
      <c r="K1593" s="437"/>
      <c r="L1593" s="436">
        <v>0.71699999999999997</v>
      </c>
      <c r="M1593" s="440">
        <f t="shared" ref="M1593:M1594" si="2221">IFERROR(AVERAGE(D1593:E1593),"")</f>
        <v>0.60870000000000002</v>
      </c>
      <c r="N1593" s="440">
        <f t="shared" ref="N1593:N1594" si="2222">IFERROR(AVERAGE(F1593:H1593),"")</f>
        <v>0.58779999999999999</v>
      </c>
      <c r="O1593" s="440">
        <f t="shared" ref="O1593:O1594" si="2223">IFERROR(AVERAGE(I1593:J1593),"")</f>
        <v>0.2787</v>
      </c>
      <c r="P1593" s="440">
        <f t="shared" ref="P1593:P1594" si="2224">IFERROR(AVERAGE(K1593:L1593),"")</f>
        <v>0.71699999999999997</v>
      </c>
      <c r="Q1593" s="442">
        <f t="shared" si="2220"/>
        <v>0.54804999999999993</v>
      </c>
      <c r="R1593" s="442"/>
      <c r="S1593" s="443">
        <f>IF(Q1593&gt;=1,1,0)</f>
        <v>0</v>
      </c>
      <c r="T1593" s="443">
        <f t="shared" si="2217"/>
        <v>0</v>
      </c>
    </row>
    <row r="1594" spans="1:25" ht="17.45" customHeight="1" x14ac:dyDescent="0.25">
      <c r="A1594" s="257">
        <f t="shared" si="2218"/>
        <v>5</v>
      </c>
      <c r="B1594" s="257">
        <f t="shared" si="2219"/>
        <v>2022</v>
      </c>
      <c r="C1594" s="8">
        <f t="shared" si="2112"/>
        <v>44690</v>
      </c>
      <c r="D1594" s="260">
        <v>1.5529999999999999</v>
      </c>
      <c r="E1594" s="261"/>
      <c r="F1594" s="263">
        <v>0.89670000000000005</v>
      </c>
      <c r="G1594" s="262"/>
      <c r="H1594" s="285"/>
      <c r="I1594" s="260">
        <v>0.8528</v>
      </c>
      <c r="J1594" s="261"/>
      <c r="K1594" s="263">
        <v>1.2829999999999999</v>
      </c>
      <c r="L1594" s="261"/>
      <c r="M1594" s="293">
        <f t="shared" si="2221"/>
        <v>1.5529999999999999</v>
      </c>
      <c r="N1594" s="293">
        <f t="shared" si="2222"/>
        <v>0.89670000000000005</v>
      </c>
      <c r="O1594" s="293">
        <f t="shared" si="2223"/>
        <v>0.8528</v>
      </c>
      <c r="P1594" s="293">
        <f t="shared" si="2224"/>
        <v>1.2829999999999999</v>
      </c>
      <c r="R1594" s="265">
        <f t="shared" ref="R1594" si="2225">AVERAGE(M1594:P1594)</f>
        <v>1.1463749999999999</v>
      </c>
      <c r="S1594" s="266">
        <f t="shared" ref="S1594" si="2226">IF(R1594&gt;=1,1,0)</f>
        <v>1</v>
      </c>
      <c r="T1594" s="266">
        <f t="shared" ref="T1594" si="2227">IF(S1594=0,0,S1594+T1593)</f>
        <v>1</v>
      </c>
    </row>
    <row r="1595" spans="1:25" ht="17.45" customHeight="1" x14ac:dyDescent="0.25">
      <c r="A1595" s="257">
        <f t="shared" si="2218"/>
        <v>5</v>
      </c>
      <c r="B1595" s="257">
        <f t="shared" si="2219"/>
        <v>2022</v>
      </c>
      <c r="C1595" s="417">
        <f t="shared" si="2112"/>
        <v>44691</v>
      </c>
      <c r="D1595" s="260"/>
      <c r="E1595" s="134">
        <v>2.722</v>
      </c>
      <c r="F1595" s="263"/>
      <c r="G1595" s="262">
        <v>1.276</v>
      </c>
      <c r="H1595" s="285"/>
      <c r="I1595" s="260"/>
      <c r="J1595" s="261">
        <v>0.72650000000000003</v>
      </c>
      <c r="K1595" s="263"/>
      <c r="L1595" s="261">
        <v>1.5589999999999999</v>
      </c>
      <c r="M1595" s="293">
        <f t="shared" ref="M1595" si="2228">IFERROR(AVERAGE(D1595:E1595),"")</f>
        <v>2.722</v>
      </c>
      <c r="N1595" s="293">
        <f t="shared" ref="N1595" si="2229">IFERROR(AVERAGE(F1595:H1595),"")</f>
        <v>1.276</v>
      </c>
      <c r="O1595" s="293">
        <f t="shared" ref="O1595" si="2230">IFERROR(AVERAGE(I1595:J1595),"")</f>
        <v>0.72650000000000003</v>
      </c>
      <c r="P1595" s="293">
        <f t="shared" ref="P1595" si="2231">IFERROR(AVERAGE(K1595:L1595),"")</f>
        <v>1.5589999999999999</v>
      </c>
      <c r="R1595" s="265">
        <f t="shared" ref="R1595" si="2232">AVERAGE(M1595:P1595)</f>
        <v>1.570875</v>
      </c>
      <c r="S1595" s="266">
        <f t="shared" ref="S1595" si="2233">IF(R1595&gt;=1,1,0)</f>
        <v>1</v>
      </c>
      <c r="T1595" s="266">
        <f t="shared" ref="T1595" si="2234">IF(S1595=0,0,S1595+T1594)</f>
        <v>2</v>
      </c>
      <c r="U1595" s="418" t="s">
        <v>140</v>
      </c>
      <c r="V1595" s="419"/>
    </row>
    <row r="1596" spans="1:25" ht="17.45" customHeight="1" x14ac:dyDescent="0.25">
      <c r="A1596" s="257">
        <f t="shared" si="2218"/>
        <v>5</v>
      </c>
      <c r="B1596" s="257">
        <f t="shared" si="2219"/>
        <v>2022</v>
      </c>
      <c r="C1596" s="417">
        <f t="shared" si="2112"/>
        <v>44692</v>
      </c>
      <c r="D1596" s="370">
        <v>2.9329999999999998</v>
      </c>
      <c r="E1596" s="253"/>
      <c r="F1596" s="255"/>
      <c r="G1596" s="254"/>
      <c r="H1596" s="114">
        <v>1.337</v>
      </c>
      <c r="I1596" s="252">
        <v>1.1379999999999999</v>
      </c>
      <c r="J1596" s="253"/>
      <c r="K1596" s="255">
        <v>1.6679999999999999</v>
      </c>
      <c r="L1596" s="253"/>
      <c r="M1596" s="293">
        <f t="shared" ref="M1596" si="2235">IFERROR(AVERAGE(D1596:E1596),"")</f>
        <v>2.9329999999999998</v>
      </c>
      <c r="N1596" s="293">
        <f t="shared" ref="N1596" si="2236">IFERROR(AVERAGE(F1596:H1596),"")</f>
        <v>1.337</v>
      </c>
      <c r="O1596" s="293">
        <f t="shared" ref="O1596" si="2237">IFERROR(AVERAGE(I1596:J1596),"")</f>
        <v>1.1379999999999999</v>
      </c>
      <c r="P1596" s="293">
        <f t="shared" ref="P1596" si="2238">IFERROR(AVERAGE(K1596:L1596),"")</f>
        <v>1.6679999999999999</v>
      </c>
      <c r="R1596" s="265">
        <f t="shared" ref="R1596" si="2239">AVERAGE(M1596:P1596)</f>
        <v>1.7689999999999999</v>
      </c>
      <c r="S1596" s="266">
        <f t="shared" ref="S1596" si="2240">IF(R1596&gt;=1,1,0)</f>
        <v>1</v>
      </c>
      <c r="T1596" s="266">
        <f t="shared" ref="T1596" si="2241">IF(S1596=0,0,S1596+T1595)</f>
        <v>3</v>
      </c>
      <c r="U1596" s="418" t="s">
        <v>140</v>
      </c>
      <c r="V1596" s="419"/>
    </row>
    <row r="1597" spans="1:25" ht="17.45" customHeight="1" x14ac:dyDescent="0.25">
      <c r="A1597" s="257">
        <f t="shared" si="2218"/>
        <v>5</v>
      </c>
      <c r="B1597" s="257">
        <f t="shared" si="2219"/>
        <v>2022</v>
      </c>
      <c r="C1597" s="417">
        <f t="shared" si="2112"/>
        <v>44693</v>
      </c>
      <c r="D1597" s="260"/>
      <c r="E1597" s="134">
        <v>2.6789999999999998</v>
      </c>
      <c r="F1597" s="263"/>
      <c r="G1597" s="402">
        <v>2.032</v>
      </c>
      <c r="H1597" s="285"/>
      <c r="I1597" s="260"/>
      <c r="J1597" s="261">
        <v>0.71409999999999996</v>
      </c>
      <c r="K1597" s="263"/>
      <c r="L1597" s="261">
        <v>1.216</v>
      </c>
      <c r="M1597" s="293">
        <f t="shared" ref="M1597" si="2242">IFERROR(AVERAGE(D1597:E1597),"")</f>
        <v>2.6789999999999998</v>
      </c>
      <c r="N1597" s="293">
        <f t="shared" ref="N1597" si="2243">IFERROR(AVERAGE(F1597:H1597),"")</f>
        <v>2.032</v>
      </c>
      <c r="O1597" s="293">
        <f t="shared" ref="O1597" si="2244">IFERROR(AVERAGE(I1597:J1597),"")</f>
        <v>0.71409999999999996</v>
      </c>
      <c r="P1597" s="293">
        <f t="shared" ref="P1597" si="2245">IFERROR(AVERAGE(K1597:L1597),"")</f>
        <v>1.216</v>
      </c>
      <c r="R1597" s="265">
        <f t="shared" ref="R1597" si="2246">AVERAGE(M1597:P1597)</f>
        <v>1.6602750000000002</v>
      </c>
      <c r="S1597" s="266">
        <f t="shared" ref="S1597" si="2247">IF(R1597&gt;=1,1,0)</f>
        <v>1</v>
      </c>
      <c r="T1597" s="266">
        <f t="shared" ref="T1597" si="2248">IF(S1597=0,0,S1597+T1596)</f>
        <v>4</v>
      </c>
      <c r="U1597" s="418" t="s">
        <v>140</v>
      </c>
      <c r="V1597" s="419"/>
    </row>
    <row r="1598" spans="1:25" ht="17.45" customHeight="1" x14ac:dyDescent="0.25">
      <c r="A1598" s="257">
        <f t="shared" si="2218"/>
        <v>5</v>
      </c>
      <c r="B1598" s="257">
        <f t="shared" si="2219"/>
        <v>2022</v>
      </c>
      <c r="C1598" s="48">
        <f t="shared" si="2112"/>
        <v>44694</v>
      </c>
      <c r="D1598" s="275">
        <v>2.327</v>
      </c>
      <c r="E1598" s="276"/>
      <c r="F1598" s="278">
        <v>1.5669999999999999</v>
      </c>
      <c r="G1598" s="277"/>
      <c r="H1598" s="286">
        <v>1.4550000000000001</v>
      </c>
      <c r="I1598" s="275">
        <v>1.3720000000000001</v>
      </c>
      <c r="J1598" s="276"/>
      <c r="K1598" s="278">
        <v>1.1839999999999999</v>
      </c>
      <c r="L1598" s="276"/>
      <c r="M1598" s="293">
        <f t="shared" ref="M1598" si="2249">IFERROR(AVERAGE(D1598:E1598),"")</f>
        <v>2.327</v>
      </c>
      <c r="N1598" s="293">
        <f t="shared" ref="N1598" si="2250">IFERROR(AVERAGE(F1598:H1598),"")</f>
        <v>1.5110000000000001</v>
      </c>
      <c r="O1598" s="293">
        <f t="shared" ref="O1598" si="2251">IFERROR(AVERAGE(I1598:J1598),"")</f>
        <v>1.3720000000000001</v>
      </c>
      <c r="P1598" s="293">
        <f t="shared" ref="P1598" si="2252">IFERROR(AVERAGE(K1598:L1598),"")</f>
        <v>1.1839999999999999</v>
      </c>
      <c r="R1598" s="265">
        <f t="shared" ref="R1598" si="2253">AVERAGE(M1598:P1598)</f>
        <v>1.5985</v>
      </c>
      <c r="S1598" s="266">
        <f t="shared" ref="S1598" si="2254">IF(R1598&gt;=1,1,0)</f>
        <v>1</v>
      </c>
      <c r="T1598" s="266">
        <f t="shared" ref="T1598:T1600" si="2255">IF(S1598=0,0,S1598+T1597)</f>
        <v>5</v>
      </c>
    </row>
    <row r="1599" spans="1:25" ht="17.45" customHeight="1" x14ac:dyDescent="0.25">
      <c r="A1599" s="257">
        <f t="shared" si="2218"/>
        <v>5</v>
      </c>
      <c r="B1599" s="257">
        <f t="shared" si="2219"/>
        <v>2022</v>
      </c>
      <c r="C1599" s="435">
        <f t="shared" si="2112"/>
        <v>44695</v>
      </c>
      <c r="D1599" s="434"/>
      <c r="E1599" s="436">
        <v>1.506</v>
      </c>
      <c r="F1599" s="437"/>
      <c r="G1599" s="438">
        <v>1.2370000000000001</v>
      </c>
      <c r="H1599" s="439"/>
      <c r="I1599" s="434"/>
      <c r="J1599" s="436">
        <v>0.96409999999999996</v>
      </c>
      <c r="K1599" s="437"/>
      <c r="L1599" s="436">
        <v>1.0529999999999999</v>
      </c>
      <c r="M1599" s="440">
        <f t="shared" ref="M1599:M1601" si="2256">IFERROR(AVERAGE(D1599:E1599),"")</f>
        <v>1.506</v>
      </c>
      <c r="N1599" s="440">
        <f t="shared" ref="N1599:N1601" si="2257">IFERROR(AVERAGE(F1599:H1599),"")</f>
        <v>1.2370000000000001</v>
      </c>
      <c r="O1599" s="440">
        <f t="shared" ref="O1599:O1601" si="2258">IFERROR(AVERAGE(I1599:J1599),"")</f>
        <v>0.96409999999999996</v>
      </c>
      <c r="P1599" s="440">
        <f t="shared" ref="P1599:P1601" si="2259">IFERROR(AVERAGE(K1599:L1599),"")</f>
        <v>1.0529999999999999</v>
      </c>
      <c r="Q1599" s="442">
        <f t="shared" ref="Q1599:Q1600" si="2260">AVERAGE(M1599:P1599)</f>
        <v>1.1900250000000001</v>
      </c>
      <c r="R1599" s="442"/>
      <c r="S1599" s="443">
        <f>IF(Q1599&gt;=1,1,0)</f>
        <v>1</v>
      </c>
      <c r="T1599" s="443">
        <f t="shared" si="2255"/>
        <v>6</v>
      </c>
    </row>
    <row r="1600" spans="1:25" ht="17.45" customHeight="1" x14ac:dyDescent="0.25">
      <c r="A1600" s="257">
        <f t="shared" si="2218"/>
        <v>5</v>
      </c>
      <c r="B1600" s="257">
        <f t="shared" si="2219"/>
        <v>2022</v>
      </c>
      <c r="C1600" s="435">
        <f t="shared" si="2112"/>
        <v>44696</v>
      </c>
      <c r="D1600" s="434">
        <v>1.113</v>
      </c>
      <c r="E1600" s="436"/>
      <c r="F1600" s="437">
        <v>1.077</v>
      </c>
      <c r="G1600" s="438"/>
      <c r="H1600" s="439"/>
      <c r="I1600" s="434">
        <v>0.71360000000000001</v>
      </c>
      <c r="J1600" s="436"/>
      <c r="K1600" s="437">
        <v>0.86050000000000004</v>
      </c>
      <c r="L1600" s="436"/>
      <c r="M1600" s="440">
        <f t="shared" si="2256"/>
        <v>1.113</v>
      </c>
      <c r="N1600" s="440">
        <f t="shared" si="2257"/>
        <v>1.077</v>
      </c>
      <c r="O1600" s="440">
        <f t="shared" si="2258"/>
        <v>0.71360000000000001</v>
      </c>
      <c r="P1600" s="440">
        <f t="shared" si="2259"/>
        <v>0.86050000000000004</v>
      </c>
      <c r="Q1600" s="442">
        <f t="shared" si="2260"/>
        <v>0.941025</v>
      </c>
      <c r="R1600" s="442"/>
      <c r="S1600" s="443">
        <f>IF(Q1600&gt;=1,1,0)</f>
        <v>0</v>
      </c>
      <c r="T1600" s="443">
        <f t="shared" si="2255"/>
        <v>0</v>
      </c>
    </row>
    <row r="1601" spans="1:25" ht="17.45" customHeight="1" x14ac:dyDescent="0.25">
      <c r="A1601" s="257">
        <f t="shared" si="2218"/>
        <v>5</v>
      </c>
      <c r="B1601" s="257">
        <f t="shared" si="2219"/>
        <v>2022</v>
      </c>
      <c r="C1601" s="8">
        <f t="shared" si="2112"/>
        <v>44697</v>
      </c>
      <c r="D1601" s="260"/>
      <c r="E1601" s="261">
        <v>1.083</v>
      </c>
      <c r="F1601" s="263"/>
      <c r="G1601" s="262">
        <v>1.0069999999999999</v>
      </c>
      <c r="H1601" s="285"/>
      <c r="I1601" s="260"/>
      <c r="J1601" s="261">
        <v>0.80769999999999997</v>
      </c>
      <c r="K1601" s="263"/>
      <c r="L1601" s="261">
        <v>0.92879999999999996</v>
      </c>
      <c r="M1601" s="293">
        <f t="shared" si="2256"/>
        <v>1.083</v>
      </c>
      <c r="N1601" s="293">
        <f t="shared" si="2257"/>
        <v>1.0069999999999999</v>
      </c>
      <c r="O1601" s="293">
        <f t="shared" si="2258"/>
        <v>0.80769999999999997</v>
      </c>
      <c r="P1601" s="293">
        <f t="shared" si="2259"/>
        <v>0.92879999999999996</v>
      </c>
      <c r="R1601" s="265">
        <f t="shared" ref="R1601" si="2261">AVERAGE(M1601:P1601)</f>
        <v>0.95662499999999995</v>
      </c>
      <c r="S1601" s="266">
        <f t="shared" ref="S1601" si="2262">IF(R1601&gt;=1,1,0)</f>
        <v>0</v>
      </c>
      <c r="T1601" s="266">
        <f t="shared" ref="T1601" si="2263">IF(S1601=0,0,S1601+T1600)</f>
        <v>0</v>
      </c>
    </row>
    <row r="1602" spans="1:25" ht="17.45" customHeight="1" x14ac:dyDescent="0.25">
      <c r="A1602" s="257">
        <f t="shared" si="2218"/>
        <v>5</v>
      </c>
      <c r="B1602" s="257">
        <f t="shared" si="2219"/>
        <v>2022</v>
      </c>
      <c r="C1602" s="8">
        <f t="shared" si="2112"/>
        <v>44698</v>
      </c>
      <c r="D1602" s="260">
        <v>0.88260000000000005</v>
      </c>
      <c r="E1602" s="261"/>
      <c r="F1602" s="263"/>
      <c r="G1602" s="262"/>
      <c r="H1602" s="285">
        <v>0.97040000000000004</v>
      </c>
      <c r="I1602" s="260">
        <v>0.67679999999999996</v>
      </c>
      <c r="J1602" s="261"/>
      <c r="K1602" s="263">
        <v>0.70509999999999995</v>
      </c>
      <c r="L1602" s="261"/>
      <c r="M1602" s="293">
        <f t="shared" ref="M1602" si="2264">IFERROR(AVERAGE(D1602:E1602),"")</f>
        <v>0.88260000000000005</v>
      </c>
      <c r="N1602" s="293">
        <f t="shared" ref="N1602" si="2265">IFERROR(AVERAGE(F1602:H1602),"")</f>
        <v>0.97040000000000004</v>
      </c>
      <c r="O1602" s="293">
        <f t="shared" ref="O1602" si="2266">IFERROR(AVERAGE(I1602:J1602),"")</f>
        <v>0.67679999999999996</v>
      </c>
      <c r="P1602" s="293">
        <f t="shared" ref="P1602" si="2267">IFERROR(AVERAGE(K1602:L1602),"")</f>
        <v>0.70509999999999995</v>
      </c>
      <c r="R1602" s="265">
        <f t="shared" ref="R1602" si="2268">AVERAGE(M1602:P1602)</f>
        <v>0.80872500000000003</v>
      </c>
      <c r="S1602" s="266">
        <f t="shared" ref="S1602" si="2269">IF(R1602&gt;=1,1,0)</f>
        <v>0</v>
      </c>
      <c r="T1602" s="266">
        <f t="shared" ref="T1602" si="2270">IF(S1602=0,0,S1602+T1601)</f>
        <v>0</v>
      </c>
    </row>
    <row r="1603" spans="1:25" ht="17.45" customHeight="1" x14ac:dyDescent="0.25">
      <c r="A1603" s="257">
        <f t="shared" si="2218"/>
        <v>5</v>
      </c>
      <c r="B1603" s="257">
        <f t="shared" si="2219"/>
        <v>2022</v>
      </c>
      <c r="C1603" s="8">
        <f t="shared" si="2112"/>
        <v>44699</v>
      </c>
      <c r="D1603" s="260"/>
      <c r="E1603" s="261">
        <v>1.3360000000000001</v>
      </c>
      <c r="F1603" s="263"/>
      <c r="G1603" s="262">
        <v>0.78920000000000001</v>
      </c>
      <c r="H1603" s="285"/>
      <c r="I1603" s="260"/>
      <c r="J1603" s="261">
        <v>0.78620000000000001</v>
      </c>
      <c r="K1603" s="263"/>
      <c r="L1603" s="261">
        <v>0.70189999999999997</v>
      </c>
      <c r="M1603" s="293">
        <f t="shared" ref="M1603" si="2271">IFERROR(AVERAGE(D1603:E1603),"")</f>
        <v>1.3360000000000001</v>
      </c>
      <c r="N1603" s="293">
        <f t="shared" ref="N1603" si="2272">IFERROR(AVERAGE(F1603:H1603),"")</f>
        <v>0.78920000000000001</v>
      </c>
      <c r="O1603" s="293">
        <f t="shared" ref="O1603" si="2273">IFERROR(AVERAGE(I1603:J1603),"")</f>
        <v>0.78620000000000001</v>
      </c>
      <c r="P1603" s="293">
        <f t="shared" ref="P1603" si="2274">IFERROR(AVERAGE(K1603:L1603),"")</f>
        <v>0.70189999999999997</v>
      </c>
      <c r="R1603" s="265">
        <f t="shared" ref="R1603" si="2275">AVERAGE(M1603:P1603)</f>
        <v>0.90332499999999993</v>
      </c>
      <c r="S1603" s="266">
        <f t="shared" ref="S1603" si="2276">IF(R1603&gt;=1,1,0)</f>
        <v>0</v>
      </c>
      <c r="T1603" s="266">
        <f t="shared" ref="T1603" si="2277">IF(S1603=0,0,S1603+T1602)</f>
        <v>0</v>
      </c>
    </row>
    <row r="1604" spans="1:25" ht="17.45" customHeight="1" x14ac:dyDescent="0.25">
      <c r="A1604" s="257">
        <f t="shared" si="2218"/>
        <v>5</v>
      </c>
      <c r="B1604" s="257">
        <f t="shared" si="2219"/>
        <v>2022</v>
      </c>
      <c r="C1604" s="48">
        <f t="shared" si="2112"/>
        <v>44700</v>
      </c>
      <c r="D1604" s="275">
        <v>1.151</v>
      </c>
      <c r="E1604" s="276"/>
      <c r="F1604" s="278">
        <v>0.71940000000000004</v>
      </c>
      <c r="G1604" s="277"/>
      <c r="H1604" s="286">
        <v>0.85009999999999997</v>
      </c>
      <c r="I1604" s="275">
        <v>0.7329</v>
      </c>
      <c r="J1604" s="276"/>
      <c r="K1604" s="278">
        <v>0.83079999999999998</v>
      </c>
      <c r="L1604" s="276"/>
      <c r="M1604" s="293">
        <f t="shared" ref="M1604:M1610" si="2278">IFERROR(AVERAGE(D1604:E1604),"")</f>
        <v>1.151</v>
      </c>
      <c r="N1604" s="293">
        <f t="shared" ref="N1604:N1610" si="2279">IFERROR(AVERAGE(F1604:H1604),"")</f>
        <v>0.78475000000000006</v>
      </c>
      <c r="O1604" s="293">
        <f t="shared" ref="O1604:O1610" si="2280">IFERROR(AVERAGE(I1604:J1604),"")</f>
        <v>0.7329</v>
      </c>
      <c r="P1604" s="293">
        <f t="shared" ref="P1604:P1610" si="2281">IFERROR(AVERAGE(K1604:L1604),"")</f>
        <v>0.83079999999999998</v>
      </c>
      <c r="R1604" s="265">
        <f t="shared" ref="R1604:R1610" si="2282">AVERAGE(M1604:P1604)</f>
        <v>0.87486249999999999</v>
      </c>
      <c r="S1604" s="266">
        <f t="shared" ref="S1604:S1610" si="2283">IF(R1604&gt;=1,1,0)</f>
        <v>0</v>
      </c>
      <c r="T1604" s="266">
        <f t="shared" ref="T1604:T1610" si="2284">IF(S1604=0,0,S1604+T1603)</f>
        <v>0</v>
      </c>
    </row>
    <row r="1605" spans="1:25" ht="17.45" customHeight="1" x14ac:dyDescent="0.25">
      <c r="A1605" s="257">
        <f t="shared" si="2218"/>
        <v>5</v>
      </c>
      <c r="B1605" s="257">
        <f t="shared" si="2219"/>
        <v>2022</v>
      </c>
      <c r="C1605" s="8">
        <f t="shared" si="2112"/>
        <v>44701</v>
      </c>
      <c r="D1605" s="260"/>
      <c r="E1605" s="261">
        <v>0.8881</v>
      </c>
      <c r="F1605" s="263"/>
      <c r="G1605" s="262">
        <v>0.4501</v>
      </c>
      <c r="H1605" s="285"/>
      <c r="I1605" s="260"/>
      <c r="J1605" s="261">
        <v>0.312</v>
      </c>
      <c r="K1605" s="263"/>
      <c r="L1605" s="261">
        <v>0.60229999999999995</v>
      </c>
      <c r="M1605" s="293">
        <f t="shared" si="2278"/>
        <v>0.8881</v>
      </c>
      <c r="N1605" s="293">
        <f t="shared" si="2279"/>
        <v>0.4501</v>
      </c>
      <c r="O1605" s="293">
        <f t="shared" si="2280"/>
        <v>0.312</v>
      </c>
      <c r="P1605" s="293">
        <f t="shared" si="2281"/>
        <v>0.60229999999999995</v>
      </c>
      <c r="R1605" s="265">
        <f t="shared" si="2282"/>
        <v>0.56312499999999999</v>
      </c>
      <c r="S1605" s="266">
        <f t="shared" si="2283"/>
        <v>0</v>
      </c>
      <c r="T1605" s="266">
        <f t="shared" si="2284"/>
        <v>0</v>
      </c>
    </row>
    <row r="1606" spans="1:25" ht="17.45" customHeight="1" x14ac:dyDescent="0.25">
      <c r="A1606" s="257">
        <f t="shared" si="2218"/>
        <v>5</v>
      </c>
      <c r="B1606" s="257">
        <f t="shared" si="2219"/>
        <v>2022</v>
      </c>
      <c r="C1606" s="435">
        <f t="shared" si="2112"/>
        <v>44702</v>
      </c>
      <c r="D1606" s="434">
        <v>0.56200000000000006</v>
      </c>
      <c r="E1606" s="436"/>
      <c r="F1606" s="437">
        <v>0.58799999999999997</v>
      </c>
      <c r="G1606" s="438"/>
      <c r="H1606" s="439"/>
      <c r="I1606" s="434">
        <v>0.50429999999999997</v>
      </c>
      <c r="J1606" s="436"/>
      <c r="K1606" s="437">
        <v>0.51380000000000003</v>
      </c>
      <c r="L1606" s="436"/>
      <c r="M1606" s="440">
        <f t="shared" si="2278"/>
        <v>0.56200000000000006</v>
      </c>
      <c r="N1606" s="440">
        <f t="shared" si="2279"/>
        <v>0.58799999999999997</v>
      </c>
      <c r="O1606" s="440">
        <f t="shared" si="2280"/>
        <v>0.50429999999999997</v>
      </c>
      <c r="P1606" s="440">
        <f t="shared" si="2281"/>
        <v>0.51380000000000003</v>
      </c>
      <c r="Q1606" s="442">
        <f t="shared" ref="Q1606:Q1607" si="2285">AVERAGE(M1606:P1606)</f>
        <v>0.54202499999999998</v>
      </c>
      <c r="R1606" s="442"/>
      <c r="S1606" s="443">
        <f>IF(Q1606&gt;=1,1,0)</f>
        <v>0</v>
      </c>
      <c r="T1606" s="443">
        <f t="shared" si="2284"/>
        <v>0</v>
      </c>
    </row>
    <row r="1607" spans="1:25" ht="17.45" customHeight="1" x14ac:dyDescent="0.25">
      <c r="A1607" s="257">
        <f t="shared" si="2218"/>
        <v>5</v>
      </c>
      <c r="B1607" s="257">
        <f t="shared" si="2219"/>
        <v>2022</v>
      </c>
      <c r="C1607" s="435">
        <f t="shared" ref="C1607:C1670" si="2286">C1606+1</f>
        <v>44703</v>
      </c>
      <c r="D1607" s="434"/>
      <c r="E1607" s="436">
        <v>1.0129999999999999</v>
      </c>
      <c r="F1607" s="437"/>
      <c r="G1607" s="438">
        <v>1.115</v>
      </c>
      <c r="H1607" s="439"/>
      <c r="I1607" s="434"/>
      <c r="J1607" s="436">
        <v>0.70199999999999996</v>
      </c>
      <c r="K1607" s="437"/>
      <c r="L1607" s="436">
        <v>0.86150000000000004</v>
      </c>
      <c r="M1607" s="440">
        <f t="shared" si="2278"/>
        <v>1.0129999999999999</v>
      </c>
      <c r="N1607" s="440">
        <f t="shared" si="2279"/>
        <v>1.115</v>
      </c>
      <c r="O1607" s="440">
        <f t="shared" si="2280"/>
        <v>0.70199999999999996</v>
      </c>
      <c r="P1607" s="440">
        <f t="shared" si="2281"/>
        <v>0.86150000000000004</v>
      </c>
      <c r="Q1607" s="442">
        <f t="shared" si="2285"/>
        <v>0.922875</v>
      </c>
      <c r="R1607" s="442"/>
      <c r="S1607" s="443">
        <f>IF(Q1607&gt;=1,1,0)</f>
        <v>0</v>
      </c>
      <c r="T1607" s="443">
        <f t="shared" si="2284"/>
        <v>0</v>
      </c>
    </row>
    <row r="1608" spans="1:25" ht="17.45" customHeight="1" x14ac:dyDescent="0.25">
      <c r="A1608" s="257">
        <f t="shared" si="2218"/>
        <v>5</v>
      </c>
      <c r="B1608" s="257">
        <f t="shared" si="2219"/>
        <v>2022</v>
      </c>
      <c r="C1608" s="8">
        <f t="shared" si="2286"/>
        <v>44704</v>
      </c>
      <c r="D1608" s="252">
        <v>1.2909999999999999</v>
      </c>
      <c r="E1608" s="253"/>
      <c r="F1608" s="255"/>
      <c r="G1608" s="254"/>
      <c r="H1608" s="114">
        <v>0.66739999999999999</v>
      </c>
      <c r="I1608" s="252">
        <v>0.72150000000000003</v>
      </c>
      <c r="J1608" s="253"/>
      <c r="K1608" s="255">
        <v>0.74809999999999999</v>
      </c>
      <c r="L1608" s="253"/>
      <c r="M1608" s="293">
        <f t="shared" si="2278"/>
        <v>1.2909999999999999</v>
      </c>
      <c r="N1608" s="293">
        <f t="shared" si="2279"/>
        <v>0.66739999999999999</v>
      </c>
      <c r="O1608" s="293">
        <f t="shared" si="2280"/>
        <v>0.72150000000000003</v>
      </c>
      <c r="P1608" s="293">
        <f t="shared" si="2281"/>
        <v>0.74809999999999999</v>
      </c>
      <c r="R1608" s="265">
        <f t="shared" si="2282"/>
        <v>0.85699999999999998</v>
      </c>
      <c r="S1608" s="266">
        <f t="shared" si="2283"/>
        <v>0</v>
      </c>
      <c r="T1608" s="266">
        <f t="shared" si="2284"/>
        <v>0</v>
      </c>
    </row>
    <row r="1609" spans="1:25" ht="17.45" customHeight="1" x14ac:dyDescent="0.25">
      <c r="A1609" s="257">
        <f t="shared" si="2218"/>
        <v>5</v>
      </c>
      <c r="B1609" s="257">
        <f t="shared" si="2219"/>
        <v>2022</v>
      </c>
      <c r="C1609" s="8">
        <f t="shared" si="2286"/>
        <v>44705</v>
      </c>
      <c r="D1609" s="252"/>
      <c r="E1609" s="253">
        <v>1.292</v>
      </c>
      <c r="F1609" s="255"/>
      <c r="G1609" s="254">
        <v>1.407</v>
      </c>
      <c r="H1609" s="114"/>
      <c r="I1609" s="252"/>
      <c r="J1609" s="253">
        <v>1.0760000000000001</v>
      </c>
      <c r="K1609" s="255"/>
      <c r="L1609" s="253">
        <v>1.1200000000000001</v>
      </c>
      <c r="M1609" s="293">
        <f t="shared" si="2278"/>
        <v>1.292</v>
      </c>
      <c r="N1609" s="293">
        <f t="shared" si="2279"/>
        <v>1.407</v>
      </c>
      <c r="O1609" s="293">
        <f t="shared" si="2280"/>
        <v>1.0760000000000001</v>
      </c>
      <c r="P1609" s="293">
        <f t="shared" si="2281"/>
        <v>1.1200000000000001</v>
      </c>
      <c r="R1609" s="265">
        <f t="shared" si="2282"/>
        <v>1.2237499999999999</v>
      </c>
      <c r="S1609" s="266">
        <f t="shared" si="2283"/>
        <v>1</v>
      </c>
      <c r="T1609" s="266">
        <f t="shared" si="2284"/>
        <v>1</v>
      </c>
    </row>
    <row r="1610" spans="1:25" ht="17.45" customHeight="1" x14ac:dyDescent="0.25">
      <c r="A1610" s="257">
        <f t="shared" si="2218"/>
        <v>5</v>
      </c>
      <c r="B1610" s="257">
        <f t="shared" si="2219"/>
        <v>2022</v>
      </c>
      <c r="C1610" s="48">
        <f t="shared" si="2286"/>
        <v>44706</v>
      </c>
      <c r="D1610" s="279">
        <v>1.347</v>
      </c>
      <c r="E1610" s="280"/>
      <c r="F1610" s="282">
        <v>1.0780000000000001</v>
      </c>
      <c r="G1610" s="281"/>
      <c r="H1610" s="142">
        <v>1.0169999999999999</v>
      </c>
      <c r="I1610" s="279">
        <v>1.0900000000000001</v>
      </c>
      <c r="J1610" s="280"/>
      <c r="K1610" s="282">
        <v>1.046</v>
      </c>
      <c r="L1610" s="280"/>
      <c r="M1610" s="293">
        <f t="shared" si="2278"/>
        <v>1.347</v>
      </c>
      <c r="N1610" s="293">
        <f t="shared" si="2279"/>
        <v>1.0474999999999999</v>
      </c>
      <c r="O1610" s="293">
        <f t="shared" si="2280"/>
        <v>1.0900000000000001</v>
      </c>
      <c r="P1610" s="293">
        <f t="shared" si="2281"/>
        <v>1.046</v>
      </c>
      <c r="R1610" s="265">
        <f t="shared" si="2282"/>
        <v>1.132625</v>
      </c>
      <c r="S1610" s="266">
        <f t="shared" si="2283"/>
        <v>1</v>
      </c>
      <c r="T1610" s="266">
        <f t="shared" si="2284"/>
        <v>2</v>
      </c>
    </row>
    <row r="1611" spans="1:25" ht="17.45" customHeight="1" x14ac:dyDescent="0.25">
      <c r="A1611" s="257">
        <f t="shared" si="2218"/>
        <v>5</v>
      </c>
      <c r="B1611" s="257">
        <f t="shared" si="2219"/>
        <v>2022</v>
      </c>
      <c r="C1611" s="8">
        <f t="shared" si="2286"/>
        <v>44707</v>
      </c>
      <c r="D1611" s="260"/>
      <c r="E1611" s="261">
        <v>1.2290000000000001</v>
      </c>
      <c r="F1611" s="263"/>
      <c r="G1611" s="262">
        <v>1.21</v>
      </c>
      <c r="H1611" s="285"/>
      <c r="I1611" s="260"/>
      <c r="J1611" s="261">
        <v>1.0149999999999999</v>
      </c>
      <c r="K1611" s="263"/>
      <c r="L1611" s="261">
        <v>1.149</v>
      </c>
      <c r="M1611" s="293">
        <f t="shared" ref="M1611:M1615" si="2287">IFERROR(AVERAGE(D1611:E1611),"")</f>
        <v>1.2290000000000001</v>
      </c>
      <c r="N1611" s="293">
        <f t="shared" ref="N1611:N1615" si="2288">IFERROR(AVERAGE(F1611:H1611),"")</f>
        <v>1.21</v>
      </c>
      <c r="O1611" s="293">
        <f t="shared" ref="O1611:O1615" si="2289">IFERROR(AVERAGE(I1611:J1611),"")</f>
        <v>1.0149999999999999</v>
      </c>
      <c r="P1611" s="293">
        <f t="shared" ref="P1611:P1615" si="2290">IFERROR(AVERAGE(K1611:L1611),"")</f>
        <v>1.149</v>
      </c>
      <c r="R1611" s="265">
        <f t="shared" ref="R1611:R1615" si="2291">AVERAGE(M1611:P1611)</f>
        <v>1.1507499999999999</v>
      </c>
      <c r="S1611" s="266">
        <f t="shared" ref="S1611:S1615" si="2292">IF(R1611&gt;=1,1,0)</f>
        <v>1</v>
      </c>
      <c r="T1611" s="266">
        <f t="shared" ref="T1611:T1615" si="2293">IF(S1611=0,0,S1611+T1610)</f>
        <v>3</v>
      </c>
    </row>
    <row r="1612" spans="1:25" ht="17.45" customHeight="1" x14ac:dyDescent="0.25">
      <c r="A1612" s="257">
        <f t="shared" si="2218"/>
        <v>5</v>
      </c>
      <c r="B1612" s="257">
        <f t="shared" si="2219"/>
        <v>2022</v>
      </c>
      <c r="C1612" s="8">
        <f t="shared" si="2286"/>
        <v>44708</v>
      </c>
      <c r="D1612" s="260">
        <v>1.33</v>
      </c>
      <c r="E1612" s="261"/>
      <c r="F1612" s="263">
        <v>1.2969999999999999</v>
      </c>
      <c r="G1612" s="262"/>
      <c r="H1612" s="285"/>
      <c r="I1612" s="260">
        <v>0.94640000000000002</v>
      </c>
      <c r="J1612" s="261"/>
      <c r="K1612" s="263">
        <v>0.86609999999999998</v>
      </c>
      <c r="L1612" s="261"/>
      <c r="M1612" s="293">
        <f t="shared" si="2287"/>
        <v>1.33</v>
      </c>
      <c r="N1612" s="293">
        <f t="shared" si="2288"/>
        <v>1.2969999999999999</v>
      </c>
      <c r="O1612" s="293">
        <f t="shared" si="2289"/>
        <v>0.94640000000000002</v>
      </c>
      <c r="P1612" s="293">
        <f t="shared" si="2290"/>
        <v>0.86609999999999998</v>
      </c>
      <c r="R1612" s="265">
        <f t="shared" si="2291"/>
        <v>1.1098749999999999</v>
      </c>
      <c r="S1612" s="266">
        <f t="shared" si="2292"/>
        <v>1</v>
      </c>
      <c r="T1612" s="266">
        <f t="shared" si="2293"/>
        <v>4</v>
      </c>
    </row>
    <row r="1613" spans="1:25" ht="17.45" customHeight="1" thickBot="1" x14ac:dyDescent="0.3">
      <c r="A1613" s="257">
        <f t="shared" si="2218"/>
        <v>5</v>
      </c>
      <c r="B1613" s="257">
        <f t="shared" si="2219"/>
        <v>2022</v>
      </c>
      <c r="C1613" s="435">
        <f t="shared" si="2286"/>
        <v>44709</v>
      </c>
      <c r="D1613" s="434"/>
      <c r="E1613" s="436">
        <v>0.64610000000000001</v>
      </c>
      <c r="F1613" s="437"/>
      <c r="G1613" s="438">
        <v>0.63819999999999999</v>
      </c>
      <c r="H1613" s="439"/>
      <c r="I1613" s="434"/>
      <c r="J1613" s="436">
        <v>0.44600000000000001</v>
      </c>
      <c r="K1613" s="437"/>
      <c r="L1613" s="436">
        <v>0.53600000000000003</v>
      </c>
      <c r="M1613" s="440">
        <f t="shared" si="2287"/>
        <v>0.64610000000000001</v>
      </c>
      <c r="N1613" s="440">
        <f t="shared" si="2288"/>
        <v>0.63819999999999999</v>
      </c>
      <c r="O1613" s="440">
        <f t="shared" si="2289"/>
        <v>0.44600000000000001</v>
      </c>
      <c r="P1613" s="440">
        <f t="shared" si="2290"/>
        <v>0.53600000000000003</v>
      </c>
      <c r="Q1613" s="442">
        <f t="shared" ref="Q1613:Q1614" si="2294">AVERAGE(M1613:P1613)</f>
        <v>0.56657500000000005</v>
      </c>
      <c r="R1613" s="442"/>
      <c r="S1613" s="443">
        <f>IF(Q1613&gt;=1,1,0)</f>
        <v>0</v>
      </c>
      <c r="T1613" s="443">
        <f t="shared" si="2293"/>
        <v>0</v>
      </c>
    </row>
    <row r="1614" spans="1:25" ht="17.45" customHeight="1" thickBot="1" x14ac:dyDescent="0.3">
      <c r="A1614" s="257">
        <f t="shared" si="2218"/>
        <v>5</v>
      </c>
      <c r="B1614" s="257">
        <f t="shared" si="2219"/>
        <v>2022</v>
      </c>
      <c r="C1614" s="435">
        <f t="shared" si="2286"/>
        <v>44710</v>
      </c>
      <c r="D1614" s="434">
        <v>0.69869999999999999</v>
      </c>
      <c r="E1614" s="436"/>
      <c r="F1614" s="437"/>
      <c r="G1614" s="438"/>
      <c r="H1614" s="439">
        <v>0.48880000000000001</v>
      </c>
      <c r="I1614" s="434">
        <v>0.4965</v>
      </c>
      <c r="J1614" s="436"/>
      <c r="K1614" s="437">
        <v>0.54169999999999996</v>
      </c>
      <c r="L1614" s="436"/>
      <c r="M1614" s="440">
        <f t="shared" si="2287"/>
        <v>0.69869999999999999</v>
      </c>
      <c r="N1614" s="440">
        <f t="shared" si="2288"/>
        <v>0.48880000000000001</v>
      </c>
      <c r="O1614" s="440">
        <f t="shared" si="2289"/>
        <v>0.4965</v>
      </c>
      <c r="P1614" s="440">
        <f t="shared" si="2290"/>
        <v>0.54169999999999996</v>
      </c>
      <c r="Q1614" s="442">
        <f t="shared" si="2294"/>
        <v>0.55642499999999995</v>
      </c>
      <c r="R1614" s="442"/>
      <c r="S1614" s="443">
        <f>IF(Q1614&gt;=1,1,0)</f>
        <v>0</v>
      </c>
      <c r="T1614" s="443">
        <f t="shared" si="2293"/>
        <v>0</v>
      </c>
      <c r="U1614" s="514" t="s">
        <v>67</v>
      </c>
      <c r="V1614" s="515">
        <v>2022</v>
      </c>
      <c r="W1614" s="516"/>
      <c r="X1614" s="516"/>
      <c r="Y1614" s="516"/>
    </row>
    <row r="1615" spans="1:25" ht="17.45" customHeight="1" x14ac:dyDescent="0.25">
      <c r="A1615" s="257">
        <f t="shared" si="2218"/>
        <v>5</v>
      </c>
      <c r="B1615" s="257">
        <f t="shared" si="2219"/>
        <v>2022</v>
      </c>
      <c r="C1615" s="8">
        <f t="shared" si="2286"/>
        <v>44711</v>
      </c>
      <c r="D1615" s="260"/>
      <c r="E1615" s="261">
        <v>0.64170000000000005</v>
      </c>
      <c r="F1615" s="263"/>
      <c r="G1615" s="262">
        <v>0.68769999999999998</v>
      </c>
      <c r="H1615" s="285"/>
      <c r="I1615" s="260"/>
      <c r="J1615" s="261">
        <v>0.55430000000000001</v>
      </c>
      <c r="K1615" s="263"/>
      <c r="L1615" s="261">
        <v>0.5897</v>
      </c>
      <c r="M1615" s="293">
        <f t="shared" si="2287"/>
        <v>0.64170000000000005</v>
      </c>
      <c r="N1615" s="293">
        <f t="shared" si="2288"/>
        <v>0.68769999999999998</v>
      </c>
      <c r="O1615" s="293">
        <f t="shared" si="2289"/>
        <v>0.55430000000000001</v>
      </c>
      <c r="P1615" s="293">
        <f t="shared" si="2290"/>
        <v>0.5897</v>
      </c>
      <c r="R1615" s="265">
        <f t="shared" si="2291"/>
        <v>0.61835000000000007</v>
      </c>
      <c r="S1615" s="266">
        <f t="shared" si="2292"/>
        <v>0</v>
      </c>
      <c r="T1615" s="266">
        <f t="shared" si="2293"/>
        <v>0</v>
      </c>
      <c r="U1615" s="517" t="s">
        <v>35</v>
      </c>
      <c r="V1615" s="517" t="s">
        <v>1</v>
      </c>
      <c r="W1615" s="517" t="s">
        <v>2</v>
      </c>
      <c r="X1615" s="517" t="s">
        <v>9</v>
      </c>
      <c r="Y1615" s="517" t="s">
        <v>12</v>
      </c>
    </row>
    <row r="1616" spans="1:25" ht="17.45" customHeight="1" thickBot="1" x14ac:dyDescent="0.3">
      <c r="A1616" s="257">
        <f t="shared" si="2218"/>
        <v>5</v>
      </c>
      <c r="B1616" s="257">
        <f t="shared" si="2219"/>
        <v>2022</v>
      </c>
      <c r="C1616" s="156">
        <f t="shared" si="2286"/>
        <v>44712</v>
      </c>
      <c r="D1616" s="173">
        <v>0.82699999999999996</v>
      </c>
      <c r="E1616" s="174"/>
      <c r="F1616" s="175">
        <v>0.91239999999999999</v>
      </c>
      <c r="G1616" s="176"/>
      <c r="H1616" s="177">
        <v>0.81540000000000001</v>
      </c>
      <c r="I1616" s="173">
        <v>0.40089999999999998</v>
      </c>
      <c r="J1616" s="174"/>
      <c r="K1616" s="175">
        <v>0.68600000000000005</v>
      </c>
      <c r="L1616" s="174"/>
      <c r="M1616" s="293">
        <f t="shared" ref="M1616:M1621" si="2295">IFERROR(AVERAGE(D1616:E1616),"")</f>
        <v>0.82699999999999996</v>
      </c>
      <c r="N1616" s="293">
        <f t="shared" ref="N1616:N1621" si="2296">IFERROR(AVERAGE(F1616:H1616),"")</f>
        <v>0.8639</v>
      </c>
      <c r="O1616" s="293">
        <f t="shared" ref="O1616:O1621" si="2297">IFERROR(AVERAGE(I1616:J1616),"")</f>
        <v>0.40089999999999998</v>
      </c>
      <c r="P1616" s="293">
        <f t="shared" ref="P1616:P1621" si="2298">IFERROR(AVERAGE(K1616:L1616),"")</f>
        <v>0.68600000000000005</v>
      </c>
      <c r="R1616" s="265">
        <f t="shared" ref="R1616:R1619" si="2299">AVERAGE(M1616:P1616)</f>
        <v>0.69445000000000001</v>
      </c>
      <c r="S1616" s="266">
        <f t="shared" ref="S1616:S1619" si="2300">IF(R1616&gt;=1,1,0)</f>
        <v>0</v>
      </c>
      <c r="T1616" s="266">
        <f t="shared" ref="T1616:T1621" si="2301">IF(S1616=0,0,S1616+T1615)</f>
        <v>0</v>
      </c>
      <c r="U1616" s="518" t="s">
        <v>58</v>
      </c>
      <c r="V1616" s="519">
        <f>AVERAGE(D1586:E1616)</f>
        <v>1.3570129032258063</v>
      </c>
      <c r="W1616" s="519">
        <f>AVERAGE(F1586:H1616)</f>
        <v>0.96637297297297275</v>
      </c>
      <c r="X1616" s="519">
        <f>AVERAGE(I1586:J1616)</f>
        <v>0.77281290322580654</v>
      </c>
      <c r="Y1616" s="519">
        <f>AVERAGE(K1586:L1616)</f>
        <v>0.91184838709677418</v>
      </c>
    </row>
    <row r="1617" spans="1:25" ht="17.45" customHeight="1" x14ac:dyDescent="0.25">
      <c r="A1617" s="257">
        <f t="shared" si="2218"/>
        <v>6</v>
      </c>
      <c r="B1617" s="257">
        <f t="shared" si="2219"/>
        <v>2022</v>
      </c>
      <c r="C1617" s="115">
        <f t="shared" si="2286"/>
        <v>44713</v>
      </c>
      <c r="D1617" s="122"/>
      <c r="E1617" s="124">
        <v>1.4410000000000001</v>
      </c>
      <c r="F1617" s="125"/>
      <c r="G1617" s="123">
        <v>1.0029999999999999</v>
      </c>
      <c r="H1617" s="121"/>
      <c r="I1617" s="122"/>
      <c r="J1617" s="124">
        <v>0.93820000000000003</v>
      </c>
      <c r="K1617" s="125"/>
      <c r="L1617" s="124">
        <v>0.9133</v>
      </c>
      <c r="M1617" s="293">
        <f t="shared" si="2295"/>
        <v>1.4410000000000001</v>
      </c>
      <c r="N1617" s="293">
        <f t="shared" si="2296"/>
        <v>1.0029999999999999</v>
      </c>
      <c r="O1617" s="293">
        <f t="shared" si="2297"/>
        <v>0.93820000000000003</v>
      </c>
      <c r="P1617" s="293">
        <f t="shared" si="2298"/>
        <v>0.9133</v>
      </c>
      <c r="R1617" s="265">
        <f t="shared" si="2299"/>
        <v>1.0738750000000001</v>
      </c>
      <c r="S1617" s="266">
        <f t="shared" si="2300"/>
        <v>1</v>
      </c>
      <c r="T1617" s="266">
        <f t="shared" si="2301"/>
        <v>1</v>
      </c>
      <c r="U1617" s="518" t="s">
        <v>59</v>
      </c>
      <c r="V1617" s="519">
        <f>MAX(D1586:E1616)</f>
        <v>3.2480000000000002</v>
      </c>
      <c r="W1617" s="519">
        <f>MAX(F1586:H1616)</f>
        <v>2.032</v>
      </c>
      <c r="X1617" s="519">
        <f>MAX(I1586:J1616)</f>
        <v>1.3720000000000001</v>
      </c>
      <c r="Y1617" s="519">
        <f>MAX(K1586:L1616)</f>
        <v>1.6679999999999999</v>
      </c>
    </row>
    <row r="1618" spans="1:25" ht="17.45" customHeight="1" thickBot="1" x14ac:dyDescent="0.3">
      <c r="A1618" s="257">
        <f t="shared" si="2218"/>
        <v>6</v>
      </c>
      <c r="B1618" s="257">
        <f t="shared" si="2219"/>
        <v>2022</v>
      </c>
      <c r="C1618" s="8">
        <f t="shared" si="2286"/>
        <v>44714</v>
      </c>
      <c r="D1618" s="260">
        <v>0.65620000000000001</v>
      </c>
      <c r="E1618" s="261"/>
      <c r="F1618" s="363">
        <v>3.1739999999999999</v>
      </c>
      <c r="G1618" s="262"/>
      <c r="H1618" s="285"/>
      <c r="I1618" s="260">
        <v>1.64</v>
      </c>
      <c r="J1618" s="261"/>
      <c r="K1618" s="263">
        <v>1.01</v>
      </c>
      <c r="L1618" s="261"/>
      <c r="M1618" s="293">
        <f t="shared" si="2295"/>
        <v>0.65620000000000001</v>
      </c>
      <c r="N1618" s="293">
        <f t="shared" si="2296"/>
        <v>3.1739999999999999</v>
      </c>
      <c r="O1618" s="293">
        <f t="shared" si="2297"/>
        <v>1.64</v>
      </c>
      <c r="P1618" s="293">
        <f t="shared" si="2298"/>
        <v>1.01</v>
      </c>
      <c r="R1618" s="265">
        <f t="shared" si="2299"/>
        <v>1.62005</v>
      </c>
      <c r="S1618" s="266">
        <f t="shared" si="2300"/>
        <v>1</v>
      </c>
      <c r="T1618" s="266">
        <f t="shared" si="2301"/>
        <v>2</v>
      </c>
      <c r="U1618" s="520" t="s">
        <v>126</v>
      </c>
      <c r="V1618" s="521">
        <f>COUNTIF(D1586:E1616,"&gt;=2.5")</f>
        <v>4</v>
      </c>
      <c r="W1618" s="521">
        <f>COUNTIF(F1586:H1616,"&gt;=2.5")</f>
        <v>0</v>
      </c>
      <c r="X1618" s="521">
        <f>COUNTIF(I1586:J1616,"&gt;=2.5")</f>
        <v>0</v>
      </c>
      <c r="Y1618" s="521">
        <f>COUNTIF(K1586:L1616,"&gt;=2.5")</f>
        <v>0</v>
      </c>
    </row>
    <row r="1619" spans="1:25" ht="17.45" customHeight="1" thickBot="1" x14ac:dyDescent="0.3">
      <c r="A1619" s="257">
        <f t="shared" si="2218"/>
        <v>6</v>
      </c>
      <c r="B1619" s="257">
        <f t="shared" si="2219"/>
        <v>2022</v>
      </c>
      <c r="C1619" s="8">
        <f t="shared" si="2286"/>
        <v>44715</v>
      </c>
      <c r="D1619" s="260"/>
      <c r="E1619" s="134">
        <v>2.4</v>
      </c>
      <c r="F1619" s="263"/>
      <c r="G1619" s="262">
        <v>1.0029999999999999</v>
      </c>
      <c r="H1619" s="285"/>
      <c r="I1619" s="260"/>
      <c r="J1619" s="261">
        <v>0.81389999999999996</v>
      </c>
      <c r="K1619" s="263"/>
      <c r="L1619" s="261">
        <v>0.90580000000000005</v>
      </c>
      <c r="M1619" s="293">
        <f t="shared" si="2295"/>
        <v>2.4</v>
      </c>
      <c r="N1619" s="293">
        <f t="shared" si="2296"/>
        <v>1.0029999999999999</v>
      </c>
      <c r="O1619" s="293">
        <f t="shared" si="2297"/>
        <v>0.81389999999999996</v>
      </c>
      <c r="P1619" s="293">
        <f t="shared" si="2298"/>
        <v>0.90580000000000005</v>
      </c>
      <c r="R1619" s="265">
        <f t="shared" si="2299"/>
        <v>1.280675</v>
      </c>
      <c r="S1619" s="266">
        <f t="shared" si="2300"/>
        <v>1</v>
      </c>
      <c r="T1619" s="266">
        <f t="shared" si="2301"/>
        <v>3</v>
      </c>
      <c r="Y1619" s="522">
        <f>AVERAGE(V1616:Y1616)</f>
        <v>1.0020117916303399</v>
      </c>
    </row>
    <row r="1620" spans="1:25" ht="17.45" customHeight="1" x14ac:dyDescent="0.25">
      <c r="A1620" s="257">
        <f t="shared" si="2218"/>
        <v>6</v>
      </c>
      <c r="B1620" s="257">
        <f t="shared" si="2219"/>
        <v>2022</v>
      </c>
      <c r="C1620" s="435">
        <f t="shared" si="2286"/>
        <v>44716</v>
      </c>
      <c r="D1620" s="434">
        <v>1.1240000000000001</v>
      </c>
      <c r="E1620" s="436"/>
      <c r="F1620" s="437"/>
      <c r="G1620" s="438"/>
      <c r="H1620" s="439">
        <v>0.70520000000000005</v>
      </c>
      <c r="I1620" s="434">
        <v>0.59840000000000004</v>
      </c>
      <c r="J1620" s="436"/>
      <c r="K1620" s="437">
        <v>0.65810000000000002</v>
      </c>
      <c r="L1620" s="436"/>
      <c r="M1620" s="440">
        <f t="shared" si="2295"/>
        <v>1.1240000000000001</v>
      </c>
      <c r="N1620" s="440">
        <f t="shared" si="2296"/>
        <v>0.70520000000000005</v>
      </c>
      <c r="O1620" s="440">
        <f t="shared" si="2297"/>
        <v>0.59840000000000004</v>
      </c>
      <c r="P1620" s="440">
        <f t="shared" si="2298"/>
        <v>0.65810000000000002</v>
      </c>
      <c r="Q1620" s="442">
        <f t="shared" ref="Q1620:Q1621" si="2302">AVERAGE(M1620:P1620)</f>
        <v>0.77142500000000003</v>
      </c>
      <c r="R1620" s="442"/>
      <c r="S1620" s="443">
        <f>IF(Q1620&gt;=1,1,0)</f>
        <v>0</v>
      </c>
      <c r="T1620" s="443">
        <f t="shared" si="2301"/>
        <v>0</v>
      </c>
    </row>
    <row r="1621" spans="1:25" ht="17.45" customHeight="1" x14ac:dyDescent="0.25">
      <c r="A1621" s="257">
        <f t="shared" si="2218"/>
        <v>6</v>
      </c>
      <c r="B1621" s="257">
        <f t="shared" si="2219"/>
        <v>2022</v>
      </c>
      <c r="C1621" s="435">
        <f t="shared" si="2286"/>
        <v>44717</v>
      </c>
      <c r="D1621" s="434"/>
      <c r="E1621" s="436">
        <v>0.63060000000000005</v>
      </c>
      <c r="F1621" s="437"/>
      <c r="G1621" s="438">
        <v>0.50249999999999995</v>
      </c>
      <c r="H1621" s="439"/>
      <c r="I1621" s="434"/>
      <c r="J1621" s="436">
        <v>0.4995</v>
      </c>
      <c r="K1621" s="437"/>
      <c r="L1621" s="436">
        <v>0.57040000000000002</v>
      </c>
      <c r="M1621" s="440">
        <f t="shared" si="2295"/>
        <v>0.63060000000000005</v>
      </c>
      <c r="N1621" s="440">
        <f t="shared" si="2296"/>
        <v>0.50249999999999995</v>
      </c>
      <c r="O1621" s="440">
        <f t="shared" si="2297"/>
        <v>0.4995</v>
      </c>
      <c r="P1621" s="440">
        <f t="shared" si="2298"/>
        <v>0.57040000000000002</v>
      </c>
      <c r="Q1621" s="442">
        <f t="shared" si="2302"/>
        <v>0.55075000000000007</v>
      </c>
      <c r="R1621" s="442"/>
      <c r="S1621" s="443">
        <f>IF(Q1621&gt;=1,1,0)</f>
        <v>0</v>
      </c>
      <c r="T1621" s="443">
        <f t="shared" si="2301"/>
        <v>0</v>
      </c>
    </row>
    <row r="1622" spans="1:25" ht="17.45" customHeight="1" x14ac:dyDescent="0.25">
      <c r="A1622" s="257">
        <f t="shared" si="2218"/>
        <v>6</v>
      </c>
      <c r="B1622" s="257">
        <f t="shared" si="2219"/>
        <v>2022</v>
      </c>
      <c r="C1622" s="48">
        <f t="shared" si="2286"/>
        <v>44718</v>
      </c>
      <c r="D1622" s="275">
        <v>0.96299999999999997</v>
      </c>
      <c r="E1622" s="276"/>
      <c r="F1622" s="278">
        <v>0.61909999999999998</v>
      </c>
      <c r="G1622" s="277"/>
      <c r="H1622" s="286">
        <v>0.55589999999999995</v>
      </c>
      <c r="I1622" s="275">
        <v>0.70760000000000001</v>
      </c>
      <c r="J1622" s="276"/>
      <c r="K1622" s="278">
        <v>0.63370000000000004</v>
      </c>
      <c r="L1622" s="276"/>
      <c r="M1622" s="293">
        <f t="shared" ref="M1622:M1628" si="2303">IFERROR(AVERAGE(D1622:E1622),"")</f>
        <v>0.96299999999999997</v>
      </c>
      <c r="N1622" s="293">
        <f t="shared" ref="N1622:N1628" si="2304">IFERROR(AVERAGE(F1622:H1622),"")</f>
        <v>0.58749999999999991</v>
      </c>
      <c r="O1622" s="293">
        <f t="shared" ref="O1622:O1628" si="2305">IFERROR(AVERAGE(I1622:J1622),"")</f>
        <v>0.70760000000000001</v>
      </c>
      <c r="P1622" s="293">
        <f t="shared" ref="P1622:P1628" si="2306">IFERROR(AVERAGE(K1622:L1622),"")</f>
        <v>0.63370000000000004</v>
      </c>
      <c r="R1622" s="265">
        <f t="shared" ref="R1622:R1626" si="2307">AVERAGE(M1622:P1622)</f>
        <v>0.72294999999999998</v>
      </c>
      <c r="S1622" s="266">
        <f t="shared" ref="S1622:S1626" si="2308">IF(R1622&gt;=1,1,0)</f>
        <v>0</v>
      </c>
      <c r="T1622" s="266">
        <f t="shared" ref="T1622:T1628" si="2309">IF(S1622=0,0,S1622+T1621)</f>
        <v>0</v>
      </c>
    </row>
    <row r="1623" spans="1:25" ht="17.45" customHeight="1" x14ac:dyDescent="0.25">
      <c r="A1623" s="257">
        <f t="shared" si="2218"/>
        <v>6</v>
      </c>
      <c r="B1623" s="257">
        <f t="shared" si="2219"/>
        <v>2022</v>
      </c>
      <c r="C1623" s="8">
        <f t="shared" si="2286"/>
        <v>44719</v>
      </c>
      <c r="D1623" s="260"/>
      <c r="E1623" s="261">
        <v>1.85</v>
      </c>
      <c r="F1623" s="263"/>
      <c r="G1623" s="262">
        <v>1.1839999999999999</v>
      </c>
      <c r="H1623" s="285"/>
      <c r="I1623" s="260"/>
      <c r="J1623" s="261">
        <v>0.81130000000000002</v>
      </c>
      <c r="K1623" s="263"/>
      <c r="L1623" s="261">
        <v>0.85389999999999999</v>
      </c>
      <c r="M1623" s="293">
        <f t="shared" si="2303"/>
        <v>1.85</v>
      </c>
      <c r="N1623" s="293">
        <f t="shared" si="2304"/>
        <v>1.1839999999999999</v>
      </c>
      <c r="O1623" s="293">
        <f t="shared" si="2305"/>
        <v>0.81130000000000002</v>
      </c>
      <c r="P1623" s="293">
        <f t="shared" si="2306"/>
        <v>0.85389999999999999</v>
      </c>
      <c r="R1623" s="265">
        <f t="shared" si="2307"/>
        <v>1.1748000000000001</v>
      </c>
      <c r="S1623" s="266">
        <f t="shared" si="2308"/>
        <v>1</v>
      </c>
      <c r="T1623" s="266">
        <f t="shared" si="2309"/>
        <v>1</v>
      </c>
    </row>
    <row r="1624" spans="1:25" ht="17.45" customHeight="1" x14ac:dyDescent="0.25">
      <c r="A1624" s="257">
        <f t="shared" si="2218"/>
        <v>6</v>
      </c>
      <c r="B1624" s="257">
        <f t="shared" si="2219"/>
        <v>2022</v>
      </c>
      <c r="C1624" s="8">
        <f t="shared" si="2286"/>
        <v>44720</v>
      </c>
      <c r="D1624" s="260">
        <v>1.58</v>
      </c>
      <c r="E1624" s="261"/>
      <c r="F1624" s="263">
        <v>1.0529999999999999</v>
      </c>
      <c r="G1624" s="262"/>
      <c r="H1624" s="285"/>
      <c r="I1624" s="260">
        <v>0.96050000000000002</v>
      </c>
      <c r="J1624" s="261"/>
      <c r="K1624" s="263">
        <v>1.03</v>
      </c>
      <c r="L1624" s="261"/>
      <c r="M1624" s="293">
        <f t="shared" si="2303"/>
        <v>1.58</v>
      </c>
      <c r="N1624" s="293">
        <f t="shared" si="2304"/>
        <v>1.0529999999999999</v>
      </c>
      <c r="O1624" s="293">
        <f t="shared" si="2305"/>
        <v>0.96050000000000002</v>
      </c>
      <c r="P1624" s="293">
        <f t="shared" si="2306"/>
        <v>1.03</v>
      </c>
      <c r="R1624" s="265">
        <f t="shared" si="2307"/>
        <v>1.155875</v>
      </c>
      <c r="S1624" s="266">
        <f t="shared" si="2308"/>
        <v>1</v>
      </c>
      <c r="T1624" s="266">
        <f t="shared" si="2309"/>
        <v>2</v>
      </c>
    </row>
    <row r="1625" spans="1:25" ht="17.45" customHeight="1" x14ac:dyDescent="0.25">
      <c r="A1625" s="257">
        <f t="shared" si="2218"/>
        <v>6</v>
      </c>
      <c r="B1625" s="257">
        <f t="shared" si="2219"/>
        <v>2022</v>
      </c>
      <c r="C1625" s="8">
        <f t="shared" si="2286"/>
        <v>44721</v>
      </c>
      <c r="D1625" s="260"/>
      <c r="E1625" s="261">
        <v>1.98</v>
      </c>
      <c r="F1625" s="263"/>
      <c r="G1625" s="262">
        <v>0.9768</v>
      </c>
      <c r="H1625" s="285"/>
      <c r="I1625" s="260"/>
      <c r="J1625" s="261">
        <v>1.0149999999999999</v>
      </c>
      <c r="K1625" s="263"/>
      <c r="L1625" s="261">
        <v>1.022</v>
      </c>
      <c r="M1625" s="293">
        <f t="shared" si="2303"/>
        <v>1.98</v>
      </c>
      <c r="N1625" s="293">
        <f t="shared" si="2304"/>
        <v>0.9768</v>
      </c>
      <c r="O1625" s="293">
        <f t="shared" si="2305"/>
        <v>1.0149999999999999</v>
      </c>
      <c r="P1625" s="293">
        <f t="shared" si="2306"/>
        <v>1.022</v>
      </c>
      <c r="R1625" s="265">
        <f t="shared" si="2307"/>
        <v>1.2484500000000001</v>
      </c>
      <c r="S1625" s="266">
        <f t="shared" si="2308"/>
        <v>1</v>
      </c>
      <c r="T1625" s="266">
        <f t="shared" si="2309"/>
        <v>3</v>
      </c>
    </row>
    <row r="1626" spans="1:25" ht="17.45" customHeight="1" x14ac:dyDescent="0.25">
      <c r="A1626" s="257">
        <f t="shared" si="2218"/>
        <v>6</v>
      </c>
      <c r="B1626" s="257">
        <f t="shared" si="2219"/>
        <v>2022</v>
      </c>
      <c r="C1626" s="8">
        <f t="shared" si="2286"/>
        <v>44722</v>
      </c>
      <c r="D1626" s="260">
        <v>1.2849999999999999</v>
      </c>
      <c r="E1626" s="261"/>
      <c r="F1626" s="263"/>
      <c r="G1626" s="262"/>
      <c r="H1626" s="285">
        <v>0.88790000000000002</v>
      </c>
      <c r="I1626" s="260">
        <v>1.1950000000000001</v>
      </c>
      <c r="J1626" s="261"/>
      <c r="K1626" s="263">
        <v>1.157</v>
      </c>
      <c r="L1626" s="261"/>
      <c r="M1626" s="293">
        <f t="shared" si="2303"/>
        <v>1.2849999999999999</v>
      </c>
      <c r="N1626" s="293">
        <f t="shared" si="2304"/>
        <v>0.88790000000000002</v>
      </c>
      <c r="O1626" s="293">
        <f t="shared" si="2305"/>
        <v>1.1950000000000001</v>
      </c>
      <c r="P1626" s="293">
        <f t="shared" si="2306"/>
        <v>1.157</v>
      </c>
      <c r="R1626" s="265">
        <f t="shared" si="2307"/>
        <v>1.1312249999999999</v>
      </c>
      <c r="S1626" s="266">
        <f t="shared" si="2308"/>
        <v>1</v>
      </c>
      <c r="T1626" s="266">
        <f t="shared" si="2309"/>
        <v>4</v>
      </c>
    </row>
    <row r="1627" spans="1:25" ht="17.45" customHeight="1" x14ac:dyDescent="0.25">
      <c r="A1627" s="257">
        <f t="shared" si="2218"/>
        <v>6</v>
      </c>
      <c r="B1627" s="257">
        <f t="shared" si="2219"/>
        <v>2022</v>
      </c>
      <c r="C1627" s="435">
        <f t="shared" si="2286"/>
        <v>44723</v>
      </c>
      <c r="D1627" s="434"/>
      <c r="E1627" s="436">
        <v>0.90539999999999998</v>
      </c>
      <c r="F1627" s="437"/>
      <c r="G1627" s="438">
        <v>0.96189999999999998</v>
      </c>
      <c r="H1627" s="439"/>
      <c r="I1627" s="434"/>
      <c r="J1627" s="436">
        <v>0.82569999999999999</v>
      </c>
      <c r="K1627" s="437"/>
      <c r="L1627" s="436">
        <v>0.82989999999999997</v>
      </c>
      <c r="M1627" s="440">
        <f t="shared" si="2303"/>
        <v>0.90539999999999998</v>
      </c>
      <c r="N1627" s="440">
        <f t="shared" si="2304"/>
        <v>0.96189999999999998</v>
      </c>
      <c r="O1627" s="440">
        <f t="shared" si="2305"/>
        <v>0.82569999999999999</v>
      </c>
      <c r="P1627" s="440">
        <f t="shared" si="2306"/>
        <v>0.82989999999999997</v>
      </c>
      <c r="Q1627" s="442">
        <f t="shared" ref="Q1627:Q1628" si="2310">AVERAGE(M1627:P1627)</f>
        <v>0.88072499999999998</v>
      </c>
      <c r="R1627" s="442"/>
      <c r="S1627" s="443">
        <f>IF(Q1627&gt;=1,1,0)</f>
        <v>0</v>
      </c>
      <c r="T1627" s="443">
        <f t="shared" si="2309"/>
        <v>0</v>
      </c>
    </row>
    <row r="1628" spans="1:25" ht="17.45" customHeight="1" x14ac:dyDescent="0.25">
      <c r="A1628" s="257">
        <f t="shared" si="2218"/>
        <v>6</v>
      </c>
      <c r="B1628" s="257">
        <f t="shared" si="2219"/>
        <v>2022</v>
      </c>
      <c r="C1628" s="48">
        <f t="shared" si="2286"/>
        <v>44724</v>
      </c>
      <c r="D1628" s="434">
        <v>0.64529999999999998</v>
      </c>
      <c r="E1628" s="436"/>
      <c r="F1628" s="437">
        <v>0.57250000000000001</v>
      </c>
      <c r="G1628" s="438"/>
      <c r="H1628" s="439">
        <v>0.57769999999999999</v>
      </c>
      <c r="I1628" s="434">
        <v>0.50319999999999998</v>
      </c>
      <c r="J1628" s="436"/>
      <c r="K1628" s="437">
        <v>0.54559999999999997</v>
      </c>
      <c r="L1628" s="436"/>
      <c r="M1628" s="440">
        <f t="shared" si="2303"/>
        <v>0.64529999999999998</v>
      </c>
      <c r="N1628" s="440">
        <f t="shared" si="2304"/>
        <v>0.57509999999999994</v>
      </c>
      <c r="O1628" s="440">
        <f t="shared" si="2305"/>
        <v>0.50319999999999998</v>
      </c>
      <c r="P1628" s="440">
        <f t="shared" si="2306"/>
        <v>0.54559999999999997</v>
      </c>
      <c r="Q1628" s="442">
        <f t="shared" si="2310"/>
        <v>0.56729999999999992</v>
      </c>
      <c r="R1628" s="442"/>
      <c r="S1628" s="443">
        <f>IF(Q1628&gt;=1,1,0)</f>
        <v>0</v>
      </c>
      <c r="T1628" s="443">
        <f t="shared" si="2309"/>
        <v>0</v>
      </c>
    </row>
    <row r="1629" spans="1:25" ht="17.45" customHeight="1" x14ac:dyDescent="0.25">
      <c r="A1629" s="257">
        <f t="shared" si="2218"/>
        <v>6</v>
      </c>
      <c r="B1629" s="257">
        <f t="shared" si="2219"/>
        <v>2022</v>
      </c>
      <c r="C1629" s="8">
        <f t="shared" si="2286"/>
        <v>44725</v>
      </c>
      <c r="D1629" s="260"/>
      <c r="E1629" s="261">
        <v>0.71120000000000005</v>
      </c>
      <c r="F1629" s="263"/>
      <c r="G1629" s="262">
        <v>0.34339999999999998</v>
      </c>
      <c r="H1629" s="285"/>
      <c r="I1629" s="260"/>
      <c r="J1629" s="261">
        <v>0.38150000000000001</v>
      </c>
      <c r="K1629" s="263"/>
      <c r="L1629" s="261">
        <v>0.45429999999999998</v>
      </c>
      <c r="M1629" s="293">
        <f t="shared" ref="M1629:M1634" si="2311">IFERROR(AVERAGE(D1629:E1629),"")</f>
        <v>0.71120000000000005</v>
      </c>
      <c r="N1629" s="293">
        <f t="shared" ref="N1629:N1634" si="2312">IFERROR(AVERAGE(F1629:H1629),"")</f>
        <v>0.34339999999999998</v>
      </c>
      <c r="O1629" s="293">
        <f t="shared" ref="O1629:O1634" si="2313">IFERROR(AVERAGE(I1629:J1629),"")</f>
        <v>0.38150000000000001</v>
      </c>
      <c r="P1629" s="293">
        <f t="shared" ref="P1629:P1634" si="2314">IFERROR(AVERAGE(K1629:L1629),"")</f>
        <v>0.45429999999999998</v>
      </c>
      <c r="R1629" s="265">
        <f t="shared" ref="R1629:R1633" si="2315">AVERAGE(M1629:P1629)</f>
        <v>0.47259999999999996</v>
      </c>
      <c r="S1629" s="266">
        <f t="shared" ref="S1629:S1633" si="2316">IF(R1629&gt;=1,1,0)</f>
        <v>0</v>
      </c>
      <c r="T1629" s="266">
        <f t="shared" ref="T1629:T1635" si="2317">IF(S1629=0,0,S1629+T1628)</f>
        <v>0</v>
      </c>
    </row>
    <row r="1630" spans="1:25" ht="17.45" customHeight="1" x14ac:dyDescent="0.25">
      <c r="A1630" s="257">
        <f t="shared" si="2218"/>
        <v>6</v>
      </c>
      <c r="B1630" s="257">
        <f t="shared" si="2219"/>
        <v>2022</v>
      </c>
      <c r="C1630" s="8">
        <f t="shared" si="2286"/>
        <v>44726</v>
      </c>
      <c r="D1630" s="260">
        <v>0.78549999999999998</v>
      </c>
      <c r="E1630" s="261"/>
      <c r="F1630" s="263">
        <v>0.60589999999999999</v>
      </c>
      <c r="G1630" s="262"/>
      <c r="H1630" s="285"/>
      <c r="I1630" s="260">
        <v>0.7117</v>
      </c>
      <c r="J1630" s="261"/>
      <c r="K1630" s="263">
        <v>0.621</v>
      </c>
      <c r="L1630" s="261"/>
      <c r="M1630" s="293">
        <f t="shared" si="2311"/>
        <v>0.78549999999999998</v>
      </c>
      <c r="N1630" s="293">
        <f t="shared" si="2312"/>
        <v>0.60589999999999999</v>
      </c>
      <c r="O1630" s="293">
        <f t="shared" si="2313"/>
        <v>0.7117</v>
      </c>
      <c r="P1630" s="293">
        <f t="shared" si="2314"/>
        <v>0.621</v>
      </c>
      <c r="R1630" s="265">
        <f t="shared" si="2315"/>
        <v>0.68102499999999999</v>
      </c>
      <c r="S1630" s="266">
        <f t="shared" si="2316"/>
        <v>0</v>
      </c>
      <c r="T1630" s="266">
        <f t="shared" si="2317"/>
        <v>0</v>
      </c>
    </row>
    <row r="1631" spans="1:25" ht="17.45" customHeight="1" x14ac:dyDescent="0.25">
      <c r="A1631" s="257">
        <f t="shared" si="2218"/>
        <v>6</v>
      </c>
      <c r="B1631" s="257">
        <f t="shared" si="2219"/>
        <v>2022</v>
      </c>
      <c r="C1631" s="8">
        <f t="shared" si="2286"/>
        <v>44727</v>
      </c>
      <c r="D1631" s="260"/>
      <c r="E1631" s="261">
        <v>1.528</v>
      </c>
      <c r="F1631" s="263"/>
      <c r="G1631" s="262">
        <v>1.038</v>
      </c>
      <c r="H1631" s="285"/>
      <c r="I1631" s="260"/>
      <c r="J1631" s="261">
        <v>1.0369999999999999</v>
      </c>
      <c r="K1631" s="263"/>
      <c r="L1631" s="261">
        <v>1.155</v>
      </c>
      <c r="M1631" s="293">
        <f t="shared" si="2311"/>
        <v>1.528</v>
      </c>
      <c r="N1631" s="293">
        <f t="shared" si="2312"/>
        <v>1.038</v>
      </c>
      <c r="O1631" s="293">
        <f t="shared" si="2313"/>
        <v>1.0369999999999999</v>
      </c>
      <c r="P1631" s="293">
        <f t="shared" si="2314"/>
        <v>1.155</v>
      </c>
      <c r="R1631" s="265">
        <f t="shared" si="2315"/>
        <v>1.1895</v>
      </c>
      <c r="S1631" s="266">
        <f t="shared" si="2316"/>
        <v>1</v>
      </c>
      <c r="T1631" s="266">
        <f t="shared" si="2317"/>
        <v>1</v>
      </c>
    </row>
    <row r="1632" spans="1:25" ht="17.45" customHeight="1" x14ac:dyDescent="0.25">
      <c r="A1632" s="257">
        <f t="shared" si="2218"/>
        <v>6</v>
      </c>
      <c r="B1632" s="257">
        <f t="shared" si="2219"/>
        <v>2022</v>
      </c>
      <c r="C1632" s="8">
        <f t="shared" si="2286"/>
        <v>44728</v>
      </c>
      <c r="D1632" s="260">
        <v>1.121</v>
      </c>
      <c r="E1632" s="261"/>
      <c r="F1632" s="263"/>
      <c r="G1632" s="262"/>
      <c r="H1632" s="285">
        <v>0.95699999999999996</v>
      </c>
      <c r="I1632" s="260">
        <v>1.0269999999999999</v>
      </c>
      <c r="J1632" s="261"/>
      <c r="K1632" s="263">
        <v>0.93279999999999996</v>
      </c>
      <c r="L1632" s="261"/>
      <c r="M1632" s="293">
        <f t="shared" si="2311"/>
        <v>1.121</v>
      </c>
      <c r="N1632" s="293">
        <f t="shared" si="2312"/>
        <v>0.95699999999999996</v>
      </c>
      <c r="O1632" s="293">
        <f t="shared" si="2313"/>
        <v>1.0269999999999999</v>
      </c>
      <c r="P1632" s="293">
        <f t="shared" si="2314"/>
        <v>0.93279999999999996</v>
      </c>
      <c r="R1632" s="265">
        <f t="shared" si="2315"/>
        <v>1.00945</v>
      </c>
      <c r="S1632" s="266">
        <f t="shared" si="2316"/>
        <v>1</v>
      </c>
      <c r="T1632" s="266">
        <f t="shared" si="2317"/>
        <v>2</v>
      </c>
    </row>
    <row r="1633" spans="1:25" ht="17.45" customHeight="1" x14ac:dyDescent="0.25">
      <c r="A1633" s="257">
        <f t="shared" si="2218"/>
        <v>6</v>
      </c>
      <c r="B1633" s="257">
        <f t="shared" si="2219"/>
        <v>2022</v>
      </c>
      <c r="C1633" s="8">
        <f t="shared" si="2286"/>
        <v>44729</v>
      </c>
      <c r="D1633" s="260"/>
      <c r="E1633" s="261">
        <v>1.599</v>
      </c>
      <c r="F1633" s="263"/>
      <c r="G1633" s="262">
        <v>1.304</v>
      </c>
      <c r="H1633" s="285"/>
      <c r="I1633" s="260"/>
      <c r="J1633" s="261">
        <v>0.68289999999999995</v>
      </c>
      <c r="K1633" s="263"/>
      <c r="L1633" s="261">
        <v>0.78600000000000003</v>
      </c>
      <c r="M1633" s="293">
        <f t="shared" si="2311"/>
        <v>1.599</v>
      </c>
      <c r="N1633" s="293">
        <f t="shared" si="2312"/>
        <v>1.304</v>
      </c>
      <c r="O1633" s="293">
        <f t="shared" si="2313"/>
        <v>0.68289999999999995</v>
      </c>
      <c r="P1633" s="293">
        <f t="shared" si="2314"/>
        <v>0.78600000000000003</v>
      </c>
      <c r="R1633" s="265">
        <f t="shared" si="2315"/>
        <v>1.092975</v>
      </c>
      <c r="S1633" s="266">
        <f t="shared" si="2316"/>
        <v>1</v>
      </c>
      <c r="T1633" s="266">
        <f t="shared" si="2317"/>
        <v>3</v>
      </c>
    </row>
    <row r="1634" spans="1:25" ht="17.45" customHeight="1" x14ac:dyDescent="0.25">
      <c r="A1634" s="257">
        <f t="shared" si="2218"/>
        <v>6</v>
      </c>
      <c r="B1634" s="257">
        <f t="shared" si="2219"/>
        <v>2022</v>
      </c>
      <c r="C1634" s="48">
        <f t="shared" si="2286"/>
        <v>44730</v>
      </c>
      <c r="D1634" s="434">
        <v>0.63090000000000002</v>
      </c>
      <c r="E1634" s="436"/>
      <c r="F1634" s="437">
        <v>0.55249999999999999</v>
      </c>
      <c r="G1634" s="438"/>
      <c r="H1634" s="439">
        <v>0.5413</v>
      </c>
      <c r="I1634" s="434">
        <v>0.52210000000000001</v>
      </c>
      <c r="J1634" s="436"/>
      <c r="K1634" s="437">
        <v>0.5736</v>
      </c>
      <c r="L1634" s="436"/>
      <c r="M1634" s="440">
        <f t="shared" si="2311"/>
        <v>0.63090000000000002</v>
      </c>
      <c r="N1634" s="440">
        <f t="shared" si="2312"/>
        <v>0.54689999999999994</v>
      </c>
      <c r="O1634" s="440">
        <f t="shared" si="2313"/>
        <v>0.52210000000000001</v>
      </c>
      <c r="P1634" s="440">
        <f t="shared" si="2314"/>
        <v>0.5736</v>
      </c>
      <c r="Q1634" s="442">
        <f t="shared" ref="Q1634:Q1635" si="2318">AVERAGE(M1634:P1634)</f>
        <v>0.56837499999999996</v>
      </c>
      <c r="R1634" s="442"/>
      <c r="S1634" s="443">
        <f>IF(Q1634&gt;=1,1,0)</f>
        <v>0</v>
      </c>
      <c r="T1634" s="443">
        <f t="shared" si="2317"/>
        <v>0</v>
      </c>
    </row>
    <row r="1635" spans="1:25" ht="17.45" customHeight="1" x14ac:dyDescent="0.25">
      <c r="A1635" s="257">
        <f t="shared" si="2218"/>
        <v>6</v>
      </c>
      <c r="B1635" s="257">
        <f t="shared" si="2219"/>
        <v>2022</v>
      </c>
      <c r="C1635" s="435">
        <f t="shared" si="2286"/>
        <v>44731</v>
      </c>
      <c r="D1635" s="434"/>
      <c r="E1635" s="436">
        <v>0.748</v>
      </c>
      <c r="F1635" s="437"/>
      <c r="G1635" s="438">
        <v>0.63649999999999995</v>
      </c>
      <c r="H1635" s="439"/>
      <c r="I1635" s="434"/>
      <c r="J1635" s="436">
        <v>0.57689999999999997</v>
      </c>
      <c r="K1635" s="437"/>
      <c r="L1635" s="436">
        <v>0.53659999999999997</v>
      </c>
      <c r="M1635" s="440">
        <f t="shared" ref="M1635:M1638" si="2319">IFERROR(AVERAGE(D1635:E1635),"")</f>
        <v>0.748</v>
      </c>
      <c r="N1635" s="440">
        <f t="shared" ref="N1635:N1638" si="2320">IFERROR(AVERAGE(F1635:H1635),"")</f>
        <v>0.63649999999999995</v>
      </c>
      <c r="O1635" s="440">
        <f t="shared" ref="O1635:O1638" si="2321">IFERROR(AVERAGE(I1635:J1635),"")</f>
        <v>0.57689999999999997</v>
      </c>
      <c r="P1635" s="440">
        <f t="shared" ref="P1635:P1638" si="2322">IFERROR(AVERAGE(K1635:L1635),"")</f>
        <v>0.53659999999999997</v>
      </c>
      <c r="Q1635" s="442">
        <f t="shared" si="2318"/>
        <v>0.62450000000000006</v>
      </c>
      <c r="R1635" s="442"/>
      <c r="S1635" s="443">
        <f>IF(Q1635&gt;=1,1,0)</f>
        <v>0</v>
      </c>
      <c r="T1635" s="443">
        <f t="shared" si="2317"/>
        <v>0</v>
      </c>
    </row>
    <row r="1636" spans="1:25" ht="17.45" customHeight="1" x14ac:dyDescent="0.25">
      <c r="A1636" s="257">
        <f t="shared" si="2218"/>
        <v>6</v>
      </c>
      <c r="B1636" s="257">
        <f t="shared" si="2219"/>
        <v>2022</v>
      </c>
      <c r="C1636" s="8">
        <f t="shared" si="2286"/>
        <v>44732</v>
      </c>
      <c r="D1636" s="260">
        <v>1.145</v>
      </c>
      <c r="E1636" s="261"/>
      <c r="F1636" s="263">
        <v>0.87590000000000001</v>
      </c>
      <c r="G1636" s="262"/>
      <c r="H1636" s="285"/>
      <c r="I1636" s="260">
        <v>0.95469999999999999</v>
      </c>
      <c r="J1636" s="261"/>
      <c r="K1636" s="263">
        <v>0.81840000000000002</v>
      </c>
      <c r="L1636" s="261"/>
      <c r="M1636" s="293">
        <f t="shared" si="2319"/>
        <v>1.145</v>
      </c>
      <c r="N1636" s="293">
        <f t="shared" si="2320"/>
        <v>0.87590000000000001</v>
      </c>
      <c r="O1636" s="293">
        <f t="shared" si="2321"/>
        <v>0.95469999999999999</v>
      </c>
      <c r="P1636" s="293">
        <f t="shared" si="2322"/>
        <v>0.81840000000000002</v>
      </c>
      <c r="R1636" s="265">
        <f t="shared" ref="R1636:R1638" si="2323">AVERAGE(M1636:P1636)</f>
        <v>0.94850000000000001</v>
      </c>
      <c r="S1636" s="266">
        <f t="shared" ref="S1636:S1638" si="2324">IF(R1636&gt;=1,1,0)</f>
        <v>0</v>
      </c>
      <c r="T1636" s="266">
        <f t="shared" ref="T1636:T1638" si="2325">IF(S1636=0,0,S1636+T1635)</f>
        <v>0</v>
      </c>
    </row>
    <row r="1637" spans="1:25" ht="17.45" customHeight="1" x14ac:dyDescent="0.25">
      <c r="A1637" s="257">
        <f t="shared" si="2218"/>
        <v>6</v>
      </c>
      <c r="B1637" s="257">
        <f t="shared" si="2219"/>
        <v>2022</v>
      </c>
      <c r="C1637" s="8">
        <f t="shared" si="2286"/>
        <v>44733</v>
      </c>
      <c r="D1637" s="260"/>
      <c r="E1637" s="134">
        <v>2.7250000000000001</v>
      </c>
      <c r="F1637" s="263"/>
      <c r="G1637" s="262">
        <v>1.1890000000000001</v>
      </c>
      <c r="H1637" s="285"/>
      <c r="I1637" s="260"/>
      <c r="J1637" s="261">
        <v>0.82640000000000002</v>
      </c>
      <c r="K1637" s="263"/>
      <c r="L1637" s="261">
        <v>0.90039999999999998</v>
      </c>
      <c r="M1637" s="293">
        <f t="shared" si="2319"/>
        <v>2.7250000000000001</v>
      </c>
      <c r="N1637" s="293">
        <f t="shared" si="2320"/>
        <v>1.1890000000000001</v>
      </c>
      <c r="O1637" s="293">
        <f t="shared" si="2321"/>
        <v>0.82640000000000002</v>
      </c>
      <c r="P1637" s="293">
        <f t="shared" si="2322"/>
        <v>0.90039999999999998</v>
      </c>
      <c r="R1637" s="265">
        <f t="shared" si="2323"/>
        <v>1.4102000000000001</v>
      </c>
      <c r="S1637" s="266">
        <f t="shared" si="2324"/>
        <v>1</v>
      </c>
      <c r="T1637" s="266">
        <f t="shared" si="2325"/>
        <v>1</v>
      </c>
    </row>
    <row r="1638" spans="1:25" ht="17.45" customHeight="1" x14ac:dyDescent="0.25">
      <c r="A1638" s="257">
        <f t="shared" si="2218"/>
        <v>6</v>
      </c>
      <c r="B1638" s="257">
        <f t="shared" si="2219"/>
        <v>2022</v>
      </c>
      <c r="C1638" s="8">
        <f t="shared" si="2286"/>
        <v>44734</v>
      </c>
      <c r="D1638" s="260">
        <v>1.833</v>
      </c>
      <c r="E1638" s="261"/>
      <c r="F1638" s="263"/>
      <c r="G1638" s="262"/>
      <c r="H1638" s="407">
        <v>2.5659999999999998</v>
      </c>
      <c r="I1638" s="260">
        <v>1.4339999999999999</v>
      </c>
      <c r="J1638" s="261"/>
      <c r="K1638" s="263">
        <v>1.5129999999999999</v>
      </c>
      <c r="L1638" s="261"/>
      <c r="M1638" s="293">
        <f t="shared" si="2319"/>
        <v>1.833</v>
      </c>
      <c r="N1638" s="293">
        <f t="shared" si="2320"/>
        <v>2.5659999999999998</v>
      </c>
      <c r="O1638" s="293">
        <f t="shared" si="2321"/>
        <v>1.4339999999999999</v>
      </c>
      <c r="P1638" s="293">
        <f t="shared" si="2322"/>
        <v>1.5129999999999999</v>
      </c>
      <c r="R1638" s="265">
        <f t="shared" si="2323"/>
        <v>1.8365</v>
      </c>
      <c r="S1638" s="266">
        <f t="shared" si="2324"/>
        <v>1</v>
      </c>
      <c r="T1638" s="266">
        <f t="shared" si="2325"/>
        <v>2</v>
      </c>
    </row>
    <row r="1639" spans="1:25" ht="17.45" customHeight="1" x14ac:dyDescent="0.25">
      <c r="A1639" s="257">
        <f t="shared" si="2218"/>
        <v>6</v>
      </c>
      <c r="B1639" s="257">
        <f t="shared" si="2219"/>
        <v>2022</v>
      </c>
      <c r="C1639" s="8">
        <f t="shared" si="2286"/>
        <v>44735</v>
      </c>
      <c r="D1639" s="260"/>
      <c r="E1639" s="261">
        <v>1.1160000000000001</v>
      </c>
      <c r="F1639" s="263"/>
      <c r="G1639" s="262">
        <v>1.546</v>
      </c>
      <c r="H1639" s="285"/>
      <c r="I1639" s="260"/>
      <c r="J1639" s="261">
        <v>1.0169999999999999</v>
      </c>
      <c r="K1639" s="263"/>
      <c r="L1639" s="261">
        <v>1.276</v>
      </c>
      <c r="M1639" s="293">
        <f t="shared" ref="M1639" si="2326">IFERROR(AVERAGE(D1639:E1639),"")</f>
        <v>1.1160000000000001</v>
      </c>
      <c r="N1639" s="293">
        <f t="shared" ref="N1639" si="2327">IFERROR(AVERAGE(F1639:H1639),"")</f>
        <v>1.546</v>
      </c>
      <c r="O1639" s="293">
        <f t="shared" ref="O1639" si="2328">IFERROR(AVERAGE(I1639:J1639),"")</f>
        <v>1.0169999999999999</v>
      </c>
      <c r="P1639" s="293">
        <f t="shared" ref="P1639" si="2329">IFERROR(AVERAGE(K1639:L1639),"")</f>
        <v>1.276</v>
      </c>
      <c r="R1639" s="265">
        <f t="shared" ref="R1639" si="2330">AVERAGE(M1639:P1639)</f>
        <v>1.23875</v>
      </c>
      <c r="S1639" s="266">
        <f t="shared" ref="S1639" si="2331">IF(R1639&gt;=1,1,0)</f>
        <v>1</v>
      </c>
      <c r="T1639" s="266">
        <f t="shared" ref="T1639" si="2332">IF(S1639=0,0,S1639+T1638)</f>
        <v>3</v>
      </c>
    </row>
    <row r="1640" spans="1:25" ht="17.45" customHeight="1" x14ac:dyDescent="0.25">
      <c r="A1640" s="257">
        <f t="shared" si="2218"/>
        <v>6</v>
      </c>
      <c r="B1640" s="257">
        <f t="shared" si="2219"/>
        <v>2022</v>
      </c>
      <c r="C1640" s="48">
        <f t="shared" si="2286"/>
        <v>44736</v>
      </c>
      <c r="D1640" s="275">
        <v>1.04</v>
      </c>
      <c r="E1640" s="276"/>
      <c r="F1640" s="278">
        <v>1.647</v>
      </c>
      <c r="G1640" s="277"/>
      <c r="H1640" s="286">
        <v>1.7509999999999999</v>
      </c>
      <c r="I1640" s="275">
        <v>0.87209999999999999</v>
      </c>
      <c r="J1640" s="276"/>
      <c r="K1640" s="278">
        <v>0.95550000000000002</v>
      </c>
      <c r="L1640" s="276"/>
      <c r="M1640" s="293">
        <f t="shared" ref="M1640" si="2333">IFERROR(AVERAGE(D1640:E1640),"")</f>
        <v>1.04</v>
      </c>
      <c r="N1640" s="293">
        <f t="shared" ref="N1640" si="2334">IFERROR(AVERAGE(F1640:H1640),"")</f>
        <v>1.6989999999999998</v>
      </c>
      <c r="O1640" s="293">
        <f t="shared" ref="O1640" si="2335">IFERROR(AVERAGE(I1640:J1640),"")</f>
        <v>0.87209999999999999</v>
      </c>
      <c r="P1640" s="293">
        <f t="shared" ref="P1640" si="2336">IFERROR(AVERAGE(K1640:L1640),"")</f>
        <v>0.95550000000000002</v>
      </c>
      <c r="R1640" s="265">
        <f t="shared" ref="R1640" si="2337">AVERAGE(M1640:P1640)</f>
        <v>1.1416500000000001</v>
      </c>
      <c r="S1640" s="266">
        <f t="shared" ref="S1640" si="2338">IF(R1640&gt;=1,1,0)</f>
        <v>1</v>
      </c>
      <c r="T1640" s="266">
        <f t="shared" ref="T1640:T1642" si="2339">IF(S1640=0,0,S1640+T1639)</f>
        <v>4</v>
      </c>
    </row>
    <row r="1641" spans="1:25" ht="17.45" customHeight="1" x14ac:dyDescent="0.25">
      <c r="A1641" s="257">
        <f t="shared" si="2218"/>
        <v>6</v>
      </c>
      <c r="B1641" s="257">
        <f t="shared" si="2219"/>
        <v>2022</v>
      </c>
      <c r="C1641" s="435">
        <f t="shared" si="2286"/>
        <v>44737</v>
      </c>
      <c r="D1641" s="434"/>
      <c r="E1641" s="436">
        <v>1.274</v>
      </c>
      <c r="F1641" s="437"/>
      <c r="G1641" s="438">
        <v>1.272</v>
      </c>
      <c r="H1641" s="439"/>
      <c r="I1641" s="434"/>
      <c r="J1641" s="436">
        <v>0.79579999999999995</v>
      </c>
      <c r="K1641" s="437"/>
      <c r="L1641" s="436">
        <v>0.86450000000000005</v>
      </c>
      <c r="M1641" s="440">
        <f t="shared" ref="M1641:M1644" si="2340">IFERROR(AVERAGE(D1641:E1641),"")</f>
        <v>1.274</v>
      </c>
      <c r="N1641" s="440">
        <f t="shared" ref="N1641:N1644" si="2341">IFERROR(AVERAGE(F1641:H1641),"")</f>
        <v>1.272</v>
      </c>
      <c r="O1641" s="440">
        <f t="shared" ref="O1641:O1644" si="2342">IFERROR(AVERAGE(I1641:J1641),"")</f>
        <v>0.79579999999999995</v>
      </c>
      <c r="P1641" s="440">
        <f t="shared" ref="P1641:P1644" si="2343">IFERROR(AVERAGE(K1641:L1641),"")</f>
        <v>0.86450000000000005</v>
      </c>
      <c r="Q1641" s="442">
        <f t="shared" ref="Q1641:Q1642" si="2344">AVERAGE(M1641:P1641)</f>
        <v>1.0515750000000001</v>
      </c>
      <c r="R1641" s="442"/>
      <c r="S1641" s="443">
        <f>IF(Q1641&gt;=1,1,0)</f>
        <v>1</v>
      </c>
      <c r="T1641" s="443">
        <f t="shared" si="2339"/>
        <v>5</v>
      </c>
    </row>
    <row r="1642" spans="1:25" ht="17.45" customHeight="1" x14ac:dyDescent="0.25">
      <c r="A1642" s="257">
        <f t="shared" si="2218"/>
        <v>6</v>
      </c>
      <c r="B1642" s="257">
        <f t="shared" si="2219"/>
        <v>2022</v>
      </c>
      <c r="C1642" s="435">
        <f t="shared" si="2286"/>
        <v>44738</v>
      </c>
      <c r="D1642" s="434">
        <v>0.92469999999999997</v>
      </c>
      <c r="E1642" s="436"/>
      <c r="F1642" s="437">
        <v>1.149</v>
      </c>
      <c r="G1642" s="438"/>
      <c r="H1642" s="439"/>
      <c r="I1642" s="434">
        <v>0.81889999999999996</v>
      </c>
      <c r="J1642" s="436"/>
      <c r="K1642" s="437">
        <v>0.80410000000000004</v>
      </c>
      <c r="L1642" s="436"/>
      <c r="M1642" s="440">
        <f t="shared" si="2340"/>
        <v>0.92469999999999997</v>
      </c>
      <c r="N1642" s="440">
        <f t="shared" si="2341"/>
        <v>1.149</v>
      </c>
      <c r="O1642" s="440">
        <f t="shared" si="2342"/>
        <v>0.81889999999999996</v>
      </c>
      <c r="P1642" s="440">
        <f t="shared" si="2343"/>
        <v>0.80410000000000004</v>
      </c>
      <c r="Q1642" s="442">
        <f t="shared" si="2344"/>
        <v>0.92417499999999997</v>
      </c>
      <c r="R1642" s="442"/>
      <c r="S1642" s="443">
        <f>IF(Q1642&gt;=1,1,0)</f>
        <v>0</v>
      </c>
      <c r="T1642" s="443">
        <f t="shared" si="2339"/>
        <v>0</v>
      </c>
    </row>
    <row r="1643" spans="1:25" ht="17.45" customHeight="1" x14ac:dyDescent="0.25">
      <c r="A1643" s="257">
        <f t="shared" si="2218"/>
        <v>6</v>
      </c>
      <c r="B1643" s="257">
        <f t="shared" si="2219"/>
        <v>2022</v>
      </c>
      <c r="C1643" s="8">
        <f t="shared" si="2286"/>
        <v>44739</v>
      </c>
      <c r="D1643" s="260"/>
      <c r="E1643" s="261">
        <v>1.07</v>
      </c>
      <c r="F1643" s="263"/>
      <c r="G1643" s="262">
        <v>1.2250000000000001</v>
      </c>
      <c r="H1643" s="285"/>
      <c r="I1643" s="260"/>
      <c r="J1643" s="261">
        <v>1.036</v>
      </c>
      <c r="K1643" s="263"/>
      <c r="L1643" s="261">
        <v>1.1830000000000001</v>
      </c>
      <c r="M1643" s="293">
        <f t="shared" si="2340"/>
        <v>1.07</v>
      </c>
      <c r="N1643" s="293">
        <f t="shared" si="2341"/>
        <v>1.2250000000000001</v>
      </c>
      <c r="O1643" s="293">
        <f t="shared" si="2342"/>
        <v>1.036</v>
      </c>
      <c r="P1643" s="293">
        <f t="shared" si="2343"/>
        <v>1.1830000000000001</v>
      </c>
      <c r="R1643" s="265">
        <f t="shared" ref="R1643:R1644" si="2345">AVERAGE(M1643:P1643)</f>
        <v>1.1285000000000001</v>
      </c>
      <c r="S1643" s="266">
        <f t="shared" ref="S1643:S1644" si="2346">IF(R1643&gt;=1,1,0)</f>
        <v>1</v>
      </c>
      <c r="T1643" s="266">
        <f t="shared" ref="T1643:T1644" si="2347">IF(S1643=0,0,S1643+T1642)</f>
        <v>1</v>
      </c>
    </row>
    <row r="1644" spans="1:25" ht="17.45" customHeight="1" thickBot="1" x14ac:dyDescent="0.3">
      <c r="A1644" s="257">
        <f t="shared" si="2218"/>
        <v>6</v>
      </c>
      <c r="B1644" s="257">
        <f t="shared" si="2219"/>
        <v>2022</v>
      </c>
      <c r="C1644" s="8">
        <f t="shared" si="2286"/>
        <v>44740</v>
      </c>
      <c r="D1644" s="260">
        <v>1.4370000000000001</v>
      </c>
      <c r="E1644" s="261"/>
      <c r="F1644" s="263"/>
      <c r="G1644" s="262"/>
      <c r="H1644" s="285">
        <v>1.02</v>
      </c>
      <c r="I1644" s="260">
        <v>1.107</v>
      </c>
      <c r="J1644" s="261"/>
      <c r="K1644" s="263">
        <v>0.97340000000000004</v>
      </c>
      <c r="L1644" s="261"/>
      <c r="M1644" s="293">
        <f t="shared" si="2340"/>
        <v>1.4370000000000001</v>
      </c>
      <c r="N1644" s="293">
        <f t="shared" si="2341"/>
        <v>1.02</v>
      </c>
      <c r="O1644" s="293">
        <f t="shared" si="2342"/>
        <v>1.107</v>
      </c>
      <c r="P1644" s="293">
        <f t="shared" si="2343"/>
        <v>0.97340000000000004</v>
      </c>
      <c r="R1644" s="265">
        <f t="shared" si="2345"/>
        <v>1.13435</v>
      </c>
      <c r="S1644" s="266">
        <f t="shared" si="2346"/>
        <v>1</v>
      </c>
      <c r="T1644" s="266">
        <f t="shared" si="2347"/>
        <v>2</v>
      </c>
    </row>
    <row r="1645" spans="1:25" ht="17.45" customHeight="1" thickBot="1" x14ac:dyDescent="0.3">
      <c r="A1645" s="257">
        <f t="shared" si="2218"/>
        <v>6</v>
      </c>
      <c r="B1645" s="257">
        <f t="shared" si="2219"/>
        <v>2022</v>
      </c>
      <c r="C1645" s="8">
        <f t="shared" si="2286"/>
        <v>44741</v>
      </c>
      <c r="D1645" s="260"/>
      <c r="E1645" s="261">
        <v>1.536</v>
      </c>
      <c r="F1645" s="263"/>
      <c r="G1645" s="262">
        <v>1.236</v>
      </c>
      <c r="H1645" s="285"/>
      <c r="I1645" s="260"/>
      <c r="J1645" s="261">
        <v>1.101</v>
      </c>
      <c r="K1645" s="263"/>
      <c r="L1645" s="261">
        <v>0.96</v>
      </c>
      <c r="M1645" s="293">
        <f t="shared" ref="M1645:M1651" si="2348">IFERROR(AVERAGE(D1645:E1645),"")</f>
        <v>1.536</v>
      </c>
      <c r="N1645" s="293">
        <f t="shared" ref="N1645:N1651" si="2349">IFERROR(AVERAGE(F1645:H1645),"")</f>
        <v>1.236</v>
      </c>
      <c r="O1645" s="293">
        <f t="shared" ref="O1645:O1651" si="2350">IFERROR(AVERAGE(I1645:J1645),"")</f>
        <v>1.101</v>
      </c>
      <c r="P1645" s="293">
        <f t="shared" ref="P1645:P1651" si="2351">IFERROR(AVERAGE(K1645:L1645),"")</f>
        <v>0.96</v>
      </c>
      <c r="R1645" s="265">
        <f t="shared" ref="R1645:R1651" si="2352">AVERAGE(M1645:P1645)</f>
        <v>1.20825</v>
      </c>
      <c r="S1645" s="266">
        <f t="shared" ref="S1645:S1651" si="2353">IF(R1645&gt;=1,1,0)</f>
        <v>1</v>
      </c>
      <c r="T1645" s="266">
        <f t="shared" ref="T1645:T1651" si="2354">IF(S1645=0,0,S1645+T1644)</f>
        <v>3</v>
      </c>
      <c r="U1645" s="514" t="s">
        <v>68</v>
      </c>
      <c r="V1645" s="515">
        <v>2022</v>
      </c>
      <c r="W1645" s="516"/>
      <c r="X1645" s="516"/>
      <c r="Y1645" s="516"/>
    </row>
    <row r="1646" spans="1:25" ht="17.45" customHeight="1" thickBot="1" x14ac:dyDescent="0.3">
      <c r="A1646" s="257">
        <f t="shared" si="2218"/>
        <v>6</v>
      </c>
      <c r="B1646" s="257">
        <f t="shared" si="2219"/>
        <v>2022</v>
      </c>
      <c r="C1646" s="156">
        <f t="shared" si="2286"/>
        <v>44742</v>
      </c>
      <c r="D1646" s="367">
        <v>4.5209999999999999</v>
      </c>
      <c r="E1646" s="174"/>
      <c r="F1646" s="408">
        <v>2.097</v>
      </c>
      <c r="G1646" s="176"/>
      <c r="H1646" s="409">
        <v>1.9730000000000001</v>
      </c>
      <c r="I1646" s="173">
        <v>1.0309999999999999</v>
      </c>
      <c r="J1646" s="174"/>
      <c r="K1646" s="175">
        <v>1.1859999999999999</v>
      </c>
      <c r="L1646" s="174"/>
      <c r="M1646" s="293">
        <f t="shared" si="2348"/>
        <v>4.5209999999999999</v>
      </c>
      <c r="N1646" s="293">
        <f t="shared" si="2349"/>
        <v>2.0350000000000001</v>
      </c>
      <c r="O1646" s="293">
        <f t="shared" si="2350"/>
        <v>1.0309999999999999</v>
      </c>
      <c r="P1646" s="293">
        <f t="shared" si="2351"/>
        <v>1.1859999999999999</v>
      </c>
      <c r="R1646" s="265">
        <f t="shared" si="2352"/>
        <v>2.1932499999999999</v>
      </c>
      <c r="S1646" s="266">
        <f t="shared" si="2353"/>
        <v>1</v>
      </c>
      <c r="T1646" s="266">
        <f t="shared" si="2354"/>
        <v>4</v>
      </c>
      <c r="U1646" s="517" t="s">
        <v>35</v>
      </c>
      <c r="V1646" s="517" t="s">
        <v>1</v>
      </c>
      <c r="W1646" s="517" t="s">
        <v>2</v>
      </c>
      <c r="X1646" s="517" t="s">
        <v>9</v>
      </c>
      <c r="Y1646" s="517" t="s">
        <v>12</v>
      </c>
    </row>
    <row r="1647" spans="1:25" ht="17.45" customHeight="1" x14ac:dyDescent="0.25">
      <c r="A1647" s="257">
        <f t="shared" si="2218"/>
        <v>7</v>
      </c>
      <c r="B1647" s="257">
        <f t="shared" si="2219"/>
        <v>2022</v>
      </c>
      <c r="C1647" s="115">
        <f t="shared" si="2286"/>
        <v>44743</v>
      </c>
      <c r="D1647" s="122"/>
      <c r="E1647" s="124">
        <v>1.2190000000000001</v>
      </c>
      <c r="F1647" s="125"/>
      <c r="G1647" s="123">
        <v>1.2490000000000001</v>
      </c>
      <c r="H1647" s="121"/>
      <c r="I1647" s="122"/>
      <c r="J1647" s="124">
        <v>0.80649999999999999</v>
      </c>
      <c r="K1647" s="125"/>
      <c r="L1647" s="124">
        <v>0.96130000000000004</v>
      </c>
      <c r="M1647" s="293">
        <f t="shared" si="2348"/>
        <v>1.2190000000000001</v>
      </c>
      <c r="N1647" s="293">
        <f t="shared" si="2349"/>
        <v>1.2490000000000001</v>
      </c>
      <c r="O1647" s="293">
        <f t="shared" si="2350"/>
        <v>0.80649999999999999</v>
      </c>
      <c r="P1647" s="293">
        <f t="shared" si="2351"/>
        <v>0.96130000000000004</v>
      </c>
      <c r="R1647" s="265">
        <f t="shared" si="2352"/>
        <v>1.0589499999999998</v>
      </c>
      <c r="S1647" s="266">
        <f t="shared" si="2353"/>
        <v>1</v>
      </c>
      <c r="T1647" s="266">
        <f t="shared" si="2354"/>
        <v>5</v>
      </c>
      <c r="U1647" s="518" t="s">
        <v>58</v>
      </c>
      <c r="V1647" s="519">
        <f>AVERAGE(D1617:E1646)</f>
        <v>1.3735266666666666</v>
      </c>
      <c r="W1647" s="519">
        <f>AVERAGE(F1617:H1646)</f>
        <v>1.1229142857142858</v>
      </c>
      <c r="X1647" s="519">
        <f>AVERAGE(I1617:J1646)</f>
        <v>0.88137666666666659</v>
      </c>
      <c r="Y1647" s="519">
        <f>AVERAGE(K1617:L1646)</f>
        <v>0.88744333333333347</v>
      </c>
    </row>
    <row r="1648" spans="1:25" ht="17.45" customHeight="1" x14ac:dyDescent="0.25">
      <c r="A1648" s="257">
        <f t="shared" si="2218"/>
        <v>7</v>
      </c>
      <c r="B1648" s="257">
        <f t="shared" si="2219"/>
        <v>2022</v>
      </c>
      <c r="C1648" s="435">
        <f t="shared" si="2286"/>
        <v>44744</v>
      </c>
      <c r="D1648" s="434">
        <v>0.98329999999999995</v>
      </c>
      <c r="E1648" s="436"/>
      <c r="F1648" s="437">
        <v>0.91020000000000001</v>
      </c>
      <c r="G1648" s="438"/>
      <c r="H1648" s="439"/>
      <c r="I1648" s="434">
        <v>0.70109999999999995</v>
      </c>
      <c r="J1648" s="436"/>
      <c r="K1648" s="437">
        <v>0.70760000000000001</v>
      </c>
      <c r="L1648" s="436"/>
      <c r="M1648" s="440">
        <f t="shared" si="2348"/>
        <v>0.98329999999999995</v>
      </c>
      <c r="N1648" s="440">
        <f t="shared" si="2349"/>
        <v>0.91020000000000001</v>
      </c>
      <c r="O1648" s="440">
        <f t="shared" si="2350"/>
        <v>0.70109999999999995</v>
      </c>
      <c r="P1648" s="440">
        <f t="shared" si="2351"/>
        <v>0.70760000000000001</v>
      </c>
      <c r="Q1648" s="442">
        <f t="shared" ref="Q1648:Q1649" si="2355">AVERAGE(M1648:P1648)</f>
        <v>0.82555000000000001</v>
      </c>
      <c r="R1648" s="442"/>
      <c r="S1648" s="443">
        <f>IF(Q1648&gt;=1,1,0)</f>
        <v>0</v>
      </c>
      <c r="T1648" s="443">
        <f t="shared" si="2354"/>
        <v>0</v>
      </c>
      <c r="U1648" s="518" t="s">
        <v>59</v>
      </c>
      <c r="V1648" s="519">
        <f>MAX(D1617:E1646)</f>
        <v>4.5209999999999999</v>
      </c>
      <c r="W1648" s="519">
        <f>MAX(F1617:H1646)</f>
        <v>3.1739999999999999</v>
      </c>
      <c r="X1648" s="519">
        <f>MAX(I1617:J1646)</f>
        <v>1.64</v>
      </c>
      <c r="Y1648" s="519">
        <f>MAX(K1617:L1646)</f>
        <v>1.5129999999999999</v>
      </c>
    </row>
    <row r="1649" spans="1:25" ht="17.45" customHeight="1" thickBot="1" x14ac:dyDescent="0.3">
      <c r="A1649" s="257">
        <f t="shared" si="2218"/>
        <v>7</v>
      </c>
      <c r="B1649" s="257">
        <f t="shared" si="2219"/>
        <v>2022</v>
      </c>
      <c r="C1649" s="435">
        <f t="shared" si="2286"/>
        <v>44745</v>
      </c>
      <c r="D1649" s="434"/>
      <c r="E1649" s="436">
        <v>0.83499999999999996</v>
      </c>
      <c r="F1649" s="437"/>
      <c r="G1649" s="438">
        <v>0.75639999999999996</v>
      </c>
      <c r="H1649" s="439"/>
      <c r="I1649" s="434"/>
      <c r="J1649" s="436">
        <v>0.50080000000000002</v>
      </c>
      <c r="K1649" s="437"/>
      <c r="L1649" s="436">
        <v>0.60109999999999997</v>
      </c>
      <c r="M1649" s="440">
        <f t="shared" si="2348"/>
        <v>0.83499999999999996</v>
      </c>
      <c r="N1649" s="440">
        <f t="shared" si="2349"/>
        <v>0.75639999999999996</v>
      </c>
      <c r="O1649" s="440">
        <f t="shared" si="2350"/>
        <v>0.50080000000000002</v>
      </c>
      <c r="P1649" s="440">
        <f t="shared" si="2351"/>
        <v>0.60109999999999997</v>
      </c>
      <c r="Q1649" s="442">
        <f t="shared" si="2355"/>
        <v>0.67332499999999995</v>
      </c>
      <c r="R1649" s="442"/>
      <c r="S1649" s="443">
        <f>IF(Q1649&gt;=1,1,0)</f>
        <v>0</v>
      </c>
      <c r="T1649" s="443">
        <f t="shared" si="2354"/>
        <v>0</v>
      </c>
      <c r="U1649" s="520" t="s">
        <v>126</v>
      </c>
      <c r="V1649" s="521">
        <f>COUNTIF(D1617:E1646,"&gt;=2.5")</f>
        <v>2</v>
      </c>
      <c r="W1649" s="521">
        <f>COUNTIF(F1617:H1646,"&gt;=2.5")</f>
        <v>2</v>
      </c>
      <c r="X1649" s="521">
        <f>COUNTIF(I1617:J1646,"&gt;=2.5")</f>
        <v>0</v>
      </c>
      <c r="Y1649" s="521">
        <f>COUNTIF(K1617:L1646,"&gt;=2.5")</f>
        <v>0</v>
      </c>
    </row>
    <row r="1650" spans="1:25" ht="17.45" customHeight="1" thickBot="1" x14ac:dyDescent="0.3">
      <c r="A1650" s="257">
        <f t="shared" si="2218"/>
        <v>7</v>
      </c>
      <c r="B1650" s="257">
        <f t="shared" si="2219"/>
        <v>2022</v>
      </c>
      <c r="C1650" s="8">
        <f t="shared" si="2286"/>
        <v>44746</v>
      </c>
      <c r="D1650" s="260">
        <v>0.92500000000000004</v>
      </c>
      <c r="E1650" s="261"/>
      <c r="F1650" s="263"/>
      <c r="G1650" s="262"/>
      <c r="H1650" s="285">
        <v>0.95520000000000005</v>
      </c>
      <c r="I1650" s="260">
        <v>0.60160000000000002</v>
      </c>
      <c r="J1650" s="261"/>
      <c r="K1650" s="263">
        <v>0.68769999999999998</v>
      </c>
      <c r="L1650" s="261"/>
      <c r="M1650" s="293">
        <f t="shared" si="2348"/>
        <v>0.92500000000000004</v>
      </c>
      <c r="N1650" s="293">
        <f t="shared" si="2349"/>
        <v>0.95520000000000005</v>
      </c>
      <c r="O1650" s="293">
        <f t="shared" si="2350"/>
        <v>0.60160000000000002</v>
      </c>
      <c r="P1650" s="293">
        <f t="shared" si="2351"/>
        <v>0.68769999999999998</v>
      </c>
      <c r="R1650" s="265">
        <f t="shared" si="2352"/>
        <v>0.79237500000000005</v>
      </c>
      <c r="S1650" s="266">
        <f t="shared" si="2353"/>
        <v>0</v>
      </c>
      <c r="T1650" s="266">
        <f t="shared" si="2354"/>
        <v>0</v>
      </c>
      <c r="Y1650" s="522">
        <f>AVERAGE(V1647:Y1647)</f>
        <v>1.0663152380952381</v>
      </c>
    </row>
    <row r="1651" spans="1:25" ht="17.45" customHeight="1" x14ac:dyDescent="0.25">
      <c r="A1651" s="257">
        <f t="shared" si="2218"/>
        <v>7</v>
      </c>
      <c r="B1651" s="257">
        <f t="shared" si="2219"/>
        <v>2022</v>
      </c>
      <c r="C1651" s="8">
        <f t="shared" si="2286"/>
        <v>44747</v>
      </c>
      <c r="D1651" s="260"/>
      <c r="E1651" s="261">
        <v>1.1970000000000001</v>
      </c>
      <c r="F1651" s="263"/>
      <c r="G1651" s="262">
        <v>1.3660000000000001</v>
      </c>
      <c r="H1651" s="285"/>
      <c r="I1651" s="260"/>
      <c r="J1651" s="261">
        <v>1.083</v>
      </c>
      <c r="K1651" s="263"/>
      <c r="L1651" s="261">
        <v>1.1359999999999999</v>
      </c>
      <c r="M1651" s="293">
        <f t="shared" si="2348"/>
        <v>1.1970000000000001</v>
      </c>
      <c r="N1651" s="293">
        <f t="shared" si="2349"/>
        <v>1.3660000000000001</v>
      </c>
      <c r="O1651" s="293">
        <f t="shared" si="2350"/>
        <v>1.083</v>
      </c>
      <c r="P1651" s="293">
        <f t="shared" si="2351"/>
        <v>1.1359999999999999</v>
      </c>
      <c r="R1651" s="265">
        <f t="shared" si="2352"/>
        <v>1.1955</v>
      </c>
      <c r="S1651" s="266">
        <f t="shared" si="2353"/>
        <v>1</v>
      </c>
      <c r="T1651" s="266">
        <f t="shared" si="2354"/>
        <v>1</v>
      </c>
    </row>
    <row r="1652" spans="1:25" ht="17.45" customHeight="1" x14ac:dyDescent="0.25">
      <c r="A1652" s="257">
        <f t="shared" si="2218"/>
        <v>7</v>
      </c>
      <c r="B1652" s="257">
        <f t="shared" si="2219"/>
        <v>2022</v>
      </c>
      <c r="C1652" s="48">
        <f t="shared" si="2286"/>
        <v>44748</v>
      </c>
      <c r="D1652" s="279">
        <v>1.05</v>
      </c>
      <c r="E1652" s="280"/>
      <c r="F1652" s="282">
        <v>0.66339999999999999</v>
      </c>
      <c r="G1652" s="281"/>
      <c r="H1652" s="142">
        <v>0.67679999999999996</v>
      </c>
      <c r="I1652" s="279">
        <v>0.64590000000000003</v>
      </c>
      <c r="J1652" s="280"/>
      <c r="K1652" s="282">
        <v>0.59709999999999996</v>
      </c>
      <c r="L1652" s="280"/>
      <c r="M1652" s="293">
        <f t="shared" ref="M1652:M1656" si="2356">IFERROR(AVERAGE(D1652:E1652),"")</f>
        <v>1.05</v>
      </c>
      <c r="N1652" s="293">
        <f t="shared" ref="N1652:N1657" si="2357">IFERROR(AVERAGE(F1652:H1652),"")</f>
        <v>0.67009999999999992</v>
      </c>
      <c r="O1652" s="293">
        <f t="shared" ref="O1652:O1657" si="2358">IFERROR(AVERAGE(I1652:J1652),"")</f>
        <v>0.64590000000000003</v>
      </c>
      <c r="P1652" s="293">
        <f t="shared" ref="P1652:P1657" si="2359">IFERROR(AVERAGE(K1652:L1652),"")</f>
        <v>0.59709999999999996</v>
      </c>
      <c r="R1652" s="265">
        <f t="shared" ref="R1652:R1657" si="2360">AVERAGE(M1652:P1652)</f>
        <v>0.74077499999999996</v>
      </c>
      <c r="S1652" s="266">
        <f t="shared" ref="S1652:S1657" si="2361">IF(R1652&gt;=1,1,0)</f>
        <v>0</v>
      </c>
      <c r="T1652" s="266">
        <f t="shared" ref="T1652:T1657" si="2362">IF(S1652=0,0,S1652+T1651)</f>
        <v>0</v>
      </c>
    </row>
    <row r="1653" spans="1:25" ht="17.45" customHeight="1" x14ac:dyDescent="0.25">
      <c r="A1653" s="257">
        <f t="shared" si="2218"/>
        <v>7</v>
      </c>
      <c r="B1653" s="257">
        <f t="shared" si="2219"/>
        <v>2022</v>
      </c>
      <c r="C1653" s="8">
        <f t="shared" si="2286"/>
        <v>44749</v>
      </c>
      <c r="D1653" s="252"/>
      <c r="E1653" s="253">
        <v>2.0089999999999999</v>
      </c>
      <c r="F1653" s="255"/>
      <c r="G1653" s="254">
        <v>1.696</v>
      </c>
      <c r="H1653" s="114"/>
      <c r="I1653" s="252"/>
      <c r="J1653" s="253">
        <v>0.90090000000000003</v>
      </c>
      <c r="K1653" s="255"/>
      <c r="L1653" s="253">
        <v>0.98839999999999995</v>
      </c>
      <c r="M1653" s="293">
        <f t="shared" si="2356"/>
        <v>2.0089999999999999</v>
      </c>
      <c r="N1653" s="293">
        <f t="shared" si="2357"/>
        <v>1.696</v>
      </c>
      <c r="O1653" s="293">
        <f t="shared" si="2358"/>
        <v>0.90090000000000003</v>
      </c>
      <c r="P1653" s="293">
        <f t="shared" si="2359"/>
        <v>0.98839999999999995</v>
      </c>
      <c r="R1653" s="265">
        <f t="shared" si="2360"/>
        <v>1.3985750000000001</v>
      </c>
      <c r="S1653" s="266">
        <f t="shared" si="2361"/>
        <v>1</v>
      </c>
      <c r="T1653" s="266">
        <f t="shared" si="2362"/>
        <v>1</v>
      </c>
    </row>
    <row r="1654" spans="1:25" ht="17.45" customHeight="1" x14ac:dyDescent="0.25">
      <c r="A1654" s="257">
        <f t="shared" si="2218"/>
        <v>7</v>
      </c>
      <c r="B1654" s="257">
        <f t="shared" si="2219"/>
        <v>2022</v>
      </c>
      <c r="C1654" s="8">
        <f t="shared" si="2286"/>
        <v>44750</v>
      </c>
      <c r="D1654" s="260">
        <v>2.2130000000000001</v>
      </c>
      <c r="E1654" s="261"/>
      <c r="F1654" s="263">
        <v>1.236</v>
      </c>
      <c r="G1654" s="262"/>
      <c r="H1654" s="285"/>
      <c r="I1654" s="260">
        <v>0.87170000000000003</v>
      </c>
      <c r="J1654" s="261"/>
      <c r="K1654" s="263">
        <v>0.85060000000000002</v>
      </c>
      <c r="L1654" s="261"/>
      <c r="M1654" s="293">
        <f t="shared" si="2356"/>
        <v>2.2130000000000001</v>
      </c>
      <c r="N1654" s="293">
        <f t="shared" si="2357"/>
        <v>1.236</v>
      </c>
      <c r="O1654" s="293">
        <f t="shared" si="2358"/>
        <v>0.87170000000000003</v>
      </c>
      <c r="P1654" s="293">
        <f t="shared" si="2359"/>
        <v>0.85060000000000002</v>
      </c>
      <c r="R1654" s="265">
        <f t="shared" si="2360"/>
        <v>1.2928249999999999</v>
      </c>
      <c r="S1654" s="266">
        <f t="shared" si="2361"/>
        <v>1</v>
      </c>
      <c r="T1654" s="266">
        <f t="shared" si="2362"/>
        <v>2</v>
      </c>
    </row>
    <row r="1655" spans="1:25" ht="17.45" customHeight="1" x14ac:dyDescent="0.25">
      <c r="A1655" s="298">
        <f t="shared" si="2218"/>
        <v>7</v>
      </c>
      <c r="B1655" s="298">
        <f t="shared" si="2219"/>
        <v>2022</v>
      </c>
      <c r="C1655" s="435">
        <f t="shared" si="2286"/>
        <v>44751</v>
      </c>
      <c r="D1655" s="434"/>
      <c r="E1655" s="436">
        <v>0.93500000000000005</v>
      </c>
      <c r="F1655" s="437"/>
      <c r="G1655" s="438">
        <v>0.73419999999999996</v>
      </c>
      <c r="H1655" s="439"/>
      <c r="I1655" s="434"/>
      <c r="J1655" s="436">
        <v>1.014</v>
      </c>
      <c r="K1655" s="437"/>
      <c r="L1655" s="436">
        <v>0.84740000000000004</v>
      </c>
      <c r="M1655" s="440">
        <f t="shared" si="2356"/>
        <v>0.93500000000000005</v>
      </c>
      <c r="N1655" s="440">
        <f t="shared" si="2357"/>
        <v>0.73419999999999996</v>
      </c>
      <c r="O1655" s="440">
        <f t="shared" si="2358"/>
        <v>1.014</v>
      </c>
      <c r="P1655" s="440">
        <f t="shared" si="2359"/>
        <v>0.84740000000000004</v>
      </c>
      <c r="Q1655" s="442">
        <f t="shared" ref="Q1655:Q1656" si="2363">AVERAGE(M1655:P1655)</f>
        <v>0.88265000000000005</v>
      </c>
      <c r="R1655" s="442"/>
      <c r="S1655" s="443">
        <f>IF(Q1655&gt;=1,1,0)</f>
        <v>0</v>
      </c>
      <c r="T1655" s="443">
        <f t="shared" si="2362"/>
        <v>0</v>
      </c>
    </row>
    <row r="1656" spans="1:25" ht="17.45" customHeight="1" x14ac:dyDescent="0.25">
      <c r="A1656" s="298">
        <f t="shared" ref="A1656:A1719" si="2364">IF(ISNUMBER(C1656),MONTH(C1656),"")</f>
        <v>7</v>
      </c>
      <c r="B1656" s="298">
        <f t="shared" ref="B1656:B1719" si="2365">IF(ISNUMBER(C1656),YEAR(C1656),"")</f>
        <v>2022</v>
      </c>
      <c r="C1656" s="435">
        <f t="shared" si="2286"/>
        <v>44752</v>
      </c>
      <c r="D1656" s="434">
        <v>0.79749999999999999</v>
      </c>
      <c r="E1656" s="436"/>
      <c r="F1656" s="437"/>
      <c r="G1656" s="438"/>
      <c r="H1656" s="439">
        <v>0.80379999999999996</v>
      </c>
      <c r="I1656" s="434">
        <v>0.70509999999999995</v>
      </c>
      <c r="J1656" s="436"/>
      <c r="K1656" s="437">
        <v>0.80559999999999998</v>
      </c>
      <c r="L1656" s="436"/>
      <c r="M1656" s="440">
        <f t="shared" si="2356"/>
        <v>0.79749999999999999</v>
      </c>
      <c r="N1656" s="440">
        <f t="shared" si="2357"/>
        <v>0.80379999999999996</v>
      </c>
      <c r="O1656" s="440">
        <f t="shared" si="2358"/>
        <v>0.70509999999999995</v>
      </c>
      <c r="P1656" s="440">
        <f t="shared" si="2359"/>
        <v>0.80559999999999998</v>
      </c>
      <c r="Q1656" s="442">
        <f t="shared" si="2363"/>
        <v>0.77800000000000002</v>
      </c>
      <c r="R1656" s="442"/>
      <c r="S1656" s="443">
        <f>IF(Q1656&gt;=1,1,0)</f>
        <v>0</v>
      </c>
      <c r="T1656" s="443">
        <f t="shared" si="2362"/>
        <v>0</v>
      </c>
    </row>
    <row r="1657" spans="1:25" ht="17.45" customHeight="1" x14ac:dyDescent="0.25">
      <c r="A1657" s="257">
        <f t="shared" si="2364"/>
        <v>7</v>
      </c>
      <c r="B1657" s="257">
        <f t="shared" si="2365"/>
        <v>2022</v>
      </c>
      <c r="C1657" s="8">
        <f t="shared" si="2286"/>
        <v>44753</v>
      </c>
      <c r="D1657" s="260"/>
      <c r="E1657" s="261"/>
      <c r="F1657" s="263"/>
      <c r="G1657" s="262">
        <v>1.018</v>
      </c>
      <c r="H1657" s="285"/>
      <c r="I1657" s="260"/>
      <c r="J1657" s="261">
        <v>1.0009999999999999</v>
      </c>
      <c r="K1657" s="263"/>
      <c r="L1657" s="261">
        <v>1.371</v>
      </c>
      <c r="M1657" s="290" t="str">
        <f t="shared" ref="M1657" si="2366">IFERROR(AVERAGE(#REF!),"")</f>
        <v/>
      </c>
      <c r="N1657" s="293">
        <f t="shared" si="2357"/>
        <v>1.018</v>
      </c>
      <c r="O1657" s="293">
        <f t="shared" si="2358"/>
        <v>1.0009999999999999</v>
      </c>
      <c r="P1657" s="293">
        <f t="shared" si="2359"/>
        <v>1.371</v>
      </c>
      <c r="R1657" s="265">
        <f t="shared" si="2360"/>
        <v>1.1300000000000001</v>
      </c>
      <c r="S1657" s="266">
        <f t="shared" si="2361"/>
        <v>1</v>
      </c>
      <c r="T1657" s="266">
        <f t="shared" si="2362"/>
        <v>1</v>
      </c>
    </row>
    <row r="1658" spans="1:25" ht="17.45" customHeight="1" x14ac:dyDescent="0.25">
      <c r="A1658" s="257">
        <f t="shared" si="2364"/>
        <v>7</v>
      </c>
      <c r="B1658" s="257">
        <f t="shared" si="2365"/>
        <v>2022</v>
      </c>
      <c r="C1658" s="48">
        <f t="shared" si="2286"/>
        <v>44754</v>
      </c>
      <c r="D1658" s="275">
        <v>1.0249999999999999</v>
      </c>
      <c r="E1658" s="276"/>
      <c r="F1658" s="278">
        <v>0.85909999999999997</v>
      </c>
      <c r="G1658" s="277"/>
      <c r="H1658" s="286">
        <v>0.84409999999999996</v>
      </c>
      <c r="I1658" s="275">
        <v>0.86739999999999995</v>
      </c>
      <c r="J1658" s="276"/>
      <c r="K1658" s="410">
        <v>2.2589999999999999</v>
      </c>
      <c r="L1658" s="276"/>
      <c r="M1658" s="293">
        <f t="shared" ref="M1658:M1663" si="2367">IFERROR(AVERAGE(D1658:E1658),"")</f>
        <v>1.0249999999999999</v>
      </c>
      <c r="N1658" s="293">
        <f t="shared" ref="N1658:N1663" si="2368">IFERROR(AVERAGE(F1658:H1658),"")</f>
        <v>0.85159999999999991</v>
      </c>
      <c r="O1658" s="293">
        <f t="shared" ref="O1658:O1663" si="2369">IFERROR(AVERAGE(I1658:J1658),"")</f>
        <v>0.86739999999999995</v>
      </c>
      <c r="P1658" s="293">
        <f t="shared" ref="P1658:P1663" si="2370">IFERROR(AVERAGE(K1658:L1658),"")</f>
        <v>2.2589999999999999</v>
      </c>
      <c r="R1658" s="265">
        <f t="shared" ref="R1658:R1661" si="2371">AVERAGE(M1658:P1658)</f>
        <v>1.25075</v>
      </c>
      <c r="S1658" s="266">
        <f t="shared" ref="S1658:S1661" si="2372">IF(R1658&gt;=1,1,0)</f>
        <v>1</v>
      </c>
      <c r="T1658" s="266">
        <f t="shared" ref="T1658:T1663" si="2373">IF(S1658=0,0,S1658+T1657)</f>
        <v>2</v>
      </c>
    </row>
    <row r="1659" spans="1:25" ht="17.45" customHeight="1" x14ac:dyDescent="0.25">
      <c r="A1659" s="257">
        <f t="shared" si="2364"/>
        <v>7</v>
      </c>
      <c r="B1659" s="257">
        <f t="shared" si="2365"/>
        <v>2022</v>
      </c>
      <c r="C1659" s="8">
        <f t="shared" si="2286"/>
        <v>44755</v>
      </c>
      <c r="D1659" s="260"/>
      <c r="E1659" s="261">
        <v>1.05</v>
      </c>
      <c r="F1659" s="263"/>
      <c r="G1659" s="262">
        <v>0.89700000000000002</v>
      </c>
      <c r="H1659" s="285"/>
      <c r="I1659" s="260"/>
      <c r="J1659" s="261">
        <v>1.1439999999999999</v>
      </c>
      <c r="K1659" s="263"/>
      <c r="L1659" s="134">
        <v>2.5750000000000002</v>
      </c>
      <c r="M1659" s="293">
        <f t="shared" si="2367"/>
        <v>1.05</v>
      </c>
      <c r="N1659" s="293">
        <f t="shared" si="2368"/>
        <v>0.89700000000000002</v>
      </c>
      <c r="O1659" s="293">
        <f t="shared" si="2369"/>
        <v>1.1439999999999999</v>
      </c>
      <c r="P1659" s="293">
        <f t="shared" si="2370"/>
        <v>2.5750000000000002</v>
      </c>
      <c r="R1659" s="265">
        <f t="shared" si="2371"/>
        <v>1.4165000000000001</v>
      </c>
      <c r="S1659" s="266">
        <f t="shared" si="2372"/>
        <v>1</v>
      </c>
      <c r="T1659" s="266">
        <f t="shared" si="2373"/>
        <v>3</v>
      </c>
    </row>
    <row r="1660" spans="1:25" ht="17.45" customHeight="1" x14ac:dyDescent="0.25">
      <c r="A1660" s="257">
        <f t="shared" si="2364"/>
        <v>7</v>
      </c>
      <c r="B1660" s="257">
        <f t="shared" si="2365"/>
        <v>2022</v>
      </c>
      <c r="C1660" s="8">
        <f t="shared" si="2286"/>
        <v>44756</v>
      </c>
      <c r="D1660" s="260">
        <v>1.24</v>
      </c>
      <c r="E1660" s="261"/>
      <c r="F1660" s="263">
        <v>1.147</v>
      </c>
      <c r="G1660" s="262"/>
      <c r="H1660" s="285"/>
      <c r="I1660" s="260">
        <v>1.2270000000000001</v>
      </c>
      <c r="J1660" s="261"/>
      <c r="K1660" s="363">
        <v>2.4129999999999998</v>
      </c>
      <c r="L1660" s="261"/>
      <c r="M1660" s="293">
        <f t="shared" si="2367"/>
        <v>1.24</v>
      </c>
      <c r="N1660" s="293">
        <f t="shared" si="2368"/>
        <v>1.147</v>
      </c>
      <c r="O1660" s="293">
        <f t="shared" si="2369"/>
        <v>1.2270000000000001</v>
      </c>
      <c r="P1660" s="293">
        <f t="shared" si="2370"/>
        <v>2.4129999999999998</v>
      </c>
      <c r="R1660" s="265">
        <f t="shared" si="2371"/>
        <v>1.5067499999999998</v>
      </c>
      <c r="S1660" s="266">
        <f t="shared" si="2372"/>
        <v>1</v>
      </c>
      <c r="T1660" s="266">
        <f t="shared" si="2373"/>
        <v>4</v>
      </c>
    </row>
    <row r="1661" spans="1:25" ht="17.45" customHeight="1" x14ac:dyDescent="0.25">
      <c r="A1661" s="257">
        <f t="shared" si="2364"/>
        <v>7</v>
      </c>
      <c r="B1661" s="257">
        <f t="shared" si="2365"/>
        <v>2022</v>
      </c>
      <c r="C1661" s="8">
        <f t="shared" si="2286"/>
        <v>44757</v>
      </c>
      <c r="D1661" s="260"/>
      <c r="E1661" s="261">
        <v>1.083</v>
      </c>
      <c r="F1661" s="263"/>
      <c r="G1661" s="262">
        <v>1.22</v>
      </c>
      <c r="H1661" s="285"/>
      <c r="I1661" s="260"/>
      <c r="J1661" s="261">
        <v>1.0569999999999999</v>
      </c>
      <c r="K1661" s="263"/>
      <c r="L1661" s="261">
        <v>1.552</v>
      </c>
      <c r="M1661" s="293">
        <f t="shared" si="2367"/>
        <v>1.083</v>
      </c>
      <c r="N1661" s="293">
        <f t="shared" si="2368"/>
        <v>1.22</v>
      </c>
      <c r="O1661" s="293">
        <f t="shared" si="2369"/>
        <v>1.0569999999999999</v>
      </c>
      <c r="P1661" s="293">
        <f t="shared" si="2370"/>
        <v>1.552</v>
      </c>
      <c r="R1661" s="265">
        <f t="shared" si="2371"/>
        <v>1.228</v>
      </c>
      <c r="S1661" s="266">
        <f t="shared" si="2372"/>
        <v>1</v>
      </c>
      <c r="T1661" s="266">
        <f t="shared" si="2373"/>
        <v>5</v>
      </c>
    </row>
    <row r="1662" spans="1:25" ht="17.45" customHeight="1" x14ac:dyDescent="0.25">
      <c r="A1662" s="298">
        <f t="shared" si="2364"/>
        <v>7</v>
      </c>
      <c r="B1662" s="298">
        <f t="shared" si="2365"/>
        <v>2022</v>
      </c>
      <c r="C1662" s="435">
        <f t="shared" si="2286"/>
        <v>44758</v>
      </c>
      <c r="D1662" s="434">
        <v>1.2509999999999999</v>
      </c>
      <c r="E1662" s="436"/>
      <c r="F1662" s="437"/>
      <c r="G1662" s="438"/>
      <c r="H1662" s="439">
        <v>1.145</v>
      </c>
      <c r="I1662" s="434">
        <v>0.98740000000000006</v>
      </c>
      <c r="J1662" s="436"/>
      <c r="K1662" s="437">
        <v>1.278</v>
      </c>
      <c r="L1662" s="436"/>
      <c r="M1662" s="440">
        <f t="shared" si="2367"/>
        <v>1.2509999999999999</v>
      </c>
      <c r="N1662" s="440">
        <f t="shared" si="2368"/>
        <v>1.145</v>
      </c>
      <c r="O1662" s="440">
        <f t="shared" si="2369"/>
        <v>0.98740000000000006</v>
      </c>
      <c r="P1662" s="440">
        <f t="shared" si="2370"/>
        <v>1.278</v>
      </c>
      <c r="Q1662" s="442">
        <f t="shared" ref="Q1662:Q1663" si="2374">AVERAGE(M1662:P1662)</f>
        <v>1.1653500000000001</v>
      </c>
      <c r="R1662" s="442"/>
      <c r="S1662" s="443">
        <f>IF(Q1662&gt;=1,1,0)</f>
        <v>1</v>
      </c>
      <c r="T1662" s="443">
        <f t="shared" si="2373"/>
        <v>6</v>
      </c>
    </row>
    <row r="1663" spans="1:25" ht="17.45" customHeight="1" x14ac:dyDescent="0.25">
      <c r="A1663" s="298">
        <f t="shared" si="2364"/>
        <v>7</v>
      </c>
      <c r="B1663" s="298">
        <f t="shared" si="2365"/>
        <v>2022</v>
      </c>
      <c r="C1663" s="435">
        <f t="shared" si="2286"/>
        <v>44759</v>
      </c>
      <c r="D1663" s="434"/>
      <c r="E1663" s="436">
        <v>1.0980000000000001</v>
      </c>
      <c r="F1663" s="437"/>
      <c r="G1663" s="438">
        <v>1.024</v>
      </c>
      <c r="H1663" s="439"/>
      <c r="I1663" s="434"/>
      <c r="J1663" s="436">
        <v>0.84850000000000003</v>
      </c>
      <c r="K1663" s="437"/>
      <c r="L1663" s="436">
        <v>1.012</v>
      </c>
      <c r="M1663" s="440">
        <f t="shared" si="2367"/>
        <v>1.0980000000000001</v>
      </c>
      <c r="N1663" s="440">
        <f t="shared" si="2368"/>
        <v>1.024</v>
      </c>
      <c r="O1663" s="440">
        <f t="shared" si="2369"/>
        <v>0.84850000000000003</v>
      </c>
      <c r="P1663" s="440">
        <f t="shared" si="2370"/>
        <v>1.012</v>
      </c>
      <c r="Q1663" s="442">
        <f t="shared" si="2374"/>
        <v>0.99562499999999998</v>
      </c>
      <c r="R1663" s="442"/>
      <c r="S1663" s="443">
        <f>IF(Q1663&gt;=1,1,0)</f>
        <v>0</v>
      </c>
      <c r="T1663" s="443">
        <f t="shared" si="2373"/>
        <v>0</v>
      </c>
    </row>
    <row r="1664" spans="1:25" ht="17.45" customHeight="1" x14ac:dyDescent="0.25">
      <c r="A1664" s="257">
        <f t="shared" si="2364"/>
        <v>7</v>
      </c>
      <c r="B1664" s="257">
        <f t="shared" si="2365"/>
        <v>2022</v>
      </c>
      <c r="C1664" s="48">
        <f t="shared" si="2286"/>
        <v>44760</v>
      </c>
      <c r="D1664" s="275">
        <v>1.53</v>
      </c>
      <c r="E1664" s="276"/>
      <c r="F1664" s="278">
        <v>1.6930000000000001</v>
      </c>
      <c r="G1664" s="277"/>
      <c r="H1664" s="286">
        <v>1.7050000000000001</v>
      </c>
      <c r="I1664" s="275">
        <v>1.1299999999999999</v>
      </c>
      <c r="J1664" s="276"/>
      <c r="K1664" s="278">
        <v>1.3340000000000001</v>
      </c>
      <c r="L1664" s="276"/>
      <c r="M1664" s="293">
        <f t="shared" ref="M1664:M1670" si="2375">IFERROR(AVERAGE(D1664:E1664),"")</f>
        <v>1.53</v>
      </c>
      <c r="N1664" s="293">
        <f t="shared" ref="N1664:N1670" si="2376">IFERROR(AVERAGE(F1664:H1664),"")</f>
        <v>1.6990000000000001</v>
      </c>
      <c r="O1664" s="293">
        <f t="shared" ref="O1664:O1670" si="2377">IFERROR(AVERAGE(I1664:J1664),"")</f>
        <v>1.1299999999999999</v>
      </c>
      <c r="P1664" s="293">
        <f t="shared" ref="P1664:P1670" si="2378">IFERROR(AVERAGE(K1664:L1664),"")</f>
        <v>1.3340000000000001</v>
      </c>
      <c r="R1664" s="265">
        <f t="shared" ref="R1664:R1668" si="2379">AVERAGE(M1664:P1664)</f>
        <v>1.4232499999999999</v>
      </c>
      <c r="S1664" s="266">
        <f t="shared" ref="S1664:S1668" si="2380">IF(R1664&gt;=1,1,0)</f>
        <v>1</v>
      </c>
      <c r="T1664" s="266">
        <f t="shared" ref="T1664:T1670" si="2381">IF(S1664=0,0,S1664+T1663)</f>
        <v>1</v>
      </c>
    </row>
    <row r="1665" spans="1:25" ht="17.45" customHeight="1" x14ac:dyDescent="0.25">
      <c r="A1665" s="257">
        <f t="shared" si="2364"/>
        <v>7</v>
      </c>
      <c r="B1665" s="257">
        <f t="shared" si="2365"/>
        <v>2022</v>
      </c>
      <c r="C1665" s="8">
        <f t="shared" si="2286"/>
        <v>44761</v>
      </c>
      <c r="D1665" s="260"/>
      <c r="E1665" s="261">
        <v>1.54</v>
      </c>
      <c r="F1665" s="263"/>
      <c r="G1665" s="262">
        <v>1.4419999999999999</v>
      </c>
      <c r="H1665" s="285"/>
      <c r="I1665" s="260"/>
      <c r="J1665" s="261">
        <v>1.1679999999999999</v>
      </c>
      <c r="K1665" s="263"/>
      <c r="L1665" s="261">
        <v>1.3069999999999999</v>
      </c>
      <c r="M1665" s="293">
        <f t="shared" si="2375"/>
        <v>1.54</v>
      </c>
      <c r="N1665" s="293">
        <f t="shared" si="2376"/>
        <v>1.4419999999999999</v>
      </c>
      <c r="O1665" s="293">
        <f t="shared" si="2377"/>
        <v>1.1679999999999999</v>
      </c>
      <c r="P1665" s="293">
        <f t="shared" si="2378"/>
        <v>1.3069999999999999</v>
      </c>
      <c r="R1665" s="265">
        <f t="shared" si="2379"/>
        <v>1.3642500000000002</v>
      </c>
      <c r="S1665" s="266">
        <f t="shared" si="2380"/>
        <v>1</v>
      </c>
      <c r="T1665" s="266">
        <f t="shared" si="2381"/>
        <v>2</v>
      </c>
    </row>
    <row r="1666" spans="1:25" ht="17.45" customHeight="1" x14ac:dyDescent="0.25">
      <c r="A1666" s="257">
        <f t="shared" si="2364"/>
        <v>7</v>
      </c>
      <c r="B1666" s="257">
        <f t="shared" si="2365"/>
        <v>2022</v>
      </c>
      <c r="C1666" s="8">
        <f t="shared" si="2286"/>
        <v>44762</v>
      </c>
      <c r="D1666" s="260">
        <v>1.3460000000000001</v>
      </c>
      <c r="E1666" s="261"/>
      <c r="F1666" s="263">
        <v>1.423</v>
      </c>
      <c r="G1666" s="262"/>
      <c r="H1666" s="285"/>
      <c r="I1666" s="260">
        <v>1.161</v>
      </c>
      <c r="J1666" s="261"/>
      <c r="K1666" s="263">
        <v>0.95720000000000005</v>
      </c>
      <c r="L1666" s="261"/>
      <c r="M1666" s="293">
        <f t="shared" si="2375"/>
        <v>1.3460000000000001</v>
      </c>
      <c r="N1666" s="293">
        <f t="shared" si="2376"/>
        <v>1.423</v>
      </c>
      <c r="O1666" s="293">
        <f t="shared" si="2377"/>
        <v>1.161</v>
      </c>
      <c r="P1666" s="293">
        <f t="shared" si="2378"/>
        <v>0.95720000000000005</v>
      </c>
      <c r="R1666" s="265">
        <f t="shared" si="2379"/>
        <v>1.2218</v>
      </c>
      <c r="S1666" s="266">
        <f t="shared" si="2380"/>
        <v>1</v>
      </c>
      <c r="T1666" s="266">
        <f t="shared" si="2381"/>
        <v>3</v>
      </c>
    </row>
    <row r="1667" spans="1:25" ht="17.45" customHeight="1" x14ac:dyDescent="0.25">
      <c r="A1667" s="257">
        <f t="shared" si="2364"/>
        <v>7</v>
      </c>
      <c r="B1667" s="257">
        <f t="shared" si="2365"/>
        <v>2022</v>
      </c>
      <c r="C1667" s="8">
        <f t="shared" si="2286"/>
        <v>44763</v>
      </c>
      <c r="D1667" s="260"/>
      <c r="E1667" s="261">
        <v>1.8480000000000001</v>
      </c>
      <c r="F1667" s="263"/>
      <c r="G1667" s="262">
        <v>0.91779999999999995</v>
      </c>
      <c r="H1667" s="285"/>
      <c r="I1667" s="260"/>
      <c r="J1667" s="261">
        <v>1.153</v>
      </c>
      <c r="K1667" s="263"/>
      <c r="L1667" s="261">
        <v>0.95289999999999997</v>
      </c>
      <c r="M1667" s="293">
        <f t="shared" si="2375"/>
        <v>1.8480000000000001</v>
      </c>
      <c r="N1667" s="293">
        <f t="shared" si="2376"/>
        <v>0.91779999999999995</v>
      </c>
      <c r="O1667" s="293">
        <f t="shared" si="2377"/>
        <v>1.153</v>
      </c>
      <c r="P1667" s="293">
        <f t="shared" si="2378"/>
        <v>0.95289999999999997</v>
      </c>
      <c r="R1667" s="265">
        <f t="shared" si="2379"/>
        <v>1.2179249999999999</v>
      </c>
      <c r="S1667" s="266">
        <f t="shared" si="2380"/>
        <v>1</v>
      </c>
      <c r="T1667" s="266">
        <f t="shared" si="2381"/>
        <v>4</v>
      </c>
    </row>
    <row r="1668" spans="1:25" ht="17.45" customHeight="1" x14ac:dyDescent="0.25">
      <c r="A1668" s="257">
        <f t="shared" si="2364"/>
        <v>7</v>
      </c>
      <c r="B1668" s="257">
        <f t="shared" si="2365"/>
        <v>2022</v>
      </c>
      <c r="C1668" s="8">
        <f t="shared" si="2286"/>
        <v>44764</v>
      </c>
      <c r="D1668" s="332">
        <v>2.6219999999999999</v>
      </c>
      <c r="E1668" s="261"/>
      <c r="F1668" s="263"/>
      <c r="G1668" s="262"/>
      <c r="H1668" s="285">
        <v>0.91020000000000001</v>
      </c>
      <c r="I1668" s="260">
        <v>0.73629999999999995</v>
      </c>
      <c r="J1668" s="261"/>
      <c r="K1668" s="263">
        <v>0.80600000000000005</v>
      </c>
      <c r="L1668" s="261"/>
      <c r="M1668" s="293">
        <f t="shared" si="2375"/>
        <v>2.6219999999999999</v>
      </c>
      <c r="N1668" s="293">
        <f t="shared" si="2376"/>
        <v>0.91020000000000001</v>
      </c>
      <c r="O1668" s="293">
        <f t="shared" si="2377"/>
        <v>0.73629999999999995</v>
      </c>
      <c r="P1668" s="293">
        <f t="shared" si="2378"/>
        <v>0.80600000000000005</v>
      </c>
      <c r="R1668" s="265">
        <f t="shared" si="2379"/>
        <v>1.2686249999999999</v>
      </c>
      <c r="S1668" s="266">
        <f t="shared" si="2380"/>
        <v>1</v>
      </c>
      <c r="T1668" s="266">
        <f t="shared" si="2381"/>
        <v>5</v>
      </c>
    </row>
    <row r="1669" spans="1:25" ht="17.45" customHeight="1" x14ac:dyDescent="0.25">
      <c r="A1669" s="257">
        <f t="shared" si="2364"/>
        <v>7</v>
      </c>
      <c r="B1669" s="257">
        <f t="shared" si="2365"/>
        <v>2022</v>
      </c>
      <c r="C1669" s="435">
        <f t="shared" si="2286"/>
        <v>44765</v>
      </c>
      <c r="D1669" s="434"/>
      <c r="E1669" s="436">
        <v>0.93159999999999998</v>
      </c>
      <c r="F1669" s="437"/>
      <c r="G1669" s="438">
        <v>0.75319999999999998</v>
      </c>
      <c r="H1669" s="439"/>
      <c r="I1669" s="434"/>
      <c r="J1669" s="436">
        <v>0.62109999999999999</v>
      </c>
      <c r="K1669" s="437"/>
      <c r="L1669" s="436">
        <v>0.72070000000000001</v>
      </c>
      <c r="M1669" s="440">
        <f t="shared" si="2375"/>
        <v>0.93159999999999998</v>
      </c>
      <c r="N1669" s="440">
        <f t="shared" si="2376"/>
        <v>0.75319999999999998</v>
      </c>
      <c r="O1669" s="440">
        <f t="shared" si="2377"/>
        <v>0.62109999999999999</v>
      </c>
      <c r="P1669" s="440">
        <f t="shared" si="2378"/>
        <v>0.72070000000000001</v>
      </c>
      <c r="Q1669" s="442">
        <f t="shared" ref="Q1669:Q1670" si="2382">AVERAGE(M1669:P1669)</f>
        <v>0.75665000000000004</v>
      </c>
      <c r="R1669" s="442"/>
      <c r="S1669" s="443">
        <f>IF(Q1669&gt;=1,1,0)</f>
        <v>0</v>
      </c>
      <c r="T1669" s="443">
        <f t="shared" si="2381"/>
        <v>0</v>
      </c>
    </row>
    <row r="1670" spans="1:25" ht="17.45" customHeight="1" x14ac:dyDescent="0.25">
      <c r="A1670" s="257">
        <f t="shared" si="2364"/>
        <v>7</v>
      </c>
      <c r="B1670" s="257">
        <f t="shared" si="2365"/>
        <v>2022</v>
      </c>
      <c r="C1670" s="48">
        <f t="shared" si="2286"/>
        <v>44766</v>
      </c>
      <c r="D1670" s="434">
        <v>0.82089999999999996</v>
      </c>
      <c r="E1670" s="436"/>
      <c r="F1670" s="437">
        <v>0.82940000000000003</v>
      </c>
      <c r="G1670" s="438"/>
      <c r="H1670" s="439">
        <v>0.77710000000000001</v>
      </c>
      <c r="I1670" s="434">
        <v>0.58919999999999995</v>
      </c>
      <c r="J1670" s="436"/>
      <c r="K1670" s="437">
        <v>0.69699999999999995</v>
      </c>
      <c r="L1670" s="436"/>
      <c r="M1670" s="440">
        <f t="shared" si="2375"/>
        <v>0.82089999999999996</v>
      </c>
      <c r="N1670" s="440">
        <f t="shared" si="2376"/>
        <v>0.80325000000000002</v>
      </c>
      <c r="O1670" s="440">
        <f t="shared" si="2377"/>
        <v>0.58919999999999995</v>
      </c>
      <c r="P1670" s="440">
        <f t="shared" si="2378"/>
        <v>0.69699999999999995</v>
      </c>
      <c r="Q1670" s="442">
        <f t="shared" si="2382"/>
        <v>0.72758750000000005</v>
      </c>
      <c r="R1670" s="442"/>
      <c r="S1670" s="443">
        <f>IF(Q1670&gt;=1,1,0)</f>
        <v>0</v>
      </c>
      <c r="T1670" s="443">
        <f t="shared" si="2381"/>
        <v>0</v>
      </c>
    </row>
    <row r="1671" spans="1:25" ht="17.45" customHeight="1" x14ac:dyDescent="0.25">
      <c r="A1671" s="257">
        <f t="shared" si="2364"/>
        <v>7</v>
      </c>
      <c r="B1671" s="257">
        <f t="shared" si="2365"/>
        <v>2022</v>
      </c>
      <c r="C1671" s="8">
        <f t="shared" ref="C1671:C1734" si="2383">C1670+1</f>
        <v>44767</v>
      </c>
      <c r="D1671" s="260"/>
      <c r="E1671" s="261">
        <v>1.51</v>
      </c>
      <c r="F1671" s="263"/>
      <c r="G1671" s="262">
        <v>1.0680000000000001</v>
      </c>
      <c r="H1671" s="285"/>
      <c r="I1671" s="260"/>
      <c r="J1671" s="261">
        <v>0.83640000000000003</v>
      </c>
      <c r="K1671" s="263"/>
      <c r="L1671" s="261">
        <v>0.82720000000000005</v>
      </c>
      <c r="M1671" s="293">
        <f t="shared" ref="M1671" si="2384">IFERROR(AVERAGE(D1671:E1671),"")</f>
        <v>1.51</v>
      </c>
      <c r="N1671" s="293">
        <f t="shared" ref="N1671" si="2385">IFERROR(AVERAGE(F1671:H1671),"")</f>
        <v>1.0680000000000001</v>
      </c>
      <c r="O1671" s="293">
        <f t="shared" ref="O1671" si="2386">IFERROR(AVERAGE(I1671:J1671),"")</f>
        <v>0.83640000000000003</v>
      </c>
      <c r="P1671" s="293">
        <f t="shared" ref="P1671" si="2387">IFERROR(AVERAGE(K1671:L1671),"")</f>
        <v>0.82720000000000005</v>
      </c>
      <c r="R1671" s="265">
        <f t="shared" ref="R1671" si="2388">AVERAGE(M1671:P1671)</f>
        <v>1.0604000000000002</v>
      </c>
      <c r="S1671" s="266">
        <f t="shared" ref="S1671" si="2389">IF(R1671&gt;=1,1,0)</f>
        <v>1</v>
      </c>
      <c r="T1671" s="266">
        <f t="shared" ref="T1671" si="2390">IF(S1671=0,0,S1671+T1670)</f>
        <v>1</v>
      </c>
    </row>
    <row r="1672" spans="1:25" ht="17.45" customHeight="1" x14ac:dyDescent="0.25">
      <c r="A1672" s="257">
        <f t="shared" si="2364"/>
        <v>7</v>
      </c>
      <c r="B1672" s="257">
        <f t="shared" si="2365"/>
        <v>2022</v>
      </c>
      <c r="C1672" s="8">
        <f t="shared" si="2383"/>
        <v>44768</v>
      </c>
      <c r="D1672" s="260">
        <v>1.026</v>
      </c>
      <c r="E1672" s="261"/>
      <c r="F1672" s="263">
        <v>1.2809999999999999</v>
      </c>
      <c r="G1672" s="262"/>
      <c r="H1672" s="285"/>
      <c r="I1672" s="260">
        <v>1.0900000000000001</v>
      </c>
      <c r="J1672" s="261"/>
      <c r="K1672" s="263">
        <v>1.0880000000000001</v>
      </c>
      <c r="L1672" s="261"/>
      <c r="M1672" s="293">
        <f t="shared" ref="M1672" si="2391">IFERROR(AVERAGE(D1672:E1672),"")</f>
        <v>1.026</v>
      </c>
      <c r="N1672" s="293">
        <f t="shared" ref="N1672" si="2392">IFERROR(AVERAGE(F1672:H1672),"")</f>
        <v>1.2809999999999999</v>
      </c>
      <c r="O1672" s="293">
        <f t="shared" ref="O1672" si="2393">IFERROR(AVERAGE(I1672:J1672),"")</f>
        <v>1.0900000000000001</v>
      </c>
      <c r="P1672" s="293">
        <f t="shared" ref="P1672" si="2394">IFERROR(AVERAGE(K1672:L1672),"")</f>
        <v>1.0880000000000001</v>
      </c>
      <c r="R1672" s="265">
        <f t="shared" ref="R1672" si="2395">AVERAGE(M1672:P1672)</f>
        <v>1.1212500000000001</v>
      </c>
      <c r="S1672" s="266">
        <f t="shared" ref="S1672" si="2396">IF(R1672&gt;=1,1,0)</f>
        <v>1</v>
      </c>
      <c r="T1672" s="266">
        <f t="shared" ref="T1672" si="2397">IF(S1672=0,0,S1672+T1671)</f>
        <v>2</v>
      </c>
    </row>
    <row r="1673" spans="1:25" ht="17.45" customHeight="1" x14ac:dyDescent="0.25">
      <c r="A1673" s="257">
        <f t="shared" si="2364"/>
        <v>7</v>
      </c>
      <c r="B1673" s="257">
        <f t="shared" si="2365"/>
        <v>2022</v>
      </c>
      <c r="C1673" s="8">
        <f t="shared" si="2383"/>
        <v>44769</v>
      </c>
      <c r="D1673" s="260"/>
      <c r="E1673" s="261">
        <v>0.95889999999999997</v>
      </c>
      <c r="F1673" s="263"/>
      <c r="G1673" s="262">
        <v>1.1539999999999999</v>
      </c>
      <c r="H1673" s="285"/>
      <c r="I1673" s="260"/>
      <c r="J1673" s="261">
        <v>0.98050000000000004</v>
      </c>
      <c r="K1673" s="263"/>
      <c r="L1673" s="261">
        <v>1.03</v>
      </c>
      <c r="M1673" s="293">
        <f t="shared" ref="M1673" si="2398">IFERROR(AVERAGE(D1673:E1673),"")</f>
        <v>0.95889999999999997</v>
      </c>
      <c r="N1673" s="293">
        <f t="shared" ref="N1673" si="2399">IFERROR(AVERAGE(F1673:H1673),"")</f>
        <v>1.1539999999999999</v>
      </c>
      <c r="O1673" s="293">
        <f t="shared" ref="O1673" si="2400">IFERROR(AVERAGE(I1673:J1673),"")</f>
        <v>0.98050000000000004</v>
      </c>
      <c r="P1673" s="293">
        <f t="shared" ref="P1673" si="2401">IFERROR(AVERAGE(K1673:L1673),"")</f>
        <v>1.03</v>
      </c>
      <c r="R1673" s="265">
        <f t="shared" ref="R1673" si="2402">AVERAGE(M1673:P1673)</f>
        <v>1.03085</v>
      </c>
      <c r="S1673" s="266">
        <f t="shared" ref="S1673" si="2403">IF(R1673&gt;=1,1,0)</f>
        <v>1</v>
      </c>
      <c r="T1673" s="266">
        <f t="shared" ref="T1673" si="2404">IF(S1673=0,0,S1673+T1672)</f>
        <v>3</v>
      </c>
    </row>
    <row r="1674" spans="1:25" ht="17.45" customHeight="1" thickBot="1" x14ac:dyDescent="0.3">
      <c r="A1674" s="257">
        <f t="shared" si="2364"/>
        <v>7</v>
      </c>
      <c r="B1674" s="257">
        <f t="shared" si="2365"/>
        <v>2022</v>
      </c>
      <c r="C1674" s="8">
        <f t="shared" si="2383"/>
        <v>44770</v>
      </c>
      <c r="D1674" s="260">
        <v>1.1240000000000001</v>
      </c>
      <c r="E1674" s="261"/>
      <c r="F1674" s="263"/>
      <c r="G1674" s="262"/>
      <c r="H1674" s="285">
        <v>0.85219999999999996</v>
      </c>
      <c r="I1674" s="260">
        <v>0.86480000000000001</v>
      </c>
      <c r="J1674" s="261"/>
      <c r="K1674" s="263">
        <v>0.82479999999999998</v>
      </c>
      <c r="L1674" s="261"/>
      <c r="M1674" s="293">
        <f t="shared" ref="M1674:M1678" si="2405">IFERROR(AVERAGE(D1674:E1674),"")</f>
        <v>1.1240000000000001</v>
      </c>
      <c r="N1674" s="293">
        <f t="shared" ref="N1674:N1678" si="2406">IFERROR(AVERAGE(F1674:H1674),"")</f>
        <v>0.85219999999999996</v>
      </c>
      <c r="O1674" s="293">
        <f t="shared" ref="O1674:O1678" si="2407">IFERROR(AVERAGE(I1674:J1674),"")</f>
        <v>0.86480000000000001</v>
      </c>
      <c r="P1674" s="293">
        <f t="shared" ref="P1674:P1678" si="2408">IFERROR(AVERAGE(K1674:L1674),"")</f>
        <v>0.82479999999999998</v>
      </c>
      <c r="R1674" s="265">
        <f t="shared" ref="R1674:R1678" si="2409">AVERAGE(M1674:P1674)</f>
        <v>0.91644999999999999</v>
      </c>
      <c r="S1674" s="266">
        <f t="shared" ref="S1674" si="2410">IF(R1674&gt;=1,1,0)</f>
        <v>0</v>
      </c>
      <c r="T1674" s="266">
        <f t="shared" ref="T1674" si="2411">IF(S1674=0,0,S1674+T1673)</f>
        <v>0</v>
      </c>
    </row>
    <row r="1675" spans="1:25" ht="17.45" customHeight="1" thickBot="1" x14ac:dyDescent="0.3">
      <c r="A1675" s="257">
        <f t="shared" si="2364"/>
        <v>7</v>
      </c>
      <c r="B1675" s="257">
        <f t="shared" si="2365"/>
        <v>2022</v>
      </c>
      <c r="C1675" s="8">
        <f t="shared" si="2383"/>
        <v>44771</v>
      </c>
      <c r="D1675" s="252"/>
      <c r="E1675" s="335">
        <v>2.3929999999999998</v>
      </c>
      <c r="F1675" s="255"/>
      <c r="G1675" s="254">
        <v>1.39</v>
      </c>
      <c r="H1675" s="114"/>
      <c r="I1675" s="252"/>
      <c r="J1675" s="253">
        <v>0.9577</v>
      </c>
      <c r="K1675" s="255"/>
      <c r="L1675" s="253">
        <v>0.89780000000000004</v>
      </c>
      <c r="M1675" s="293">
        <f t="shared" si="2405"/>
        <v>2.3929999999999998</v>
      </c>
      <c r="N1675" s="293">
        <f t="shared" si="2406"/>
        <v>1.39</v>
      </c>
      <c r="O1675" s="293">
        <f t="shared" si="2407"/>
        <v>0.9577</v>
      </c>
      <c r="P1675" s="293">
        <f t="shared" si="2408"/>
        <v>0.89780000000000004</v>
      </c>
      <c r="R1675" s="265">
        <f t="shared" si="2409"/>
        <v>1.4096249999999999</v>
      </c>
      <c r="S1675" s="266">
        <f t="shared" ref="S1675:S1681" si="2412">IF(R1675&gt;=1,1,0)</f>
        <v>1</v>
      </c>
      <c r="T1675" s="266">
        <f t="shared" ref="T1675:T1681" si="2413">IF(S1675=0,0,S1675+T1674)</f>
        <v>1</v>
      </c>
      <c r="U1675" s="514" t="s">
        <v>69</v>
      </c>
      <c r="V1675" s="515">
        <v>2022</v>
      </c>
      <c r="W1675" s="516"/>
      <c r="X1675" s="516"/>
      <c r="Y1675" s="516"/>
    </row>
    <row r="1676" spans="1:25" ht="17.45" customHeight="1" x14ac:dyDescent="0.25">
      <c r="A1676" s="257">
        <f t="shared" si="2364"/>
        <v>7</v>
      </c>
      <c r="B1676" s="257">
        <f t="shared" si="2365"/>
        <v>2022</v>
      </c>
      <c r="C1676" s="48">
        <f t="shared" si="2383"/>
        <v>44772</v>
      </c>
      <c r="D1676" s="448">
        <v>0.82930000000000004</v>
      </c>
      <c r="E1676" s="449"/>
      <c r="F1676" s="451">
        <v>0.94230000000000003</v>
      </c>
      <c r="G1676" s="450"/>
      <c r="H1676" s="452">
        <v>0.84530000000000005</v>
      </c>
      <c r="I1676" s="448">
        <v>0.73839999999999995</v>
      </c>
      <c r="J1676" s="449"/>
      <c r="K1676" s="451">
        <v>0.89400000000000002</v>
      </c>
      <c r="L1676" s="449"/>
      <c r="M1676" s="440">
        <f t="shared" si="2405"/>
        <v>0.82930000000000004</v>
      </c>
      <c r="N1676" s="440">
        <f t="shared" si="2406"/>
        <v>0.89380000000000004</v>
      </c>
      <c r="O1676" s="440">
        <f t="shared" si="2407"/>
        <v>0.73839999999999995</v>
      </c>
      <c r="P1676" s="440">
        <f t="shared" si="2408"/>
        <v>0.89400000000000002</v>
      </c>
      <c r="Q1676" s="442">
        <f t="shared" ref="Q1676:Q1677" si="2414">AVERAGE(M1676:P1676)</f>
        <v>0.83887500000000004</v>
      </c>
      <c r="R1676" s="442"/>
      <c r="S1676" s="443">
        <f>IF(Q1676&gt;=1,1,0)</f>
        <v>0</v>
      </c>
      <c r="T1676" s="443">
        <f t="shared" si="2413"/>
        <v>0</v>
      </c>
      <c r="U1676" s="517" t="s">
        <v>35</v>
      </c>
      <c r="V1676" s="517" t="s">
        <v>1</v>
      </c>
      <c r="W1676" s="517" t="s">
        <v>2</v>
      </c>
      <c r="X1676" s="517" t="s">
        <v>9</v>
      </c>
      <c r="Y1676" s="517" t="s">
        <v>12</v>
      </c>
    </row>
    <row r="1677" spans="1:25" ht="17.45" customHeight="1" thickBot="1" x14ac:dyDescent="0.3">
      <c r="A1677" s="257">
        <f t="shared" si="2364"/>
        <v>7</v>
      </c>
      <c r="B1677" s="257">
        <f t="shared" si="2365"/>
        <v>2022</v>
      </c>
      <c r="C1677" s="459">
        <f t="shared" si="2383"/>
        <v>44773</v>
      </c>
      <c r="D1677" s="485"/>
      <c r="E1677" s="486">
        <v>0.65720000000000001</v>
      </c>
      <c r="F1677" s="495"/>
      <c r="G1677" s="487">
        <v>0.64939999999999998</v>
      </c>
      <c r="H1677" s="496"/>
      <c r="I1677" s="485"/>
      <c r="J1677" s="486">
        <v>0.49099999999999999</v>
      </c>
      <c r="K1677" s="495"/>
      <c r="L1677" s="486">
        <v>0.54859999999999998</v>
      </c>
      <c r="M1677" s="440">
        <f t="shared" si="2405"/>
        <v>0.65720000000000001</v>
      </c>
      <c r="N1677" s="440">
        <f t="shared" si="2406"/>
        <v>0.64939999999999998</v>
      </c>
      <c r="O1677" s="440">
        <f t="shared" si="2407"/>
        <v>0.49099999999999999</v>
      </c>
      <c r="P1677" s="440">
        <f t="shared" si="2408"/>
        <v>0.54859999999999998</v>
      </c>
      <c r="Q1677" s="442">
        <f t="shared" si="2414"/>
        <v>0.58655000000000002</v>
      </c>
      <c r="R1677" s="442"/>
      <c r="S1677" s="443">
        <f>IF(Q1677&gt;=1,1,0)</f>
        <v>0</v>
      </c>
      <c r="T1677" s="443">
        <f t="shared" si="2413"/>
        <v>0</v>
      </c>
      <c r="U1677" s="518" t="s">
        <v>58</v>
      </c>
      <c r="V1677" s="519">
        <f>AVERAGE(D1647:E1677)</f>
        <v>1.268256666666667</v>
      </c>
      <c r="W1677" s="519">
        <f>AVERAGE(F1647:H1677)</f>
        <v>1.0509472222222227</v>
      </c>
      <c r="X1677" s="519">
        <f>AVERAGE(I1647:J1677)</f>
        <v>0.88646129032258036</v>
      </c>
      <c r="Y1677" s="519">
        <f>AVERAGE(K1647:L1677)</f>
        <v>1.0815483870967741</v>
      </c>
    </row>
    <row r="1678" spans="1:25" ht="17.45" customHeight="1" x14ac:dyDescent="0.25">
      <c r="A1678" s="257">
        <f t="shared" si="2364"/>
        <v>8</v>
      </c>
      <c r="B1678" s="257">
        <f t="shared" si="2365"/>
        <v>2022</v>
      </c>
      <c r="C1678" s="115">
        <f t="shared" si="2383"/>
        <v>44774</v>
      </c>
      <c r="D1678" s="411">
        <v>0.91369999999999996</v>
      </c>
      <c r="E1678" s="412"/>
      <c r="F1678" s="413">
        <v>1.409</v>
      </c>
      <c r="G1678" s="414"/>
      <c r="H1678" s="415"/>
      <c r="I1678" s="411">
        <v>0.86140000000000005</v>
      </c>
      <c r="J1678" s="412"/>
      <c r="K1678" s="413">
        <v>0.83220000000000005</v>
      </c>
      <c r="L1678" s="412"/>
      <c r="M1678" s="293">
        <f t="shared" si="2405"/>
        <v>0.91369999999999996</v>
      </c>
      <c r="N1678" s="293">
        <f t="shared" si="2406"/>
        <v>1.409</v>
      </c>
      <c r="O1678" s="293">
        <f t="shared" si="2407"/>
        <v>0.86140000000000005</v>
      </c>
      <c r="P1678" s="293">
        <f t="shared" si="2408"/>
        <v>0.83220000000000005</v>
      </c>
      <c r="R1678" s="265">
        <f t="shared" si="2409"/>
        <v>1.0040750000000001</v>
      </c>
      <c r="S1678" s="266">
        <f t="shared" si="2412"/>
        <v>1</v>
      </c>
      <c r="T1678" s="266">
        <f t="shared" si="2413"/>
        <v>1</v>
      </c>
      <c r="U1678" s="518" t="s">
        <v>59</v>
      </c>
      <c r="V1678" s="519">
        <f>MAX(D1647:E1677)</f>
        <v>2.6219999999999999</v>
      </c>
      <c r="W1678" s="519">
        <f>MAX(F1647:H1677)</f>
        <v>1.7050000000000001</v>
      </c>
      <c r="X1678" s="519">
        <f>MAX(I1647:J1677)</f>
        <v>1.2270000000000001</v>
      </c>
      <c r="Y1678" s="519">
        <f>MAX(K1647:L1677)</f>
        <v>2.5750000000000002</v>
      </c>
    </row>
    <row r="1679" spans="1:25" ht="17.45" customHeight="1" thickBot="1" x14ac:dyDescent="0.3">
      <c r="A1679" s="257">
        <f t="shared" si="2364"/>
        <v>8</v>
      </c>
      <c r="B1679" s="257">
        <f t="shared" si="2365"/>
        <v>2022</v>
      </c>
      <c r="C1679" s="8">
        <f t="shared" si="2383"/>
        <v>44775</v>
      </c>
      <c r="D1679" s="260"/>
      <c r="E1679" s="261">
        <v>0.79520000000000002</v>
      </c>
      <c r="F1679" s="263"/>
      <c r="G1679" s="262">
        <v>1.0589999999999999</v>
      </c>
      <c r="H1679" s="285"/>
      <c r="I1679" s="260"/>
      <c r="J1679" s="261">
        <v>0.94099999999999995</v>
      </c>
      <c r="K1679" s="263"/>
      <c r="L1679" s="261">
        <v>0.91069999999999995</v>
      </c>
      <c r="M1679" s="293">
        <f t="shared" ref="M1679" si="2415">IFERROR(AVERAGE(D1679:E1679),"")</f>
        <v>0.79520000000000002</v>
      </c>
      <c r="N1679" s="293">
        <f t="shared" ref="N1679" si="2416">IFERROR(AVERAGE(F1679:H1679),"")</f>
        <v>1.0589999999999999</v>
      </c>
      <c r="O1679" s="293">
        <f t="shared" ref="O1679" si="2417">IFERROR(AVERAGE(I1679:J1679),"")</f>
        <v>0.94099999999999995</v>
      </c>
      <c r="P1679" s="293">
        <f t="shared" ref="P1679" si="2418">IFERROR(AVERAGE(K1679:L1679),"")</f>
        <v>0.91069999999999995</v>
      </c>
      <c r="R1679" s="265">
        <f t="shared" ref="R1679" si="2419">AVERAGE(M1679:P1679)</f>
        <v>0.92647499999999994</v>
      </c>
      <c r="S1679" s="266">
        <f t="shared" si="2412"/>
        <v>0</v>
      </c>
      <c r="T1679" s="266">
        <f t="shared" si="2413"/>
        <v>0</v>
      </c>
      <c r="U1679" s="520" t="s">
        <v>126</v>
      </c>
      <c r="V1679" s="521">
        <f>COUNTIF(D1647:E1677,"&gt;=2.5")</f>
        <v>1</v>
      </c>
      <c r="W1679" s="521">
        <f>COUNTIF(F1647:H1677,"&gt;=2.5")</f>
        <v>0</v>
      </c>
      <c r="X1679" s="521">
        <f>COUNTIF(I1647:J1677,"&gt;=2.5")</f>
        <v>0</v>
      </c>
      <c r="Y1679" s="521">
        <f>COUNTIF(K1647:L1677,"&gt;=2.5")</f>
        <v>1</v>
      </c>
    </row>
    <row r="1680" spans="1:25" ht="17.45" customHeight="1" thickBot="1" x14ac:dyDescent="0.3">
      <c r="A1680" s="257">
        <f t="shared" si="2364"/>
        <v>8</v>
      </c>
      <c r="B1680" s="257">
        <f t="shared" si="2365"/>
        <v>2022</v>
      </c>
      <c r="C1680" s="8">
        <f t="shared" si="2383"/>
        <v>44776</v>
      </c>
      <c r="D1680" s="260">
        <v>1.772</v>
      </c>
      <c r="E1680" s="261"/>
      <c r="F1680" s="263"/>
      <c r="G1680" s="262"/>
      <c r="H1680" s="285">
        <v>1.256</v>
      </c>
      <c r="I1680" s="260">
        <v>0.9788</v>
      </c>
      <c r="J1680" s="261"/>
      <c r="K1680" s="263">
        <v>0.87719999999999998</v>
      </c>
      <c r="L1680" s="261"/>
      <c r="M1680" s="293">
        <f t="shared" ref="M1680" si="2420">IFERROR(AVERAGE(D1680:E1680),"")</f>
        <v>1.772</v>
      </c>
      <c r="N1680" s="293">
        <f t="shared" ref="N1680" si="2421">IFERROR(AVERAGE(F1680:H1680),"")</f>
        <v>1.256</v>
      </c>
      <c r="O1680" s="293">
        <f t="shared" ref="O1680" si="2422">IFERROR(AVERAGE(I1680:J1680),"")</f>
        <v>0.9788</v>
      </c>
      <c r="P1680" s="293">
        <f t="shared" ref="P1680" si="2423">IFERROR(AVERAGE(K1680:L1680),"")</f>
        <v>0.87719999999999998</v>
      </c>
      <c r="R1680" s="265">
        <f t="shared" ref="R1680" si="2424">AVERAGE(M1680:P1680)</f>
        <v>1.2210000000000001</v>
      </c>
      <c r="S1680" s="266">
        <f t="shared" si="2412"/>
        <v>1</v>
      </c>
      <c r="T1680" s="266">
        <f t="shared" si="2413"/>
        <v>1</v>
      </c>
      <c r="Y1680" s="522">
        <f>AVERAGE(V1677:Y1677)</f>
        <v>1.0718033915770611</v>
      </c>
    </row>
    <row r="1681" spans="1:20" ht="17.45" customHeight="1" x14ac:dyDescent="0.25">
      <c r="A1681" s="257">
        <f t="shared" si="2364"/>
        <v>8</v>
      </c>
      <c r="B1681" s="257">
        <f t="shared" si="2365"/>
        <v>2022</v>
      </c>
      <c r="C1681" s="8">
        <f t="shared" si="2383"/>
        <v>44777</v>
      </c>
      <c r="D1681" s="260"/>
      <c r="E1681" s="261">
        <v>1.0449999999999999</v>
      </c>
      <c r="F1681" s="263"/>
      <c r="G1681" s="262">
        <v>1.3420000000000001</v>
      </c>
      <c r="H1681" s="285"/>
      <c r="I1681" s="260"/>
      <c r="J1681" s="261">
        <v>0.99360000000000004</v>
      </c>
      <c r="K1681" s="263"/>
      <c r="L1681" s="261">
        <v>0.86070000000000002</v>
      </c>
      <c r="M1681" s="293">
        <f t="shared" ref="M1681" si="2425">IFERROR(AVERAGE(D1681:E1681),"")</f>
        <v>1.0449999999999999</v>
      </c>
      <c r="N1681" s="293">
        <f t="shared" ref="N1681" si="2426">IFERROR(AVERAGE(F1681:H1681),"")</f>
        <v>1.3420000000000001</v>
      </c>
      <c r="O1681" s="293">
        <f t="shared" ref="O1681" si="2427">IFERROR(AVERAGE(I1681:J1681),"")</f>
        <v>0.99360000000000004</v>
      </c>
      <c r="P1681" s="293">
        <f t="shared" ref="P1681" si="2428">IFERROR(AVERAGE(K1681:L1681),"")</f>
        <v>0.86070000000000002</v>
      </c>
      <c r="R1681" s="265">
        <f t="shared" ref="R1681" si="2429">AVERAGE(M1681:P1681)</f>
        <v>1.0603250000000002</v>
      </c>
      <c r="S1681" s="266">
        <f t="shared" si="2412"/>
        <v>1</v>
      </c>
      <c r="T1681" s="266">
        <f t="shared" si="2413"/>
        <v>2</v>
      </c>
    </row>
    <row r="1682" spans="1:20" ht="17.45" customHeight="1" x14ac:dyDescent="0.25">
      <c r="A1682" s="257">
        <f t="shared" si="2364"/>
        <v>8</v>
      </c>
      <c r="B1682" s="257">
        <f t="shared" si="2365"/>
        <v>2022</v>
      </c>
      <c r="C1682" s="48">
        <f t="shared" si="2383"/>
        <v>44778</v>
      </c>
      <c r="D1682" s="275">
        <v>1.708</v>
      </c>
      <c r="E1682" s="276"/>
      <c r="F1682" s="278">
        <v>1.4139999999999999</v>
      </c>
      <c r="G1682" s="277"/>
      <c r="H1682" s="286">
        <v>1.254</v>
      </c>
      <c r="I1682" s="275">
        <v>0.88829999999999998</v>
      </c>
      <c r="J1682" s="276"/>
      <c r="K1682" s="278">
        <v>0.76819999999999999</v>
      </c>
      <c r="L1682" s="276"/>
      <c r="M1682" s="293">
        <f t="shared" ref="M1682" si="2430">IFERROR(AVERAGE(D1682:E1682),"")</f>
        <v>1.708</v>
      </c>
      <c r="N1682" s="293">
        <f t="shared" ref="N1682" si="2431">IFERROR(AVERAGE(F1682:H1682),"")</f>
        <v>1.3340000000000001</v>
      </c>
      <c r="O1682" s="293">
        <f t="shared" ref="O1682" si="2432">IFERROR(AVERAGE(I1682:J1682),"")</f>
        <v>0.88829999999999998</v>
      </c>
      <c r="P1682" s="293">
        <f t="shared" ref="P1682" si="2433">IFERROR(AVERAGE(K1682:L1682),"")</f>
        <v>0.76819999999999999</v>
      </c>
      <c r="R1682" s="265">
        <f t="shared" ref="R1682" si="2434">AVERAGE(M1682:P1682)</f>
        <v>1.174625</v>
      </c>
      <c r="S1682" s="266">
        <f t="shared" ref="S1682:S1688" si="2435">IF(R1682&gt;=1,1,0)</f>
        <v>1</v>
      </c>
      <c r="T1682" s="266">
        <f t="shared" ref="T1682:T1688" si="2436">IF(S1682=0,0,S1682+T1681)</f>
        <v>3</v>
      </c>
    </row>
    <row r="1683" spans="1:20" ht="17.45" customHeight="1" x14ac:dyDescent="0.25">
      <c r="A1683" s="257">
        <f t="shared" si="2364"/>
        <v>8</v>
      </c>
      <c r="B1683" s="257">
        <f t="shared" si="2365"/>
        <v>2022</v>
      </c>
      <c r="C1683" s="435">
        <f t="shared" si="2383"/>
        <v>44779</v>
      </c>
      <c r="D1683" s="434"/>
      <c r="E1683" s="436">
        <v>1.018</v>
      </c>
      <c r="F1683" s="437"/>
      <c r="G1683" s="438">
        <v>1.048</v>
      </c>
      <c r="H1683" s="439"/>
      <c r="I1683" s="434"/>
      <c r="J1683" s="436">
        <v>0.6371</v>
      </c>
      <c r="K1683" s="437"/>
      <c r="L1683" s="436">
        <v>0.71130000000000004</v>
      </c>
      <c r="M1683" s="440">
        <f t="shared" ref="M1683:M1689" si="2437">IFERROR(AVERAGE(D1683:E1683),"")</f>
        <v>1.018</v>
      </c>
      <c r="N1683" s="440">
        <f t="shared" ref="N1683:N1689" si="2438">IFERROR(AVERAGE(F1683:H1683),"")</f>
        <v>1.048</v>
      </c>
      <c r="O1683" s="440">
        <f t="shared" ref="O1683:O1689" si="2439">IFERROR(AVERAGE(I1683:J1683),"")</f>
        <v>0.6371</v>
      </c>
      <c r="P1683" s="440">
        <f t="shared" ref="P1683:P1689" si="2440">IFERROR(AVERAGE(K1683:L1683),"")</f>
        <v>0.71130000000000004</v>
      </c>
      <c r="Q1683" s="442">
        <f t="shared" ref="Q1683:Q1684" si="2441">AVERAGE(M1683:P1683)</f>
        <v>0.85360000000000003</v>
      </c>
      <c r="R1683" s="442"/>
      <c r="S1683" s="443">
        <f>IF(Q1683&gt;=1,1,0)</f>
        <v>0</v>
      </c>
      <c r="T1683" s="443">
        <f t="shared" si="2436"/>
        <v>0</v>
      </c>
    </row>
    <row r="1684" spans="1:20" ht="17.45" customHeight="1" x14ac:dyDescent="0.25">
      <c r="A1684" s="257">
        <f t="shared" si="2364"/>
        <v>8</v>
      </c>
      <c r="B1684" s="257">
        <f t="shared" si="2365"/>
        <v>2022</v>
      </c>
      <c r="C1684" s="435">
        <f t="shared" si="2383"/>
        <v>44780</v>
      </c>
      <c r="D1684" s="434">
        <v>0.79339999999999999</v>
      </c>
      <c r="E1684" s="436"/>
      <c r="F1684" s="437">
        <v>0.78339999999999999</v>
      </c>
      <c r="G1684" s="438"/>
      <c r="H1684" s="439"/>
      <c r="I1684" s="434">
        <v>0.65110000000000001</v>
      </c>
      <c r="J1684" s="436"/>
      <c r="K1684" s="437">
        <v>0.77839999999999998</v>
      </c>
      <c r="L1684" s="436"/>
      <c r="M1684" s="440">
        <f t="shared" si="2437"/>
        <v>0.79339999999999999</v>
      </c>
      <c r="N1684" s="440">
        <f t="shared" si="2438"/>
        <v>0.78339999999999999</v>
      </c>
      <c r="O1684" s="440">
        <f t="shared" si="2439"/>
        <v>0.65110000000000001</v>
      </c>
      <c r="P1684" s="440">
        <f t="shared" si="2440"/>
        <v>0.77839999999999998</v>
      </c>
      <c r="Q1684" s="442">
        <f t="shared" si="2441"/>
        <v>0.75157499999999999</v>
      </c>
      <c r="R1684" s="442"/>
      <c r="S1684" s="443">
        <f>IF(Q1684&gt;=1,1,0)</f>
        <v>0</v>
      </c>
      <c r="T1684" s="443">
        <f t="shared" si="2436"/>
        <v>0</v>
      </c>
    </row>
    <row r="1685" spans="1:20" ht="17.45" customHeight="1" x14ac:dyDescent="0.25">
      <c r="A1685" s="257">
        <f t="shared" si="2364"/>
        <v>8</v>
      </c>
      <c r="B1685" s="257">
        <f t="shared" si="2365"/>
        <v>2022</v>
      </c>
      <c r="C1685" s="8">
        <f t="shared" si="2383"/>
        <v>44781</v>
      </c>
      <c r="D1685" s="260"/>
      <c r="E1685" s="261">
        <v>1.9790000000000001</v>
      </c>
      <c r="F1685" s="263"/>
      <c r="G1685" s="262">
        <v>0.85360000000000003</v>
      </c>
      <c r="H1685" s="285"/>
      <c r="I1685" s="260"/>
      <c r="J1685" s="261">
        <v>0.86029999999999995</v>
      </c>
      <c r="K1685" s="263"/>
      <c r="L1685" s="261">
        <v>0.87139999999999995</v>
      </c>
      <c r="M1685" s="293">
        <f t="shared" si="2437"/>
        <v>1.9790000000000001</v>
      </c>
      <c r="N1685" s="293">
        <f t="shared" si="2438"/>
        <v>0.85360000000000003</v>
      </c>
      <c r="O1685" s="293">
        <f t="shared" si="2439"/>
        <v>0.86029999999999995</v>
      </c>
      <c r="P1685" s="293">
        <f t="shared" si="2440"/>
        <v>0.87139999999999995</v>
      </c>
      <c r="R1685" s="265">
        <f t="shared" ref="R1685:R1689" si="2442">AVERAGE(M1685:P1685)</f>
        <v>1.1410750000000001</v>
      </c>
      <c r="S1685" s="266">
        <f t="shared" si="2435"/>
        <v>1</v>
      </c>
      <c r="T1685" s="266">
        <f t="shared" si="2436"/>
        <v>1</v>
      </c>
    </row>
    <row r="1686" spans="1:20" ht="17.45" customHeight="1" x14ac:dyDescent="0.25">
      <c r="A1686" s="257">
        <f t="shared" si="2364"/>
        <v>8</v>
      </c>
      <c r="B1686" s="257">
        <f t="shared" si="2365"/>
        <v>2022</v>
      </c>
      <c r="C1686" s="8">
        <f t="shared" si="2383"/>
        <v>44782</v>
      </c>
      <c r="D1686" s="260">
        <v>1.06</v>
      </c>
      <c r="E1686" s="261"/>
      <c r="F1686" s="263"/>
      <c r="G1686" s="262"/>
      <c r="H1686" s="285">
        <v>0.81640000000000001</v>
      </c>
      <c r="I1686" s="260">
        <v>0.80969999999999998</v>
      </c>
      <c r="J1686" s="261"/>
      <c r="K1686" s="263">
        <v>0.89</v>
      </c>
      <c r="L1686" s="261"/>
      <c r="M1686" s="293">
        <f t="shared" si="2437"/>
        <v>1.06</v>
      </c>
      <c r="N1686" s="293">
        <f t="shared" si="2438"/>
        <v>0.81640000000000001</v>
      </c>
      <c r="O1686" s="293">
        <f t="shared" si="2439"/>
        <v>0.80969999999999998</v>
      </c>
      <c r="P1686" s="293">
        <f t="shared" si="2440"/>
        <v>0.89</v>
      </c>
      <c r="R1686" s="265">
        <f t="shared" si="2442"/>
        <v>0.89402500000000007</v>
      </c>
      <c r="S1686" s="266">
        <f t="shared" si="2435"/>
        <v>0</v>
      </c>
      <c r="T1686" s="266">
        <f t="shared" si="2436"/>
        <v>0</v>
      </c>
    </row>
    <row r="1687" spans="1:20" ht="17.45" customHeight="1" x14ac:dyDescent="0.25">
      <c r="A1687" s="257">
        <f t="shared" si="2364"/>
        <v>8</v>
      </c>
      <c r="B1687" s="257">
        <f t="shared" si="2365"/>
        <v>2022</v>
      </c>
      <c r="C1687" s="8">
        <f t="shared" si="2383"/>
        <v>44783</v>
      </c>
      <c r="D1687" s="252"/>
      <c r="E1687" s="335">
        <v>3.036</v>
      </c>
      <c r="F1687" s="255"/>
      <c r="G1687" s="254">
        <v>1.482</v>
      </c>
      <c r="H1687" s="114"/>
      <c r="I1687" s="252"/>
      <c r="J1687" s="253">
        <v>1.2310000000000001</v>
      </c>
      <c r="K1687" s="255"/>
      <c r="L1687" s="253">
        <v>1.153</v>
      </c>
      <c r="M1687" s="423">
        <f t="shared" si="2437"/>
        <v>3.036</v>
      </c>
      <c r="N1687" s="293">
        <f t="shared" si="2438"/>
        <v>1.482</v>
      </c>
      <c r="O1687" s="293">
        <f t="shared" si="2439"/>
        <v>1.2310000000000001</v>
      </c>
      <c r="P1687" s="293">
        <f t="shared" si="2440"/>
        <v>1.153</v>
      </c>
      <c r="R1687" s="265">
        <f t="shared" si="2442"/>
        <v>1.7254999999999998</v>
      </c>
      <c r="S1687" s="266">
        <f t="shared" si="2435"/>
        <v>1</v>
      </c>
      <c r="T1687" s="266">
        <f t="shared" si="2436"/>
        <v>1</v>
      </c>
    </row>
    <row r="1688" spans="1:20" ht="17.45" customHeight="1" x14ac:dyDescent="0.25">
      <c r="A1688" s="257">
        <f t="shared" si="2364"/>
        <v>8</v>
      </c>
      <c r="B1688" s="257">
        <f t="shared" si="2365"/>
        <v>2022</v>
      </c>
      <c r="C1688" s="48">
        <f t="shared" si="2383"/>
        <v>44784</v>
      </c>
      <c r="D1688" s="369">
        <v>1.966</v>
      </c>
      <c r="E1688" s="280"/>
      <c r="F1688" s="420">
        <v>2.2749999999999999</v>
      </c>
      <c r="G1688" s="421"/>
      <c r="H1688" s="422">
        <v>2.173</v>
      </c>
      <c r="I1688" s="279">
        <v>1.1519999999999999</v>
      </c>
      <c r="J1688" s="280"/>
      <c r="K1688" s="282">
        <v>1.1930000000000001</v>
      </c>
      <c r="L1688" s="280"/>
      <c r="M1688" s="293">
        <f t="shared" si="2437"/>
        <v>1.966</v>
      </c>
      <c r="N1688" s="423">
        <f t="shared" si="2438"/>
        <v>2.2240000000000002</v>
      </c>
      <c r="O1688" s="293">
        <f t="shared" si="2439"/>
        <v>1.1519999999999999</v>
      </c>
      <c r="P1688" s="293">
        <f t="shared" si="2440"/>
        <v>1.1930000000000001</v>
      </c>
      <c r="R1688" s="265">
        <f t="shared" si="2442"/>
        <v>1.63375</v>
      </c>
      <c r="S1688" s="266">
        <f t="shared" si="2435"/>
        <v>1</v>
      </c>
      <c r="T1688" s="266">
        <f t="shared" si="2436"/>
        <v>2</v>
      </c>
    </row>
    <row r="1689" spans="1:20" ht="17.45" customHeight="1" x14ac:dyDescent="0.25">
      <c r="A1689" s="257">
        <f t="shared" si="2364"/>
        <v>8</v>
      </c>
      <c r="B1689" s="257">
        <f t="shared" si="2365"/>
        <v>2022</v>
      </c>
      <c r="C1689" s="8">
        <f t="shared" si="2383"/>
        <v>44785</v>
      </c>
      <c r="D1689" s="252"/>
      <c r="E1689" s="335">
        <v>2.3069999999999999</v>
      </c>
      <c r="F1689" s="255"/>
      <c r="G1689" s="254">
        <v>1.6519999999999999</v>
      </c>
      <c r="H1689" s="114"/>
      <c r="I1689" s="252"/>
      <c r="J1689" s="253">
        <v>1.1779999999999999</v>
      </c>
      <c r="K1689" s="255"/>
      <c r="L1689" s="253">
        <v>1.256</v>
      </c>
      <c r="M1689" s="423">
        <f t="shared" si="2437"/>
        <v>2.3069999999999999</v>
      </c>
      <c r="N1689" s="293">
        <f t="shared" si="2438"/>
        <v>1.6519999999999999</v>
      </c>
      <c r="O1689" s="293">
        <f t="shared" si="2439"/>
        <v>1.1779999999999999</v>
      </c>
      <c r="P1689" s="293">
        <f t="shared" si="2440"/>
        <v>1.256</v>
      </c>
      <c r="R1689" s="265">
        <f t="shared" si="2442"/>
        <v>1.5982499999999999</v>
      </c>
      <c r="S1689" s="266">
        <f t="shared" ref="S1689:S1692" si="2443">IF(R1689&gt;=1,1,0)</f>
        <v>1</v>
      </c>
      <c r="T1689" s="266">
        <f t="shared" ref="T1689:T1692" si="2444">IF(S1689=0,0,S1689+T1688)</f>
        <v>3</v>
      </c>
    </row>
    <row r="1690" spans="1:20" ht="17.45" customHeight="1" x14ac:dyDescent="0.25">
      <c r="A1690" s="257">
        <f t="shared" si="2364"/>
        <v>8</v>
      </c>
      <c r="B1690" s="257">
        <f t="shared" si="2365"/>
        <v>2022</v>
      </c>
      <c r="C1690" s="435">
        <f t="shared" si="2383"/>
        <v>44786</v>
      </c>
      <c r="D1690" s="492">
        <v>1.895</v>
      </c>
      <c r="E1690" s="449"/>
      <c r="F1690" s="451">
        <v>1.2829999999999999</v>
      </c>
      <c r="G1690" s="450"/>
      <c r="H1690" s="452"/>
      <c r="I1690" s="448">
        <v>1.17</v>
      </c>
      <c r="J1690" s="449"/>
      <c r="K1690" s="451">
        <v>1.22</v>
      </c>
      <c r="L1690" s="449"/>
      <c r="M1690" s="440">
        <f t="shared" ref="M1690:M1692" si="2445">IFERROR(AVERAGE(D1690:E1690),"")</f>
        <v>1.895</v>
      </c>
      <c r="N1690" s="440">
        <f t="shared" ref="N1690:N1692" si="2446">IFERROR(AVERAGE(F1690:H1690),"")</f>
        <v>1.2829999999999999</v>
      </c>
      <c r="O1690" s="440">
        <f t="shared" ref="O1690:O1692" si="2447">IFERROR(AVERAGE(I1690:J1690),"")</f>
        <v>1.17</v>
      </c>
      <c r="P1690" s="440">
        <f t="shared" ref="P1690:P1692" si="2448">IFERROR(AVERAGE(K1690:L1690),"")</f>
        <v>1.22</v>
      </c>
      <c r="Q1690" s="442">
        <f t="shared" ref="Q1690:Q1691" si="2449">AVERAGE(M1690:P1690)</f>
        <v>1.3919999999999999</v>
      </c>
      <c r="R1690" s="442"/>
      <c r="S1690" s="443">
        <f>IF(Q1690&gt;=1,1,0)</f>
        <v>1</v>
      </c>
      <c r="T1690" s="443">
        <f t="shared" si="2444"/>
        <v>4</v>
      </c>
    </row>
    <row r="1691" spans="1:20" ht="17.45" customHeight="1" x14ac:dyDescent="0.25">
      <c r="A1691" s="257">
        <f t="shared" si="2364"/>
        <v>8</v>
      </c>
      <c r="B1691" s="257">
        <f t="shared" si="2365"/>
        <v>2022</v>
      </c>
      <c r="C1691" s="435">
        <f t="shared" si="2383"/>
        <v>44787</v>
      </c>
      <c r="D1691" s="448"/>
      <c r="E1691" s="449">
        <v>1.286</v>
      </c>
      <c r="F1691" s="451"/>
      <c r="G1691" s="450">
        <v>1.3839999999999999</v>
      </c>
      <c r="H1691" s="452"/>
      <c r="I1691" s="448"/>
      <c r="J1691" s="449">
        <v>1.0720000000000001</v>
      </c>
      <c r="K1691" s="451"/>
      <c r="L1691" s="449">
        <v>1.0960000000000001</v>
      </c>
      <c r="M1691" s="440">
        <f t="shared" si="2445"/>
        <v>1.286</v>
      </c>
      <c r="N1691" s="440">
        <f t="shared" si="2446"/>
        <v>1.3839999999999999</v>
      </c>
      <c r="O1691" s="440">
        <f t="shared" si="2447"/>
        <v>1.0720000000000001</v>
      </c>
      <c r="P1691" s="440">
        <f t="shared" si="2448"/>
        <v>1.0960000000000001</v>
      </c>
      <c r="Q1691" s="442">
        <f t="shared" si="2449"/>
        <v>1.2095</v>
      </c>
      <c r="R1691" s="442"/>
      <c r="S1691" s="443">
        <f>IF(Q1691&gt;=1,1,0)</f>
        <v>1</v>
      </c>
      <c r="T1691" s="443">
        <f t="shared" si="2444"/>
        <v>5</v>
      </c>
    </row>
    <row r="1692" spans="1:20" ht="17.45" customHeight="1" x14ac:dyDescent="0.25">
      <c r="A1692" s="257">
        <f t="shared" si="2364"/>
        <v>8</v>
      </c>
      <c r="B1692" s="257">
        <f t="shared" si="2365"/>
        <v>2022</v>
      </c>
      <c r="C1692" s="8">
        <f t="shared" si="2383"/>
        <v>44788</v>
      </c>
      <c r="D1692" s="260">
        <v>1.581</v>
      </c>
      <c r="E1692" s="261"/>
      <c r="F1692" s="263"/>
      <c r="G1692" s="262"/>
      <c r="H1692" s="285">
        <v>1.9059999999999999</v>
      </c>
      <c r="I1692" s="260">
        <v>1.214</v>
      </c>
      <c r="J1692" s="261"/>
      <c r="K1692" s="263">
        <v>1.22</v>
      </c>
      <c r="L1692" s="261"/>
      <c r="M1692" s="293">
        <f t="shared" si="2445"/>
        <v>1.581</v>
      </c>
      <c r="N1692" s="293">
        <f t="shared" si="2446"/>
        <v>1.9059999999999999</v>
      </c>
      <c r="O1692" s="293">
        <f t="shared" si="2447"/>
        <v>1.214</v>
      </c>
      <c r="P1692" s="293">
        <f t="shared" si="2448"/>
        <v>1.22</v>
      </c>
      <c r="R1692" s="265">
        <f t="shared" ref="R1692" si="2450">AVERAGE(M1692:P1692)</f>
        <v>1.4802500000000001</v>
      </c>
      <c r="S1692" s="266">
        <f t="shared" si="2443"/>
        <v>1</v>
      </c>
      <c r="T1692" s="266">
        <f t="shared" si="2444"/>
        <v>6</v>
      </c>
    </row>
    <row r="1693" spans="1:20" ht="17.45" customHeight="1" x14ac:dyDescent="0.25">
      <c r="A1693" s="257">
        <f t="shared" si="2364"/>
        <v>8</v>
      </c>
      <c r="B1693" s="257">
        <f t="shared" si="2365"/>
        <v>2022</v>
      </c>
      <c r="C1693" s="8">
        <f t="shared" si="2383"/>
        <v>44789</v>
      </c>
      <c r="D1693" s="260"/>
      <c r="E1693" s="261">
        <v>1.7110000000000001</v>
      </c>
      <c r="F1693" s="263"/>
      <c r="G1693" s="262">
        <v>1.4179999999999999</v>
      </c>
      <c r="H1693" s="285"/>
      <c r="I1693" s="260"/>
      <c r="J1693" s="261">
        <v>1.153</v>
      </c>
      <c r="K1693" s="263"/>
      <c r="L1693" s="261">
        <v>1.2370000000000001</v>
      </c>
      <c r="M1693" s="293">
        <f t="shared" ref="M1693" si="2451">IFERROR(AVERAGE(D1693:E1693),"")</f>
        <v>1.7110000000000001</v>
      </c>
      <c r="N1693" s="293">
        <f t="shared" ref="N1693" si="2452">IFERROR(AVERAGE(F1693:H1693),"")</f>
        <v>1.4179999999999999</v>
      </c>
      <c r="O1693" s="293">
        <f t="shared" ref="O1693" si="2453">IFERROR(AVERAGE(I1693:J1693),"")</f>
        <v>1.153</v>
      </c>
      <c r="P1693" s="293">
        <f t="shared" ref="P1693" si="2454">IFERROR(AVERAGE(K1693:L1693),"")</f>
        <v>1.2370000000000001</v>
      </c>
      <c r="R1693" s="265">
        <f t="shared" ref="R1693" si="2455">AVERAGE(M1693:P1693)</f>
        <v>1.37975</v>
      </c>
      <c r="S1693" s="266">
        <f t="shared" ref="S1693" si="2456">IF(R1693&gt;=1,1,0)</f>
        <v>1</v>
      </c>
      <c r="T1693" s="266">
        <f t="shared" ref="T1693" si="2457">IF(S1693=0,0,S1693+T1692)</f>
        <v>7</v>
      </c>
    </row>
    <row r="1694" spans="1:20" ht="17.45" customHeight="1" x14ac:dyDescent="0.25">
      <c r="A1694" s="257">
        <f t="shared" si="2364"/>
        <v>8</v>
      </c>
      <c r="B1694" s="257">
        <f t="shared" si="2365"/>
        <v>2022</v>
      </c>
      <c r="C1694" s="48">
        <f t="shared" si="2383"/>
        <v>44790</v>
      </c>
      <c r="D1694" s="279">
        <v>1.6519999999999999</v>
      </c>
      <c r="E1694" s="280"/>
      <c r="F1694" s="420">
        <v>2.59</v>
      </c>
      <c r="G1694" s="281"/>
      <c r="H1694" s="422">
        <v>2.516</v>
      </c>
      <c r="I1694" s="279">
        <v>1.5049999999999999</v>
      </c>
      <c r="J1694" s="280"/>
      <c r="K1694" s="282">
        <v>1.4970000000000001</v>
      </c>
      <c r="L1694" s="280"/>
      <c r="M1694" s="293">
        <f t="shared" ref="M1694:M1698" si="2458">IFERROR(AVERAGE(D1694:E1694),"")</f>
        <v>1.6519999999999999</v>
      </c>
      <c r="N1694" s="293">
        <f t="shared" ref="N1694:N1698" si="2459">IFERROR(AVERAGE(F1694:H1694),"")</f>
        <v>2.5529999999999999</v>
      </c>
      <c r="O1694" s="293">
        <f t="shared" ref="O1694:O1698" si="2460">IFERROR(AVERAGE(I1694:J1694),"")</f>
        <v>1.5049999999999999</v>
      </c>
      <c r="P1694" s="293">
        <f t="shared" ref="P1694:P1698" si="2461">IFERROR(AVERAGE(K1694:L1694),"")</f>
        <v>1.4970000000000001</v>
      </c>
      <c r="R1694" s="265">
        <f t="shared" ref="R1694:R1696" si="2462">AVERAGE(M1694:P1694)</f>
        <v>1.80175</v>
      </c>
      <c r="S1694" s="266">
        <f t="shared" ref="S1694:S1696" si="2463">IF(R1694&gt;=1,1,0)</f>
        <v>1</v>
      </c>
      <c r="T1694" s="266">
        <f t="shared" ref="T1694:T1698" si="2464">IF(S1694=0,0,S1694+T1693)</f>
        <v>8</v>
      </c>
    </row>
    <row r="1695" spans="1:20" ht="17.45" customHeight="1" x14ac:dyDescent="0.25">
      <c r="A1695" s="257">
        <f t="shared" si="2364"/>
        <v>8</v>
      </c>
      <c r="B1695" s="257">
        <f t="shared" si="2365"/>
        <v>2022</v>
      </c>
      <c r="C1695" s="8">
        <f t="shared" si="2383"/>
        <v>44791</v>
      </c>
      <c r="D1695" s="252"/>
      <c r="E1695" s="253">
        <v>1.077</v>
      </c>
      <c r="F1695" s="255"/>
      <c r="G1695" s="254">
        <v>1.4530000000000001</v>
      </c>
      <c r="H1695" s="114"/>
      <c r="I1695" s="252"/>
      <c r="J1695" s="253">
        <v>1.173</v>
      </c>
      <c r="K1695" s="255"/>
      <c r="L1695" s="253">
        <v>1.169</v>
      </c>
      <c r="M1695" s="293">
        <f t="shared" si="2458"/>
        <v>1.077</v>
      </c>
      <c r="N1695" s="293">
        <f t="shared" si="2459"/>
        <v>1.4530000000000001</v>
      </c>
      <c r="O1695" s="293">
        <f t="shared" si="2460"/>
        <v>1.173</v>
      </c>
      <c r="P1695" s="293">
        <f t="shared" si="2461"/>
        <v>1.169</v>
      </c>
      <c r="R1695" s="265">
        <f t="shared" si="2462"/>
        <v>1.218</v>
      </c>
      <c r="S1695" s="266">
        <f t="shared" si="2463"/>
        <v>1</v>
      </c>
      <c r="T1695" s="266">
        <f t="shared" si="2464"/>
        <v>9</v>
      </c>
    </row>
    <row r="1696" spans="1:20" ht="17.45" customHeight="1" x14ac:dyDescent="0.25">
      <c r="A1696" s="257">
        <f t="shared" si="2364"/>
        <v>8</v>
      </c>
      <c r="B1696" s="257">
        <f t="shared" si="2365"/>
        <v>2022</v>
      </c>
      <c r="C1696" s="8">
        <f t="shared" si="2383"/>
        <v>44792</v>
      </c>
      <c r="D1696" s="252">
        <v>1.5820000000000001</v>
      </c>
      <c r="E1696" s="253"/>
      <c r="F1696" s="255">
        <v>1.29</v>
      </c>
      <c r="G1696" s="254"/>
      <c r="H1696" s="114"/>
      <c r="I1696" s="252">
        <v>1.175</v>
      </c>
      <c r="J1696" s="253"/>
      <c r="K1696" s="255">
        <v>1.32</v>
      </c>
      <c r="L1696" s="253"/>
      <c r="M1696" s="293">
        <f t="shared" si="2458"/>
        <v>1.5820000000000001</v>
      </c>
      <c r="N1696" s="293">
        <f t="shared" si="2459"/>
        <v>1.29</v>
      </c>
      <c r="O1696" s="293">
        <f t="shared" si="2460"/>
        <v>1.175</v>
      </c>
      <c r="P1696" s="293">
        <f t="shared" si="2461"/>
        <v>1.32</v>
      </c>
      <c r="R1696" s="265">
        <f t="shared" si="2462"/>
        <v>1.34175</v>
      </c>
      <c r="S1696" s="266">
        <f t="shared" si="2463"/>
        <v>1</v>
      </c>
      <c r="T1696" s="266">
        <f t="shared" si="2464"/>
        <v>10</v>
      </c>
    </row>
    <row r="1697" spans="1:25" ht="17.45" customHeight="1" x14ac:dyDescent="0.25">
      <c r="A1697" s="257">
        <f t="shared" si="2364"/>
        <v>8</v>
      </c>
      <c r="B1697" s="257">
        <f t="shared" si="2365"/>
        <v>2022</v>
      </c>
      <c r="C1697" s="435">
        <f t="shared" si="2383"/>
        <v>44793</v>
      </c>
      <c r="D1697" s="448"/>
      <c r="E1697" s="449">
        <v>0.9042</v>
      </c>
      <c r="F1697" s="451"/>
      <c r="G1697" s="450">
        <v>0.65039999999999998</v>
      </c>
      <c r="H1697" s="452"/>
      <c r="I1697" s="448"/>
      <c r="J1697" s="449">
        <v>0.5464</v>
      </c>
      <c r="K1697" s="451"/>
      <c r="L1697" s="449">
        <v>0.61890000000000001</v>
      </c>
      <c r="M1697" s="440">
        <f t="shared" si="2458"/>
        <v>0.9042</v>
      </c>
      <c r="N1697" s="440">
        <f t="shared" si="2459"/>
        <v>0.65039999999999998</v>
      </c>
      <c r="O1697" s="440">
        <f t="shared" si="2460"/>
        <v>0.5464</v>
      </c>
      <c r="P1697" s="440">
        <f t="shared" si="2461"/>
        <v>0.61890000000000001</v>
      </c>
      <c r="Q1697" s="442">
        <f t="shared" ref="Q1697:Q1698" si="2465">AVERAGE(M1697:P1697)</f>
        <v>0.679975</v>
      </c>
      <c r="R1697" s="442"/>
      <c r="S1697" s="443">
        <f>IF(Q1697&gt;=1,1,0)</f>
        <v>0</v>
      </c>
      <c r="T1697" s="443">
        <f t="shared" si="2464"/>
        <v>0</v>
      </c>
    </row>
    <row r="1698" spans="1:25" ht="17.45" customHeight="1" x14ac:dyDescent="0.25">
      <c r="A1698" s="257">
        <f t="shared" si="2364"/>
        <v>8</v>
      </c>
      <c r="B1698" s="257">
        <f t="shared" si="2365"/>
        <v>2022</v>
      </c>
      <c r="C1698" s="435">
        <f t="shared" si="2383"/>
        <v>44794</v>
      </c>
      <c r="D1698" s="448">
        <v>1.048</v>
      </c>
      <c r="E1698" s="449"/>
      <c r="F1698" s="451"/>
      <c r="G1698" s="450"/>
      <c r="H1698" s="452">
        <v>0.86460000000000004</v>
      </c>
      <c r="I1698" s="448">
        <v>0.46879999999999999</v>
      </c>
      <c r="J1698" s="449"/>
      <c r="K1698" s="451">
        <v>0.51749999999999996</v>
      </c>
      <c r="L1698" s="449"/>
      <c r="M1698" s="440">
        <f t="shared" si="2458"/>
        <v>1.048</v>
      </c>
      <c r="N1698" s="440">
        <f t="shared" si="2459"/>
        <v>0.86460000000000004</v>
      </c>
      <c r="O1698" s="440">
        <f t="shared" si="2460"/>
        <v>0.46879999999999999</v>
      </c>
      <c r="P1698" s="440">
        <f t="shared" si="2461"/>
        <v>0.51749999999999996</v>
      </c>
      <c r="Q1698" s="442">
        <f t="shared" si="2465"/>
        <v>0.72472500000000006</v>
      </c>
      <c r="R1698" s="442"/>
      <c r="S1698" s="443">
        <f>IF(Q1698&gt;=1,1,0)</f>
        <v>0</v>
      </c>
      <c r="T1698" s="443">
        <f t="shared" si="2464"/>
        <v>0</v>
      </c>
    </row>
    <row r="1699" spans="1:25" ht="17.45" customHeight="1" x14ac:dyDescent="0.25">
      <c r="A1699" s="257">
        <f t="shared" si="2364"/>
        <v>8</v>
      </c>
      <c r="B1699" s="257">
        <f t="shared" si="2365"/>
        <v>2022</v>
      </c>
      <c r="C1699" s="8">
        <f t="shared" si="2383"/>
        <v>44795</v>
      </c>
      <c r="D1699" s="260"/>
      <c r="E1699" s="261">
        <v>0.85299999999999998</v>
      </c>
      <c r="F1699" s="263"/>
      <c r="G1699" s="262">
        <v>0.97550000000000003</v>
      </c>
      <c r="H1699" s="285"/>
      <c r="I1699" s="260"/>
      <c r="J1699" s="261">
        <v>0.71719999999999995</v>
      </c>
      <c r="K1699" s="263"/>
      <c r="L1699" s="261">
        <v>0.82099999999999995</v>
      </c>
      <c r="M1699" s="293">
        <f t="shared" ref="M1699:M1701" si="2466">IFERROR(AVERAGE(D1699:E1699),"")</f>
        <v>0.85299999999999998</v>
      </c>
      <c r="N1699" s="293">
        <f t="shared" ref="N1699:N1701" si="2467">IFERROR(AVERAGE(F1699:H1699),"")</f>
        <v>0.97550000000000003</v>
      </c>
      <c r="O1699" s="293">
        <f t="shared" ref="O1699:O1701" si="2468">IFERROR(AVERAGE(I1699:J1699),"")</f>
        <v>0.71719999999999995</v>
      </c>
      <c r="P1699" s="293">
        <f t="shared" ref="P1699:P1701" si="2469">IFERROR(AVERAGE(K1699:L1699),"")</f>
        <v>0.82099999999999995</v>
      </c>
      <c r="R1699" s="265">
        <f t="shared" ref="R1699:R1701" si="2470">AVERAGE(M1699:P1699)</f>
        <v>0.84167499999999995</v>
      </c>
      <c r="S1699" s="266">
        <f t="shared" ref="S1699:S1701" si="2471">IF(R1699&gt;=1,1,0)</f>
        <v>0</v>
      </c>
      <c r="T1699" s="266">
        <f t="shared" ref="T1699:T1701" si="2472">IF(S1699=0,0,S1699+T1698)</f>
        <v>0</v>
      </c>
    </row>
    <row r="1700" spans="1:25" ht="17.45" customHeight="1" x14ac:dyDescent="0.25">
      <c r="A1700" s="257">
        <f t="shared" si="2364"/>
        <v>8</v>
      </c>
      <c r="B1700" s="257">
        <f t="shared" si="2365"/>
        <v>2022</v>
      </c>
      <c r="C1700" s="48">
        <f t="shared" si="2383"/>
        <v>44796</v>
      </c>
      <c r="D1700" s="133">
        <v>3.621</v>
      </c>
      <c r="E1700" s="276"/>
      <c r="F1700" s="278">
        <v>1.702</v>
      </c>
      <c r="G1700" s="277"/>
      <c r="H1700" s="286">
        <v>1.43</v>
      </c>
      <c r="I1700" s="275">
        <v>1.1950000000000001</v>
      </c>
      <c r="J1700" s="276"/>
      <c r="K1700" s="278">
        <v>1.1419999999999999</v>
      </c>
      <c r="L1700" s="276"/>
      <c r="M1700" s="423">
        <f t="shared" si="2466"/>
        <v>3.621</v>
      </c>
      <c r="N1700" s="293">
        <f t="shared" si="2467"/>
        <v>1.5659999999999998</v>
      </c>
      <c r="O1700" s="293">
        <f t="shared" si="2468"/>
        <v>1.1950000000000001</v>
      </c>
      <c r="P1700" s="293">
        <f t="shared" si="2469"/>
        <v>1.1419999999999999</v>
      </c>
      <c r="R1700" s="265">
        <f t="shared" si="2470"/>
        <v>1.8809999999999998</v>
      </c>
      <c r="S1700" s="266">
        <f t="shared" si="2471"/>
        <v>1</v>
      </c>
      <c r="T1700" s="266">
        <f t="shared" si="2472"/>
        <v>1</v>
      </c>
    </row>
    <row r="1701" spans="1:25" ht="17.45" customHeight="1" x14ac:dyDescent="0.25">
      <c r="A1701" s="257">
        <f t="shared" si="2364"/>
        <v>8</v>
      </c>
      <c r="B1701" s="257">
        <f t="shared" si="2365"/>
        <v>2022</v>
      </c>
      <c r="C1701" s="8">
        <f t="shared" si="2383"/>
        <v>44797</v>
      </c>
      <c r="D1701" s="260"/>
      <c r="E1701" s="134">
        <v>2.3340000000000001</v>
      </c>
      <c r="F1701" s="263"/>
      <c r="G1701" s="262">
        <v>1.5680000000000001</v>
      </c>
      <c r="H1701" s="285"/>
      <c r="I1701" s="260"/>
      <c r="J1701" s="261">
        <v>1.194</v>
      </c>
      <c r="K1701" s="263"/>
      <c r="L1701" s="261">
        <v>1.107</v>
      </c>
      <c r="M1701" s="423">
        <f t="shared" si="2466"/>
        <v>2.3340000000000001</v>
      </c>
      <c r="N1701" s="293">
        <f t="shared" si="2467"/>
        <v>1.5680000000000001</v>
      </c>
      <c r="O1701" s="293">
        <f t="shared" si="2468"/>
        <v>1.194</v>
      </c>
      <c r="P1701" s="293">
        <f t="shared" si="2469"/>
        <v>1.107</v>
      </c>
      <c r="R1701" s="265">
        <f t="shared" si="2470"/>
        <v>1.5507500000000001</v>
      </c>
      <c r="S1701" s="266">
        <f t="shared" si="2471"/>
        <v>1</v>
      </c>
      <c r="T1701" s="266">
        <f t="shared" si="2472"/>
        <v>2</v>
      </c>
    </row>
    <row r="1702" spans="1:25" ht="17.45" customHeight="1" x14ac:dyDescent="0.25">
      <c r="A1702" s="257">
        <f t="shared" si="2364"/>
        <v>8</v>
      </c>
      <c r="B1702" s="257">
        <f t="shared" si="2365"/>
        <v>2022</v>
      </c>
      <c r="C1702" s="8">
        <f t="shared" si="2383"/>
        <v>44798</v>
      </c>
      <c r="D1702" s="260">
        <v>1.4910000000000001</v>
      </c>
      <c r="E1702" s="261"/>
      <c r="F1702" s="263">
        <v>1.452</v>
      </c>
      <c r="G1702" s="262"/>
      <c r="H1702" s="285"/>
      <c r="I1702" s="260">
        <v>1.0549999999999999</v>
      </c>
      <c r="J1702" s="261"/>
      <c r="K1702" s="263">
        <v>1.083</v>
      </c>
      <c r="L1702" s="261"/>
      <c r="M1702" s="293">
        <f t="shared" ref="M1702:M1705" si="2473">IFERROR(AVERAGE(D1702:E1702),"")</f>
        <v>1.4910000000000001</v>
      </c>
      <c r="N1702" s="293">
        <f t="shared" ref="N1702:N1705" si="2474">IFERROR(AVERAGE(F1702:H1702),"")</f>
        <v>1.452</v>
      </c>
      <c r="O1702" s="293">
        <f t="shared" ref="O1702:O1705" si="2475">IFERROR(AVERAGE(I1702:J1702),"")</f>
        <v>1.0549999999999999</v>
      </c>
      <c r="P1702" s="293">
        <f t="shared" ref="P1702:P1705" si="2476">IFERROR(AVERAGE(K1702:L1702),"")</f>
        <v>1.083</v>
      </c>
      <c r="R1702" s="265">
        <f t="shared" ref="R1702:R1703" si="2477">AVERAGE(M1702:P1702)</f>
        <v>1.2702500000000001</v>
      </c>
      <c r="S1702" s="266">
        <f t="shared" ref="S1702:S1703" si="2478">IF(R1702&gt;=1,1,0)</f>
        <v>1</v>
      </c>
      <c r="T1702" s="266">
        <f t="shared" ref="T1702:T1705" si="2479">IF(S1702=0,0,S1702+T1701)</f>
        <v>3</v>
      </c>
    </row>
    <row r="1703" spans="1:25" ht="17.45" customHeight="1" x14ac:dyDescent="0.25">
      <c r="A1703" s="257">
        <f t="shared" si="2364"/>
        <v>8</v>
      </c>
      <c r="B1703" s="257">
        <f t="shared" si="2365"/>
        <v>2022</v>
      </c>
      <c r="C1703" s="8">
        <f t="shared" si="2383"/>
        <v>44799</v>
      </c>
      <c r="D1703" s="260"/>
      <c r="E1703" s="261">
        <v>1.41</v>
      </c>
      <c r="F1703" s="263"/>
      <c r="G1703" s="262">
        <v>2.0739999999999998</v>
      </c>
      <c r="H1703" s="285"/>
      <c r="I1703" s="260"/>
      <c r="J1703" s="261">
        <v>1.264</v>
      </c>
      <c r="K1703" s="263"/>
      <c r="L1703" s="261">
        <v>1.381</v>
      </c>
      <c r="M1703" s="293">
        <f t="shared" si="2473"/>
        <v>1.41</v>
      </c>
      <c r="N1703" s="293">
        <f t="shared" si="2474"/>
        <v>2.0739999999999998</v>
      </c>
      <c r="O1703" s="293">
        <f t="shared" si="2475"/>
        <v>1.264</v>
      </c>
      <c r="P1703" s="293">
        <f t="shared" si="2476"/>
        <v>1.381</v>
      </c>
      <c r="R1703" s="265">
        <f t="shared" si="2477"/>
        <v>1.5322500000000001</v>
      </c>
      <c r="S1703" s="266">
        <f t="shared" si="2478"/>
        <v>1</v>
      </c>
      <c r="T1703" s="266">
        <f t="shared" si="2479"/>
        <v>4</v>
      </c>
    </row>
    <row r="1704" spans="1:25" ht="17.45" customHeight="1" x14ac:dyDescent="0.25">
      <c r="A1704" s="298">
        <f t="shared" si="2364"/>
        <v>8</v>
      </c>
      <c r="B1704" s="298">
        <f t="shared" si="2365"/>
        <v>2022</v>
      </c>
      <c r="C1704" s="435">
        <f t="shared" si="2383"/>
        <v>44800</v>
      </c>
      <c r="D1704" s="434">
        <v>1.212</v>
      </c>
      <c r="E1704" s="436"/>
      <c r="F1704" s="437"/>
      <c r="G1704" s="438"/>
      <c r="H1704" s="439">
        <v>1.3620000000000001</v>
      </c>
      <c r="I1704" s="434">
        <v>0.89990000000000003</v>
      </c>
      <c r="J1704" s="436"/>
      <c r="K1704" s="437">
        <v>1.004</v>
      </c>
      <c r="L1704" s="436"/>
      <c r="M1704" s="440">
        <f t="shared" si="2473"/>
        <v>1.212</v>
      </c>
      <c r="N1704" s="440">
        <f t="shared" si="2474"/>
        <v>1.3620000000000001</v>
      </c>
      <c r="O1704" s="440">
        <f t="shared" si="2475"/>
        <v>0.89990000000000003</v>
      </c>
      <c r="P1704" s="440">
        <f t="shared" si="2476"/>
        <v>1.004</v>
      </c>
      <c r="Q1704" s="442">
        <f t="shared" ref="Q1704:Q1705" si="2480">AVERAGE(M1704:P1704)</f>
        <v>1.119475</v>
      </c>
      <c r="R1704" s="442"/>
      <c r="S1704" s="443">
        <f>IF(Q1704&gt;=1,1,0)</f>
        <v>1</v>
      </c>
      <c r="T1704" s="443">
        <f t="shared" si="2479"/>
        <v>5</v>
      </c>
    </row>
    <row r="1705" spans="1:25" ht="17.45" customHeight="1" thickBot="1" x14ac:dyDescent="0.3">
      <c r="A1705" s="298">
        <f t="shared" si="2364"/>
        <v>8</v>
      </c>
      <c r="B1705" s="298">
        <f t="shared" si="2365"/>
        <v>2022</v>
      </c>
      <c r="C1705" s="435">
        <f t="shared" si="2383"/>
        <v>44801</v>
      </c>
      <c r="D1705" s="434"/>
      <c r="E1705" s="436">
        <v>0.82899999999999996</v>
      </c>
      <c r="F1705" s="437"/>
      <c r="G1705" s="438">
        <v>1.8089999999999999</v>
      </c>
      <c r="H1705" s="439"/>
      <c r="I1705" s="434"/>
      <c r="J1705" s="436">
        <v>0.61040000000000005</v>
      </c>
      <c r="K1705" s="437"/>
      <c r="L1705" s="436">
        <v>0.64629999999999999</v>
      </c>
      <c r="M1705" s="440">
        <f t="shared" si="2473"/>
        <v>0.82899999999999996</v>
      </c>
      <c r="N1705" s="440">
        <f t="shared" si="2474"/>
        <v>1.8089999999999999</v>
      </c>
      <c r="O1705" s="440">
        <f t="shared" si="2475"/>
        <v>0.61040000000000005</v>
      </c>
      <c r="P1705" s="440">
        <f t="shared" si="2476"/>
        <v>0.64629999999999999</v>
      </c>
      <c r="Q1705" s="442">
        <f t="shared" si="2480"/>
        <v>0.97367500000000007</v>
      </c>
      <c r="R1705" s="442"/>
      <c r="S1705" s="443">
        <f>IF(Q1705&gt;=1,1,0)</f>
        <v>0</v>
      </c>
      <c r="T1705" s="443">
        <f t="shared" si="2479"/>
        <v>0</v>
      </c>
    </row>
    <row r="1706" spans="1:25" ht="17.45" customHeight="1" thickBot="1" x14ac:dyDescent="0.3">
      <c r="A1706" s="257">
        <f t="shared" si="2364"/>
        <v>8</v>
      </c>
      <c r="B1706" s="257">
        <f t="shared" si="2365"/>
        <v>2022</v>
      </c>
      <c r="C1706" s="48">
        <f t="shared" si="2383"/>
        <v>44802</v>
      </c>
      <c r="D1706" s="275">
        <v>0.64649999999999996</v>
      </c>
      <c r="E1706" s="276"/>
      <c r="F1706" s="278">
        <v>0.7238</v>
      </c>
      <c r="G1706" s="277"/>
      <c r="H1706" s="286">
        <v>0.76190000000000002</v>
      </c>
      <c r="I1706" s="275">
        <v>0.77070000000000005</v>
      </c>
      <c r="J1706" s="276"/>
      <c r="K1706" s="278">
        <v>0.75060000000000004</v>
      </c>
      <c r="L1706" s="276"/>
      <c r="M1706" s="293">
        <f t="shared" ref="M1706:M1707" si="2481">IFERROR(AVERAGE(D1706:E1706),"")</f>
        <v>0.64649999999999996</v>
      </c>
      <c r="N1706" s="293">
        <f t="shared" ref="N1706:N1707" si="2482">IFERROR(AVERAGE(F1706:H1706),"")</f>
        <v>0.74285000000000001</v>
      </c>
      <c r="O1706" s="293">
        <f t="shared" ref="O1706:O1707" si="2483">IFERROR(AVERAGE(I1706:J1706),"")</f>
        <v>0.77070000000000005</v>
      </c>
      <c r="P1706" s="293">
        <f t="shared" ref="P1706:P1707" si="2484">IFERROR(AVERAGE(K1706:L1706),"")</f>
        <v>0.75060000000000004</v>
      </c>
      <c r="R1706" s="265">
        <f t="shared" ref="R1706:R1707" si="2485">AVERAGE(M1706:P1706)</f>
        <v>0.72766249999999999</v>
      </c>
      <c r="S1706" s="266">
        <f t="shared" ref="S1706:S1707" si="2486">IF(R1706&gt;=1,1,0)</f>
        <v>0</v>
      </c>
      <c r="T1706" s="266">
        <f t="shared" ref="T1706:T1707" si="2487">IF(S1706=0,0,S1706+T1705)</f>
        <v>0</v>
      </c>
      <c r="U1706" s="514" t="s">
        <v>60</v>
      </c>
      <c r="V1706" s="515">
        <v>2022</v>
      </c>
      <c r="W1706" s="516"/>
      <c r="X1706" s="516"/>
      <c r="Y1706" s="516"/>
    </row>
    <row r="1707" spans="1:25" ht="17.45" customHeight="1" x14ac:dyDescent="0.25">
      <c r="A1707" s="257">
        <f t="shared" si="2364"/>
        <v>8</v>
      </c>
      <c r="B1707" s="257">
        <f t="shared" si="2365"/>
        <v>2022</v>
      </c>
      <c r="C1707" s="8">
        <f t="shared" si="2383"/>
        <v>44803</v>
      </c>
      <c r="D1707" s="260"/>
      <c r="E1707" s="261">
        <v>1.1040000000000001</v>
      </c>
      <c r="F1707" s="263"/>
      <c r="G1707" s="262">
        <v>1.1479999999999999</v>
      </c>
      <c r="H1707" s="285"/>
      <c r="I1707" s="260"/>
      <c r="J1707" s="261">
        <v>0.98319999999999996</v>
      </c>
      <c r="K1707" s="263"/>
      <c r="L1707" s="261">
        <v>0.89270000000000005</v>
      </c>
      <c r="M1707" s="293">
        <f t="shared" si="2481"/>
        <v>1.1040000000000001</v>
      </c>
      <c r="N1707" s="293">
        <f t="shared" si="2482"/>
        <v>1.1479999999999999</v>
      </c>
      <c r="O1707" s="293">
        <f t="shared" si="2483"/>
        <v>0.98319999999999996</v>
      </c>
      <c r="P1707" s="293">
        <f t="shared" si="2484"/>
        <v>0.89270000000000005</v>
      </c>
      <c r="R1707" s="265">
        <f t="shared" si="2485"/>
        <v>1.0319750000000001</v>
      </c>
      <c r="S1707" s="266">
        <f t="shared" si="2486"/>
        <v>1</v>
      </c>
      <c r="T1707" s="266">
        <f t="shared" si="2487"/>
        <v>1</v>
      </c>
      <c r="U1707" s="517" t="s">
        <v>35</v>
      </c>
      <c r="V1707" s="517" t="s">
        <v>1</v>
      </c>
      <c r="W1707" s="517" t="s">
        <v>2</v>
      </c>
      <c r="X1707" s="517" t="s">
        <v>9</v>
      </c>
      <c r="Y1707" s="517" t="s">
        <v>12</v>
      </c>
    </row>
    <row r="1708" spans="1:25" ht="17.45" customHeight="1" thickBot="1" x14ac:dyDescent="0.3">
      <c r="A1708" s="257">
        <f t="shared" si="2364"/>
        <v>8</v>
      </c>
      <c r="B1708" s="257">
        <f t="shared" si="2365"/>
        <v>2022</v>
      </c>
      <c r="C1708" s="116">
        <f t="shared" si="2383"/>
        <v>44804</v>
      </c>
      <c r="D1708" s="126">
        <v>2.3119999999999998</v>
      </c>
      <c r="E1708" s="129"/>
      <c r="F1708" s="130">
        <v>1.579</v>
      </c>
      <c r="G1708" s="128"/>
      <c r="H1708" s="127"/>
      <c r="I1708" s="126">
        <v>1.2949999999999999</v>
      </c>
      <c r="J1708" s="129"/>
      <c r="K1708" s="130">
        <v>1.49</v>
      </c>
      <c r="L1708" s="129"/>
      <c r="M1708" s="293">
        <f t="shared" ref="M1708" si="2488">IFERROR(AVERAGE(D1708:E1708),"")</f>
        <v>2.3119999999999998</v>
      </c>
      <c r="N1708" s="293">
        <f t="shared" ref="N1708" si="2489">IFERROR(AVERAGE(F1708:H1708),"")</f>
        <v>1.579</v>
      </c>
      <c r="O1708" s="293">
        <f t="shared" ref="O1708" si="2490">IFERROR(AVERAGE(I1708:J1708),"")</f>
        <v>1.2949999999999999</v>
      </c>
      <c r="P1708" s="293">
        <f t="shared" ref="P1708" si="2491">IFERROR(AVERAGE(K1708:L1708),"")</f>
        <v>1.49</v>
      </c>
      <c r="R1708" s="265">
        <f t="shared" ref="R1708" si="2492">AVERAGE(M1708:P1708)</f>
        <v>1.669</v>
      </c>
      <c r="S1708" s="266">
        <f t="shared" ref="S1708" si="2493">IF(R1708&gt;=1,1,0)</f>
        <v>1</v>
      </c>
      <c r="T1708" s="266">
        <f t="shared" ref="T1708" si="2494">IF(S1708=0,0,S1708+T1707)</f>
        <v>2</v>
      </c>
      <c r="U1708" s="518" t="s">
        <v>58</v>
      </c>
      <c r="V1708" s="519">
        <f>AVERAGE(D1678:E1708)</f>
        <v>1.5142580645161292</v>
      </c>
      <c r="W1708" s="519">
        <f>AVERAGE(F1678:H1708)</f>
        <v>1.409933333333333</v>
      </c>
      <c r="X1708" s="519">
        <f>AVERAGE(I1678:J1708)</f>
        <v>0.98851290322580632</v>
      </c>
      <c r="Y1708" s="519">
        <f>AVERAGE(K1678:L1708)</f>
        <v>1.0101645161290322</v>
      </c>
    </row>
    <row r="1709" spans="1:25" ht="17.45" customHeight="1" x14ac:dyDescent="0.25">
      <c r="A1709" s="257">
        <f t="shared" si="2364"/>
        <v>9</v>
      </c>
      <c r="B1709" s="257">
        <f t="shared" si="2365"/>
        <v>2022</v>
      </c>
      <c r="C1709" s="115">
        <f t="shared" si="2383"/>
        <v>44805</v>
      </c>
      <c r="D1709" s="260"/>
      <c r="E1709" s="261">
        <v>2.3039999999999998</v>
      </c>
      <c r="F1709" s="263"/>
      <c r="G1709" s="262">
        <v>1.3460000000000001</v>
      </c>
      <c r="H1709" s="285"/>
      <c r="I1709" s="260"/>
      <c r="J1709" s="261">
        <v>1.119</v>
      </c>
      <c r="K1709" s="263"/>
      <c r="L1709" s="261">
        <v>1.2010000000000001</v>
      </c>
      <c r="M1709" s="293">
        <f t="shared" ref="M1709" si="2495">IFERROR(AVERAGE(D1709:E1709),"")</f>
        <v>2.3039999999999998</v>
      </c>
      <c r="N1709" s="293">
        <f t="shared" ref="N1709" si="2496">IFERROR(AVERAGE(F1709:H1709),"")</f>
        <v>1.3460000000000001</v>
      </c>
      <c r="O1709" s="293">
        <f t="shared" ref="O1709" si="2497">IFERROR(AVERAGE(I1709:J1709),"")</f>
        <v>1.119</v>
      </c>
      <c r="P1709" s="293">
        <f t="shared" ref="P1709" si="2498">IFERROR(AVERAGE(K1709:L1709),"")</f>
        <v>1.2010000000000001</v>
      </c>
      <c r="R1709" s="265">
        <f t="shared" ref="R1709" si="2499">AVERAGE(M1709:P1709)</f>
        <v>1.4925000000000002</v>
      </c>
      <c r="S1709" s="266">
        <f t="shared" ref="S1709" si="2500">IF(R1709&gt;=1,1,0)</f>
        <v>1</v>
      </c>
      <c r="T1709" s="266">
        <f t="shared" ref="T1709" si="2501">IF(S1709=0,0,S1709+T1708)</f>
        <v>3</v>
      </c>
      <c r="U1709" s="518" t="s">
        <v>59</v>
      </c>
      <c r="V1709" s="519">
        <f>MAX(D1678:E1708)</f>
        <v>3.621</v>
      </c>
      <c r="W1709" s="519">
        <f>MAX(F1678:H1708)</f>
        <v>2.59</v>
      </c>
      <c r="X1709" s="519">
        <f>MAX(I1678:J1708)</f>
        <v>1.5049999999999999</v>
      </c>
      <c r="Y1709" s="519">
        <f>MAX(K1678:L1708)</f>
        <v>1.4970000000000001</v>
      </c>
    </row>
    <row r="1710" spans="1:25" ht="17.45" customHeight="1" thickBot="1" x14ac:dyDescent="0.3">
      <c r="A1710" s="257">
        <f t="shared" si="2364"/>
        <v>9</v>
      </c>
      <c r="B1710" s="257">
        <f t="shared" si="2365"/>
        <v>2022</v>
      </c>
      <c r="C1710" s="8">
        <f t="shared" si="2383"/>
        <v>44806</v>
      </c>
      <c r="D1710" s="260">
        <v>2.2120000000000002</v>
      </c>
      <c r="E1710" s="261"/>
      <c r="F1710" s="263"/>
      <c r="G1710" s="262"/>
      <c r="H1710" s="285">
        <v>1.54</v>
      </c>
      <c r="I1710" s="260">
        <v>1.577</v>
      </c>
      <c r="J1710" s="261"/>
      <c r="K1710" s="263">
        <v>1.5569999999999999</v>
      </c>
      <c r="L1710" s="261"/>
      <c r="M1710" s="293">
        <f t="shared" ref="M1710:M1711" si="2502">IFERROR(AVERAGE(D1710:E1710),"")</f>
        <v>2.2120000000000002</v>
      </c>
      <c r="N1710" s="293">
        <f t="shared" ref="N1710:N1711" si="2503">IFERROR(AVERAGE(F1710:H1710),"")</f>
        <v>1.54</v>
      </c>
      <c r="O1710" s="293">
        <f t="shared" ref="O1710:O1711" si="2504">IFERROR(AVERAGE(I1710:J1710),"")</f>
        <v>1.577</v>
      </c>
      <c r="P1710" s="293">
        <f t="shared" ref="P1710:P1711" si="2505">IFERROR(AVERAGE(K1710:L1710),"")</f>
        <v>1.5569999999999999</v>
      </c>
      <c r="R1710" s="265">
        <f t="shared" ref="R1710" si="2506">AVERAGE(M1710:P1710)</f>
        <v>1.7215000000000003</v>
      </c>
      <c r="S1710" s="266">
        <f t="shared" ref="S1710" si="2507">IF(R1710&gt;=1,1,0)</f>
        <v>1</v>
      </c>
      <c r="T1710" s="266">
        <f t="shared" ref="T1710:T1712" si="2508">IF(S1710=0,0,S1710+T1709)</f>
        <v>4</v>
      </c>
      <c r="U1710" s="520" t="s">
        <v>126</v>
      </c>
      <c r="V1710" s="521">
        <f>COUNTIF(D1678:E1708,"&gt;=2.5")</f>
        <v>2</v>
      </c>
      <c r="W1710" s="521">
        <f>COUNTIF(F1678:H1708,"&gt;=2.5")</f>
        <v>2</v>
      </c>
      <c r="X1710" s="521">
        <f>COUNTIF(I1678:J1708,"&gt;=2.5")</f>
        <v>0</v>
      </c>
      <c r="Y1710" s="521">
        <f>COUNTIF(K1678:L1708,"&gt;=2.5")</f>
        <v>0</v>
      </c>
    </row>
    <row r="1711" spans="1:25" ht="17.45" customHeight="1" thickBot="1" x14ac:dyDescent="0.3">
      <c r="A1711" s="257">
        <f t="shared" si="2364"/>
        <v>9</v>
      </c>
      <c r="B1711" s="257">
        <f t="shared" si="2365"/>
        <v>2022</v>
      </c>
      <c r="C1711" s="435">
        <f t="shared" si="2383"/>
        <v>44807</v>
      </c>
      <c r="D1711" s="434"/>
      <c r="E1711" s="436">
        <v>1.8009999999999999</v>
      </c>
      <c r="F1711" s="437"/>
      <c r="G1711" s="438">
        <v>1.54</v>
      </c>
      <c r="H1711" s="439"/>
      <c r="I1711" s="434"/>
      <c r="J1711" s="436">
        <v>1.278</v>
      </c>
      <c r="K1711" s="437"/>
      <c r="L1711" s="436">
        <v>1.403</v>
      </c>
      <c r="M1711" s="440">
        <f t="shared" si="2502"/>
        <v>1.8009999999999999</v>
      </c>
      <c r="N1711" s="440">
        <f t="shared" si="2503"/>
        <v>1.54</v>
      </c>
      <c r="O1711" s="440">
        <f t="shared" si="2504"/>
        <v>1.278</v>
      </c>
      <c r="P1711" s="440">
        <f t="shared" si="2505"/>
        <v>1.403</v>
      </c>
      <c r="Q1711" s="442">
        <f t="shared" ref="Q1711:Q1712" si="2509">AVERAGE(M1711:P1711)</f>
        <v>1.5055000000000001</v>
      </c>
      <c r="R1711" s="442"/>
      <c r="S1711" s="443">
        <f>IF(Q1711&gt;=1,1,0)</f>
        <v>1</v>
      </c>
      <c r="T1711" s="443">
        <f t="shared" si="2508"/>
        <v>5</v>
      </c>
      <c r="Y1711" s="522">
        <f>AVERAGE(V1708:Y1708)</f>
        <v>1.2307172043010752</v>
      </c>
    </row>
    <row r="1712" spans="1:25" ht="17.45" customHeight="1" x14ac:dyDescent="0.25">
      <c r="A1712" s="257">
        <f t="shared" si="2364"/>
        <v>9</v>
      </c>
      <c r="B1712" s="257">
        <f t="shared" si="2365"/>
        <v>2022</v>
      </c>
      <c r="C1712" s="48">
        <f t="shared" si="2383"/>
        <v>44808</v>
      </c>
      <c r="D1712" s="448">
        <v>1.41</v>
      </c>
      <c r="E1712" s="449"/>
      <c r="F1712" s="451">
        <v>0.99980000000000002</v>
      </c>
      <c r="G1712" s="450"/>
      <c r="H1712" s="452">
        <v>9.8229999999999998E-2</v>
      </c>
      <c r="I1712" s="448">
        <v>0.90469999999999995</v>
      </c>
      <c r="J1712" s="449"/>
      <c r="K1712" s="451">
        <v>0.9123</v>
      </c>
      <c r="L1712" s="449"/>
      <c r="M1712" s="440">
        <f t="shared" ref="M1712" si="2510">IFERROR(AVERAGE(D1712:E1712),"")</f>
        <v>1.41</v>
      </c>
      <c r="N1712" s="440">
        <f t="shared" ref="N1712" si="2511">IFERROR(AVERAGE(F1712:H1712),"")</f>
        <v>0.54901500000000003</v>
      </c>
      <c r="O1712" s="440">
        <f t="shared" ref="O1712" si="2512">IFERROR(AVERAGE(I1712:J1712),"")</f>
        <v>0.90469999999999995</v>
      </c>
      <c r="P1712" s="440">
        <f t="shared" ref="P1712" si="2513">IFERROR(AVERAGE(K1712:L1712),"")</f>
        <v>0.9123</v>
      </c>
      <c r="Q1712" s="442">
        <f t="shared" si="2509"/>
        <v>0.94400375000000003</v>
      </c>
      <c r="R1712" s="442"/>
      <c r="S1712" s="443">
        <f>IF(Q1712&gt;=1,1,0)</f>
        <v>0</v>
      </c>
      <c r="T1712" s="443">
        <f t="shared" si="2508"/>
        <v>0</v>
      </c>
    </row>
    <row r="1713" spans="1:20" ht="17.45" customHeight="1" x14ac:dyDescent="0.25">
      <c r="A1713" s="257">
        <f t="shared" si="2364"/>
        <v>9</v>
      </c>
      <c r="B1713" s="257">
        <f t="shared" si="2365"/>
        <v>2022</v>
      </c>
      <c r="C1713" s="8">
        <f t="shared" si="2383"/>
        <v>44809</v>
      </c>
      <c r="D1713" s="252"/>
      <c r="E1713" s="253">
        <v>1.8720000000000001</v>
      </c>
      <c r="F1713" s="255"/>
      <c r="G1713" s="254">
        <v>1.587</v>
      </c>
      <c r="H1713" s="114"/>
      <c r="I1713" s="252"/>
      <c r="J1713" s="253">
        <v>1.282</v>
      </c>
      <c r="K1713" s="255"/>
      <c r="L1713" s="253">
        <v>1.2410000000000001</v>
      </c>
      <c r="M1713" s="293">
        <f t="shared" ref="M1713:M1714" si="2514">IFERROR(AVERAGE(D1713:E1713),"")</f>
        <v>1.8720000000000001</v>
      </c>
      <c r="N1713" s="293">
        <f t="shared" ref="N1713:N1714" si="2515">IFERROR(AVERAGE(F1713:H1713),"")</f>
        <v>1.587</v>
      </c>
      <c r="O1713" s="293">
        <f t="shared" ref="O1713:O1714" si="2516">IFERROR(AVERAGE(I1713:J1713),"")</f>
        <v>1.282</v>
      </c>
      <c r="P1713" s="293">
        <f t="shared" ref="P1713:P1714" si="2517">IFERROR(AVERAGE(K1713:L1713),"")</f>
        <v>1.2410000000000001</v>
      </c>
      <c r="R1713" s="265">
        <f t="shared" ref="R1713:R1714" si="2518">AVERAGE(M1713:P1713)</f>
        <v>1.4954999999999998</v>
      </c>
      <c r="S1713" s="266">
        <f t="shared" ref="S1713:S1714" si="2519">IF(R1713&gt;=1,1,0)</f>
        <v>1</v>
      </c>
      <c r="T1713" s="266">
        <f t="shared" ref="T1713:T1714" si="2520">IF(S1713=0,0,S1713+T1712)</f>
        <v>1</v>
      </c>
    </row>
    <row r="1714" spans="1:20" ht="17.45" customHeight="1" x14ac:dyDescent="0.25">
      <c r="A1714" s="257">
        <f t="shared" si="2364"/>
        <v>9</v>
      </c>
      <c r="B1714" s="257">
        <f t="shared" si="2365"/>
        <v>2022</v>
      </c>
      <c r="C1714" s="8">
        <f t="shared" si="2383"/>
        <v>44810</v>
      </c>
      <c r="D1714" s="252">
        <v>1.571</v>
      </c>
      <c r="E1714" s="253"/>
      <c r="F1714" s="255">
        <v>1.4590000000000001</v>
      </c>
      <c r="G1714" s="254"/>
      <c r="H1714" s="114"/>
      <c r="I1714" s="252">
        <v>1.121</v>
      </c>
      <c r="J1714" s="253"/>
      <c r="K1714" s="255">
        <v>1.0589999999999999</v>
      </c>
      <c r="L1714" s="253"/>
      <c r="M1714" s="293">
        <f t="shared" si="2514"/>
        <v>1.571</v>
      </c>
      <c r="N1714" s="293">
        <f t="shared" si="2515"/>
        <v>1.4590000000000001</v>
      </c>
      <c r="O1714" s="293">
        <f t="shared" si="2516"/>
        <v>1.121</v>
      </c>
      <c r="P1714" s="293">
        <f t="shared" si="2517"/>
        <v>1.0589999999999999</v>
      </c>
      <c r="R1714" s="265">
        <f t="shared" si="2518"/>
        <v>1.3025</v>
      </c>
      <c r="S1714" s="266">
        <f t="shared" si="2519"/>
        <v>1</v>
      </c>
      <c r="T1714" s="266">
        <f t="shared" si="2520"/>
        <v>2</v>
      </c>
    </row>
    <row r="1715" spans="1:20" ht="17.45" customHeight="1" x14ac:dyDescent="0.25">
      <c r="A1715" s="257">
        <f t="shared" si="2364"/>
        <v>9</v>
      </c>
      <c r="B1715" s="257">
        <f t="shared" si="2365"/>
        <v>2022</v>
      </c>
      <c r="C1715" s="8">
        <f t="shared" si="2383"/>
        <v>44811</v>
      </c>
      <c r="D1715" s="260"/>
      <c r="E1715" s="261">
        <v>1.35</v>
      </c>
      <c r="F1715" s="263"/>
      <c r="G1715" s="262">
        <v>1.417</v>
      </c>
      <c r="H1715" s="285"/>
      <c r="I1715" s="260"/>
      <c r="J1715" s="261">
        <v>1.1870000000000001</v>
      </c>
      <c r="K1715" s="263"/>
      <c r="L1715" s="261">
        <v>1.284</v>
      </c>
      <c r="M1715" s="293">
        <f t="shared" ref="M1715" si="2521">IFERROR(AVERAGE(D1715:E1715),"")</f>
        <v>1.35</v>
      </c>
      <c r="N1715" s="293">
        <f t="shared" ref="N1715" si="2522">IFERROR(AVERAGE(F1715:H1715),"")</f>
        <v>1.417</v>
      </c>
      <c r="O1715" s="293">
        <f t="shared" ref="O1715" si="2523">IFERROR(AVERAGE(I1715:J1715),"")</f>
        <v>1.1870000000000001</v>
      </c>
      <c r="P1715" s="293">
        <f t="shared" ref="P1715" si="2524">IFERROR(AVERAGE(K1715:L1715),"")</f>
        <v>1.284</v>
      </c>
      <c r="R1715" s="265">
        <f t="shared" ref="R1715" si="2525">AVERAGE(M1715:P1715)</f>
        <v>1.3095000000000001</v>
      </c>
      <c r="S1715" s="266">
        <f t="shared" ref="S1715" si="2526">IF(R1715&gt;=1,1,0)</f>
        <v>1</v>
      </c>
      <c r="T1715" s="266">
        <f t="shared" ref="T1715" si="2527">IF(S1715=0,0,S1715+T1714)</f>
        <v>3</v>
      </c>
    </row>
    <row r="1716" spans="1:20" ht="17.45" customHeight="1" x14ac:dyDescent="0.25">
      <c r="A1716" s="257">
        <f t="shared" si="2364"/>
        <v>9</v>
      </c>
      <c r="B1716" s="257">
        <f t="shared" si="2365"/>
        <v>2022</v>
      </c>
      <c r="C1716" s="8">
        <f t="shared" si="2383"/>
        <v>44812</v>
      </c>
      <c r="D1716" s="332">
        <v>2.1179999999999999</v>
      </c>
      <c r="E1716" s="261"/>
      <c r="F1716" s="263"/>
      <c r="G1716" s="262"/>
      <c r="H1716" s="407">
        <v>2.367</v>
      </c>
      <c r="I1716" s="260">
        <v>1.6619999999999999</v>
      </c>
      <c r="J1716" s="261"/>
      <c r="K1716" s="263">
        <v>1.613</v>
      </c>
      <c r="L1716" s="261"/>
      <c r="M1716" s="423">
        <f t="shared" ref="M1716" si="2528">IFERROR(AVERAGE(D1716:E1716),"")</f>
        <v>2.1179999999999999</v>
      </c>
      <c r="N1716" s="423">
        <f t="shared" ref="N1716" si="2529">IFERROR(AVERAGE(F1716:H1716),"")</f>
        <v>2.367</v>
      </c>
      <c r="O1716" s="293">
        <f t="shared" ref="O1716" si="2530">IFERROR(AVERAGE(I1716:J1716),"")</f>
        <v>1.6619999999999999</v>
      </c>
      <c r="P1716" s="293">
        <f t="shared" ref="P1716" si="2531">IFERROR(AVERAGE(K1716:L1716),"")</f>
        <v>1.613</v>
      </c>
      <c r="R1716" s="265">
        <f t="shared" ref="R1716" si="2532">AVERAGE(M1716:P1716)</f>
        <v>1.94</v>
      </c>
      <c r="S1716" s="266">
        <f t="shared" ref="S1716" si="2533">IF(R1716&gt;=1,1,0)</f>
        <v>1</v>
      </c>
      <c r="T1716" s="266">
        <f t="shared" ref="T1716" si="2534">IF(S1716=0,0,S1716+T1715)</f>
        <v>4</v>
      </c>
    </row>
    <row r="1717" spans="1:20" ht="17.45" customHeight="1" x14ac:dyDescent="0.25">
      <c r="A1717" s="257">
        <f t="shared" si="2364"/>
        <v>9</v>
      </c>
      <c r="B1717" s="257">
        <f t="shared" si="2365"/>
        <v>2022</v>
      </c>
      <c r="C1717" s="8">
        <f t="shared" si="2383"/>
        <v>44813</v>
      </c>
      <c r="D1717" s="252"/>
      <c r="E1717" s="335">
        <v>4.4960000000000004</v>
      </c>
      <c r="F1717" s="255"/>
      <c r="G1717" s="364">
        <v>2.355</v>
      </c>
      <c r="H1717" s="114"/>
      <c r="I1717" s="252"/>
      <c r="J1717" s="335">
        <v>1.5129999999999999</v>
      </c>
      <c r="K1717" s="255"/>
      <c r="L1717" s="335">
        <v>1.925</v>
      </c>
      <c r="M1717" s="423">
        <f t="shared" ref="M1717" si="2535">IFERROR(AVERAGE(D1717:E1717),"")</f>
        <v>4.4960000000000004</v>
      </c>
      <c r="N1717" s="423">
        <f t="shared" ref="N1717" si="2536">IFERROR(AVERAGE(F1717:H1717),"")</f>
        <v>2.355</v>
      </c>
      <c r="O1717" s="293">
        <f t="shared" ref="O1717" si="2537">IFERROR(AVERAGE(I1717:J1717),"")</f>
        <v>1.5129999999999999</v>
      </c>
      <c r="P1717" s="293">
        <f t="shared" ref="P1717" si="2538">IFERROR(AVERAGE(K1717:L1717),"")</f>
        <v>1.925</v>
      </c>
      <c r="R1717" s="265">
        <f t="shared" ref="R1717" si="2539">AVERAGE(M1717:P1717)</f>
        <v>2.5722500000000004</v>
      </c>
      <c r="S1717" s="266">
        <f t="shared" ref="S1717" si="2540">IF(R1717&gt;=1,1,0)</f>
        <v>1</v>
      </c>
      <c r="T1717" s="266">
        <f t="shared" ref="T1717:T1719" si="2541">IF(S1717=0,0,S1717+T1716)</f>
        <v>5</v>
      </c>
    </row>
    <row r="1718" spans="1:20" ht="17.45" customHeight="1" x14ac:dyDescent="0.25">
      <c r="A1718" s="257">
        <f t="shared" si="2364"/>
        <v>9</v>
      </c>
      <c r="B1718" s="257">
        <f t="shared" si="2365"/>
        <v>2022</v>
      </c>
      <c r="C1718" s="48">
        <f t="shared" si="2383"/>
        <v>44814</v>
      </c>
      <c r="D1718" s="434">
        <v>1.58</v>
      </c>
      <c r="E1718" s="436"/>
      <c r="F1718" s="437">
        <v>1.129</v>
      </c>
      <c r="G1718" s="438"/>
      <c r="H1718" s="439">
        <v>1.05</v>
      </c>
      <c r="I1718" s="434">
        <v>0.57689999999999997</v>
      </c>
      <c r="J1718" s="436"/>
      <c r="K1718" s="437">
        <v>0.65480000000000005</v>
      </c>
      <c r="L1718" s="436"/>
      <c r="M1718" s="440">
        <f t="shared" ref="M1718" si="2542">IFERROR(AVERAGE(D1718:E1718),"")</f>
        <v>1.58</v>
      </c>
      <c r="N1718" s="440">
        <f t="shared" ref="N1718" si="2543">IFERROR(AVERAGE(F1718:H1718),"")</f>
        <v>1.0895000000000001</v>
      </c>
      <c r="O1718" s="440">
        <f t="shared" ref="O1718" si="2544">IFERROR(AVERAGE(I1718:J1718),"")</f>
        <v>0.57689999999999997</v>
      </c>
      <c r="P1718" s="440">
        <f t="shared" ref="P1718" si="2545">IFERROR(AVERAGE(K1718:L1718),"")</f>
        <v>0.65480000000000005</v>
      </c>
      <c r="Q1718" s="442">
        <f t="shared" ref="Q1718:Q1719" si="2546">AVERAGE(M1718:P1718)</f>
        <v>0.97530000000000006</v>
      </c>
      <c r="R1718" s="442"/>
      <c r="S1718" s="443">
        <f>IF(Q1718&gt;=1,1,0)</f>
        <v>0</v>
      </c>
      <c r="T1718" s="443">
        <f t="shared" si="2541"/>
        <v>0</v>
      </c>
    </row>
    <row r="1719" spans="1:20" ht="17.45" customHeight="1" x14ac:dyDescent="0.25">
      <c r="A1719" s="257">
        <f t="shared" si="2364"/>
        <v>9</v>
      </c>
      <c r="B1719" s="257">
        <f t="shared" si="2365"/>
        <v>2022</v>
      </c>
      <c r="C1719" s="435">
        <f t="shared" si="2383"/>
        <v>44815</v>
      </c>
      <c r="D1719" s="448"/>
      <c r="E1719" s="494">
        <v>2.637</v>
      </c>
      <c r="F1719" s="451"/>
      <c r="G1719" s="498">
        <v>1.5249999999999999</v>
      </c>
      <c r="H1719" s="452"/>
      <c r="I1719" s="448"/>
      <c r="J1719" s="449">
        <v>0.50590000000000002</v>
      </c>
      <c r="K1719" s="451"/>
      <c r="L1719" s="449">
        <v>0.57320000000000004</v>
      </c>
      <c r="M1719" s="493">
        <f t="shared" ref="M1719:M1720" si="2547">IFERROR(AVERAGE(D1719:E1719),"")</f>
        <v>2.637</v>
      </c>
      <c r="N1719" s="440">
        <f t="shared" ref="N1719:N1720" si="2548">IFERROR(AVERAGE(F1719:H1719),"")</f>
        <v>1.5249999999999999</v>
      </c>
      <c r="O1719" s="440">
        <f t="shared" ref="O1719:O1720" si="2549">IFERROR(AVERAGE(I1719:J1719),"")</f>
        <v>0.50590000000000002</v>
      </c>
      <c r="P1719" s="440">
        <f t="shared" ref="P1719:P1720" si="2550">IFERROR(AVERAGE(K1719:L1719),"")</f>
        <v>0.57320000000000004</v>
      </c>
      <c r="Q1719" s="442">
        <f t="shared" si="2546"/>
        <v>1.3102749999999999</v>
      </c>
      <c r="R1719" s="442"/>
      <c r="S1719" s="443">
        <f>IF(Q1719&gt;=1,1,0)</f>
        <v>1</v>
      </c>
      <c r="T1719" s="443">
        <f t="shared" si="2541"/>
        <v>1</v>
      </c>
    </row>
    <row r="1720" spans="1:20" ht="17.45" customHeight="1" x14ac:dyDescent="0.25">
      <c r="A1720" s="257">
        <f t="shared" ref="A1720:A1783" si="2551">IF(ISNUMBER(C1720),MONTH(C1720),"")</f>
        <v>9</v>
      </c>
      <c r="B1720" s="257">
        <f t="shared" ref="B1720:B1783" si="2552">IF(ISNUMBER(C1720),YEAR(C1720),"")</f>
        <v>2022</v>
      </c>
      <c r="C1720" s="8">
        <f t="shared" si="2383"/>
        <v>44816</v>
      </c>
      <c r="D1720" s="260">
        <v>1.3029999999999999</v>
      </c>
      <c r="E1720" s="261"/>
      <c r="F1720" s="263">
        <v>1.0840000000000001</v>
      </c>
      <c r="G1720" s="262"/>
      <c r="H1720" s="285"/>
      <c r="I1720" s="260">
        <v>0.62370000000000003</v>
      </c>
      <c r="J1720" s="261"/>
      <c r="K1720" s="263">
        <v>0.76629999999999998</v>
      </c>
      <c r="L1720" s="261"/>
      <c r="M1720" s="293">
        <f t="shared" si="2547"/>
        <v>1.3029999999999999</v>
      </c>
      <c r="N1720" s="293">
        <f t="shared" si="2548"/>
        <v>1.0840000000000001</v>
      </c>
      <c r="O1720" s="293">
        <f t="shared" si="2549"/>
        <v>0.62370000000000003</v>
      </c>
      <c r="P1720" s="293">
        <f t="shared" si="2550"/>
        <v>0.76629999999999998</v>
      </c>
      <c r="R1720" s="265">
        <f t="shared" ref="R1720" si="2553">AVERAGE(M1720:P1720)</f>
        <v>0.94425000000000003</v>
      </c>
      <c r="S1720" s="266">
        <f t="shared" ref="S1720" si="2554">IF(R1720&gt;=1,1,0)</f>
        <v>0</v>
      </c>
      <c r="T1720" s="266">
        <f t="shared" ref="T1720" si="2555">IF(S1720=0,0,S1720+T1719)</f>
        <v>0</v>
      </c>
    </row>
    <row r="1721" spans="1:20" ht="17.45" customHeight="1" x14ac:dyDescent="0.25">
      <c r="A1721" s="257">
        <f t="shared" si="2551"/>
        <v>9</v>
      </c>
      <c r="B1721" s="257">
        <f t="shared" si="2552"/>
        <v>2022</v>
      </c>
      <c r="C1721" s="8">
        <f t="shared" si="2383"/>
        <v>44817</v>
      </c>
      <c r="D1721" s="260"/>
      <c r="E1721" s="261">
        <v>0.98329999999999995</v>
      </c>
      <c r="F1721" s="263"/>
      <c r="G1721" s="262">
        <v>0.68730000000000002</v>
      </c>
      <c r="H1721" s="285"/>
      <c r="I1721" s="260"/>
      <c r="J1721" s="261">
        <v>0.66159999999999997</v>
      </c>
      <c r="K1721" s="263"/>
      <c r="L1721" s="261">
        <v>0.65529999999999999</v>
      </c>
      <c r="M1721" s="293">
        <f t="shared" ref="M1721" si="2556">IFERROR(AVERAGE(D1721:E1721),"")</f>
        <v>0.98329999999999995</v>
      </c>
      <c r="N1721" s="293">
        <f t="shared" ref="N1721" si="2557">IFERROR(AVERAGE(F1721:H1721),"")</f>
        <v>0.68730000000000002</v>
      </c>
      <c r="O1721" s="293">
        <f t="shared" ref="O1721" si="2558">IFERROR(AVERAGE(I1721:J1721),"")</f>
        <v>0.66159999999999997</v>
      </c>
      <c r="P1721" s="293">
        <f t="shared" ref="P1721" si="2559">IFERROR(AVERAGE(K1721:L1721),"")</f>
        <v>0.65529999999999999</v>
      </c>
      <c r="R1721" s="265">
        <f t="shared" ref="R1721" si="2560">AVERAGE(M1721:P1721)</f>
        <v>0.74687499999999996</v>
      </c>
      <c r="S1721" s="266">
        <f t="shared" ref="S1721" si="2561">IF(R1721&gt;=1,1,0)</f>
        <v>0</v>
      </c>
      <c r="T1721" s="266">
        <f t="shared" ref="T1721" si="2562">IF(S1721=0,0,S1721+T1720)</f>
        <v>0</v>
      </c>
    </row>
    <row r="1722" spans="1:20" ht="17.45" customHeight="1" x14ac:dyDescent="0.25">
      <c r="A1722" s="257">
        <f t="shared" si="2551"/>
        <v>9</v>
      </c>
      <c r="B1722" s="257">
        <f t="shared" si="2552"/>
        <v>2022</v>
      </c>
      <c r="C1722" s="8">
        <f t="shared" si="2383"/>
        <v>44818</v>
      </c>
      <c r="D1722" s="332">
        <v>2.3940000000000001</v>
      </c>
      <c r="E1722" s="261"/>
      <c r="F1722" s="263"/>
      <c r="G1722" s="262"/>
      <c r="H1722" s="285">
        <v>0.94120000000000004</v>
      </c>
      <c r="I1722" s="260">
        <v>0.49940000000000001</v>
      </c>
      <c r="J1722" s="261"/>
      <c r="K1722" s="263">
        <v>0.7238</v>
      </c>
      <c r="L1722" s="261"/>
      <c r="M1722" s="423">
        <f t="shared" ref="M1722:M1723" si="2563">IFERROR(AVERAGE(D1722:E1722),"")</f>
        <v>2.3940000000000001</v>
      </c>
      <c r="N1722" s="293">
        <f t="shared" ref="N1722:N1723" si="2564">IFERROR(AVERAGE(F1722:H1722),"")</f>
        <v>0.94120000000000004</v>
      </c>
      <c r="O1722" s="293">
        <f t="shared" ref="O1722:O1723" si="2565">IFERROR(AVERAGE(I1722:J1722),"")</f>
        <v>0.49940000000000001</v>
      </c>
      <c r="P1722" s="293">
        <f t="shared" ref="P1722:P1723" si="2566">IFERROR(AVERAGE(K1722:L1722),"")</f>
        <v>0.7238</v>
      </c>
      <c r="R1722" s="265">
        <f t="shared" ref="R1722:R1723" si="2567">AVERAGE(M1722:P1722)</f>
        <v>1.1396000000000002</v>
      </c>
      <c r="S1722" s="266">
        <f t="shared" ref="S1722:S1723" si="2568">IF(R1722&gt;=1,1,0)</f>
        <v>1</v>
      </c>
      <c r="T1722" s="266">
        <f t="shared" ref="T1722:T1723" si="2569">IF(S1722=0,0,S1722+T1721)</f>
        <v>1</v>
      </c>
    </row>
    <row r="1723" spans="1:20" ht="17.45" customHeight="1" x14ac:dyDescent="0.25">
      <c r="A1723" s="257">
        <f t="shared" si="2551"/>
        <v>9</v>
      </c>
      <c r="B1723" s="257">
        <f t="shared" si="2552"/>
        <v>2022</v>
      </c>
      <c r="C1723" s="8">
        <f t="shared" si="2383"/>
        <v>44819</v>
      </c>
      <c r="D1723" s="260"/>
      <c r="E1723" s="261">
        <v>1.1240000000000001</v>
      </c>
      <c r="F1723" s="263"/>
      <c r="G1723" s="262">
        <v>0.59109999999999996</v>
      </c>
      <c r="H1723" s="285"/>
      <c r="I1723" s="260"/>
      <c r="J1723" s="261">
        <v>0.58330000000000004</v>
      </c>
      <c r="K1723" s="263"/>
      <c r="L1723" s="261">
        <v>0.62219999999999998</v>
      </c>
      <c r="M1723" s="293">
        <f t="shared" si="2563"/>
        <v>1.1240000000000001</v>
      </c>
      <c r="N1723" s="293">
        <f t="shared" si="2564"/>
        <v>0.59109999999999996</v>
      </c>
      <c r="O1723" s="293">
        <f t="shared" si="2565"/>
        <v>0.58330000000000004</v>
      </c>
      <c r="P1723" s="293">
        <f t="shared" si="2566"/>
        <v>0.62219999999999998</v>
      </c>
      <c r="R1723" s="265">
        <f t="shared" si="2567"/>
        <v>0.73014999999999997</v>
      </c>
      <c r="S1723" s="266">
        <f t="shared" si="2568"/>
        <v>0</v>
      </c>
      <c r="T1723" s="266">
        <f t="shared" si="2569"/>
        <v>0</v>
      </c>
    </row>
    <row r="1724" spans="1:20" ht="17.45" customHeight="1" x14ac:dyDescent="0.25">
      <c r="A1724" s="257">
        <f t="shared" si="2551"/>
        <v>9</v>
      </c>
      <c r="B1724" s="257">
        <f t="shared" si="2552"/>
        <v>2022</v>
      </c>
      <c r="C1724" s="48">
        <f t="shared" si="2383"/>
        <v>44820</v>
      </c>
      <c r="D1724" s="279">
        <v>1.2749999999999999</v>
      </c>
      <c r="E1724" s="280"/>
      <c r="F1724" s="282">
        <v>2.4119999999999999</v>
      </c>
      <c r="G1724" s="281"/>
      <c r="H1724" s="142">
        <v>2.278</v>
      </c>
      <c r="I1724" s="279">
        <v>0.81489999999999996</v>
      </c>
      <c r="J1724" s="280"/>
      <c r="K1724" s="282">
        <v>0.72219999999999995</v>
      </c>
      <c r="L1724" s="280"/>
      <c r="M1724" s="293">
        <f t="shared" ref="M1724" si="2570">IFERROR(AVERAGE(D1724:E1724),"")</f>
        <v>1.2749999999999999</v>
      </c>
      <c r="N1724" s="423">
        <f t="shared" ref="N1724" si="2571">IFERROR(AVERAGE(F1724:H1724),"")</f>
        <v>2.3449999999999998</v>
      </c>
      <c r="O1724" s="293">
        <f t="shared" ref="O1724" si="2572">IFERROR(AVERAGE(I1724:J1724),"")</f>
        <v>0.81489999999999996</v>
      </c>
      <c r="P1724" s="293">
        <f t="shared" ref="P1724" si="2573">IFERROR(AVERAGE(K1724:L1724),"")</f>
        <v>0.72219999999999995</v>
      </c>
      <c r="R1724" s="265">
        <f t="shared" ref="R1724" si="2574">AVERAGE(M1724:P1724)</f>
        <v>1.2892749999999999</v>
      </c>
      <c r="S1724" s="266">
        <f t="shared" ref="S1724" si="2575">IF(R1724&gt;=1,1,0)</f>
        <v>1</v>
      </c>
      <c r="T1724" s="266">
        <f t="shared" ref="T1724:T1726" si="2576">IF(S1724=0,0,S1724+T1723)</f>
        <v>1</v>
      </c>
    </row>
    <row r="1725" spans="1:20" ht="17.45" customHeight="1" x14ac:dyDescent="0.25">
      <c r="A1725" s="257">
        <f t="shared" si="2551"/>
        <v>9</v>
      </c>
      <c r="B1725" s="257">
        <f t="shared" si="2552"/>
        <v>2022</v>
      </c>
      <c r="C1725" s="435">
        <f t="shared" si="2383"/>
        <v>44821</v>
      </c>
      <c r="D1725" s="448"/>
      <c r="E1725" s="449">
        <v>1.764</v>
      </c>
      <c r="F1725" s="451"/>
      <c r="G1725" s="450">
        <v>0.75839999999999996</v>
      </c>
      <c r="H1725" s="452"/>
      <c r="I1725" s="448"/>
      <c r="J1725" s="449">
        <v>0.54469999999999996</v>
      </c>
      <c r="K1725" s="451"/>
      <c r="L1725" s="449">
        <v>0.62019999999999997</v>
      </c>
      <c r="M1725" s="440">
        <f t="shared" ref="M1725:M1727" si="2577">IFERROR(AVERAGE(D1725:E1725),"")</f>
        <v>1.764</v>
      </c>
      <c r="N1725" s="440">
        <f t="shared" ref="N1725:N1727" si="2578">IFERROR(AVERAGE(F1725:H1725),"")</f>
        <v>0.75839999999999996</v>
      </c>
      <c r="O1725" s="440">
        <f t="shared" ref="O1725:O1727" si="2579">IFERROR(AVERAGE(I1725:J1725),"")</f>
        <v>0.54469999999999996</v>
      </c>
      <c r="P1725" s="440">
        <f t="shared" ref="P1725:P1727" si="2580">IFERROR(AVERAGE(K1725:L1725),"")</f>
        <v>0.62019999999999997</v>
      </c>
      <c r="Q1725" s="442">
        <f t="shared" ref="Q1725:Q1726" si="2581">AVERAGE(M1725:P1725)</f>
        <v>0.92182500000000001</v>
      </c>
      <c r="R1725" s="442"/>
      <c r="S1725" s="443">
        <f>IF(Q1725&gt;=1,1,0)</f>
        <v>0</v>
      </c>
      <c r="T1725" s="443">
        <f t="shared" si="2576"/>
        <v>0</v>
      </c>
    </row>
    <row r="1726" spans="1:20" ht="17.45" customHeight="1" x14ac:dyDescent="0.25">
      <c r="A1726" s="257">
        <f t="shared" si="2551"/>
        <v>9</v>
      </c>
      <c r="B1726" s="257">
        <f t="shared" si="2552"/>
        <v>2022</v>
      </c>
      <c r="C1726" s="435">
        <f t="shared" si="2383"/>
        <v>44822</v>
      </c>
      <c r="D1726" s="448">
        <v>0.45</v>
      </c>
      <c r="E1726" s="449"/>
      <c r="F1726" s="451">
        <v>0.45579999999999998</v>
      </c>
      <c r="G1726" s="450"/>
      <c r="H1726" s="452"/>
      <c r="I1726" s="448">
        <v>0.38159999999999999</v>
      </c>
      <c r="J1726" s="449"/>
      <c r="K1726" s="451">
        <v>0.39090000000000003</v>
      </c>
      <c r="L1726" s="449"/>
      <c r="M1726" s="440">
        <f t="shared" si="2577"/>
        <v>0.45</v>
      </c>
      <c r="N1726" s="440">
        <f t="shared" si="2578"/>
        <v>0.45579999999999998</v>
      </c>
      <c r="O1726" s="440">
        <f t="shared" si="2579"/>
        <v>0.38159999999999999</v>
      </c>
      <c r="P1726" s="440">
        <f t="shared" si="2580"/>
        <v>0.39090000000000003</v>
      </c>
      <c r="Q1726" s="442">
        <f t="shared" si="2581"/>
        <v>0.41957499999999998</v>
      </c>
      <c r="R1726" s="442"/>
      <c r="S1726" s="443">
        <f>IF(Q1726&gt;=1,1,0)</f>
        <v>0</v>
      </c>
      <c r="T1726" s="443">
        <f t="shared" si="2576"/>
        <v>0</v>
      </c>
    </row>
    <row r="1727" spans="1:20" ht="17.45" customHeight="1" x14ac:dyDescent="0.25">
      <c r="A1727" s="257">
        <f t="shared" si="2551"/>
        <v>9</v>
      </c>
      <c r="B1727" s="257">
        <f t="shared" si="2552"/>
        <v>2022</v>
      </c>
      <c r="C1727" s="8">
        <f t="shared" si="2383"/>
        <v>44823</v>
      </c>
      <c r="D1727" s="252"/>
      <c r="E1727" s="253">
        <v>0.64770000000000005</v>
      </c>
      <c r="F1727" s="255"/>
      <c r="G1727" s="254">
        <v>1.081</v>
      </c>
      <c r="H1727" s="114"/>
      <c r="I1727" s="252"/>
      <c r="J1727" s="253">
        <v>0.55589999999999995</v>
      </c>
      <c r="K1727" s="255"/>
      <c r="L1727" s="253">
        <v>0.58950000000000002</v>
      </c>
      <c r="M1727" s="293">
        <f t="shared" si="2577"/>
        <v>0.64770000000000005</v>
      </c>
      <c r="N1727" s="293">
        <f t="shared" si="2578"/>
        <v>1.081</v>
      </c>
      <c r="O1727" s="293">
        <f t="shared" si="2579"/>
        <v>0.55589999999999995</v>
      </c>
      <c r="P1727" s="293">
        <f t="shared" si="2580"/>
        <v>0.58950000000000002</v>
      </c>
      <c r="R1727" s="265">
        <f t="shared" ref="R1727" si="2582">AVERAGE(M1727:P1727)</f>
        <v>0.71852499999999997</v>
      </c>
      <c r="S1727" s="266">
        <f t="shared" ref="S1727" si="2583">IF(R1727&gt;=1,1,0)</f>
        <v>0</v>
      </c>
      <c r="T1727" s="266">
        <f t="shared" ref="T1727" si="2584">IF(S1727=0,0,S1727+T1726)</f>
        <v>0</v>
      </c>
    </row>
    <row r="1728" spans="1:20" ht="17.45" customHeight="1" x14ac:dyDescent="0.25">
      <c r="A1728" s="257">
        <f t="shared" si="2551"/>
        <v>9</v>
      </c>
      <c r="B1728" s="257">
        <f t="shared" si="2552"/>
        <v>2022</v>
      </c>
      <c r="C1728" s="8">
        <f t="shared" si="2383"/>
        <v>44824</v>
      </c>
      <c r="D1728" s="260">
        <v>0.52449999999999997</v>
      </c>
      <c r="E1728" s="261"/>
      <c r="F1728" s="263"/>
      <c r="G1728" s="262"/>
      <c r="H1728" s="285">
        <v>0.5585</v>
      </c>
      <c r="I1728" s="260">
        <v>0.5464</v>
      </c>
      <c r="J1728" s="261"/>
      <c r="K1728" s="263">
        <v>0.50290000000000001</v>
      </c>
      <c r="L1728" s="261"/>
      <c r="M1728" s="293">
        <f t="shared" ref="M1728" si="2585">IFERROR(AVERAGE(D1728:E1728),"")</f>
        <v>0.52449999999999997</v>
      </c>
      <c r="N1728" s="293">
        <f t="shared" ref="N1728" si="2586">IFERROR(AVERAGE(F1728:H1728),"")</f>
        <v>0.5585</v>
      </c>
      <c r="O1728" s="293">
        <f t="shared" ref="O1728" si="2587">IFERROR(AVERAGE(I1728:J1728),"")</f>
        <v>0.5464</v>
      </c>
      <c r="P1728" s="293">
        <f t="shared" ref="P1728" si="2588">IFERROR(AVERAGE(K1728:L1728),"")</f>
        <v>0.50290000000000001</v>
      </c>
      <c r="R1728" s="265">
        <f t="shared" ref="R1728" si="2589">AVERAGE(M1728:P1728)</f>
        <v>0.53307499999999997</v>
      </c>
      <c r="S1728" s="266">
        <f t="shared" ref="S1728" si="2590">IF(R1728&gt;=1,1,0)</f>
        <v>0</v>
      </c>
      <c r="T1728" s="266">
        <f t="shared" ref="T1728" si="2591">IF(S1728=0,0,S1728+T1727)</f>
        <v>0</v>
      </c>
    </row>
    <row r="1729" spans="1:25" ht="17.45" customHeight="1" x14ac:dyDescent="0.25">
      <c r="A1729" s="257">
        <f t="shared" si="2551"/>
        <v>9</v>
      </c>
      <c r="B1729" s="257">
        <f t="shared" si="2552"/>
        <v>2022</v>
      </c>
      <c r="C1729" s="8">
        <f t="shared" si="2383"/>
        <v>44825</v>
      </c>
      <c r="D1729" s="260"/>
      <c r="E1729" s="261">
        <v>0.77059999999999995</v>
      </c>
      <c r="F1729" s="263"/>
      <c r="G1729" s="262">
        <v>0.62390000000000001</v>
      </c>
      <c r="H1729" s="285"/>
      <c r="I1729" s="260"/>
      <c r="J1729" s="261">
        <v>0.60840000000000005</v>
      </c>
      <c r="K1729" s="263"/>
      <c r="L1729" s="261">
        <v>0.59689999999999999</v>
      </c>
      <c r="M1729" s="293">
        <f t="shared" ref="M1729:M1734" si="2592">IFERROR(AVERAGE(D1729:E1729),"")</f>
        <v>0.77059999999999995</v>
      </c>
      <c r="N1729" s="293">
        <f t="shared" ref="N1729:N1734" si="2593">IFERROR(AVERAGE(F1729:H1729),"")</f>
        <v>0.62390000000000001</v>
      </c>
      <c r="O1729" s="293">
        <f t="shared" ref="O1729:O1734" si="2594">IFERROR(AVERAGE(I1729:J1729),"")</f>
        <v>0.60840000000000005</v>
      </c>
      <c r="P1729" s="293">
        <f t="shared" ref="P1729:P1734" si="2595">IFERROR(AVERAGE(K1729:L1729),"")</f>
        <v>0.59689999999999999</v>
      </c>
      <c r="R1729" s="265">
        <f t="shared" ref="R1729:R1734" si="2596">AVERAGE(M1729:P1729)</f>
        <v>0.64995000000000003</v>
      </c>
      <c r="S1729" s="266">
        <f t="shared" ref="S1729:S1734" si="2597">IF(R1729&gt;=1,1,0)</f>
        <v>0</v>
      </c>
      <c r="T1729" s="266">
        <f t="shared" ref="T1729:T1734" si="2598">IF(S1729=0,0,S1729+T1728)</f>
        <v>0</v>
      </c>
    </row>
    <row r="1730" spans="1:25" ht="17.45" customHeight="1" x14ac:dyDescent="0.25">
      <c r="A1730" s="257">
        <f t="shared" si="2551"/>
        <v>9</v>
      </c>
      <c r="B1730" s="257">
        <f t="shared" si="2552"/>
        <v>2022</v>
      </c>
      <c r="C1730" s="48">
        <f t="shared" si="2383"/>
        <v>44826</v>
      </c>
      <c r="D1730" s="133">
        <v>2.508</v>
      </c>
      <c r="E1730" s="276"/>
      <c r="F1730" s="410">
        <v>1.9810000000000001</v>
      </c>
      <c r="G1730" s="424"/>
      <c r="H1730" s="425">
        <v>1.776</v>
      </c>
      <c r="I1730" s="275">
        <v>0.96930000000000005</v>
      </c>
      <c r="J1730" s="276"/>
      <c r="K1730" s="278">
        <v>0.94689999999999996</v>
      </c>
      <c r="L1730" s="276"/>
      <c r="M1730" s="423">
        <f t="shared" si="2592"/>
        <v>2.508</v>
      </c>
      <c r="N1730" s="423">
        <f t="shared" si="2593"/>
        <v>1.8785000000000001</v>
      </c>
      <c r="O1730" s="293">
        <f t="shared" si="2594"/>
        <v>0.96930000000000005</v>
      </c>
      <c r="P1730" s="293">
        <f t="shared" si="2595"/>
        <v>0.94689999999999996</v>
      </c>
      <c r="R1730" s="265">
        <f t="shared" si="2596"/>
        <v>1.5756750000000002</v>
      </c>
      <c r="S1730" s="266">
        <f t="shared" si="2597"/>
        <v>1</v>
      </c>
      <c r="T1730" s="266">
        <f t="shared" si="2598"/>
        <v>1</v>
      </c>
    </row>
    <row r="1731" spans="1:25" ht="17.45" customHeight="1" x14ac:dyDescent="0.25">
      <c r="A1731" s="257">
        <f t="shared" si="2551"/>
        <v>9</v>
      </c>
      <c r="B1731" s="257">
        <f t="shared" si="2552"/>
        <v>2022</v>
      </c>
      <c r="C1731" s="8">
        <f t="shared" si="2383"/>
        <v>44827</v>
      </c>
      <c r="D1731" s="260"/>
      <c r="E1731" s="134">
        <v>2.2970000000000002</v>
      </c>
      <c r="F1731" s="263"/>
      <c r="G1731" s="262">
        <v>1.468</v>
      </c>
      <c r="H1731" s="285"/>
      <c r="I1731" s="260"/>
      <c r="J1731" s="261">
        <v>1.3120000000000001</v>
      </c>
      <c r="K1731" s="263"/>
      <c r="L1731" s="261">
        <v>1.3640000000000001</v>
      </c>
      <c r="M1731" s="423">
        <f t="shared" si="2592"/>
        <v>2.2970000000000002</v>
      </c>
      <c r="N1731" s="293">
        <f t="shared" si="2593"/>
        <v>1.468</v>
      </c>
      <c r="O1731" s="293">
        <f t="shared" si="2594"/>
        <v>1.3120000000000001</v>
      </c>
      <c r="P1731" s="293">
        <f t="shared" si="2595"/>
        <v>1.3640000000000001</v>
      </c>
      <c r="R1731" s="265">
        <f t="shared" si="2596"/>
        <v>1.61025</v>
      </c>
      <c r="S1731" s="266">
        <f t="shared" si="2597"/>
        <v>1</v>
      </c>
      <c r="T1731" s="266">
        <f t="shared" si="2598"/>
        <v>2</v>
      </c>
    </row>
    <row r="1732" spans="1:25" ht="17.45" customHeight="1" x14ac:dyDescent="0.25">
      <c r="A1732" s="257">
        <f t="shared" si="2551"/>
        <v>9</v>
      </c>
      <c r="B1732" s="257">
        <f t="shared" si="2552"/>
        <v>2022</v>
      </c>
      <c r="C1732" s="435">
        <f t="shared" si="2383"/>
        <v>44828</v>
      </c>
      <c r="D1732" s="434">
        <v>1.4830000000000001</v>
      </c>
      <c r="E1732" s="436"/>
      <c r="F1732" s="499">
        <v>1.972</v>
      </c>
      <c r="G1732" s="438"/>
      <c r="H1732" s="439"/>
      <c r="I1732" s="434">
        <v>1.177</v>
      </c>
      <c r="J1732" s="436"/>
      <c r="K1732" s="437">
        <v>1.1599999999999999</v>
      </c>
      <c r="L1732" s="436"/>
      <c r="M1732" s="440">
        <f t="shared" si="2592"/>
        <v>1.4830000000000001</v>
      </c>
      <c r="N1732" s="493">
        <f t="shared" si="2593"/>
        <v>1.972</v>
      </c>
      <c r="O1732" s="440">
        <f t="shared" si="2594"/>
        <v>1.177</v>
      </c>
      <c r="P1732" s="440">
        <f t="shared" si="2595"/>
        <v>1.1599999999999999</v>
      </c>
      <c r="Q1732" s="442">
        <f t="shared" ref="Q1732:Q1733" si="2599">AVERAGE(M1732:P1732)</f>
        <v>1.448</v>
      </c>
      <c r="R1732" s="442"/>
      <c r="S1732" s="443">
        <f>IF(Q1732&gt;=1,1,0)</f>
        <v>1</v>
      </c>
      <c r="T1732" s="443">
        <f t="shared" si="2598"/>
        <v>3</v>
      </c>
    </row>
    <row r="1733" spans="1:25" ht="17.45" customHeight="1" x14ac:dyDescent="0.25">
      <c r="A1733" s="257">
        <f t="shared" si="2551"/>
        <v>9</v>
      </c>
      <c r="B1733" s="257">
        <f t="shared" si="2552"/>
        <v>2022</v>
      </c>
      <c r="C1733" s="435">
        <f t="shared" si="2383"/>
        <v>44829</v>
      </c>
      <c r="D1733" s="434"/>
      <c r="E1733" s="436">
        <v>1.0980000000000001</v>
      </c>
      <c r="F1733" s="437"/>
      <c r="G1733" s="438">
        <v>1.1990000000000001</v>
      </c>
      <c r="H1733" s="439"/>
      <c r="I1733" s="434"/>
      <c r="J1733" s="436">
        <v>0.78069999999999995</v>
      </c>
      <c r="K1733" s="437"/>
      <c r="L1733" s="436">
        <v>1.238</v>
      </c>
      <c r="M1733" s="440">
        <f t="shared" si="2592"/>
        <v>1.0980000000000001</v>
      </c>
      <c r="N1733" s="440">
        <f t="shared" si="2593"/>
        <v>1.1990000000000001</v>
      </c>
      <c r="O1733" s="440">
        <f t="shared" si="2594"/>
        <v>0.78069999999999995</v>
      </c>
      <c r="P1733" s="440">
        <f t="shared" si="2595"/>
        <v>1.238</v>
      </c>
      <c r="Q1733" s="442">
        <f t="shared" si="2599"/>
        <v>1.0789249999999999</v>
      </c>
      <c r="R1733" s="442"/>
      <c r="S1733" s="443">
        <f>IF(Q1733&gt;=1,1,0)</f>
        <v>1</v>
      </c>
      <c r="T1733" s="443">
        <f t="shared" si="2598"/>
        <v>4</v>
      </c>
    </row>
    <row r="1734" spans="1:25" ht="17.45" customHeight="1" x14ac:dyDescent="0.25">
      <c r="A1734" s="257">
        <f t="shared" si="2551"/>
        <v>9</v>
      </c>
      <c r="B1734" s="257">
        <f t="shared" si="2552"/>
        <v>2022</v>
      </c>
      <c r="C1734" s="8">
        <f t="shared" si="2383"/>
        <v>44830</v>
      </c>
      <c r="D1734" s="260">
        <v>1.3109999999999999</v>
      </c>
      <c r="E1734" s="261"/>
      <c r="F1734" s="263"/>
      <c r="G1734" s="262"/>
      <c r="H1734" s="285">
        <v>1.4350000000000001</v>
      </c>
      <c r="I1734" s="260">
        <v>1.1000000000000001</v>
      </c>
      <c r="J1734" s="261"/>
      <c r="K1734" s="263">
        <v>1.131</v>
      </c>
      <c r="L1734" s="261"/>
      <c r="M1734" s="293">
        <f t="shared" si="2592"/>
        <v>1.3109999999999999</v>
      </c>
      <c r="N1734" s="293">
        <f t="shared" si="2593"/>
        <v>1.4350000000000001</v>
      </c>
      <c r="O1734" s="293">
        <f t="shared" si="2594"/>
        <v>1.1000000000000001</v>
      </c>
      <c r="P1734" s="293">
        <f t="shared" si="2595"/>
        <v>1.131</v>
      </c>
      <c r="R1734" s="265">
        <f t="shared" si="2596"/>
        <v>1.2442500000000001</v>
      </c>
      <c r="S1734" s="266">
        <f t="shared" si="2597"/>
        <v>1</v>
      </c>
      <c r="T1734" s="266">
        <f t="shared" si="2598"/>
        <v>5</v>
      </c>
    </row>
    <row r="1735" spans="1:25" ht="17.45" customHeight="1" x14ac:dyDescent="0.25">
      <c r="A1735" s="257">
        <f t="shared" si="2551"/>
        <v>9</v>
      </c>
      <c r="B1735" s="257">
        <f t="shared" si="2552"/>
        <v>2022</v>
      </c>
      <c r="C1735" s="8">
        <f t="shared" ref="C1735:C1798" si="2600">C1734+1</f>
        <v>44831</v>
      </c>
      <c r="D1735" s="260"/>
      <c r="E1735" s="134">
        <v>2.5070000000000001</v>
      </c>
      <c r="F1735" s="263"/>
      <c r="G1735" s="402">
        <v>2.367</v>
      </c>
      <c r="H1735" s="285"/>
      <c r="I1735" s="260"/>
      <c r="J1735" s="261">
        <v>1.6339999999999999</v>
      </c>
      <c r="K1735" s="263"/>
      <c r="L1735" s="261">
        <v>1.615</v>
      </c>
      <c r="M1735" s="423">
        <f t="shared" ref="M1735:M1740" si="2601">IFERROR(AVERAGE(D1735:E1735),"")</f>
        <v>2.5070000000000001</v>
      </c>
      <c r="N1735" s="423">
        <f t="shared" ref="N1735:N1740" si="2602">IFERROR(AVERAGE(F1735:H1735),"")</f>
        <v>2.367</v>
      </c>
      <c r="O1735" s="293">
        <f t="shared" ref="O1735:O1740" si="2603">IFERROR(AVERAGE(I1735:J1735),"")</f>
        <v>1.6339999999999999</v>
      </c>
      <c r="P1735" s="293">
        <f t="shared" ref="P1735:P1740" si="2604">IFERROR(AVERAGE(K1735:L1735),"")</f>
        <v>1.615</v>
      </c>
      <c r="R1735" s="265">
        <f t="shared" ref="R1735:R1738" si="2605">AVERAGE(M1735:P1735)</f>
        <v>2.0307500000000003</v>
      </c>
      <c r="S1735" s="266">
        <f t="shared" ref="S1735:S1738" si="2606">IF(R1735&gt;=1,1,0)</f>
        <v>1</v>
      </c>
      <c r="T1735" s="266">
        <f t="shared" ref="T1735:T1740" si="2607">IF(S1735=0,0,S1735+T1734)</f>
        <v>6</v>
      </c>
    </row>
    <row r="1736" spans="1:25" ht="17.45" customHeight="1" thickBot="1" x14ac:dyDescent="0.3">
      <c r="A1736" s="257">
        <f t="shared" si="2551"/>
        <v>9</v>
      </c>
      <c r="B1736" s="257">
        <f t="shared" si="2552"/>
        <v>2022</v>
      </c>
      <c r="C1736" s="48">
        <f t="shared" si="2600"/>
        <v>44832</v>
      </c>
      <c r="D1736" s="275">
        <v>2.0710000000000002</v>
      </c>
      <c r="E1736" s="276"/>
      <c r="F1736" s="278">
        <v>1.87</v>
      </c>
      <c r="G1736" s="277"/>
      <c r="H1736" s="286">
        <v>1.8660000000000001</v>
      </c>
      <c r="I1736" s="275">
        <v>1.762</v>
      </c>
      <c r="J1736" s="276"/>
      <c r="K1736" s="278">
        <v>1.819</v>
      </c>
      <c r="L1736" s="276"/>
      <c r="M1736" s="293">
        <f t="shared" si="2601"/>
        <v>2.0710000000000002</v>
      </c>
      <c r="N1736" s="293">
        <f t="shared" si="2602"/>
        <v>1.8680000000000001</v>
      </c>
      <c r="O1736" s="293">
        <f t="shared" si="2603"/>
        <v>1.762</v>
      </c>
      <c r="P1736" s="293">
        <f t="shared" si="2604"/>
        <v>1.819</v>
      </c>
      <c r="R1736" s="265">
        <f t="shared" si="2605"/>
        <v>1.8800000000000001</v>
      </c>
      <c r="S1736" s="266">
        <f t="shared" si="2606"/>
        <v>1</v>
      </c>
      <c r="T1736" s="266">
        <f t="shared" si="2607"/>
        <v>7</v>
      </c>
    </row>
    <row r="1737" spans="1:25" ht="17.45" customHeight="1" thickBot="1" x14ac:dyDescent="0.3">
      <c r="A1737" s="257">
        <f t="shared" si="2551"/>
        <v>9</v>
      </c>
      <c r="B1737" s="257">
        <f t="shared" si="2552"/>
        <v>2022</v>
      </c>
      <c r="C1737" s="8">
        <f t="shared" si="2600"/>
        <v>44833</v>
      </c>
      <c r="D1737" s="260"/>
      <c r="E1737" s="261">
        <v>1.2230000000000001</v>
      </c>
      <c r="F1737" s="263"/>
      <c r="G1737" s="262">
        <v>1.55</v>
      </c>
      <c r="H1737" s="285"/>
      <c r="I1737" s="260"/>
      <c r="J1737" s="261">
        <v>0.999</v>
      </c>
      <c r="K1737" s="263"/>
      <c r="L1737" s="261">
        <v>1.107</v>
      </c>
      <c r="M1737" s="293">
        <f t="shared" si="2601"/>
        <v>1.2230000000000001</v>
      </c>
      <c r="N1737" s="293">
        <f t="shared" si="2602"/>
        <v>1.55</v>
      </c>
      <c r="O1737" s="293">
        <f t="shared" si="2603"/>
        <v>0.999</v>
      </c>
      <c r="P1737" s="293">
        <f t="shared" si="2604"/>
        <v>1.107</v>
      </c>
      <c r="R1737" s="265">
        <f t="shared" si="2605"/>
        <v>1.2197500000000001</v>
      </c>
      <c r="S1737" s="266">
        <f t="shared" si="2606"/>
        <v>1</v>
      </c>
      <c r="T1737" s="266">
        <f t="shared" si="2607"/>
        <v>8</v>
      </c>
      <c r="U1737" s="514" t="s">
        <v>61</v>
      </c>
      <c r="V1737" s="515">
        <v>2022</v>
      </c>
      <c r="W1737" s="516"/>
      <c r="X1737" s="516"/>
      <c r="Y1737" s="516"/>
    </row>
    <row r="1738" spans="1:25" ht="17.45" customHeight="1" thickBot="1" x14ac:dyDescent="0.3">
      <c r="A1738" s="257">
        <f t="shared" si="2551"/>
        <v>9</v>
      </c>
      <c r="B1738" s="257">
        <f t="shared" si="2552"/>
        <v>2022</v>
      </c>
      <c r="C1738" s="116">
        <f t="shared" si="2600"/>
        <v>44834</v>
      </c>
      <c r="D1738" s="144">
        <v>0.96689999999999998</v>
      </c>
      <c r="E1738" s="145"/>
      <c r="F1738" s="146">
        <v>0.59209999999999996</v>
      </c>
      <c r="G1738" s="147"/>
      <c r="H1738" s="148"/>
      <c r="I1738" s="144">
        <v>0.65049999999999997</v>
      </c>
      <c r="J1738" s="145"/>
      <c r="K1738" s="146">
        <v>0.67200000000000004</v>
      </c>
      <c r="L1738" s="145"/>
      <c r="M1738" s="293">
        <f t="shared" si="2601"/>
        <v>0.96689999999999998</v>
      </c>
      <c r="N1738" s="293">
        <f t="shared" si="2602"/>
        <v>0.59209999999999996</v>
      </c>
      <c r="O1738" s="293">
        <f t="shared" si="2603"/>
        <v>0.65049999999999997</v>
      </c>
      <c r="P1738" s="293">
        <f t="shared" si="2604"/>
        <v>0.67200000000000004</v>
      </c>
      <c r="R1738" s="265">
        <f t="shared" si="2605"/>
        <v>0.72037499999999999</v>
      </c>
      <c r="S1738" s="266">
        <f t="shared" si="2606"/>
        <v>0</v>
      </c>
      <c r="T1738" s="266">
        <f t="shared" si="2607"/>
        <v>0</v>
      </c>
      <c r="U1738" s="517" t="s">
        <v>35</v>
      </c>
      <c r="V1738" s="517" t="s">
        <v>1</v>
      </c>
      <c r="W1738" s="517" t="s">
        <v>2</v>
      </c>
      <c r="X1738" s="517" t="s">
        <v>9</v>
      </c>
      <c r="Y1738" s="517" t="s">
        <v>12</v>
      </c>
    </row>
    <row r="1739" spans="1:25" ht="17.45" customHeight="1" x14ac:dyDescent="0.25">
      <c r="A1739" s="298">
        <f t="shared" si="2551"/>
        <v>10</v>
      </c>
      <c r="B1739" s="298">
        <f t="shared" si="2552"/>
        <v>2022</v>
      </c>
      <c r="C1739" s="465">
        <f t="shared" si="2600"/>
        <v>44835</v>
      </c>
      <c r="D1739" s="489"/>
      <c r="E1739" s="490">
        <v>0.81389999999999996</v>
      </c>
      <c r="F1739" s="500"/>
      <c r="G1739" s="491">
        <v>0.44450000000000001</v>
      </c>
      <c r="H1739" s="501"/>
      <c r="I1739" s="489"/>
      <c r="J1739" s="490">
        <v>0.33360000000000001</v>
      </c>
      <c r="K1739" s="500"/>
      <c r="L1739" s="490">
        <v>0.44619999999999999</v>
      </c>
      <c r="M1739" s="440">
        <f t="shared" si="2601"/>
        <v>0.81389999999999996</v>
      </c>
      <c r="N1739" s="440">
        <f t="shared" si="2602"/>
        <v>0.44450000000000001</v>
      </c>
      <c r="O1739" s="440">
        <f t="shared" si="2603"/>
        <v>0.33360000000000001</v>
      </c>
      <c r="P1739" s="440">
        <f t="shared" si="2604"/>
        <v>0.44619999999999999</v>
      </c>
      <c r="Q1739" s="442">
        <f t="shared" ref="Q1739:Q1740" si="2608">AVERAGE(M1739:P1739)</f>
        <v>0.50955000000000006</v>
      </c>
      <c r="R1739" s="442"/>
      <c r="S1739" s="443">
        <f>IF(Q1739&gt;=1,1,0)</f>
        <v>0</v>
      </c>
      <c r="T1739" s="443">
        <f t="shared" si="2607"/>
        <v>0</v>
      </c>
      <c r="U1739" s="518" t="s">
        <v>58</v>
      </c>
      <c r="V1739" s="519">
        <f>AVERAGE(D1709:E1738)</f>
        <v>1.6683999999999999</v>
      </c>
      <c r="W1739" s="519">
        <f>AVERAGE(F1709:H1738)</f>
        <v>1.3702951428571426</v>
      </c>
      <c r="X1739" s="519">
        <f>AVERAGE(I1709:J1738)</f>
        <v>0.96436333333333324</v>
      </c>
      <c r="Y1739" s="519">
        <f>AVERAGE(K1709:L1738)</f>
        <v>1.0222133333333334</v>
      </c>
    </row>
    <row r="1740" spans="1:25" ht="17.45" customHeight="1" x14ac:dyDescent="0.25">
      <c r="A1740" s="298">
        <f t="shared" si="2551"/>
        <v>10</v>
      </c>
      <c r="B1740" s="298">
        <f t="shared" si="2552"/>
        <v>2022</v>
      </c>
      <c r="C1740" s="435">
        <f t="shared" si="2600"/>
        <v>44836</v>
      </c>
      <c r="D1740" s="448">
        <v>0.48559999999999998</v>
      </c>
      <c r="E1740" s="449"/>
      <c r="F1740" s="451"/>
      <c r="G1740" s="450"/>
      <c r="H1740" s="452">
        <v>0.58360000000000001</v>
      </c>
      <c r="I1740" s="448">
        <v>0.44259999999999999</v>
      </c>
      <c r="J1740" s="449"/>
      <c r="K1740" s="451">
        <v>0.44440000000000002</v>
      </c>
      <c r="L1740" s="449"/>
      <c r="M1740" s="440">
        <f t="shared" si="2601"/>
        <v>0.48559999999999998</v>
      </c>
      <c r="N1740" s="440">
        <f t="shared" si="2602"/>
        <v>0.58360000000000001</v>
      </c>
      <c r="O1740" s="440">
        <f t="shared" si="2603"/>
        <v>0.44259999999999999</v>
      </c>
      <c r="P1740" s="440">
        <f t="shared" si="2604"/>
        <v>0.44440000000000002</v>
      </c>
      <c r="Q1740" s="442">
        <f t="shared" si="2608"/>
        <v>0.48904999999999998</v>
      </c>
      <c r="R1740" s="442"/>
      <c r="S1740" s="443">
        <f>IF(Q1740&gt;=1,1,0)</f>
        <v>0</v>
      </c>
      <c r="T1740" s="443">
        <f t="shared" si="2607"/>
        <v>0</v>
      </c>
      <c r="U1740" s="518" t="s">
        <v>59</v>
      </c>
      <c r="V1740" s="519">
        <f>MAX(D1709:E1738)</f>
        <v>4.4960000000000004</v>
      </c>
      <c r="W1740" s="519">
        <f>MAX(F1709:H1738)</f>
        <v>2.4119999999999999</v>
      </c>
      <c r="X1740" s="519">
        <f>MAX(I1709:J1738)</f>
        <v>1.762</v>
      </c>
      <c r="Y1740" s="519">
        <f>MAX(K1709:L1738)</f>
        <v>1.925</v>
      </c>
    </row>
    <row r="1741" spans="1:25" ht="17.45" customHeight="1" thickBot="1" x14ac:dyDescent="0.3">
      <c r="A1741" s="257">
        <f t="shared" si="2551"/>
        <v>10</v>
      </c>
      <c r="B1741" s="257">
        <f t="shared" si="2552"/>
        <v>2022</v>
      </c>
      <c r="C1741" s="8">
        <f t="shared" si="2600"/>
        <v>44837</v>
      </c>
      <c r="D1741" s="260"/>
      <c r="E1741" s="261">
        <v>0.65280000000000005</v>
      </c>
      <c r="F1741" s="263"/>
      <c r="G1741" s="262">
        <v>0.74239999999999995</v>
      </c>
      <c r="H1741" s="285"/>
      <c r="I1741" s="260"/>
      <c r="J1741" s="261">
        <v>0.71619999999999995</v>
      </c>
      <c r="K1741" s="263"/>
      <c r="L1741" s="261">
        <v>0.6724</v>
      </c>
      <c r="M1741" s="293">
        <f t="shared" ref="M1741:M1743" si="2609">IFERROR(AVERAGE(D1741:E1741),"")</f>
        <v>0.65280000000000005</v>
      </c>
      <c r="N1741" s="293">
        <f t="shared" ref="N1741:N1743" si="2610">IFERROR(AVERAGE(F1741:H1741),"")</f>
        <v>0.74239999999999995</v>
      </c>
      <c r="O1741" s="293">
        <f t="shared" ref="O1741:O1743" si="2611">IFERROR(AVERAGE(I1741:J1741),"")</f>
        <v>0.71619999999999995</v>
      </c>
      <c r="P1741" s="293">
        <f t="shared" ref="P1741:P1743" si="2612">IFERROR(AVERAGE(K1741:L1741),"")</f>
        <v>0.6724</v>
      </c>
      <c r="R1741" s="265">
        <f t="shared" ref="R1741:R1743" si="2613">AVERAGE(M1741:P1741)</f>
        <v>0.69594999999999996</v>
      </c>
      <c r="S1741" s="266">
        <f t="shared" ref="S1741:S1743" si="2614">IF(R1741&gt;=1,1,0)</f>
        <v>0</v>
      </c>
      <c r="T1741" s="266">
        <f t="shared" ref="T1741:T1743" si="2615">IF(S1741=0,0,S1741+T1740)</f>
        <v>0</v>
      </c>
      <c r="U1741" s="520" t="s">
        <v>126</v>
      </c>
      <c r="V1741" s="521">
        <f>COUNTIF(D1709:E1738,"&gt;=2.5")</f>
        <v>4</v>
      </c>
      <c r="W1741" s="521">
        <f>COUNTIF(F1709:H1738,"&gt;=2.5")</f>
        <v>0</v>
      </c>
      <c r="X1741" s="521">
        <f>COUNTIF(I1709:J1738,"&gt;=2.5")</f>
        <v>0</v>
      </c>
      <c r="Y1741" s="521">
        <f>COUNTIF(K1709:L1738,"&gt;=2.5")</f>
        <v>0</v>
      </c>
    </row>
    <row r="1742" spans="1:25" ht="17.45" customHeight="1" thickBot="1" x14ac:dyDescent="0.3">
      <c r="A1742" s="257">
        <f t="shared" si="2551"/>
        <v>10</v>
      </c>
      <c r="B1742" s="257">
        <f t="shared" si="2552"/>
        <v>2022</v>
      </c>
      <c r="C1742" s="48">
        <f t="shared" si="2600"/>
        <v>44838</v>
      </c>
      <c r="D1742" s="275">
        <v>1.3180000000000001</v>
      </c>
      <c r="E1742" s="276"/>
      <c r="F1742" s="278">
        <v>1.0620000000000001</v>
      </c>
      <c r="G1742" s="277"/>
      <c r="H1742" s="286">
        <v>1.079</v>
      </c>
      <c r="I1742" s="275">
        <v>1.0680000000000001</v>
      </c>
      <c r="J1742" s="276"/>
      <c r="K1742" s="278">
        <v>1.089</v>
      </c>
      <c r="L1742" s="276"/>
      <c r="M1742" s="293">
        <f t="shared" si="2609"/>
        <v>1.3180000000000001</v>
      </c>
      <c r="N1742" s="293">
        <f t="shared" si="2610"/>
        <v>1.0705</v>
      </c>
      <c r="O1742" s="293">
        <f t="shared" si="2611"/>
        <v>1.0680000000000001</v>
      </c>
      <c r="P1742" s="293">
        <f t="shared" si="2612"/>
        <v>1.089</v>
      </c>
      <c r="R1742" s="265">
        <f t="shared" si="2613"/>
        <v>1.1363750000000001</v>
      </c>
      <c r="S1742" s="266">
        <f t="shared" si="2614"/>
        <v>1</v>
      </c>
      <c r="T1742" s="266">
        <f t="shared" si="2615"/>
        <v>1</v>
      </c>
      <c r="Y1742" s="522">
        <f>AVERAGE(V1739:Y1739)</f>
        <v>1.2563179523809522</v>
      </c>
    </row>
    <row r="1743" spans="1:25" ht="17.45" customHeight="1" x14ac:dyDescent="0.25">
      <c r="A1743" s="257">
        <f t="shared" si="2551"/>
        <v>10</v>
      </c>
      <c r="B1743" s="257">
        <f t="shared" si="2552"/>
        <v>2022</v>
      </c>
      <c r="C1743" s="8">
        <f t="shared" si="2600"/>
        <v>44839</v>
      </c>
      <c r="D1743" s="260"/>
      <c r="E1743" s="261">
        <v>0.99590000000000001</v>
      </c>
      <c r="F1743" s="263"/>
      <c r="G1743" s="262">
        <v>1.1379999999999999</v>
      </c>
      <c r="H1743" s="285"/>
      <c r="I1743" s="260"/>
      <c r="J1743" s="261">
        <v>0.95069999999999999</v>
      </c>
      <c r="K1743" s="263"/>
      <c r="L1743" s="261">
        <v>1.1160000000000001</v>
      </c>
      <c r="M1743" s="293">
        <f t="shared" si="2609"/>
        <v>0.99590000000000001</v>
      </c>
      <c r="N1743" s="293">
        <f t="shared" si="2610"/>
        <v>1.1379999999999999</v>
      </c>
      <c r="O1743" s="293">
        <f t="shared" si="2611"/>
        <v>0.95069999999999999</v>
      </c>
      <c r="P1743" s="293">
        <f t="shared" si="2612"/>
        <v>1.1160000000000001</v>
      </c>
      <c r="R1743" s="265">
        <f t="shared" si="2613"/>
        <v>1.0501499999999999</v>
      </c>
      <c r="S1743" s="266">
        <f t="shared" si="2614"/>
        <v>1</v>
      </c>
      <c r="T1743" s="266">
        <f t="shared" si="2615"/>
        <v>2</v>
      </c>
    </row>
    <row r="1744" spans="1:25" ht="17.45" customHeight="1" thickBot="1" x14ac:dyDescent="0.3">
      <c r="A1744" s="257">
        <f t="shared" si="2551"/>
        <v>10</v>
      </c>
      <c r="B1744" s="257">
        <f t="shared" si="2552"/>
        <v>2022</v>
      </c>
      <c r="C1744" s="8">
        <f t="shared" si="2600"/>
        <v>44840</v>
      </c>
      <c r="D1744" s="260">
        <v>1.528</v>
      </c>
      <c r="E1744" s="261"/>
      <c r="F1744" s="263">
        <v>1.0389999999999999</v>
      </c>
      <c r="G1744" s="262"/>
      <c r="H1744" s="285"/>
      <c r="I1744" s="260">
        <v>0.98</v>
      </c>
      <c r="J1744" s="261"/>
      <c r="K1744" s="263">
        <v>1.079</v>
      </c>
      <c r="L1744" s="261"/>
      <c r="M1744" s="293">
        <f t="shared" ref="M1744:M1749" si="2616">IFERROR(AVERAGE(D1744:E1744),"")</f>
        <v>1.528</v>
      </c>
      <c r="N1744" s="293">
        <f t="shared" ref="N1744:N1749" si="2617">IFERROR(AVERAGE(F1744:H1744),"")</f>
        <v>1.0389999999999999</v>
      </c>
      <c r="O1744" s="293">
        <f t="shared" ref="O1744:O1749" si="2618">IFERROR(AVERAGE(I1744:J1744),"")</f>
        <v>0.98</v>
      </c>
      <c r="P1744" s="293">
        <f t="shared" ref="P1744:P1749" si="2619">IFERROR(AVERAGE(K1744:L1744),"")</f>
        <v>1.079</v>
      </c>
      <c r="R1744" s="265">
        <f t="shared" ref="R1744:R1749" si="2620">AVERAGE(M1744:P1744)</f>
        <v>1.1565000000000001</v>
      </c>
      <c r="S1744" s="266">
        <f t="shared" ref="S1744:S1749" si="2621">IF(R1744&gt;=1,1,0)</f>
        <v>1</v>
      </c>
      <c r="T1744" s="266">
        <f t="shared" ref="T1744:T1749" si="2622">IF(S1744=0,0,S1744+T1743)</f>
        <v>3</v>
      </c>
    </row>
    <row r="1745" spans="1:20" ht="17.45" customHeight="1" x14ac:dyDescent="0.25">
      <c r="A1745" s="257">
        <f t="shared" si="2551"/>
        <v>10</v>
      </c>
      <c r="B1745" s="257">
        <f t="shared" si="2552"/>
        <v>2022</v>
      </c>
      <c r="C1745" s="8">
        <f t="shared" si="2600"/>
        <v>44841</v>
      </c>
      <c r="D1745" s="260"/>
      <c r="E1745" s="261">
        <v>2.1</v>
      </c>
      <c r="F1745" s="263"/>
      <c r="G1745" s="262">
        <v>1.913</v>
      </c>
      <c r="H1745" s="285"/>
      <c r="I1745" s="260"/>
      <c r="J1745" s="261">
        <v>1.764</v>
      </c>
      <c r="K1745" s="263"/>
      <c r="L1745" s="261">
        <v>1.784</v>
      </c>
      <c r="M1745" s="293">
        <f t="shared" si="2616"/>
        <v>2.1</v>
      </c>
      <c r="N1745" s="293">
        <f t="shared" si="2617"/>
        <v>1.913</v>
      </c>
      <c r="O1745" s="293">
        <f t="shared" si="2618"/>
        <v>1.764</v>
      </c>
      <c r="P1745" s="293">
        <f t="shared" si="2619"/>
        <v>1.784</v>
      </c>
      <c r="R1745" s="426">
        <f t="shared" si="2620"/>
        <v>1.89025</v>
      </c>
      <c r="S1745" s="266">
        <f t="shared" si="2621"/>
        <v>1</v>
      </c>
      <c r="T1745" s="266">
        <f t="shared" si="2622"/>
        <v>4</v>
      </c>
    </row>
    <row r="1746" spans="1:20" ht="17.45" customHeight="1" x14ac:dyDescent="0.25">
      <c r="A1746" s="257">
        <f t="shared" si="2551"/>
        <v>10</v>
      </c>
      <c r="B1746" s="257">
        <f t="shared" si="2552"/>
        <v>2022</v>
      </c>
      <c r="C1746" s="435">
        <f t="shared" si="2600"/>
        <v>44842</v>
      </c>
      <c r="D1746" s="434">
        <v>1.998</v>
      </c>
      <c r="E1746" s="436"/>
      <c r="F1746" s="437"/>
      <c r="G1746" s="438"/>
      <c r="H1746" s="439">
        <v>1.89</v>
      </c>
      <c r="I1746" s="434">
        <v>2.0270000000000001</v>
      </c>
      <c r="J1746" s="436"/>
      <c r="K1746" s="437">
        <v>1.869</v>
      </c>
      <c r="L1746" s="436"/>
      <c r="M1746" s="440">
        <f t="shared" si="2616"/>
        <v>1.998</v>
      </c>
      <c r="N1746" s="440">
        <f t="shared" si="2617"/>
        <v>1.89</v>
      </c>
      <c r="O1746" s="440">
        <f t="shared" si="2618"/>
        <v>2.0270000000000001</v>
      </c>
      <c r="P1746" s="440">
        <f t="shared" si="2619"/>
        <v>1.869</v>
      </c>
      <c r="Q1746" s="442">
        <f t="shared" ref="Q1746:Q1747" si="2623">AVERAGE(M1746:P1746)</f>
        <v>1.946</v>
      </c>
      <c r="R1746" s="502">
        <f t="shared" si="2620"/>
        <v>1.946</v>
      </c>
      <c r="S1746" s="443">
        <f>IF(Q1746&gt;=1,1,0)</f>
        <v>1</v>
      </c>
      <c r="T1746" s="443">
        <f t="shared" si="2622"/>
        <v>5</v>
      </c>
    </row>
    <row r="1747" spans="1:20" ht="17.45" customHeight="1" thickBot="1" x14ac:dyDescent="0.3">
      <c r="A1747" s="257">
        <f t="shared" si="2551"/>
        <v>10</v>
      </c>
      <c r="B1747" s="257">
        <f t="shared" si="2552"/>
        <v>2022</v>
      </c>
      <c r="C1747" s="435">
        <f t="shared" si="2600"/>
        <v>44843</v>
      </c>
      <c r="D1747" s="434"/>
      <c r="E1747" s="436">
        <v>1.8089999999999999</v>
      </c>
      <c r="F1747" s="437"/>
      <c r="G1747" s="438">
        <v>1.694</v>
      </c>
      <c r="H1747" s="439"/>
      <c r="I1747" s="434"/>
      <c r="J1747" s="436">
        <v>1.4079999999999999</v>
      </c>
      <c r="K1747" s="437"/>
      <c r="L1747" s="436">
        <v>1.5149999999999999</v>
      </c>
      <c r="M1747" s="440">
        <f t="shared" si="2616"/>
        <v>1.8089999999999999</v>
      </c>
      <c r="N1747" s="440">
        <f t="shared" si="2617"/>
        <v>1.694</v>
      </c>
      <c r="O1747" s="440">
        <f t="shared" si="2618"/>
        <v>1.4079999999999999</v>
      </c>
      <c r="P1747" s="440">
        <f t="shared" si="2619"/>
        <v>1.5149999999999999</v>
      </c>
      <c r="Q1747" s="442">
        <f t="shared" si="2623"/>
        <v>1.6064999999999998</v>
      </c>
      <c r="R1747" s="503">
        <f t="shared" si="2620"/>
        <v>1.6064999999999998</v>
      </c>
      <c r="S1747" s="443">
        <f>IF(Q1747&gt;=1,1,0)</f>
        <v>1</v>
      </c>
      <c r="T1747" s="443">
        <f t="shared" si="2622"/>
        <v>6</v>
      </c>
    </row>
    <row r="1748" spans="1:20" ht="17.45" customHeight="1" x14ac:dyDescent="0.25">
      <c r="A1748" s="257">
        <f t="shared" si="2551"/>
        <v>10</v>
      </c>
      <c r="B1748" s="257">
        <f t="shared" si="2552"/>
        <v>2022</v>
      </c>
      <c r="C1748" s="48">
        <f t="shared" si="2600"/>
        <v>44844</v>
      </c>
      <c r="D1748" s="275">
        <v>1.8</v>
      </c>
      <c r="E1748" s="276"/>
      <c r="F1748" s="278">
        <v>1.861</v>
      </c>
      <c r="G1748" s="277"/>
      <c r="H1748" s="286">
        <v>1.7350000000000001</v>
      </c>
      <c r="I1748" s="275">
        <v>1.4239999999999999</v>
      </c>
      <c r="J1748" s="276"/>
      <c r="K1748" s="278">
        <v>1.3919999999999999</v>
      </c>
      <c r="L1748" s="276"/>
      <c r="M1748" s="293">
        <f t="shared" si="2616"/>
        <v>1.8</v>
      </c>
      <c r="N1748" s="293">
        <f t="shared" si="2617"/>
        <v>1.798</v>
      </c>
      <c r="O1748" s="293">
        <f t="shared" si="2618"/>
        <v>1.4239999999999999</v>
      </c>
      <c r="P1748" s="293">
        <f t="shared" si="2619"/>
        <v>1.3919999999999999</v>
      </c>
      <c r="R1748" s="265">
        <f t="shared" si="2620"/>
        <v>1.6034999999999999</v>
      </c>
      <c r="S1748" s="266">
        <f t="shared" si="2621"/>
        <v>1</v>
      </c>
      <c r="T1748" s="266">
        <f t="shared" si="2622"/>
        <v>7</v>
      </c>
    </row>
    <row r="1749" spans="1:20" ht="17.45" customHeight="1" x14ac:dyDescent="0.25">
      <c r="A1749" s="257">
        <f t="shared" si="2551"/>
        <v>10</v>
      </c>
      <c r="B1749" s="257">
        <f t="shared" si="2552"/>
        <v>2022</v>
      </c>
      <c r="C1749" s="8">
        <f t="shared" si="2600"/>
        <v>44845</v>
      </c>
      <c r="D1749" s="260"/>
      <c r="E1749" s="261">
        <v>1.9990000000000001</v>
      </c>
      <c r="F1749" s="263"/>
      <c r="G1749" s="262">
        <v>1.228</v>
      </c>
      <c r="H1749" s="285"/>
      <c r="I1749" s="260"/>
      <c r="J1749" s="261">
        <v>0.76890000000000003</v>
      </c>
      <c r="K1749" s="263"/>
      <c r="L1749" s="261">
        <v>0.8901</v>
      </c>
      <c r="M1749" s="293">
        <f t="shared" si="2616"/>
        <v>1.9990000000000001</v>
      </c>
      <c r="N1749" s="293">
        <f t="shared" si="2617"/>
        <v>1.228</v>
      </c>
      <c r="O1749" s="293">
        <f t="shared" si="2618"/>
        <v>0.76890000000000003</v>
      </c>
      <c r="P1749" s="293">
        <f t="shared" si="2619"/>
        <v>0.8901</v>
      </c>
      <c r="R1749" s="265">
        <f t="shared" si="2620"/>
        <v>1.2215</v>
      </c>
      <c r="S1749" s="266">
        <f t="shared" si="2621"/>
        <v>1</v>
      </c>
      <c r="T1749" s="266">
        <f t="shared" si="2622"/>
        <v>8</v>
      </c>
    </row>
    <row r="1750" spans="1:20" ht="17.45" customHeight="1" x14ac:dyDescent="0.25">
      <c r="A1750" s="257">
        <f t="shared" si="2551"/>
        <v>10</v>
      </c>
      <c r="B1750" s="257">
        <f t="shared" si="2552"/>
        <v>2022</v>
      </c>
      <c r="C1750" s="8">
        <f t="shared" si="2600"/>
        <v>44846</v>
      </c>
      <c r="D1750" s="260">
        <v>1.333</v>
      </c>
      <c r="E1750" s="261"/>
      <c r="F1750" s="263">
        <v>0.90539999999999998</v>
      </c>
      <c r="G1750" s="262"/>
      <c r="H1750" s="285"/>
      <c r="I1750" s="260">
        <v>0.77470000000000006</v>
      </c>
      <c r="J1750" s="261"/>
      <c r="K1750" s="263">
        <v>0.87370000000000003</v>
      </c>
      <c r="L1750" s="261"/>
      <c r="M1750" s="293">
        <f t="shared" ref="M1750" si="2624">IFERROR(AVERAGE(D1750:E1750),"")</f>
        <v>1.333</v>
      </c>
      <c r="N1750" s="293">
        <f t="shared" ref="N1750" si="2625">IFERROR(AVERAGE(F1750:H1750),"")</f>
        <v>0.90539999999999998</v>
      </c>
      <c r="O1750" s="293">
        <f t="shared" ref="O1750" si="2626">IFERROR(AVERAGE(I1750:J1750),"")</f>
        <v>0.77470000000000006</v>
      </c>
      <c r="P1750" s="293">
        <f t="shared" ref="P1750" si="2627">IFERROR(AVERAGE(K1750:L1750),"")</f>
        <v>0.87370000000000003</v>
      </c>
      <c r="R1750" s="265">
        <f t="shared" ref="R1750" si="2628">AVERAGE(M1750:P1750)</f>
        <v>0.97170000000000001</v>
      </c>
      <c r="S1750" s="266">
        <f t="shared" ref="S1750" si="2629">IF(R1750&gt;=1,1,0)</f>
        <v>0</v>
      </c>
      <c r="T1750" s="266">
        <f t="shared" ref="T1750" si="2630">IF(S1750=0,0,S1750+T1749)</f>
        <v>0</v>
      </c>
    </row>
    <row r="1751" spans="1:20" ht="17.45" customHeight="1" x14ac:dyDescent="0.25">
      <c r="A1751" s="257">
        <f t="shared" si="2551"/>
        <v>10</v>
      </c>
      <c r="B1751" s="257">
        <f t="shared" si="2552"/>
        <v>2022</v>
      </c>
      <c r="C1751" s="8">
        <f t="shared" si="2600"/>
        <v>44847</v>
      </c>
      <c r="D1751" s="260"/>
      <c r="E1751" s="261">
        <v>1.6890000000000001</v>
      </c>
      <c r="F1751" s="263"/>
      <c r="G1751" s="262">
        <v>0.96740000000000004</v>
      </c>
      <c r="H1751" s="285"/>
      <c r="I1751" s="260"/>
      <c r="J1751" s="261">
        <v>1.036</v>
      </c>
      <c r="K1751" s="263"/>
      <c r="L1751" s="261">
        <v>1.0109999999999999</v>
      </c>
      <c r="M1751" s="293">
        <f t="shared" ref="M1751" si="2631">IFERROR(AVERAGE(D1751:E1751),"")</f>
        <v>1.6890000000000001</v>
      </c>
      <c r="N1751" s="293">
        <f t="shared" ref="N1751" si="2632">IFERROR(AVERAGE(F1751:H1751),"")</f>
        <v>0.96740000000000004</v>
      </c>
      <c r="O1751" s="293">
        <f t="shared" ref="O1751" si="2633">IFERROR(AVERAGE(I1751:J1751),"")</f>
        <v>1.036</v>
      </c>
      <c r="P1751" s="293">
        <f t="shared" ref="P1751" si="2634">IFERROR(AVERAGE(K1751:L1751),"")</f>
        <v>1.0109999999999999</v>
      </c>
      <c r="R1751" s="265">
        <f t="shared" ref="R1751" si="2635">AVERAGE(M1751:P1751)</f>
        <v>1.1758500000000001</v>
      </c>
      <c r="S1751" s="266">
        <f t="shared" ref="S1751" si="2636">IF(R1751&gt;=1,1,0)</f>
        <v>1</v>
      </c>
      <c r="T1751" s="266">
        <f t="shared" ref="T1751" si="2637">IF(S1751=0,0,S1751+T1750)</f>
        <v>1</v>
      </c>
    </row>
    <row r="1752" spans="1:20" ht="17.45" customHeight="1" x14ac:dyDescent="0.25">
      <c r="A1752" s="257">
        <f t="shared" si="2551"/>
        <v>10</v>
      </c>
      <c r="B1752" s="257">
        <f t="shared" si="2552"/>
        <v>2022</v>
      </c>
      <c r="C1752" s="8">
        <f t="shared" si="2600"/>
        <v>44848</v>
      </c>
      <c r="D1752" s="260">
        <v>1.5449999999999999</v>
      </c>
      <c r="E1752" s="261"/>
      <c r="F1752" s="263"/>
      <c r="G1752" s="262"/>
      <c r="H1752" s="285">
        <v>0.44419999999999998</v>
      </c>
      <c r="I1752" s="260">
        <v>0.60340000000000005</v>
      </c>
      <c r="J1752" s="261"/>
      <c r="K1752" s="263">
        <v>0.55369999999999997</v>
      </c>
      <c r="L1752" s="261"/>
      <c r="M1752" s="293">
        <f t="shared" ref="M1752:M1756" si="2638">IFERROR(AVERAGE(D1752:E1752),"")</f>
        <v>1.5449999999999999</v>
      </c>
      <c r="N1752" s="293">
        <f t="shared" ref="N1752:N1756" si="2639">IFERROR(AVERAGE(F1752:H1752),"")</f>
        <v>0.44419999999999998</v>
      </c>
      <c r="O1752" s="293">
        <f t="shared" ref="O1752:O1756" si="2640">IFERROR(AVERAGE(I1752:J1752),"")</f>
        <v>0.60340000000000005</v>
      </c>
      <c r="P1752" s="293">
        <f t="shared" ref="P1752:P1756" si="2641">IFERROR(AVERAGE(K1752:L1752),"")</f>
        <v>0.55369999999999997</v>
      </c>
      <c r="R1752" s="265">
        <f t="shared" ref="R1752:R1756" si="2642">AVERAGE(M1752:P1752)</f>
        <v>0.78657500000000002</v>
      </c>
      <c r="S1752" s="266">
        <f t="shared" ref="S1752:S1756" si="2643">IF(R1752&gt;=1,1,0)</f>
        <v>0</v>
      </c>
      <c r="T1752" s="266">
        <f t="shared" ref="T1752:T1756" si="2644">IF(S1752=0,0,S1752+T1751)</f>
        <v>0</v>
      </c>
    </row>
    <row r="1753" spans="1:20" ht="17.45" customHeight="1" x14ac:dyDescent="0.25">
      <c r="A1753" s="257">
        <f t="shared" si="2551"/>
        <v>10</v>
      </c>
      <c r="B1753" s="257">
        <f t="shared" si="2552"/>
        <v>2022</v>
      </c>
      <c r="C1753" s="435">
        <f t="shared" si="2600"/>
        <v>44849</v>
      </c>
      <c r="D1753" s="434"/>
      <c r="E1753" s="436">
        <v>0.57230000000000003</v>
      </c>
      <c r="F1753" s="437"/>
      <c r="G1753" s="438">
        <v>0.58550000000000002</v>
      </c>
      <c r="H1753" s="439"/>
      <c r="I1753" s="434"/>
      <c r="J1753" s="436">
        <v>0.36180000000000001</v>
      </c>
      <c r="K1753" s="437"/>
      <c r="L1753" s="436">
        <v>0.43390000000000001</v>
      </c>
      <c r="M1753" s="440">
        <f t="shared" si="2638"/>
        <v>0.57230000000000003</v>
      </c>
      <c r="N1753" s="440">
        <f t="shared" si="2639"/>
        <v>0.58550000000000002</v>
      </c>
      <c r="O1753" s="440">
        <f t="shared" si="2640"/>
        <v>0.36180000000000001</v>
      </c>
      <c r="P1753" s="440">
        <f t="shared" si="2641"/>
        <v>0.43390000000000001</v>
      </c>
      <c r="Q1753" s="442">
        <f t="shared" ref="Q1753:Q1754" si="2645">AVERAGE(M1753:P1753)</f>
        <v>0.488375</v>
      </c>
      <c r="R1753" s="442"/>
      <c r="S1753" s="443">
        <f>IF(Q1753&gt;=1,1,0)</f>
        <v>0</v>
      </c>
      <c r="T1753" s="443">
        <f t="shared" si="2644"/>
        <v>0</v>
      </c>
    </row>
    <row r="1754" spans="1:20" ht="17.45" customHeight="1" x14ac:dyDescent="0.25">
      <c r="A1754" s="257">
        <f t="shared" si="2551"/>
        <v>10</v>
      </c>
      <c r="B1754" s="257">
        <f t="shared" si="2552"/>
        <v>2022</v>
      </c>
      <c r="C1754" s="48">
        <f t="shared" si="2600"/>
        <v>44850</v>
      </c>
      <c r="D1754" s="434">
        <v>0.64929999999999999</v>
      </c>
      <c r="E1754" s="436"/>
      <c r="F1754" s="437">
        <v>0.71089999999999998</v>
      </c>
      <c r="G1754" s="438"/>
      <c r="H1754" s="439">
        <v>0.7409</v>
      </c>
      <c r="I1754" s="434">
        <v>0.47739999999999999</v>
      </c>
      <c r="J1754" s="436"/>
      <c r="K1754" s="437">
        <v>0.63260000000000005</v>
      </c>
      <c r="L1754" s="436"/>
      <c r="M1754" s="440">
        <f t="shared" si="2638"/>
        <v>0.64929999999999999</v>
      </c>
      <c r="N1754" s="440">
        <f t="shared" si="2639"/>
        <v>0.72589999999999999</v>
      </c>
      <c r="O1754" s="440">
        <f t="shared" si="2640"/>
        <v>0.47739999999999999</v>
      </c>
      <c r="P1754" s="440">
        <f t="shared" si="2641"/>
        <v>0.63260000000000005</v>
      </c>
      <c r="Q1754" s="442">
        <f t="shared" si="2645"/>
        <v>0.62129999999999996</v>
      </c>
      <c r="R1754" s="442"/>
      <c r="S1754" s="443">
        <f>IF(Q1754&gt;=1,1,0)</f>
        <v>0</v>
      </c>
      <c r="T1754" s="443">
        <f t="shared" si="2644"/>
        <v>0</v>
      </c>
    </row>
    <row r="1755" spans="1:20" ht="17.45" customHeight="1" x14ac:dyDescent="0.25">
      <c r="A1755" s="257">
        <f t="shared" si="2551"/>
        <v>10</v>
      </c>
      <c r="B1755" s="257">
        <f t="shared" si="2552"/>
        <v>2022</v>
      </c>
      <c r="C1755" s="8">
        <f t="shared" si="2600"/>
        <v>44851</v>
      </c>
      <c r="D1755" s="260"/>
      <c r="E1755" s="261">
        <v>1.6850000000000001</v>
      </c>
      <c r="F1755" s="263"/>
      <c r="G1755" s="262">
        <v>1.115</v>
      </c>
      <c r="H1755" s="285"/>
      <c r="I1755" s="260"/>
      <c r="J1755" s="261">
        <v>0.86339999999999995</v>
      </c>
      <c r="K1755" s="263"/>
      <c r="L1755" s="261">
        <v>1.0489999999999999</v>
      </c>
      <c r="M1755" s="293">
        <f t="shared" si="2638"/>
        <v>1.6850000000000001</v>
      </c>
      <c r="N1755" s="293">
        <f t="shared" si="2639"/>
        <v>1.115</v>
      </c>
      <c r="O1755" s="293">
        <f t="shared" si="2640"/>
        <v>0.86339999999999995</v>
      </c>
      <c r="P1755" s="293">
        <f t="shared" si="2641"/>
        <v>1.0489999999999999</v>
      </c>
      <c r="R1755" s="265">
        <f t="shared" si="2642"/>
        <v>1.1780999999999999</v>
      </c>
      <c r="S1755" s="266">
        <f t="shared" si="2643"/>
        <v>1</v>
      </c>
      <c r="T1755" s="266">
        <f t="shared" si="2644"/>
        <v>1</v>
      </c>
    </row>
    <row r="1756" spans="1:20" ht="17.45" customHeight="1" x14ac:dyDescent="0.25">
      <c r="A1756" s="257">
        <f t="shared" si="2551"/>
        <v>10</v>
      </c>
      <c r="B1756" s="257">
        <f t="shared" si="2552"/>
        <v>2022</v>
      </c>
      <c r="C1756" s="8">
        <f t="shared" si="2600"/>
        <v>44852</v>
      </c>
      <c r="D1756" s="332">
        <v>2.7679999999999998</v>
      </c>
      <c r="E1756" s="261"/>
      <c r="F1756" s="263">
        <v>1.4530000000000001</v>
      </c>
      <c r="G1756" s="262"/>
      <c r="H1756" s="285"/>
      <c r="I1756" s="260">
        <v>1.1200000000000001</v>
      </c>
      <c r="J1756" s="261"/>
      <c r="K1756" s="263">
        <v>1.208</v>
      </c>
      <c r="L1756" s="261"/>
      <c r="M1756" s="423">
        <f t="shared" si="2638"/>
        <v>2.7679999999999998</v>
      </c>
      <c r="N1756" s="293">
        <f t="shared" si="2639"/>
        <v>1.4530000000000001</v>
      </c>
      <c r="O1756" s="293">
        <f t="shared" si="2640"/>
        <v>1.1200000000000001</v>
      </c>
      <c r="P1756" s="293">
        <f t="shared" si="2641"/>
        <v>1.208</v>
      </c>
      <c r="R1756" s="265">
        <f t="shared" si="2642"/>
        <v>1.6372500000000001</v>
      </c>
      <c r="S1756" s="266">
        <f t="shared" si="2643"/>
        <v>1</v>
      </c>
      <c r="T1756" s="266">
        <f t="shared" si="2644"/>
        <v>2</v>
      </c>
    </row>
    <row r="1757" spans="1:20" ht="17.45" customHeight="1" x14ac:dyDescent="0.25">
      <c r="A1757" s="257">
        <f t="shared" si="2551"/>
        <v>10</v>
      </c>
      <c r="B1757" s="257">
        <f t="shared" si="2552"/>
        <v>2022</v>
      </c>
      <c r="C1757" s="8">
        <f t="shared" si="2600"/>
        <v>44853</v>
      </c>
      <c r="D1757" s="260"/>
      <c r="E1757" s="134">
        <v>3.774</v>
      </c>
      <c r="F1757" s="263"/>
      <c r="G1757" s="262">
        <v>1.446</v>
      </c>
      <c r="H1757" s="285"/>
      <c r="I1757" s="260"/>
      <c r="J1757" s="261">
        <v>0.80059999999999998</v>
      </c>
      <c r="K1757" s="263"/>
      <c r="L1757" s="261">
        <v>1.407</v>
      </c>
      <c r="M1757" s="423">
        <f t="shared" ref="M1757:M1760" si="2646">IFERROR(AVERAGE(D1757:E1757),"")</f>
        <v>3.774</v>
      </c>
      <c r="N1757" s="293">
        <f t="shared" ref="N1757:N1760" si="2647">IFERROR(AVERAGE(F1757:H1757),"")</f>
        <v>1.446</v>
      </c>
      <c r="O1757" s="293">
        <f t="shared" ref="O1757:O1760" si="2648">IFERROR(AVERAGE(I1757:J1757),"")</f>
        <v>0.80059999999999998</v>
      </c>
      <c r="P1757" s="293">
        <f t="shared" ref="P1757:P1760" si="2649">IFERROR(AVERAGE(K1757:L1757),"")</f>
        <v>1.407</v>
      </c>
      <c r="R1757" s="265">
        <f t="shared" ref="R1757:R1759" si="2650">AVERAGE(M1757:P1757)</f>
        <v>1.8569</v>
      </c>
      <c r="S1757" s="266">
        <f t="shared" ref="S1757:S1759" si="2651">IF(R1757&gt;=1,1,0)</f>
        <v>1</v>
      </c>
      <c r="T1757" s="266">
        <f t="shared" ref="T1757:T1761" si="2652">IF(S1757=0,0,S1757+T1756)</f>
        <v>3</v>
      </c>
    </row>
    <row r="1758" spans="1:20" ht="17.45" customHeight="1" x14ac:dyDescent="0.25">
      <c r="A1758" s="257">
        <f t="shared" si="2551"/>
        <v>10</v>
      </c>
      <c r="B1758" s="257">
        <f t="shared" si="2552"/>
        <v>2022</v>
      </c>
      <c r="C1758" s="8">
        <f t="shared" si="2600"/>
        <v>44854</v>
      </c>
      <c r="D1758" s="332">
        <v>2.4460000000000002</v>
      </c>
      <c r="E1758" s="261"/>
      <c r="F1758" s="263"/>
      <c r="G1758" s="262"/>
      <c r="H1758" s="285">
        <v>0.9708</v>
      </c>
      <c r="I1758" s="260">
        <v>0.88970000000000005</v>
      </c>
      <c r="J1758" s="261"/>
      <c r="K1758" s="263">
        <v>1.069</v>
      </c>
      <c r="L1758" s="261"/>
      <c r="M1758" s="423">
        <f t="shared" si="2646"/>
        <v>2.4460000000000002</v>
      </c>
      <c r="N1758" s="293">
        <f t="shared" si="2647"/>
        <v>0.9708</v>
      </c>
      <c r="O1758" s="293">
        <f t="shared" si="2648"/>
        <v>0.88970000000000005</v>
      </c>
      <c r="P1758" s="293">
        <f t="shared" si="2649"/>
        <v>1.069</v>
      </c>
      <c r="R1758" s="265">
        <f t="shared" si="2650"/>
        <v>1.3438750000000002</v>
      </c>
      <c r="S1758" s="266">
        <f t="shared" si="2651"/>
        <v>1</v>
      </c>
      <c r="T1758" s="266">
        <f t="shared" si="2652"/>
        <v>4</v>
      </c>
    </row>
    <row r="1759" spans="1:20" ht="17.45" customHeight="1" x14ac:dyDescent="0.25">
      <c r="A1759" s="257">
        <f t="shared" si="2551"/>
        <v>10</v>
      </c>
      <c r="B1759" s="257">
        <f t="shared" si="2552"/>
        <v>2022</v>
      </c>
      <c r="C1759" s="8">
        <f t="shared" si="2600"/>
        <v>44855</v>
      </c>
      <c r="D1759" s="260"/>
      <c r="E1759" s="134">
        <v>1.774</v>
      </c>
      <c r="F1759" s="263"/>
      <c r="G1759" s="262">
        <v>1.173</v>
      </c>
      <c r="H1759" s="285"/>
      <c r="I1759" s="260"/>
      <c r="J1759" s="261">
        <v>0.92569999999999997</v>
      </c>
      <c r="K1759" s="263"/>
      <c r="L1759" s="261">
        <v>0.98309999999999997</v>
      </c>
      <c r="M1759" s="423">
        <f t="shared" si="2646"/>
        <v>1.774</v>
      </c>
      <c r="N1759" s="293">
        <f t="shared" si="2647"/>
        <v>1.173</v>
      </c>
      <c r="O1759" s="293">
        <f t="shared" si="2648"/>
        <v>0.92569999999999997</v>
      </c>
      <c r="P1759" s="293">
        <f t="shared" si="2649"/>
        <v>0.98309999999999997</v>
      </c>
      <c r="R1759" s="265">
        <f t="shared" si="2650"/>
        <v>1.2139500000000001</v>
      </c>
      <c r="S1759" s="266">
        <f t="shared" si="2651"/>
        <v>1</v>
      </c>
      <c r="T1759" s="266">
        <f t="shared" si="2652"/>
        <v>5</v>
      </c>
    </row>
    <row r="1760" spans="1:20" ht="17.45" customHeight="1" x14ac:dyDescent="0.25">
      <c r="A1760" s="257">
        <f t="shared" si="2551"/>
        <v>10</v>
      </c>
      <c r="B1760" s="257">
        <f t="shared" si="2552"/>
        <v>2022</v>
      </c>
      <c r="C1760" s="48">
        <f t="shared" si="2600"/>
        <v>44856</v>
      </c>
      <c r="D1760" s="497">
        <v>1.931</v>
      </c>
      <c r="E1760" s="436"/>
      <c r="F1760" s="437">
        <v>0.47910000000000003</v>
      </c>
      <c r="G1760" s="438"/>
      <c r="H1760" s="439">
        <v>0.50229999999999997</v>
      </c>
      <c r="I1760" s="434">
        <v>0.43609999999999999</v>
      </c>
      <c r="J1760" s="436"/>
      <c r="K1760" s="437">
        <v>0.62709999999999999</v>
      </c>
      <c r="L1760" s="436"/>
      <c r="M1760" s="493">
        <f t="shared" si="2646"/>
        <v>1.931</v>
      </c>
      <c r="N1760" s="440">
        <f t="shared" si="2647"/>
        <v>0.49070000000000003</v>
      </c>
      <c r="O1760" s="440">
        <f t="shared" si="2648"/>
        <v>0.43609999999999999</v>
      </c>
      <c r="P1760" s="440">
        <f t="shared" si="2649"/>
        <v>0.62709999999999999</v>
      </c>
      <c r="Q1760" s="442">
        <f t="shared" ref="Q1760:Q1761" si="2653">AVERAGE(M1760:P1760)</f>
        <v>0.87122500000000003</v>
      </c>
      <c r="R1760" s="442"/>
      <c r="S1760" s="443">
        <f>IF(Q1760&gt;=1,1,0)</f>
        <v>0</v>
      </c>
      <c r="T1760" s="443">
        <f t="shared" si="2652"/>
        <v>0</v>
      </c>
    </row>
    <row r="1761" spans="1:54" ht="17.45" customHeight="1" x14ac:dyDescent="0.25">
      <c r="A1761" s="257">
        <f t="shared" si="2551"/>
        <v>10</v>
      </c>
      <c r="B1761" s="257">
        <f t="shared" si="2552"/>
        <v>2022</v>
      </c>
      <c r="C1761" s="435">
        <f t="shared" si="2600"/>
        <v>44857</v>
      </c>
      <c r="D1761" s="434"/>
      <c r="E1761" s="436">
        <v>0.79649999999999999</v>
      </c>
      <c r="F1761" s="437"/>
      <c r="G1761" s="438">
        <v>0.43509999999999999</v>
      </c>
      <c r="H1761" s="439"/>
      <c r="I1761" s="434"/>
      <c r="J1761" s="436">
        <v>0.29239999999999999</v>
      </c>
      <c r="K1761" s="437"/>
      <c r="L1761" s="436">
        <v>0.45829999999999999</v>
      </c>
      <c r="M1761" s="440">
        <f t="shared" ref="M1761:M1763" si="2654">IFERROR(AVERAGE(D1761:E1761),"")</f>
        <v>0.79649999999999999</v>
      </c>
      <c r="N1761" s="440">
        <f t="shared" ref="N1761:N1763" si="2655">IFERROR(AVERAGE(F1761:H1761),"")</f>
        <v>0.43509999999999999</v>
      </c>
      <c r="O1761" s="440">
        <f t="shared" ref="O1761:O1763" si="2656">IFERROR(AVERAGE(I1761:J1761),"")</f>
        <v>0.29239999999999999</v>
      </c>
      <c r="P1761" s="440">
        <f t="shared" ref="P1761:P1763" si="2657">IFERROR(AVERAGE(K1761:L1761),"")</f>
        <v>0.45829999999999999</v>
      </c>
      <c r="Q1761" s="442">
        <f t="shared" si="2653"/>
        <v>0.49557499999999999</v>
      </c>
      <c r="R1761" s="442"/>
      <c r="S1761" s="443">
        <f>IF(Q1761&gt;=1,1,0)</f>
        <v>0</v>
      </c>
      <c r="T1761" s="443">
        <f t="shared" si="2652"/>
        <v>0</v>
      </c>
    </row>
    <row r="1762" spans="1:54" ht="17.45" customHeight="1" x14ac:dyDescent="0.25">
      <c r="A1762" s="257">
        <f t="shared" si="2551"/>
        <v>10</v>
      </c>
      <c r="B1762" s="257">
        <f t="shared" si="2552"/>
        <v>2022</v>
      </c>
      <c r="C1762" s="8">
        <f t="shared" si="2600"/>
        <v>44858</v>
      </c>
      <c r="D1762" s="332">
        <v>2.4300000000000002</v>
      </c>
      <c r="E1762" s="261"/>
      <c r="F1762" s="263">
        <v>1.5920000000000001</v>
      </c>
      <c r="G1762" s="262"/>
      <c r="H1762" s="285"/>
      <c r="I1762" s="260">
        <v>0.84230000000000005</v>
      </c>
      <c r="J1762" s="261"/>
      <c r="K1762" s="263">
        <v>1.123</v>
      </c>
      <c r="L1762" s="261"/>
      <c r="M1762" s="423">
        <f t="shared" si="2654"/>
        <v>2.4300000000000002</v>
      </c>
      <c r="N1762" s="293">
        <f t="shared" si="2655"/>
        <v>1.5920000000000001</v>
      </c>
      <c r="O1762" s="293">
        <f t="shared" si="2656"/>
        <v>0.84230000000000005</v>
      </c>
      <c r="P1762" s="293">
        <f t="shared" si="2657"/>
        <v>1.123</v>
      </c>
      <c r="R1762" s="265">
        <f t="shared" ref="R1762:R1763" si="2658">AVERAGE(M1762:P1762)</f>
        <v>1.4968250000000001</v>
      </c>
      <c r="S1762" s="266">
        <f t="shared" ref="S1762:S1763" si="2659">IF(R1762&gt;=1,1,0)</f>
        <v>1</v>
      </c>
      <c r="T1762" s="266">
        <f t="shared" ref="T1762:T1763" si="2660">IF(S1762=0,0,S1762+T1761)</f>
        <v>1</v>
      </c>
    </row>
    <row r="1763" spans="1:54" ht="17.45" customHeight="1" x14ac:dyDescent="0.25">
      <c r="A1763" s="257">
        <f t="shared" si="2551"/>
        <v>10</v>
      </c>
      <c r="B1763" s="257">
        <f t="shared" si="2552"/>
        <v>2022</v>
      </c>
      <c r="C1763" s="8">
        <f t="shared" si="2600"/>
        <v>44859</v>
      </c>
      <c r="D1763" s="260"/>
      <c r="E1763" s="134">
        <v>4.3760000000000003</v>
      </c>
      <c r="F1763" s="263"/>
      <c r="G1763" s="262">
        <v>1.07</v>
      </c>
      <c r="H1763" s="285"/>
      <c r="I1763" s="260"/>
      <c r="J1763" s="261">
        <v>0.83640000000000003</v>
      </c>
      <c r="K1763" s="263"/>
      <c r="L1763" s="261">
        <v>1.665</v>
      </c>
      <c r="M1763" s="423">
        <f t="shared" si="2654"/>
        <v>4.3760000000000003</v>
      </c>
      <c r="N1763" s="293">
        <f t="shared" si="2655"/>
        <v>1.07</v>
      </c>
      <c r="O1763" s="293">
        <f t="shared" si="2656"/>
        <v>0.83640000000000003</v>
      </c>
      <c r="P1763" s="293">
        <f t="shared" si="2657"/>
        <v>1.665</v>
      </c>
      <c r="R1763" s="265">
        <f t="shared" si="2658"/>
        <v>1.9868500000000002</v>
      </c>
      <c r="S1763" s="266">
        <f t="shared" si="2659"/>
        <v>1</v>
      </c>
      <c r="T1763" s="266">
        <f t="shared" si="2660"/>
        <v>2</v>
      </c>
    </row>
    <row r="1764" spans="1:54" ht="17.45" customHeight="1" x14ac:dyDescent="0.25">
      <c r="A1764" s="257">
        <f t="shared" si="2551"/>
        <v>10</v>
      </c>
      <c r="B1764" s="257">
        <f t="shared" si="2552"/>
        <v>2022</v>
      </c>
      <c r="C1764" s="8">
        <f t="shared" si="2600"/>
        <v>44860</v>
      </c>
      <c r="D1764" s="332">
        <v>3.84</v>
      </c>
      <c r="E1764" s="261"/>
      <c r="F1764" s="263"/>
      <c r="G1764" s="262"/>
      <c r="H1764" s="285">
        <v>1.304</v>
      </c>
      <c r="I1764" s="260">
        <v>0.9476</v>
      </c>
      <c r="J1764" s="261"/>
      <c r="K1764" s="263">
        <v>1.47</v>
      </c>
      <c r="L1764" s="261"/>
      <c r="M1764" s="423">
        <f t="shared" ref="M1764" si="2661">IFERROR(AVERAGE(D1764:E1764),"")</f>
        <v>3.84</v>
      </c>
      <c r="N1764" s="293">
        <f t="shared" ref="N1764" si="2662">IFERROR(AVERAGE(F1764:H1764),"")</f>
        <v>1.304</v>
      </c>
      <c r="O1764" s="293">
        <f t="shared" ref="O1764" si="2663">IFERROR(AVERAGE(I1764:J1764),"")</f>
        <v>0.9476</v>
      </c>
      <c r="P1764" s="293">
        <f t="shared" ref="P1764" si="2664">IFERROR(AVERAGE(K1764:L1764),"")</f>
        <v>1.47</v>
      </c>
      <c r="R1764" s="265">
        <f t="shared" ref="R1764" si="2665">AVERAGE(M1764:P1764)</f>
        <v>1.8903999999999999</v>
      </c>
      <c r="S1764" s="266">
        <f t="shared" ref="S1764" si="2666">IF(R1764&gt;=1,1,0)</f>
        <v>1</v>
      </c>
      <c r="T1764" s="266">
        <f t="shared" ref="T1764" si="2667">IF(S1764=0,0,S1764+T1763)</f>
        <v>3</v>
      </c>
    </row>
    <row r="1765" spans="1:54" ht="17.45" customHeight="1" x14ac:dyDescent="0.25">
      <c r="A1765" s="257">
        <f t="shared" si="2551"/>
        <v>10</v>
      </c>
      <c r="B1765" s="257">
        <f t="shared" si="2552"/>
        <v>2022</v>
      </c>
      <c r="C1765" s="8">
        <f t="shared" si="2600"/>
        <v>44861</v>
      </c>
      <c r="D1765" s="260"/>
      <c r="E1765" s="134">
        <v>3.234</v>
      </c>
      <c r="F1765" s="263"/>
      <c r="G1765" s="262">
        <v>1.722</v>
      </c>
      <c r="H1765" s="285"/>
      <c r="I1765" s="260"/>
      <c r="J1765" s="261">
        <v>0.99229999999999996</v>
      </c>
      <c r="K1765" s="263"/>
      <c r="L1765" s="261">
        <v>1.26</v>
      </c>
      <c r="M1765" s="423">
        <f t="shared" ref="M1765" si="2668">IFERROR(AVERAGE(D1765:E1765),"")</f>
        <v>3.234</v>
      </c>
      <c r="N1765" s="293">
        <f t="shared" ref="N1765" si="2669">IFERROR(AVERAGE(F1765:H1765),"")</f>
        <v>1.722</v>
      </c>
      <c r="O1765" s="293">
        <f t="shared" ref="O1765" si="2670">IFERROR(AVERAGE(I1765:J1765),"")</f>
        <v>0.99229999999999996</v>
      </c>
      <c r="P1765" s="293">
        <f t="shared" ref="P1765" si="2671">IFERROR(AVERAGE(K1765:L1765),"")</f>
        <v>1.26</v>
      </c>
      <c r="R1765" s="265">
        <f t="shared" ref="R1765" si="2672">AVERAGE(M1765:P1765)</f>
        <v>1.8020749999999999</v>
      </c>
      <c r="S1765" s="266">
        <f t="shared" ref="S1765" si="2673">IF(R1765&gt;=1,1,0)</f>
        <v>1</v>
      </c>
      <c r="T1765" s="266">
        <f t="shared" ref="T1765" si="2674">IF(S1765=0,0,S1765+T1764)</f>
        <v>4</v>
      </c>
    </row>
    <row r="1766" spans="1:54" ht="17.45" customHeight="1" thickBot="1" x14ac:dyDescent="0.3">
      <c r="A1766" s="257">
        <f t="shared" si="2551"/>
        <v>10</v>
      </c>
      <c r="B1766" s="257">
        <f t="shared" si="2552"/>
        <v>2022</v>
      </c>
      <c r="C1766" s="48">
        <f t="shared" si="2600"/>
        <v>44862</v>
      </c>
      <c r="D1766" s="133">
        <v>3.1589999999999998</v>
      </c>
      <c r="E1766" s="276"/>
      <c r="F1766" s="278">
        <v>1.754</v>
      </c>
      <c r="G1766" s="277"/>
      <c r="H1766" s="286">
        <v>1.5129999999999999</v>
      </c>
      <c r="I1766" s="275">
        <v>1.284</v>
      </c>
      <c r="J1766" s="276"/>
      <c r="K1766" s="278">
        <v>1.3819999999999999</v>
      </c>
      <c r="L1766" s="276"/>
      <c r="M1766" s="423">
        <f t="shared" ref="M1766" si="2675">IFERROR(AVERAGE(D1766:E1766),"")</f>
        <v>3.1589999999999998</v>
      </c>
      <c r="N1766" s="293">
        <f t="shared" ref="N1766" si="2676">IFERROR(AVERAGE(F1766:H1766),"")</f>
        <v>1.6335</v>
      </c>
      <c r="O1766" s="293">
        <f t="shared" ref="O1766" si="2677">IFERROR(AVERAGE(I1766:J1766),"")</f>
        <v>1.284</v>
      </c>
      <c r="P1766" s="293">
        <f t="shared" ref="P1766" si="2678">IFERROR(AVERAGE(K1766:L1766),"")</f>
        <v>1.3819999999999999</v>
      </c>
      <c r="R1766" s="265">
        <f t="shared" ref="R1766" si="2679">AVERAGE(M1766:P1766)</f>
        <v>1.8646249999999998</v>
      </c>
      <c r="S1766" s="266">
        <f t="shared" ref="S1766" si="2680">IF(R1766&gt;=1,1,0)</f>
        <v>1</v>
      </c>
      <c r="T1766" s="266">
        <f t="shared" ref="T1766:T1768" si="2681">IF(S1766=0,0,S1766+T1765)</f>
        <v>5</v>
      </c>
      <c r="AS1766" s="427" t="s">
        <v>146</v>
      </c>
    </row>
    <row r="1767" spans="1:54" ht="17.45" customHeight="1" thickBot="1" x14ac:dyDescent="0.3">
      <c r="A1767" s="257">
        <f t="shared" si="2551"/>
        <v>10</v>
      </c>
      <c r="B1767" s="257">
        <f t="shared" si="2552"/>
        <v>2022</v>
      </c>
      <c r="C1767" s="435">
        <f t="shared" si="2600"/>
        <v>44863</v>
      </c>
      <c r="D1767" s="434"/>
      <c r="E1767" s="436">
        <v>1.4610000000000001</v>
      </c>
      <c r="F1767" s="437"/>
      <c r="G1767" s="438">
        <v>1.1739999999999999</v>
      </c>
      <c r="H1767" s="439"/>
      <c r="I1767" s="434"/>
      <c r="J1767" s="436">
        <v>1.014</v>
      </c>
      <c r="K1767" s="437"/>
      <c r="L1767" s="436">
        <v>1.141</v>
      </c>
      <c r="M1767" s="440">
        <f t="shared" ref="M1767:M1770" si="2682">IFERROR(AVERAGE(D1767:E1767),"")</f>
        <v>1.4610000000000001</v>
      </c>
      <c r="N1767" s="440">
        <f t="shared" ref="N1767:N1770" si="2683">IFERROR(AVERAGE(F1767:H1767),"")</f>
        <v>1.1739999999999999</v>
      </c>
      <c r="O1767" s="440">
        <f t="shared" ref="O1767:O1770" si="2684">IFERROR(AVERAGE(I1767:J1767),"")</f>
        <v>1.014</v>
      </c>
      <c r="P1767" s="440">
        <f t="shared" ref="P1767:P1770" si="2685">IFERROR(AVERAGE(K1767:L1767),"")</f>
        <v>1.141</v>
      </c>
      <c r="Q1767" s="442">
        <f t="shared" ref="Q1767:Q1768" si="2686">AVERAGE(M1767:P1767)</f>
        <v>1.1975</v>
      </c>
      <c r="R1767" s="442"/>
      <c r="S1767" s="443">
        <f>IF(Q1767&gt;=1,1,0)</f>
        <v>1</v>
      </c>
      <c r="T1767" s="443">
        <f t="shared" si="2681"/>
        <v>6</v>
      </c>
      <c r="U1767" s="514" t="s">
        <v>62</v>
      </c>
      <c r="V1767" s="515">
        <v>2022</v>
      </c>
      <c r="W1767" s="516"/>
      <c r="X1767" s="516"/>
      <c r="Y1767" s="516"/>
      <c r="AS1767" s="287" t="s">
        <v>16</v>
      </c>
      <c r="AT1767" s="287" t="s">
        <v>58</v>
      </c>
      <c r="AU1767" s="287" t="s">
        <v>141</v>
      </c>
      <c r="AV1767" s="287" t="s">
        <v>142</v>
      </c>
      <c r="AW1767" s="287" t="s">
        <v>143</v>
      </c>
      <c r="AX1767" s="287" t="s">
        <v>144</v>
      </c>
      <c r="AZ1767" s="287" t="s">
        <v>145</v>
      </c>
    </row>
    <row r="1768" spans="1:54" ht="17.45" customHeight="1" x14ac:dyDescent="0.25">
      <c r="A1768" s="257">
        <f t="shared" si="2551"/>
        <v>10</v>
      </c>
      <c r="B1768" s="257">
        <f t="shared" si="2552"/>
        <v>2022</v>
      </c>
      <c r="C1768" s="435">
        <f t="shared" si="2600"/>
        <v>44864</v>
      </c>
      <c r="D1768" s="434">
        <v>1.2370000000000001</v>
      </c>
      <c r="E1768" s="436"/>
      <c r="F1768" s="437">
        <v>1.1040000000000001</v>
      </c>
      <c r="G1768" s="438"/>
      <c r="H1768" s="439"/>
      <c r="I1768" s="434">
        <v>0.94140000000000001</v>
      </c>
      <c r="J1768" s="436"/>
      <c r="K1768" s="437">
        <v>1.018</v>
      </c>
      <c r="L1768" s="436"/>
      <c r="M1768" s="440">
        <f t="shared" si="2682"/>
        <v>1.2370000000000001</v>
      </c>
      <c r="N1768" s="440">
        <f t="shared" si="2683"/>
        <v>1.1040000000000001</v>
      </c>
      <c r="O1768" s="440">
        <f t="shared" si="2684"/>
        <v>0.94140000000000001</v>
      </c>
      <c r="P1768" s="440">
        <f t="shared" si="2685"/>
        <v>1.018</v>
      </c>
      <c r="Q1768" s="442">
        <f t="shared" si="2686"/>
        <v>1.0750999999999999</v>
      </c>
      <c r="R1768" s="442"/>
      <c r="S1768" s="443">
        <f>IF(Q1768&gt;=1,1,0)</f>
        <v>1</v>
      </c>
      <c r="T1768" s="443">
        <f t="shared" si="2681"/>
        <v>7</v>
      </c>
      <c r="U1768" s="517" t="s">
        <v>35</v>
      </c>
      <c r="V1768" s="517" t="s">
        <v>1</v>
      </c>
      <c r="W1768" s="517" t="s">
        <v>2</v>
      </c>
      <c r="X1768" s="517" t="s">
        <v>9</v>
      </c>
      <c r="Y1768" s="517" t="s">
        <v>12</v>
      </c>
      <c r="AS1768" s="5">
        <v>2018</v>
      </c>
      <c r="AT1768" s="296">
        <f>AVERAGE($D$5:$E$369)</f>
        <v>1.1832698630136991</v>
      </c>
      <c r="AU1768" s="318">
        <f>COUNT($D$5:$E$369)</f>
        <v>365</v>
      </c>
      <c r="AV1768" s="318">
        <f>COUNTIF($D$5:$E$369,"&lt;1")</f>
        <v>155</v>
      </c>
      <c r="AW1768" s="318">
        <f>COUNTIFS($D$5:$E$369,"&gt;=1",$D$5:$E$369,"&lt;2")</f>
        <v>195</v>
      </c>
      <c r="AX1768" s="318">
        <f>COUNTIF($D$5:$E$369,"&gt;=2")</f>
        <v>15</v>
      </c>
      <c r="AZ1768" s="318">
        <f>COUNTIF($D$5:$E$369,"&gt;=3")</f>
        <v>5</v>
      </c>
      <c r="BA1768" s="318">
        <f>AV1768+AW1768+AX1768</f>
        <v>365</v>
      </c>
    </row>
    <row r="1769" spans="1:54" ht="17.45" customHeight="1" thickBot="1" x14ac:dyDescent="0.3">
      <c r="A1769" s="257">
        <f t="shared" si="2551"/>
        <v>10</v>
      </c>
      <c r="B1769" s="257">
        <f t="shared" si="2552"/>
        <v>2022</v>
      </c>
      <c r="C1769" s="116">
        <f t="shared" si="2600"/>
        <v>44865</v>
      </c>
      <c r="D1769" s="144"/>
      <c r="E1769" s="403">
        <v>2.6749999999999998</v>
      </c>
      <c r="F1769" s="146"/>
      <c r="G1769" s="147">
        <v>1.3919999999999999</v>
      </c>
      <c r="H1769" s="148"/>
      <c r="I1769" s="144"/>
      <c r="J1769" s="145">
        <v>1.2809999999999999</v>
      </c>
      <c r="K1769" s="146"/>
      <c r="L1769" s="145">
        <v>1.4790000000000001</v>
      </c>
      <c r="M1769" s="423">
        <f t="shared" si="2682"/>
        <v>2.6749999999999998</v>
      </c>
      <c r="N1769" s="293">
        <f t="shared" si="2683"/>
        <v>1.3919999999999999</v>
      </c>
      <c r="O1769" s="293">
        <f t="shared" si="2684"/>
        <v>1.2809999999999999</v>
      </c>
      <c r="P1769" s="293">
        <f t="shared" si="2685"/>
        <v>1.4790000000000001</v>
      </c>
      <c r="R1769" s="265">
        <f t="shared" ref="R1769:R1770" si="2687">AVERAGE(M1769:P1769)</f>
        <v>1.70675</v>
      </c>
      <c r="S1769" s="266">
        <f t="shared" ref="S1769:S1770" si="2688">IF(R1769&gt;=1,1,0)</f>
        <v>1</v>
      </c>
      <c r="T1769" s="266">
        <f t="shared" ref="T1769:T1770" si="2689">IF(S1769=0,0,S1769+T1768)</f>
        <v>8</v>
      </c>
      <c r="U1769" s="518" t="s">
        <v>58</v>
      </c>
      <c r="V1769" s="519">
        <f>AVERAGE(D1739:E1769)</f>
        <v>1.8992032258064513</v>
      </c>
      <c r="W1769" s="519">
        <f>AVERAGE(F1739:H1769)</f>
        <v>1.1378638888888888</v>
      </c>
      <c r="X1769" s="519">
        <f>AVERAGE(I1739:J1769)</f>
        <v>0.92268387096774196</v>
      </c>
      <c r="Y1769" s="519">
        <f>AVERAGE(K1739:L1769)</f>
        <v>1.0690806451612904</v>
      </c>
      <c r="AS1769" s="5">
        <v>2019</v>
      </c>
      <c r="AT1769" s="296">
        <f>AVERAGE($D$370:$E$734)</f>
        <v>0.93021538461538511</v>
      </c>
      <c r="AU1769" s="318">
        <f>COUNT($D$370:$E$734)</f>
        <v>364</v>
      </c>
      <c r="AV1769" s="318">
        <f>COUNTIF($D$370:$E$734,"&lt;1")</f>
        <v>211</v>
      </c>
      <c r="AW1769" s="318">
        <f>COUNTIFS($D$370:$E$734,"&gt;=1",$D$370:$E$734,"&lt;2")</f>
        <v>150</v>
      </c>
      <c r="AX1769" s="318">
        <f>COUNTIF($D$370:$E$734,"&gt;=2")</f>
        <v>3</v>
      </c>
      <c r="AZ1769" s="318">
        <f>COUNTIF($D$370:$E$734,"&gt;=3")</f>
        <v>1</v>
      </c>
      <c r="BA1769" s="318">
        <f>AV1769+AW1769+AX1769</f>
        <v>364</v>
      </c>
    </row>
    <row r="1770" spans="1:54" ht="17.45" customHeight="1" x14ac:dyDescent="0.25">
      <c r="A1770" s="257">
        <f t="shared" si="2551"/>
        <v>11</v>
      </c>
      <c r="B1770" s="257">
        <f t="shared" si="2552"/>
        <v>2022</v>
      </c>
      <c r="C1770" s="115">
        <f t="shared" si="2600"/>
        <v>44866</v>
      </c>
      <c r="D1770" s="370">
        <v>3.3759999999999999</v>
      </c>
      <c r="E1770" s="253"/>
      <c r="F1770" s="255"/>
      <c r="G1770" s="254"/>
      <c r="H1770" s="114">
        <v>1.53</v>
      </c>
      <c r="I1770" s="252">
        <v>1.3979999999999999</v>
      </c>
      <c r="J1770" s="253"/>
      <c r="K1770" s="255">
        <v>1.472</v>
      </c>
      <c r="L1770" s="253"/>
      <c r="M1770" s="423">
        <f t="shared" si="2682"/>
        <v>3.3759999999999999</v>
      </c>
      <c r="N1770" s="293">
        <f t="shared" si="2683"/>
        <v>1.53</v>
      </c>
      <c r="O1770" s="293">
        <f t="shared" si="2684"/>
        <v>1.3979999999999999</v>
      </c>
      <c r="P1770" s="293">
        <f t="shared" si="2685"/>
        <v>1.472</v>
      </c>
      <c r="R1770" s="265">
        <f t="shared" si="2687"/>
        <v>1.944</v>
      </c>
      <c r="S1770" s="266">
        <f t="shared" si="2688"/>
        <v>1</v>
      </c>
      <c r="T1770" s="266">
        <f t="shared" si="2689"/>
        <v>9</v>
      </c>
      <c r="U1770" s="518" t="s">
        <v>59</v>
      </c>
      <c r="V1770" s="519">
        <f>MAX(D1739:E1769)</f>
        <v>4.3760000000000003</v>
      </c>
      <c r="W1770" s="519">
        <f>MAX(F1739:H1769)</f>
        <v>1.913</v>
      </c>
      <c r="X1770" s="519">
        <f>MAX(I1739:J1769)</f>
        <v>2.0270000000000001</v>
      </c>
      <c r="Y1770" s="519">
        <f>MAX(K1739:L1769)</f>
        <v>1.869</v>
      </c>
      <c r="AS1770" s="5">
        <v>2020</v>
      </c>
      <c r="AT1770" s="296">
        <f>AVERAGE($D$735:$E$1100)</f>
        <v>1.0120961748633881</v>
      </c>
      <c r="AU1770" s="318">
        <f>COUNT($D$735:$E$1100)</f>
        <v>366</v>
      </c>
      <c r="AV1770" s="318">
        <f>COUNTIF($D$735:$E$1100,"&lt;1")</f>
        <v>207</v>
      </c>
      <c r="AW1770" s="318">
        <f>COUNTIFS($D$735:$E$1100,"&gt;=1",$D$735:$E$1100,"&lt;2")</f>
        <v>145</v>
      </c>
      <c r="AX1770" s="318">
        <f>COUNTIF($D$735:$E$1100,"&gt;=2")</f>
        <v>14</v>
      </c>
      <c r="AZ1770" s="318">
        <f>COUNTIF($D$735:$E$1100,"&gt;=3")</f>
        <v>2</v>
      </c>
      <c r="BA1770" s="318">
        <f>AV1770+AW1770+AX1770</f>
        <v>366</v>
      </c>
    </row>
    <row r="1771" spans="1:54" ht="17.45" customHeight="1" thickBot="1" x14ac:dyDescent="0.3">
      <c r="A1771" s="257">
        <f t="shared" si="2551"/>
        <v>11</v>
      </c>
      <c r="B1771" s="257">
        <f t="shared" si="2552"/>
        <v>2022</v>
      </c>
      <c r="C1771" s="8">
        <f t="shared" si="2600"/>
        <v>44867</v>
      </c>
      <c r="D1771" s="260"/>
      <c r="E1771" s="134">
        <v>2.3650000000000002</v>
      </c>
      <c r="F1771" s="263"/>
      <c r="G1771" s="262">
        <v>0.56230000000000002</v>
      </c>
      <c r="H1771" s="285"/>
      <c r="I1771" s="260"/>
      <c r="J1771" s="261">
        <v>0.4602</v>
      </c>
      <c r="K1771" s="263"/>
      <c r="L1771" s="261">
        <v>0.78569999999999995</v>
      </c>
      <c r="M1771" s="423">
        <f t="shared" ref="M1771:M1774" si="2690">IFERROR(AVERAGE(D1771:E1771),"")</f>
        <v>2.3650000000000002</v>
      </c>
      <c r="N1771" s="293">
        <f t="shared" ref="N1771:N1774" si="2691">IFERROR(AVERAGE(F1771:H1771),"")</f>
        <v>0.56230000000000002</v>
      </c>
      <c r="O1771" s="293">
        <f t="shared" ref="O1771:O1774" si="2692">IFERROR(AVERAGE(I1771:J1771),"")</f>
        <v>0.4602</v>
      </c>
      <c r="P1771" s="293">
        <f t="shared" ref="P1771:P1774" si="2693">IFERROR(AVERAGE(K1771:L1771),"")</f>
        <v>0.78569999999999995</v>
      </c>
      <c r="R1771" s="265">
        <f t="shared" ref="R1771:R1773" si="2694">AVERAGE(M1771:P1771)</f>
        <v>1.0433000000000001</v>
      </c>
      <c r="S1771" s="266">
        <f t="shared" ref="S1771:S1773" si="2695">IF(R1771&gt;=1,1,0)</f>
        <v>1</v>
      </c>
      <c r="T1771" s="266">
        <f t="shared" ref="T1771:T1775" si="2696">IF(S1771=0,0,S1771+T1770)</f>
        <v>10</v>
      </c>
      <c r="U1771" s="520" t="s">
        <v>126</v>
      </c>
      <c r="V1771" s="521">
        <f>COUNTIF(D1739:E1769,"&gt;=2.5")</f>
        <v>7</v>
      </c>
      <c r="W1771" s="521">
        <f>COUNTIF(F1739:H1769,"&gt;=2.5")</f>
        <v>0</v>
      </c>
      <c r="X1771" s="521">
        <f>COUNTIF(I1739:J1769,"&gt;=2.5")</f>
        <v>0</v>
      </c>
      <c r="Y1771" s="521">
        <f>COUNTIF(K1739:L1769,"&gt;=2.5")</f>
        <v>0</v>
      </c>
      <c r="AS1771" s="5">
        <v>2021</v>
      </c>
      <c r="AT1771" s="296">
        <f>AVERAGE($D$1101:$E$1465)</f>
        <v>1.1919569863013706</v>
      </c>
      <c r="AU1771" s="318">
        <f>COUNT($D$1101:$E$1465)</f>
        <v>365</v>
      </c>
      <c r="AV1771" s="318">
        <f>COUNTIF($D$1101:$E$1465,"&lt;1")</f>
        <v>191</v>
      </c>
      <c r="AW1771" s="318">
        <f>COUNTIFS($D$1101:$E$1465,"&gt;=1",$D$1101:$E$1465,"&lt;2")</f>
        <v>146</v>
      </c>
      <c r="AX1771" s="318">
        <f>COUNTIF($D$1101:$E$1465,"&gt;=2")</f>
        <v>28</v>
      </c>
      <c r="AZ1771" s="318">
        <f>COUNTIF($D$1101:$E$1465,"&gt;=3")</f>
        <v>17</v>
      </c>
      <c r="BA1771" s="318">
        <f>AV1771+AW1771+AX1771</f>
        <v>365</v>
      </c>
    </row>
    <row r="1772" spans="1:54" ht="17.45" customHeight="1" thickBot="1" x14ac:dyDescent="0.3">
      <c r="A1772" s="257">
        <f t="shared" si="2551"/>
        <v>11</v>
      </c>
      <c r="B1772" s="257">
        <f t="shared" si="2552"/>
        <v>2022</v>
      </c>
      <c r="C1772" s="48">
        <f t="shared" si="2600"/>
        <v>44868</v>
      </c>
      <c r="D1772" s="275">
        <v>1.6040000000000001</v>
      </c>
      <c r="E1772" s="276"/>
      <c r="F1772" s="278">
        <v>0.81489999999999996</v>
      </c>
      <c r="G1772" s="277"/>
      <c r="H1772" s="286">
        <v>0.80879999999999996</v>
      </c>
      <c r="I1772" s="275">
        <v>0.50790000000000002</v>
      </c>
      <c r="J1772" s="276"/>
      <c r="K1772" s="278">
        <v>0.62270000000000003</v>
      </c>
      <c r="L1772" s="276"/>
      <c r="M1772" s="293">
        <f t="shared" si="2690"/>
        <v>1.6040000000000001</v>
      </c>
      <c r="N1772" s="293">
        <f t="shared" si="2691"/>
        <v>0.81184999999999996</v>
      </c>
      <c r="O1772" s="293">
        <f t="shared" si="2692"/>
        <v>0.50790000000000002</v>
      </c>
      <c r="P1772" s="293">
        <f t="shared" si="2693"/>
        <v>0.62270000000000003</v>
      </c>
      <c r="R1772" s="265">
        <f t="shared" si="2694"/>
        <v>0.88661250000000003</v>
      </c>
      <c r="S1772" s="266">
        <f t="shared" si="2695"/>
        <v>0</v>
      </c>
      <c r="T1772" s="266">
        <f t="shared" si="2696"/>
        <v>0</v>
      </c>
      <c r="Y1772" s="522">
        <f>AVERAGE(V1769:Y1769)</f>
        <v>1.2572079077060931</v>
      </c>
      <c r="AS1772" s="5">
        <v>2022</v>
      </c>
      <c r="AT1772" s="296">
        <f>AVERAGE($D$1466:$E$1830)</f>
        <v>1.7011151098901101</v>
      </c>
      <c r="AU1772" s="318">
        <f>COUNT($D$1466:$E$1830)</f>
        <v>364</v>
      </c>
      <c r="AV1772" s="318">
        <f>COUNTIF($D$1466:$E$1830,"&lt;1")</f>
        <v>97</v>
      </c>
      <c r="AW1772" s="318">
        <f>COUNTIFS($D$1466:$E$1830,"&gt;=1",$D$1466:$E$1830,"&lt;2")</f>
        <v>167</v>
      </c>
      <c r="AX1772" s="318">
        <f>COUNTIF($D$1466:$E$1830,"&gt;=2")</f>
        <v>100</v>
      </c>
      <c r="AZ1772" s="318">
        <f>COUNTIF($D$1466:$E$1830,"&gt;=3")</f>
        <v>39</v>
      </c>
      <c r="BA1772" s="318">
        <f>AV1772+AW1772+AX1772</f>
        <v>364</v>
      </c>
    </row>
    <row r="1773" spans="1:54" ht="17.45" customHeight="1" x14ac:dyDescent="0.25">
      <c r="A1773" s="257">
        <f t="shared" si="2551"/>
        <v>11</v>
      </c>
      <c r="B1773" s="257">
        <f t="shared" si="2552"/>
        <v>2022</v>
      </c>
      <c r="C1773" s="8">
        <f t="shared" si="2600"/>
        <v>44869</v>
      </c>
      <c r="D1773" s="260"/>
      <c r="E1773" s="134">
        <v>2.8519999999999999</v>
      </c>
      <c r="F1773" s="263"/>
      <c r="G1773" s="262">
        <v>1.375</v>
      </c>
      <c r="H1773" s="285"/>
      <c r="I1773" s="260"/>
      <c r="J1773" s="261">
        <v>0.92589999999999995</v>
      </c>
      <c r="K1773" s="263"/>
      <c r="L1773" s="261">
        <v>1.232</v>
      </c>
      <c r="M1773" s="423">
        <f t="shared" si="2690"/>
        <v>2.8519999999999999</v>
      </c>
      <c r="N1773" s="293">
        <f t="shared" si="2691"/>
        <v>1.375</v>
      </c>
      <c r="O1773" s="293">
        <f t="shared" si="2692"/>
        <v>0.92589999999999995</v>
      </c>
      <c r="P1773" s="293">
        <f t="shared" si="2693"/>
        <v>1.232</v>
      </c>
      <c r="R1773" s="265">
        <f t="shared" si="2694"/>
        <v>1.5962250000000002</v>
      </c>
      <c r="S1773" s="266">
        <f t="shared" si="2695"/>
        <v>1</v>
      </c>
      <c r="T1773" s="266">
        <f t="shared" si="2696"/>
        <v>1</v>
      </c>
    </row>
    <row r="1774" spans="1:54" ht="17.45" customHeight="1" x14ac:dyDescent="0.25">
      <c r="A1774" s="257">
        <f t="shared" si="2551"/>
        <v>11</v>
      </c>
      <c r="B1774" s="257">
        <f t="shared" si="2552"/>
        <v>2022</v>
      </c>
      <c r="C1774" s="435">
        <f t="shared" si="2600"/>
        <v>44870</v>
      </c>
      <c r="D1774" s="497">
        <v>2.8740000000000001</v>
      </c>
      <c r="E1774" s="436"/>
      <c r="F1774" s="437">
        <v>0.98240000000000005</v>
      </c>
      <c r="G1774" s="438"/>
      <c r="H1774" s="439"/>
      <c r="I1774" s="434">
        <v>0.73729999999999996</v>
      </c>
      <c r="J1774" s="436"/>
      <c r="K1774" s="437">
        <v>1.0029999999999999</v>
      </c>
      <c r="L1774" s="436"/>
      <c r="M1774" s="493">
        <f t="shared" si="2690"/>
        <v>2.8740000000000001</v>
      </c>
      <c r="N1774" s="440">
        <f t="shared" si="2691"/>
        <v>0.98240000000000005</v>
      </c>
      <c r="O1774" s="440">
        <f t="shared" si="2692"/>
        <v>0.73729999999999996</v>
      </c>
      <c r="P1774" s="440">
        <f t="shared" si="2693"/>
        <v>1.0029999999999999</v>
      </c>
      <c r="Q1774" s="442">
        <f t="shared" ref="Q1774:Q1775" si="2697">AVERAGE(M1774:P1774)</f>
        <v>1.3991750000000001</v>
      </c>
      <c r="R1774" s="442"/>
      <c r="S1774" s="443">
        <f>IF(Q1774&gt;=1,1,0)</f>
        <v>1</v>
      </c>
      <c r="T1774" s="443">
        <f t="shared" si="2696"/>
        <v>2</v>
      </c>
      <c r="AZ1774" s="427" t="s">
        <v>144</v>
      </c>
    </row>
    <row r="1775" spans="1:54" ht="17.45" customHeight="1" x14ac:dyDescent="0.25">
      <c r="A1775" s="257">
        <f t="shared" si="2551"/>
        <v>11</v>
      </c>
      <c r="B1775" s="257">
        <f t="shared" si="2552"/>
        <v>2022</v>
      </c>
      <c r="C1775" s="435">
        <f t="shared" si="2600"/>
        <v>44871</v>
      </c>
      <c r="D1775" s="434"/>
      <c r="E1775" s="436">
        <v>0.94969999999999999</v>
      </c>
      <c r="F1775" s="437"/>
      <c r="G1775" s="438">
        <v>0.94179999999999997</v>
      </c>
      <c r="H1775" s="439"/>
      <c r="I1775" s="434"/>
      <c r="J1775" s="436">
        <v>0.54579999999999995</v>
      </c>
      <c r="K1775" s="437"/>
      <c r="L1775" s="436">
        <v>0.80520000000000003</v>
      </c>
      <c r="M1775" s="440">
        <f t="shared" ref="M1775:M1776" si="2698">IFERROR(AVERAGE(D1775:E1775),"")</f>
        <v>0.94969999999999999</v>
      </c>
      <c r="N1775" s="440">
        <f t="shared" ref="N1775:N1776" si="2699">IFERROR(AVERAGE(F1775:H1775),"")</f>
        <v>0.94179999999999997</v>
      </c>
      <c r="O1775" s="440">
        <f t="shared" ref="O1775:O1776" si="2700">IFERROR(AVERAGE(I1775:J1775),"")</f>
        <v>0.54579999999999995</v>
      </c>
      <c r="P1775" s="440">
        <f t="shared" ref="P1775:P1776" si="2701">IFERROR(AVERAGE(K1775:L1775),"")</f>
        <v>0.80520000000000003</v>
      </c>
      <c r="Q1775" s="442">
        <f t="shared" si="2697"/>
        <v>0.81062500000000004</v>
      </c>
      <c r="R1775" s="442"/>
      <c r="S1775" s="443">
        <f>IF(Q1775&gt;=1,1,0)</f>
        <v>0</v>
      </c>
      <c r="T1775" s="443">
        <f t="shared" si="2696"/>
        <v>0</v>
      </c>
      <c r="AS1775" s="287" t="s">
        <v>16</v>
      </c>
      <c r="AT1775" s="427" t="s">
        <v>147</v>
      </c>
      <c r="AU1775" s="427" t="s">
        <v>148</v>
      </c>
      <c r="AV1775" s="427" t="s">
        <v>149</v>
      </c>
      <c r="AZ1775" s="427" t="s">
        <v>147</v>
      </c>
      <c r="BA1775" s="427" t="s">
        <v>148</v>
      </c>
      <c r="BB1775" s="427" t="s">
        <v>149</v>
      </c>
    </row>
    <row r="1776" spans="1:54" ht="17.45" customHeight="1" x14ac:dyDescent="0.25">
      <c r="A1776" s="257">
        <f t="shared" si="2551"/>
        <v>11</v>
      </c>
      <c r="B1776" s="257">
        <f t="shared" si="2552"/>
        <v>2022</v>
      </c>
      <c r="C1776" s="8">
        <f t="shared" si="2600"/>
        <v>44872</v>
      </c>
      <c r="D1776" s="260">
        <v>0.51370000000000005</v>
      </c>
      <c r="E1776" s="261"/>
      <c r="F1776" s="263"/>
      <c r="G1776" s="262"/>
      <c r="H1776" s="285">
        <v>0.57569999999999999</v>
      </c>
      <c r="I1776" s="260">
        <v>0.33679999999999999</v>
      </c>
      <c r="J1776" s="261"/>
      <c r="K1776" s="263">
        <v>0.63690000000000002</v>
      </c>
      <c r="L1776" s="261"/>
      <c r="M1776" s="293">
        <f t="shared" si="2698"/>
        <v>0.51370000000000005</v>
      </c>
      <c r="N1776" s="293">
        <f t="shared" si="2699"/>
        <v>0.57569999999999999</v>
      </c>
      <c r="O1776" s="293">
        <f t="shared" si="2700"/>
        <v>0.33679999999999999</v>
      </c>
      <c r="P1776" s="293">
        <f t="shared" si="2701"/>
        <v>0.63690000000000002</v>
      </c>
      <c r="R1776" s="265">
        <f t="shared" ref="R1776" si="2702">AVERAGE(M1776:P1776)</f>
        <v>0.51577499999999998</v>
      </c>
      <c r="S1776" s="266">
        <f t="shared" ref="S1776" si="2703">IF(R1776&gt;=1,1,0)</f>
        <v>0</v>
      </c>
      <c r="T1776" s="266">
        <f t="shared" ref="T1776" si="2704">IF(S1776=0,0,S1776+T1775)</f>
        <v>0</v>
      </c>
      <c r="AS1776" s="5">
        <v>2018</v>
      </c>
      <c r="AT1776" s="296">
        <f>AVERAGE($F$5:$H$369)</f>
        <v>1.1304396713615015</v>
      </c>
      <c r="AU1776" s="296">
        <f>AVERAGE($I$5:$J$369)</f>
        <v>0.94503945205479445</v>
      </c>
      <c r="AV1776" s="296">
        <f>AVERAGE($K$5:$L$369)</f>
        <v>1.0898871232876715</v>
      </c>
      <c r="AZ1776" s="318">
        <f>COUNTIF($F$5:$H$369,"&gt;=2")</f>
        <v>14</v>
      </c>
      <c r="BA1776" s="318">
        <f>COUNTIF($I$5:$J$369,"&gt;=2")</f>
        <v>5</v>
      </c>
      <c r="BB1776" s="318">
        <f>COUNTIF($K$5:$L$369,"&gt;=2")</f>
        <v>6</v>
      </c>
    </row>
    <row r="1777" spans="1:57" ht="17.45" customHeight="1" x14ac:dyDescent="0.25">
      <c r="A1777" s="257">
        <f t="shared" si="2551"/>
        <v>11</v>
      </c>
      <c r="B1777" s="257">
        <f t="shared" si="2552"/>
        <v>2022</v>
      </c>
      <c r="C1777" s="8">
        <f t="shared" si="2600"/>
        <v>44873</v>
      </c>
      <c r="D1777" s="260"/>
      <c r="E1777" s="261">
        <v>0.53910000000000002</v>
      </c>
      <c r="F1777" s="263"/>
      <c r="G1777" s="262">
        <v>0.50070000000000003</v>
      </c>
      <c r="H1777" s="285"/>
      <c r="I1777" s="260"/>
      <c r="J1777" s="261">
        <v>0.23</v>
      </c>
      <c r="K1777" s="263"/>
      <c r="L1777" s="261">
        <v>0.48880000000000001</v>
      </c>
      <c r="M1777" s="293">
        <f t="shared" ref="M1777" si="2705">IFERROR(AVERAGE(D1777:E1777),"")</f>
        <v>0.53910000000000002</v>
      </c>
      <c r="N1777" s="293">
        <f t="shared" ref="N1777" si="2706">IFERROR(AVERAGE(F1777:H1777),"")</f>
        <v>0.50070000000000003</v>
      </c>
      <c r="O1777" s="293">
        <f t="shared" ref="O1777" si="2707">IFERROR(AVERAGE(I1777:J1777),"")</f>
        <v>0.23</v>
      </c>
      <c r="P1777" s="293">
        <f t="shared" ref="P1777" si="2708">IFERROR(AVERAGE(K1777:L1777),"")</f>
        <v>0.48880000000000001</v>
      </c>
      <c r="R1777" s="265">
        <f t="shared" ref="R1777" si="2709">AVERAGE(M1777:P1777)</f>
        <v>0.43964999999999999</v>
      </c>
      <c r="S1777" s="266">
        <f t="shared" ref="S1777" si="2710">IF(R1777&gt;=1,1,0)</f>
        <v>0</v>
      </c>
      <c r="T1777" s="266">
        <f t="shared" ref="T1777" si="2711">IF(S1777=0,0,S1777+T1776)</f>
        <v>0</v>
      </c>
      <c r="AS1777" s="5">
        <v>2019</v>
      </c>
      <c r="AT1777" s="296">
        <f>AVERAGE($F$370:$H$734)</f>
        <v>0.97254859154929563</v>
      </c>
      <c r="AU1777" s="296">
        <f>AVERAGE($I$370:$J$734)</f>
        <v>0.90220356164383486</v>
      </c>
      <c r="AV1777" s="296">
        <f>AVERAGE($K$370:$L$734)</f>
        <v>0.90402931506849327</v>
      </c>
      <c r="AZ1777" s="318">
        <f>COUNTIF($F$370:$H$734,"&gt;=2")</f>
        <v>4</v>
      </c>
      <c r="BA1777" s="318">
        <f>COUNTIF($I$370:$J$734,"&gt;=2")</f>
        <v>1</v>
      </c>
      <c r="BB1777" s="318">
        <f>COUNTIF($K$370:$L$734,"&gt;=2")</f>
        <v>0</v>
      </c>
    </row>
    <row r="1778" spans="1:57" ht="17.45" customHeight="1" x14ac:dyDescent="0.25">
      <c r="A1778" s="257">
        <f t="shared" si="2551"/>
        <v>11</v>
      </c>
      <c r="B1778" s="257">
        <f t="shared" si="2552"/>
        <v>2022</v>
      </c>
      <c r="C1778" s="48">
        <f t="shared" si="2600"/>
        <v>44874</v>
      </c>
      <c r="D1778" s="279">
        <v>0.75519999999999998</v>
      </c>
      <c r="E1778" s="280"/>
      <c r="F1778" s="282">
        <v>0.80330000000000001</v>
      </c>
      <c r="G1778" s="281"/>
      <c r="H1778" s="142">
        <v>0.59630000000000005</v>
      </c>
      <c r="I1778" s="279">
        <v>0.45519999999999999</v>
      </c>
      <c r="J1778" s="280"/>
      <c r="K1778" s="282">
        <v>0.83730000000000004</v>
      </c>
      <c r="L1778" s="280"/>
      <c r="M1778" s="293">
        <f t="shared" ref="M1778:M1782" si="2712">IFERROR(AVERAGE(D1778:E1778),"")</f>
        <v>0.75519999999999998</v>
      </c>
      <c r="N1778" s="293">
        <f t="shared" ref="N1778:N1782" si="2713">IFERROR(AVERAGE(F1778:H1778),"")</f>
        <v>0.69979999999999998</v>
      </c>
      <c r="O1778" s="293">
        <f t="shared" ref="O1778:O1782" si="2714">IFERROR(AVERAGE(I1778:J1778),"")</f>
        <v>0.45519999999999999</v>
      </c>
      <c r="P1778" s="293">
        <f t="shared" ref="P1778:P1782" si="2715">IFERROR(AVERAGE(K1778:L1778),"")</f>
        <v>0.83730000000000004</v>
      </c>
      <c r="R1778" s="265">
        <f t="shared" ref="R1778:R1780" si="2716">AVERAGE(M1778:P1778)</f>
        <v>0.68687500000000001</v>
      </c>
      <c r="S1778" s="266">
        <f t="shared" ref="S1778:S1780" si="2717">IF(R1778&gt;=1,1,0)</f>
        <v>0</v>
      </c>
      <c r="T1778" s="266">
        <f t="shared" ref="T1778:T1782" si="2718">IF(S1778=0,0,S1778+T1777)</f>
        <v>0</v>
      </c>
      <c r="AS1778" s="5">
        <v>2020</v>
      </c>
      <c r="AT1778" s="296">
        <f>AVERAGE($F$735:$H$1100)</f>
        <v>1.0169525700934574</v>
      </c>
      <c r="AU1778" s="296">
        <f>AVERAGE($I$735:$J$1100)</f>
        <v>0.96612076502732214</v>
      </c>
      <c r="AV1778" s="296">
        <f>AVERAGE($K$735:$L$1100)</f>
        <v>1.0280473972602744</v>
      </c>
      <c r="AZ1778" s="318">
        <f>COUNTIF($F$735:$H$1100,"&gt;=2")</f>
        <v>17</v>
      </c>
      <c r="BA1778" s="318">
        <f>COUNTIF($I$735:$J$1100,"&gt;=2")</f>
        <v>18</v>
      </c>
      <c r="BB1778" s="318">
        <f>COUNTIF($K$735:$L$1100,"&gt;=2")</f>
        <v>21</v>
      </c>
    </row>
    <row r="1779" spans="1:57" ht="17.45" customHeight="1" x14ac:dyDescent="0.25">
      <c r="A1779" s="257">
        <f t="shared" si="2551"/>
        <v>11</v>
      </c>
      <c r="B1779" s="257">
        <f t="shared" si="2552"/>
        <v>2022</v>
      </c>
      <c r="C1779" s="8">
        <f t="shared" si="2600"/>
        <v>44875</v>
      </c>
      <c r="D1779" s="252"/>
      <c r="E1779" s="253">
        <v>1.7450000000000001</v>
      </c>
      <c r="F1779" s="255"/>
      <c r="G1779" s="254">
        <v>1.6639999999999999</v>
      </c>
      <c r="H1779" s="114"/>
      <c r="I1779" s="252"/>
      <c r="J1779" s="253">
        <v>0.8911</v>
      </c>
      <c r="K1779" s="255"/>
      <c r="L1779" s="253">
        <v>1.206</v>
      </c>
      <c r="M1779" s="293">
        <f t="shared" si="2712"/>
        <v>1.7450000000000001</v>
      </c>
      <c r="N1779" s="293">
        <f t="shared" si="2713"/>
        <v>1.6639999999999999</v>
      </c>
      <c r="O1779" s="293">
        <f t="shared" si="2714"/>
        <v>0.8911</v>
      </c>
      <c r="P1779" s="293">
        <f t="shared" si="2715"/>
        <v>1.206</v>
      </c>
      <c r="R1779" s="265">
        <f t="shared" si="2716"/>
        <v>1.376525</v>
      </c>
      <c r="S1779" s="266">
        <f t="shared" si="2717"/>
        <v>1</v>
      </c>
      <c r="T1779" s="266">
        <f t="shared" si="2718"/>
        <v>1</v>
      </c>
      <c r="AS1779" s="5">
        <v>2021</v>
      </c>
      <c r="AT1779" s="296">
        <f>AVERAGE($F$1101:$H$1465)</f>
        <v>0.97544021176470619</v>
      </c>
      <c r="AU1779" s="296">
        <f>AVERAGE($I$1101:$J$1465)</f>
        <v>0.87045528767123326</v>
      </c>
      <c r="AV1779" s="296">
        <f>AVERAGE($K$1101:$L$1465)</f>
        <v>1.045444767123288</v>
      </c>
      <c r="AZ1779" s="318">
        <f>COUNTIF($F$1101:$H$1465,"&gt;=2")</f>
        <v>14</v>
      </c>
      <c r="BA1779" s="318">
        <f>COUNTIF($I$1101:$J$1465,"&gt;=2")</f>
        <v>4</v>
      </c>
      <c r="BB1779" s="318">
        <f>COUNTIF($K$1101:$L$1465,"&gt;=2")</f>
        <v>13</v>
      </c>
    </row>
    <row r="1780" spans="1:57" ht="17.45" customHeight="1" x14ac:dyDescent="0.25">
      <c r="A1780" s="257">
        <f t="shared" si="2551"/>
        <v>11</v>
      </c>
      <c r="B1780" s="257">
        <f t="shared" si="2552"/>
        <v>2022</v>
      </c>
      <c r="C1780" s="8">
        <f t="shared" si="2600"/>
        <v>44876</v>
      </c>
      <c r="D1780" s="260">
        <v>1.3</v>
      </c>
      <c r="E1780" s="261"/>
      <c r="F1780" s="263">
        <v>0.92830000000000001</v>
      </c>
      <c r="G1780" s="262"/>
      <c r="H1780" s="285"/>
      <c r="I1780" s="260">
        <v>0.83299999999999996</v>
      </c>
      <c r="J1780" s="261"/>
      <c r="K1780" s="263">
        <v>0.86119999999999997</v>
      </c>
      <c r="L1780" s="261"/>
      <c r="M1780" s="293">
        <f t="shared" si="2712"/>
        <v>1.3</v>
      </c>
      <c r="N1780" s="293">
        <f t="shared" si="2713"/>
        <v>0.92830000000000001</v>
      </c>
      <c r="O1780" s="293">
        <f t="shared" si="2714"/>
        <v>0.83299999999999996</v>
      </c>
      <c r="P1780" s="293">
        <f t="shared" si="2715"/>
        <v>0.86119999999999997</v>
      </c>
      <c r="R1780" s="265">
        <f t="shared" si="2716"/>
        <v>0.98062500000000008</v>
      </c>
      <c r="S1780" s="266">
        <f t="shared" si="2717"/>
        <v>0</v>
      </c>
      <c r="T1780" s="266">
        <f t="shared" si="2718"/>
        <v>0</v>
      </c>
      <c r="AS1780" s="5">
        <v>2022</v>
      </c>
      <c r="AT1780" s="296">
        <f>AVERAGE($F$1466:$H$1830)</f>
        <v>1.114453356807511</v>
      </c>
      <c r="AU1780" s="296">
        <f>AVERAGE($I$1466:$J$1830)</f>
        <v>0.87608630136986332</v>
      </c>
      <c r="AV1780" s="296">
        <f>AVERAGE($K$1466:$L$1830)</f>
        <v>1.0272054794520558</v>
      </c>
      <c r="AZ1780" s="318">
        <f>COUNTIF($F$1466:$H$1830,"&gt;=2")</f>
        <v>18</v>
      </c>
      <c r="BA1780" s="318">
        <f>COUNTIF($I$1466:$J$1830,"&gt;=2")</f>
        <v>1</v>
      </c>
      <c r="BB1780" s="318">
        <f>COUNTIF($K$1466:$L$1830,"&gt;=2")</f>
        <v>8</v>
      </c>
    </row>
    <row r="1781" spans="1:57" ht="17.45" customHeight="1" x14ac:dyDescent="0.25">
      <c r="A1781" s="257">
        <f t="shared" si="2551"/>
        <v>11</v>
      </c>
      <c r="B1781" s="257">
        <f t="shared" si="2552"/>
        <v>2022</v>
      </c>
      <c r="C1781" s="435">
        <f t="shared" si="2600"/>
        <v>44877</v>
      </c>
      <c r="D1781" s="434"/>
      <c r="E1781" s="436">
        <v>1.3460000000000001</v>
      </c>
      <c r="F1781" s="437"/>
      <c r="G1781" s="438">
        <v>0.91039999999999999</v>
      </c>
      <c r="H1781" s="439"/>
      <c r="I1781" s="434"/>
      <c r="J1781" s="436">
        <v>0.749</v>
      </c>
      <c r="K1781" s="437"/>
      <c r="L1781" s="436">
        <v>0.85309999999999997</v>
      </c>
      <c r="M1781" s="440">
        <f t="shared" si="2712"/>
        <v>1.3460000000000001</v>
      </c>
      <c r="N1781" s="440">
        <f t="shared" si="2713"/>
        <v>0.91039999999999999</v>
      </c>
      <c r="O1781" s="440">
        <f t="shared" si="2714"/>
        <v>0.749</v>
      </c>
      <c r="P1781" s="440">
        <f t="shared" si="2715"/>
        <v>0.85309999999999997</v>
      </c>
      <c r="Q1781" s="442">
        <f t="shared" ref="Q1781:Q1782" si="2719">AVERAGE(M1781:P1781)</f>
        <v>0.96462500000000007</v>
      </c>
      <c r="R1781" s="442"/>
      <c r="S1781" s="443">
        <f>IF(Q1781&gt;=1,1,0)</f>
        <v>0</v>
      </c>
      <c r="T1781" s="443">
        <f t="shared" si="2718"/>
        <v>0</v>
      </c>
    </row>
    <row r="1782" spans="1:57" ht="17.45" customHeight="1" x14ac:dyDescent="0.25">
      <c r="A1782" s="257">
        <f t="shared" si="2551"/>
        <v>11</v>
      </c>
      <c r="B1782" s="257">
        <f t="shared" si="2552"/>
        <v>2022</v>
      </c>
      <c r="C1782" s="435">
        <f t="shared" si="2600"/>
        <v>44878</v>
      </c>
      <c r="D1782" s="434">
        <v>1.093</v>
      </c>
      <c r="E1782" s="436"/>
      <c r="F1782" s="437"/>
      <c r="G1782" s="438"/>
      <c r="H1782" s="439">
        <v>0.80230000000000001</v>
      </c>
      <c r="I1782" s="434">
        <v>0.63929999999999998</v>
      </c>
      <c r="J1782" s="436"/>
      <c r="K1782" s="437">
        <v>0.82540000000000002</v>
      </c>
      <c r="L1782" s="436"/>
      <c r="M1782" s="440">
        <f t="shared" si="2712"/>
        <v>1.093</v>
      </c>
      <c r="N1782" s="440">
        <f t="shared" si="2713"/>
        <v>0.80230000000000001</v>
      </c>
      <c r="O1782" s="440">
        <f t="shared" si="2714"/>
        <v>0.63929999999999998</v>
      </c>
      <c r="P1782" s="440">
        <f t="shared" si="2715"/>
        <v>0.82540000000000002</v>
      </c>
      <c r="Q1782" s="442">
        <f t="shared" si="2719"/>
        <v>0.84000000000000008</v>
      </c>
      <c r="R1782" s="442"/>
      <c r="S1782" s="443">
        <f>IF(Q1782&gt;=1,1,0)</f>
        <v>0</v>
      </c>
      <c r="T1782" s="443">
        <f t="shared" si="2718"/>
        <v>0</v>
      </c>
      <c r="AZ1782" s="427" t="s">
        <v>145</v>
      </c>
    </row>
    <row r="1783" spans="1:57" ht="17.45" customHeight="1" x14ac:dyDescent="0.25">
      <c r="A1783" s="257">
        <f t="shared" si="2551"/>
        <v>11</v>
      </c>
      <c r="B1783" s="257">
        <f t="shared" si="2552"/>
        <v>2022</v>
      </c>
      <c r="C1783" s="8">
        <f t="shared" si="2600"/>
        <v>44879</v>
      </c>
      <c r="D1783" s="260"/>
      <c r="E1783" s="261">
        <v>1.99</v>
      </c>
      <c r="F1783" s="263"/>
      <c r="G1783" s="262">
        <v>1.0229999999999999</v>
      </c>
      <c r="H1783" s="285"/>
      <c r="I1783" s="260"/>
      <c r="J1783" s="261">
        <v>0.83460000000000001</v>
      </c>
      <c r="K1783" s="263"/>
      <c r="L1783" s="261">
        <v>1.171</v>
      </c>
      <c r="M1783" s="293">
        <f t="shared" ref="M1783:M1786" si="2720">IFERROR(AVERAGE(D1783:E1783),"")</f>
        <v>1.99</v>
      </c>
      <c r="N1783" s="293">
        <f t="shared" ref="N1783:N1786" si="2721">IFERROR(AVERAGE(F1783:H1783),"")</f>
        <v>1.0229999999999999</v>
      </c>
      <c r="O1783" s="293">
        <f t="shared" ref="O1783:O1786" si="2722">IFERROR(AVERAGE(I1783:J1783),"")</f>
        <v>0.83460000000000001</v>
      </c>
      <c r="P1783" s="293">
        <f t="shared" ref="P1783:P1786" si="2723">IFERROR(AVERAGE(K1783:L1783),"")</f>
        <v>1.171</v>
      </c>
      <c r="R1783" s="265">
        <f t="shared" ref="R1783:R1786" si="2724">AVERAGE(M1783:P1783)</f>
        <v>1.25465</v>
      </c>
      <c r="S1783" s="266">
        <f t="shared" ref="S1783:S1786" si="2725">IF(R1783&gt;=1,1,0)</f>
        <v>1</v>
      </c>
      <c r="T1783" s="266">
        <f t="shared" ref="T1783:T1786" si="2726">IF(S1783=0,0,S1783+T1782)</f>
        <v>1</v>
      </c>
      <c r="AZ1783" s="427" t="s">
        <v>147</v>
      </c>
      <c r="BA1783" s="427" t="s">
        <v>148</v>
      </c>
      <c r="BB1783" s="427" t="s">
        <v>149</v>
      </c>
    </row>
    <row r="1784" spans="1:57" ht="17.45" customHeight="1" x14ac:dyDescent="0.25">
      <c r="A1784" s="257">
        <f t="shared" ref="A1784:A1847" si="2727">IF(ISNUMBER(C1784),MONTH(C1784),"")</f>
        <v>11</v>
      </c>
      <c r="B1784" s="257">
        <f t="shared" ref="B1784:B1847" si="2728">IF(ISNUMBER(C1784),YEAR(C1784),"")</f>
        <v>2022</v>
      </c>
      <c r="C1784" s="48">
        <f t="shared" si="2600"/>
        <v>44880</v>
      </c>
      <c r="D1784" s="133">
        <v>2.4689999999999999</v>
      </c>
      <c r="E1784" s="276"/>
      <c r="F1784" s="278">
        <v>1.2150000000000001</v>
      </c>
      <c r="G1784" s="277"/>
      <c r="H1784" s="286">
        <v>1.288</v>
      </c>
      <c r="I1784" s="275">
        <v>1.347</v>
      </c>
      <c r="J1784" s="276"/>
      <c r="K1784" s="278">
        <v>1.3080000000000001</v>
      </c>
      <c r="L1784" s="276"/>
      <c r="M1784" s="423">
        <f t="shared" si="2720"/>
        <v>2.4689999999999999</v>
      </c>
      <c r="N1784" s="293">
        <f t="shared" si="2721"/>
        <v>1.2515000000000001</v>
      </c>
      <c r="O1784" s="293">
        <f t="shared" si="2722"/>
        <v>1.347</v>
      </c>
      <c r="P1784" s="293">
        <f t="shared" si="2723"/>
        <v>1.3080000000000001</v>
      </c>
      <c r="R1784" s="265">
        <f t="shared" si="2724"/>
        <v>1.5938749999999999</v>
      </c>
      <c r="S1784" s="266">
        <f t="shared" si="2725"/>
        <v>1</v>
      </c>
      <c r="T1784" s="266">
        <f t="shared" si="2726"/>
        <v>2</v>
      </c>
      <c r="AZ1784" s="318">
        <f>COUNTIF($F$5:$H$369,"&gt;=3")</f>
        <v>4</v>
      </c>
      <c r="BA1784" s="318">
        <f>COUNTIF($I$5:$J$369,"&gt;=3")</f>
        <v>3</v>
      </c>
      <c r="BB1784" s="318">
        <f>COUNTIF($K$5:$L$369,"&gt;=3")</f>
        <v>4</v>
      </c>
    </row>
    <row r="1785" spans="1:57" ht="17.45" customHeight="1" x14ac:dyDescent="0.25">
      <c r="A1785" s="257">
        <f t="shared" si="2727"/>
        <v>11</v>
      </c>
      <c r="B1785" s="257">
        <f t="shared" si="2728"/>
        <v>2022</v>
      </c>
      <c r="C1785" s="8">
        <f t="shared" si="2600"/>
        <v>44881</v>
      </c>
      <c r="D1785" s="260"/>
      <c r="E1785" s="134">
        <v>2.76</v>
      </c>
      <c r="F1785" s="263"/>
      <c r="G1785" s="262">
        <v>1.325</v>
      </c>
      <c r="H1785" s="285"/>
      <c r="I1785" s="260"/>
      <c r="J1785" s="261">
        <v>1.07</v>
      </c>
      <c r="K1785" s="263"/>
      <c r="L1785" s="261">
        <v>1.4470000000000001</v>
      </c>
      <c r="M1785" s="423">
        <f t="shared" si="2720"/>
        <v>2.76</v>
      </c>
      <c r="N1785" s="293">
        <f t="shared" si="2721"/>
        <v>1.325</v>
      </c>
      <c r="O1785" s="293">
        <f t="shared" si="2722"/>
        <v>1.07</v>
      </c>
      <c r="P1785" s="293">
        <f t="shared" si="2723"/>
        <v>1.4470000000000001</v>
      </c>
      <c r="R1785" s="265">
        <f t="shared" si="2724"/>
        <v>1.6505000000000001</v>
      </c>
      <c r="S1785" s="266">
        <f t="shared" si="2725"/>
        <v>1</v>
      </c>
      <c r="T1785" s="266">
        <f t="shared" si="2726"/>
        <v>3</v>
      </c>
      <c r="AZ1785" s="318">
        <f>COUNTIF($F$370:$H$734,"&gt;=3")</f>
        <v>1</v>
      </c>
      <c r="BA1785" s="318">
        <f>COUNTIF($I$370:$J$734,"&gt;=3")</f>
        <v>1</v>
      </c>
      <c r="BB1785" s="318">
        <f>COUNTIF($K$370:$L$734,"&gt;=3")</f>
        <v>0</v>
      </c>
      <c r="BE1785" s="296">
        <f t="shared" ref="BE1785:BE1802" si="2729">AVERAGE(N1785:P1785)</f>
        <v>1.2806666666666666</v>
      </c>
    </row>
    <row r="1786" spans="1:57" ht="17.45" customHeight="1" x14ac:dyDescent="0.25">
      <c r="A1786" s="257">
        <f t="shared" si="2727"/>
        <v>11</v>
      </c>
      <c r="B1786" s="257">
        <f t="shared" si="2728"/>
        <v>2022</v>
      </c>
      <c r="C1786" s="8">
        <f t="shared" si="2600"/>
        <v>44882</v>
      </c>
      <c r="D1786" s="260">
        <v>1.7989999999999999</v>
      </c>
      <c r="E1786" s="261"/>
      <c r="F1786" s="263">
        <v>1.103</v>
      </c>
      <c r="G1786" s="262"/>
      <c r="H1786" s="285"/>
      <c r="I1786" s="260">
        <v>1.119</v>
      </c>
      <c r="J1786" s="261"/>
      <c r="K1786" s="263">
        <v>1.175</v>
      </c>
      <c r="L1786" s="261"/>
      <c r="M1786" s="293">
        <f t="shared" si="2720"/>
        <v>1.7989999999999999</v>
      </c>
      <c r="N1786" s="293">
        <f t="shared" si="2721"/>
        <v>1.103</v>
      </c>
      <c r="O1786" s="293">
        <f t="shared" si="2722"/>
        <v>1.119</v>
      </c>
      <c r="P1786" s="293">
        <f t="shared" si="2723"/>
        <v>1.175</v>
      </c>
      <c r="R1786" s="265">
        <f t="shared" si="2724"/>
        <v>1.2989999999999999</v>
      </c>
      <c r="S1786" s="266">
        <f t="shared" si="2725"/>
        <v>1</v>
      </c>
      <c r="T1786" s="266">
        <f t="shared" si="2726"/>
        <v>4</v>
      </c>
      <c r="AZ1786" s="318">
        <f>COUNTIF($F$735:$H$1100,"&gt;=3")</f>
        <v>4</v>
      </c>
      <c r="BA1786" s="318">
        <f>COUNTIF($I$735:$J$1100,"&gt;=3")</f>
        <v>3</v>
      </c>
      <c r="BB1786" s="318">
        <f>COUNTIF($K$735:$L$1100,"&gt;=3")</f>
        <v>3</v>
      </c>
      <c r="BE1786" s="296">
        <f t="shared" si="2729"/>
        <v>1.1323333333333334</v>
      </c>
    </row>
    <row r="1787" spans="1:57" ht="17.45" customHeight="1" x14ac:dyDescent="0.25">
      <c r="A1787" s="257">
        <f t="shared" si="2727"/>
        <v>11</v>
      </c>
      <c r="B1787" s="257">
        <f t="shared" si="2728"/>
        <v>2022</v>
      </c>
      <c r="C1787" s="8">
        <f t="shared" si="2600"/>
        <v>44883</v>
      </c>
      <c r="D1787" s="260"/>
      <c r="E1787" s="261">
        <v>2.2290000000000001</v>
      </c>
      <c r="F1787" s="263"/>
      <c r="G1787" s="262">
        <v>1.228</v>
      </c>
      <c r="H1787" s="285"/>
      <c r="I1787" s="260"/>
      <c r="J1787" s="261">
        <v>1.1850000000000001</v>
      </c>
      <c r="K1787" s="263"/>
      <c r="L1787" s="261">
        <v>1.6120000000000001</v>
      </c>
      <c r="M1787" s="293">
        <f t="shared" ref="M1787:M1791" si="2730">IFERROR(AVERAGE(D1787:E1787),"")</f>
        <v>2.2290000000000001</v>
      </c>
      <c r="N1787" s="293">
        <f t="shared" ref="N1787:N1791" si="2731">IFERROR(AVERAGE(F1787:H1787),"")</f>
        <v>1.228</v>
      </c>
      <c r="O1787" s="293">
        <f t="shared" ref="O1787:O1791" si="2732">IFERROR(AVERAGE(I1787:J1787),"")</f>
        <v>1.1850000000000001</v>
      </c>
      <c r="P1787" s="293">
        <f t="shared" ref="P1787:P1791" si="2733">IFERROR(AVERAGE(K1787:L1787),"")</f>
        <v>1.6120000000000001</v>
      </c>
      <c r="R1787" s="265">
        <f t="shared" ref="R1787:R1791" si="2734">AVERAGE(M1787:P1787)</f>
        <v>1.5634999999999999</v>
      </c>
      <c r="S1787" s="266">
        <f t="shared" ref="S1787:S1791" si="2735">IF(R1787&gt;=1,1,0)</f>
        <v>1</v>
      </c>
      <c r="T1787" s="266">
        <f t="shared" ref="T1787:T1791" si="2736">IF(S1787=0,0,S1787+T1786)</f>
        <v>5</v>
      </c>
      <c r="AZ1787" s="318">
        <f>COUNTIF($F$1101:$H$1465,"&gt;=3")</f>
        <v>1</v>
      </c>
      <c r="BA1787" s="318">
        <f>COUNTIF($I$1101:$J$1465,"&gt;=3")</f>
        <v>0</v>
      </c>
      <c r="BB1787" s="318">
        <f>COUNTIF($K$1101:$L$1465,"&gt;=3")</f>
        <v>4</v>
      </c>
      <c r="BE1787" s="296">
        <f t="shared" si="2729"/>
        <v>1.3416666666666668</v>
      </c>
    </row>
    <row r="1788" spans="1:57" ht="17.45" customHeight="1" x14ac:dyDescent="0.25">
      <c r="A1788" s="257">
        <f t="shared" si="2727"/>
        <v>11</v>
      </c>
      <c r="B1788" s="257">
        <f t="shared" si="2728"/>
        <v>2022</v>
      </c>
      <c r="C1788" s="435">
        <f t="shared" si="2600"/>
        <v>44884</v>
      </c>
      <c r="D1788" s="434">
        <v>1.2010000000000001</v>
      </c>
      <c r="E1788" s="436"/>
      <c r="F1788" s="437"/>
      <c r="G1788" s="438"/>
      <c r="H1788" s="439">
        <v>0.85389999999999999</v>
      </c>
      <c r="I1788" s="434">
        <v>0.76149999999999995</v>
      </c>
      <c r="J1788" s="436"/>
      <c r="K1788" s="437">
        <v>0.90369999999999995</v>
      </c>
      <c r="L1788" s="436"/>
      <c r="M1788" s="440">
        <f t="shared" si="2730"/>
        <v>1.2010000000000001</v>
      </c>
      <c r="N1788" s="440">
        <f t="shared" si="2731"/>
        <v>0.85389999999999999</v>
      </c>
      <c r="O1788" s="440">
        <f t="shared" si="2732"/>
        <v>0.76149999999999995</v>
      </c>
      <c r="P1788" s="440">
        <f t="shared" si="2733"/>
        <v>0.90369999999999995</v>
      </c>
      <c r="Q1788" s="442">
        <f t="shared" ref="Q1788:Q1789" si="2737">AVERAGE(M1788:P1788)</f>
        <v>0.93002499999999988</v>
      </c>
      <c r="R1788" s="442"/>
      <c r="S1788" s="443">
        <f>IF(Q1788&gt;=1,1,0)</f>
        <v>0</v>
      </c>
      <c r="T1788" s="443">
        <f t="shared" si="2736"/>
        <v>0</v>
      </c>
      <c r="AZ1788" s="318">
        <f>COUNTIF($F$1466:$H$1830,"&gt;=3")</f>
        <v>1</v>
      </c>
      <c r="BA1788" s="318">
        <f>COUNTIF($I$1466:$J$1830,"&gt;=3")</f>
        <v>0</v>
      </c>
      <c r="BB1788" s="318">
        <f>COUNTIF($K$1466:$L$1830,"&gt;=3")</f>
        <v>0</v>
      </c>
      <c r="BE1788" s="296">
        <f t="shared" si="2729"/>
        <v>0.8397</v>
      </c>
    </row>
    <row r="1789" spans="1:57" ht="17.45" customHeight="1" x14ac:dyDescent="0.25">
      <c r="A1789" s="257">
        <f t="shared" si="2727"/>
        <v>11</v>
      </c>
      <c r="B1789" s="257">
        <f t="shared" si="2728"/>
        <v>2022</v>
      </c>
      <c r="C1789" s="435">
        <f t="shared" si="2600"/>
        <v>44885</v>
      </c>
      <c r="D1789" s="434"/>
      <c r="E1789" s="436">
        <v>0.80179999999999996</v>
      </c>
      <c r="F1789" s="437"/>
      <c r="G1789" s="438">
        <v>0.94140000000000001</v>
      </c>
      <c r="H1789" s="439"/>
      <c r="I1789" s="434"/>
      <c r="J1789" s="436">
        <v>0.52939999999999998</v>
      </c>
      <c r="K1789" s="437"/>
      <c r="L1789" s="436">
        <v>0.78859999999999997</v>
      </c>
      <c r="M1789" s="440">
        <f t="shared" si="2730"/>
        <v>0.80179999999999996</v>
      </c>
      <c r="N1789" s="440">
        <f t="shared" si="2731"/>
        <v>0.94140000000000001</v>
      </c>
      <c r="O1789" s="440">
        <f t="shared" si="2732"/>
        <v>0.52939999999999998</v>
      </c>
      <c r="P1789" s="440">
        <f t="shared" si="2733"/>
        <v>0.78859999999999997</v>
      </c>
      <c r="Q1789" s="442">
        <f t="shared" si="2737"/>
        <v>0.76529999999999987</v>
      </c>
      <c r="R1789" s="442"/>
      <c r="S1789" s="443">
        <f>IF(Q1789&gt;=1,1,0)</f>
        <v>0</v>
      </c>
      <c r="T1789" s="443">
        <f t="shared" si="2736"/>
        <v>0</v>
      </c>
      <c r="BE1789" s="296">
        <f t="shared" si="2729"/>
        <v>0.75313333333333343</v>
      </c>
    </row>
    <row r="1790" spans="1:57" ht="17.45" customHeight="1" x14ac:dyDescent="0.25">
      <c r="A1790" s="257">
        <f t="shared" si="2727"/>
        <v>11</v>
      </c>
      <c r="B1790" s="257">
        <f t="shared" si="2728"/>
        <v>2022</v>
      </c>
      <c r="C1790" s="48">
        <f t="shared" si="2600"/>
        <v>44886</v>
      </c>
      <c r="D1790" s="133">
        <v>2.8610000000000002</v>
      </c>
      <c r="E1790" s="276"/>
      <c r="F1790" s="278">
        <v>1.4019999999999999</v>
      </c>
      <c r="G1790" s="277"/>
      <c r="H1790" s="286">
        <v>1.5009999999999999</v>
      </c>
      <c r="I1790" s="275">
        <v>1.258</v>
      </c>
      <c r="J1790" s="276"/>
      <c r="K1790" s="278">
        <v>1.855</v>
      </c>
      <c r="L1790" s="276"/>
      <c r="M1790" s="423">
        <f t="shared" si="2730"/>
        <v>2.8610000000000002</v>
      </c>
      <c r="N1790" s="293">
        <f t="shared" si="2731"/>
        <v>1.4514999999999998</v>
      </c>
      <c r="O1790" s="293">
        <f t="shared" si="2732"/>
        <v>1.258</v>
      </c>
      <c r="P1790" s="293">
        <f t="shared" si="2733"/>
        <v>1.855</v>
      </c>
      <c r="R1790" s="265">
        <f t="shared" si="2734"/>
        <v>1.8563749999999999</v>
      </c>
      <c r="S1790" s="266">
        <f t="shared" si="2735"/>
        <v>1</v>
      </c>
      <c r="T1790" s="266">
        <f t="shared" si="2736"/>
        <v>1</v>
      </c>
      <c r="BE1790" s="296">
        <f t="shared" si="2729"/>
        <v>1.5214999999999999</v>
      </c>
    </row>
    <row r="1791" spans="1:57" ht="17.45" customHeight="1" x14ac:dyDescent="0.25">
      <c r="A1791" s="257">
        <f t="shared" si="2727"/>
        <v>11</v>
      </c>
      <c r="B1791" s="257">
        <f t="shared" si="2728"/>
        <v>2022</v>
      </c>
      <c r="C1791" s="8">
        <f t="shared" si="2600"/>
        <v>44887</v>
      </c>
      <c r="D1791" s="260"/>
      <c r="E1791" s="134">
        <v>3.6419999999999999</v>
      </c>
      <c r="F1791" s="263"/>
      <c r="G1791" s="262">
        <v>1.2010000000000001</v>
      </c>
      <c r="H1791" s="285"/>
      <c r="I1791" s="260"/>
      <c r="J1791" s="261">
        <v>1.2669999999999999</v>
      </c>
      <c r="K1791" s="263"/>
      <c r="L1791" s="261">
        <v>1.7090000000000001</v>
      </c>
      <c r="M1791" s="423">
        <f t="shared" si="2730"/>
        <v>3.6419999999999999</v>
      </c>
      <c r="N1791" s="293">
        <f t="shared" si="2731"/>
        <v>1.2010000000000001</v>
      </c>
      <c r="O1791" s="293">
        <f t="shared" si="2732"/>
        <v>1.2669999999999999</v>
      </c>
      <c r="P1791" s="293">
        <f t="shared" si="2733"/>
        <v>1.7090000000000001</v>
      </c>
      <c r="R1791" s="265">
        <f t="shared" si="2734"/>
        <v>1.9547499999999998</v>
      </c>
      <c r="S1791" s="266">
        <f t="shared" si="2735"/>
        <v>1</v>
      </c>
      <c r="T1791" s="266">
        <f t="shared" si="2736"/>
        <v>2</v>
      </c>
      <c r="BE1791" s="296">
        <f t="shared" si="2729"/>
        <v>1.3923333333333332</v>
      </c>
    </row>
    <row r="1792" spans="1:57" ht="17.45" customHeight="1" x14ac:dyDescent="0.25">
      <c r="A1792" s="257">
        <f t="shared" si="2727"/>
        <v>11</v>
      </c>
      <c r="B1792" s="257">
        <f t="shared" si="2728"/>
        <v>2022</v>
      </c>
      <c r="C1792" s="8">
        <f t="shared" si="2600"/>
        <v>44888</v>
      </c>
      <c r="D1792" s="332">
        <v>3.738</v>
      </c>
      <c r="E1792" s="261"/>
      <c r="F1792" s="263">
        <v>1.387</v>
      </c>
      <c r="G1792" s="262"/>
      <c r="H1792" s="285"/>
      <c r="I1792" s="260">
        <v>1.34</v>
      </c>
      <c r="J1792" s="261"/>
      <c r="K1792" s="263">
        <v>1.7529999999999999</v>
      </c>
      <c r="L1792" s="261"/>
      <c r="M1792" s="423">
        <f t="shared" ref="M1792:M1795" si="2738">IFERROR(AVERAGE(D1792:E1792),"")</f>
        <v>3.738</v>
      </c>
      <c r="N1792" s="293">
        <f t="shared" ref="N1792:N1795" si="2739">IFERROR(AVERAGE(F1792:H1792),"")</f>
        <v>1.387</v>
      </c>
      <c r="O1792" s="293">
        <f t="shared" ref="O1792:O1795" si="2740">IFERROR(AVERAGE(I1792:J1792),"")</f>
        <v>1.34</v>
      </c>
      <c r="P1792" s="293">
        <f t="shared" ref="P1792:P1795" si="2741">IFERROR(AVERAGE(K1792:L1792),"")</f>
        <v>1.7529999999999999</v>
      </c>
      <c r="R1792" s="265">
        <f t="shared" ref="R1792:R1794" si="2742">AVERAGE(M1792:P1792)</f>
        <v>2.0545</v>
      </c>
      <c r="S1792" s="266">
        <f t="shared" ref="S1792:S1794" si="2743">IF(R1792&gt;=1,1,0)</f>
        <v>1</v>
      </c>
      <c r="T1792" s="266">
        <f t="shared" ref="T1792:T1796" si="2744">IF(S1792=0,0,S1792+T1791)</f>
        <v>3</v>
      </c>
      <c r="BE1792" s="296">
        <f t="shared" si="2729"/>
        <v>1.4933333333333334</v>
      </c>
    </row>
    <row r="1793" spans="1:57" ht="17.45" customHeight="1" x14ac:dyDescent="0.25">
      <c r="A1793" s="257">
        <f t="shared" si="2727"/>
        <v>11</v>
      </c>
      <c r="B1793" s="257">
        <f t="shared" si="2728"/>
        <v>2022</v>
      </c>
      <c r="C1793" s="8">
        <f t="shared" si="2600"/>
        <v>44889</v>
      </c>
      <c r="D1793" s="260"/>
      <c r="E1793" s="261">
        <v>1.482</v>
      </c>
      <c r="F1793" s="263"/>
      <c r="G1793" s="262">
        <v>1.3440000000000001</v>
      </c>
      <c r="H1793" s="285"/>
      <c r="I1793" s="260"/>
      <c r="J1793" s="261">
        <v>0.97089999999999999</v>
      </c>
      <c r="K1793" s="263"/>
      <c r="L1793" s="261">
        <v>1.268</v>
      </c>
      <c r="M1793" s="293">
        <f t="shared" si="2738"/>
        <v>1.482</v>
      </c>
      <c r="N1793" s="293">
        <f t="shared" si="2739"/>
        <v>1.3440000000000001</v>
      </c>
      <c r="O1793" s="293">
        <f t="shared" si="2740"/>
        <v>0.97089999999999999</v>
      </c>
      <c r="P1793" s="293">
        <f t="shared" si="2741"/>
        <v>1.268</v>
      </c>
      <c r="R1793" s="265">
        <f t="shared" si="2742"/>
        <v>1.2662249999999999</v>
      </c>
      <c r="S1793" s="266">
        <f t="shared" si="2743"/>
        <v>1</v>
      </c>
      <c r="T1793" s="266">
        <f t="shared" si="2744"/>
        <v>4</v>
      </c>
      <c r="BE1793" s="296">
        <f t="shared" si="2729"/>
        <v>1.1943000000000001</v>
      </c>
    </row>
    <row r="1794" spans="1:57" ht="17.45" customHeight="1" x14ac:dyDescent="0.25">
      <c r="A1794" s="257">
        <f t="shared" si="2727"/>
        <v>11</v>
      </c>
      <c r="B1794" s="257">
        <f t="shared" si="2728"/>
        <v>2022</v>
      </c>
      <c r="C1794" s="8">
        <f t="shared" si="2600"/>
        <v>44890</v>
      </c>
      <c r="D1794" s="260">
        <v>1.1779999999999999</v>
      </c>
      <c r="E1794" s="261"/>
      <c r="F1794" s="263"/>
      <c r="G1794" s="262"/>
      <c r="H1794" s="285">
        <v>0.75160000000000005</v>
      </c>
      <c r="I1794" s="260">
        <v>0.71099999999999997</v>
      </c>
      <c r="J1794" s="261"/>
      <c r="K1794" s="263">
        <v>0.77900000000000003</v>
      </c>
      <c r="L1794" s="261"/>
      <c r="M1794" s="293">
        <f t="shared" si="2738"/>
        <v>1.1779999999999999</v>
      </c>
      <c r="N1794" s="293">
        <f t="shared" si="2739"/>
        <v>0.75160000000000005</v>
      </c>
      <c r="O1794" s="293">
        <f t="shared" si="2740"/>
        <v>0.71099999999999997</v>
      </c>
      <c r="P1794" s="293">
        <f t="shared" si="2741"/>
        <v>0.77900000000000003</v>
      </c>
      <c r="R1794" s="265">
        <f t="shared" si="2742"/>
        <v>0.85489999999999999</v>
      </c>
      <c r="S1794" s="266">
        <f t="shared" si="2743"/>
        <v>0</v>
      </c>
      <c r="T1794" s="266">
        <f t="shared" si="2744"/>
        <v>0</v>
      </c>
      <c r="BE1794" s="296">
        <f t="shared" si="2729"/>
        <v>0.74719999999999998</v>
      </c>
    </row>
    <row r="1795" spans="1:57" ht="17.45" customHeight="1" x14ac:dyDescent="0.25">
      <c r="A1795" s="257">
        <f t="shared" si="2727"/>
        <v>11</v>
      </c>
      <c r="B1795" s="257">
        <f t="shared" si="2728"/>
        <v>2022</v>
      </c>
      <c r="C1795" s="435">
        <f t="shared" si="2600"/>
        <v>44891</v>
      </c>
      <c r="D1795" s="434"/>
      <c r="E1795" s="436">
        <v>1.093</v>
      </c>
      <c r="F1795" s="437"/>
      <c r="G1795" s="438">
        <v>0.68510000000000004</v>
      </c>
      <c r="H1795" s="439"/>
      <c r="I1795" s="434"/>
      <c r="J1795" s="436">
        <v>0.65590000000000004</v>
      </c>
      <c r="K1795" s="437"/>
      <c r="L1795" s="436">
        <v>0.78169999999999995</v>
      </c>
      <c r="M1795" s="440">
        <f t="shared" si="2738"/>
        <v>1.093</v>
      </c>
      <c r="N1795" s="440">
        <f t="shared" si="2739"/>
        <v>0.68510000000000004</v>
      </c>
      <c r="O1795" s="440">
        <f t="shared" si="2740"/>
        <v>0.65590000000000004</v>
      </c>
      <c r="P1795" s="440">
        <f t="shared" si="2741"/>
        <v>0.78169999999999995</v>
      </c>
      <c r="Q1795" s="442">
        <f t="shared" ref="Q1795:Q1796" si="2745">AVERAGE(M1795:P1795)</f>
        <v>0.803925</v>
      </c>
      <c r="R1795" s="442"/>
      <c r="S1795" s="443">
        <f>IF(Q1795&gt;=1,1,0)</f>
        <v>0</v>
      </c>
      <c r="T1795" s="443">
        <f t="shared" si="2744"/>
        <v>0</v>
      </c>
      <c r="BE1795" s="296">
        <f t="shared" si="2729"/>
        <v>0.70756666666666668</v>
      </c>
    </row>
    <row r="1796" spans="1:57" ht="17.45" customHeight="1" x14ac:dyDescent="0.25">
      <c r="A1796" s="257">
        <f t="shared" si="2727"/>
        <v>11</v>
      </c>
      <c r="B1796" s="257">
        <f t="shared" si="2728"/>
        <v>2022</v>
      </c>
      <c r="C1796" s="48">
        <f t="shared" si="2600"/>
        <v>44892</v>
      </c>
      <c r="D1796" s="434">
        <v>1.357</v>
      </c>
      <c r="E1796" s="436"/>
      <c r="F1796" s="437">
        <v>0.84360000000000002</v>
      </c>
      <c r="G1796" s="438"/>
      <c r="H1796" s="439">
        <v>0.90390000000000004</v>
      </c>
      <c r="I1796" s="434">
        <v>1.2150000000000001</v>
      </c>
      <c r="J1796" s="436"/>
      <c r="K1796" s="437">
        <v>0.90580000000000005</v>
      </c>
      <c r="L1796" s="436"/>
      <c r="M1796" s="440">
        <f t="shared" ref="M1796:M1798" si="2746">IFERROR(AVERAGE(D1796:E1796),"")</f>
        <v>1.357</v>
      </c>
      <c r="N1796" s="440">
        <f t="shared" ref="N1796:N1798" si="2747">IFERROR(AVERAGE(F1796:H1796),"")</f>
        <v>0.87375000000000003</v>
      </c>
      <c r="O1796" s="440">
        <f t="shared" ref="O1796:O1798" si="2748">IFERROR(AVERAGE(I1796:J1796),"")</f>
        <v>1.2150000000000001</v>
      </c>
      <c r="P1796" s="440">
        <f t="shared" ref="P1796:P1798" si="2749">IFERROR(AVERAGE(K1796:L1796),"")</f>
        <v>0.90580000000000005</v>
      </c>
      <c r="Q1796" s="442">
        <f t="shared" si="2745"/>
        <v>1.0878875000000001</v>
      </c>
      <c r="R1796" s="442"/>
      <c r="S1796" s="443">
        <f>IF(Q1796&gt;=1,1,0)</f>
        <v>1</v>
      </c>
      <c r="T1796" s="443">
        <f t="shared" si="2744"/>
        <v>1</v>
      </c>
      <c r="BE1796" s="296">
        <f t="shared" si="2729"/>
        <v>0.99818333333333342</v>
      </c>
    </row>
    <row r="1797" spans="1:57" ht="17.45" customHeight="1" thickBot="1" x14ac:dyDescent="0.3">
      <c r="A1797" s="257">
        <f t="shared" si="2727"/>
        <v>11</v>
      </c>
      <c r="B1797" s="257">
        <f t="shared" si="2728"/>
        <v>2022</v>
      </c>
      <c r="C1797" s="8">
        <f t="shared" si="2600"/>
        <v>44893</v>
      </c>
      <c r="D1797" s="260"/>
      <c r="E1797" s="134">
        <v>2.4460000000000002</v>
      </c>
      <c r="F1797" s="263"/>
      <c r="G1797" s="262">
        <v>1.0029999999999999</v>
      </c>
      <c r="H1797" s="285"/>
      <c r="I1797" s="260"/>
      <c r="J1797" s="261">
        <v>0.86380000000000001</v>
      </c>
      <c r="K1797" s="263"/>
      <c r="L1797" s="261">
        <v>0.97589999999999999</v>
      </c>
      <c r="M1797" s="423">
        <f t="shared" si="2746"/>
        <v>2.4460000000000002</v>
      </c>
      <c r="N1797" s="293">
        <f t="shared" si="2747"/>
        <v>1.0029999999999999</v>
      </c>
      <c r="O1797" s="293">
        <f t="shared" si="2748"/>
        <v>0.86380000000000001</v>
      </c>
      <c r="P1797" s="293">
        <f t="shared" si="2749"/>
        <v>0.97589999999999999</v>
      </c>
      <c r="R1797" s="265">
        <f t="shared" ref="R1797:R1798" si="2750">AVERAGE(M1797:P1797)</f>
        <v>1.3221750000000001</v>
      </c>
      <c r="S1797" s="266">
        <f t="shared" ref="S1797:S1798" si="2751">IF(R1797&gt;=1,1,0)</f>
        <v>1</v>
      </c>
      <c r="T1797" s="266">
        <f t="shared" ref="T1797:T1798" si="2752">IF(S1797=0,0,S1797+T1796)</f>
        <v>2</v>
      </c>
      <c r="BE1797" s="296">
        <f t="shared" si="2729"/>
        <v>0.94756666666666656</v>
      </c>
    </row>
    <row r="1798" spans="1:57" ht="17.45" customHeight="1" thickBot="1" x14ac:dyDescent="0.3">
      <c r="A1798" s="257">
        <f t="shared" si="2727"/>
        <v>11</v>
      </c>
      <c r="B1798" s="257">
        <f t="shared" si="2728"/>
        <v>2022</v>
      </c>
      <c r="C1798" s="8">
        <f t="shared" si="2600"/>
        <v>44894</v>
      </c>
      <c r="D1798" s="260">
        <v>1.829</v>
      </c>
      <c r="E1798" s="261"/>
      <c r="F1798" s="263">
        <v>0.71209999999999996</v>
      </c>
      <c r="G1798" s="262"/>
      <c r="H1798" s="285"/>
      <c r="I1798" s="260">
        <v>0.87139999999999995</v>
      </c>
      <c r="J1798" s="261"/>
      <c r="K1798" s="263">
        <v>0.8861</v>
      </c>
      <c r="L1798" s="261"/>
      <c r="M1798" s="293">
        <f t="shared" si="2746"/>
        <v>1.829</v>
      </c>
      <c r="N1798" s="293">
        <f t="shared" si="2747"/>
        <v>0.71209999999999996</v>
      </c>
      <c r="O1798" s="293">
        <f t="shared" si="2748"/>
        <v>0.87139999999999995</v>
      </c>
      <c r="P1798" s="293">
        <f t="shared" si="2749"/>
        <v>0.8861</v>
      </c>
      <c r="R1798" s="265">
        <f t="shared" si="2750"/>
        <v>1.0746500000000001</v>
      </c>
      <c r="S1798" s="266">
        <f t="shared" si="2751"/>
        <v>1</v>
      </c>
      <c r="T1798" s="266">
        <f t="shared" si="2752"/>
        <v>3</v>
      </c>
      <c r="U1798" s="514" t="s">
        <v>70</v>
      </c>
      <c r="V1798" s="515">
        <v>2022</v>
      </c>
      <c r="W1798" s="516"/>
      <c r="X1798" s="516"/>
      <c r="Y1798" s="516"/>
      <c r="BE1798" s="296">
        <f t="shared" si="2729"/>
        <v>0.82319999999999993</v>
      </c>
    </row>
    <row r="1799" spans="1:57" ht="17.45" customHeight="1" thickBot="1" x14ac:dyDescent="0.3">
      <c r="A1799" s="257">
        <f t="shared" si="2727"/>
        <v>11</v>
      </c>
      <c r="B1799" s="257">
        <f t="shared" si="2728"/>
        <v>2022</v>
      </c>
      <c r="C1799" s="116">
        <f t="shared" ref="C1799:C1862" si="2753">C1798+1</f>
        <v>44895</v>
      </c>
      <c r="D1799" s="126"/>
      <c r="E1799" s="129">
        <v>1.718</v>
      </c>
      <c r="F1799" s="130"/>
      <c r="G1799" s="128">
        <v>0.64510000000000001</v>
      </c>
      <c r="H1799" s="127"/>
      <c r="I1799" s="126"/>
      <c r="J1799" s="129">
        <v>0.62029999999999996</v>
      </c>
      <c r="K1799" s="130"/>
      <c r="L1799" s="129">
        <v>0.71479999999999999</v>
      </c>
      <c r="M1799" s="293">
        <f t="shared" ref="M1799:M1804" si="2754">IFERROR(AVERAGE(D1799:E1799),"")</f>
        <v>1.718</v>
      </c>
      <c r="N1799" s="293">
        <f t="shared" ref="N1799:N1804" si="2755">IFERROR(AVERAGE(F1799:H1799),"")</f>
        <v>0.64510000000000001</v>
      </c>
      <c r="O1799" s="293">
        <f t="shared" ref="O1799:O1804" si="2756">IFERROR(AVERAGE(I1799:J1799),"")</f>
        <v>0.62029999999999996</v>
      </c>
      <c r="P1799" s="293">
        <f t="shared" ref="P1799:P1804" si="2757">IFERROR(AVERAGE(K1799:L1799),"")</f>
        <v>0.71479999999999999</v>
      </c>
      <c r="R1799" s="265">
        <f t="shared" ref="R1799:R1804" si="2758">AVERAGE(M1799:P1799)</f>
        <v>0.92454999999999998</v>
      </c>
      <c r="S1799" s="266">
        <f t="shared" ref="S1799:S1804" si="2759">IF(R1799&gt;=1,1,0)</f>
        <v>0</v>
      </c>
      <c r="T1799" s="266">
        <f t="shared" ref="T1799:T1804" si="2760">IF(S1799=0,0,S1799+T1798)</f>
        <v>0</v>
      </c>
      <c r="U1799" s="517" t="s">
        <v>35</v>
      </c>
      <c r="V1799" s="517" t="s">
        <v>1</v>
      </c>
      <c r="W1799" s="517" t="s">
        <v>2</v>
      </c>
      <c r="X1799" s="517" t="s">
        <v>9</v>
      </c>
      <c r="Y1799" s="517" t="s">
        <v>12</v>
      </c>
      <c r="BE1799" s="296">
        <f t="shared" si="2729"/>
        <v>0.66006666666666669</v>
      </c>
    </row>
    <row r="1800" spans="1:57" ht="17.45" customHeight="1" x14ac:dyDescent="0.25">
      <c r="A1800" s="257">
        <f t="shared" si="2727"/>
        <v>12</v>
      </c>
      <c r="B1800" s="257">
        <f t="shared" si="2728"/>
        <v>2022</v>
      </c>
      <c r="C1800" s="115">
        <f t="shared" si="2753"/>
        <v>44896</v>
      </c>
      <c r="D1800" s="260">
        <v>1.1040000000000001</v>
      </c>
      <c r="E1800" s="261"/>
      <c r="F1800" s="263"/>
      <c r="G1800" s="262"/>
      <c r="H1800" s="285">
        <v>0.42799999999999999</v>
      </c>
      <c r="I1800" s="260">
        <v>0.54890000000000005</v>
      </c>
      <c r="J1800" s="261"/>
      <c r="K1800" s="263">
        <v>0.64190000000000003</v>
      </c>
      <c r="L1800" s="261"/>
      <c r="M1800" s="293">
        <f t="shared" si="2754"/>
        <v>1.1040000000000001</v>
      </c>
      <c r="N1800" s="293">
        <f t="shared" si="2755"/>
        <v>0.42799999999999999</v>
      </c>
      <c r="O1800" s="293">
        <f t="shared" si="2756"/>
        <v>0.54890000000000005</v>
      </c>
      <c r="P1800" s="293">
        <f t="shared" si="2757"/>
        <v>0.64190000000000003</v>
      </c>
      <c r="R1800" s="265">
        <f t="shared" si="2758"/>
        <v>0.68070000000000008</v>
      </c>
      <c r="S1800" s="266">
        <f t="shared" si="2759"/>
        <v>0</v>
      </c>
      <c r="T1800" s="266">
        <f t="shared" si="2760"/>
        <v>0</v>
      </c>
      <c r="U1800" s="518" t="s">
        <v>58</v>
      </c>
      <c r="V1800" s="519">
        <f>AVERAGE(D1770:E1799)</f>
        <v>1.8635499999999998</v>
      </c>
      <c r="W1800" s="519">
        <f>AVERAGE(F1770:H1799)</f>
        <v>1.0043685714285715</v>
      </c>
      <c r="X1800" s="519">
        <f>AVERAGE(I1770:J1799)</f>
        <v>0.84431</v>
      </c>
      <c r="Y1800" s="519">
        <f>AVERAGE(K1770:L1799)</f>
        <v>1.0554300000000001</v>
      </c>
      <c r="BE1800" s="296">
        <f t="shared" si="2729"/>
        <v>0.53960000000000008</v>
      </c>
    </row>
    <row r="1801" spans="1:57" ht="17.45" customHeight="1" x14ac:dyDescent="0.25">
      <c r="A1801" s="257">
        <f t="shared" si="2727"/>
        <v>12</v>
      </c>
      <c r="B1801" s="257">
        <f t="shared" si="2728"/>
        <v>2022</v>
      </c>
      <c r="C1801" s="8">
        <f t="shared" si="2753"/>
        <v>44897</v>
      </c>
      <c r="D1801" s="260"/>
      <c r="E1801" s="261">
        <v>0.71660000000000001</v>
      </c>
      <c r="F1801" s="263"/>
      <c r="G1801" s="262">
        <v>0.70020000000000004</v>
      </c>
      <c r="H1801" s="285"/>
      <c r="I1801" s="260"/>
      <c r="J1801" s="261">
        <v>0.46060000000000001</v>
      </c>
      <c r="K1801" s="263"/>
      <c r="L1801" s="261">
        <v>0.70509999999999995</v>
      </c>
      <c r="M1801" s="293">
        <f t="shared" si="2754"/>
        <v>0.71660000000000001</v>
      </c>
      <c r="N1801" s="293">
        <f t="shared" si="2755"/>
        <v>0.70020000000000004</v>
      </c>
      <c r="O1801" s="293">
        <f t="shared" si="2756"/>
        <v>0.46060000000000001</v>
      </c>
      <c r="P1801" s="293">
        <f t="shared" si="2757"/>
        <v>0.70509999999999995</v>
      </c>
      <c r="R1801" s="265">
        <f t="shared" si="2758"/>
        <v>0.645625</v>
      </c>
      <c r="S1801" s="266">
        <f t="shared" si="2759"/>
        <v>0</v>
      </c>
      <c r="T1801" s="266">
        <f t="shared" si="2760"/>
        <v>0</v>
      </c>
      <c r="U1801" s="518" t="s">
        <v>59</v>
      </c>
      <c r="V1801" s="519">
        <f>MAX(D1770:E1799)</f>
        <v>3.738</v>
      </c>
      <c r="W1801" s="519">
        <f>MAX(F1770:H1799)</f>
        <v>1.6639999999999999</v>
      </c>
      <c r="X1801" s="519">
        <f>MAX(I1770:J1799)</f>
        <v>1.3979999999999999</v>
      </c>
      <c r="Y1801" s="519">
        <f>MAX(K1770:L1799)</f>
        <v>1.855</v>
      </c>
      <c r="BE1801" s="296">
        <f t="shared" si="2729"/>
        <v>0.62196666666666667</v>
      </c>
    </row>
    <row r="1802" spans="1:57" ht="17.45" customHeight="1" thickBot="1" x14ac:dyDescent="0.3">
      <c r="A1802" s="257">
        <f t="shared" si="2727"/>
        <v>12</v>
      </c>
      <c r="B1802" s="257">
        <f t="shared" si="2728"/>
        <v>2022</v>
      </c>
      <c r="C1802" s="48">
        <f t="shared" si="2753"/>
        <v>44898</v>
      </c>
      <c r="D1802" s="434">
        <v>1.647</v>
      </c>
      <c r="E1802" s="436"/>
      <c r="F1802" s="437">
        <v>0.89470000000000005</v>
      </c>
      <c r="G1802" s="438"/>
      <c r="H1802" s="439">
        <v>0.89419999999999999</v>
      </c>
      <c r="I1802" s="434">
        <v>0.746</v>
      </c>
      <c r="J1802" s="436"/>
      <c r="K1802" s="437">
        <v>0.89449999999999996</v>
      </c>
      <c r="L1802" s="436"/>
      <c r="M1802" s="440">
        <f t="shared" si="2754"/>
        <v>1.647</v>
      </c>
      <c r="N1802" s="440">
        <f t="shared" si="2755"/>
        <v>0.89444999999999997</v>
      </c>
      <c r="O1802" s="440">
        <f t="shared" si="2756"/>
        <v>0.746</v>
      </c>
      <c r="P1802" s="440">
        <f t="shared" si="2757"/>
        <v>0.89449999999999996</v>
      </c>
      <c r="Q1802" s="442">
        <f t="shared" ref="Q1802:Q1803" si="2761">AVERAGE(M1802:P1802)</f>
        <v>1.0454875000000001</v>
      </c>
      <c r="R1802" s="442"/>
      <c r="S1802" s="443">
        <f>IF(Q1802&gt;=1,1,0)</f>
        <v>1</v>
      </c>
      <c r="T1802" s="443">
        <f t="shared" si="2760"/>
        <v>1</v>
      </c>
      <c r="U1802" s="520" t="s">
        <v>126</v>
      </c>
      <c r="V1802" s="521">
        <f>COUNTIF(D1770:E1799,"&gt;=2.5")</f>
        <v>7</v>
      </c>
      <c r="W1802" s="521">
        <f>COUNTIF(F1770:H1799,"&gt;=2.5")</f>
        <v>0</v>
      </c>
      <c r="X1802" s="521">
        <f>COUNTIF(I1770:J1799,"&gt;=2.5")</f>
        <v>0</v>
      </c>
      <c r="Y1802" s="521">
        <f>COUNTIF(K1770:L1799,"&gt;=2.5")</f>
        <v>0</v>
      </c>
      <c r="BE1802" s="296">
        <f t="shared" si="2729"/>
        <v>0.84498333333333331</v>
      </c>
    </row>
    <row r="1803" spans="1:57" ht="17.45" customHeight="1" thickBot="1" x14ac:dyDescent="0.3">
      <c r="A1803" s="257">
        <f t="shared" si="2727"/>
        <v>12</v>
      </c>
      <c r="B1803" s="257">
        <f t="shared" si="2728"/>
        <v>2022</v>
      </c>
      <c r="C1803" s="435">
        <f t="shared" si="2753"/>
        <v>44899</v>
      </c>
      <c r="D1803" s="434"/>
      <c r="E1803" s="436">
        <v>0.91739999999999999</v>
      </c>
      <c r="F1803" s="437"/>
      <c r="G1803" s="438">
        <v>0.99419999999999997</v>
      </c>
      <c r="H1803" s="439"/>
      <c r="I1803" s="434"/>
      <c r="J1803" s="436">
        <v>0.67969999999999997</v>
      </c>
      <c r="K1803" s="437"/>
      <c r="L1803" s="436">
        <v>0.7591</v>
      </c>
      <c r="M1803" s="440">
        <f t="shared" si="2754"/>
        <v>0.91739999999999999</v>
      </c>
      <c r="N1803" s="440">
        <f t="shared" si="2755"/>
        <v>0.99419999999999997</v>
      </c>
      <c r="O1803" s="440">
        <f t="shared" si="2756"/>
        <v>0.67969999999999997</v>
      </c>
      <c r="P1803" s="440">
        <f t="shared" si="2757"/>
        <v>0.7591</v>
      </c>
      <c r="Q1803" s="442">
        <f t="shared" si="2761"/>
        <v>0.83760000000000001</v>
      </c>
      <c r="R1803" s="442"/>
      <c r="S1803" s="443">
        <f>IF(Q1803&gt;=1,1,0)</f>
        <v>0</v>
      </c>
      <c r="T1803" s="443">
        <f t="shared" si="2760"/>
        <v>0</v>
      </c>
      <c r="Y1803" s="522">
        <f>AVERAGE(V1800:Y1800)</f>
        <v>1.191914642857143</v>
      </c>
      <c r="BE1803" s="296">
        <f t="shared" ref="BE1803:BE1812" si="2762">AVERAGE(N1803:P1803)</f>
        <v>0.81099999999999994</v>
      </c>
    </row>
    <row r="1804" spans="1:57" ht="17.45" customHeight="1" x14ac:dyDescent="0.25">
      <c r="A1804" s="257">
        <f t="shared" si="2727"/>
        <v>12</v>
      </c>
      <c r="B1804" s="257">
        <f t="shared" si="2728"/>
        <v>2022</v>
      </c>
      <c r="C1804" s="8">
        <f t="shared" si="2753"/>
        <v>44900</v>
      </c>
      <c r="D1804" s="260">
        <v>1.238</v>
      </c>
      <c r="E1804" s="261"/>
      <c r="F1804" s="263">
        <v>0.4889</v>
      </c>
      <c r="G1804" s="262"/>
      <c r="H1804" s="285"/>
      <c r="I1804" s="260">
        <v>0.43109999999999998</v>
      </c>
      <c r="J1804" s="261"/>
      <c r="K1804" s="263">
        <v>0.5403</v>
      </c>
      <c r="L1804" s="261"/>
      <c r="M1804" s="293">
        <f t="shared" si="2754"/>
        <v>1.238</v>
      </c>
      <c r="N1804" s="293">
        <f t="shared" si="2755"/>
        <v>0.4889</v>
      </c>
      <c r="O1804" s="293">
        <f t="shared" si="2756"/>
        <v>0.43109999999999998</v>
      </c>
      <c r="P1804" s="293">
        <f t="shared" si="2757"/>
        <v>0.5403</v>
      </c>
      <c r="R1804" s="265">
        <f t="shared" si="2758"/>
        <v>0.67457499999999992</v>
      </c>
      <c r="S1804" s="266">
        <f t="shared" si="2759"/>
        <v>0</v>
      </c>
      <c r="T1804" s="266">
        <f t="shared" si="2760"/>
        <v>0</v>
      </c>
      <c r="BE1804" s="296">
        <f t="shared" si="2762"/>
        <v>0.48676666666666663</v>
      </c>
    </row>
    <row r="1805" spans="1:57" ht="17.45" customHeight="1" x14ac:dyDescent="0.25">
      <c r="A1805" s="257">
        <f t="shared" si="2727"/>
        <v>12</v>
      </c>
      <c r="B1805" s="257">
        <f t="shared" si="2728"/>
        <v>2022</v>
      </c>
      <c r="C1805" s="8">
        <f t="shared" si="2753"/>
        <v>44901</v>
      </c>
      <c r="D1805" s="260"/>
      <c r="E1805" s="134">
        <v>2.3809999999999998</v>
      </c>
      <c r="F1805" s="263"/>
      <c r="G1805" s="262">
        <v>0.64449999999999996</v>
      </c>
      <c r="H1805" s="285"/>
      <c r="I1805" s="260"/>
      <c r="J1805" s="261">
        <v>0.72840000000000005</v>
      </c>
      <c r="K1805" s="263"/>
      <c r="L1805" s="261">
        <v>0.74319999999999997</v>
      </c>
      <c r="M1805" s="423">
        <f t="shared" ref="M1805:M1806" si="2763">IFERROR(AVERAGE(D1805:E1805),"")</f>
        <v>2.3809999999999998</v>
      </c>
      <c r="N1805" s="293">
        <f t="shared" ref="N1805:N1806" si="2764">IFERROR(AVERAGE(F1805:H1805),"")</f>
        <v>0.64449999999999996</v>
      </c>
      <c r="O1805" s="293">
        <f t="shared" ref="O1805:O1806" si="2765">IFERROR(AVERAGE(I1805:J1805),"")</f>
        <v>0.72840000000000005</v>
      </c>
      <c r="P1805" s="293">
        <f t="shared" ref="P1805:P1806" si="2766">IFERROR(AVERAGE(K1805:L1805),"")</f>
        <v>0.74319999999999997</v>
      </c>
      <c r="R1805" s="265">
        <f t="shared" ref="R1805:R1806" si="2767">AVERAGE(M1805:P1805)</f>
        <v>1.1242749999999999</v>
      </c>
      <c r="S1805" s="266">
        <f t="shared" ref="S1805:S1806" si="2768">IF(R1805&gt;=1,1,0)</f>
        <v>1</v>
      </c>
      <c r="T1805" s="266">
        <f t="shared" ref="T1805:T1806" si="2769">IF(S1805=0,0,S1805+T1804)</f>
        <v>1</v>
      </c>
      <c r="BE1805" s="296">
        <f t="shared" si="2762"/>
        <v>0.70536666666666659</v>
      </c>
    </row>
    <row r="1806" spans="1:57" ht="17.45" customHeight="1" x14ac:dyDescent="0.25">
      <c r="A1806" s="257">
        <f t="shared" si="2727"/>
        <v>12</v>
      </c>
      <c r="B1806" s="257">
        <f t="shared" si="2728"/>
        <v>2022</v>
      </c>
      <c r="C1806" s="8">
        <f t="shared" si="2753"/>
        <v>44902</v>
      </c>
      <c r="D1806" s="332">
        <v>3.0550000000000002</v>
      </c>
      <c r="E1806" s="261"/>
      <c r="F1806" s="263"/>
      <c r="G1806" s="262"/>
      <c r="H1806" s="285">
        <v>0.86050000000000004</v>
      </c>
      <c r="I1806" s="260">
        <v>0.9617</v>
      </c>
      <c r="J1806" s="261"/>
      <c r="K1806" s="263">
        <v>0.97009999999999996</v>
      </c>
      <c r="L1806" s="261"/>
      <c r="M1806" s="423">
        <f t="shared" si="2763"/>
        <v>3.0550000000000002</v>
      </c>
      <c r="N1806" s="293">
        <f t="shared" si="2764"/>
        <v>0.86050000000000004</v>
      </c>
      <c r="O1806" s="293">
        <f t="shared" si="2765"/>
        <v>0.9617</v>
      </c>
      <c r="P1806" s="293">
        <f t="shared" si="2766"/>
        <v>0.97009999999999996</v>
      </c>
      <c r="R1806" s="265">
        <f t="shared" si="2767"/>
        <v>1.4618250000000002</v>
      </c>
      <c r="S1806" s="266">
        <f t="shared" si="2768"/>
        <v>1</v>
      </c>
      <c r="T1806" s="266">
        <f t="shared" si="2769"/>
        <v>2</v>
      </c>
      <c r="BE1806" s="296">
        <f t="shared" si="2762"/>
        <v>0.93076666666666663</v>
      </c>
    </row>
    <row r="1807" spans="1:57" ht="17.45" customHeight="1" x14ac:dyDescent="0.25">
      <c r="A1807" s="257">
        <f t="shared" si="2727"/>
        <v>12</v>
      </c>
      <c r="B1807" s="257">
        <f t="shared" si="2728"/>
        <v>2022</v>
      </c>
      <c r="C1807" s="8">
        <f t="shared" si="2753"/>
        <v>44903</v>
      </c>
      <c r="D1807" s="260"/>
      <c r="E1807" s="134">
        <v>3.9670000000000001</v>
      </c>
      <c r="F1807" s="263"/>
      <c r="G1807" s="262">
        <v>1.032</v>
      </c>
      <c r="H1807" s="285"/>
      <c r="I1807" s="260"/>
      <c r="J1807" s="261">
        <v>0.74309999999999998</v>
      </c>
      <c r="K1807" s="263"/>
      <c r="L1807" s="261">
        <v>1.0089999999999999</v>
      </c>
      <c r="M1807" s="423">
        <f t="shared" ref="M1807" si="2770">IFERROR(AVERAGE(D1807:E1807),"")</f>
        <v>3.9670000000000001</v>
      </c>
      <c r="N1807" s="293">
        <f t="shared" ref="N1807" si="2771">IFERROR(AVERAGE(F1807:H1807),"")</f>
        <v>1.032</v>
      </c>
      <c r="O1807" s="293">
        <f t="shared" ref="O1807" si="2772">IFERROR(AVERAGE(I1807:J1807),"")</f>
        <v>0.74309999999999998</v>
      </c>
      <c r="P1807" s="293">
        <f t="shared" ref="P1807" si="2773">IFERROR(AVERAGE(K1807:L1807),"")</f>
        <v>1.0089999999999999</v>
      </c>
      <c r="R1807" s="265">
        <f t="shared" ref="R1807" si="2774">AVERAGE(M1807:P1807)</f>
        <v>1.6877750000000002</v>
      </c>
      <c r="S1807" s="266">
        <f t="shared" ref="S1807" si="2775">IF(R1807&gt;=1,1,0)</f>
        <v>1</v>
      </c>
      <c r="T1807" s="266">
        <f t="shared" ref="T1807" si="2776">IF(S1807=0,0,S1807+T1806)</f>
        <v>3</v>
      </c>
      <c r="BE1807" s="296">
        <f t="shared" si="2762"/>
        <v>0.92803333333333338</v>
      </c>
    </row>
    <row r="1808" spans="1:57" ht="17.45" customHeight="1" x14ac:dyDescent="0.25">
      <c r="A1808" s="257">
        <f t="shared" si="2727"/>
        <v>12</v>
      </c>
      <c r="B1808" s="257">
        <f t="shared" si="2728"/>
        <v>2022</v>
      </c>
      <c r="C1808" s="48">
        <f t="shared" si="2753"/>
        <v>44904</v>
      </c>
      <c r="D1808" s="133">
        <v>3.6</v>
      </c>
      <c r="E1808" s="276"/>
      <c r="F1808" s="278">
        <v>0.83789999999999998</v>
      </c>
      <c r="G1808" s="277"/>
      <c r="H1808" s="286">
        <v>0.81769999999999998</v>
      </c>
      <c r="I1808" s="275">
        <v>0.90690000000000004</v>
      </c>
      <c r="J1808" s="276"/>
      <c r="K1808" s="278">
        <v>1.093</v>
      </c>
      <c r="L1808" s="276"/>
      <c r="M1808" s="423">
        <f t="shared" ref="M1808" si="2777">IFERROR(AVERAGE(D1808:E1808),"")</f>
        <v>3.6</v>
      </c>
      <c r="N1808" s="293">
        <f t="shared" ref="N1808" si="2778">IFERROR(AVERAGE(F1808:H1808),"")</f>
        <v>0.82779999999999998</v>
      </c>
      <c r="O1808" s="293">
        <f t="shared" ref="O1808" si="2779">IFERROR(AVERAGE(I1808:J1808),"")</f>
        <v>0.90690000000000004</v>
      </c>
      <c r="P1808" s="293">
        <f t="shared" ref="P1808" si="2780">IFERROR(AVERAGE(K1808:L1808),"")</f>
        <v>1.093</v>
      </c>
      <c r="R1808" s="265">
        <f t="shared" ref="R1808" si="2781">AVERAGE(M1808:P1808)</f>
        <v>1.6069250000000002</v>
      </c>
      <c r="S1808" s="266">
        <f t="shared" ref="S1808" si="2782">IF(R1808&gt;=1,1,0)</f>
        <v>1</v>
      </c>
      <c r="T1808" s="266">
        <f t="shared" ref="T1808:T1810" si="2783">IF(S1808=0,0,S1808+T1807)</f>
        <v>4</v>
      </c>
      <c r="BE1808" s="296">
        <f t="shared" si="2762"/>
        <v>0.94256666666666666</v>
      </c>
    </row>
    <row r="1809" spans="1:57" ht="17.45" customHeight="1" x14ac:dyDescent="0.25">
      <c r="A1809" s="257">
        <f t="shared" si="2727"/>
        <v>12</v>
      </c>
      <c r="B1809" s="257">
        <f t="shared" si="2728"/>
        <v>2022</v>
      </c>
      <c r="C1809" s="435">
        <f t="shared" si="2753"/>
        <v>44905</v>
      </c>
      <c r="D1809" s="448"/>
      <c r="E1809" s="449">
        <v>1.7649999999999999</v>
      </c>
      <c r="F1809" s="451"/>
      <c r="G1809" s="450">
        <v>0.91969999999999996</v>
      </c>
      <c r="H1809" s="452"/>
      <c r="I1809" s="448"/>
      <c r="J1809" s="449">
        <v>0.63849999999999996</v>
      </c>
      <c r="K1809" s="451"/>
      <c r="L1809" s="449">
        <v>0.9829</v>
      </c>
      <c r="M1809" s="440">
        <f t="shared" ref="M1809:M1812" si="2784">IFERROR(AVERAGE(D1809:E1809),"")</f>
        <v>1.7649999999999999</v>
      </c>
      <c r="N1809" s="440">
        <f t="shared" ref="N1809:N1812" si="2785">IFERROR(AVERAGE(F1809:H1809),"")</f>
        <v>0.91969999999999996</v>
      </c>
      <c r="O1809" s="440">
        <f t="shared" ref="O1809:O1812" si="2786">IFERROR(AVERAGE(I1809:J1809),"")</f>
        <v>0.63849999999999996</v>
      </c>
      <c r="P1809" s="440">
        <f t="shared" ref="P1809:P1812" si="2787">IFERROR(AVERAGE(K1809:L1809),"")</f>
        <v>0.9829</v>
      </c>
      <c r="Q1809" s="442">
        <f t="shared" ref="Q1809:Q1810" si="2788">AVERAGE(M1809:P1809)</f>
        <v>1.076525</v>
      </c>
      <c r="R1809" s="442"/>
      <c r="S1809" s="443">
        <f>IF(Q1809&gt;=1,1,0)</f>
        <v>1</v>
      </c>
      <c r="T1809" s="443">
        <f t="shared" si="2783"/>
        <v>5</v>
      </c>
      <c r="BE1809" s="296">
        <f t="shared" si="2762"/>
        <v>0.84703333333333319</v>
      </c>
    </row>
    <row r="1810" spans="1:57" ht="17.45" customHeight="1" x14ac:dyDescent="0.25">
      <c r="A1810" s="257">
        <f t="shared" si="2727"/>
        <v>12</v>
      </c>
      <c r="B1810" s="257">
        <f t="shared" si="2728"/>
        <v>2022</v>
      </c>
      <c r="C1810" s="435">
        <f t="shared" si="2753"/>
        <v>44906</v>
      </c>
      <c r="D1810" s="448">
        <v>0.66390000000000005</v>
      </c>
      <c r="E1810" s="449"/>
      <c r="F1810" s="451">
        <v>0.46929999999999999</v>
      </c>
      <c r="G1810" s="450"/>
      <c r="H1810" s="452"/>
      <c r="I1810" s="448">
        <v>0.17549999999999999</v>
      </c>
      <c r="J1810" s="449"/>
      <c r="K1810" s="451">
        <v>0.41</v>
      </c>
      <c r="L1810" s="449"/>
      <c r="M1810" s="440">
        <f t="shared" si="2784"/>
        <v>0.66390000000000005</v>
      </c>
      <c r="N1810" s="440">
        <f t="shared" si="2785"/>
        <v>0.46929999999999999</v>
      </c>
      <c r="O1810" s="440">
        <f t="shared" si="2786"/>
        <v>0.17549999999999999</v>
      </c>
      <c r="P1810" s="440">
        <f t="shared" si="2787"/>
        <v>0.41</v>
      </c>
      <c r="Q1810" s="442">
        <f t="shared" si="2788"/>
        <v>0.42967499999999997</v>
      </c>
      <c r="R1810" s="442"/>
      <c r="S1810" s="443">
        <f>IF(Q1810&gt;=1,1,0)</f>
        <v>0</v>
      </c>
      <c r="T1810" s="443">
        <f t="shared" si="2783"/>
        <v>0</v>
      </c>
      <c r="BE1810" s="296">
        <f t="shared" si="2762"/>
        <v>0.35159999999999997</v>
      </c>
    </row>
    <row r="1811" spans="1:57" ht="17.45" customHeight="1" x14ac:dyDescent="0.25">
      <c r="A1811" s="257">
        <f t="shared" si="2727"/>
        <v>12</v>
      </c>
      <c r="B1811" s="257">
        <f t="shared" si="2728"/>
        <v>2022</v>
      </c>
      <c r="C1811" s="8">
        <f t="shared" si="2753"/>
        <v>44907</v>
      </c>
      <c r="D1811" s="252"/>
      <c r="E1811" s="253">
        <v>0.83069999999999999</v>
      </c>
      <c r="F1811" s="255"/>
      <c r="G1811" s="254">
        <v>0.60880000000000001</v>
      </c>
      <c r="H1811" s="114"/>
      <c r="I1811" s="252"/>
      <c r="J1811" s="253">
        <v>0.41770000000000002</v>
      </c>
      <c r="K1811" s="255"/>
      <c r="L1811" s="253">
        <v>0.52149999999999996</v>
      </c>
      <c r="M1811" s="293">
        <f t="shared" si="2784"/>
        <v>0.83069999999999999</v>
      </c>
      <c r="N1811" s="293">
        <f t="shared" si="2785"/>
        <v>0.60880000000000001</v>
      </c>
      <c r="O1811" s="293">
        <f t="shared" si="2786"/>
        <v>0.41770000000000002</v>
      </c>
      <c r="P1811" s="293">
        <f t="shared" si="2787"/>
        <v>0.52149999999999996</v>
      </c>
      <c r="R1811" s="265">
        <f t="shared" ref="R1811:R1812" si="2789">AVERAGE(M1811:P1811)</f>
        <v>0.59467499999999995</v>
      </c>
      <c r="S1811" s="266">
        <f t="shared" ref="S1811:S1812" si="2790">IF(R1811&gt;=1,1,0)</f>
        <v>0</v>
      </c>
      <c r="T1811" s="266">
        <f t="shared" ref="T1811:T1812" si="2791">IF(S1811=0,0,S1811+T1810)</f>
        <v>0</v>
      </c>
      <c r="BE1811" s="296">
        <f t="shared" si="2762"/>
        <v>0.51600000000000001</v>
      </c>
    </row>
    <row r="1812" spans="1:57" ht="17.45" customHeight="1" x14ac:dyDescent="0.25">
      <c r="A1812" s="257">
        <f t="shared" si="2727"/>
        <v>12</v>
      </c>
      <c r="B1812" s="257">
        <f t="shared" si="2728"/>
        <v>2022</v>
      </c>
      <c r="C1812" s="8">
        <f t="shared" si="2753"/>
        <v>44908</v>
      </c>
      <c r="D1812" s="332">
        <v>2.9860000000000002</v>
      </c>
      <c r="E1812" s="261"/>
      <c r="F1812" s="263"/>
      <c r="G1812" s="262"/>
      <c r="H1812" s="285">
        <v>0.74270000000000003</v>
      </c>
      <c r="I1812" s="260">
        <v>1.069</v>
      </c>
      <c r="J1812" s="261"/>
      <c r="K1812" s="263">
        <v>0.94469999999999998</v>
      </c>
      <c r="L1812" s="261"/>
      <c r="M1812" s="423">
        <f t="shared" si="2784"/>
        <v>2.9860000000000002</v>
      </c>
      <c r="N1812" s="293">
        <f t="shared" si="2785"/>
        <v>0.74270000000000003</v>
      </c>
      <c r="O1812" s="293">
        <f t="shared" si="2786"/>
        <v>1.069</v>
      </c>
      <c r="P1812" s="293">
        <f t="shared" si="2787"/>
        <v>0.94469999999999998</v>
      </c>
      <c r="R1812" s="265">
        <f t="shared" si="2789"/>
        <v>1.4356000000000002</v>
      </c>
      <c r="S1812" s="266">
        <f t="shared" si="2790"/>
        <v>1</v>
      </c>
      <c r="T1812" s="266">
        <f t="shared" si="2791"/>
        <v>1</v>
      </c>
      <c r="BE1812" s="296">
        <f t="shared" si="2762"/>
        <v>0.91880000000000006</v>
      </c>
    </row>
    <row r="1813" spans="1:57" ht="17.45" customHeight="1" x14ac:dyDescent="0.25">
      <c r="A1813" s="257">
        <f t="shared" si="2727"/>
        <v>12</v>
      </c>
      <c r="B1813" s="257">
        <f t="shared" si="2728"/>
        <v>2022</v>
      </c>
      <c r="C1813" s="8">
        <f t="shared" si="2753"/>
        <v>44909</v>
      </c>
      <c r="D1813" s="260"/>
      <c r="E1813" s="134">
        <v>5.0869999999999997</v>
      </c>
      <c r="F1813" s="263"/>
      <c r="G1813" s="262">
        <v>1.544</v>
      </c>
      <c r="H1813" s="285"/>
      <c r="I1813" s="260"/>
      <c r="J1813" s="261">
        <v>0.96660000000000001</v>
      </c>
      <c r="K1813" s="263"/>
      <c r="L1813" s="261">
        <v>1.351</v>
      </c>
      <c r="M1813" s="423">
        <f t="shared" ref="M1813" si="2792">IFERROR(AVERAGE(D1813:E1813),"")</f>
        <v>5.0869999999999997</v>
      </c>
      <c r="N1813" s="293">
        <f t="shared" ref="N1813" si="2793">IFERROR(AVERAGE(F1813:H1813),"")</f>
        <v>1.544</v>
      </c>
      <c r="O1813" s="293">
        <f t="shared" ref="O1813" si="2794">IFERROR(AVERAGE(I1813:J1813),"")</f>
        <v>0.96660000000000001</v>
      </c>
      <c r="P1813" s="293">
        <f t="shared" ref="P1813" si="2795">IFERROR(AVERAGE(K1813:L1813),"")</f>
        <v>1.351</v>
      </c>
      <c r="R1813" s="265">
        <f t="shared" ref="R1813" si="2796">AVERAGE(M1813:P1813)</f>
        <v>2.2371499999999997</v>
      </c>
      <c r="S1813" s="266">
        <f t="shared" ref="S1813" si="2797">IF(R1813&gt;=1,1,0)</f>
        <v>1</v>
      </c>
      <c r="T1813" s="266">
        <f t="shared" ref="T1813" si="2798">IF(S1813=0,0,S1813+T1812)</f>
        <v>2</v>
      </c>
      <c r="BE1813" s="296">
        <f>AVERAGE(N1813:P1813)</f>
        <v>1.2872000000000001</v>
      </c>
    </row>
    <row r="1814" spans="1:57" ht="17.45" customHeight="1" x14ac:dyDescent="0.25">
      <c r="A1814" s="257">
        <f t="shared" si="2727"/>
        <v>12</v>
      </c>
      <c r="B1814" s="257">
        <f t="shared" si="2728"/>
        <v>2022</v>
      </c>
      <c r="C1814" s="48">
        <f t="shared" si="2753"/>
        <v>44910</v>
      </c>
      <c r="D1814" s="369">
        <v>5.367</v>
      </c>
      <c r="E1814" s="280"/>
      <c r="F1814" s="282">
        <v>1.363</v>
      </c>
      <c r="G1814" s="281"/>
      <c r="H1814" s="142">
        <v>1.3720000000000001</v>
      </c>
      <c r="I1814" s="279">
        <v>1.2490000000000001</v>
      </c>
      <c r="J1814" s="280"/>
      <c r="K1814" s="282">
        <v>1.5269999999999999</v>
      </c>
      <c r="L1814" s="280"/>
      <c r="M1814" s="423">
        <f t="shared" ref="M1814:M1817" si="2799">IFERROR(AVERAGE(D1814:E1814),"")</f>
        <v>5.367</v>
      </c>
      <c r="N1814" s="293">
        <f t="shared" ref="N1814:N1817" si="2800">IFERROR(AVERAGE(F1814:H1814),"")</f>
        <v>1.3675000000000002</v>
      </c>
      <c r="O1814" s="293">
        <f t="shared" ref="O1814:O1817" si="2801">IFERROR(AVERAGE(I1814:J1814),"")</f>
        <v>1.2490000000000001</v>
      </c>
      <c r="P1814" s="293">
        <f t="shared" ref="P1814:P1817" si="2802">IFERROR(AVERAGE(K1814:L1814),"")</f>
        <v>1.5269999999999999</v>
      </c>
      <c r="R1814" s="265">
        <f t="shared" ref="R1814:R1815" si="2803">AVERAGE(M1814:P1814)</f>
        <v>2.3776250000000001</v>
      </c>
      <c r="S1814" s="266">
        <f t="shared" ref="S1814:S1815" si="2804">IF(R1814&gt;=1,1,0)</f>
        <v>1</v>
      </c>
      <c r="T1814" s="266">
        <f t="shared" ref="T1814:T1817" si="2805">IF(S1814=0,0,S1814+T1813)</f>
        <v>3</v>
      </c>
    </row>
    <row r="1815" spans="1:57" ht="17.45" customHeight="1" x14ac:dyDescent="0.25">
      <c r="A1815" s="257">
        <f t="shared" si="2727"/>
        <v>12</v>
      </c>
      <c r="B1815" s="257">
        <f t="shared" si="2728"/>
        <v>2022</v>
      </c>
      <c r="C1815" s="8">
        <f t="shared" si="2753"/>
        <v>44911</v>
      </c>
      <c r="D1815" s="252"/>
      <c r="E1815" s="335">
        <v>3.2789999999999999</v>
      </c>
      <c r="F1815" s="255"/>
      <c r="G1815" s="364">
        <v>1.5680000000000001</v>
      </c>
      <c r="H1815" s="114"/>
      <c r="I1815" s="252"/>
      <c r="J1815" s="253">
        <v>1.2030000000000001</v>
      </c>
      <c r="K1815" s="255"/>
      <c r="L1815" s="335">
        <v>2.14</v>
      </c>
      <c r="M1815" s="423">
        <f t="shared" si="2799"/>
        <v>3.2789999999999999</v>
      </c>
      <c r="N1815" s="293">
        <f t="shared" si="2800"/>
        <v>1.5680000000000001</v>
      </c>
      <c r="O1815" s="293">
        <f t="shared" si="2801"/>
        <v>1.2030000000000001</v>
      </c>
      <c r="P1815" s="293">
        <f t="shared" si="2802"/>
        <v>2.14</v>
      </c>
      <c r="R1815" s="265">
        <f t="shared" si="2803"/>
        <v>2.0474999999999999</v>
      </c>
      <c r="S1815" s="266">
        <f t="shared" si="2804"/>
        <v>1</v>
      </c>
      <c r="T1815" s="266">
        <f t="shared" si="2805"/>
        <v>4</v>
      </c>
    </row>
    <row r="1816" spans="1:57" ht="17.45" customHeight="1" x14ac:dyDescent="0.25">
      <c r="A1816" s="257">
        <f t="shared" si="2727"/>
        <v>12</v>
      </c>
      <c r="B1816" s="257">
        <f t="shared" si="2728"/>
        <v>2022</v>
      </c>
      <c r="C1816" s="435">
        <f t="shared" si="2753"/>
        <v>44912</v>
      </c>
      <c r="D1816" s="492">
        <v>3.9340000000000002</v>
      </c>
      <c r="E1816" s="449"/>
      <c r="F1816" s="451">
        <v>1.2070000000000001</v>
      </c>
      <c r="G1816" s="450"/>
      <c r="H1816" s="452"/>
      <c r="I1816" s="448">
        <v>1.0349999999999999</v>
      </c>
      <c r="J1816" s="449"/>
      <c r="K1816" s="451">
        <v>1.36</v>
      </c>
      <c r="L1816" s="449"/>
      <c r="M1816" s="493">
        <f t="shared" si="2799"/>
        <v>3.9340000000000002</v>
      </c>
      <c r="N1816" s="440">
        <f t="shared" si="2800"/>
        <v>1.2070000000000001</v>
      </c>
      <c r="O1816" s="440">
        <f t="shared" si="2801"/>
        <v>1.0349999999999999</v>
      </c>
      <c r="P1816" s="440">
        <f t="shared" si="2802"/>
        <v>1.36</v>
      </c>
      <c r="Q1816" s="442">
        <f t="shared" ref="Q1816:Q1817" si="2806">AVERAGE(M1816:P1816)</f>
        <v>1.8840000000000001</v>
      </c>
      <c r="R1816" s="442"/>
      <c r="S1816" s="443">
        <f>IF(Q1816&gt;=1,1,0)</f>
        <v>1</v>
      </c>
      <c r="T1816" s="443">
        <f t="shared" si="2805"/>
        <v>5</v>
      </c>
    </row>
    <row r="1817" spans="1:57" ht="17.45" customHeight="1" x14ac:dyDescent="0.25">
      <c r="A1817" s="257">
        <f t="shared" si="2727"/>
        <v>12</v>
      </c>
      <c r="B1817" s="257">
        <f t="shared" si="2728"/>
        <v>2022</v>
      </c>
      <c r="C1817" s="435">
        <f t="shared" si="2753"/>
        <v>44913</v>
      </c>
      <c r="D1817" s="448"/>
      <c r="E1817" s="494">
        <v>2.7970000000000002</v>
      </c>
      <c r="F1817" s="451"/>
      <c r="G1817" s="450">
        <v>1.3660000000000001</v>
      </c>
      <c r="H1817" s="452"/>
      <c r="I1817" s="448"/>
      <c r="J1817" s="449">
        <v>1.1120000000000001</v>
      </c>
      <c r="K1817" s="451"/>
      <c r="L1817" s="449">
        <v>1.1120000000000001</v>
      </c>
      <c r="M1817" s="493">
        <f t="shared" si="2799"/>
        <v>2.7970000000000002</v>
      </c>
      <c r="N1817" s="440">
        <f t="shared" si="2800"/>
        <v>1.3660000000000001</v>
      </c>
      <c r="O1817" s="440">
        <f t="shared" si="2801"/>
        <v>1.1120000000000001</v>
      </c>
      <c r="P1817" s="440">
        <f t="shared" si="2802"/>
        <v>1.1120000000000001</v>
      </c>
      <c r="Q1817" s="442">
        <f t="shared" si="2806"/>
        <v>1.5967500000000001</v>
      </c>
      <c r="R1817" s="442"/>
      <c r="S1817" s="443">
        <f>IF(Q1817&gt;=1,1,0)</f>
        <v>1</v>
      </c>
      <c r="T1817" s="443">
        <f t="shared" si="2805"/>
        <v>6</v>
      </c>
    </row>
    <row r="1818" spans="1:57" ht="17.45" customHeight="1" x14ac:dyDescent="0.25">
      <c r="A1818" s="257">
        <f t="shared" si="2727"/>
        <v>12</v>
      </c>
      <c r="B1818" s="257">
        <f t="shared" si="2728"/>
        <v>2022</v>
      </c>
      <c r="C1818" s="8">
        <f t="shared" si="2753"/>
        <v>44914</v>
      </c>
      <c r="D1818" s="370">
        <v>4.8099999999999996</v>
      </c>
      <c r="E1818" s="253"/>
      <c r="F1818" s="255"/>
      <c r="G1818" s="254"/>
      <c r="H1818" s="432">
        <v>1.427</v>
      </c>
      <c r="I1818" s="252">
        <v>1.222</v>
      </c>
      <c r="J1818" s="253"/>
      <c r="K1818" s="333">
        <v>1.5740000000000001</v>
      </c>
      <c r="L1818" s="253"/>
      <c r="M1818" s="423">
        <f t="shared" ref="M1818" si="2807">IFERROR(AVERAGE(D1818:E1818),"")</f>
        <v>4.8099999999999996</v>
      </c>
      <c r="N1818" s="293">
        <f t="shared" ref="N1818" si="2808">IFERROR(AVERAGE(F1818:H1818),"")</f>
        <v>1.427</v>
      </c>
      <c r="O1818" s="293">
        <f t="shared" ref="O1818" si="2809">IFERROR(AVERAGE(I1818:J1818),"")</f>
        <v>1.222</v>
      </c>
      <c r="P1818" s="293">
        <f t="shared" ref="P1818" si="2810">IFERROR(AVERAGE(K1818:L1818),"")</f>
        <v>1.5740000000000001</v>
      </c>
      <c r="R1818" s="265">
        <f t="shared" ref="R1818" si="2811">AVERAGE(M1818:P1818)</f>
        <v>2.2582499999999999</v>
      </c>
      <c r="S1818" s="266">
        <f t="shared" ref="S1818" si="2812">IF(R1818&gt;=1,1,0)</f>
        <v>1</v>
      </c>
      <c r="T1818" s="266">
        <f t="shared" ref="T1818" si="2813">IF(S1818=0,0,S1818+T1817)</f>
        <v>7</v>
      </c>
    </row>
    <row r="1819" spans="1:57" ht="17.45" customHeight="1" x14ac:dyDescent="0.25">
      <c r="A1819" s="257">
        <f t="shared" si="2727"/>
        <v>12</v>
      </c>
      <c r="B1819" s="257">
        <f t="shared" si="2728"/>
        <v>2022</v>
      </c>
      <c r="C1819" s="8">
        <f t="shared" si="2753"/>
        <v>44915</v>
      </c>
      <c r="D1819" s="260"/>
      <c r="E1819" s="134">
        <v>3.7090000000000001</v>
      </c>
      <c r="F1819" s="263"/>
      <c r="G1819" s="262">
        <v>1.2070000000000001</v>
      </c>
      <c r="H1819" s="285"/>
      <c r="I1819" s="260"/>
      <c r="J1819" s="261">
        <v>1.121</v>
      </c>
      <c r="K1819" s="263"/>
      <c r="L1819" s="134">
        <v>1.43</v>
      </c>
      <c r="M1819" s="423">
        <f t="shared" ref="M1819" si="2814">IFERROR(AVERAGE(D1819:E1819),"")</f>
        <v>3.7090000000000001</v>
      </c>
      <c r="N1819" s="293">
        <f t="shared" ref="N1819" si="2815">IFERROR(AVERAGE(F1819:H1819),"")</f>
        <v>1.2070000000000001</v>
      </c>
      <c r="O1819" s="293">
        <f t="shared" ref="O1819" si="2816">IFERROR(AVERAGE(I1819:J1819),"")</f>
        <v>1.121</v>
      </c>
      <c r="P1819" s="293">
        <f t="shared" ref="P1819" si="2817">IFERROR(AVERAGE(K1819:L1819),"")</f>
        <v>1.43</v>
      </c>
      <c r="R1819" s="265">
        <f t="shared" ref="R1819" si="2818">AVERAGE(M1819:P1819)</f>
        <v>1.8667500000000001</v>
      </c>
      <c r="S1819" s="266">
        <f t="shared" ref="S1819" si="2819">IF(R1819&gt;=1,1,0)</f>
        <v>1</v>
      </c>
      <c r="T1819" s="266">
        <f t="shared" ref="T1819" si="2820">IF(S1819=0,0,S1819+T1818)</f>
        <v>8</v>
      </c>
      <c r="V1819" s="296">
        <f>AVERAGE(D1647:D1817)</f>
        <v>1.7320552941176468</v>
      </c>
      <c r="W1819" s="296">
        <f>AVERAGE(E1647:E1817)</f>
        <v>1.7404047058823531</v>
      </c>
    </row>
    <row r="1820" spans="1:57" ht="17.45" customHeight="1" x14ac:dyDescent="0.25">
      <c r="A1820" s="257">
        <f t="shared" si="2727"/>
        <v>12</v>
      </c>
      <c r="B1820" s="257">
        <f t="shared" si="2728"/>
        <v>2022</v>
      </c>
      <c r="C1820" s="48">
        <f t="shared" si="2753"/>
        <v>44916</v>
      </c>
      <c r="D1820" s="133">
        <v>5.5759999999999996</v>
      </c>
      <c r="E1820" s="276"/>
      <c r="F1820" s="410">
        <v>1.6439999999999999</v>
      </c>
      <c r="G1820" s="277"/>
      <c r="H1820" s="425">
        <v>1.5840000000000001</v>
      </c>
      <c r="I1820" s="133">
        <v>1.5649999999999999</v>
      </c>
      <c r="J1820" s="276"/>
      <c r="K1820" s="410">
        <v>1.7390000000000001</v>
      </c>
      <c r="L1820" s="276"/>
      <c r="M1820" s="423">
        <f t="shared" ref="M1820:M1825" si="2821">IFERROR(AVERAGE(D1820:E1820),"")</f>
        <v>5.5759999999999996</v>
      </c>
      <c r="N1820" s="423">
        <f t="shared" ref="N1820:N1825" si="2822">IFERROR(AVERAGE(F1820:H1820),"")</f>
        <v>1.6139999999999999</v>
      </c>
      <c r="O1820" s="423">
        <f t="shared" ref="O1820:O1825" si="2823">IFERROR(AVERAGE(I1820:J1820),"")</f>
        <v>1.5649999999999999</v>
      </c>
      <c r="P1820" s="423">
        <f t="shared" ref="P1820:P1825" si="2824">IFERROR(AVERAGE(K1820:L1820),"")</f>
        <v>1.7390000000000001</v>
      </c>
      <c r="R1820" s="265">
        <f t="shared" ref="R1820:R1825" si="2825">AVERAGE(M1820:P1820)</f>
        <v>2.6234999999999999</v>
      </c>
      <c r="S1820" s="266">
        <f t="shared" ref="S1820:S1825" si="2826">IF(R1820&gt;=1,1,0)</f>
        <v>1</v>
      </c>
      <c r="T1820" s="266">
        <f t="shared" ref="T1820:T1825" si="2827">IF(S1820=0,0,S1820+T1819)</f>
        <v>9</v>
      </c>
    </row>
    <row r="1821" spans="1:57" ht="17.45" customHeight="1" x14ac:dyDescent="0.25">
      <c r="A1821" s="257">
        <f t="shared" si="2727"/>
        <v>12</v>
      </c>
      <c r="B1821" s="257">
        <f t="shared" si="2728"/>
        <v>2022</v>
      </c>
      <c r="C1821" s="8">
        <f t="shared" si="2753"/>
        <v>44917</v>
      </c>
      <c r="D1821" s="260"/>
      <c r="E1821" s="134">
        <v>6.226</v>
      </c>
      <c r="F1821" s="263"/>
      <c r="G1821" s="402">
        <v>2.2959999999999998</v>
      </c>
      <c r="H1821" s="285"/>
      <c r="I1821" s="260"/>
      <c r="J1821" s="134">
        <v>1.518</v>
      </c>
      <c r="K1821" s="263"/>
      <c r="L1821" s="134">
        <v>2.7269999999999999</v>
      </c>
      <c r="M1821" s="423">
        <f t="shared" si="2821"/>
        <v>6.226</v>
      </c>
      <c r="N1821" s="423">
        <f t="shared" si="2822"/>
        <v>2.2959999999999998</v>
      </c>
      <c r="O1821" s="293">
        <f t="shared" si="2823"/>
        <v>1.518</v>
      </c>
      <c r="P1821" s="423">
        <f t="shared" si="2824"/>
        <v>2.7269999999999999</v>
      </c>
      <c r="R1821" s="265">
        <f t="shared" si="2825"/>
        <v>3.1917500000000003</v>
      </c>
      <c r="S1821" s="266">
        <f t="shared" si="2826"/>
        <v>1</v>
      </c>
      <c r="T1821" s="266">
        <f t="shared" si="2827"/>
        <v>10</v>
      </c>
    </row>
    <row r="1822" spans="1:57" ht="17.45" customHeight="1" x14ac:dyDescent="0.25">
      <c r="A1822" s="257">
        <f t="shared" si="2727"/>
        <v>12</v>
      </c>
      <c r="B1822" s="257">
        <f t="shared" si="2728"/>
        <v>2022</v>
      </c>
      <c r="C1822" s="8">
        <f t="shared" si="2753"/>
        <v>44918</v>
      </c>
      <c r="D1822" s="332">
        <v>4.6120000000000001</v>
      </c>
      <c r="E1822" s="261"/>
      <c r="F1822" s="363">
        <v>1.984</v>
      </c>
      <c r="G1822" s="262"/>
      <c r="H1822" s="285"/>
      <c r="I1822" s="332">
        <v>1.6850000000000001</v>
      </c>
      <c r="J1822" s="261"/>
      <c r="K1822" s="363">
        <v>1.976</v>
      </c>
      <c r="L1822" s="261"/>
      <c r="M1822" s="423">
        <f t="shared" si="2821"/>
        <v>4.6120000000000001</v>
      </c>
      <c r="N1822" s="423">
        <f t="shared" si="2822"/>
        <v>1.984</v>
      </c>
      <c r="O1822" s="423">
        <f t="shared" si="2823"/>
        <v>1.6850000000000001</v>
      </c>
      <c r="P1822" s="423">
        <f t="shared" si="2824"/>
        <v>1.976</v>
      </c>
      <c r="R1822" s="265">
        <f t="shared" si="2825"/>
        <v>2.5642500000000004</v>
      </c>
      <c r="S1822" s="266">
        <f t="shared" si="2826"/>
        <v>1</v>
      </c>
      <c r="T1822" s="266">
        <f t="shared" si="2827"/>
        <v>11</v>
      </c>
    </row>
    <row r="1823" spans="1:57" ht="17.45" customHeight="1" x14ac:dyDescent="0.25">
      <c r="A1823" s="257">
        <f t="shared" si="2727"/>
        <v>12</v>
      </c>
      <c r="B1823" s="257">
        <f t="shared" si="2728"/>
        <v>2022</v>
      </c>
      <c r="C1823" s="435">
        <f t="shared" si="2753"/>
        <v>44919</v>
      </c>
      <c r="D1823" s="434"/>
      <c r="E1823" s="436">
        <v>1.625</v>
      </c>
      <c r="F1823" s="437"/>
      <c r="G1823" s="438">
        <v>1.4330000000000001</v>
      </c>
      <c r="H1823" s="439"/>
      <c r="I1823" s="434"/>
      <c r="J1823" s="436">
        <v>0.97309999999999997</v>
      </c>
      <c r="K1823" s="437"/>
      <c r="L1823" s="436">
        <v>1.121</v>
      </c>
      <c r="M1823" s="440">
        <f t="shared" si="2821"/>
        <v>1.625</v>
      </c>
      <c r="N1823" s="440">
        <f t="shared" si="2822"/>
        <v>1.4330000000000001</v>
      </c>
      <c r="O1823" s="440">
        <f t="shared" si="2823"/>
        <v>0.97309999999999997</v>
      </c>
      <c r="P1823" s="440">
        <f t="shared" si="2824"/>
        <v>1.121</v>
      </c>
      <c r="Q1823" s="442">
        <f t="shared" ref="Q1823:Q1824" si="2828">AVERAGE(M1823:P1823)</f>
        <v>1.2880249999999998</v>
      </c>
      <c r="R1823" s="442"/>
      <c r="S1823" s="443">
        <f>IF(Q1823&gt;=1,1,0)</f>
        <v>1</v>
      </c>
      <c r="T1823" s="443">
        <f t="shared" si="2827"/>
        <v>12</v>
      </c>
    </row>
    <row r="1824" spans="1:57" ht="17.45" customHeight="1" x14ac:dyDescent="0.25">
      <c r="A1824" s="257">
        <f t="shared" si="2727"/>
        <v>12</v>
      </c>
      <c r="B1824" s="257">
        <f t="shared" si="2728"/>
        <v>2022</v>
      </c>
      <c r="C1824" s="435">
        <f t="shared" si="2753"/>
        <v>44920</v>
      </c>
      <c r="D1824" s="434">
        <v>0.79990000000000006</v>
      </c>
      <c r="E1824" s="436"/>
      <c r="F1824" s="437"/>
      <c r="G1824" s="438"/>
      <c r="H1824" s="439">
        <v>0.82809999999999995</v>
      </c>
      <c r="I1824" s="434">
        <v>0.62890000000000001</v>
      </c>
      <c r="J1824" s="436"/>
      <c r="K1824" s="437">
        <v>0.69240000000000002</v>
      </c>
      <c r="L1824" s="436"/>
      <c r="M1824" s="440">
        <f t="shared" si="2821"/>
        <v>0.79990000000000006</v>
      </c>
      <c r="N1824" s="440">
        <f t="shared" si="2822"/>
        <v>0.82809999999999995</v>
      </c>
      <c r="O1824" s="440">
        <f t="shared" si="2823"/>
        <v>0.62890000000000001</v>
      </c>
      <c r="P1824" s="440">
        <f t="shared" si="2824"/>
        <v>0.69240000000000002</v>
      </c>
      <c r="Q1824" s="442">
        <f t="shared" si="2828"/>
        <v>0.73732500000000001</v>
      </c>
      <c r="R1824" s="442"/>
      <c r="S1824" s="443">
        <f>IF(Q1824&gt;=1,1,0)</f>
        <v>0</v>
      </c>
      <c r="T1824" s="443">
        <f t="shared" si="2827"/>
        <v>0</v>
      </c>
    </row>
    <row r="1825" spans="1:49" ht="17.45" customHeight="1" x14ac:dyDescent="0.25">
      <c r="A1825" s="257">
        <f t="shared" si="2727"/>
        <v>12</v>
      </c>
      <c r="B1825" s="257">
        <f t="shared" si="2728"/>
        <v>2022</v>
      </c>
      <c r="C1825" s="8">
        <f t="shared" si="2753"/>
        <v>44921</v>
      </c>
      <c r="D1825" s="260"/>
      <c r="E1825" s="261">
        <v>0.84589999999999999</v>
      </c>
      <c r="F1825" s="263"/>
      <c r="G1825" s="262">
        <v>0.91500000000000004</v>
      </c>
      <c r="H1825" s="285"/>
      <c r="I1825" s="260"/>
      <c r="J1825" s="261">
        <v>1.093</v>
      </c>
      <c r="K1825" s="263"/>
      <c r="L1825" s="261">
        <v>0.74409999999999998</v>
      </c>
      <c r="M1825" s="293">
        <f t="shared" si="2821"/>
        <v>0.84589999999999999</v>
      </c>
      <c r="N1825" s="293">
        <f t="shared" si="2822"/>
        <v>0.91500000000000004</v>
      </c>
      <c r="O1825" s="293">
        <f t="shared" si="2823"/>
        <v>1.093</v>
      </c>
      <c r="P1825" s="293">
        <f t="shared" si="2824"/>
        <v>0.74409999999999998</v>
      </c>
      <c r="R1825" s="265">
        <f t="shared" si="2825"/>
        <v>0.89949999999999997</v>
      </c>
      <c r="S1825" s="266">
        <f t="shared" si="2826"/>
        <v>0</v>
      </c>
      <c r="T1825" s="266">
        <f t="shared" si="2827"/>
        <v>0</v>
      </c>
    </row>
    <row r="1826" spans="1:49" ht="17.45" customHeight="1" x14ac:dyDescent="0.25">
      <c r="A1826" s="257">
        <f t="shared" si="2727"/>
        <v>12</v>
      </c>
      <c r="B1826" s="257">
        <f t="shared" si="2728"/>
        <v>2022</v>
      </c>
      <c r="C1826" s="48">
        <f t="shared" si="2753"/>
        <v>44922</v>
      </c>
      <c r="D1826" s="275">
        <v>2.2330000000000001</v>
      </c>
      <c r="E1826" s="276"/>
      <c r="F1826" s="278">
        <v>1.2450000000000001</v>
      </c>
      <c r="G1826" s="277"/>
      <c r="H1826" s="286">
        <v>1.2130000000000001</v>
      </c>
      <c r="I1826" s="275">
        <v>1.1559999999999999</v>
      </c>
      <c r="J1826" s="276"/>
      <c r="K1826" s="278">
        <v>1.151</v>
      </c>
      <c r="L1826" s="276"/>
      <c r="M1826" s="423">
        <f t="shared" ref="M1826:M1827" si="2829">IFERROR(AVERAGE(D1826:E1826),"")</f>
        <v>2.2330000000000001</v>
      </c>
      <c r="N1826" s="293">
        <f t="shared" ref="N1826:N1827" si="2830">IFERROR(AVERAGE(F1826:H1826),"")</f>
        <v>1.2290000000000001</v>
      </c>
      <c r="O1826" s="293">
        <f t="shared" ref="O1826:O1827" si="2831">IFERROR(AVERAGE(I1826:J1826),"")</f>
        <v>1.1559999999999999</v>
      </c>
      <c r="P1826" s="293">
        <f t="shared" ref="P1826:P1827" si="2832">IFERROR(AVERAGE(K1826:L1826),"")</f>
        <v>1.151</v>
      </c>
      <c r="R1826" s="265">
        <f t="shared" ref="R1826:R1827" si="2833">AVERAGE(M1826:P1826)</f>
        <v>1.44225</v>
      </c>
      <c r="S1826" s="266">
        <f t="shared" ref="S1826:S1827" si="2834">IF(R1826&gt;=1,1,0)</f>
        <v>1</v>
      </c>
      <c r="T1826" s="266">
        <f t="shared" ref="T1826:T1827" si="2835">IF(S1826=0,0,S1826+T1825)</f>
        <v>1</v>
      </c>
    </row>
    <row r="1827" spans="1:49" ht="17.45" customHeight="1" thickBot="1" x14ac:dyDescent="0.3">
      <c r="A1827" s="257">
        <f t="shared" si="2727"/>
        <v>12</v>
      </c>
      <c r="B1827" s="257">
        <f t="shared" si="2728"/>
        <v>2022</v>
      </c>
      <c r="C1827" s="8">
        <f t="shared" si="2753"/>
        <v>44923</v>
      </c>
      <c r="D1827" s="260"/>
      <c r="E1827" s="261">
        <v>1.762</v>
      </c>
      <c r="F1827" s="263"/>
      <c r="G1827" s="262">
        <v>0.99229999999999996</v>
      </c>
      <c r="H1827" s="285"/>
      <c r="I1827" s="260"/>
      <c r="J1827" s="261">
        <v>0.63600000000000001</v>
      </c>
      <c r="K1827" s="263"/>
      <c r="L1827" s="261">
        <v>0.72289999999999999</v>
      </c>
      <c r="M1827" s="293">
        <f t="shared" si="2829"/>
        <v>1.762</v>
      </c>
      <c r="N1827" s="293">
        <f t="shared" si="2830"/>
        <v>0.99229999999999996</v>
      </c>
      <c r="O1827" s="293">
        <f t="shared" si="2831"/>
        <v>0.63600000000000001</v>
      </c>
      <c r="P1827" s="293">
        <f t="shared" si="2832"/>
        <v>0.72289999999999999</v>
      </c>
      <c r="R1827" s="265">
        <f t="shared" si="2833"/>
        <v>1.0283</v>
      </c>
      <c r="S1827" s="266">
        <f t="shared" si="2834"/>
        <v>1</v>
      </c>
      <c r="T1827" s="266">
        <f t="shared" si="2835"/>
        <v>2</v>
      </c>
    </row>
    <row r="1828" spans="1:49" ht="17.45" customHeight="1" thickBot="1" x14ac:dyDescent="0.3">
      <c r="A1828" s="257">
        <f t="shared" si="2727"/>
        <v>12</v>
      </c>
      <c r="B1828" s="257">
        <f t="shared" si="2728"/>
        <v>2022</v>
      </c>
      <c r="C1828" s="8">
        <f t="shared" si="2753"/>
        <v>44924</v>
      </c>
      <c r="D1828" s="252">
        <v>0.97360000000000002</v>
      </c>
      <c r="E1828" s="253"/>
      <c r="F1828" s="255">
        <v>0.53220000000000001</v>
      </c>
      <c r="G1828" s="254"/>
      <c r="H1828" s="114"/>
      <c r="I1828" s="252">
        <v>0.67010000000000003</v>
      </c>
      <c r="J1828" s="253"/>
      <c r="K1828" s="255">
        <v>0.52939999999999998</v>
      </c>
      <c r="L1828" s="253"/>
      <c r="M1828" s="293">
        <f t="shared" ref="M1828:M1831" si="2836">IFERROR(AVERAGE(D1828:E1828),"")</f>
        <v>0.97360000000000002</v>
      </c>
      <c r="N1828" s="293">
        <f t="shared" ref="N1828:N1831" si="2837">IFERROR(AVERAGE(F1828:H1828),"")</f>
        <v>0.53220000000000001</v>
      </c>
      <c r="O1828" s="293">
        <f t="shared" ref="O1828:O1831" si="2838">IFERROR(AVERAGE(I1828:J1828),"")</f>
        <v>0.67010000000000003</v>
      </c>
      <c r="P1828" s="293">
        <f t="shared" ref="P1828:P1831" si="2839">IFERROR(AVERAGE(K1828:L1828),"")</f>
        <v>0.52939999999999998</v>
      </c>
      <c r="R1828" s="265">
        <f t="shared" ref="R1828:R1829" si="2840">AVERAGE(M1828:P1828)</f>
        <v>0.67632499999999995</v>
      </c>
      <c r="S1828" s="266">
        <f t="shared" ref="S1828:S1829" si="2841">IF(R1828&gt;=1,1,0)</f>
        <v>0</v>
      </c>
      <c r="T1828" s="266">
        <f t="shared" ref="T1828:T1831" si="2842">IF(S1828=0,0,S1828+T1827)</f>
        <v>0</v>
      </c>
      <c r="U1828" s="514" t="s">
        <v>71</v>
      </c>
      <c r="V1828" s="515">
        <v>2022</v>
      </c>
      <c r="W1828" s="516"/>
      <c r="X1828" s="516"/>
      <c r="Y1828" s="516"/>
    </row>
    <row r="1829" spans="1:49" ht="17.45" customHeight="1" x14ac:dyDescent="0.25">
      <c r="A1829" s="257">
        <f t="shared" si="2727"/>
        <v>12</v>
      </c>
      <c r="B1829" s="257">
        <f t="shared" si="2728"/>
        <v>2022</v>
      </c>
      <c r="C1829" s="8">
        <f t="shared" si="2753"/>
        <v>44925</v>
      </c>
      <c r="D1829" s="252"/>
      <c r="E1829" s="253">
        <v>0.41089999999999999</v>
      </c>
      <c r="F1829" s="255"/>
      <c r="G1829" s="254">
        <v>0.52359999999999995</v>
      </c>
      <c r="H1829" s="114"/>
      <c r="I1829" s="252"/>
      <c r="J1829" s="253">
        <v>0.40500000000000003</v>
      </c>
      <c r="K1829" s="255"/>
      <c r="L1829" s="253">
        <v>0.41839999999999999</v>
      </c>
      <c r="M1829" s="293">
        <f t="shared" si="2836"/>
        <v>0.41089999999999999</v>
      </c>
      <c r="N1829" s="293">
        <f t="shared" si="2837"/>
        <v>0.52359999999999995</v>
      </c>
      <c r="O1829" s="293">
        <f t="shared" si="2838"/>
        <v>0.40500000000000003</v>
      </c>
      <c r="P1829" s="293">
        <f t="shared" si="2839"/>
        <v>0.41839999999999999</v>
      </c>
      <c r="R1829" s="265">
        <f t="shared" si="2840"/>
        <v>0.43947499999999995</v>
      </c>
      <c r="S1829" s="266">
        <f t="shared" si="2841"/>
        <v>0</v>
      </c>
      <c r="T1829" s="266">
        <f t="shared" si="2842"/>
        <v>0</v>
      </c>
      <c r="U1829" s="517" t="s">
        <v>35</v>
      </c>
      <c r="V1829" s="517" t="s">
        <v>1</v>
      </c>
      <c r="W1829" s="517" t="s">
        <v>2</v>
      </c>
      <c r="X1829" s="517" t="s">
        <v>9</v>
      </c>
      <c r="Y1829" s="517" t="s">
        <v>12</v>
      </c>
    </row>
    <row r="1830" spans="1:49" ht="17.45" customHeight="1" thickBot="1" x14ac:dyDescent="0.3">
      <c r="A1830" s="257">
        <f t="shared" si="2727"/>
        <v>12</v>
      </c>
      <c r="B1830" s="257">
        <f t="shared" si="2728"/>
        <v>2022</v>
      </c>
      <c r="C1830" s="459">
        <f t="shared" si="2753"/>
        <v>44926</v>
      </c>
      <c r="D1830" s="485">
        <v>0.33300000000000002</v>
      </c>
      <c r="E1830" s="486"/>
      <c r="F1830" s="495"/>
      <c r="G1830" s="487"/>
      <c r="H1830" s="496">
        <v>0.21460000000000001</v>
      </c>
      <c r="I1830" s="485">
        <v>0.1192</v>
      </c>
      <c r="J1830" s="486"/>
      <c r="K1830" s="495">
        <v>0.2712</v>
      </c>
      <c r="L1830" s="486"/>
      <c r="M1830" s="508">
        <f t="shared" si="2836"/>
        <v>0.33300000000000002</v>
      </c>
      <c r="N1830" s="508">
        <f t="shared" si="2837"/>
        <v>0.21460000000000001</v>
      </c>
      <c r="O1830" s="508">
        <f t="shared" si="2838"/>
        <v>0.1192</v>
      </c>
      <c r="P1830" s="508">
        <f t="shared" si="2839"/>
        <v>0.2712</v>
      </c>
      <c r="Q1830" s="466">
        <f t="shared" ref="Q1830:Q1831" si="2843">AVERAGE(M1830:P1830)</f>
        <v>0.23450000000000001</v>
      </c>
      <c r="R1830" s="466"/>
      <c r="S1830" s="510">
        <f>IF(Q1830&gt;=1,1,0)</f>
        <v>0</v>
      </c>
      <c r="T1830" s="510">
        <f t="shared" si="2842"/>
        <v>0</v>
      </c>
      <c r="U1830" s="518" t="s">
        <v>58</v>
      </c>
      <c r="V1830" s="519">
        <f>AVERAGE(D1800:E1830)</f>
        <v>2.5565129032258067</v>
      </c>
      <c r="W1830" s="519">
        <f>AVERAGE(F1800:H1830)</f>
        <v>1.0497805555555555</v>
      </c>
      <c r="X1830" s="519">
        <f>AVERAGE(I1800:J1830)</f>
        <v>0.86661290322580653</v>
      </c>
      <c r="Y1830" s="519">
        <f>AVERAGE(K1800:L1830)</f>
        <v>1.0581193548387096</v>
      </c>
    </row>
    <row r="1831" spans="1:49" ht="17.45" customHeight="1" x14ac:dyDescent="0.25">
      <c r="A1831" s="257">
        <f t="shared" si="2727"/>
        <v>1</v>
      </c>
      <c r="B1831" s="257">
        <f t="shared" si="2728"/>
        <v>2023</v>
      </c>
      <c r="C1831" s="465">
        <f t="shared" si="2753"/>
        <v>44927</v>
      </c>
      <c r="D1831" s="489"/>
      <c r="E1831" s="490">
        <v>0.4481</v>
      </c>
      <c r="F1831" s="500"/>
      <c r="G1831" s="491">
        <v>0.38679999999999998</v>
      </c>
      <c r="H1831" s="501"/>
      <c r="I1831" s="489"/>
      <c r="J1831" s="490">
        <v>0.187</v>
      </c>
      <c r="K1831" s="500"/>
      <c r="L1831" s="490">
        <v>0.2351</v>
      </c>
      <c r="M1831" s="440">
        <f t="shared" si="2836"/>
        <v>0.4481</v>
      </c>
      <c r="N1831" s="440">
        <f t="shared" si="2837"/>
        <v>0.38679999999999998</v>
      </c>
      <c r="O1831" s="440">
        <f t="shared" si="2838"/>
        <v>0.187</v>
      </c>
      <c r="P1831" s="440">
        <f t="shared" si="2839"/>
        <v>0.2351</v>
      </c>
      <c r="Q1831" s="442">
        <f t="shared" si="2843"/>
        <v>0.31425000000000003</v>
      </c>
      <c r="R1831" s="442"/>
      <c r="S1831" s="443">
        <f>IF(Q1831&gt;=1,1,0)</f>
        <v>0</v>
      </c>
      <c r="T1831" s="443">
        <f t="shared" si="2842"/>
        <v>0</v>
      </c>
      <c r="U1831" s="518" t="s">
        <v>59</v>
      </c>
      <c r="V1831" s="519">
        <f>MAX(D1800:E1830)</f>
        <v>6.226</v>
      </c>
      <c r="W1831" s="519">
        <f>MAX(F1800:H1830)</f>
        <v>2.2959999999999998</v>
      </c>
      <c r="X1831" s="519">
        <f>MAX(I1800:J1830)</f>
        <v>1.6850000000000001</v>
      </c>
      <c r="Y1831" s="519">
        <f>MAX(K1800:L1830)</f>
        <v>2.7269999999999999</v>
      </c>
      <c r="AH1831" s="257">
        <f>IF(AND(M1831&gt;=2,N1831&gt;=2,O1831&gt;=2,P1831&gt;=2),1,0)</f>
        <v>0</v>
      </c>
      <c r="AI1831" s="266" t="str">
        <f t="shared" ref="AI1831:AI1850" si="2844">IF(AH1831=0,"OK","Check")</f>
        <v>OK</v>
      </c>
    </row>
    <row r="1832" spans="1:49" ht="17.45" customHeight="1" thickBot="1" x14ac:dyDescent="0.3">
      <c r="A1832" s="257">
        <f t="shared" si="2727"/>
        <v>1</v>
      </c>
      <c r="B1832" s="257">
        <f t="shared" si="2728"/>
        <v>2023</v>
      </c>
      <c r="C1832" s="48">
        <f t="shared" si="2753"/>
        <v>44928</v>
      </c>
      <c r="D1832" s="275">
        <v>0.56030000000000002</v>
      </c>
      <c r="E1832" s="276"/>
      <c r="F1832" s="278">
        <v>0.39410000000000001</v>
      </c>
      <c r="G1832" s="277"/>
      <c r="H1832" s="286">
        <v>0.4204</v>
      </c>
      <c r="I1832" s="275">
        <v>0.36959999999999998</v>
      </c>
      <c r="J1832" s="276"/>
      <c r="K1832" s="278">
        <v>0.42630000000000001</v>
      </c>
      <c r="L1832" s="276"/>
      <c r="M1832" s="293">
        <f t="shared" ref="M1832:M1833" si="2845">IFERROR(AVERAGE(D1832:E1832),"")</f>
        <v>0.56030000000000002</v>
      </c>
      <c r="N1832" s="293">
        <f t="shared" ref="N1832:N1833" si="2846">IFERROR(AVERAGE(F1832:H1832),"")</f>
        <v>0.40725</v>
      </c>
      <c r="O1832" s="293">
        <f t="shared" ref="O1832:O1833" si="2847">IFERROR(AVERAGE(I1832:J1832),"")</f>
        <v>0.36959999999999998</v>
      </c>
      <c r="P1832" s="293">
        <f t="shared" ref="P1832:P1833" si="2848">IFERROR(AVERAGE(K1832:L1832),"")</f>
        <v>0.42630000000000001</v>
      </c>
      <c r="R1832" s="265">
        <f t="shared" ref="R1832:R1833" si="2849">AVERAGE(M1832:P1832)</f>
        <v>0.44086250000000005</v>
      </c>
      <c r="S1832" s="266">
        <f t="shared" ref="S1832:S1833" si="2850">IF(R1832&gt;=1,1,0)</f>
        <v>0</v>
      </c>
      <c r="T1832" s="266">
        <f t="shared" ref="T1832:T1833" si="2851">IF(S1832=0,0,S1832+T1831)</f>
        <v>0</v>
      </c>
      <c r="U1832" s="520" t="s">
        <v>126</v>
      </c>
      <c r="V1832" s="521">
        <f>COUNTIF(D1800:E1830,"&gt;=2.5")</f>
        <v>14</v>
      </c>
      <c r="W1832" s="521">
        <f>COUNTIF(F1800:H1830,"&gt;=2.5")</f>
        <v>0</v>
      </c>
      <c r="X1832" s="521">
        <f>COUNTIF(I1800:J1830,"&gt;=2.5")</f>
        <v>0</v>
      </c>
      <c r="Y1832" s="521">
        <f>COUNTIF(K1800:L1830,"&gt;=2.5")</f>
        <v>1</v>
      </c>
      <c r="AH1832" s="257">
        <f t="shared" ref="AH1832:AH1895" si="2852">IF(AND(M1832&gt;=2,N1832&gt;=2,O1832&gt;=2,P1832&gt;=2),1,0)</f>
        <v>0</v>
      </c>
      <c r="AI1832" s="266" t="str">
        <f t="shared" si="2844"/>
        <v>OK</v>
      </c>
    </row>
    <row r="1833" spans="1:49" ht="17.45" customHeight="1" thickBot="1" x14ac:dyDescent="0.3">
      <c r="A1833" s="257">
        <f t="shared" si="2727"/>
        <v>1</v>
      </c>
      <c r="B1833" s="257">
        <f t="shared" si="2728"/>
        <v>2023</v>
      </c>
      <c r="C1833" s="8">
        <f t="shared" si="2753"/>
        <v>44929</v>
      </c>
      <c r="D1833" s="260"/>
      <c r="E1833" s="261">
        <v>0.61939999999999995</v>
      </c>
      <c r="F1833" s="263"/>
      <c r="G1833" s="262">
        <v>0.29310000000000003</v>
      </c>
      <c r="H1833" s="285"/>
      <c r="I1833" s="260"/>
      <c r="J1833" s="261">
        <v>0.20449999999999999</v>
      </c>
      <c r="K1833" s="263"/>
      <c r="L1833" s="261">
        <v>0.50370000000000004</v>
      </c>
      <c r="M1833" s="293">
        <f t="shared" si="2845"/>
        <v>0.61939999999999995</v>
      </c>
      <c r="N1833" s="293">
        <f t="shared" si="2846"/>
        <v>0.29310000000000003</v>
      </c>
      <c r="O1833" s="293">
        <f t="shared" si="2847"/>
        <v>0.20449999999999999</v>
      </c>
      <c r="P1833" s="293">
        <f t="shared" si="2848"/>
        <v>0.50370000000000004</v>
      </c>
      <c r="R1833" s="265">
        <f t="shared" si="2849"/>
        <v>0.40517500000000001</v>
      </c>
      <c r="S1833" s="266">
        <f t="shared" si="2850"/>
        <v>0</v>
      </c>
      <c r="T1833" s="266">
        <f t="shared" si="2851"/>
        <v>0</v>
      </c>
      <c r="Y1833" s="522">
        <f>AVERAGE(V1830:Y1830)</f>
        <v>1.3827564292114696</v>
      </c>
      <c r="AH1833" s="257">
        <f t="shared" si="2852"/>
        <v>0</v>
      </c>
      <c r="AI1833" s="266" t="str">
        <f t="shared" si="2844"/>
        <v>OK</v>
      </c>
    </row>
    <row r="1834" spans="1:49" ht="17.45" customHeight="1" thickBot="1" x14ac:dyDescent="0.3">
      <c r="A1834" s="257">
        <f t="shared" si="2727"/>
        <v>1</v>
      </c>
      <c r="B1834" s="257">
        <f t="shared" si="2728"/>
        <v>2023</v>
      </c>
      <c r="C1834" s="8">
        <f t="shared" si="2753"/>
        <v>44930</v>
      </c>
      <c r="D1834" s="260">
        <v>1.391</v>
      </c>
      <c r="E1834" s="261"/>
      <c r="F1834" s="263">
        <v>0.29820000000000002</v>
      </c>
      <c r="G1834" s="262"/>
      <c r="H1834" s="285"/>
      <c r="I1834" s="260">
        <v>0.23100000000000001</v>
      </c>
      <c r="J1834" s="261"/>
      <c r="K1834" s="263">
        <v>0.81169999999999998</v>
      </c>
      <c r="L1834" s="261"/>
      <c r="M1834" s="293">
        <f t="shared" ref="M1834:M1839" si="2853">IFERROR(AVERAGE(D1834:E1834),"")</f>
        <v>1.391</v>
      </c>
      <c r="N1834" s="293">
        <f t="shared" ref="N1834:N1839" si="2854">IFERROR(AVERAGE(F1834:H1834),"")</f>
        <v>0.29820000000000002</v>
      </c>
      <c r="O1834" s="293">
        <f t="shared" ref="O1834:O1839" si="2855">IFERROR(AVERAGE(I1834:J1834),"")</f>
        <v>0.23100000000000001</v>
      </c>
      <c r="P1834" s="293">
        <f t="shared" ref="P1834:P1839" si="2856">IFERROR(AVERAGE(K1834:L1834),"")</f>
        <v>0.81169999999999998</v>
      </c>
      <c r="R1834" s="265">
        <f t="shared" ref="R1834:R1836" si="2857">AVERAGE(M1834:P1834)</f>
        <v>0.682975</v>
      </c>
      <c r="S1834" s="266">
        <f t="shared" ref="S1834:S1836" si="2858">IF(R1834&gt;=1,1,0)</f>
        <v>0</v>
      </c>
      <c r="T1834" s="266">
        <f t="shared" ref="T1834:T1836" si="2859">IF(S1834=0,0,S1834+T1833)</f>
        <v>0</v>
      </c>
      <c r="AH1834" s="257">
        <f t="shared" si="2852"/>
        <v>0</v>
      </c>
      <c r="AI1834" s="266" t="str">
        <f t="shared" si="2844"/>
        <v>OK</v>
      </c>
    </row>
    <row r="1835" spans="1:49" ht="17.45" customHeight="1" thickBot="1" x14ac:dyDescent="0.3">
      <c r="A1835" s="257">
        <f t="shared" si="2727"/>
        <v>1</v>
      </c>
      <c r="B1835" s="257">
        <f t="shared" si="2728"/>
        <v>2023</v>
      </c>
      <c r="C1835" s="8">
        <f t="shared" si="2753"/>
        <v>44931</v>
      </c>
      <c r="D1835" s="260"/>
      <c r="E1835" s="261">
        <v>0.65200000000000002</v>
      </c>
      <c r="F1835" s="263"/>
      <c r="G1835" s="262">
        <v>0.72440000000000004</v>
      </c>
      <c r="H1835" s="285"/>
      <c r="I1835" s="260"/>
      <c r="J1835" s="261">
        <v>0.2984</v>
      </c>
      <c r="K1835" s="263"/>
      <c r="L1835" s="261">
        <v>0.58240000000000003</v>
      </c>
      <c r="M1835" s="293">
        <f t="shared" si="2853"/>
        <v>0.65200000000000002</v>
      </c>
      <c r="N1835" s="293">
        <f t="shared" si="2854"/>
        <v>0.72440000000000004</v>
      </c>
      <c r="O1835" s="293">
        <f t="shared" si="2855"/>
        <v>0.2984</v>
      </c>
      <c r="P1835" s="293">
        <f t="shared" si="2856"/>
        <v>0.58240000000000003</v>
      </c>
      <c r="R1835" s="265">
        <f t="shared" si="2857"/>
        <v>0.56430000000000002</v>
      </c>
      <c r="S1835" s="266">
        <f t="shared" si="2858"/>
        <v>0</v>
      </c>
      <c r="T1835" s="266">
        <f t="shared" si="2859"/>
        <v>0</v>
      </c>
      <c r="U1835" s="514" t="s">
        <v>73</v>
      </c>
      <c r="V1835" s="515">
        <v>2022</v>
      </c>
      <c r="W1835" s="516"/>
      <c r="X1835" s="516"/>
      <c r="Y1835" s="516"/>
      <c r="AH1835" s="257">
        <f t="shared" si="2852"/>
        <v>0</v>
      </c>
      <c r="AI1835" s="266" t="str">
        <f t="shared" si="2844"/>
        <v>OK</v>
      </c>
    </row>
    <row r="1836" spans="1:49" ht="17.45" customHeight="1" x14ac:dyDescent="0.25">
      <c r="A1836" s="257">
        <f t="shared" si="2727"/>
        <v>1</v>
      </c>
      <c r="B1836" s="257">
        <f t="shared" si="2728"/>
        <v>2023</v>
      </c>
      <c r="C1836" s="8">
        <f t="shared" si="2753"/>
        <v>44932</v>
      </c>
      <c r="D1836" s="260">
        <v>1.2410000000000001</v>
      </c>
      <c r="E1836" s="261"/>
      <c r="F1836" s="263"/>
      <c r="G1836" s="262"/>
      <c r="H1836" s="285">
        <v>0.90439999999999998</v>
      </c>
      <c r="I1836" s="260">
        <v>0.85519999999999996</v>
      </c>
      <c r="J1836" s="261"/>
      <c r="K1836" s="263">
        <v>0.79410000000000003</v>
      </c>
      <c r="L1836" s="261"/>
      <c r="M1836" s="293">
        <f t="shared" si="2853"/>
        <v>1.2410000000000001</v>
      </c>
      <c r="N1836" s="293">
        <f t="shared" si="2854"/>
        <v>0.90439999999999998</v>
      </c>
      <c r="O1836" s="293">
        <f t="shared" si="2855"/>
        <v>0.85519999999999996</v>
      </c>
      <c r="P1836" s="293">
        <f t="shared" si="2856"/>
        <v>0.79410000000000003</v>
      </c>
      <c r="R1836" s="265">
        <f t="shared" si="2857"/>
        <v>0.94867499999999993</v>
      </c>
      <c r="S1836" s="266">
        <f t="shared" si="2858"/>
        <v>0</v>
      </c>
      <c r="T1836" s="266">
        <f t="shared" si="2859"/>
        <v>0</v>
      </c>
      <c r="U1836" s="517" t="s">
        <v>35</v>
      </c>
      <c r="V1836" s="517" t="s">
        <v>1</v>
      </c>
      <c r="W1836" s="517" t="s">
        <v>2</v>
      </c>
      <c r="X1836" s="517" t="s">
        <v>9</v>
      </c>
      <c r="Y1836" s="517" t="s">
        <v>12</v>
      </c>
      <c r="AH1836" s="257">
        <f t="shared" si="2852"/>
        <v>0</v>
      </c>
      <c r="AI1836" s="266" t="str">
        <f t="shared" si="2844"/>
        <v>OK</v>
      </c>
      <c r="AT1836" s="301" t="s">
        <v>1</v>
      </c>
      <c r="AU1836" s="301" t="s">
        <v>2</v>
      </c>
      <c r="AV1836" s="301" t="s">
        <v>9</v>
      </c>
      <c r="AW1836" s="301" t="s">
        <v>12</v>
      </c>
    </row>
    <row r="1837" spans="1:49" ht="17.45" customHeight="1" x14ac:dyDescent="0.25">
      <c r="A1837" s="257">
        <f t="shared" si="2727"/>
        <v>1</v>
      </c>
      <c r="B1837" s="257">
        <f t="shared" si="2728"/>
        <v>2023</v>
      </c>
      <c r="C1837" s="435">
        <f t="shared" si="2753"/>
        <v>44933</v>
      </c>
      <c r="D1837" s="434"/>
      <c r="E1837" s="436">
        <v>1.5249999999999999</v>
      </c>
      <c r="F1837" s="437"/>
      <c r="G1837" s="438">
        <v>0.90920000000000001</v>
      </c>
      <c r="H1837" s="439"/>
      <c r="I1837" s="434"/>
      <c r="J1837" s="436">
        <v>0.73480000000000001</v>
      </c>
      <c r="K1837" s="437"/>
      <c r="L1837" s="436">
        <v>1.1859999999999999</v>
      </c>
      <c r="M1837" s="440">
        <f t="shared" si="2853"/>
        <v>1.5249999999999999</v>
      </c>
      <c r="N1837" s="440">
        <f t="shared" si="2854"/>
        <v>0.90920000000000001</v>
      </c>
      <c r="O1837" s="440">
        <f t="shared" si="2855"/>
        <v>0.73480000000000001</v>
      </c>
      <c r="P1837" s="440">
        <f t="shared" si="2856"/>
        <v>1.1859999999999999</v>
      </c>
      <c r="Q1837" s="442">
        <f t="shared" ref="Q1837:Q1838" si="2860">AVERAGE(M1837:P1837)</f>
        <v>1.0887499999999999</v>
      </c>
      <c r="R1837" s="442"/>
      <c r="S1837" s="443">
        <f>IF(Q1837&gt;=1,1,0)</f>
        <v>1</v>
      </c>
      <c r="T1837" s="443">
        <f t="shared" ref="T1837:T1839" si="2861">IF(S1837=0,0,S1837+T1836)</f>
        <v>1</v>
      </c>
      <c r="U1837" s="518" t="s">
        <v>58</v>
      </c>
      <c r="V1837" s="519">
        <f>AVERAGE(D1466:E1830)</f>
        <v>1.7011151098901101</v>
      </c>
      <c r="W1837" s="519">
        <f>AVERAGE(F1466:H1830)</f>
        <v>1.114453356807511</v>
      </c>
      <c r="X1837" s="519">
        <f>AVERAGE(I1466:J1830)</f>
        <v>0.87608630136986332</v>
      </c>
      <c r="Y1837" s="519">
        <f>AVERAGE(K1466:L1830)</f>
        <v>1.0272054794520558</v>
      </c>
      <c r="AH1837" s="257">
        <f t="shared" si="2852"/>
        <v>0</v>
      </c>
      <c r="AI1837" s="266" t="str">
        <f t="shared" si="2844"/>
        <v>OK</v>
      </c>
      <c r="AS1837" s="5" t="s">
        <v>63</v>
      </c>
      <c r="AT1837" s="296">
        <f>V1496</f>
        <v>1.9246258064516133</v>
      </c>
      <c r="AU1837" s="296">
        <f t="shared" ref="AU1837:AW1837" si="2862">W1496</f>
        <v>1.1157270270270268</v>
      </c>
      <c r="AV1837" s="296">
        <f t="shared" si="2862"/>
        <v>0.97187096774193527</v>
      </c>
      <c r="AW1837" s="296">
        <f t="shared" si="2862"/>
        <v>1.1248419354838712</v>
      </c>
    </row>
    <row r="1838" spans="1:49" ht="17.45" customHeight="1" x14ac:dyDescent="0.25">
      <c r="A1838" s="257">
        <f t="shared" si="2727"/>
        <v>1</v>
      </c>
      <c r="B1838" s="257">
        <f t="shared" si="2728"/>
        <v>2023</v>
      </c>
      <c r="C1838" s="48">
        <f t="shared" si="2753"/>
        <v>44934</v>
      </c>
      <c r="D1838" s="434">
        <v>0.89290000000000003</v>
      </c>
      <c r="E1838" s="436"/>
      <c r="F1838" s="437">
        <v>0.78290000000000004</v>
      </c>
      <c r="G1838" s="438"/>
      <c r="H1838" s="439">
        <v>0.79900000000000004</v>
      </c>
      <c r="I1838" s="434">
        <v>0.81420000000000003</v>
      </c>
      <c r="J1838" s="436"/>
      <c r="K1838" s="437">
        <v>0.85370000000000001</v>
      </c>
      <c r="L1838" s="436"/>
      <c r="M1838" s="440">
        <f t="shared" si="2853"/>
        <v>0.89290000000000003</v>
      </c>
      <c r="N1838" s="440">
        <f t="shared" si="2854"/>
        <v>0.79095000000000004</v>
      </c>
      <c r="O1838" s="440">
        <f t="shared" si="2855"/>
        <v>0.81420000000000003</v>
      </c>
      <c r="P1838" s="440">
        <f t="shared" si="2856"/>
        <v>0.85370000000000001</v>
      </c>
      <c r="Q1838" s="442">
        <f t="shared" si="2860"/>
        <v>0.8379375</v>
      </c>
      <c r="R1838" s="442"/>
      <c r="S1838" s="443">
        <f>IF(Q1838&gt;=1,1,0)</f>
        <v>0</v>
      </c>
      <c r="T1838" s="443">
        <f t="shared" si="2861"/>
        <v>0</v>
      </c>
      <c r="U1838" s="518" t="s">
        <v>59</v>
      </c>
      <c r="V1838" s="519">
        <f>MAX(D1466:E1830)</f>
        <v>6.7779999999999996</v>
      </c>
      <c r="W1838" s="519">
        <f>MAX(F1466:H1830)</f>
        <v>3.1739999999999999</v>
      </c>
      <c r="X1838" s="519">
        <f>MAX(I1466:J1830)</f>
        <v>2.0270000000000001</v>
      </c>
      <c r="Y1838" s="519">
        <f>MAX(K1466:L1830)</f>
        <v>2.7269999999999999</v>
      </c>
      <c r="AH1838" s="257">
        <f t="shared" si="2852"/>
        <v>0</v>
      </c>
      <c r="AI1838" s="266" t="str">
        <f t="shared" si="2844"/>
        <v>OK</v>
      </c>
      <c r="AS1838" s="5" t="s">
        <v>64</v>
      </c>
      <c r="AT1838" s="296">
        <f>V1524</f>
        <v>1.6514321428571428</v>
      </c>
      <c r="AU1838" s="296">
        <f t="shared" ref="AU1838:AW1838" si="2863">W1524</f>
        <v>1.0952656250000001</v>
      </c>
      <c r="AV1838" s="296">
        <f t="shared" si="2863"/>
        <v>0.86551428571428557</v>
      </c>
      <c r="AW1838" s="296">
        <f t="shared" si="2863"/>
        <v>1.0975071428571428</v>
      </c>
    </row>
    <row r="1839" spans="1:49" ht="17.45" customHeight="1" thickBot="1" x14ac:dyDescent="0.3">
      <c r="A1839" s="257">
        <f t="shared" si="2727"/>
        <v>1</v>
      </c>
      <c r="B1839" s="257">
        <f t="shared" si="2728"/>
        <v>2023</v>
      </c>
      <c r="C1839" s="8">
        <f t="shared" si="2753"/>
        <v>44935</v>
      </c>
      <c r="D1839" s="260"/>
      <c r="E1839" s="261">
        <v>1.5609999999999999</v>
      </c>
      <c r="F1839" s="263"/>
      <c r="G1839" s="262">
        <v>1.117</v>
      </c>
      <c r="H1839" s="285"/>
      <c r="I1839" s="260"/>
      <c r="J1839" s="261">
        <v>0.76829999999999998</v>
      </c>
      <c r="K1839" s="263"/>
      <c r="L1839" s="261">
        <v>1.3280000000000001</v>
      </c>
      <c r="M1839" s="293">
        <f t="shared" si="2853"/>
        <v>1.5609999999999999</v>
      </c>
      <c r="N1839" s="293">
        <f t="shared" si="2854"/>
        <v>1.117</v>
      </c>
      <c r="O1839" s="293">
        <f t="shared" si="2855"/>
        <v>0.76829999999999998</v>
      </c>
      <c r="P1839" s="293">
        <f t="shared" si="2856"/>
        <v>1.3280000000000001</v>
      </c>
      <c r="R1839" s="265">
        <f t="shared" ref="R1839" si="2864">AVERAGE(M1839:P1839)</f>
        <v>1.1935750000000001</v>
      </c>
      <c r="S1839" s="266">
        <f t="shared" ref="S1839" si="2865">IF(R1839&gt;=1,1,0)</f>
        <v>1</v>
      </c>
      <c r="T1839" s="266">
        <f t="shared" si="2861"/>
        <v>1</v>
      </c>
      <c r="U1839" s="520" t="s">
        <v>126</v>
      </c>
      <c r="V1839" s="521">
        <f>COUNTIF(D1466:E1830,"&gt;=2.5")</f>
        <v>61</v>
      </c>
      <c r="W1839" s="521">
        <f>COUNTIF(F1466:H1830,"&gt;=2.5")</f>
        <v>4</v>
      </c>
      <c r="X1839" s="521">
        <f>COUNTIF(I1466:J1830,"&gt;=2.5")</f>
        <v>0</v>
      </c>
      <c r="Y1839" s="521">
        <f>COUNTIF(K1466:L1830,"&gt;=2.5")</f>
        <v>2</v>
      </c>
      <c r="AH1839" s="257">
        <f t="shared" si="2852"/>
        <v>0</v>
      </c>
      <c r="AI1839" s="266" t="str">
        <f t="shared" si="2844"/>
        <v>OK</v>
      </c>
      <c r="AS1839" s="5" t="s">
        <v>65</v>
      </c>
      <c r="AT1839" s="296">
        <f>V1555</f>
        <v>1.5950967741935491</v>
      </c>
      <c r="AU1839" s="296">
        <f t="shared" ref="AU1839:AW1839" si="2866">W1555</f>
        <v>1.0649083333333338</v>
      </c>
      <c r="AV1839" s="296">
        <f t="shared" si="2866"/>
        <v>0.8006129032258068</v>
      </c>
      <c r="AW1839" s="296">
        <f t="shared" si="2866"/>
        <v>1.0598258064516131</v>
      </c>
    </row>
    <row r="1840" spans="1:49" ht="17.45" customHeight="1" thickBot="1" x14ac:dyDescent="0.3">
      <c r="A1840" s="257">
        <f t="shared" si="2727"/>
        <v>1</v>
      </c>
      <c r="B1840" s="257">
        <f t="shared" si="2728"/>
        <v>2023</v>
      </c>
      <c r="C1840" s="8">
        <f t="shared" si="2753"/>
        <v>44936</v>
      </c>
      <c r="D1840" s="252">
        <v>1.056</v>
      </c>
      <c r="E1840" s="253"/>
      <c r="F1840" s="255">
        <v>0.42770000000000002</v>
      </c>
      <c r="G1840" s="254"/>
      <c r="H1840" s="114"/>
      <c r="I1840" s="252">
        <v>0.28039999999999998</v>
      </c>
      <c r="J1840" s="253"/>
      <c r="K1840" s="255">
        <v>0.7087</v>
      </c>
      <c r="L1840" s="253"/>
      <c r="M1840" s="293">
        <f t="shared" ref="M1840" si="2867">IFERROR(AVERAGE(D1840:E1840),"")</f>
        <v>1.056</v>
      </c>
      <c r="N1840" s="293">
        <f t="shared" ref="N1840" si="2868">IFERROR(AVERAGE(F1840:H1840),"")</f>
        <v>0.42770000000000002</v>
      </c>
      <c r="O1840" s="293">
        <f t="shared" ref="O1840" si="2869">IFERROR(AVERAGE(I1840:J1840),"")</f>
        <v>0.28039999999999998</v>
      </c>
      <c r="P1840" s="293">
        <f t="shared" ref="P1840" si="2870">IFERROR(AVERAGE(K1840:L1840),"")</f>
        <v>0.7087</v>
      </c>
      <c r="R1840" s="265">
        <f t="shared" ref="R1840" si="2871">AVERAGE(M1840:P1840)</f>
        <v>0.61819999999999997</v>
      </c>
      <c r="S1840" s="266">
        <f t="shared" ref="S1840" si="2872">IF(R1840&gt;=1,1,0)</f>
        <v>0</v>
      </c>
      <c r="T1840" s="266">
        <f t="shared" ref="T1840" si="2873">IF(S1840=0,0,S1840+T1839)</f>
        <v>0</v>
      </c>
      <c r="V1840" s="522">
        <f>AVERAGE(D1466:L1830)</f>
        <v>1.1767529802631587</v>
      </c>
      <c r="Y1840" s="522">
        <f>AVERAGE(V1837:Y1837)</f>
        <v>1.1797150618798851</v>
      </c>
      <c r="AH1840" s="257">
        <f t="shared" si="2852"/>
        <v>0</v>
      </c>
      <c r="AI1840" s="266" t="str">
        <f t="shared" si="2844"/>
        <v>OK</v>
      </c>
      <c r="AS1840" s="5" t="s">
        <v>66</v>
      </c>
      <c r="AT1840" s="296">
        <f>V1586</f>
        <v>1.7168600000000001</v>
      </c>
      <c r="AU1840" s="296">
        <f t="shared" ref="AU1840:AW1840" si="2874">W1586</f>
        <v>0.98777428571428549</v>
      </c>
      <c r="AV1840" s="296">
        <f t="shared" si="2874"/>
        <v>0.74463333333333315</v>
      </c>
      <c r="AW1840" s="296">
        <f t="shared" si="2874"/>
        <v>0.94896333333333349</v>
      </c>
    </row>
    <row r="1841" spans="1:49" ht="17.45" customHeight="1" x14ac:dyDescent="0.25">
      <c r="A1841" s="257">
        <f t="shared" si="2727"/>
        <v>1</v>
      </c>
      <c r="B1841" s="257">
        <f t="shared" si="2728"/>
        <v>2023</v>
      </c>
      <c r="C1841" s="8">
        <f t="shared" si="2753"/>
        <v>44937</v>
      </c>
      <c r="D1841" s="260"/>
      <c r="E1841" s="134">
        <v>4.8680000000000003</v>
      </c>
      <c r="F1841" s="263"/>
      <c r="G1841" s="262">
        <v>1.19</v>
      </c>
      <c r="H1841" s="285"/>
      <c r="I1841" s="260"/>
      <c r="J1841" s="261">
        <v>0.92349999999999999</v>
      </c>
      <c r="K1841" s="263"/>
      <c r="L1841" s="261">
        <v>1.59</v>
      </c>
      <c r="M1841" s="423">
        <f t="shared" ref="M1841" si="2875">IFERROR(AVERAGE(D1841:E1841),"")</f>
        <v>4.8680000000000003</v>
      </c>
      <c r="N1841" s="293">
        <f t="shared" ref="N1841" si="2876">IFERROR(AVERAGE(F1841:H1841),"")</f>
        <v>1.19</v>
      </c>
      <c r="O1841" s="293">
        <f t="shared" ref="O1841" si="2877">IFERROR(AVERAGE(I1841:J1841),"")</f>
        <v>0.92349999999999999</v>
      </c>
      <c r="P1841" s="293">
        <f t="shared" ref="P1841" si="2878">IFERROR(AVERAGE(K1841:L1841),"")</f>
        <v>1.59</v>
      </c>
      <c r="R1841" s="265">
        <f t="shared" ref="R1841" si="2879">AVERAGE(M1841:P1841)</f>
        <v>2.1428750000000001</v>
      </c>
      <c r="S1841" s="266">
        <f t="shared" ref="S1841" si="2880">IF(R1841&gt;=1,1,0)</f>
        <v>1</v>
      </c>
      <c r="T1841" s="266">
        <f t="shared" ref="T1841" si="2881">IF(S1841=0,0,S1841+T1840)</f>
        <v>1</v>
      </c>
      <c r="AH1841" s="257">
        <f t="shared" si="2852"/>
        <v>0</v>
      </c>
      <c r="AI1841" s="266" t="str">
        <f t="shared" si="2844"/>
        <v>OK</v>
      </c>
      <c r="AS1841" s="5" t="s">
        <v>67</v>
      </c>
      <c r="AT1841" s="296">
        <f>V1616</f>
        <v>1.3570129032258063</v>
      </c>
      <c r="AU1841" s="296">
        <f t="shared" ref="AU1841:AW1841" si="2882">W1616</f>
        <v>0.96637297297297275</v>
      </c>
      <c r="AV1841" s="296">
        <f t="shared" si="2882"/>
        <v>0.77281290322580654</v>
      </c>
      <c r="AW1841" s="296">
        <f t="shared" si="2882"/>
        <v>0.91184838709677418</v>
      </c>
    </row>
    <row r="1842" spans="1:49" ht="17.45" customHeight="1" x14ac:dyDescent="0.25">
      <c r="A1842" s="257">
        <f t="shared" si="2727"/>
        <v>1</v>
      </c>
      <c r="B1842" s="257">
        <f t="shared" si="2728"/>
        <v>2023</v>
      </c>
      <c r="C1842" s="8">
        <f t="shared" si="2753"/>
        <v>44938</v>
      </c>
      <c r="D1842" s="332">
        <v>4.1289999999999996</v>
      </c>
      <c r="E1842" s="261"/>
      <c r="F1842" s="263"/>
      <c r="G1842" s="262"/>
      <c r="H1842" s="285">
        <v>1.361</v>
      </c>
      <c r="I1842" s="260">
        <v>1.3580000000000001</v>
      </c>
      <c r="J1842" s="261"/>
      <c r="K1842" s="363">
        <v>2.3580000000000001</v>
      </c>
      <c r="L1842" s="261"/>
      <c r="M1842" s="423">
        <f t="shared" ref="M1842:M1843" si="2883">IFERROR(AVERAGE(D1842:E1842),"")</f>
        <v>4.1289999999999996</v>
      </c>
      <c r="N1842" s="293">
        <f t="shared" ref="N1842:N1843" si="2884">IFERROR(AVERAGE(F1842:H1842),"")</f>
        <v>1.361</v>
      </c>
      <c r="O1842" s="293">
        <f t="shared" ref="O1842:O1843" si="2885">IFERROR(AVERAGE(I1842:J1842),"")</f>
        <v>1.3580000000000001</v>
      </c>
      <c r="P1842" s="423">
        <f t="shared" ref="P1842:P1843" si="2886">IFERROR(AVERAGE(K1842:L1842),"")</f>
        <v>2.3580000000000001</v>
      </c>
      <c r="R1842" s="265">
        <f t="shared" ref="R1842:R1843" si="2887">AVERAGE(M1842:P1842)</f>
        <v>2.3014999999999999</v>
      </c>
      <c r="S1842" s="266">
        <f t="shared" ref="S1842:S1843" si="2888">IF(R1842&gt;=1,1,0)</f>
        <v>1</v>
      </c>
      <c r="T1842" s="266">
        <f t="shared" ref="T1842:T1843" si="2889">IF(S1842=0,0,S1842+T1841)</f>
        <v>2</v>
      </c>
      <c r="AH1842" s="257">
        <f t="shared" si="2852"/>
        <v>0</v>
      </c>
      <c r="AI1842" s="266" t="str">
        <f t="shared" si="2844"/>
        <v>OK</v>
      </c>
      <c r="AS1842" s="5" t="s">
        <v>68</v>
      </c>
      <c r="AT1842" s="296">
        <f>V1647</f>
        <v>1.3735266666666666</v>
      </c>
      <c r="AU1842" s="296">
        <f t="shared" ref="AU1842:AW1842" si="2890">W1647</f>
        <v>1.1229142857142858</v>
      </c>
      <c r="AV1842" s="296">
        <f t="shared" si="2890"/>
        <v>0.88137666666666659</v>
      </c>
      <c r="AW1842" s="296">
        <f t="shared" si="2890"/>
        <v>0.88744333333333347</v>
      </c>
    </row>
    <row r="1843" spans="1:49" ht="17.45" customHeight="1" x14ac:dyDescent="0.25">
      <c r="A1843" s="257">
        <f t="shared" si="2727"/>
        <v>1</v>
      </c>
      <c r="B1843" s="257">
        <f t="shared" si="2728"/>
        <v>2023</v>
      </c>
      <c r="C1843" s="8">
        <f t="shared" si="2753"/>
        <v>44939</v>
      </c>
      <c r="D1843" s="260"/>
      <c r="E1843" s="134">
        <v>4.2610000000000001</v>
      </c>
      <c r="F1843" s="263"/>
      <c r="G1843" s="262">
        <v>1.274</v>
      </c>
      <c r="H1843" s="285"/>
      <c r="I1843" s="260"/>
      <c r="J1843" s="261">
        <v>1.3009999999999999</v>
      </c>
      <c r="K1843" s="263"/>
      <c r="L1843" s="261">
        <v>1.4</v>
      </c>
      <c r="M1843" s="423">
        <f t="shared" si="2883"/>
        <v>4.2610000000000001</v>
      </c>
      <c r="N1843" s="293">
        <f t="shared" si="2884"/>
        <v>1.274</v>
      </c>
      <c r="O1843" s="293">
        <f t="shared" si="2885"/>
        <v>1.3009999999999999</v>
      </c>
      <c r="P1843" s="293">
        <f t="shared" si="2886"/>
        <v>1.4</v>
      </c>
      <c r="R1843" s="265">
        <f t="shared" si="2887"/>
        <v>2.0590000000000002</v>
      </c>
      <c r="S1843" s="266">
        <f t="shared" si="2888"/>
        <v>1</v>
      </c>
      <c r="T1843" s="266">
        <f t="shared" si="2889"/>
        <v>3</v>
      </c>
      <c r="AH1843" s="257">
        <f t="shared" si="2852"/>
        <v>0</v>
      </c>
      <c r="AI1843" s="266" t="str">
        <f t="shared" si="2844"/>
        <v>OK</v>
      </c>
      <c r="AS1843" s="5" t="s">
        <v>69</v>
      </c>
      <c r="AT1843" s="296">
        <f>V1677</f>
        <v>1.268256666666667</v>
      </c>
      <c r="AU1843" s="296">
        <f t="shared" ref="AU1843:AW1843" si="2891">W1677</f>
        <v>1.0509472222222227</v>
      </c>
      <c r="AV1843" s="296">
        <f t="shared" si="2891"/>
        <v>0.88646129032258036</v>
      </c>
      <c r="AW1843" s="296">
        <f t="shared" si="2891"/>
        <v>1.0815483870967741</v>
      </c>
    </row>
    <row r="1844" spans="1:49" ht="17.45" customHeight="1" x14ac:dyDescent="0.25">
      <c r="A1844" s="257">
        <f t="shared" si="2727"/>
        <v>1</v>
      </c>
      <c r="B1844" s="257">
        <f t="shared" si="2728"/>
        <v>2023</v>
      </c>
      <c r="C1844" s="48">
        <f t="shared" si="2753"/>
        <v>44940</v>
      </c>
      <c r="D1844" s="497">
        <v>2.383</v>
      </c>
      <c r="E1844" s="436"/>
      <c r="F1844" s="437">
        <v>0.92290000000000005</v>
      </c>
      <c r="G1844" s="438"/>
      <c r="H1844" s="439">
        <v>1.0369999999999999</v>
      </c>
      <c r="I1844" s="434">
        <v>1.129</v>
      </c>
      <c r="J1844" s="436"/>
      <c r="K1844" s="437">
        <v>1.0049999999999999</v>
      </c>
      <c r="L1844" s="436"/>
      <c r="M1844" s="493">
        <f t="shared" ref="M1844" si="2892">IFERROR(AVERAGE(D1844:E1844),"")</f>
        <v>2.383</v>
      </c>
      <c r="N1844" s="440">
        <f t="shared" ref="N1844" si="2893">IFERROR(AVERAGE(F1844:H1844),"")</f>
        <v>0.97994999999999999</v>
      </c>
      <c r="O1844" s="440">
        <f t="shared" ref="O1844" si="2894">IFERROR(AVERAGE(I1844:J1844),"")</f>
        <v>1.129</v>
      </c>
      <c r="P1844" s="440">
        <f t="shared" ref="P1844" si="2895">IFERROR(AVERAGE(K1844:L1844),"")</f>
        <v>1.0049999999999999</v>
      </c>
      <c r="Q1844" s="441"/>
      <c r="R1844" s="442">
        <f t="shared" ref="R1844" si="2896">AVERAGE(M1844:P1844)</f>
        <v>1.3742375</v>
      </c>
      <c r="S1844" s="443">
        <f t="shared" ref="S1844" si="2897">IF(R1844&gt;=1,1,0)</f>
        <v>1</v>
      </c>
      <c r="T1844" s="443">
        <f t="shared" ref="T1844" si="2898">IF(S1844=0,0,S1844+T1843)</f>
        <v>4</v>
      </c>
      <c r="AH1844" s="257">
        <f t="shared" si="2852"/>
        <v>0</v>
      </c>
      <c r="AI1844" s="266" t="str">
        <f t="shared" si="2844"/>
        <v>OK</v>
      </c>
      <c r="AS1844" s="5" t="s">
        <v>60</v>
      </c>
      <c r="AT1844" s="296">
        <f>V1708</f>
        <v>1.5142580645161292</v>
      </c>
      <c r="AU1844" s="296">
        <f t="shared" ref="AU1844:AW1844" si="2899">W1708</f>
        <v>1.409933333333333</v>
      </c>
      <c r="AV1844" s="296">
        <f t="shared" si="2899"/>
        <v>0.98851290322580632</v>
      </c>
      <c r="AW1844" s="296">
        <f t="shared" si="2899"/>
        <v>1.0101645161290322</v>
      </c>
    </row>
    <row r="1845" spans="1:49" ht="17.45" customHeight="1" x14ac:dyDescent="0.25">
      <c r="A1845" s="257">
        <f t="shared" si="2727"/>
        <v>1</v>
      </c>
      <c r="B1845" s="257">
        <f t="shared" si="2728"/>
        <v>2023</v>
      </c>
      <c r="C1845" s="435">
        <f t="shared" si="2753"/>
        <v>44941</v>
      </c>
      <c r="D1845" s="434"/>
      <c r="E1845" s="436">
        <v>0.35639999999999999</v>
      </c>
      <c r="F1845" s="437"/>
      <c r="G1845" s="438">
        <v>0.47820000000000001</v>
      </c>
      <c r="H1845" s="439"/>
      <c r="I1845" s="434"/>
      <c r="J1845" s="436">
        <v>0.19589999999999999</v>
      </c>
      <c r="K1845" s="437"/>
      <c r="L1845" s="436">
        <v>0.23250000000000001</v>
      </c>
      <c r="M1845" s="440">
        <f t="shared" ref="M1845:M1846" si="2900">IFERROR(AVERAGE(D1845:E1845),"")</f>
        <v>0.35639999999999999</v>
      </c>
      <c r="N1845" s="440">
        <f t="shared" ref="N1845:N1846" si="2901">IFERROR(AVERAGE(F1845:H1845),"")</f>
        <v>0.47820000000000001</v>
      </c>
      <c r="O1845" s="440">
        <f t="shared" ref="O1845:O1846" si="2902">IFERROR(AVERAGE(I1845:J1845),"")</f>
        <v>0.19589999999999999</v>
      </c>
      <c r="P1845" s="440">
        <f t="shared" ref="P1845:P1846" si="2903">IFERROR(AVERAGE(K1845:L1845),"")</f>
        <v>0.23250000000000001</v>
      </c>
      <c r="Q1845" s="441"/>
      <c r="R1845" s="442">
        <f t="shared" ref="R1845:R1846" si="2904">AVERAGE(M1845:P1845)</f>
        <v>0.31574999999999998</v>
      </c>
      <c r="S1845" s="443">
        <f t="shared" ref="S1845:S1846" si="2905">IF(R1845&gt;=1,1,0)</f>
        <v>0</v>
      </c>
      <c r="T1845" s="443">
        <f t="shared" ref="T1845:T1846" si="2906">IF(S1845=0,0,S1845+T1844)</f>
        <v>0</v>
      </c>
      <c r="AH1845" s="257">
        <f t="shared" si="2852"/>
        <v>0</v>
      </c>
      <c r="AI1845" s="266" t="str">
        <f t="shared" si="2844"/>
        <v>OK</v>
      </c>
      <c r="AS1845" s="5" t="s">
        <v>61</v>
      </c>
      <c r="AT1845" s="296">
        <f>V1739</f>
        <v>1.6683999999999999</v>
      </c>
      <c r="AU1845" s="296">
        <f t="shared" ref="AU1845:AW1845" si="2907">W1739</f>
        <v>1.3702951428571426</v>
      </c>
      <c r="AV1845" s="296">
        <f t="shared" si="2907"/>
        <v>0.96436333333333324</v>
      </c>
      <c r="AW1845" s="296">
        <f t="shared" si="2907"/>
        <v>1.0222133333333334</v>
      </c>
    </row>
    <row r="1846" spans="1:49" ht="17.45" customHeight="1" x14ac:dyDescent="0.25">
      <c r="A1846" s="257">
        <f t="shared" si="2727"/>
        <v>1</v>
      </c>
      <c r="B1846" s="257">
        <f t="shared" si="2728"/>
        <v>2023</v>
      </c>
      <c r="C1846" s="8">
        <f t="shared" si="2753"/>
        <v>44942</v>
      </c>
      <c r="D1846" s="260">
        <v>0.32079999999999997</v>
      </c>
      <c r="E1846" s="261"/>
      <c r="F1846" s="263">
        <v>0.31380000000000002</v>
      </c>
      <c r="G1846" s="262"/>
      <c r="H1846" s="285"/>
      <c r="I1846" s="260">
        <v>0.1908</v>
      </c>
      <c r="J1846" s="261"/>
      <c r="K1846" s="263">
        <v>0.44490000000000002</v>
      </c>
      <c r="L1846" s="261"/>
      <c r="M1846" s="293">
        <f t="shared" si="2900"/>
        <v>0.32079999999999997</v>
      </c>
      <c r="N1846" s="293">
        <f t="shared" si="2901"/>
        <v>0.31380000000000002</v>
      </c>
      <c r="O1846" s="293">
        <f t="shared" si="2902"/>
        <v>0.1908</v>
      </c>
      <c r="P1846" s="293">
        <f t="shared" si="2903"/>
        <v>0.44490000000000002</v>
      </c>
      <c r="R1846" s="265">
        <f t="shared" si="2904"/>
        <v>0.317575</v>
      </c>
      <c r="S1846" s="266">
        <f t="shared" si="2905"/>
        <v>0</v>
      </c>
      <c r="T1846" s="266">
        <f t="shared" si="2906"/>
        <v>0</v>
      </c>
      <c r="AH1846" s="257">
        <f t="shared" si="2852"/>
        <v>0</v>
      </c>
      <c r="AI1846" s="266" t="str">
        <f t="shared" si="2844"/>
        <v>OK</v>
      </c>
      <c r="AS1846" s="5" t="s">
        <v>62</v>
      </c>
      <c r="AT1846" s="296">
        <f>V1769</f>
        <v>1.8992032258064513</v>
      </c>
      <c r="AU1846" s="296">
        <f t="shared" ref="AU1846:AW1846" si="2908">W1769</f>
        <v>1.1378638888888888</v>
      </c>
      <c r="AV1846" s="296">
        <f t="shared" si="2908"/>
        <v>0.92268387096774196</v>
      </c>
      <c r="AW1846" s="296">
        <f t="shared" si="2908"/>
        <v>1.0690806451612904</v>
      </c>
    </row>
    <row r="1847" spans="1:49" ht="17.45" customHeight="1" x14ac:dyDescent="0.25">
      <c r="A1847" s="257">
        <f t="shared" si="2727"/>
        <v>1</v>
      </c>
      <c r="B1847" s="257">
        <f t="shared" si="2728"/>
        <v>2023</v>
      </c>
      <c r="C1847" s="8">
        <f t="shared" si="2753"/>
        <v>44943</v>
      </c>
      <c r="D1847" s="260"/>
      <c r="E1847" s="261">
        <v>1.276</v>
      </c>
      <c r="F1847" s="263"/>
      <c r="G1847" s="262">
        <v>0.71989999999999998</v>
      </c>
      <c r="H1847" s="285"/>
      <c r="I1847" s="260"/>
      <c r="J1847" s="261">
        <v>0.65949999999999998</v>
      </c>
      <c r="K1847" s="263"/>
      <c r="L1847" s="261">
        <v>0.61099999999999999</v>
      </c>
      <c r="M1847" s="293">
        <f t="shared" ref="M1847" si="2909">IFERROR(AVERAGE(D1847:E1847),"")</f>
        <v>1.276</v>
      </c>
      <c r="N1847" s="293">
        <f t="shared" ref="N1847" si="2910">IFERROR(AVERAGE(F1847:H1847),"")</f>
        <v>0.71989999999999998</v>
      </c>
      <c r="O1847" s="293">
        <f t="shared" ref="O1847" si="2911">IFERROR(AVERAGE(I1847:J1847),"")</f>
        <v>0.65949999999999998</v>
      </c>
      <c r="P1847" s="293">
        <f t="shared" ref="P1847" si="2912">IFERROR(AVERAGE(K1847:L1847),"")</f>
        <v>0.61099999999999999</v>
      </c>
      <c r="R1847" s="265">
        <f t="shared" ref="R1847" si="2913">AVERAGE(M1847:P1847)</f>
        <v>0.81659999999999999</v>
      </c>
      <c r="S1847" s="266">
        <f t="shared" ref="S1847" si="2914">IF(R1847&gt;=1,1,0)</f>
        <v>0</v>
      </c>
      <c r="T1847" s="266">
        <f t="shared" ref="T1847" si="2915">IF(S1847=0,0,S1847+T1846)</f>
        <v>0</v>
      </c>
      <c r="AH1847" s="257">
        <f t="shared" si="2852"/>
        <v>0</v>
      </c>
      <c r="AI1847" s="266" t="str">
        <f t="shared" si="2844"/>
        <v>OK</v>
      </c>
      <c r="AS1847" s="5" t="s">
        <v>70</v>
      </c>
      <c r="AT1847" s="296">
        <f>V1800</f>
        <v>1.8635499999999998</v>
      </c>
      <c r="AU1847" s="296">
        <f t="shared" ref="AU1847:AW1847" si="2916">W1800</f>
        <v>1.0043685714285715</v>
      </c>
      <c r="AV1847" s="296">
        <f t="shared" si="2916"/>
        <v>0.84431</v>
      </c>
      <c r="AW1847" s="296">
        <f t="shared" si="2916"/>
        <v>1.0554300000000001</v>
      </c>
    </row>
    <row r="1848" spans="1:49" ht="17.45" customHeight="1" x14ac:dyDescent="0.25">
      <c r="A1848" s="257">
        <f t="shared" ref="A1848:A1911" si="2917">IF(ISNUMBER(C1848),MONTH(C1848),"")</f>
        <v>1</v>
      </c>
      <c r="B1848" s="257">
        <f t="shared" ref="B1848:B1911" si="2918">IF(ISNUMBER(C1848),YEAR(C1848),"")</f>
        <v>2023</v>
      </c>
      <c r="C1848" s="8">
        <f t="shared" si="2753"/>
        <v>44944</v>
      </c>
      <c r="D1848" s="260">
        <v>2.0990000000000002</v>
      </c>
      <c r="E1848" s="261"/>
      <c r="F1848" s="263"/>
      <c r="G1848" s="262"/>
      <c r="H1848" s="285">
        <v>0.9587</v>
      </c>
      <c r="I1848" s="260">
        <v>1.0609999999999999</v>
      </c>
      <c r="J1848" s="261"/>
      <c r="K1848" s="263">
        <v>0.92559999999999998</v>
      </c>
      <c r="L1848" s="261"/>
      <c r="M1848" s="293">
        <f t="shared" ref="M1848" si="2919">IFERROR(AVERAGE(D1848:E1848),"")</f>
        <v>2.0990000000000002</v>
      </c>
      <c r="N1848" s="293">
        <f t="shared" ref="N1848" si="2920">IFERROR(AVERAGE(F1848:H1848),"")</f>
        <v>0.9587</v>
      </c>
      <c r="O1848" s="293">
        <f t="shared" ref="O1848" si="2921">IFERROR(AVERAGE(I1848:J1848),"")</f>
        <v>1.0609999999999999</v>
      </c>
      <c r="P1848" s="293">
        <f t="shared" ref="P1848" si="2922">IFERROR(AVERAGE(K1848:L1848),"")</f>
        <v>0.92559999999999998</v>
      </c>
      <c r="R1848" s="265">
        <f t="shared" ref="R1848" si="2923">AVERAGE(M1848:P1848)</f>
        <v>1.2610750000000002</v>
      </c>
      <c r="S1848" s="266">
        <f t="shared" ref="S1848" si="2924">IF(R1848&gt;=1,1,0)</f>
        <v>1</v>
      </c>
      <c r="T1848" s="266">
        <f t="shared" ref="T1848" si="2925">IF(S1848=0,0,S1848+T1847)</f>
        <v>1</v>
      </c>
      <c r="AH1848" s="257">
        <f t="shared" si="2852"/>
        <v>0</v>
      </c>
      <c r="AI1848" s="266" t="str">
        <f t="shared" si="2844"/>
        <v>OK</v>
      </c>
      <c r="AS1848" s="5" t="s">
        <v>71</v>
      </c>
      <c r="AT1848" s="296">
        <f>V1830</f>
        <v>2.5565129032258067</v>
      </c>
      <c r="AU1848" s="296">
        <f t="shared" ref="AU1848:AW1848" si="2926">W1830</f>
        <v>1.0497805555555555</v>
      </c>
      <c r="AV1848" s="296">
        <f t="shared" si="2926"/>
        <v>0.86661290322580653</v>
      </c>
      <c r="AW1848" s="296">
        <f t="shared" si="2926"/>
        <v>1.0581193548387096</v>
      </c>
    </row>
    <row r="1849" spans="1:49" ht="17.45" customHeight="1" x14ac:dyDescent="0.25">
      <c r="A1849" s="257">
        <f t="shared" si="2917"/>
        <v>1</v>
      </c>
      <c r="B1849" s="257">
        <f t="shared" si="2918"/>
        <v>2023</v>
      </c>
      <c r="C1849" s="8">
        <f t="shared" si="2753"/>
        <v>44945</v>
      </c>
      <c r="D1849" s="260"/>
      <c r="E1849" s="261">
        <v>1.6060000000000001</v>
      </c>
      <c r="F1849" s="263"/>
      <c r="G1849" s="262">
        <v>0.69069999999999998</v>
      </c>
      <c r="H1849" s="285"/>
      <c r="I1849" s="260"/>
      <c r="J1849" s="261">
        <v>0.85029999999999994</v>
      </c>
      <c r="K1849" s="263"/>
      <c r="L1849" s="261">
        <v>0.79020000000000001</v>
      </c>
      <c r="M1849" s="293">
        <f t="shared" ref="M1849" si="2927">IFERROR(AVERAGE(D1849:E1849),"")</f>
        <v>1.6060000000000001</v>
      </c>
      <c r="N1849" s="293">
        <f t="shared" ref="N1849" si="2928">IFERROR(AVERAGE(F1849:H1849),"")</f>
        <v>0.69069999999999998</v>
      </c>
      <c r="O1849" s="293">
        <f t="shared" ref="O1849" si="2929">IFERROR(AVERAGE(I1849:J1849),"")</f>
        <v>0.85029999999999994</v>
      </c>
      <c r="P1849" s="293">
        <f t="shared" ref="P1849" si="2930">IFERROR(AVERAGE(K1849:L1849),"")</f>
        <v>0.79020000000000001</v>
      </c>
      <c r="R1849" s="265">
        <f t="shared" ref="R1849" si="2931">AVERAGE(M1849:P1849)</f>
        <v>0.98429999999999995</v>
      </c>
      <c r="S1849" s="266">
        <f t="shared" ref="S1849" si="2932">IF(R1849&gt;=1,1,0)</f>
        <v>0</v>
      </c>
      <c r="T1849" s="266">
        <f t="shared" ref="T1849" si="2933">IF(S1849=0,0,S1849+T1848)</f>
        <v>0</v>
      </c>
      <c r="AH1849" s="257">
        <f t="shared" si="2852"/>
        <v>0</v>
      </c>
      <c r="AI1849" s="266" t="str">
        <f t="shared" si="2844"/>
        <v>OK</v>
      </c>
    </row>
    <row r="1850" spans="1:49" ht="17.45" customHeight="1" x14ac:dyDescent="0.25">
      <c r="A1850" s="257">
        <f t="shared" si="2917"/>
        <v>1</v>
      </c>
      <c r="B1850" s="257">
        <f t="shared" si="2918"/>
        <v>2023</v>
      </c>
      <c r="C1850" s="48">
        <f t="shared" si="2753"/>
        <v>44946</v>
      </c>
      <c r="D1850" s="275">
        <v>1.8220000000000001</v>
      </c>
      <c r="E1850" s="276"/>
      <c r="F1850" s="278">
        <v>1.52</v>
      </c>
      <c r="G1850" s="277"/>
      <c r="H1850" s="286">
        <v>0.76970000000000005</v>
      </c>
      <c r="I1850" s="275">
        <v>0.78680000000000005</v>
      </c>
      <c r="J1850" s="276"/>
      <c r="K1850" s="278">
        <v>1.1100000000000001</v>
      </c>
      <c r="L1850" s="276"/>
      <c r="M1850" s="293">
        <f t="shared" ref="M1850" si="2934">IFERROR(AVERAGE(D1850:E1850),"")</f>
        <v>1.8220000000000001</v>
      </c>
      <c r="N1850" s="293">
        <f t="shared" ref="N1850" si="2935">IFERROR(AVERAGE(F1850:H1850),"")</f>
        <v>1.1448499999999999</v>
      </c>
      <c r="O1850" s="293">
        <f t="shared" ref="O1850" si="2936">IFERROR(AVERAGE(I1850:J1850),"")</f>
        <v>0.78680000000000005</v>
      </c>
      <c r="P1850" s="293">
        <f t="shared" ref="P1850" si="2937">IFERROR(AVERAGE(K1850:L1850),"")</f>
        <v>1.1100000000000001</v>
      </c>
      <c r="R1850" s="265">
        <f t="shared" ref="R1850" si="2938">AVERAGE(M1850:P1850)</f>
        <v>1.2159125</v>
      </c>
      <c r="S1850" s="266">
        <f t="shared" ref="S1850" si="2939">IF(R1850&gt;=1,1,0)</f>
        <v>1</v>
      </c>
      <c r="T1850" s="266">
        <f t="shared" ref="T1850" si="2940">IF(S1850=0,0,S1850+T1849)</f>
        <v>1</v>
      </c>
      <c r="AH1850" s="257">
        <f t="shared" si="2852"/>
        <v>0</v>
      </c>
      <c r="AI1850" s="266" t="str">
        <f t="shared" si="2844"/>
        <v>OK</v>
      </c>
    </row>
    <row r="1851" spans="1:49" ht="17.45" customHeight="1" x14ac:dyDescent="0.25">
      <c r="A1851" s="257">
        <f t="shared" si="2917"/>
        <v>1</v>
      </c>
      <c r="B1851" s="257">
        <f t="shared" si="2918"/>
        <v>2023</v>
      </c>
      <c r="C1851" s="435">
        <f t="shared" si="2753"/>
        <v>44947</v>
      </c>
      <c r="D1851" s="434"/>
      <c r="E1851" s="436">
        <v>1.7629999999999999</v>
      </c>
      <c r="F1851" s="437"/>
      <c r="G1851" s="438">
        <v>0.65500000000000003</v>
      </c>
      <c r="H1851" s="439"/>
      <c r="I1851" s="434"/>
      <c r="J1851" s="436">
        <v>0.57520000000000004</v>
      </c>
      <c r="K1851" s="437"/>
      <c r="L1851" s="436">
        <v>0.78249999999999997</v>
      </c>
      <c r="M1851" s="440">
        <f t="shared" ref="M1851:M1853" si="2941">IFERROR(AVERAGE(D1851:E1851),"")</f>
        <v>1.7629999999999999</v>
      </c>
      <c r="N1851" s="440">
        <f t="shared" ref="N1851:N1853" si="2942">IFERROR(AVERAGE(F1851:H1851),"")</f>
        <v>0.65500000000000003</v>
      </c>
      <c r="O1851" s="440">
        <f t="shared" ref="O1851:O1853" si="2943">IFERROR(AVERAGE(I1851:J1851),"")</f>
        <v>0.57520000000000004</v>
      </c>
      <c r="P1851" s="440">
        <f t="shared" ref="P1851:P1853" si="2944">IFERROR(AVERAGE(K1851:L1851),"")</f>
        <v>0.78249999999999997</v>
      </c>
      <c r="Q1851" s="441"/>
      <c r="R1851" s="442">
        <f t="shared" ref="R1851:R1853" si="2945">AVERAGE(M1851:P1851)</f>
        <v>0.94392500000000013</v>
      </c>
      <c r="S1851" s="443">
        <f t="shared" ref="S1851:S1853" si="2946">IF(R1851&gt;=1,1,0)</f>
        <v>0</v>
      </c>
      <c r="T1851" s="443">
        <f t="shared" ref="T1851:T1853" si="2947">IF(S1851=0,0,S1851+T1850)</f>
        <v>0</v>
      </c>
      <c r="AH1851" s="257">
        <f t="shared" si="2852"/>
        <v>0</v>
      </c>
      <c r="AI1851" s="266" t="str">
        <f t="shared" ref="AI1851:AI1914" si="2948">IF(AH1851=0,"OK","Check")</f>
        <v>OK</v>
      </c>
      <c r="AT1851" s="301" t="s">
        <v>1</v>
      </c>
      <c r="AU1851" s="301" t="s">
        <v>2</v>
      </c>
      <c r="AV1851" s="301" t="s">
        <v>9</v>
      </c>
      <c r="AW1851" s="301" t="s">
        <v>12</v>
      </c>
    </row>
    <row r="1852" spans="1:49" ht="17.45" customHeight="1" x14ac:dyDescent="0.25">
      <c r="A1852" s="257">
        <f t="shared" si="2917"/>
        <v>1</v>
      </c>
      <c r="B1852" s="257">
        <f t="shared" si="2918"/>
        <v>2023</v>
      </c>
      <c r="C1852" s="435">
        <f t="shared" si="2753"/>
        <v>44948</v>
      </c>
      <c r="D1852" s="434">
        <v>0.76770000000000005</v>
      </c>
      <c r="E1852" s="436"/>
      <c r="F1852" s="437">
        <v>0.59909999999999997</v>
      </c>
      <c r="G1852" s="438"/>
      <c r="H1852" s="439"/>
      <c r="I1852" s="434">
        <v>0.58320000000000005</v>
      </c>
      <c r="J1852" s="436"/>
      <c r="K1852" s="437">
        <v>0.59250000000000003</v>
      </c>
      <c r="L1852" s="436"/>
      <c r="M1852" s="440">
        <f t="shared" si="2941"/>
        <v>0.76770000000000005</v>
      </c>
      <c r="N1852" s="440">
        <f t="shared" si="2942"/>
        <v>0.59909999999999997</v>
      </c>
      <c r="O1852" s="440">
        <f t="shared" si="2943"/>
        <v>0.58320000000000005</v>
      </c>
      <c r="P1852" s="440">
        <f t="shared" si="2944"/>
        <v>0.59250000000000003</v>
      </c>
      <c r="Q1852" s="441"/>
      <c r="R1852" s="442">
        <f t="shared" si="2945"/>
        <v>0.63562500000000011</v>
      </c>
      <c r="S1852" s="443">
        <f t="shared" si="2946"/>
        <v>0</v>
      </c>
      <c r="T1852" s="443">
        <f t="shared" si="2947"/>
        <v>0</v>
      </c>
      <c r="AH1852" s="257">
        <f t="shared" si="2852"/>
        <v>0</v>
      </c>
      <c r="AI1852" s="266" t="str">
        <f t="shared" si="2948"/>
        <v>OK</v>
      </c>
      <c r="AS1852" s="5" t="s">
        <v>63</v>
      </c>
      <c r="AT1852" s="318">
        <f>V1498</f>
        <v>7</v>
      </c>
      <c r="AU1852" s="318">
        <f t="shared" ref="AU1852:AW1852" si="2949">W1498</f>
        <v>0</v>
      </c>
      <c r="AV1852" s="318">
        <f t="shared" si="2949"/>
        <v>0</v>
      </c>
      <c r="AW1852" s="318">
        <f t="shared" si="2949"/>
        <v>0</v>
      </c>
    </row>
    <row r="1853" spans="1:49" ht="17.45" customHeight="1" x14ac:dyDescent="0.25">
      <c r="A1853" s="257">
        <f t="shared" si="2917"/>
        <v>1</v>
      </c>
      <c r="B1853" s="257">
        <f t="shared" si="2918"/>
        <v>2023</v>
      </c>
      <c r="C1853" s="8">
        <f t="shared" si="2753"/>
        <v>44949</v>
      </c>
      <c r="D1853" s="260"/>
      <c r="E1853" s="261">
        <v>0.72829999999999995</v>
      </c>
      <c r="F1853" s="263"/>
      <c r="G1853" s="262">
        <v>1.032</v>
      </c>
      <c r="H1853" s="285"/>
      <c r="I1853" s="260"/>
      <c r="J1853" s="261">
        <v>1.0509999999999999</v>
      </c>
      <c r="K1853" s="263"/>
      <c r="L1853" s="261">
        <v>0.88029999999999997</v>
      </c>
      <c r="M1853" s="293">
        <f t="shared" si="2941"/>
        <v>0.72829999999999995</v>
      </c>
      <c r="N1853" s="293">
        <f t="shared" si="2942"/>
        <v>1.032</v>
      </c>
      <c r="O1853" s="293">
        <f t="shared" si="2943"/>
        <v>1.0509999999999999</v>
      </c>
      <c r="P1853" s="293">
        <f t="shared" si="2944"/>
        <v>0.88029999999999997</v>
      </c>
      <c r="R1853" s="265">
        <f t="shared" si="2945"/>
        <v>0.92290000000000005</v>
      </c>
      <c r="S1853" s="266">
        <f t="shared" si="2946"/>
        <v>0</v>
      </c>
      <c r="T1853" s="266">
        <f t="shared" si="2947"/>
        <v>0</v>
      </c>
      <c r="AH1853" s="257">
        <f t="shared" si="2852"/>
        <v>0</v>
      </c>
      <c r="AI1853" s="266" t="str">
        <f t="shared" si="2948"/>
        <v>OK</v>
      </c>
      <c r="AS1853" s="5" t="s">
        <v>64</v>
      </c>
      <c r="AT1853" s="318">
        <f>V1526</f>
        <v>2</v>
      </c>
      <c r="AU1853" s="318">
        <f t="shared" ref="AU1853:AW1853" si="2950">W1526</f>
        <v>0</v>
      </c>
      <c r="AV1853" s="318">
        <f t="shared" si="2950"/>
        <v>0</v>
      </c>
      <c r="AW1853" s="318">
        <f t="shared" si="2950"/>
        <v>0</v>
      </c>
    </row>
    <row r="1854" spans="1:49" ht="17.45" customHeight="1" x14ac:dyDescent="0.25">
      <c r="A1854" s="257">
        <f t="shared" si="2917"/>
        <v>1</v>
      </c>
      <c r="B1854" s="257">
        <f t="shared" si="2918"/>
        <v>2023</v>
      </c>
      <c r="C1854" s="8">
        <f t="shared" si="2753"/>
        <v>44950</v>
      </c>
      <c r="D1854" s="332">
        <v>7.0655000000000001</v>
      </c>
      <c r="E1854" s="261"/>
      <c r="F1854" s="263"/>
      <c r="G1854" s="262"/>
      <c r="H1854" s="285">
        <v>1.9430000000000001</v>
      </c>
      <c r="I1854" s="260">
        <v>1.956</v>
      </c>
      <c r="J1854" s="261"/>
      <c r="K1854" s="363">
        <v>3.282</v>
      </c>
      <c r="L1854" s="261"/>
      <c r="M1854" s="423">
        <f t="shared" ref="M1854:M1860" si="2951">IFERROR(AVERAGE(D1854:E1854),"")</f>
        <v>7.0655000000000001</v>
      </c>
      <c r="N1854" s="293">
        <f t="shared" ref="N1854:N1860" si="2952">IFERROR(AVERAGE(F1854:H1854),"")</f>
        <v>1.9430000000000001</v>
      </c>
      <c r="O1854" s="293">
        <f t="shared" ref="O1854:O1860" si="2953">IFERROR(AVERAGE(I1854:J1854),"")</f>
        <v>1.956</v>
      </c>
      <c r="P1854" s="423">
        <f t="shared" ref="P1854:P1863" si="2954">IFERROR(AVERAGE(K1854:L1854),"")</f>
        <v>3.282</v>
      </c>
      <c r="R1854" s="265">
        <f t="shared" ref="R1854:R1860" si="2955">AVERAGE(M1854:P1854)</f>
        <v>3.5616249999999998</v>
      </c>
      <c r="S1854" s="266">
        <f t="shared" ref="S1854:S1860" si="2956">IF(R1854&gt;=1,1,0)</f>
        <v>1</v>
      </c>
      <c r="T1854" s="266">
        <f t="shared" ref="T1854:T1860" si="2957">IF(S1854=0,0,S1854+T1853)</f>
        <v>1</v>
      </c>
      <c r="AH1854" s="257">
        <f t="shared" si="2852"/>
        <v>0</v>
      </c>
      <c r="AI1854" s="266" t="str">
        <f t="shared" si="2948"/>
        <v>OK</v>
      </c>
      <c r="AS1854" s="5" t="s">
        <v>65</v>
      </c>
      <c r="AT1854" s="318">
        <f>V1557</f>
        <v>7</v>
      </c>
      <c r="AU1854" s="318">
        <f t="shared" ref="AU1854:AW1854" si="2958">W1557</f>
        <v>0</v>
      </c>
      <c r="AV1854" s="318">
        <f t="shared" si="2958"/>
        <v>0</v>
      </c>
      <c r="AW1854" s="318">
        <f t="shared" si="2958"/>
        <v>0</v>
      </c>
    </row>
    <row r="1855" spans="1:49" ht="17.45" customHeight="1" x14ac:dyDescent="0.25">
      <c r="A1855" s="257">
        <f t="shared" si="2917"/>
        <v>1</v>
      </c>
      <c r="B1855" s="257">
        <f t="shared" si="2918"/>
        <v>2023</v>
      </c>
      <c r="C1855" s="8">
        <f t="shared" si="2753"/>
        <v>44951</v>
      </c>
      <c r="D1855" s="260"/>
      <c r="E1855" s="134">
        <v>7.1909999999999998</v>
      </c>
      <c r="F1855" s="263"/>
      <c r="G1855" s="262">
        <v>1.365</v>
      </c>
      <c r="H1855" s="285"/>
      <c r="I1855" s="260"/>
      <c r="J1855" s="261">
        <v>1.4730000000000001</v>
      </c>
      <c r="K1855" s="263"/>
      <c r="L1855" s="134">
        <v>3.0960000000000001</v>
      </c>
      <c r="M1855" s="423">
        <f t="shared" si="2951"/>
        <v>7.1909999999999998</v>
      </c>
      <c r="N1855" s="293">
        <f t="shared" si="2952"/>
        <v>1.365</v>
      </c>
      <c r="O1855" s="293">
        <f t="shared" si="2953"/>
        <v>1.4730000000000001</v>
      </c>
      <c r="P1855" s="423">
        <f t="shared" si="2954"/>
        <v>3.0960000000000001</v>
      </c>
      <c r="R1855" s="265">
        <f t="shared" si="2955"/>
        <v>3.28125</v>
      </c>
      <c r="S1855" s="266">
        <f t="shared" si="2956"/>
        <v>1</v>
      </c>
      <c r="T1855" s="266">
        <f t="shared" si="2957"/>
        <v>2</v>
      </c>
      <c r="AH1855" s="257">
        <f t="shared" si="2852"/>
        <v>0</v>
      </c>
      <c r="AI1855" s="266" t="str">
        <f t="shared" si="2948"/>
        <v>OK</v>
      </c>
      <c r="AS1855" s="5" t="s">
        <v>66</v>
      </c>
      <c r="AT1855" s="318">
        <f>V1588</f>
        <v>4</v>
      </c>
      <c r="AU1855" s="318">
        <f t="shared" ref="AU1855:AW1855" si="2959">W1588</f>
        <v>0</v>
      </c>
      <c r="AV1855" s="318">
        <f t="shared" si="2959"/>
        <v>0</v>
      </c>
      <c r="AW1855" s="318">
        <f t="shared" si="2959"/>
        <v>0</v>
      </c>
    </row>
    <row r="1856" spans="1:49" ht="17.45" customHeight="1" x14ac:dyDescent="0.25">
      <c r="A1856" s="257">
        <f t="shared" si="2917"/>
        <v>1</v>
      </c>
      <c r="B1856" s="257">
        <f t="shared" si="2918"/>
        <v>2023</v>
      </c>
      <c r="C1856" s="48">
        <f t="shared" si="2753"/>
        <v>44952</v>
      </c>
      <c r="D1856" s="275">
        <v>1.395</v>
      </c>
      <c r="E1856" s="276"/>
      <c r="F1856" s="278">
        <v>1.405</v>
      </c>
      <c r="G1856" s="277"/>
      <c r="H1856" s="286">
        <v>1.462</v>
      </c>
      <c r="I1856" s="275">
        <v>1.6890000000000001</v>
      </c>
      <c r="J1856" s="276"/>
      <c r="K1856" s="278">
        <v>1.2509999999999999</v>
      </c>
      <c r="L1856" s="276"/>
      <c r="M1856" s="293">
        <f t="shared" si="2951"/>
        <v>1.395</v>
      </c>
      <c r="N1856" s="293">
        <f t="shared" si="2952"/>
        <v>1.4335</v>
      </c>
      <c r="O1856" s="293">
        <f t="shared" si="2953"/>
        <v>1.6890000000000001</v>
      </c>
      <c r="P1856" s="293">
        <f t="shared" si="2954"/>
        <v>1.2509999999999999</v>
      </c>
      <c r="R1856" s="265">
        <f t="shared" si="2955"/>
        <v>1.4421249999999999</v>
      </c>
      <c r="S1856" s="266">
        <f t="shared" si="2956"/>
        <v>1</v>
      </c>
      <c r="T1856" s="266">
        <f t="shared" si="2957"/>
        <v>3</v>
      </c>
      <c r="AH1856" s="257">
        <f t="shared" si="2852"/>
        <v>0</v>
      </c>
      <c r="AI1856" s="266" t="str">
        <f t="shared" si="2948"/>
        <v>OK</v>
      </c>
      <c r="AS1856" s="5" t="s">
        <v>67</v>
      </c>
      <c r="AT1856" s="318">
        <f>V1618</f>
        <v>4</v>
      </c>
      <c r="AU1856" s="318">
        <f t="shared" ref="AU1856:AW1856" si="2960">W1618</f>
        <v>0</v>
      </c>
      <c r="AV1856" s="318">
        <f t="shared" si="2960"/>
        <v>0</v>
      </c>
      <c r="AW1856" s="318">
        <f t="shared" si="2960"/>
        <v>0</v>
      </c>
    </row>
    <row r="1857" spans="1:49" ht="17.45" customHeight="1" x14ac:dyDescent="0.25">
      <c r="A1857" s="257">
        <f t="shared" si="2917"/>
        <v>1</v>
      </c>
      <c r="B1857" s="257">
        <f t="shared" si="2918"/>
        <v>2023</v>
      </c>
      <c r="C1857" s="8">
        <f t="shared" si="2753"/>
        <v>44953</v>
      </c>
      <c r="D1857" s="260"/>
      <c r="E1857" s="261">
        <v>1.2569999999999999</v>
      </c>
      <c r="F1857" s="263"/>
      <c r="G1857" s="262">
        <v>1.143</v>
      </c>
      <c r="H1857" s="285"/>
      <c r="I1857" s="260"/>
      <c r="J1857" s="261">
        <v>1.1850000000000001</v>
      </c>
      <c r="K1857" s="263"/>
      <c r="L1857" s="261">
        <v>1.07</v>
      </c>
      <c r="M1857" s="293">
        <f t="shared" si="2951"/>
        <v>1.2569999999999999</v>
      </c>
      <c r="N1857" s="293">
        <f t="shared" si="2952"/>
        <v>1.143</v>
      </c>
      <c r="O1857" s="293">
        <f t="shared" si="2953"/>
        <v>1.1850000000000001</v>
      </c>
      <c r="P1857" s="293">
        <f t="shared" si="2954"/>
        <v>1.07</v>
      </c>
      <c r="R1857" s="265">
        <f t="shared" si="2955"/>
        <v>1.1637500000000001</v>
      </c>
      <c r="S1857" s="266">
        <f t="shared" si="2956"/>
        <v>1</v>
      </c>
      <c r="T1857" s="266">
        <f t="shared" si="2957"/>
        <v>4</v>
      </c>
      <c r="AH1857" s="257">
        <f t="shared" si="2852"/>
        <v>0</v>
      </c>
      <c r="AI1857" s="266" t="str">
        <f t="shared" si="2948"/>
        <v>OK</v>
      </c>
      <c r="AS1857" s="5" t="s">
        <v>68</v>
      </c>
      <c r="AT1857" s="318">
        <f>V1649</f>
        <v>2</v>
      </c>
      <c r="AU1857" s="433">
        <f t="shared" ref="AU1857:AW1857" si="2961">W1649</f>
        <v>2</v>
      </c>
      <c r="AV1857" s="318">
        <f t="shared" si="2961"/>
        <v>0</v>
      </c>
      <c r="AW1857" s="318">
        <f t="shared" si="2961"/>
        <v>0</v>
      </c>
    </row>
    <row r="1858" spans="1:49" ht="17.45" customHeight="1" thickBot="1" x14ac:dyDescent="0.3">
      <c r="A1858" s="257">
        <f t="shared" si="2917"/>
        <v>1</v>
      </c>
      <c r="B1858" s="257">
        <f t="shared" si="2918"/>
        <v>2023</v>
      </c>
      <c r="C1858" s="435">
        <f t="shared" si="2753"/>
        <v>44954</v>
      </c>
      <c r="D1858" s="434">
        <v>1.6439999999999999</v>
      </c>
      <c r="E1858" s="436"/>
      <c r="F1858" s="437">
        <v>0.90400000000000003</v>
      </c>
      <c r="G1858" s="438"/>
      <c r="H1858" s="439"/>
      <c r="I1858" s="434">
        <v>0.76619999999999999</v>
      </c>
      <c r="J1858" s="436"/>
      <c r="K1858" s="437">
        <v>0.93440000000000001</v>
      </c>
      <c r="L1858" s="436"/>
      <c r="M1858" s="440">
        <f t="shared" si="2951"/>
        <v>1.6439999999999999</v>
      </c>
      <c r="N1858" s="440">
        <f t="shared" si="2952"/>
        <v>0.90400000000000003</v>
      </c>
      <c r="O1858" s="440">
        <f t="shared" si="2953"/>
        <v>0.76619999999999999</v>
      </c>
      <c r="P1858" s="440">
        <f t="shared" si="2954"/>
        <v>0.93440000000000001</v>
      </c>
      <c r="Q1858" s="441"/>
      <c r="R1858" s="442">
        <f t="shared" si="2955"/>
        <v>1.0621499999999999</v>
      </c>
      <c r="S1858" s="443">
        <f t="shared" si="2956"/>
        <v>1</v>
      </c>
      <c r="T1858" s="443">
        <f t="shared" si="2957"/>
        <v>5</v>
      </c>
      <c r="AH1858" s="257">
        <f t="shared" si="2852"/>
        <v>0</v>
      </c>
      <c r="AI1858" s="266" t="str">
        <f t="shared" si="2948"/>
        <v>OK</v>
      </c>
      <c r="AS1858" s="5" t="s">
        <v>69</v>
      </c>
      <c r="AT1858" s="318">
        <f>V1679</f>
        <v>1</v>
      </c>
      <c r="AU1858" s="318">
        <f t="shared" ref="AU1858:AW1858" si="2962">W1679</f>
        <v>0</v>
      </c>
      <c r="AV1858" s="318">
        <f t="shared" si="2962"/>
        <v>0</v>
      </c>
      <c r="AW1858" s="433">
        <f t="shared" si="2962"/>
        <v>1</v>
      </c>
    </row>
    <row r="1859" spans="1:49" ht="17.45" customHeight="1" thickBot="1" x14ac:dyDescent="0.3">
      <c r="A1859" s="257">
        <f t="shared" si="2917"/>
        <v>1</v>
      </c>
      <c r="B1859" s="257">
        <f t="shared" si="2918"/>
        <v>2023</v>
      </c>
      <c r="C1859" s="435">
        <f t="shared" si="2753"/>
        <v>44955</v>
      </c>
      <c r="D1859" s="434"/>
      <c r="E1859" s="436">
        <v>0.48759999999999998</v>
      </c>
      <c r="F1859" s="437"/>
      <c r="G1859" s="438">
        <v>0.435</v>
      </c>
      <c r="H1859" s="439"/>
      <c r="I1859" s="434"/>
      <c r="J1859" s="436">
        <v>0.26889999999999997</v>
      </c>
      <c r="K1859" s="437"/>
      <c r="L1859" s="436">
        <v>0.33300000000000002</v>
      </c>
      <c r="M1859" s="440">
        <f t="shared" si="2951"/>
        <v>0.48759999999999998</v>
      </c>
      <c r="N1859" s="440">
        <f t="shared" si="2952"/>
        <v>0.435</v>
      </c>
      <c r="O1859" s="440">
        <f t="shared" si="2953"/>
        <v>0.26889999999999997</v>
      </c>
      <c r="P1859" s="440">
        <f t="shared" si="2954"/>
        <v>0.33300000000000002</v>
      </c>
      <c r="Q1859" s="441"/>
      <c r="R1859" s="442">
        <f t="shared" si="2955"/>
        <v>0.38112499999999999</v>
      </c>
      <c r="S1859" s="443">
        <f t="shared" si="2956"/>
        <v>0</v>
      </c>
      <c r="T1859" s="443">
        <f t="shared" si="2957"/>
        <v>0</v>
      </c>
      <c r="U1859" s="514" t="s">
        <v>63</v>
      </c>
      <c r="V1859" s="515">
        <v>2023</v>
      </c>
      <c r="W1859" s="516"/>
      <c r="X1859" s="516"/>
      <c r="Y1859" s="516"/>
      <c r="AH1859" s="257">
        <f t="shared" si="2852"/>
        <v>0</v>
      </c>
      <c r="AI1859" s="266" t="str">
        <f t="shared" si="2948"/>
        <v>OK</v>
      </c>
      <c r="AS1859" s="5" t="s">
        <v>60</v>
      </c>
      <c r="AT1859" s="318">
        <f>V1710</f>
        <v>2</v>
      </c>
      <c r="AU1859" s="433">
        <f t="shared" ref="AU1859:AW1859" si="2963">W1710</f>
        <v>2</v>
      </c>
      <c r="AV1859" s="318">
        <f t="shared" si="2963"/>
        <v>0</v>
      </c>
      <c r="AW1859" s="318">
        <f t="shared" si="2963"/>
        <v>0</v>
      </c>
    </row>
    <row r="1860" spans="1:49" ht="17.45" customHeight="1" x14ac:dyDescent="0.25">
      <c r="A1860" s="257">
        <f t="shared" si="2917"/>
        <v>1</v>
      </c>
      <c r="B1860" s="257">
        <f t="shared" si="2918"/>
        <v>2023</v>
      </c>
      <c r="C1860" s="8">
        <f t="shared" si="2753"/>
        <v>44956</v>
      </c>
      <c r="D1860" s="260">
        <v>0.90959999999999996</v>
      </c>
      <c r="E1860" s="261"/>
      <c r="F1860" s="263"/>
      <c r="G1860" s="262"/>
      <c r="H1860" s="285">
        <v>1.216</v>
      </c>
      <c r="I1860" s="260">
        <v>0.67149999999999999</v>
      </c>
      <c r="J1860" s="261"/>
      <c r="K1860" s="263">
        <v>0.76659999999999995</v>
      </c>
      <c r="L1860" s="261"/>
      <c r="M1860" s="293">
        <f t="shared" si="2951"/>
        <v>0.90959999999999996</v>
      </c>
      <c r="N1860" s="293">
        <f t="shared" si="2952"/>
        <v>1.216</v>
      </c>
      <c r="O1860" s="293">
        <f t="shared" si="2953"/>
        <v>0.67149999999999999</v>
      </c>
      <c r="P1860" s="293">
        <f t="shared" si="2954"/>
        <v>0.76659999999999995</v>
      </c>
      <c r="R1860" s="265">
        <f t="shared" si="2955"/>
        <v>0.89092499999999997</v>
      </c>
      <c r="S1860" s="266">
        <f t="shared" si="2956"/>
        <v>0</v>
      </c>
      <c r="T1860" s="266">
        <f t="shared" si="2957"/>
        <v>0</v>
      </c>
      <c r="U1860" s="517" t="s">
        <v>35</v>
      </c>
      <c r="V1860" s="517" t="s">
        <v>1</v>
      </c>
      <c r="W1860" s="517" t="s">
        <v>2</v>
      </c>
      <c r="X1860" s="517" t="s">
        <v>9</v>
      </c>
      <c r="Y1860" s="517" t="s">
        <v>12</v>
      </c>
      <c r="AH1860" s="257">
        <f t="shared" si="2852"/>
        <v>0</v>
      </c>
      <c r="AI1860" s="266" t="str">
        <f t="shared" si="2948"/>
        <v>OK</v>
      </c>
      <c r="AS1860" s="5" t="s">
        <v>61</v>
      </c>
      <c r="AT1860" s="318">
        <f>V1741</f>
        <v>4</v>
      </c>
      <c r="AU1860" s="318">
        <f t="shared" ref="AU1860:AW1860" si="2964">W1741</f>
        <v>0</v>
      </c>
      <c r="AV1860" s="318">
        <f t="shared" si="2964"/>
        <v>0</v>
      </c>
      <c r="AW1860" s="318">
        <f t="shared" si="2964"/>
        <v>0</v>
      </c>
    </row>
    <row r="1861" spans="1:49" ht="17.45" customHeight="1" thickBot="1" x14ac:dyDescent="0.3">
      <c r="A1861" s="257">
        <f t="shared" si="2917"/>
        <v>1</v>
      </c>
      <c r="B1861" s="257">
        <f t="shared" si="2918"/>
        <v>2023</v>
      </c>
      <c r="C1861" s="116">
        <f t="shared" si="2753"/>
        <v>44957</v>
      </c>
      <c r="D1861" s="126"/>
      <c r="E1861" s="524">
        <v>4.1749999999999998</v>
      </c>
      <c r="F1861" s="130"/>
      <c r="G1861" s="525">
        <v>2.1309999999999998</v>
      </c>
      <c r="H1861" s="127"/>
      <c r="I1861" s="126"/>
      <c r="J1861" s="129">
        <v>1.137</v>
      </c>
      <c r="K1861" s="130"/>
      <c r="L1861" s="524">
        <v>2.093</v>
      </c>
      <c r="M1861" s="526">
        <f t="shared" ref="M1861:M1863" si="2965">IFERROR(AVERAGE(D1861:E1861),"")</f>
        <v>4.1749999999999998</v>
      </c>
      <c r="N1861" s="526">
        <f t="shared" ref="N1861:N1863" si="2966">IFERROR(AVERAGE(F1861:H1861),"")</f>
        <v>2.1309999999999998</v>
      </c>
      <c r="O1861" s="306">
        <f t="shared" ref="O1861:O1863" si="2967">IFERROR(AVERAGE(I1861:J1861),"")</f>
        <v>1.137</v>
      </c>
      <c r="P1861" s="526">
        <f t="shared" si="2954"/>
        <v>2.093</v>
      </c>
      <c r="Q1861" s="315"/>
      <c r="R1861" s="308">
        <f t="shared" ref="R1861:R1863" si="2968">AVERAGE(M1861:P1861)</f>
        <v>2.3839999999999999</v>
      </c>
      <c r="S1861" s="312">
        <f t="shared" ref="S1861:S1863" si="2969">IF(R1861&gt;=1,1,0)</f>
        <v>1</v>
      </c>
      <c r="T1861" s="312">
        <f t="shared" ref="T1861:T1863" si="2970">IF(S1861=0,0,S1861+T1860)</f>
        <v>1</v>
      </c>
      <c r="U1861" s="518" t="s">
        <v>58</v>
      </c>
      <c r="V1861" s="519">
        <f>AVERAGE(D1831:E1861)</f>
        <v>1.9500516129032255</v>
      </c>
      <c r="W1861" s="519">
        <f>AVERAGE(F1831:H1861)</f>
        <v>0.91620000000000013</v>
      </c>
      <c r="X1861" s="519">
        <f>AVERAGE(I1831:J1861)</f>
        <v>0.79210322580645154</v>
      </c>
      <c r="Y1861" s="519">
        <f>AVERAGE(K1831:L1861)</f>
        <v>1.0638129032258066</v>
      </c>
      <c r="AH1861" s="257">
        <f t="shared" si="2852"/>
        <v>0</v>
      </c>
      <c r="AI1861" s="266" t="str">
        <f t="shared" si="2948"/>
        <v>OK</v>
      </c>
      <c r="AS1861" s="5" t="s">
        <v>62</v>
      </c>
      <c r="AT1861" s="318">
        <f>V1771</f>
        <v>7</v>
      </c>
      <c r="AU1861" s="318">
        <f t="shared" ref="AU1861:AW1861" si="2971">W1771</f>
        <v>0</v>
      </c>
      <c r="AV1861" s="318">
        <f t="shared" si="2971"/>
        <v>0</v>
      </c>
      <c r="AW1861" s="318">
        <f t="shared" si="2971"/>
        <v>0</v>
      </c>
    </row>
    <row r="1862" spans="1:49" ht="17.45" customHeight="1" x14ac:dyDescent="0.25">
      <c r="A1862" s="257">
        <f t="shared" si="2917"/>
        <v>2</v>
      </c>
      <c r="B1862" s="257">
        <f t="shared" si="2918"/>
        <v>2023</v>
      </c>
      <c r="C1862" s="160">
        <f t="shared" si="2753"/>
        <v>44958</v>
      </c>
      <c r="D1862" s="133">
        <v>4.5739999999999998</v>
      </c>
      <c r="E1862" s="276"/>
      <c r="F1862" s="278">
        <v>1.669</v>
      </c>
      <c r="G1862" s="277"/>
      <c r="H1862" s="286">
        <v>1.613</v>
      </c>
      <c r="I1862" s="275">
        <v>1.1539999999999999</v>
      </c>
      <c r="J1862" s="276"/>
      <c r="K1862" s="278">
        <v>1.9410000000000001</v>
      </c>
      <c r="L1862" s="276"/>
      <c r="M1862" s="423">
        <f t="shared" si="2965"/>
        <v>4.5739999999999998</v>
      </c>
      <c r="N1862" s="293">
        <f t="shared" si="2966"/>
        <v>1.641</v>
      </c>
      <c r="O1862" s="293">
        <f t="shared" si="2967"/>
        <v>1.1539999999999999</v>
      </c>
      <c r="P1862" s="293">
        <f t="shared" si="2954"/>
        <v>1.9410000000000001</v>
      </c>
      <c r="R1862" s="265">
        <f t="shared" si="2968"/>
        <v>2.3275000000000001</v>
      </c>
      <c r="S1862" s="266">
        <f t="shared" si="2969"/>
        <v>1</v>
      </c>
      <c r="T1862" s="266">
        <f t="shared" si="2970"/>
        <v>2</v>
      </c>
      <c r="U1862" s="518" t="s">
        <v>59</v>
      </c>
      <c r="V1862" s="519">
        <f>MAX(D1831:E1861)</f>
        <v>7.1909999999999998</v>
      </c>
      <c r="W1862" s="519">
        <f>MAX(F1831:H1861)</f>
        <v>2.1309999999999998</v>
      </c>
      <c r="X1862" s="519">
        <f>MAX(I1831:J1861)</f>
        <v>1.956</v>
      </c>
      <c r="Y1862" s="519">
        <f>MAX(K1831:L1861)</f>
        <v>3.282</v>
      </c>
      <c r="AH1862" s="257">
        <f t="shared" si="2852"/>
        <v>0</v>
      </c>
      <c r="AI1862" s="266" t="str">
        <f t="shared" si="2948"/>
        <v>OK</v>
      </c>
      <c r="AS1862" s="5" t="s">
        <v>70</v>
      </c>
      <c r="AT1862" s="318">
        <f>V1802</f>
        <v>7</v>
      </c>
      <c r="AU1862" s="318">
        <f t="shared" ref="AU1862:AW1862" si="2972">W1802</f>
        <v>0</v>
      </c>
      <c r="AV1862" s="318">
        <f t="shared" si="2972"/>
        <v>0</v>
      </c>
      <c r="AW1862" s="318">
        <f t="shared" si="2972"/>
        <v>0</v>
      </c>
    </row>
    <row r="1863" spans="1:49" ht="17.45" customHeight="1" thickBot="1" x14ac:dyDescent="0.3">
      <c r="A1863" s="257">
        <f t="shared" si="2917"/>
        <v>2</v>
      </c>
      <c r="B1863" s="257">
        <f t="shared" si="2918"/>
        <v>2023</v>
      </c>
      <c r="C1863" s="8">
        <f t="shared" ref="C1863:C1926" si="2973">C1862+1</f>
        <v>44959</v>
      </c>
      <c r="D1863" s="260"/>
      <c r="E1863" s="134">
        <v>2.1920000000000002</v>
      </c>
      <c r="F1863" s="263"/>
      <c r="G1863" s="262">
        <v>1.141</v>
      </c>
      <c r="H1863" s="285"/>
      <c r="I1863" s="260"/>
      <c r="J1863" s="261">
        <v>1.091</v>
      </c>
      <c r="K1863" s="263"/>
      <c r="L1863" s="261">
        <v>1.3129999999999999</v>
      </c>
      <c r="M1863" s="423">
        <f t="shared" si="2965"/>
        <v>2.1920000000000002</v>
      </c>
      <c r="N1863" s="293">
        <f t="shared" si="2966"/>
        <v>1.141</v>
      </c>
      <c r="O1863" s="293">
        <f t="shared" si="2967"/>
        <v>1.091</v>
      </c>
      <c r="P1863" s="293">
        <f t="shared" si="2954"/>
        <v>1.3129999999999999</v>
      </c>
      <c r="R1863" s="265">
        <f t="shared" si="2968"/>
        <v>1.43425</v>
      </c>
      <c r="S1863" s="266">
        <f t="shared" si="2969"/>
        <v>1</v>
      </c>
      <c r="T1863" s="266">
        <f t="shared" si="2970"/>
        <v>3</v>
      </c>
      <c r="U1863" s="520" t="s">
        <v>126</v>
      </c>
      <c r="V1863" s="521">
        <f>COUNTIF(D1831:E1861,"&gt;=2.5")</f>
        <v>6</v>
      </c>
      <c r="W1863" s="521">
        <f>COUNTIF(F1831:H1861,"&gt;=2.5")</f>
        <v>0</v>
      </c>
      <c r="X1863" s="521">
        <f>COUNTIF(I1831:J1861,"&gt;=2.5")</f>
        <v>0</v>
      </c>
      <c r="Y1863" s="521">
        <f>COUNTIF(K1831:L1861,"&gt;=2.5")</f>
        <v>2</v>
      </c>
      <c r="AH1863" s="257">
        <f t="shared" si="2852"/>
        <v>0</v>
      </c>
      <c r="AI1863" s="266" t="str">
        <f t="shared" si="2948"/>
        <v>OK</v>
      </c>
      <c r="AS1863" s="5" t="s">
        <v>71</v>
      </c>
      <c r="AT1863" s="318">
        <f>V1832</f>
        <v>14</v>
      </c>
      <c r="AU1863" s="318">
        <f t="shared" ref="AU1863:AW1863" si="2974">W1832</f>
        <v>0</v>
      </c>
      <c r="AV1863" s="318">
        <f t="shared" si="2974"/>
        <v>0</v>
      </c>
      <c r="AW1863" s="318">
        <f t="shared" si="2974"/>
        <v>1</v>
      </c>
    </row>
    <row r="1864" spans="1:49" ht="17.45" customHeight="1" thickBot="1" x14ac:dyDescent="0.3">
      <c r="A1864" s="257">
        <f t="shared" si="2917"/>
        <v>2</v>
      </c>
      <c r="B1864" s="257">
        <f t="shared" si="2918"/>
        <v>2023</v>
      </c>
      <c r="C1864" s="8">
        <f t="shared" si="2973"/>
        <v>44960</v>
      </c>
      <c r="D1864" s="332">
        <v>2.7639999999999998</v>
      </c>
      <c r="E1864" s="261"/>
      <c r="F1864" s="263">
        <v>1.304</v>
      </c>
      <c r="G1864" s="262"/>
      <c r="H1864" s="285"/>
      <c r="I1864" s="260">
        <v>1.27</v>
      </c>
      <c r="J1864" s="261"/>
      <c r="K1864" s="263">
        <v>1.323</v>
      </c>
      <c r="L1864" s="261"/>
      <c r="M1864" s="423">
        <f t="shared" ref="M1864:M1870" si="2975">IFERROR(AVERAGE(D1864:E1864),"")</f>
        <v>2.7639999999999998</v>
      </c>
      <c r="N1864" s="293">
        <f t="shared" ref="N1864:N1870" si="2976">IFERROR(AVERAGE(F1864:H1864),"")</f>
        <v>1.304</v>
      </c>
      <c r="O1864" s="293">
        <f t="shared" ref="O1864:O1870" si="2977">IFERROR(AVERAGE(I1864:J1864),"")</f>
        <v>1.27</v>
      </c>
      <c r="P1864" s="293">
        <f t="shared" ref="P1864:P1870" si="2978">IFERROR(AVERAGE(K1864:L1864),"")</f>
        <v>1.323</v>
      </c>
      <c r="R1864" s="265">
        <f t="shared" ref="R1864:R1870" si="2979">AVERAGE(M1864:P1864)</f>
        <v>1.6652499999999999</v>
      </c>
      <c r="S1864" s="266">
        <f t="shared" ref="S1864:S1870" si="2980">IF(R1864&gt;=1,1,0)</f>
        <v>1</v>
      </c>
      <c r="T1864" s="266">
        <f t="shared" ref="T1864:T1870" si="2981">IF(S1864=0,0,S1864+T1863)</f>
        <v>4</v>
      </c>
      <c r="X1864" s="664">
        <f>SUM(V1863:Y1863)</f>
        <v>8</v>
      </c>
      <c r="Y1864" s="522">
        <f>AVERAGE(V1861:Y1861)</f>
        <v>1.1805419354838709</v>
      </c>
      <c r="AH1864" s="257">
        <f t="shared" si="2852"/>
        <v>0</v>
      </c>
      <c r="AI1864" s="266" t="str">
        <f t="shared" si="2948"/>
        <v>OK</v>
      </c>
    </row>
    <row r="1865" spans="1:49" ht="17.45" customHeight="1" x14ac:dyDescent="0.25">
      <c r="A1865" s="257">
        <f t="shared" si="2917"/>
        <v>2</v>
      </c>
      <c r="B1865" s="257">
        <f t="shared" si="2918"/>
        <v>2023</v>
      </c>
      <c r="C1865" s="435">
        <f t="shared" si="2973"/>
        <v>44961</v>
      </c>
      <c r="D1865" s="434"/>
      <c r="E1865" s="444">
        <v>2.0270000000000001</v>
      </c>
      <c r="F1865" s="437"/>
      <c r="G1865" s="438">
        <v>1.3149999999999999</v>
      </c>
      <c r="H1865" s="439"/>
      <c r="I1865" s="434"/>
      <c r="J1865" s="436">
        <v>1.323</v>
      </c>
      <c r="K1865" s="437"/>
      <c r="L1865" s="436">
        <v>1.2569999999999999</v>
      </c>
      <c r="M1865" s="493">
        <f t="shared" si="2975"/>
        <v>2.0270000000000001</v>
      </c>
      <c r="N1865" s="440">
        <f t="shared" si="2976"/>
        <v>1.3149999999999999</v>
      </c>
      <c r="O1865" s="440">
        <f t="shared" si="2977"/>
        <v>1.323</v>
      </c>
      <c r="P1865" s="440">
        <f t="shared" si="2978"/>
        <v>1.2569999999999999</v>
      </c>
      <c r="Q1865" s="441"/>
      <c r="R1865" s="442">
        <f t="shared" si="2979"/>
        <v>1.4804999999999999</v>
      </c>
      <c r="S1865" s="443">
        <f t="shared" si="2980"/>
        <v>1</v>
      </c>
      <c r="T1865" s="443">
        <f t="shared" si="2981"/>
        <v>5</v>
      </c>
      <c r="V1865" s="605">
        <f>V1861-V1830</f>
        <v>-0.60646129032258123</v>
      </c>
      <c r="W1865" s="605">
        <f t="shared" ref="W1865:Y1865" si="2982">W1861-W1830</f>
        <v>-0.13358055555555537</v>
      </c>
      <c r="X1865" s="605">
        <f t="shared" si="2982"/>
        <v>-7.4509677419354992E-2</v>
      </c>
      <c r="Y1865" s="605">
        <f t="shared" si="2982"/>
        <v>5.6935483870970138E-3</v>
      </c>
      <c r="AH1865" s="257">
        <f t="shared" si="2852"/>
        <v>0</v>
      </c>
      <c r="AI1865" s="266" t="str">
        <f t="shared" si="2948"/>
        <v>OK</v>
      </c>
    </row>
    <row r="1866" spans="1:49" ht="17.45" customHeight="1" x14ac:dyDescent="0.25">
      <c r="A1866" s="257">
        <f t="shared" si="2917"/>
        <v>2</v>
      </c>
      <c r="B1866" s="257">
        <f t="shared" si="2918"/>
        <v>2023</v>
      </c>
      <c r="C1866" s="435">
        <f t="shared" si="2973"/>
        <v>44962</v>
      </c>
      <c r="D1866" s="434">
        <v>1.248</v>
      </c>
      <c r="E1866" s="436"/>
      <c r="F1866" s="437"/>
      <c r="G1866" s="438"/>
      <c r="H1866" s="439">
        <v>1.093</v>
      </c>
      <c r="I1866" s="434">
        <v>1.024</v>
      </c>
      <c r="J1866" s="436"/>
      <c r="K1866" s="437">
        <v>1.0720000000000001</v>
      </c>
      <c r="L1866" s="436"/>
      <c r="M1866" s="440">
        <f t="shared" si="2975"/>
        <v>1.248</v>
      </c>
      <c r="N1866" s="440">
        <f t="shared" si="2976"/>
        <v>1.093</v>
      </c>
      <c r="O1866" s="440">
        <f t="shared" si="2977"/>
        <v>1.024</v>
      </c>
      <c r="P1866" s="440">
        <f t="shared" si="2978"/>
        <v>1.0720000000000001</v>
      </c>
      <c r="Q1866" s="441"/>
      <c r="R1866" s="442">
        <f t="shared" si="2979"/>
        <v>1.1092500000000001</v>
      </c>
      <c r="S1866" s="443">
        <f t="shared" si="2980"/>
        <v>1</v>
      </c>
      <c r="T1866" s="443">
        <f t="shared" si="2981"/>
        <v>6</v>
      </c>
      <c r="Y1866" s="605">
        <f>Y1864-Y1833</f>
        <v>-0.2022144937275987</v>
      </c>
      <c r="AH1866" s="257">
        <f t="shared" si="2852"/>
        <v>0</v>
      </c>
      <c r="AI1866" s="266" t="str">
        <f t="shared" si="2948"/>
        <v>OK</v>
      </c>
    </row>
    <row r="1867" spans="1:49" ht="17.45" customHeight="1" x14ac:dyDescent="0.25">
      <c r="A1867" s="257">
        <f t="shared" si="2917"/>
        <v>2</v>
      </c>
      <c r="B1867" s="257">
        <f t="shared" si="2918"/>
        <v>2023</v>
      </c>
      <c r="C1867" s="8">
        <f t="shared" si="2973"/>
        <v>44963</v>
      </c>
      <c r="D1867" s="260"/>
      <c r="E1867" s="134">
        <v>2.202</v>
      </c>
      <c r="F1867" s="263"/>
      <c r="G1867" s="262">
        <v>0.69310000000000005</v>
      </c>
      <c r="H1867" s="285"/>
      <c r="I1867" s="260"/>
      <c r="J1867" s="261">
        <v>0.66400000000000003</v>
      </c>
      <c r="K1867" s="263"/>
      <c r="L1867" s="261">
        <v>0.82899999999999996</v>
      </c>
      <c r="M1867" s="423">
        <f t="shared" si="2975"/>
        <v>2.202</v>
      </c>
      <c r="N1867" s="293">
        <f t="shared" si="2976"/>
        <v>0.69310000000000005</v>
      </c>
      <c r="O1867" s="293">
        <f t="shared" si="2977"/>
        <v>0.66400000000000003</v>
      </c>
      <c r="P1867" s="293">
        <f t="shared" si="2978"/>
        <v>0.82899999999999996</v>
      </c>
      <c r="R1867" s="265">
        <f t="shared" si="2979"/>
        <v>1.0970250000000001</v>
      </c>
      <c r="S1867" s="266">
        <f t="shared" si="2980"/>
        <v>1</v>
      </c>
      <c r="T1867" s="266">
        <f t="shared" si="2981"/>
        <v>7</v>
      </c>
      <c r="AH1867" s="257">
        <f t="shared" si="2852"/>
        <v>0</v>
      </c>
      <c r="AI1867" s="266" t="str">
        <f t="shared" si="2948"/>
        <v>OK</v>
      </c>
    </row>
    <row r="1868" spans="1:49" ht="17.45" customHeight="1" x14ac:dyDescent="0.25">
      <c r="A1868" s="257">
        <f t="shared" si="2917"/>
        <v>2</v>
      </c>
      <c r="B1868" s="257">
        <f t="shared" si="2918"/>
        <v>2023</v>
      </c>
      <c r="C1868" s="48">
        <f t="shared" si="2973"/>
        <v>44964</v>
      </c>
      <c r="D1868" s="275">
        <v>1.601</v>
      </c>
      <c r="E1868" s="276"/>
      <c r="F1868" s="278">
        <v>0.86140000000000005</v>
      </c>
      <c r="G1868" s="277"/>
      <c r="H1868" s="286">
        <v>0.88139999999999996</v>
      </c>
      <c r="I1868" s="275">
        <v>0.85829999999999995</v>
      </c>
      <c r="J1868" s="276"/>
      <c r="K1868" s="278">
        <v>1.1000000000000001</v>
      </c>
      <c r="L1868" s="276"/>
      <c r="M1868" s="293">
        <f t="shared" si="2975"/>
        <v>1.601</v>
      </c>
      <c r="N1868" s="293">
        <f t="shared" si="2976"/>
        <v>0.87139999999999995</v>
      </c>
      <c r="O1868" s="293">
        <f t="shared" si="2977"/>
        <v>0.85829999999999995</v>
      </c>
      <c r="P1868" s="293">
        <f t="shared" si="2978"/>
        <v>1.1000000000000001</v>
      </c>
      <c r="R1868" s="265">
        <f t="shared" si="2979"/>
        <v>1.107675</v>
      </c>
      <c r="S1868" s="266">
        <f t="shared" si="2980"/>
        <v>1</v>
      </c>
      <c r="T1868" s="266">
        <f t="shared" si="2981"/>
        <v>8</v>
      </c>
      <c r="AH1868" s="257">
        <f t="shared" si="2852"/>
        <v>0</v>
      </c>
      <c r="AI1868" s="266" t="str">
        <f t="shared" si="2948"/>
        <v>OK</v>
      </c>
    </row>
    <row r="1869" spans="1:49" ht="17.45" customHeight="1" x14ac:dyDescent="0.25">
      <c r="A1869" s="257">
        <f t="shared" si="2917"/>
        <v>2</v>
      </c>
      <c r="B1869" s="257">
        <f t="shared" si="2918"/>
        <v>2023</v>
      </c>
      <c r="C1869" s="8">
        <f t="shared" si="2973"/>
        <v>44965</v>
      </c>
      <c r="D1869" s="260"/>
      <c r="E1869" s="134">
        <v>3.1659999999999999</v>
      </c>
      <c r="F1869" s="263"/>
      <c r="G1869" s="262">
        <v>1.5</v>
      </c>
      <c r="H1869" s="285"/>
      <c r="I1869" s="260"/>
      <c r="J1869" s="261">
        <v>1.1679999999999999</v>
      </c>
      <c r="K1869" s="263"/>
      <c r="L1869" s="261">
        <v>1.601</v>
      </c>
      <c r="M1869" s="423">
        <f t="shared" si="2975"/>
        <v>3.1659999999999999</v>
      </c>
      <c r="N1869" s="293">
        <f t="shared" si="2976"/>
        <v>1.5</v>
      </c>
      <c r="O1869" s="293">
        <f t="shared" si="2977"/>
        <v>1.1679999999999999</v>
      </c>
      <c r="P1869" s="293">
        <f t="shared" si="2978"/>
        <v>1.601</v>
      </c>
      <c r="R1869" s="265">
        <f t="shared" si="2979"/>
        <v>1.8587500000000001</v>
      </c>
      <c r="S1869" s="266">
        <f t="shared" si="2980"/>
        <v>1</v>
      </c>
      <c r="T1869" s="266">
        <f t="shared" si="2981"/>
        <v>9</v>
      </c>
      <c r="AH1869" s="257">
        <f t="shared" si="2852"/>
        <v>0</v>
      </c>
      <c r="AI1869" s="266" t="str">
        <f t="shared" si="2948"/>
        <v>OK</v>
      </c>
    </row>
    <row r="1870" spans="1:49" ht="17.45" customHeight="1" x14ac:dyDescent="0.25">
      <c r="A1870" s="257">
        <f t="shared" si="2917"/>
        <v>2</v>
      </c>
      <c r="B1870" s="257">
        <f t="shared" si="2918"/>
        <v>2023</v>
      </c>
      <c r="C1870" s="8">
        <f t="shared" si="2973"/>
        <v>44966</v>
      </c>
      <c r="D1870" s="332">
        <v>4.4720000000000004</v>
      </c>
      <c r="E1870" s="261"/>
      <c r="F1870" s="263">
        <v>1.702</v>
      </c>
      <c r="G1870" s="262"/>
      <c r="H1870" s="285"/>
      <c r="I1870" s="260">
        <v>1.3640000000000001</v>
      </c>
      <c r="J1870" s="261"/>
      <c r="K1870" s="363">
        <v>2.1640000000000001</v>
      </c>
      <c r="L1870" s="261"/>
      <c r="M1870" s="423">
        <f t="shared" si="2975"/>
        <v>4.4720000000000004</v>
      </c>
      <c r="N1870" s="293">
        <f t="shared" si="2976"/>
        <v>1.702</v>
      </c>
      <c r="O1870" s="293">
        <f t="shared" si="2977"/>
        <v>1.3640000000000001</v>
      </c>
      <c r="P1870" s="423">
        <f t="shared" si="2978"/>
        <v>2.1640000000000001</v>
      </c>
      <c r="R1870" s="265">
        <f t="shared" si="2979"/>
        <v>2.4255</v>
      </c>
      <c r="S1870" s="266">
        <f t="shared" si="2980"/>
        <v>1</v>
      </c>
      <c r="T1870" s="266">
        <f t="shared" si="2981"/>
        <v>10</v>
      </c>
      <c r="AH1870" s="257">
        <f t="shared" si="2852"/>
        <v>0</v>
      </c>
      <c r="AI1870" s="266" t="str">
        <f t="shared" si="2948"/>
        <v>OK</v>
      </c>
    </row>
    <row r="1871" spans="1:49" ht="17.45" customHeight="1" x14ac:dyDescent="0.25">
      <c r="A1871" s="257">
        <f t="shared" si="2917"/>
        <v>2</v>
      </c>
      <c r="B1871" s="257">
        <f t="shared" si="2918"/>
        <v>2023</v>
      </c>
      <c r="C1871" s="8">
        <f t="shared" si="2973"/>
        <v>44967</v>
      </c>
      <c r="D1871" s="260"/>
      <c r="E1871" s="261">
        <v>1.3480000000000001</v>
      </c>
      <c r="F1871" s="263"/>
      <c r="G1871" s="262">
        <v>1.5760000000000001</v>
      </c>
      <c r="H1871" s="285"/>
      <c r="I1871" s="260"/>
      <c r="J1871" s="261">
        <v>1.3180000000000001</v>
      </c>
      <c r="K1871" s="263"/>
      <c r="L1871" s="134">
        <v>2.1480000000000001</v>
      </c>
      <c r="M1871" s="293">
        <f t="shared" ref="M1871:M1875" si="2983">IFERROR(AVERAGE(D1871:E1871),"")</f>
        <v>1.3480000000000001</v>
      </c>
      <c r="N1871" s="293">
        <f t="shared" ref="N1871:N1875" si="2984">IFERROR(AVERAGE(F1871:H1871),"")</f>
        <v>1.5760000000000001</v>
      </c>
      <c r="O1871" s="293">
        <f t="shared" ref="O1871:O1875" si="2985">IFERROR(AVERAGE(I1871:J1871),"")</f>
        <v>1.3180000000000001</v>
      </c>
      <c r="P1871" s="423">
        <f t="shared" ref="P1871:P1875" si="2986">IFERROR(AVERAGE(K1871:L1871),"")</f>
        <v>2.1480000000000001</v>
      </c>
      <c r="R1871" s="265">
        <f t="shared" ref="R1871:R1875" si="2987">AVERAGE(M1871:P1871)</f>
        <v>1.5975000000000001</v>
      </c>
      <c r="S1871" s="266">
        <f t="shared" ref="S1871:S1875" si="2988">IF(R1871&gt;=1,1,0)</f>
        <v>1</v>
      </c>
      <c r="T1871" s="266">
        <f t="shared" ref="T1871:T1875" si="2989">IF(S1871=0,0,S1871+T1870)</f>
        <v>11</v>
      </c>
      <c r="AH1871" s="257">
        <f t="shared" si="2852"/>
        <v>0</v>
      </c>
      <c r="AI1871" s="266" t="str">
        <f t="shared" si="2948"/>
        <v>OK</v>
      </c>
    </row>
    <row r="1872" spans="1:49" ht="17.45" customHeight="1" x14ac:dyDescent="0.25">
      <c r="A1872" s="257">
        <f t="shared" si="2917"/>
        <v>2</v>
      </c>
      <c r="B1872" s="257">
        <f t="shared" si="2918"/>
        <v>2023</v>
      </c>
      <c r="C1872" s="435">
        <f t="shared" si="2973"/>
        <v>44968</v>
      </c>
      <c r="D1872" s="434">
        <v>1.1020000000000001</v>
      </c>
      <c r="E1872" s="436"/>
      <c r="F1872" s="437"/>
      <c r="G1872" s="438"/>
      <c r="H1872" s="439">
        <v>0.52869999999999995</v>
      </c>
      <c r="I1872" s="434">
        <v>0.56040000000000001</v>
      </c>
      <c r="J1872" s="436"/>
      <c r="K1872" s="437">
        <v>0.62209999999999999</v>
      </c>
      <c r="L1872" s="436"/>
      <c r="M1872" s="440">
        <f t="shared" si="2983"/>
        <v>1.1020000000000001</v>
      </c>
      <c r="N1872" s="440">
        <f t="shared" si="2984"/>
        <v>0.52869999999999995</v>
      </c>
      <c r="O1872" s="440">
        <f t="shared" si="2985"/>
        <v>0.56040000000000001</v>
      </c>
      <c r="P1872" s="440">
        <f t="shared" si="2986"/>
        <v>0.62209999999999999</v>
      </c>
      <c r="Q1872" s="441"/>
      <c r="R1872" s="442">
        <f t="shared" si="2987"/>
        <v>0.70330000000000004</v>
      </c>
      <c r="S1872" s="443">
        <f t="shared" si="2988"/>
        <v>0</v>
      </c>
      <c r="T1872" s="443">
        <f t="shared" si="2989"/>
        <v>0</v>
      </c>
      <c r="AH1872" s="257">
        <f t="shared" si="2852"/>
        <v>0</v>
      </c>
      <c r="AI1872" s="266" t="str">
        <f t="shared" si="2948"/>
        <v>OK</v>
      </c>
    </row>
    <row r="1873" spans="1:35" ht="17.45" customHeight="1" x14ac:dyDescent="0.25">
      <c r="A1873" s="257">
        <f t="shared" si="2917"/>
        <v>2</v>
      </c>
      <c r="B1873" s="257">
        <f t="shared" si="2918"/>
        <v>2023</v>
      </c>
      <c r="C1873" s="435">
        <f t="shared" si="2973"/>
        <v>44969</v>
      </c>
      <c r="D1873" s="434"/>
      <c r="E1873" s="436">
        <v>0.59640000000000004</v>
      </c>
      <c r="F1873" s="437"/>
      <c r="G1873" s="438">
        <v>0.50670000000000004</v>
      </c>
      <c r="H1873" s="439"/>
      <c r="I1873" s="434"/>
      <c r="J1873" s="436">
        <v>0.4355</v>
      </c>
      <c r="K1873" s="437"/>
      <c r="L1873" s="436">
        <v>0.55800000000000005</v>
      </c>
      <c r="M1873" s="440">
        <f t="shared" si="2983"/>
        <v>0.59640000000000004</v>
      </c>
      <c r="N1873" s="440">
        <f t="shared" si="2984"/>
        <v>0.50670000000000004</v>
      </c>
      <c r="O1873" s="440">
        <f t="shared" si="2985"/>
        <v>0.4355</v>
      </c>
      <c r="P1873" s="440">
        <f t="shared" si="2986"/>
        <v>0.55800000000000005</v>
      </c>
      <c r="Q1873" s="441"/>
      <c r="R1873" s="442">
        <f t="shared" si="2987"/>
        <v>0.52415</v>
      </c>
      <c r="S1873" s="443">
        <f t="shared" si="2988"/>
        <v>0</v>
      </c>
      <c r="T1873" s="443">
        <f t="shared" si="2989"/>
        <v>0</v>
      </c>
      <c r="AH1873" s="257">
        <f t="shared" si="2852"/>
        <v>0</v>
      </c>
      <c r="AI1873" s="266" t="str">
        <f t="shared" si="2948"/>
        <v>OK</v>
      </c>
    </row>
    <row r="1874" spans="1:35" ht="17.45" customHeight="1" x14ac:dyDescent="0.25">
      <c r="A1874" s="257">
        <f t="shared" si="2917"/>
        <v>2</v>
      </c>
      <c r="B1874" s="257">
        <f t="shared" si="2918"/>
        <v>2023</v>
      </c>
      <c r="C1874" s="48">
        <f t="shared" si="2973"/>
        <v>44970</v>
      </c>
      <c r="D1874" s="275">
        <v>0.86429999999999996</v>
      </c>
      <c r="E1874" s="276"/>
      <c r="F1874" s="278">
        <v>0.58230000000000004</v>
      </c>
      <c r="G1874" s="277"/>
      <c r="H1874" s="286">
        <v>0.56710000000000005</v>
      </c>
      <c r="I1874" s="275">
        <v>0.68059999999999998</v>
      </c>
      <c r="J1874" s="276"/>
      <c r="K1874" s="278">
        <v>0.60760000000000003</v>
      </c>
      <c r="L1874" s="276"/>
      <c r="M1874" s="293">
        <f t="shared" si="2983"/>
        <v>0.86429999999999996</v>
      </c>
      <c r="N1874" s="293">
        <f t="shared" si="2984"/>
        <v>0.57469999999999999</v>
      </c>
      <c r="O1874" s="293">
        <f t="shared" si="2985"/>
        <v>0.68059999999999998</v>
      </c>
      <c r="P1874" s="293">
        <f t="shared" si="2986"/>
        <v>0.60760000000000003</v>
      </c>
      <c r="R1874" s="265">
        <f t="shared" si="2987"/>
        <v>0.68180000000000007</v>
      </c>
      <c r="S1874" s="266">
        <f t="shared" si="2988"/>
        <v>0</v>
      </c>
      <c r="T1874" s="266">
        <f t="shared" si="2989"/>
        <v>0</v>
      </c>
      <c r="AH1874" s="257">
        <f t="shared" si="2852"/>
        <v>0</v>
      </c>
      <c r="AI1874" s="266" t="str">
        <f t="shared" si="2948"/>
        <v>OK</v>
      </c>
    </row>
    <row r="1875" spans="1:35" ht="17.45" customHeight="1" x14ac:dyDescent="0.25">
      <c r="A1875" s="257">
        <f t="shared" si="2917"/>
        <v>2</v>
      </c>
      <c r="B1875" s="257">
        <f t="shared" si="2918"/>
        <v>2023</v>
      </c>
      <c r="C1875" s="8">
        <f t="shared" si="2973"/>
        <v>44971</v>
      </c>
      <c r="D1875" s="260"/>
      <c r="E1875" s="261">
        <v>0.88009999999999999</v>
      </c>
      <c r="F1875" s="263"/>
      <c r="G1875" s="262">
        <v>1.472</v>
      </c>
      <c r="H1875" s="285"/>
      <c r="I1875" s="260"/>
      <c r="J1875" s="261">
        <v>0.77910000000000001</v>
      </c>
      <c r="K1875" s="263"/>
      <c r="L1875" s="261">
        <v>0.78639999999999999</v>
      </c>
      <c r="M1875" s="293">
        <f t="shared" si="2983"/>
        <v>0.88009999999999999</v>
      </c>
      <c r="N1875" s="293">
        <f t="shared" si="2984"/>
        <v>1.472</v>
      </c>
      <c r="O1875" s="293">
        <f t="shared" si="2985"/>
        <v>0.77910000000000001</v>
      </c>
      <c r="P1875" s="293">
        <f t="shared" si="2986"/>
        <v>0.78639999999999999</v>
      </c>
      <c r="R1875" s="265">
        <f t="shared" si="2987"/>
        <v>0.97940000000000005</v>
      </c>
      <c r="S1875" s="266">
        <f t="shared" si="2988"/>
        <v>0</v>
      </c>
      <c r="T1875" s="266">
        <f t="shared" si="2989"/>
        <v>0</v>
      </c>
      <c r="AH1875" s="257">
        <f t="shared" si="2852"/>
        <v>0</v>
      </c>
      <c r="AI1875" s="266" t="str">
        <f t="shared" si="2948"/>
        <v>OK</v>
      </c>
    </row>
    <row r="1876" spans="1:35" ht="17.45" customHeight="1" x14ac:dyDescent="0.25">
      <c r="A1876" s="257">
        <f t="shared" si="2917"/>
        <v>2</v>
      </c>
      <c r="B1876" s="257">
        <f t="shared" si="2918"/>
        <v>2023</v>
      </c>
      <c r="C1876" s="8">
        <f t="shared" si="2973"/>
        <v>44972</v>
      </c>
      <c r="D1876" s="260">
        <v>1.9059999999999999</v>
      </c>
      <c r="E1876" s="261"/>
      <c r="F1876" s="263">
        <v>1.4119999999999999</v>
      </c>
      <c r="G1876" s="262"/>
      <c r="H1876" s="285"/>
      <c r="I1876" s="260">
        <v>0.79569999999999996</v>
      </c>
      <c r="J1876" s="261"/>
      <c r="K1876" s="263">
        <v>0.85050000000000003</v>
      </c>
      <c r="L1876" s="261"/>
      <c r="M1876" s="293">
        <f t="shared" ref="M1876" si="2990">IFERROR(AVERAGE(D1876:E1876),"")</f>
        <v>1.9059999999999999</v>
      </c>
      <c r="N1876" s="293">
        <f t="shared" ref="N1876" si="2991">IFERROR(AVERAGE(F1876:H1876),"")</f>
        <v>1.4119999999999999</v>
      </c>
      <c r="O1876" s="293">
        <f t="shared" ref="O1876" si="2992">IFERROR(AVERAGE(I1876:J1876),"")</f>
        <v>0.79569999999999996</v>
      </c>
      <c r="P1876" s="293">
        <f t="shared" ref="P1876" si="2993">IFERROR(AVERAGE(K1876:L1876),"")</f>
        <v>0.85050000000000003</v>
      </c>
      <c r="R1876" s="265">
        <f t="shared" ref="R1876" si="2994">AVERAGE(M1876:P1876)</f>
        <v>1.24105</v>
      </c>
      <c r="S1876" s="266">
        <f t="shared" ref="S1876" si="2995">IF(R1876&gt;=1,1,0)</f>
        <v>1</v>
      </c>
      <c r="T1876" s="266">
        <f t="shared" ref="T1876" si="2996">IF(S1876=0,0,S1876+T1875)</f>
        <v>1</v>
      </c>
      <c r="AH1876" s="257">
        <f t="shared" si="2852"/>
        <v>0</v>
      </c>
      <c r="AI1876" s="266" t="str">
        <f t="shared" si="2948"/>
        <v>OK</v>
      </c>
    </row>
    <row r="1877" spans="1:35" ht="17.45" customHeight="1" x14ac:dyDescent="0.25">
      <c r="A1877" s="257">
        <f t="shared" si="2917"/>
        <v>2</v>
      </c>
      <c r="B1877" s="257">
        <f t="shared" si="2918"/>
        <v>2023</v>
      </c>
      <c r="C1877" s="8">
        <f t="shared" si="2973"/>
        <v>44973</v>
      </c>
      <c r="D1877" s="260"/>
      <c r="E1877" s="134">
        <v>3.714</v>
      </c>
      <c r="F1877" s="263"/>
      <c r="G1877" s="262">
        <v>1.9990000000000001</v>
      </c>
      <c r="H1877" s="285"/>
      <c r="I1877" s="260"/>
      <c r="J1877" s="261">
        <v>1.34</v>
      </c>
      <c r="K1877" s="263"/>
      <c r="L1877" s="261">
        <v>1.677</v>
      </c>
      <c r="M1877" s="423">
        <f t="shared" ref="M1877" si="2997">IFERROR(AVERAGE(D1877:E1877),"")</f>
        <v>3.714</v>
      </c>
      <c r="N1877" s="293">
        <f t="shared" ref="N1877" si="2998">IFERROR(AVERAGE(F1877:H1877),"")</f>
        <v>1.9990000000000001</v>
      </c>
      <c r="O1877" s="293">
        <f t="shared" ref="O1877" si="2999">IFERROR(AVERAGE(I1877:J1877),"")</f>
        <v>1.34</v>
      </c>
      <c r="P1877" s="293">
        <f t="shared" ref="P1877" si="3000">IFERROR(AVERAGE(K1877:L1877),"")</f>
        <v>1.677</v>
      </c>
      <c r="R1877" s="265">
        <f t="shared" ref="R1877" si="3001">AVERAGE(M1877:P1877)</f>
        <v>2.1825000000000001</v>
      </c>
      <c r="S1877" s="266">
        <f t="shared" ref="S1877" si="3002">IF(R1877&gt;=1,1,0)</f>
        <v>1</v>
      </c>
      <c r="T1877" s="266">
        <f t="shared" ref="T1877" si="3003">IF(S1877=0,0,S1877+T1876)</f>
        <v>2</v>
      </c>
      <c r="AH1877" s="257">
        <f t="shared" si="2852"/>
        <v>0</v>
      </c>
      <c r="AI1877" s="266" t="str">
        <f t="shared" si="2948"/>
        <v>OK</v>
      </c>
    </row>
    <row r="1878" spans="1:35" ht="17.45" customHeight="1" x14ac:dyDescent="0.25">
      <c r="A1878" s="257">
        <f t="shared" si="2917"/>
        <v>2</v>
      </c>
      <c r="B1878" s="257">
        <f t="shared" si="2918"/>
        <v>2023</v>
      </c>
      <c r="C1878" s="8">
        <f t="shared" si="2973"/>
        <v>44974</v>
      </c>
      <c r="D1878" s="332">
        <v>3.6019999999999999</v>
      </c>
      <c r="E1878" s="261"/>
      <c r="F1878" s="263"/>
      <c r="G1878" s="262"/>
      <c r="H1878" s="285">
        <v>0.90280000000000005</v>
      </c>
      <c r="I1878" s="260">
        <v>0.8619</v>
      </c>
      <c r="J1878" s="261"/>
      <c r="K1878" s="263">
        <v>1.752</v>
      </c>
      <c r="L1878" s="261"/>
      <c r="M1878" s="423">
        <f t="shared" ref="M1878:M1880" si="3004">IFERROR(AVERAGE(D1878:E1878),"")</f>
        <v>3.6019999999999999</v>
      </c>
      <c r="N1878" s="293">
        <f t="shared" ref="N1878:N1880" si="3005">IFERROR(AVERAGE(F1878:H1878),"")</f>
        <v>0.90280000000000005</v>
      </c>
      <c r="O1878" s="293">
        <f t="shared" ref="O1878:O1880" si="3006">IFERROR(AVERAGE(I1878:J1878),"")</f>
        <v>0.8619</v>
      </c>
      <c r="P1878" s="293">
        <f t="shared" ref="P1878:P1880" si="3007">IFERROR(AVERAGE(K1878:L1878),"")</f>
        <v>1.752</v>
      </c>
      <c r="R1878" s="265">
        <f t="shared" ref="R1878" si="3008">AVERAGE(M1878:P1878)</f>
        <v>1.7796749999999999</v>
      </c>
      <c r="S1878" s="266">
        <f t="shared" ref="S1878" si="3009">IF(R1878&gt;=1,1,0)</f>
        <v>1</v>
      </c>
      <c r="T1878" s="266">
        <f t="shared" ref="T1878" si="3010">IF(S1878=0,0,S1878+T1877)</f>
        <v>3</v>
      </c>
      <c r="AH1878" s="257">
        <f t="shared" si="2852"/>
        <v>0</v>
      </c>
      <c r="AI1878" s="266" t="str">
        <f t="shared" si="2948"/>
        <v>OK</v>
      </c>
    </row>
    <row r="1879" spans="1:35" ht="17.45" customHeight="1" x14ac:dyDescent="0.25">
      <c r="A1879" s="257">
        <f t="shared" si="2917"/>
        <v>2</v>
      </c>
      <c r="B1879" s="257">
        <f t="shared" si="2918"/>
        <v>2023</v>
      </c>
      <c r="C1879" s="435">
        <f t="shared" si="2973"/>
        <v>44975</v>
      </c>
      <c r="D1879" s="434"/>
      <c r="E1879" s="436">
        <v>1.2370000000000001</v>
      </c>
      <c r="F1879" s="437"/>
      <c r="G1879" s="438">
        <v>0.879</v>
      </c>
      <c r="H1879" s="439"/>
      <c r="I1879" s="434"/>
      <c r="J1879" s="436">
        <v>0.77349999999999997</v>
      </c>
      <c r="K1879" s="437"/>
      <c r="L1879" s="436">
        <v>0.87019999999999997</v>
      </c>
      <c r="M1879" s="440">
        <f t="shared" si="3004"/>
        <v>1.2370000000000001</v>
      </c>
      <c r="N1879" s="440">
        <f t="shared" si="3005"/>
        <v>0.879</v>
      </c>
      <c r="O1879" s="440">
        <f t="shared" si="3006"/>
        <v>0.77349999999999997</v>
      </c>
      <c r="P1879" s="440">
        <f t="shared" si="3007"/>
        <v>0.87019999999999997</v>
      </c>
      <c r="Q1879" s="441"/>
      <c r="R1879" s="442">
        <f t="shared" ref="R1879:R1882" si="3011">AVERAGE(M1879:P1879)</f>
        <v>0.93992500000000001</v>
      </c>
      <c r="S1879" s="443">
        <f t="shared" ref="S1879:S1882" si="3012">IF(R1879&gt;=1,1,0)</f>
        <v>0</v>
      </c>
      <c r="T1879" s="443">
        <f t="shared" ref="T1879:T1882" si="3013">IF(S1879=0,0,S1879+T1878)</f>
        <v>0</v>
      </c>
      <c r="AH1879" s="257">
        <f t="shared" si="2852"/>
        <v>0</v>
      </c>
      <c r="AI1879" s="266" t="str">
        <f t="shared" si="2948"/>
        <v>OK</v>
      </c>
    </row>
    <row r="1880" spans="1:35" ht="17.45" customHeight="1" x14ac:dyDescent="0.25">
      <c r="A1880" s="257">
        <f t="shared" si="2917"/>
        <v>2</v>
      </c>
      <c r="B1880" s="257">
        <f t="shared" si="2918"/>
        <v>2023</v>
      </c>
      <c r="C1880" s="48">
        <f t="shared" si="2973"/>
        <v>44976</v>
      </c>
      <c r="D1880" s="434">
        <v>1.73</v>
      </c>
      <c r="E1880" s="436"/>
      <c r="F1880" s="437">
        <v>1.022</v>
      </c>
      <c r="G1880" s="438"/>
      <c r="H1880" s="439">
        <v>1.07</v>
      </c>
      <c r="I1880" s="434">
        <v>1.0189999999999999</v>
      </c>
      <c r="J1880" s="436"/>
      <c r="K1880" s="437">
        <v>1.3220000000000001</v>
      </c>
      <c r="L1880" s="436"/>
      <c r="M1880" s="440">
        <f t="shared" si="3004"/>
        <v>1.73</v>
      </c>
      <c r="N1880" s="440">
        <f t="shared" si="3005"/>
        <v>1.046</v>
      </c>
      <c r="O1880" s="440">
        <f t="shared" si="3006"/>
        <v>1.0189999999999999</v>
      </c>
      <c r="P1880" s="440">
        <f t="shared" si="3007"/>
        <v>1.3220000000000001</v>
      </c>
      <c r="Q1880" s="441"/>
      <c r="R1880" s="442">
        <f t="shared" si="3011"/>
        <v>1.27925</v>
      </c>
      <c r="S1880" s="443">
        <f t="shared" si="3012"/>
        <v>1</v>
      </c>
      <c r="T1880" s="443">
        <f t="shared" si="3013"/>
        <v>1</v>
      </c>
      <c r="AH1880" s="257">
        <f t="shared" si="2852"/>
        <v>0</v>
      </c>
      <c r="AI1880" s="266" t="str">
        <f t="shared" si="2948"/>
        <v>OK</v>
      </c>
    </row>
    <row r="1881" spans="1:35" ht="17.45" customHeight="1" x14ac:dyDescent="0.25">
      <c r="A1881" s="257">
        <f t="shared" si="2917"/>
        <v>2</v>
      </c>
      <c r="B1881" s="257">
        <f t="shared" si="2918"/>
        <v>2023</v>
      </c>
      <c r="C1881" s="8">
        <f t="shared" si="2973"/>
        <v>44977</v>
      </c>
      <c r="D1881" s="260"/>
      <c r="E1881" s="261">
        <v>1.4470000000000001</v>
      </c>
      <c r="F1881" s="263"/>
      <c r="G1881" s="262">
        <v>1.5640000000000001</v>
      </c>
      <c r="H1881" s="285"/>
      <c r="I1881" s="260"/>
      <c r="J1881" s="261">
        <v>1.04</v>
      </c>
      <c r="K1881" s="263"/>
      <c r="L1881" s="261">
        <v>1.339</v>
      </c>
      <c r="M1881" s="293">
        <f t="shared" ref="M1881:M1882" si="3014">IFERROR(AVERAGE(D1881:E1881),"")</f>
        <v>1.4470000000000001</v>
      </c>
      <c r="N1881" s="293">
        <f t="shared" ref="N1881:N1882" si="3015">IFERROR(AVERAGE(F1881:H1881),"")</f>
        <v>1.5640000000000001</v>
      </c>
      <c r="O1881" s="293">
        <f t="shared" ref="O1881:O1882" si="3016">IFERROR(AVERAGE(I1881:J1881),"")</f>
        <v>1.04</v>
      </c>
      <c r="P1881" s="293">
        <f t="shared" ref="P1881:P1882" si="3017">IFERROR(AVERAGE(K1881:L1881),"")</f>
        <v>1.339</v>
      </c>
      <c r="R1881" s="265">
        <f t="shared" si="3011"/>
        <v>1.3475000000000001</v>
      </c>
      <c r="S1881" s="266">
        <f t="shared" si="3012"/>
        <v>1</v>
      </c>
      <c r="T1881" s="266">
        <f t="shared" si="3013"/>
        <v>2</v>
      </c>
      <c r="AH1881" s="257">
        <f t="shared" si="2852"/>
        <v>0</v>
      </c>
      <c r="AI1881" s="266" t="str">
        <f t="shared" si="2948"/>
        <v>OK</v>
      </c>
    </row>
    <row r="1882" spans="1:35" ht="17.45" customHeight="1" x14ac:dyDescent="0.25">
      <c r="A1882" s="257">
        <f t="shared" si="2917"/>
        <v>2</v>
      </c>
      <c r="B1882" s="257">
        <f t="shared" si="2918"/>
        <v>2023</v>
      </c>
      <c r="C1882" s="8">
        <f t="shared" si="2973"/>
        <v>44978</v>
      </c>
      <c r="D1882" s="332">
        <v>3.8450000000000002</v>
      </c>
      <c r="E1882" s="261"/>
      <c r="F1882" s="263">
        <v>1.4159999999999999</v>
      </c>
      <c r="G1882" s="262"/>
      <c r="H1882" s="285"/>
      <c r="I1882" s="260">
        <v>1.109</v>
      </c>
      <c r="J1882" s="261"/>
      <c r="K1882" s="263">
        <v>1.546</v>
      </c>
      <c r="L1882" s="261"/>
      <c r="M1882" s="423">
        <f t="shared" si="3014"/>
        <v>3.8450000000000002</v>
      </c>
      <c r="N1882" s="293">
        <f t="shared" si="3015"/>
        <v>1.4159999999999999</v>
      </c>
      <c r="O1882" s="293">
        <f t="shared" si="3016"/>
        <v>1.109</v>
      </c>
      <c r="P1882" s="293">
        <f t="shared" si="3017"/>
        <v>1.546</v>
      </c>
      <c r="R1882" s="265">
        <f t="shared" si="3011"/>
        <v>1.9790000000000001</v>
      </c>
      <c r="S1882" s="266">
        <f t="shared" si="3012"/>
        <v>1</v>
      </c>
      <c r="T1882" s="266">
        <f t="shared" si="3013"/>
        <v>3</v>
      </c>
      <c r="AH1882" s="257">
        <f t="shared" si="2852"/>
        <v>0</v>
      </c>
      <c r="AI1882" s="266" t="str">
        <f t="shared" si="2948"/>
        <v>OK</v>
      </c>
    </row>
    <row r="1883" spans="1:35" ht="17.45" customHeight="1" x14ac:dyDescent="0.25">
      <c r="A1883" s="257">
        <f t="shared" si="2917"/>
        <v>2</v>
      </c>
      <c r="B1883" s="257">
        <f t="shared" si="2918"/>
        <v>2023</v>
      </c>
      <c r="C1883" s="8">
        <f t="shared" si="2973"/>
        <v>44979</v>
      </c>
      <c r="D1883" s="260"/>
      <c r="E1883" s="261">
        <v>1.018</v>
      </c>
      <c r="F1883" s="260"/>
      <c r="G1883" s="262">
        <v>1.6160000000000001</v>
      </c>
      <c r="H1883" s="261"/>
      <c r="I1883" s="260"/>
      <c r="J1883" s="261">
        <v>0.55900000000000005</v>
      </c>
      <c r="K1883" s="263"/>
      <c r="L1883" s="261">
        <v>1.254</v>
      </c>
      <c r="M1883" s="293">
        <f t="shared" ref="M1883" si="3018">IFERROR(AVERAGE(D1883:E1883),"")</f>
        <v>1.018</v>
      </c>
      <c r="N1883" s="293">
        <f t="shared" ref="N1883" si="3019">IFERROR(AVERAGE(F1883:H1883),"")</f>
        <v>1.6160000000000001</v>
      </c>
      <c r="O1883" s="293">
        <f t="shared" ref="O1883" si="3020">IFERROR(AVERAGE(I1883:J1883),"")</f>
        <v>0.55900000000000005</v>
      </c>
      <c r="P1883" s="293">
        <f t="shared" ref="P1883" si="3021">IFERROR(AVERAGE(K1883:L1883),"")</f>
        <v>1.254</v>
      </c>
      <c r="R1883" s="265">
        <f t="shared" ref="R1883" si="3022">AVERAGE(M1883:P1883)</f>
        <v>1.1117500000000002</v>
      </c>
      <c r="S1883" s="266">
        <f t="shared" ref="S1883" si="3023">IF(R1883&gt;=1,1,0)</f>
        <v>1</v>
      </c>
      <c r="T1883" s="266">
        <f t="shared" ref="T1883" si="3024">IF(S1883=0,0,S1883+T1882)</f>
        <v>4</v>
      </c>
      <c r="AH1883" s="257">
        <f t="shared" si="2852"/>
        <v>0</v>
      </c>
      <c r="AI1883" s="266" t="str">
        <f t="shared" si="2948"/>
        <v>OK</v>
      </c>
    </row>
    <row r="1884" spans="1:35" ht="17.45" customHeight="1" x14ac:dyDescent="0.25">
      <c r="A1884" s="257">
        <f t="shared" si="2917"/>
        <v>2</v>
      </c>
      <c r="B1884" s="257">
        <f t="shared" si="2918"/>
        <v>2023</v>
      </c>
      <c r="C1884" s="8">
        <f t="shared" si="2973"/>
        <v>44980</v>
      </c>
      <c r="D1884" s="260">
        <v>1.0489999999999999</v>
      </c>
      <c r="E1884" s="261"/>
      <c r="F1884" s="263"/>
      <c r="G1884" s="262"/>
      <c r="H1884" s="285">
        <v>0.72260000000000002</v>
      </c>
      <c r="I1884" s="260">
        <v>0.31409999999999999</v>
      </c>
      <c r="J1884" s="261"/>
      <c r="K1884" s="263">
        <v>0.62790000000000001</v>
      </c>
      <c r="L1884" s="261"/>
      <c r="M1884" s="293">
        <f t="shared" ref="M1884:M1886" si="3025">IFERROR(AVERAGE(D1884:E1884),"")</f>
        <v>1.0489999999999999</v>
      </c>
      <c r="N1884" s="293">
        <f t="shared" ref="N1884:N1886" si="3026">IFERROR(AVERAGE(F1884:H1884),"")</f>
        <v>0.72260000000000002</v>
      </c>
      <c r="O1884" s="293">
        <f t="shared" ref="O1884:O1886" si="3027">IFERROR(AVERAGE(I1884:J1884),"")</f>
        <v>0.31409999999999999</v>
      </c>
      <c r="P1884" s="293">
        <f t="shared" ref="P1884:P1886" si="3028">IFERROR(AVERAGE(K1884:L1884),"")</f>
        <v>0.62790000000000001</v>
      </c>
      <c r="R1884" s="265">
        <f t="shared" ref="R1884:R1886" si="3029">AVERAGE(M1884:P1884)</f>
        <v>0.67839999999999989</v>
      </c>
      <c r="S1884" s="266">
        <f t="shared" ref="S1884:S1886" si="3030">IF(R1884&gt;=1,1,0)</f>
        <v>0</v>
      </c>
      <c r="T1884" s="266">
        <f t="shared" ref="T1884:T1886" si="3031">IF(S1884=0,0,S1884+T1883)</f>
        <v>0</v>
      </c>
      <c r="AH1884" s="257">
        <f t="shared" si="2852"/>
        <v>0</v>
      </c>
      <c r="AI1884" s="266" t="str">
        <f t="shared" si="2948"/>
        <v>OK</v>
      </c>
    </row>
    <row r="1885" spans="1:35" ht="17.45" customHeight="1" x14ac:dyDescent="0.25">
      <c r="A1885" s="257">
        <f t="shared" si="2917"/>
        <v>2</v>
      </c>
      <c r="B1885" s="257">
        <f t="shared" si="2918"/>
        <v>2023</v>
      </c>
      <c r="C1885" s="8">
        <f t="shared" si="2973"/>
        <v>44981</v>
      </c>
      <c r="D1885" s="260"/>
      <c r="E1885" s="261">
        <v>1.1339999999999999</v>
      </c>
      <c r="F1885" s="263"/>
      <c r="G1885" s="262">
        <v>0.29749999999999999</v>
      </c>
      <c r="H1885" s="285"/>
      <c r="I1885" s="260"/>
      <c r="J1885" s="261">
        <v>0.2319</v>
      </c>
      <c r="K1885" s="263"/>
      <c r="L1885" s="261">
        <v>0.74880000000000002</v>
      </c>
      <c r="M1885" s="293">
        <f t="shared" si="3025"/>
        <v>1.1339999999999999</v>
      </c>
      <c r="N1885" s="293">
        <f t="shared" si="3026"/>
        <v>0.29749999999999999</v>
      </c>
      <c r="O1885" s="293">
        <f t="shared" si="3027"/>
        <v>0.2319</v>
      </c>
      <c r="P1885" s="293">
        <f t="shared" si="3028"/>
        <v>0.74880000000000002</v>
      </c>
      <c r="R1885" s="265">
        <f t="shared" si="3029"/>
        <v>0.60304999999999997</v>
      </c>
      <c r="S1885" s="266">
        <f t="shared" si="3030"/>
        <v>0</v>
      </c>
      <c r="T1885" s="266">
        <f t="shared" si="3031"/>
        <v>0</v>
      </c>
      <c r="AH1885" s="257">
        <f t="shared" si="2852"/>
        <v>0</v>
      </c>
      <c r="AI1885" s="266" t="str">
        <f t="shared" si="2948"/>
        <v>OK</v>
      </c>
    </row>
    <row r="1886" spans="1:35" ht="17.45" customHeight="1" thickBot="1" x14ac:dyDescent="0.3">
      <c r="A1886" s="257">
        <f t="shared" si="2917"/>
        <v>2</v>
      </c>
      <c r="B1886" s="257">
        <f t="shared" si="2918"/>
        <v>2023</v>
      </c>
      <c r="C1886" s="48">
        <f t="shared" si="2973"/>
        <v>44982</v>
      </c>
      <c r="D1886" s="434">
        <v>0.80230000000000001</v>
      </c>
      <c r="E1886" s="436"/>
      <c r="F1886" s="437">
        <v>0.61919999999999997</v>
      </c>
      <c r="G1886" s="438"/>
      <c r="H1886" s="439">
        <v>0.64249999999999996</v>
      </c>
      <c r="I1886" s="434">
        <v>0.2286</v>
      </c>
      <c r="J1886" s="436"/>
      <c r="K1886" s="437">
        <v>0.67769999999999997</v>
      </c>
      <c r="L1886" s="436"/>
      <c r="M1886" s="440">
        <f t="shared" si="3025"/>
        <v>0.80230000000000001</v>
      </c>
      <c r="N1886" s="440">
        <f t="shared" si="3026"/>
        <v>0.63084999999999991</v>
      </c>
      <c r="O1886" s="440">
        <f t="shared" si="3027"/>
        <v>0.2286</v>
      </c>
      <c r="P1886" s="440">
        <f t="shared" si="3028"/>
        <v>0.67769999999999997</v>
      </c>
      <c r="Q1886" s="441"/>
      <c r="R1886" s="442">
        <f t="shared" si="3029"/>
        <v>0.58486249999999995</v>
      </c>
      <c r="S1886" s="443">
        <f t="shared" si="3030"/>
        <v>0</v>
      </c>
      <c r="T1886" s="443">
        <f t="shared" si="3031"/>
        <v>0</v>
      </c>
      <c r="AH1886" s="257">
        <f t="shared" si="2852"/>
        <v>0</v>
      </c>
      <c r="AI1886" s="266" t="str">
        <f t="shared" si="2948"/>
        <v>OK</v>
      </c>
    </row>
    <row r="1887" spans="1:35" ht="17.45" customHeight="1" thickBot="1" x14ac:dyDescent="0.3">
      <c r="A1887" s="257">
        <f t="shared" si="2917"/>
        <v>2</v>
      </c>
      <c r="B1887" s="257">
        <f t="shared" si="2918"/>
        <v>2023</v>
      </c>
      <c r="C1887" s="435">
        <f t="shared" si="2973"/>
        <v>44983</v>
      </c>
      <c r="D1887" s="434"/>
      <c r="E1887" s="436">
        <v>0.59460000000000002</v>
      </c>
      <c r="F1887" s="437"/>
      <c r="G1887" s="438">
        <v>0.626</v>
      </c>
      <c r="H1887" s="439"/>
      <c r="I1887" s="434"/>
      <c r="J1887" s="436">
        <v>0.41830000000000001</v>
      </c>
      <c r="K1887" s="437"/>
      <c r="L1887" s="436">
        <v>0.47720000000000001</v>
      </c>
      <c r="M1887" s="440">
        <f t="shared" ref="M1887:M1888" si="3032">IFERROR(AVERAGE(D1887:E1887),"")</f>
        <v>0.59460000000000002</v>
      </c>
      <c r="N1887" s="440">
        <f t="shared" ref="N1887:N1888" si="3033">IFERROR(AVERAGE(F1887:H1887),"")</f>
        <v>0.626</v>
      </c>
      <c r="O1887" s="440">
        <f t="shared" ref="O1887:O1888" si="3034">IFERROR(AVERAGE(I1887:J1887),"")</f>
        <v>0.41830000000000001</v>
      </c>
      <c r="P1887" s="440">
        <f t="shared" ref="P1887:P1888" si="3035">IFERROR(AVERAGE(K1887:L1887),"")</f>
        <v>0.47720000000000001</v>
      </c>
      <c r="Q1887" s="441"/>
      <c r="R1887" s="442">
        <f t="shared" ref="R1887:R1888" si="3036">AVERAGE(M1887:P1887)</f>
        <v>0.52902499999999997</v>
      </c>
      <c r="S1887" s="443">
        <f t="shared" ref="S1887:S1888" si="3037">IF(R1887&gt;=1,1,0)</f>
        <v>0</v>
      </c>
      <c r="T1887" s="443">
        <f t="shared" ref="T1887:T1888" si="3038">IF(S1887=0,0,S1887+T1886)</f>
        <v>0</v>
      </c>
      <c r="U1887" s="514" t="s">
        <v>64</v>
      </c>
      <c r="V1887" s="515">
        <v>2023</v>
      </c>
      <c r="W1887" s="516"/>
      <c r="X1887" s="516"/>
      <c r="Y1887" s="516"/>
      <c r="AH1887" s="257">
        <f t="shared" si="2852"/>
        <v>0</v>
      </c>
      <c r="AI1887" s="266" t="str">
        <f t="shared" si="2948"/>
        <v>OK</v>
      </c>
    </row>
    <row r="1888" spans="1:35" ht="17.45" customHeight="1" x14ac:dyDescent="0.25">
      <c r="A1888" s="257">
        <f t="shared" si="2917"/>
        <v>2</v>
      </c>
      <c r="B1888" s="257">
        <f t="shared" si="2918"/>
        <v>2023</v>
      </c>
      <c r="C1888" s="8">
        <f t="shared" si="2973"/>
        <v>44984</v>
      </c>
      <c r="D1888" s="260">
        <v>0.70309999999999995</v>
      </c>
      <c r="E1888" s="261"/>
      <c r="F1888" s="263">
        <v>0.46679999999999999</v>
      </c>
      <c r="G1888" s="262"/>
      <c r="H1888" s="285"/>
      <c r="I1888" s="260">
        <v>0.45350000000000001</v>
      </c>
      <c r="J1888" s="261"/>
      <c r="K1888" s="263">
        <v>0.46400000000000002</v>
      </c>
      <c r="L1888" s="261"/>
      <c r="M1888" s="293">
        <f t="shared" si="3032"/>
        <v>0.70309999999999995</v>
      </c>
      <c r="N1888" s="293">
        <f t="shared" si="3033"/>
        <v>0.46679999999999999</v>
      </c>
      <c r="O1888" s="293">
        <f t="shared" si="3034"/>
        <v>0.45350000000000001</v>
      </c>
      <c r="P1888" s="293">
        <f t="shared" si="3035"/>
        <v>0.46400000000000002</v>
      </c>
      <c r="R1888" s="265">
        <f t="shared" si="3036"/>
        <v>0.52185000000000004</v>
      </c>
      <c r="S1888" s="266">
        <f t="shared" si="3037"/>
        <v>0</v>
      </c>
      <c r="T1888" s="266">
        <f t="shared" si="3038"/>
        <v>0</v>
      </c>
      <c r="U1888" s="517" t="s">
        <v>35</v>
      </c>
      <c r="V1888" s="517" t="s">
        <v>1</v>
      </c>
      <c r="W1888" s="517" t="s">
        <v>2</v>
      </c>
      <c r="X1888" s="517" t="s">
        <v>9</v>
      </c>
      <c r="Y1888" s="517" t="s">
        <v>12</v>
      </c>
      <c r="AH1888" s="257">
        <f t="shared" si="2852"/>
        <v>0</v>
      </c>
      <c r="AI1888" s="266" t="str">
        <f t="shared" si="2948"/>
        <v>OK</v>
      </c>
    </row>
    <row r="1889" spans="1:35" ht="17.45" customHeight="1" thickBot="1" x14ac:dyDescent="0.3">
      <c r="A1889" s="257">
        <f t="shared" si="2917"/>
        <v>2</v>
      </c>
      <c r="B1889" s="257">
        <f t="shared" si="2918"/>
        <v>2023</v>
      </c>
      <c r="C1889" s="116">
        <f t="shared" si="2973"/>
        <v>44985</v>
      </c>
      <c r="D1889" s="126"/>
      <c r="E1889" s="129">
        <v>0.44369999999999998</v>
      </c>
      <c r="F1889" s="130"/>
      <c r="G1889" s="128">
        <v>1.085</v>
      </c>
      <c r="H1889" s="127"/>
      <c r="I1889" s="126"/>
      <c r="J1889" s="129">
        <v>0.30520000000000003</v>
      </c>
      <c r="K1889" s="130"/>
      <c r="L1889" s="129">
        <v>0.4506</v>
      </c>
      <c r="M1889" s="306">
        <f t="shared" ref="M1889" si="3039">IFERROR(AVERAGE(D1889:E1889),"")</f>
        <v>0.44369999999999998</v>
      </c>
      <c r="N1889" s="306">
        <f t="shared" ref="N1889" si="3040">IFERROR(AVERAGE(F1889:H1889),"")</f>
        <v>1.085</v>
      </c>
      <c r="O1889" s="306">
        <f t="shared" ref="O1889" si="3041">IFERROR(AVERAGE(I1889:J1889),"")</f>
        <v>0.30520000000000003</v>
      </c>
      <c r="P1889" s="306">
        <f t="shared" ref="P1889" si="3042">IFERROR(AVERAGE(K1889:L1889),"")</f>
        <v>0.4506</v>
      </c>
      <c r="Q1889" s="315"/>
      <c r="R1889" s="308">
        <f t="shared" ref="R1889" si="3043">AVERAGE(M1889:P1889)</f>
        <v>0.57112499999999999</v>
      </c>
      <c r="S1889" s="312">
        <f t="shared" ref="S1889" si="3044">IF(R1889&gt;=1,1,0)</f>
        <v>0</v>
      </c>
      <c r="T1889" s="312">
        <f t="shared" ref="T1889" si="3045">IF(S1889=0,0,S1889+T1888)</f>
        <v>0</v>
      </c>
      <c r="U1889" s="518" t="s">
        <v>58</v>
      </c>
      <c r="V1889" s="519">
        <f>AVERAGE(D1862:E1889)</f>
        <v>1.8665178571428569</v>
      </c>
      <c r="W1889" s="519">
        <f>AVERAGE(F1862:H1889)</f>
        <v>1.0710939393939392</v>
      </c>
      <c r="X1889" s="519">
        <f>AVERAGE(I1862:J1889)</f>
        <v>0.82641428571428521</v>
      </c>
      <c r="Y1889" s="519">
        <f>AVERAGE(K1862:L1889)</f>
        <v>1.1206785714285714</v>
      </c>
      <c r="AH1889" s="257">
        <f t="shared" si="2852"/>
        <v>0</v>
      </c>
      <c r="AI1889" s="266" t="str">
        <f t="shared" si="2948"/>
        <v>OK</v>
      </c>
    </row>
    <row r="1890" spans="1:35" ht="17.45" customHeight="1" x14ac:dyDescent="0.25">
      <c r="A1890" s="257">
        <f t="shared" si="2917"/>
        <v>3</v>
      </c>
      <c r="B1890" s="257">
        <f t="shared" si="2918"/>
        <v>2023</v>
      </c>
      <c r="C1890" s="115">
        <f t="shared" si="2973"/>
        <v>44986</v>
      </c>
      <c r="D1890" s="122">
        <v>0.64500000000000002</v>
      </c>
      <c r="E1890" s="124"/>
      <c r="F1890" s="125"/>
      <c r="G1890" s="123"/>
      <c r="H1890" s="121">
        <v>0.94389999999999996</v>
      </c>
      <c r="I1890" s="122">
        <v>0.25369999999999998</v>
      </c>
      <c r="J1890" s="124"/>
      <c r="K1890" s="125">
        <v>0.34520000000000001</v>
      </c>
      <c r="L1890" s="124"/>
      <c r="M1890" s="293">
        <f t="shared" ref="M1890" si="3046">IFERROR(AVERAGE(D1890:E1890),"")</f>
        <v>0.64500000000000002</v>
      </c>
      <c r="N1890" s="293">
        <f t="shared" ref="N1890" si="3047">IFERROR(AVERAGE(F1890:H1890),"")</f>
        <v>0.94389999999999996</v>
      </c>
      <c r="O1890" s="293">
        <f t="shared" ref="O1890" si="3048">IFERROR(AVERAGE(I1890:J1890),"")</f>
        <v>0.25369999999999998</v>
      </c>
      <c r="P1890" s="293">
        <f t="shared" ref="P1890" si="3049">IFERROR(AVERAGE(K1890:L1890),"")</f>
        <v>0.34520000000000001</v>
      </c>
      <c r="R1890" s="265">
        <f t="shared" ref="R1890" si="3050">AVERAGE(M1890:P1890)</f>
        <v>0.54695000000000005</v>
      </c>
      <c r="S1890" s="266">
        <f t="shared" ref="S1890" si="3051">IF(R1890&gt;=1,1,0)</f>
        <v>0</v>
      </c>
      <c r="T1890" s="266">
        <f t="shared" ref="T1890" si="3052">IF(S1890=0,0,S1890+T1889)</f>
        <v>0</v>
      </c>
      <c r="U1890" s="518" t="s">
        <v>59</v>
      </c>
      <c r="V1890" s="519">
        <f>MAX(D1862:E1889)</f>
        <v>4.5739999999999998</v>
      </c>
      <c r="W1890" s="519">
        <f>MAX(F1862:H1889)</f>
        <v>1.9990000000000001</v>
      </c>
      <c r="X1890" s="519">
        <f>MAX(I1862:J1889)</f>
        <v>1.3640000000000001</v>
      </c>
      <c r="Y1890" s="519">
        <f>MAX(K1862:L1889)</f>
        <v>2.1640000000000001</v>
      </c>
      <c r="AH1890" s="257">
        <f t="shared" si="2852"/>
        <v>0</v>
      </c>
      <c r="AI1890" s="266" t="str">
        <f t="shared" si="2948"/>
        <v>OK</v>
      </c>
    </row>
    <row r="1891" spans="1:35" ht="17.45" customHeight="1" thickBot="1" x14ac:dyDescent="0.3">
      <c r="A1891" s="257">
        <f t="shared" si="2917"/>
        <v>3</v>
      </c>
      <c r="B1891" s="257">
        <f t="shared" si="2918"/>
        <v>2023</v>
      </c>
      <c r="C1891" s="8">
        <f t="shared" si="2973"/>
        <v>44987</v>
      </c>
      <c r="D1891" s="252"/>
      <c r="E1891" s="253">
        <v>0.97760000000000002</v>
      </c>
      <c r="F1891" s="255"/>
      <c r="G1891" s="254">
        <v>0.62929999999999997</v>
      </c>
      <c r="H1891" s="114"/>
      <c r="I1891" s="252"/>
      <c r="J1891" s="253">
        <v>0.59719999999999995</v>
      </c>
      <c r="K1891" s="255"/>
      <c r="L1891" s="253">
        <v>0.64149999999999996</v>
      </c>
      <c r="M1891" s="293">
        <f t="shared" ref="M1891" si="3053">IFERROR(AVERAGE(D1891:E1891),"")</f>
        <v>0.97760000000000002</v>
      </c>
      <c r="N1891" s="293">
        <f t="shared" ref="N1891" si="3054">IFERROR(AVERAGE(F1891:H1891),"")</f>
        <v>0.62929999999999997</v>
      </c>
      <c r="O1891" s="293">
        <f t="shared" ref="O1891" si="3055">IFERROR(AVERAGE(I1891:J1891),"")</f>
        <v>0.59719999999999995</v>
      </c>
      <c r="P1891" s="293">
        <f t="shared" ref="P1891" si="3056">IFERROR(AVERAGE(K1891:L1891),"")</f>
        <v>0.64149999999999996</v>
      </c>
      <c r="R1891" s="265">
        <f t="shared" ref="R1891" si="3057">AVERAGE(M1891:P1891)</f>
        <v>0.71140000000000003</v>
      </c>
      <c r="S1891" s="266">
        <f t="shared" ref="S1891" si="3058">IF(R1891&gt;=1,1,0)</f>
        <v>0</v>
      </c>
      <c r="T1891" s="266">
        <f t="shared" ref="T1891" si="3059">IF(S1891=0,0,S1891+T1890)</f>
        <v>0</v>
      </c>
      <c r="U1891" s="520" t="s">
        <v>126</v>
      </c>
      <c r="V1891" s="521">
        <f>COUNTIF(D1862:E1889,"&gt;=2.5")</f>
        <v>7</v>
      </c>
      <c r="W1891" s="521">
        <f>COUNTIF(F1862:H1889,"&gt;=2.5")</f>
        <v>0</v>
      </c>
      <c r="X1891" s="521">
        <f>COUNTIF(I1862:J1889,"&gt;=2.5")</f>
        <v>0</v>
      </c>
      <c r="Y1891" s="521">
        <f>COUNTIF(K1862:L1889,"&gt;=2.5")</f>
        <v>0</v>
      </c>
      <c r="AH1891" s="257">
        <f t="shared" si="2852"/>
        <v>0</v>
      </c>
      <c r="AI1891" s="266" t="str">
        <f t="shared" si="2948"/>
        <v>OK</v>
      </c>
    </row>
    <row r="1892" spans="1:35" ht="17.45" customHeight="1" thickBot="1" x14ac:dyDescent="0.3">
      <c r="A1892" s="257">
        <f t="shared" si="2917"/>
        <v>3</v>
      </c>
      <c r="B1892" s="257">
        <f t="shared" si="2918"/>
        <v>2023</v>
      </c>
      <c r="C1892" s="48">
        <f t="shared" si="2973"/>
        <v>44988</v>
      </c>
      <c r="D1892" s="275">
        <v>0.7702</v>
      </c>
      <c r="E1892" s="276"/>
      <c r="F1892" s="278">
        <v>0.71189999999999998</v>
      </c>
      <c r="G1892" s="277"/>
      <c r="H1892" s="286">
        <v>0.79949999999999999</v>
      </c>
      <c r="I1892" s="275">
        <v>0.79779999999999995</v>
      </c>
      <c r="J1892" s="276"/>
      <c r="K1892" s="278">
        <v>0.81020000000000003</v>
      </c>
      <c r="L1892" s="276"/>
      <c r="M1892" s="293">
        <f t="shared" ref="M1892" si="3060">IFERROR(AVERAGE(D1892:E1892),"")</f>
        <v>0.7702</v>
      </c>
      <c r="N1892" s="293">
        <f t="shared" ref="N1892" si="3061">IFERROR(AVERAGE(F1892:H1892),"")</f>
        <v>0.75570000000000004</v>
      </c>
      <c r="O1892" s="293">
        <f t="shared" ref="O1892" si="3062">IFERROR(AVERAGE(I1892:J1892),"")</f>
        <v>0.79779999999999995</v>
      </c>
      <c r="P1892" s="293">
        <f t="shared" ref="P1892" si="3063">IFERROR(AVERAGE(K1892:L1892),"")</f>
        <v>0.81020000000000003</v>
      </c>
      <c r="R1892" s="265">
        <f t="shared" ref="R1892" si="3064">AVERAGE(M1892:P1892)</f>
        <v>0.78347500000000003</v>
      </c>
      <c r="S1892" s="266">
        <f t="shared" ref="S1892" si="3065">IF(R1892&gt;=1,1,0)</f>
        <v>0</v>
      </c>
      <c r="T1892" s="266">
        <f t="shared" ref="T1892" si="3066">IF(S1892=0,0,S1892+T1891)</f>
        <v>0</v>
      </c>
      <c r="X1892" s="664">
        <f>SUM(V1891:Y1891)</f>
        <v>7</v>
      </c>
      <c r="Y1892" s="522">
        <f>AVERAGE(V1889:Y1889)</f>
        <v>1.2211761634199132</v>
      </c>
      <c r="AH1892" s="257">
        <f t="shared" si="2852"/>
        <v>0</v>
      </c>
      <c r="AI1892" s="266" t="str">
        <f t="shared" si="2948"/>
        <v>OK</v>
      </c>
    </row>
    <row r="1893" spans="1:35" ht="17.45" customHeight="1" x14ac:dyDescent="0.25">
      <c r="A1893" s="257">
        <f t="shared" si="2917"/>
        <v>3</v>
      </c>
      <c r="B1893" s="257">
        <f t="shared" si="2918"/>
        <v>2023</v>
      </c>
      <c r="C1893" s="435">
        <f t="shared" si="2973"/>
        <v>44989</v>
      </c>
      <c r="D1893" s="434"/>
      <c r="E1893" s="436">
        <v>1.1140000000000001</v>
      </c>
      <c r="F1893" s="437"/>
      <c r="G1893" s="438">
        <v>1.0609999999999999</v>
      </c>
      <c r="H1893" s="439"/>
      <c r="I1893" s="434"/>
      <c r="J1893" s="436">
        <v>0.71450000000000002</v>
      </c>
      <c r="K1893" s="437"/>
      <c r="L1893" s="436">
        <v>0.86370000000000002</v>
      </c>
      <c r="M1893" s="440">
        <f t="shared" ref="M1893:M1895" si="3067">IFERROR(AVERAGE(D1893:E1893),"")</f>
        <v>1.1140000000000001</v>
      </c>
      <c r="N1893" s="440">
        <f t="shared" ref="N1893:N1895" si="3068">IFERROR(AVERAGE(F1893:H1893),"")</f>
        <v>1.0609999999999999</v>
      </c>
      <c r="O1893" s="440">
        <f t="shared" ref="O1893:O1895" si="3069">IFERROR(AVERAGE(I1893:J1893),"")</f>
        <v>0.71450000000000002</v>
      </c>
      <c r="P1893" s="440">
        <f t="shared" ref="P1893:P1895" si="3070">IFERROR(AVERAGE(K1893:L1893),"")</f>
        <v>0.86370000000000002</v>
      </c>
      <c r="Q1893" s="441"/>
      <c r="R1893" s="442">
        <f t="shared" ref="R1893:R1895" si="3071">AVERAGE(M1893:P1893)</f>
        <v>0.93830000000000002</v>
      </c>
      <c r="S1893" s="443">
        <f t="shared" ref="S1893:S1895" si="3072">IF(R1893&gt;=1,1,0)</f>
        <v>0</v>
      </c>
      <c r="T1893" s="443">
        <f t="shared" ref="T1893:T1895" si="3073">IF(S1893=0,0,S1893+T1892)</f>
        <v>0</v>
      </c>
      <c r="V1893" s="605">
        <f>V1889-V1861</f>
        <v>-8.3533755760368589E-2</v>
      </c>
      <c r="W1893" s="605">
        <f t="shared" ref="W1893:Y1893" si="3074">W1889-W1861</f>
        <v>0.15489393939393903</v>
      </c>
      <c r="X1893" s="605">
        <f t="shared" si="3074"/>
        <v>3.4311059907833674E-2</v>
      </c>
      <c r="Y1893" s="605">
        <f t="shared" si="3074"/>
        <v>5.6865668202764841E-2</v>
      </c>
      <c r="AH1893" s="257">
        <f t="shared" si="2852"/>
        <v>0</v>
      </c>
      <c r="AI1893" s="266" t="str">
        <f t="shared" si="2948"/>
        <v>OK</v>
      </c>
    </row>
    <row r="1894" spans="1:35" ht="17.45" customHeight="1" x14ac:dyDescent="0.25">
      <c r="A1894" s="257">
        <f t="shared" si="2917"/>
        <v>3</v>
      </c>
      <c r="B1894" s="257">
        <f t="shared" si="2918"/>
        <v>2023</v>
      </c>
      <c r="C1894" s="435">
        <f t="shared" si="2973"/>
        <v>44990</v>
      </c>
      <c r="D1894" s="434">
        <v>1.4410000000000001</v>
      </c>
      <c r="E1894" s="436"/>
      <c r="F1894" s="437">
        <v>0.77800000000000002</v>
      </c>
      <c r="G1894" s="438"/>
      <c r="H1894" s="439"/>
      <c r="I1894" s="434">
        <v>0.68759999999999999</v>
      </c>
      <c r="J1894" s="436"/>
      <c r="K1894" s="437">
        <v>0.84940000000000004</v>
      </c>
      <c r="L1894" s="436"/>
      <c r="M1894" s="440">
        <f t="shared" si="3067"/>
        <v>1.4410000000000001</v>
      </c>
      <c r="N1894" s="440">
        <f t="shared" si="3068"/>
        <v>0.77800000000000002</v>
      </c>
      <c r="O1894" s="440">
        <f t="shared" si="3069"/>
        <v>0.68759999999999999</v>
      </c>
      <c r="P1894" s="440">
        <f t="shared" si="3070"/>
        <v>0.84940000000000004</v>
      </c>
      <c r="Q1894" s="441"/>
      <c r="R1894" s="442">
        <f t="shared" si="3071"/>
        <v>0.93900000000000006</v>
      </c>
      <c r="S1894" s="443">
        <f t="shared" si="3072"/>
        <v>0</v>
      </c>
      <c r="T1894" s="443">
        <f t="shared" si="3073"/>
        <v>0</v>
      </c>
      <c r="Y1894" s="264">
        <f>Y1892-Y1864</f>
        <v>4.0634227936042322E-2</v>
      </c>
      <c r="AH1894" s="257">
        <f t="shared" si="2852"/>
        <v>0</v>
      </c>
      <c r="AI1894" s="266" t="str">
        <f t="shared" si="2948"/>
        <v>OK</v>
      </c>
    </row>
    <row r="1895" spans="1:35" ht="17.45" customHeight="1" x14ac:dyDescent="0.25">
      <c r="A1895" s="257">
        <f t="shared" si="2917"/>
        <v>3</v>
      </c>
      <c r="B1895" s="257">
        <f t="shared" si="2918"/>
        <v>2023</v>
      </c>
      <c r="C1895" s="8">
        <f t="shared" si="2973"/>
        <v>44991</v>
      </c>
      <c r="D1895" s="260"/>
      <c r="E1895" s="261">
        <v>0.60980000000000001</v>
      </c>
      <c r="F1895" s="263"/>
      <c r="G1895" s="262">
        <v>0.5544</v>
      </c>
      <c r="H1895" s="285"/>
      <c r="I1895" s="260"/>
      <c r="J1895" s="261">
        <v>0.40660000000000002</v>
      </c>
      <c r="K1895" s="263"/>
      <c r="L1895" s="261">
        <v>0.66220000000000001</v>
      </c>
      <c r="M1895" s="293">
        <f t="shared" si="3067"/>
        <v>0.60980000000000001</v>
      </c>
      <c r="N1895" s="293">
        <f t="shared" si="3068"/>
        <v>0.5544</v>
      </c>
      <c r="O1895" s="293">
        <f t="shared" si="3069"/>
        <v>0.40660000000000002</v>
      </c>
      <c r="P1895" s="293">
        <f t="shared" si="3070"/>
        <v>0.66220000000000001</v>
      </c>
      <c r="R1895" s="265">
        <f t="shared" si="3071"/>
        <v>0.55825000000000002</v>
      </c>
      <c r="S1895" s="266">
        <f t="shared" si="3072"/>
        <v>0</v>
      </c>
      <c r="T1895" s="266">
        <f t="shared" si="3073"/>
        <v>0</v>
      </c>
      <c r="AH1895" s="257">
        <f t="shared" si="2852"/>
        <v>0</v>
      </c>
      <c r="AI1895" s="266" t="str">
        <f t="shared" si="2948"/>
        <v>OK</v>
      </c>
    </row>
    <row r="1896" spans="1:35" ht="17.45" customHeight="1" x14ac:dyDescent="0.25">
      <c r="A1896" s="257">
        <f t="shared" si="2917"/>
        <v>3</v>
      </c>
      <c r="B1896" s="257">
        <f t="shared" si="2918"/>
        <v>2023</v>
      </c>
      <c r="C1896" s="8">
        <f t="shared" si="2973"/>
        <v>44992</v>
      </c>
      <c r="D1896" s="260">
        <v>0.73129999999999995</v>
      </c>
      <c r="E1896" s="261"/>
      <c r="F1896" s="263"/>
      <c r="G1896" s="262"/>
      <c r="H1896" s="285">
        <v>0.8427</v>
      </c>
      <c r="I1896" s="260">
        <v>0.58620000000000005</v>
      </c>
      <c r="J1896" s="261"/>
      <c r="K1896" s="263">
        <v>0.89149999999999996</v>
      </c>
      <c r="L1896" s="261"/>
      <c r="M1896" s="293">
        <f t="shared" ref="M1896" si="3075">IFERROR(AVERAGE(D1896:E1896),"")</f>
        <v>0.73129999999999995</v>
      </c>
      <c r="N1896" s="293">
        <f t="shared" ref="N1896" si="3076">IFERROR(AVERAGE(F1896:H1896),"")</f>
        <v>0.8427</v>
      </c>
      <c r="O1896" s="293">
        <f t="shared" ref="O1896" si="3077">IFERROR(AVERAGE(I1896:J1896),"")</f>
        <v>0.58620000000000005</v>
      </c>
      <c r="P1896" s="293">
        <f t="shared" ref="P1896" si="3078">IFERROR(AVERAGE(K1896:L1896),"")</f>
        <v>0.89149999999999996</v>
      </c>
      <c r="R1896" s="265">
        <f t="shared" ref="R1896" si="3079">AVERAGE(M1896:P1896)</f>
        <v>0.76292499999999985</v>
      </c>
      <c r="S1896" s="266">
        <f t="shared" ref="S1896" si="3080">IF(R1896&gt;=1,1,0)</f>
        <v>0</v>
      </c>
      <c r="T1896" s="266">
        <f t="shared" ref="T1896" si="3081">IF(S1896=0,0,S1896+T1895)</f>
        <v>0</v>
      </c>
      <c r="AH1896" s="257">
        <f t="shared" ref="AH1896:AH1959" si="3082">IF(AND(M1896&gt;=2,N1896&gt;=2,O1896&gt;=2,P1896&gt;=2),1,0)</f>
        <v>0</v>
      </c>
      <c r="AI1896" s="266" t="str">
        <f t="shared" si="2948"/>
        <v>OK</v>
      </c>
    </row>
    <row r="1897" spans="1:35" ht="17.45" customHeight="1" x14ac:dyDescent="0.25">
      <c r="A1897" s="257">
        <f t="shared" si="2917"/>
        <v>3</v>
      </c>
      <c r="B1897" s="257">
        <f t="shared" si="2918"/>
        <v>2023</v>
      </c>
      <c r="C1897" s="8">
        <f t="shared" si="2973"/>
        <v>44993</v>
      </c>
      <c r="D1897" s="260"/>
      <c r="E1897" s="261">
        <v>0.78200000000000003</v>
      </c>
      <c r="F1897" s="263"/>
      <c r="G1897" s="262">
        <v>0.83230000000000004</v>
      </c>
      <c r="H1897" s="285"/>
      <c r="I1897" s="260"/>
      <c r="J1897" s="261">
        <v>0.73150000000000004</v>
      </c>
      <c r="K1897" s="263"/>
      <c r="L1897" s="261">
        <v>1.0309999999999999</v>
      </c>
      <c r="M1897" s="293">
        <f t="shared" ref="M1897:M1903" si="3083">IFERROR(AVERAGE(D1897:E1897),"")</f>
        <v>0.78200000000000003</v>
      </c>
      <c r="N1897" s="293">
        <f t="shared" ref="N1897:N1903" si="3084">IFERROR(AVERAGE(F1897:H1897),"")</f>
        <v>0.83230000000000004</v>
      </c>
      <c r="O1897" s="293">
        <f t="shared" ref="O1897:O1903" si="3085">IFERROR(AVERAGE(I1897:J1897),"")</f>
        <v>0.73150000000000004</v>
      </c>
      <c r="P1897" s="293">
        <f t="shared" ref="P1897:P1903" si="3086">IFERROR(AVERAGE(K1897:L1897),"")</f>
        <v>1.0309999999999999</v>
      </c>
      <c r="R1897" s="265">
        <f t="shared" ref="R1897:R1903" si="3087">AVERAGE(M1897:P1897)</f>
        <v>0.84420000000000006</v>
      </c>
      <c r="S1897" s="266">
        <f t="shared" ref="S1897:S1903" si="3088">IF(R1897&gt;=1,1,0)</f>
        <v>0</v>
      </c>
      <c r="T1897" s="266">
        <f t="shared" ref="T1897:T1903" si="3089">IF(S1897=0,0,S1897+T1896)</f>
        <v>0</v>
      </c>
      <c r="AH1897" s="257">
        <f t="shared" si="3082"/>
        <v>0</v>
      </c>
      <c r="AI1897" s="266" t="str">
        <f t="shared" si="2948"/>
        <v>OK</v>
      </c>
    </row>
    <row r="1898" spans="1:35" ht="17.45" customHeight="1" x14ac:dyDescent="0.25">
      <c r="A1898" s="257">
        <f t="shared" si="2917"/>
        <v>3</v>
      </c>
      <c r="B1898" s="257">
        <f t="shared" si="2918"/>
        <v>2023</v>
      </c>
      <c r="C1898" s="48">
        <f t="shared" si="2973"/>
        <v>44994</v>
      </c>
      <c r="D1898" s="279">
        <v>1.1100000000000001</v>
      </c>
      <c r="E1898" s="280"/>
      <c r="F1898" s="282">
        <v>1.4690000000000001</v>
      </c>
      <c r="G1898" s="281"/>
      <c r="H1898" s="142">
        <v>1.905</v>
      </c>
      <c r="I1898" s="279">
        <v>1.151</v>
      </c>
      <c r="J1898" s="280"/>
      <c r="K1898" s="282">
        <v>1.123</v>
      </c>
      <c r="L1898" s="280"/>
      <c r="M1898" s="293">
        <f t="shared" si="3083"/>
        <v>1.1100000000000001</v>
      </c>
      <c r="N1898" s="293">
        <f t="shared" si="3084"/>
        <v>1.6870000000000001</v>
      </c>
      <c r="O1898" s="293">
        <f t="shared" si="3085"/>
        <v>1.151</v>
      </c>
      <c r="P1898" s="293">
        <f t="shared" si="3086"/>
        <v>1.123</v>
      </c>
      <c r="R1898" s="265">
        <f t="shared" si="3087"/>
        <v>1.2677500000000002</v>
      </c>
      <c r="S1898" s="266">
        <f t="shared" si="3088"/>
        <v>1</v>
      </c>
      <c r="T1898" s="266">
        <f t="shared" si="3089"/>
        <v>1</v>
      </c>
      <c r="AH1898" s="257">
        <f t="shared" si="3082"/>
        <v>0</v>
      </c>
      <c r="AI1898" s="266" t="str">
        <f t="shared" si="2948"/>
        <v>OK</v>
      </c>
    </row>
    <row r="1899" spans="1:35" ht="17.45" customHeight="1" x14ac:dyDescent="0.25">
      <c r="A1899" s="257">
        <f t="shared" si="2917"/>
        <v>3</v>
      </c>
      <c r="B1899" s="257">
        <f t="shared" si="2918"/>
        <v>2023</v>
      </c>
      <c r="C1899" s="8">
        <f t="shared" si="2973"/>
        <v>44995</v>
      </c>
      <c r="D1899" s="252"/>
      <c r="E1899" s="253">
        <v>0.87539999999999996</v>
      </c>
      <c r="F1899" s="255"/>
      <c r="G1899" s="254">
        <v>0.54290000000000005</v>
      </c>
      <c r="H1899" s="114"/>
      <c r="I1899" s="252"/>
      <c r="J1899" s="253">
        <v>0.4874</v>
      </c>
      <c r="K1899" s="255"/>
      <c r="L1899" s="253">
        <v>0.5101</v>
      </c>
      <c r="M1899" s="293">
        <f t="shared" si="3083"/>
        <v>0.87539999999999996</v>
      </c>
      <c r="N1899" s="293">
        <f t="shared" si="3084"/>
        <v>0.54290000000000005</v>
      </c>
      <c r="O1899" s="293">
        <f t="shared" si="3085"/>
        <v>0.4874</v>
      </c>
      <c r="P1899" s="293">
        <f t="shared" si="3086"/>
        <v>0.5101</v>
      </c>
      <c r="R1899" s="265">
        <f t="shared" si="3087"/>
        <v>0.60394999999999999</v>
      </c>
      <c r="S1899" s="266">
        <f t="shared" si="3088"/>
        <v>0</v>
      </c>
      <c r="T1899" s="266">
        <f t="shared" si="3089"/>
        <v>0</v>
      </c>
      <c r="AH1899" s="257">
        <f t="shared" si="3082"/>
        <v>0</v>
      </c>
      <c r="AI1899" s="266" t="str">
        <f t="shared" si="2948"/>
        <v>OK</v>
      </c>
    </row>
    <row r="1900" spans="1:35" ht="17.45" customHeight="1" x14ac:dyDescent="0.25">
      <c r="A1900" s="257">
        <f t="shared" si="2917"/>
        <v>3</v>
      </c>
      <c r="B1900" s="257">
        <f t="shared" si="2918"/>
        <v>2023</v>
      </c>
      <c r="C1900" s="435">
        <f t="shared" si="2973"/>
        <v>44996</v>
      </c>
      <c r="D1900" s="448">
        <v>0.49959999999999999</v>
      </c>
      <c r="E1900" s="449"/>
      <c r="F1900" s="451">
        <v>0.29849999999999999</v>
      </c>
      <c r="G1900" s="450"/>
      <c r="H1900" s="452"/>
      <c r="I1900" s="448">
        <v>0.2056</v>
      </c>
      <c r="J1900" s="449"/>
      <c r="K1900" s="451">
        <v>0.2878</v>
      </c>
      <c r="L1900" s="449"/>
      <c r="M1900" s="440">
        <f t="shared" si="3083"/>
        <v>0.49959999999999999</v>
      </c>
      <c r="N1900" s="440">
        <f t="shared" si="3084"/>
        <v>0.29849999999999999</v>
      </c>
      <c r="O1900" s="440">
        <f t="shared" si="3085"/>
        <v>0.2056</v>
      </c>
      <c r="P1900" s="440">
        <f t="shared" si="3086"/>
        <v>0.2878</v>
      </c>
      <c r="Q1900" s="441"/>
      <c r="R1900" s="442">
        <f t="shared" si="3087"/>
        <v>0.32287500000000002</v>
      </c>
      <c r="S1900" s="443">
        <f t="shared" si="3088"/>
        <v>0</v>
      </c>
      <c r="T1900" s="443">
        <f t="shared" si="3089"/>
        <v>0</v>
      </c>
      <c r="AH1900" s="257">
        <f t="shared" si="3082"/>
        <v>0</v>
      </c>
      <c r="AI1900" s="266" t="str">
        <f t="shared" si="2948"/>
        <v>OK</v>
      </c>
    </row>
    <row r="1901" spans="1:35" ht="17.45" customHeight="1" x14ac:dyDescent="0.25">
      <c r="A1901" s="257">
        <f t="shared" si="2917"/>
        <v>3</v>
      </c>
      <c r="B1901" s="257">
        <f t="shared" si="2918"/>
        <v>2023</v>
      </c>
      <c r="C1901" s="435">
        <f t="shared" si="2973"/>
        <v>44997</v>
      </c>
      <c r="D1901" s="448"/>
      <c r="E1901" s="449">
        <v>0.5</v>
      </c>
      <c r="F1901" s="451"/>
      <c r="G1901" s="450">
        <v>0.59919999999999995</v>
      </c>
      <c r="H1901" s="452"/>
      <c r="I1901" s="448"/>
      <c r="J1901" s="449">
        <v>0.37980000000000003</v>
      </c>
      <c r="K1901" s="451"/>
      <c r="L1901" s="449">
        <v>1.0129999999999999</v>
      </c>
      <c r="M1901" s="440">
        <f t="shared" si="3083"/>
        <v>0.5</v>
      </c>
      <c r="N1901" s="440">
        <f t="shared" si="3084"/>
        <v>0.59919999999999995</v>
      </c>
      <c r="O1901" s="440">
        <f t="shared" si="3085"/>
        <v>0.37980000000000003</v>
      </c>
      <c r="P1901" s="440">
        <f t="shared" si="3086"/>
        <v>1.0129999999999999</v>
      </c>
      <c r="Q1901" s="441"/>
      <c r="R1901" s="442">
        <f t="shared" si="3087"/>
        <v>0.623</v>
      </c>
      <c r="S1901" s="443">
        <f t="shared" si="3088"/>
        <v>0</v>
      </c>
      <c r="T1901" s="443">
        <f t="shared" si="3089"/>
        <v>0</v>
      </c>
      <c r="AH1901" s="257">
        <f t="shared" si="3082"/>
        <v>0</v>
      </c>
      <c r="AI1901" s="266" t="str">
        <f t="shared" si="2948"/>
        <v>OK</v>
      </c>
    </row>
    <row r="1902" spans="1:35" ht="17.45" customHeight="1" x14ac:dyDescent="0.25">
      <c r="A1902" s="257">
        <f t="shared" si="2917"/>
        <v>3</v>
      </c>
      <c r="B1902" s="257">
        <f t="shared" si="2918"/>
        <v>2023</v>
      </c>
      <c r="C1902" s="8">
        <f t="shared" si="2973"/>
        <v>44998</v>
      </c>
      <c r="D1902" s="260">
        <v>0.67520000000000002</v>
      </c>
      <c r="E1902" s="261"/>
      <c r="F1902" s="263"/>
      <c r="G1902" s="262"/>
      <c r="H1902" s="285">
        <v>0.85880000000000001</v>
      </c>
      <c r="I1902" s="260">
        <v>0.81510000000000005</v>
      </c>
      <c r="J1902" s="261"/>
      <c r="K1902" s="263">
        <v>0.6784</v>
      </c>
      <c r="L1902" s="261"/>
      <c r="M1902" s="293">
        <f t="shared" si="3083"/>
        <v>0.67520000000000002</v>
      </c>
      <c r="N1902" s="293">
        <f t="shared" si="3084"/>
        <v>0.85880000000000001</v>
      </c>
      <c r="O1902" s="293">
        <f t="shared" si="3085"/>
        <v>0.81510000000000005</v>
      </c>
      <c r="P1902" s="293">
        <f t="shared" si="3086"/>
        <v>0.6784</v>
      </c>
      <c r="R1902" s="265">
        <f t="shared" si="3087"/>
        <v>0.75687499999999996</v>
      </c>
      <c r="S1902" s="266">
        <f t="shared" si="3088"/>
        <v>0</v>
      </c>
      <c r="T1902" s="266">
        <f t="shared" si="3089"/>
        <v>0</v>
      </c>
      <c r="AH1902" s="257">
        <f t="shared" si="3082"/>
        <v>0</v>
      </c>
      <c r="AI1902" s="266" t="str">
        <f t="shared" si="2948"/>
        <v>OK</v>
      </c>
    </row>
    <row r="1903" spans="1:35" ht="17.45" customHeight="1" x14ac:dyDescent="0.25">
      <c r="A1903" s="257">
        <f t="shared" si="2917"/>
        <v>3</v>
      </c>
      <c r="B1903" s="257">
        <f t="shared" si="2918"/>
        <v>2023</v>
      </c>
      <c r="C1903" s="8">
        <f t="shared" si="2973"/>
        <v>44999</v>
      </c>
      <c r="D1903" s="260"/>
      <c r="E1903" s="261">
        <v>0.54459999999999997</v>
      </c>
      <c r="F1903" s="263"/>
      <c r="G1903" s="262">
        <v>0.80889999999999995</v>
      </c>
      <c r="H1903" s="285"/>
      <c r="I1903" s="260"/>
      <c r="J1903" s="261">
        <v>0.49869999999999998</v>
      </c>
      <c r="K1903" s="263"/>
      <c r="L1903" s="261">
        <v>0.64139999999999997</v>
      </c>
      <c r="M1903" s="293">
        <f t="shared" si="3083"/>
        <v>0.54459999999999997</v>
      </c>
      <c r="N1903" s="293">
        <f t="shared" si="3084"/>
        <v>0.80889999999999995</v>
      </c>
      <c r="O1903" s="293">
        <f t="shared" si="3085"/>
        <v>0.49869999999999998</v>
      </c>
      <c r="P1903" s="293">
        <f t="shared" si="3086"/>
        <v>0.64139999999999997</v>
      </c>
      <c r="R1903" s="265">
        <f t="shared" si="3087"/>
        <v>0.62339999999999995</v>
      </c>
      <c r="S1903" s="266">
        <f t="shared" si="3088"/>
        <v>0</v>
      </c>
      <c r="T1903" s="266">
        <f t="shared" si="3089"/>
        <v>0</v>
      </c>
      <c r="AH1903" s="257">
        <f t="shared" si="3082"/>
        <v>0</v>
      </c>
      <c r="AI1903" s="266" t="str">
        <f t="shared" si="2948"/>
        <v>OK</v>
      </c>
    </row>
    <row r="1904" spans="1:35" ht="17.45" customHeight="1" x14ac:dyDescent="0.25">
      <c r="A1904" s="257">
        <f t="shared" si="2917"/>
        <v>3</v>
      </c>
      <c r="B1904" s="257">
        <f t="shared" si="2918"/>
        <v>2023</v>
      </c>
      <c r="C1904" s="48">
        <f t="shared" si="2973"/>
        <v>45000</v>
      </c>
      <c r="D1904" s="275">
        <v>0.75290000000000001</v>
      </c>
      <c r="E1904" s="276"/>
      <c r="F1904" s="278">
        <v>0.35360000000000003</v>
      </c>
      <c r="G1904" s="277"/>
      <c r="H1904" s="286">
        <v>0.36099999999999999</v>
      </c>
      <c r="I1904" s="275">
        <v>0.33660000000000001</v>
      </c>
      <c r="J1904" s="276"/>
      <c r="K1904" s="278">
        <v>0.68269999999999997</v>
      </c>
      <c r="L1904" s="276"/>
      <c r="M1904" s="293">
        <f t="shared" ref="M1904:M1910" si="3090">IFERROR(AVERAGE(D1904:E1904),"")</f>
        <v>0.75290000000000001</v>
      </c>
      <c r="N1904" s="293">
        <f t="shared" ref="N1904:N1910" si="3091">IFERROR(AVERAGE(F1904:H1904),"")</f>
        <v>0.35730000000000001</v>
      </c>
      <c r="O1904" s="293">
        <f t="shared" ref="O1904:O1910" si="3092">IFERROR(AVERAGE(I1904:J1904),"")</f>
        <v>0.33660000000000001</v>
      </c>
      <c r="P1904" s="293">
        <f t="shared" ref="P1904:P1910" si="3093">IFERROR(AVERAGE(K1904:L1904),"")</f>
        <v>0.68269999999999997</v>
      </c>
      <c r="R1904" s="265">
        <f t="shared" ref="R1904:R1910" si="3094">AVERAGE(M1904:P1904)</f>
        <v>0.53237500000000004</v>
      </c>
      <c r="S1904" s="266">
        <f t="shared" ref="S1904:S1910" si="3095">IF(R1904&gt;=1,1,0)</f>
        <v>0</v>
      </c>
      <c r="T1904" s="266">
        <f t="shared" ref="T1904:T1910" si="3096">IF(S1904=0,0,S1904+T1903)</f>
        <v>0</v>
      </c>
      <c r="AH1904" s="257">
        <f t="shared" si="3082"/>
        <v>0</v>
      </c>
      <c r="AI1904" s="266" t="str">
        <f t="shared" si="2948"/>
        <v>OK</v>
      </c>
    </row>
    <row r="1905" spans="1:35" ht="17.45" customHeight="1" x14ac:dyDescent="0.25">
      <c r="A1905" s="257">
        <f t="shared" si="2917"/>
        <v>3</v>
      </c>
      <c r="B1905" s="257">
        <f t="shared" si="2918"/>
        <v>2023</v>
      </c>
      <c r="C1905" s="8">
        <f t="shared" si="2973"/>
        <v>45001</v>
      </c>
      <c r="D1905" s="260"/>
      <c r="E1905" s="261">
        <v>0.65269999999999995</v>
      </c>
      <c r="F1905" s="263"/>
      <c r="G1905" s="262">
        <v>0.69199999999999995</v>
      </c>
      <c r="H1905" s="285"/>
      <c r="I1905" s="260"/>
      <c r="J1905" s="261">
        <v>0.79049999999999998</v>
      </c>
      <c r="K1905" s="263"/>
      <c r="L1905" s="261">
        <v>0.62050000000000005</v>
      </c>
      <c r="M1905" s="293">
        <f t="shared" si="3090"/>
        <v>0.65269999999999995</v>
      </c>
      <c r="N1905" s="293">
        <f t="shared" si="3091"/>
        <v>0.69199999999999995</v>
      </c>
      <c r="O1905" s="293">
        <f t="shared" si="3092"/>
        <v>0.79049999999999998</v>
      </c>
      <c r="P1905" s="293">
        <f t="shared" si="3093"/>
        <v>0.62050000000000005</v>
      </c>
      <c r="R1905" s="265">
        <f t="shared" si="3094"/>
        <v>0.68892500000000001</v>
      </c>
      <c r="S1905" s="266">
        <f t="shared" si="3095"/>
        <v>0</v>
      </c>
      <c r="T1905" s="266">
        <f t="shared" si="3096"/>
        <v>0</v>
      </c>
      <c r="AH1905" s="257">
        <f t="shared" si="3082"/>
        <v>0</v>
      </c>
      <c r="AI1905" s="266" t="str">
        <f t="shared" si="2948"/>
        <v>OK</v>
      </c>
    </row>
    <row r="1906" spans="1:35" ht="17.45" customHeight="1" x14ac:dyDescent="0.25">
      <c r="A1906" s="257">
        <f t="shared" si="2917"/>
        <v>3</v>
      </c>
      <c r="B1906" s="257">
        <f t="shared" si="2918"/>
        <v>2023</v>
      </c>
      <c r="C1906" s="8">
        <f t="shared" si="2973"/>
        <v>45002</v>
      </c>
      <c r="D1906" s="260">
        <v>2.3180000000000001</v>
      </c>
      <c r="E1906" s="261"/>
      <c r="F1906" s="263">
        <v>1.87</v>
      </c>
      <c r="G1906" s="262"/>
      <c r="H1906" s="285"/>
      <c r="I1906" s="260">
        <v>1.5649999999999999</v>
      </c>
      <c r="J1906" s="261"/>
      <c r="K1906" s="263">
        <v>1.4019999999999999</v>
      </c>
      <c r="L1906" s="261"/>
      <c r="M1906" s="293">
        <f t="shared" si="3090"/>
        <v>2.3180000000000001</v>
      </c>
      <c r="N1906" s="293">
        <f t="shared" si="3091"/>
        <v>1.87</v>
      </c>
      <c r="O1906" s="293">
        <f t="shared" si="3092"/>
        <v>1.5649999999999999</v>
      </c>
      <c r="P1906" s="293">
        <f t="shared" si="3093"/>
        <v>1.4019999999999999</v>
      </c>
      <c r="R1906" s="265">
        <f t="shared" si="3094"/>
        <v>1.7887500000000001</v>
      </c>
      <c r="S1906" s="266">
        <f t="shared" si="3095"/>
        <v>1</v>
      </c>
      <c r="T1906" s="266">
        <f t="shared" si="3096"/>
        <v>1</v>
      </c>
      <c r="AH1906" s="257">
        <f t="shared" si="3082"/>
        <v>0</v>
      </c>
      <c r="AI1906" s="266" t="str">
        <f t="shared" si="2948"/>
        <v>OK</v>
      </c>
    </row>
    <row r="1907" spans="1:35" ht="17.45" customHeight="1" x14ac:dyDescent="0.25">
      <c r="A1907" s="257">
        <f t="shared" si="2917"/>
        <v>3</v>
      </c>
      <c r="B1907" s="257">
        <f t="shared" si="2918"/>
        <v>2023</v>
      </c>
      <c r="C1907" s="435">
        <f t="shared" si="2973"/>
        <v>45003</v>
      </c>
      <c r="D1907" s="434"/>
      <c r="E1907" s="436">
        <v>1.1559999999999999</v>
      </c>
      <c r="F1907" s="437"/>
      <c r="G1907" s="438">
        <v>1.222</v>
      </c>
      <c r="H1907" s="439"/>
      <c r="I1907" s="434"/>
      <c r="J1907" s="436">
        <v>0.93469999999999998</v>
      </c>
      <c r="K1907" s="437"/>
      <c r="L1907" s="436">
        <v>1.0609999999999999</v>
      </c>
      <c r="M1907" s="440">
        <f t="shared" si="3090"/>
        <v>1.1559999999999999</v>
      </c>
      <c r="N1907" s="440">
        <f t="shared" si="3091"/>
        <v>1.222</v>
      </c>
      <c r="O1907" s="440">
        <f t="shared" si="3092"/>
        <v>0.93469999999999998</v>
      </c>
      <c r="P1907" s="440">
        <f t="shared" si="3093"/>
        <v>1.0609999999999999</v>
      </c>
      <c r="Q1907" s="441"/>
      <c r="R1907" s="442">
        <f t="shared" si="3094"/>
        <v>1.0934249999999999</v>
      </c>
      <c r="S1907" s="443">
        <f t="shared" si="3095"/>
        <v>1</v>
      </c>
      <c r="T1907" s="443">
        <f t="shared" si="3096"/>
        <v>2</v>
      </c>
      <c r="AH1907" s="257">
        <f t="shared" si="3082"/>
        <v>0</v>
      </c>
      <c r="AI1907" s="266" t="str">
        <f t="shared" si="2948"/>
        <v>OK</v>
      </c>
    </row>
    <row r="1908" spans="1:35" ht="17.45" customHeight="1" x14ac:dyDescent="0.25">
      <c r="A1908" s="257">
        <f t="shared" si="2917"/>
        <v>3</v>
      </c>
      <c r="B1908" s="257">
        <f t="shared" si="2918"/>
        <v>2023</v>
      </c>
      <c r="C1908" s="435">
        <f t="shared" si="2973"/>
        <v>45004</v>
      </c>
      <c r="D1908" s="434">
        <v>0.78269999999999995</v>
      </c>
      <c r="E1908" s="436"/>
      <c r="F1908" s="437"/>
      <c r="G1908" s="438"/>
      <c r="H1908" s="439">
        <v>0.58150000000000002</v>
      </c>
      <c r="I1908" s="434">
        <v>0.55589999999999995</v>
      </c>
      <c r="J1908" s="436"/>
      <c r="K1908" s="437">
        <v>0.72319999999999995</v>
      </c>
      <c r="L1908" s="436"/>
      <c r="M1908" s="440">
        <f t="shared" si="3090"/>
        <v>0.78269999999999995</v>
      </c>
      <c r="N1908" s="440">
        <f t="shared" si="3091"/>
        <v>0.58150000000000002</v>
      </c>
      <c r="O1908" s="440">
        <f t="shared" si="3092"/>
        <v>0.55589999999999995</v>
      </c>
      <c r="P1908" s="440">
        <f t="shared" si="3093"/>
        <v>0.72319999999999995</v>
      </c>
      <c r="Q1908" s="441"/>
      <c r="R1908" s="442">
        <f t="shared" si="3094"/>
        <v>0.66082499999999988</v>
      </c>
      <c r="S1908" s="443">
        <f t="shared" si="3095"/>
        <v>0</v>
      </c>
      <c r="T1908" s="443">
        <f t="shared" si="3096"/>
        <v>0</v>
      </c>
      <c r="AH1908" s="257">
        <f t="shared" si="3082"/>
        <v>0</v>
      </c>
      <c r="AI1908" s="266" t="str">
        <f t="shared" si="2948"/>
        <v>OK</v>
      </c>
    </row>
    <row r="1909" spans="1:35" ht="17.45" customHeight="1" x14ac:dyDescent="0.25">
      <c r="A1909" s="257">
        <f t="shared" si="2917"/>
        <v>3</v>
      </c>
      <c r="B1909" s="257">
        <f t="shared" si="2918"/>
        <v>2023</v>
      </c>
      <c r="C1909" s="8">
        <f t="shared" si="2973"/>
        <v>45005</v>
      </c>
      <c r="D1909" s="260"/>
      <c r="E1909" s="261">
        <v>1.417</v>
      </c>
      <c r="F1909" s="263"/>
      <c r="G1909" s="262">
        <v>0.69089999999999996</v>
      </c>
      <c r="H1909" s="285"/>
      <c r="I1909" s="260"/>
      <c r="J1909" s="261">
        <v>0.70230000000000004</v>
      </c>
      <c r="K1909" s="263"/>
      <c r="L1909" s="261">
        <v>0.58740000000000003</v>
      </c>
      <c r="M1909" s="293">
        <f t="shared" si="3090"/>
        <v>1.417</v>
      </c>
      <c r="N1909" s="293">
        <f t="shared" si="3091"/>
        <v>0.69089999999999996</v>
      </c>
      <c r="O1909" s="293">
        <f t="shared" si="3092"/>
        <v>0.70230000000000004</v>
      </c>
      <c r="P1909" s="293">
        <f t="shared" si="3093"/>
        <v>0.58740000000000003</v>
      </c>
      <c r="R1909" s="265">
        <f t="shared" si="3094"/>
        <v>0.84940000000000004</v>
      </c>
      <c r="S1909" s="266">
        <f t="shared" si="3095"/>
        <v>0</v>
      </c>
      <c r="T1909" s="266">
        <f t="shared" si="3096"/>
        <v>0</v>
      </c>
      <c r="AH1909" s="257">
        <f t="shared" si="3082"/>
        <v>0</v>
      </c>
      <c r="AI1909" s="266" t="str">
        <f t="shared" si="2948"/>
        <v>OK</v>
      </c>
    </row>
    <row r="1910" spans="1:35" ht="17.45" customHeight="1" x14ac:dyDescent="0.25">
      <c r="A1910" s="257">
        <f t="shared" si="2917"/>
        <v>3</v>
      </c>
      <c r="B1910" s="257">
        <f t="shared" si="2918"/>
        <v>2023</v>
      </c>
      <c r="C1910" s="48">
        <f t="shared" si="2973"/>
        <v>45006</v>
      </c>
      <c r="D1910" s="275">
        <v>1.4790000000000001</v>
      </c>
      <c r="E1910" s="276"/>
      <c r="F1910" s="278">
        <v>0.52869999999999995</v>
      </c>
      <c r="G1910" s="277"/>
      <c r="H1910" s="286">
        <v>0.51539999999999997</v>
      </c>
      <c r="I1910" s="275">
        <v>0.26879999999999998</v>
      </c>
      <c r="J1910" s="276"/>
      <c r="K1910" s="278">
        <v>1.272</v>
      </c>
      <c r="L1910" s="276"/>
      <c r="M1910" s="293">
        <f t="shared" si="3090"/>
        <v>1.4790000000000001</v>
      </c>
      <c r="N1910" s="293">
        <f t="shared" si="3091"/>
        <v>0.5220499999999999</v>
      </c>
      <c r="O1910" s="293">
        <f t="shared" si="3092"/>
        <v>0.26879999999999998</v>
      </c>
      <c r="P1910" s="293">
        <f t="shared" si="3093"/>
        <v>1.272</v>
      </c>
      <c r="R1910" s="265">
        <f t="shared" si="3094"/>
        <v>0.88546250000000004</v>
      </c>
      <c r="S1910" s="266">
        <f t="shared" si="3095"/>
        <v>0</v>
      </c>
      <c r="T1910" s="266">
        <f t="shared" si="3096"/>
        <v>0</v>
      </c>
      <c r="AH1910" s="257">
        <f t="shared" si="3082"/>
        <v>0</v>
      </c>
      <c r="AI1910" s="266" t="str">
        <f t="shared" si="2948"/>
        <v>OK</v>
      </c>
    </row>
    <row r="1911" spans="1:35" ht="17.45" customHeight="1" x14ac:dyDescent="0.25">
      <c r="A1911" s="257">
        <f t="shared" si="2917"/>
        <v>3</v>
      </c>
      <c r="B1911" s="257">
        <f t="shared" si="2918"/>
        <v>2023</v>
      </c>
      <c r="C1911" s="8">
        <f t="shared" si="2973"/>
        <v>45007</v>
      </c>
      <c r="D1911" s="260"/>
      <c r="E1911" s="261">
        <v>1.1619999999999999</v>
      </c>
      <c r="F1911" s="263"/>
      <c r="G1911" s="262">
        <v>1.3819999999999999</v>
      </c>
      <c r="H1911" s="285"/>
      <c r="I1911" s="260"/>
      <c r="J1911" s="261">
        <v>0.503</v>
      </c>
      <c r="K1911" s="263"/>
      <c r="L1911" s="261">
        <v>0.52249999999999996</v>
      </c>
      <c r="M1911" s="293">
        <f t="shared" ref="M1911:M1917" si="3097">IFERROR(AVERAGE(D1911:E1911),"")</f>
        <v>1.1619999999999999</v>
      </c>
      <c r="N1911" s="293">
        <f t="shared" ref="N1911:N1917" si="3098">IFERROR(AVERAGE(F1911:H1911),"")</f>
        <v>1.3819999999999999</v>
      </c>
      <c r="O1911" s="293">
        <f t="shared" ref="O1911:O1917" si="3099">IFERROR(AVERAGE(I1911:J1911),"")</f>
        <v>0.503</v>
      </c>
      <c r="P1911" s="293">
        <f t="shared" ref="P1911:P1917" si="3100">IFERROR(AVERAGE(K1911:L1911),"")</f>
        <v>0.52249999999999996</v>
      </c>
      <c r="R1911" s="265">
        <f t="shared" ref="R1911:R1917" si="3101">AVERAGE(M1911:P1911)</f>
        <v>0.89237499999999992</v>
      </c>
      <c r="S1911" s="266">
        <f t="shared" ref="S1911:S1917" si="3102">IF(R1911&gt;=1,1,0)</f>
        <v>0</v>
      </c>
      <c r="T1911" s="266">
        <f t="shared" ref="T1911:T1917" si="3103">IF(S1911=0,0,S1911+T1910)</f>
        <v>0</v>
      </c>
      <c r="AH1911" s="257">
        <f t="shared" si="3082"/>
        <v>0</v>
      </c>
      <c r="AI1911" s="266" t="str">
        <f t="shared" si="2948"/>
        <v>OK</v>
      </c>
    </row>
    <row r="1912" spans="1:35" ht="17.45" customHeight="1" x14ac:dyDescent="0.25">
      <c r="A1912" s="257">
        <f t="shared" ref="A1912:A1975" si="3104">IF(ISNUMBER(C1912),MONTH(C1912),"")</f>
        <v>3</v>
      </c>
      <c r="B1912" s="257">
        <f t="shared" ref="B1912:B1975" si="3105">IF(ISNUMBER(C1912),YEAR(C1912),"")</f>
        <v>2023</v>
      </c>
      <c r="C1912" s="8">
        <f t="shared" si="2973"/>
        <v>45008</v>
      </c>
      <c r="D1912" s="260">
        <v>1.137</v>
      </c>
      <c r="E1912" s="261"/>
      <c r="F1912" s="263">
        <v>0.69879999999999998</v>
      </c>
      <c r="G1912" s="262"/>
      <c r="H1912" s="285"/>
      <c r="I1912" s="260">
        <v>0.48509999999999998</v>
      </c>
      <c r="J1912" s="261"/>
      <c r="K1912" s="263">
        <v>0.51559999999999995</v>
      </c>
      <c r="L1912" s="261"/>
      <c r="M1912" s="293">
        <f t="shared" si="3097"/>
        <v>1.137</v>
      </c>
      <c r="N1912" s="293">
        <f t="shared" si="3098"/>
        <v>0.69879999999999998</v>
      </c>
      <c r="O1912" s="293">
        <f t="shared" si="3099"/>
        <v>0.48509999999999998</v>
      </c>
      <c r="P1912" s="293">
        <f t="shared" si="3100"/>
        <v>0.51559999999999995</v>
      </c>
      <c r="R1912" s="265">
        <f t="shared" si="3101"/>
        <v>0.70912500000000001</v>
      </c>
      <c r="S1912" s="266">
        <f t="shared" si="3102"/>
        <v>0</v>
      </c>
      <c r="T1912" s="266">
        <f t="shared" si="3103"/>
        <v>0</v>
      </c>
      <c r="AH1912" s="257">
        <f t="shared" si="3082"/>
        <v>0</v>
      </c>
      <c r="AI1912" s="266" t="str">
        <f t="shared" si="2948"/>
        <v>OK</v>
      </c>
    </row>
    <row r="1913" spans="1:35" ht="17.45" customHeight="1" x14ac:dyDescent="0.25">
      <c r="A1913" s="257">
        <f t="shared" si="3104"/>
        <v>3</v>
      </c>
      <c r="B1913" s="257">
        <f t="shared" si="3105"/>
        <v>2023</v>
      </c>
      <c r="C1913" s="8">
        <f t="shared" si="2973"/>
        <v>45009</v>
      </c>
      <c r="D1913" s="260"/>
      <c r="E1913" s="261">
        <v>0.90290000000000004</v>
      </c>
      <c r="F1913" s="263"/>
      <c r="G1913" s="262">
        <v>0.81920000000000004</v>
      </c>
      <c r="H1913" s="285"/>
      <c r="I1913" s="260"/>
      <c r="J1913" s="261">
        <v>0.70669999999999999</v>
      </c>
      <c r="K1913" s="263"/>
      <c r="L1913" s="261">
        <v>0.79179999999999995</v>
      </c>
      <c r="M1913" s="293">
        <f t="shared" si="3097"/>
        <v>0.90290000000000004</v>
      </c>
      <c r="N1913" s="293">
        <f t="shared" si="3098"/>
        <v>0.81920000000000004</v>
      </c>
      <c r="O1913" s="293">
        <f t="shared" si="3099"/>
        <v>0.70669999999999999</v>
      </c>
      <c r="P1913" s="293">
        <f t="shared" si="3100"/>
        <v>0.79179999999999995</v>
      </c>
      <c r="R1913" s="265">
        <f t="shared" si="3101"/>
        <v>0.80515000000000003</v>
      </c>
      <c r="S1913" s="266">
        <f t="shared" si="3102"/>
        <v>0</v>
      </c>
      <c r="T1913" s="266">
        <f t="shared" si="3103"/>
        <v>0</v>
      </c>
      <c r="AH1913" s="257">
        <f t="shared" si="3082"/>
        <v>0</v>
      </c>
      <c r="AI1913" s="266" t="str">
        <f t="shared" si="2948"/>
        <v>OK</v>
      </c>
    </row>
    <row r="1914" spans="1:35" ht="17.45" customHeight="1" x14ac:dyDescent="0.25">
      <c r="A1914" s="257">
        <f t="shared" si="3104"/>
        <v>3</v>
      </c>
      <c r="B1914" s="257">
        <f t="shared" si="3105"/>
        <v>2023</v>
      </c>
      <c r="C1914" s="435">
        <f t="shared" si="2973"/>
        <v>45010</v>
      </c>
      <c r="D1914" s="434">
        <v>0.81940000000000002</v>
      </c>
      <c r="E1914" s="436"/>
      <c r="F1914" s="437"/>
      <c r="G1914" s="438"/>
      <c r="H1914" s="439">
        <v>0.6956</v>
      </c>
      <c r="I1914" s="434">
        <v>0.75049999999999994</v>
      </c>
      <c r="J1914" s="436"/>
      <c r="K1914" s="437">
        <v>0.79120000000000001</v>
      </c>
      <c r="L1914" s="436"/>
      <c r="M1914" s="440">
        <f t="shared" si="3097"/>
        <v>0.81940000000000002</v>
      </c>
      <c r="N1914" s="440">
        <f t="shared" si="3098"/>
        <v>0.6956</v>
      </c>
      <c r="O1914" s="440">
        <f t="shared" si="3099"/>
        <v>0.75049999999999994</v>
      </c>
      <c r="P1914" s="440">
        <f t="shared" si="3100"/>
        <v>0.79120000000000001</v>
      </c>
      <c r="Q1914" s="441"/>
      <c r="R1914" s="442">
        <f t="shared" si="3101"/>
        <v>0.76417500000000005</v>
      </c>
      <c r="S1914" s="443">
        <f t="shared" si="3102"/>
        <v>0</v>
      </c>
      <c r="T1914" s="443">
        <f t="shared" si="3103"/>
        <v>0</v>
      </c>
      <c r="AH1914" s="257">
        <f t="shared" si="3082"/>
        <v>0</v>
      </c>
      <c r="AI1914" s="266" t="str">
        <f t="shared" si="2948"/>
        <v>OK</v>
      </c>
    </row>
    <row r="1915" spans="1:35" ht="17.45" customHeight="1" x14ac:dyDescent="0.25">
      <c r="A1915" s="257">
        <f t="shared" si="3104"/>
        <v>3</v>
      </c>
      <c r="B1915" s="257">
        <f t="shared" si="3105"/>
        <v>2023</v>
      </c>
      <c r="C1915" s="435">
        <f t="shared" si="2973"/>
        <v>45011</v>
      </c>
      <c r="D1915" s="434"/>
      <c r="E1915" s="436">
        <v>0.94030000000000002</v>
      </c>
      <c r="F1915" s="437"/>
      <c r="G1915" s="438">
        <v>0.84140000000000004</v>
      </c>
      <c r="H1915" s="439"/>
      <c r="I1915" s="434"/>
      <c r="J1915" s="436">
        <v>0.64239999999999997</v>
      </c>
      <c r="K1915" s="437"/>
      <c r="L1915" s="436">
        <v>0.71630000000000005</v>
      </c>
      <c r="M1915" s="440">
        <f t="shared" si="3097"/>
        <v>0.94030000000000002</v>
      </c>
      <c r="N1915" s="440">
        <f t="shared" si="3098"/>
        <v>0.84140000000000004</v>
      </c>
      <c r="O1915" s="440">
        <f t="shared" si="3099"/>
        <v>0.64239999999999997</v>
      </c>
      <c r="P1915" s="440">
        <f t="shared" si="3100"/>
        <v>0.71630000000000005</v>
      </c>
      <c r="Q1915" s="441"/>
      <c r="R1915" s="442">
        <f t="shared" si="3101"/>
        <v>0.78510000000000002</v>
      </c>
      <c r="S1915" s="443">
        <f t="shared" si="3102"/>
        <v>0</v>
      </c>
      <c r="T1915" s="443">
        <f t="shared" si="3103"/>
        <v>0</v>
      </c>
      <c r="AH1915" s="257">
        <f t="shared" si="3082"/>
        <v>0</v>
      </c>
      <c r="AI1915" s="266" t="str">
        <f t="shared" ref="AI1915:AI1978" si="3106">IF(AH1915=0,"OK","Check")</f>
        <v>OK</v>
      </c>
    </row>
    <row r="1916" spans="1:35" ht="17.45" customHeight="1" x14ac:dyDescent="0.25">
      <c r="A1916" s="257">
        <f t="shared" si="3104"/>
        <v>3</v>
      </c>
      <c r="B1916" s="257">
        <f t="shared" si="3105"/>
        <v>2023</v>
      </c>
      <c r="C1916" s="48">
        <f t="shared" si="2973"/>
        <v>45012</v>
      </c>
      <c r="D1916" s="275">
        <v>1.8480000000000001</v>
      </c>
      <c r="E1916" s="276"/>
      <c r="F1916" s="278">
        <v>1.143</v>
      </c>
      <c r="G1916" s="277"/>
      <c r="H1916" s="286">
        <v>1.1890000000000001</v>
      </c>
      <c r="I1916" s="275">
        <v>1.2190000000000001</v>
      </c>
      <c r="J1916" s="276"/>
      <c r="K1916" s="278">
        <v>1.363</v>
      </c>
      <c r="L1916" s="276"/>
      <c r="M1916" s="293">
        <f t="shared" si="3097"/>
        <v>1.8480000000000001</v>
      </c>
      <c r="N1916" s="293">
        <f t="shared" si="3098"/>
        <v>1.1659999999999999</v>
      </c>
      <c r="O1916" s="293">
        <f t="shared" si="3099"/>
        <v>1.2190000000000001</v>
      </c>
      <c r="P1916" s="293">
        <f t="shared" si="3100"/>
        <v>1.363</v>
      </c>
      <c r="R1916" s="265">
        <f t="shared" si="3101"/>
        <v>1.399</v>
      </c>
      <c r="S1916" s="266">
        <f t="shared" si="3102"/>
        <v>1</v>
      </c>
      <c r="T1916" s="266">
        <f t="shared" si="3103"/>
        <v>1</v>
      </c>
      <c r="AH1916" s="257">
        <f t="shared" si="3082"/>
        <v>0</v>
      </c>
      <c r="AI1916" s="266" t="str">
        <f t="shared" si="3106"/>
        <v>OK</v>
      </c>
    </row>
    <row r="1917" spans="1:35" ht="17.45" customHeight="1" thickBot="1" x14ac:dyDescent="0.3">
      <c r="A1917" s="257">
        <f t="shared" si="3104"/>
        <v>3</v>
      </c>
      <c r="B1917" s="257">
        <f t="shared" si="3105"/>
        <v>2023</v>
      </c>
      <c r="C1917" s="8">
        <f t="shared" si="2973"/>
        <v>45013</v>
      </c>
      <c r="D1917" s="260"/>
      <c r="E1917" s="261">
        <v>2.407</v>
      </c>
      <c r="F1917" s="263"/>
      <c r="G1917" s="262">
        <v>1.095</v>
      </c>
      <c r="H1917" s="285"/>
      <c r="I1917" s="260"/>
      <c r="J1917" s="261">
        <v>1.141</v>
      </c>
      <c r="K1917" s="263"/>
      <c r="L1917" s="261">
        <v>1.123</v>
      </c>
      <c r="M1917" s="293">
        <f t="shared" si="3097"/>
        <v>2.407</v>
      </c>
      <c r="N1917" s="293">
        <f t="shared" si="3098"/>
        <v>1.095</v>
      </c>
      <c r="O1917" s="293">
        <f t="shared" si="3099"/>
        <v>1.141</v>
      </c>
      <c r="P1917" s="293">
        <f t="shared" si="3100"/>
        <v>1.123</v>
      </c>
      <c r="R1917" s="265">
        <f t="shared" si="3101"/>
        <v>1.4415</v>
      </c>
      <c r="S1917" s="266">
        <f t="shared" si="3102"/>
        <v>1</v>
      </c>
      <c r="T1917" s="266">
        <f t="shared" si="3103"/>
        <v>2</v>
      </c>
      <c r="AH1917" s="257">
        <f t="shared" si="3082"/>
        <v>0</v>
      </c>
      <c r="AI1917" s="266" t="str">
        <f t="shared" si="3106"/>
        <v>OK</v>
      </c>
    </row>
    <row r="1918" spans="1:35" ht="17.45" customHeight="1" thickBot="1" x14ac:dyDescent="0.3">
      <c r="A1918" s="257">
        <f t="shared" si="3104"/>
        <v>3</v>
      </c>
      <c r="B1918" s="257">
        <f t="shared" si="3105"/>
        <v>2023</v>
      </c>
      <c r="C1918" s="8">
        <f t="shared" si="2973"/>
        <v>45014</v>
      </c>
      <c r="D1918" s="260">
        <v>0.59799999999999998</v>
      </c>
      <c r="E1918" s="261"/>
      <c r="F1918" s="263">
        <v>0.60170000000000001</v>
      </c>
      <c r="G1918" s="262"/>
      <c r="H1918" s="285"/>
      <c r="I1918" s="260">
        <v>0.78439999999999999</v>
      </c>
      <c r="J1918" s="261"/>
      <c r="K1918" s="263">
        <v>0.67049999999999998</v>
      </c>
      <c r="L1918" s="261"/>
      <c r="M1918" s="293">
        <f t="shared" ref="M1918:M1924" si="3107">IFERROR(AVERAGE(D1918:E1918),"")</f>
        <v>0.59799999999999998</v>
      </c>
      <c r="N1918" s="293">
        <f t="shared" ref="N1918:N1924" si="3108">IFERROR(AVERAGE(F1918:H1918),"")</f>
        <v>0.60170000000000001</v>
      </c>
      <c r="O1918" s="293">
        <f t="shared" ref="O1918:O1924" si="3109">IFERROR(AVERAGE(I1918:J1918),"")</f>
        <v>0.78439999999999999</v>
      </c>
      <c r="P1918" s="293">
        <f t="shared" ref="P1918:P1924" si="3110">IFERROR(AVERAGE(K1918:L1918),"")</f>
        <v>0.67049999999999998</v>
      </c>
      <c r="R1918" s="265">
        <f t="shared" ref="R1918:R1924" si="3111">AVERAGE(M1918:P1918)</f>
        <v>0.66364999999999996</v>
      </c>
      <c r="S1918" s="266">
        <f t="shared" ref="S1918:S1924" si="3112">IF(R1918&gt;=1,1,0)</f>
        <v>0</v>
      </c>
      <c r="T1918" s="266">
        <f t="shared" ref="T1918:T1924" si="3113">IF(S1918=0,0,S1918+T1917)</f>
        <v>0</v>
      </c>
      <c r="U1918" s="514" t="s">
        <v>65</v>
      </c>
      <c r="V1918" s="515">
        <v>2023</v>
      </c>
      <c r="W1918" s="516"/>
      <c r="X1918" s="516"/>
      <c r="Y1918" s="516"/>
      <c r="AH1918" s="257">
        <f t="shared" si="3082"/>
        <v>0</v>
      </c>
      <c r="AI1918" s="266" t="str">
        <f t="shared" si="3106"/>
        <v>OK</v>
      </c>
    </row>
    <row r="1919" spans="1:35" ht="17.45" customHeight="1" x14ac:dyDescent="0.25">
      <c r="A1919" s="257">
        <f t="shared" si="3104"/>
        <v>3</v>
      </c>
      <c r="B1919" s="257">
        <f t="shared" si="3105"/>
        <v>2023</v>
      </c>
      <c r="C1919" s="8">
        <f t="shared" si="2973"/>
        <v>45015</v>
      </c>
      <c r="D1919" s="260"/>
      <c r="E1919" s="261">
        <v>1.1850000000000001</v>
      </c>
      <c r="F1919" s="263"/>
      <c r="G1919" s="262">
        <v>1.712</v>
      </c>
      <c r="H1919" s="285"/>
      <c r="I1919" s="260"/>
      <c r="J1919" s="261">
        <v>1.6879999999999999</v>
      </c>
      <c r="K1919" s="263"/>
      <c r="L1919" s="261">
        <v>0.78879999999999995</v>
      </c>
      <c r="M1919" s="293">
        <f t="shared" si="3107"/>
        <v>1.1850000000000001</v>
      </c>
      <c r="N1919" s="293">
        <f t="shared" si="3108"/>
        <v>1.712</v>
      </c>
      <c r="O1919" s="293">
        <f t="shared" si="3109"/>
        <v>1.6879999999999999</v>
      </c>
      <c r="P1919" s="293">
        <f t="shared" si="3110"/>
        <v>0.78879999999999995</v>
      </c>
      <c r="R1919" s="265">
        <f t="shared" si="3111"/>
        <v>1.34345</v>
      </c>
      <c r="S1919" s="266">
        <f t="shared" si="3112"/>
        <v>1</v>
      </c>
      <c r="T1919" s="266">
        <f t="shared" si="3113"/>
        <v>1</v>
      </c>
      <c r="U1919" s="517" t="s">
        <v>35</v>
      </c>
      <c r="V1919" s="517" t="s">
        <v>1</v>
      </c>
      <c r="W1919" s="517" t="s">
        <v>2</v>
      </c>
      <c r="X1919" s="517" t="s">
        <v>9</v>
      </c>
      <c r="Y1919" s="517" t="s">
        <v>12</v>
      </c>
      <c r="AH1919" s="257">
        <f t="shared" si="3082"/>
        <v>0</v>
      </c>
      <c r="AI1919" s="266" t="str">
        <f t="shared" si="3106"/>
        <v>OK</v>
      </c>
    </row>
    <row r="1920" spans="1:35" ht="17.45" customHeight="1" thickBot="1" x14ac:dyDescent="0.3">
      <c r="A1920" s="257">
        <f t="shared" si="3104"/>
        <v>3</v>
      </c>
      <c r="B1920" s="257">
        <f t="shared" si="3105"/>
        <v>2023</v>
      </c>
      <c r="C1920" s="116">
        <f t="shared" si="2973"/>
        <v>45016</v>
      </c>
      <c r="D1920" s="126">
        <v>0.9869</v>
      </c>
      <c r="E1920" s="129"/>
      <c r="F1920" s="130"/>
      <c r="G1920" s="128"/>
      <c r="H1920" s="127">
        <v>1.0860000000000001</v>
      </c>
      <c r="I1920" s="126">
        <v>1.111</v>
      </c>
      <c r="J1920" s="129"/>
      <c r="K1920" s="130">
        <v>0.97370000000000001</v>
      </c>
      <c r="L1920" s="129"/>
      <c r="M1920" s="306">
        <f t="shared" si="3107"/>
        <v>0.9869</v>
      </c>
      <c r="N1920" s="306">
        <f t="shared" si="3108"/>
        <v>1.0860000000000001</v>
      </c>
      <c r="O1920" s="306">
        <f t="shared" si="3109"/>
        <v>1.111</v>
      </c>
      <c r="P1920" s="306">
        <f t="shared" si="3110"/>
        <v>0.97370000000000001</v>
      </c>
      <c r="Q1920" s="315"/>
      <c r="R1920" s="308">
        <f t="shared" si="3111"/>
        <v>1.0394000000000001</v>
      </c>
      <c r="S1920" s="312">
        <f t="shared" si="3112"/>
        <v>1</v>
      </c>
      <c r="T1920" s="312">
        <f t="shared" si="3113"/>
        <v>2</v>
      </c>
      <c r="U1920" s="518" t="s">
        <v>58</v>
      </c>
      <c r="V1920" s="519">
        <f>AVERAGE(D1890:E1920)</f>
        <v>1.0264677419354837</v>
      </c>
      <c r="W1920" s="519">
        <f>AVERAGE(F1890:H1920)</f>
        <v>0.8809472222222221</v>
      </c>
      <c r="X1920" s="519">
        <f>AVERAGE(I1890:J1920)</f>
        <v>0.72572903225806462</v>
      </c>
      <c r="Y1920" s="519">
        <f>AVERAGE(K1890:L1920)</f>
        <v>0.80495483870967743</v>
      </c>
      <c r="AH1920" s="257">
        <f t="shared" si="3082"/>
        <v>0</v>
      </c>
      <c r="AI1920" s="266" t="str">
        <f t="shared" si="3106"/>
        <v>OK</v>
      </c>
    </row>
    <row r="1921" spans="1:35" ht="17.45" customHeight="1" x14ac:dyDescent="0.25">
      <c r="A1921" s="257">
        <f t="shared" si="3104"/>
        <v>4</v>
      </c>
      <c r="B1921" s="257">
        <f t="shared" si="3105"/>
        <v>2023</v>
      </c>
      <c r="C1921" s="465">
        <f t="shared" si="2973"/>
        <v>45017</v>
      </c>
      <c r="D1921" s="469"/>
      <c r="E1921" s="470">
        <v>1.6180000000000001</v>
      </c>
      <c r="F1921" s="471"/>
      <c r="G1921" s="472">
        <v>1.2949999999999999</v>
      </c>
      <c r="H1921" s="473"/>
      <c r="I1921" s="469"/>
      <c r="J1921" s="470">
        <v>0.95409999999999995</v>
      </c>
      <c r="K1921" s="471"/>
      <c r="L1921" s="470">
        <v>1.264</v>
      </c>
      <c r="M1921" s="440">
        <f t="shared" si="3107"/>
        <v>1.6180000000000001</v>
      </c>
      <c r="N1921" s="440">
        <f t="shared" si="3108"/>
        <v>1.2949999999999999</v>
      </c>
      <c r="O1921" s="440">
        <f t="shared" si="3109"/>
        <v>0.95409999999999995</v>
      </c>
      <c r="P1921" s="440">
        <f t="shared" si="3110"/>
        <v>1.264</v>
      </c>
      <c r="Q1921" s="441"/>
      <c r="R1921" s="442">
        <f t="shared" si="3111"/>
        <v>1.282775</v>
      </c>
      <c r="S1921" s="443">
        <f t="shared" si="3112"/>
        <v>1</v>
      </c>
      <c r="T1921" s="443">
        <f t="shared" si="3113"/>
        <v>3</v>
      </c>
      <c r="U1921" s="518" t="s">
        <v>59</v>
      </c>
      <c r="V1921" s="519">
        <f>MAX(D1890:E1920)</f>
        <v>2.407</v>
      </c>
      <c r="W1921" s="519">
        <f>MAX(F1890:H1920)</f>
        <v>1.905</v>
      </c>
      <c r="X1921" s="519">
        <f>MAX(I1890:J1920)</f>
        <v>1.6879999999999999</v>
      </c>
      <c r="Y1921" s="519">
        <f>MAX(K1890:L1920)</f>
        <v>1.4019999999999999</v>
      </c>
      <c r="AH1921" s="257">
        <f t="shared" si="3082"/>
        <v>0</v>
      </c>
      <c r="AI1921" s="266" t="str">
        <f t="shared" si="3106"/>
        <v>OK</v>
      </c>
    </row>
    <row r="1922" spans="1:35" ht="17.45" customHeight="1" thickBot="1" x14ac:dyDescent="0.3">
      <c r="A1922" s="257">
        <f t="shared" si="3104"/>
        <v>4</v>
      </c>
      <c r="B1922" s="257">
        <f t="shared" si="3105"/>
        <v>2023</v>
      </c>
      <c r="C1922" s="48">
        <f t="shared" si="2973"/>
        <v>45018</v>
      </c>
      <c r="D1922" s="434">
        <v>0.79220000000000002</v>
      </c>
      <c r="E1922" s="436"/>
      <c r="F1922" s="437">
        <v>0.58350000000000002</v>
      </c>
      <c r="G1922" s="438"/>
      <c r="H1922" s="439">
        <v>0.56330000000000002</v>
      </c>
      <c r="I1922" s="434">
        <v>0.50109999999999999</v>
      </c>
      <c r="J1922" s="436"/>
      <c r="K1922" s="437">
        <v>0.54630000000000001</v>
      </c>
      <c r="L1922" s="436"/>
      <c r="M1922" s="440">
        <f t="shared" si="3107"/>
        <v>0.79220000000000002</v>
      </c>
      <c r="N1922" s="440">
        <f t="shared" si="3108"/>
        <v>0.57340000000000002</v>
      </c>
      <c r="O1922" s="440">
        <f t="shared" si="3109"/>
        <v>0.50109999999999999</v>
      </c>
      <c r="P1922" s="440">
        <f t="shared" si="3110"/>
        <v>0.54630000000000001</v>
      </c>
      <c r="Q1922" s="441"/>
      <c r="R1922" s="442">
        <f t="shared" si="3111"/>
        <v>0.60325000000000006</v>
      </c>
      <c r="S1922" s="443">
        <f t="shared" si="3112"/>
        <v>0</v>
      </c>
      <c r="T1922" s="443">
        <f t="shared" si="3113"/>
        <v>0</v>
      </c>
      <c r="U1922" s="520" t="s">
        <v>126</v>
      </c>
      <c r="V1922" s="521">
        <f>COUNTIF(D1890:E1920,"&gt;=2.5")</f>
        <v>0</v>
      </c>
      <c r="W1922" s="521">
        <f>COUNTIF(F1890:H1920,"&gt;=2.5")</f>
        <v>0</v>
      </c>
      <c r="X1922" s="521">
        <f>COUNTIF(I1890:J1920,"&gt;=2.5")</f>
        <v>0</v>
      </c>
      <c r="Y1922" s="521">
        <f>COUNTIF(K1890:L1920,"&gt;=2.5")</f>
        <v>0</v>
      </c>
      <c r="AH1922" s="257">
        <f t="shared" si="3082"/>
        <v>0</v>
      </c>
      <c r="AI1922" s="266" t="str">
        <f t="shared" si="3106"/>
        <v>OK</v>
      </c>
    </row>
    <row r="1923" spans="1:35" ht="17.45" customHeight="1" thickBot="1" x14ac:dyDescent="0.3">
      <c r="A1923" s="257">
        <f t="shared" si="3104"/>
        <v>4</v>
      </c>
      <c r="B1923" s="257">
        <f t="shared" si="3105"/>
        <v>2023</v>
      </c>
      <c r="C1923" s="8">
        <f t="shared" si="2973"/>
        <v>45019</v>
      </c>
      <c r="D1923" s="260"/>
      <c r="E1923" s="261">
        <v>0.70420000000000005</v>
      </c>
      <c r="F1923" s="263"/>
      <c r="G1923" s="262">
        <v>1.24</v>
      </c>
      <c r="H1923" s="285"/>
      <c r="I1923" s="260"/>
      <c r="J1923" s="261">
        <v>0.5726</v>
      </c>
      <c r="K1923" s="263"/>
      <c r="L1923" s="261">
        <v>0.68920000000000003</v>
      </c>
      <c r="M1923" s="293">
        <f t="shared" si="3107"/>
        <v>0.70420000000000005</v>
      </c>
      <c r="N1923" s="293">
        <f t="shared" si="3108"/>
        <v>1.24</v>
      </c>
      <c r="O1923" s="293">
        <f t="shared" si="3109"/>
        <v>0.5726</v>
      </c>
      <c r="P1923" s="293">
        <f t="shared" si="3110"/>
        <v>0.68920000000000003</v>
      </c>
      <c r="R1923" s="265">
        <f t="shared" si="3111"/>
        <v>0.80149999999999999</v>
      </c>
      <c r="S1923" s="266">
        <f t="shared" si="3112"/>
        <v>0</v>
      </c>
      <c r="T1923" s="266">
        <f t="shared" si="3113"/>
        <v>0</v>
      </c>
      <c r="X1923" s="664">
        <f>SUM(V1922:Y1922)</f>
        <v>0</v>
      </c>
      <c r="Y1923" s="522">
        <f>AVERAGE(V1920:Y1920)</f>
        <v>0.859524708781362</v>
      </c>
      <c r="AH1923" s="257">
        <f t="shared" si="3082"/>
        <v>0</v>
      </c>
      <c r="AI1923" s="266" t="str">
        <f t="shared" si="3106"/>
        <v>OK</v>
      </c>
    </row>
    <row r="1924" spans="1:35" ht="17.45" customHeight="1" x14ac:dyDescent="0.25">
      <c r="A1924" s="257">
        <f t="shared" si="3104"/>
        <v>4</v>
      </c>
      <c r="B1924" s="257">
        <f t="shared" si="3105"/>
        <v>2023</v>
      </c>
      <c r="C1924" s="8">
        <f t="shared" si="2973"/>
        <v>45020</v>
      </c>
      <c r="D1924" s="260">
        <v>0.63060000000000005</v>
      </c>
      <c r="E1924" s="261"/>
      <c r="F1924" s="263">
        <v>0.751</v>
      </c>
      <c r="G1924" s="262"/>
      <c r="H1924" s="285"/>
      <c r="I1924" s="260">
        <v>0.5292</v>
      </c>
      <c r="J1924" s="261"/>
      <c r="K1924" s="263">
        <v>0.52859999999999996</v>
      </c>
      <c r="L1924" s="261"/>
      <c r="M1924" s="293">
        <f t="shared" si="3107"/>
        <v>0.63060000000000005</v>
      </c>
      <c r="N1924" s="293">
        <f t="shared" si="3108"/>
        <v>0.751</v>
      </c>
      <c r="O1924" s="293">
        <f t="shared" si="3109"/>
        <v>0.5292</v>
      </c>
      <c r="P1924" s="293">
        <f t="shared" si="3110"/>
        <v>0.52859999999999996</v>
      </c>
      <c r="R1924" s="265">
        <f t="shared" si="3111"/>
        <v>0.60985</v>
      </c>
      <c r="S1924" s="266">
        <f t="shared" si="3112"/>
        <v>0</v>
      </c>
      <c r="T1924" s="266">
        <f t="shared" si="3113"/>
        <v>0</v>
      </c>
      <c r="V1924" s="605">
        <f>V1920-V1889</f>
        <v>-0.84005011520737316</v>
      </c>
      <c r="W1924" s="605">
        <f t="shared" ref="W1924:Y1924" si="3114">W1920-W1889</f>
        <v>-0.19014671717171705</v>
      </c>
      <c r="X1924" s="605">
        <f t="shared" si="3114"/>
        <v>-0.10068525345622059</v>
      </c>
      <c r="Y1924" s="605">
        <f t="shared" si="3114"/>
        <v>-0.31572373271889398</v>
      </c>
      <c r="AH1924" s="257">
        <f t="shared" si="3082"/>
        <v>0</v>
      </c>
      <c r="AI1924" s="266" t="str">
        <f t="shared" si="3106"/>
        <v>OK</v>
      </c>
    </row>
    <row r="1925" spans="1:35" ht="17.45" customHeight="1" x14ac:dyDescent="0.25">
      <c r="A1925" s="257">
        <f t="shared" si="3104"/>
        <v>4</v>
      </c>
      <c r="B1925" s="257">
        <f t="shared" si="3105"/>
        <v>2023</v>
      </c>
      <c r="C1925" s="8">
        <f t="shared" si="2973"/>
        <v>45021</v>
      </c>
      <c r="D1925" s="260"/>
      <c r="E1925" s="261">
        <v>1.385</v>
      </c>
      <c r="F1925" s="263"/>
      <c r="G1925" s="262">
        <v>0.81979999999999997</v>
      </c>
      <c r="H1925" s="285"/>
      <c r="I1925" s="260"/>
      <c r="J1925" s="261">
        <v>0.80830000000000002</v>
      </c>
      <c r="K1925" s="263"/>
      <c r="L1925" s="261">
        <v>0.82989999999999997</v>
      </c>
      <c r="M1925" s="293">
        <f t="shared" ref="M1925:M1926" si="3115">IFERROR(AVERAGE(D1925:E1925),"")</f>
        <v>1.385</v>
      </c>
      <c r="N1925" s="293">
        <f t="shared" ref="N1925:N1926" si="3116">IFERROR(AVERAGE(F1925:H1925),"")</f>
        <v>0.81979999999999997</v>
      </c>
      <c r="O1925" s="293">
        <f t="shared" ref="O1925:O1926" si="3117">IFERROR(AVERAGE(I1925:J1925),"")</f>
        <v>0.80830000000000002</v>
      </c>
      <c r="P1925" s="293">
        <f t="shared" ref="P1925:P1926" si="3118">IFERROR(AVERAGE(K1925:L1925),"")</f>
        <v>0.82989999999999997</v>
      </c>
      <c r="R1925" s="265">
        <f t="shared" ref="R1925:R1926" si="3119">AVERAGE(M1925:P1925)</f>
        <v>0.96074999999999999</v>
      </c>
      <c r="S1925" s="266">
        <f t="shared" ref="S1925:S1926" si="3120">IF(R1925&gt;=1,1,0)</f>
        <v>0</v>
      </c>
      <c r="T1925" s="266">
        <f t="shared" ref="T1925:T1926" si="3121">IF(S1925=0,0,S1925+T1924)</f>
        <v>0</v>
      </c>
      <c r="Y1925" s="605">
        <f>Y1923-Y1892</f>
        <v>-0.3616514546385512</v>
      </c>
      <c r="AH1925" s="257">
        <f t="shared" si="3082"/>
        <v>0</v>
      </c>
      <c r="AI1925" s="266" t="str">
        <f t="shared" si="3106"/>
        <v>OK</v>
      </c>
    </row>
    <row r="1926" spans="1:35" ht="17.45" customHeight="1" x14ac:dyDescent="0.25">
      <c r="A1926" s="257">
        <f t="shared" si="3104"/>
        <v>4</v>
      </c>
      <c r="B1926" s="257">
        <f t="shared" si="3105"/>
        <v>2023</v>
      </c>
      <c r="C1926" s="8">
        <f t="shared" si="2973"/>
        <v>45022</v>
      </c>
      <c r="D1926" s="260">
        <v>2.3149999999999999</v>
      </c>
      <c r="E1926" s="261"/>
      <c r="F1926" s="263"/>
      <c r="G1926" s="262"/>
      <c r="H1926" s="285">
        <v>1.0629999999999999</v>
      </c>
      <c r="I1926" s="260">
        <v>1.115</v>
      </c>
      <c r="J1926" s="261"/>
      <c r="K1926" s="263">
        <v>1.21</v>
      </c>
      <c r="L1926" s="261"/>
      <c r="M1926" s="293">
        <f t="shared" si="3115"/>
        <v>2.3149999999999999</v>
      </c>
      <c r="N1926" s="293">
        <f t="shared" si="3116"/>
        <v>1.0629999999999999</v>
      </c>
      <c r="O1926" s="293">
        <f t="shared" si="3117"/>
        <v>1.115</v>
      </c>
      <c r="P1926" s="293">
        <f t="shared" si="3118"/>
        <v>1.21</v>
      </c>
      <c r="R1926" s="265">
        <f t="shared" si="3119"/>
        <v>1.4257500000000001</v>
      </c>
      <c r="S1926" s="266">
        <f t="shared" si="3120"/>
        <v>1</v>
      </c>
      <c r="T1926" s="266">
        <f t="shared" si="3121"/>
        <v>1</v>
      </c>
      <c r="AH1926" s="257">
        <f t="shared" si="3082"/>
        <v>0</v>
      </c>
      <c r="AI1926" s="266" t="str">
        <f t="shared" si="3106"/>
        <v>OK</v>
      </c>
    </row>
    <row r="1927" spans="1:35" ht="17.45" customHeight="1" x14ac:dyDescent="0.25">
      <c r="A1927" s="257">
        <f t="shared" si="3104"/>
        <v>4</v>
      </c>
      <c r="B1927" s="257">
        <f t="shared" si="3105"/>
        <v>2023</v>
      </c>
      <c r="C1927" s="8">
        <f t="shared" ref="C1927:C1990" si="3122">C1926+1</f>
        <v>45023</v>
      </c>
      <c r="D1927" s="260"/>
      <c r="E1927" s="261">
        <v>1.2609999999999999</v>
      </c>
      <c r="F1927" s="263"/>
      <c r="G1927" s="262">
        <v>0.90859999999999996</v>
      </c>
      <c r="H1927" s="285"/>
      <c r="I1927" s="260"/>
      <c r="J1927" s="261">
        <v>1.1539999999999999</v>
      </c>
      <c r="K1927" s="263"/>
      <c r="L1927" s="261">
        <v>0.93389999999999995</v>
      </c>
      <c r="M1927" s="293">
        <f t="shared" ref="M1927:M1928" si="3123">IFERROR(AVERAGE(D1927:E1927),"")</f>
        <v>1.2609999999999999</v>
      </c>
      <c r="N1927" s="293">
        <f t="shared" ref="N1927:N1928" si="3124">IFERROR(AVERAGE(F1927:H1927),"")</f>
        <v>0.90859999999999996</v>
      </c>
      <c r="O1927" s="293">
        <f t="shared" ref="O1927:O1928" si="3125">IFERROR(AVERAGE(I1927:J1927),"")</f>
        <v>1.1539999999999999</v>
      </c>
      <c r="P1927" s="293">
        <f t="shared" ref="P1927:P1928" si="3126">IFERROR(AVERAGE(K1927:L1927),"")</f>
        <v>0.93389999999999995</v>
      </c>
      <c r="R1927" s="265">
        <f t="shared" ref="R1927:R1928" si="3127">AVERAGE(M1927:P1927)</f>
        <v>1.0643750000000001</v>
      </c>
      <c r="S1927" s="266">
        <f t="shared" ref="S1927:S1928" si="3128">IF(R1927&gt;=1,1,0)</f>
        <v>1</v>
      </c>
      <c r="T1927" s="266">
        <f t="shared" ref="T1927:T1928" si="3129">IF(S1927=0,0,S1927+T1926)</f>
        <v>2</v>
      </c>
      <c r="AH1927" s="257">
        <f t="shared" si="3082"/>
        <v>0</v>
      </c>
      <c r="AI1927" s="266" t="str">
        <f t="shared" si="3106"/>
        <v>OK</v>
      </c>
    </row>
    <row r="1928" spans="1:35" ht="17.45" customHeight="1" x14ac:dyDescent="0.25">
      <c r="A1928" s="257">
        <f t="shared" si="3104"/>
        <v>4</v>
      </c>
      <c r="B1928" s="257">
        <f t="shared" si="3105"/>
        <v>2023</v>
      </c>
      <c r="C1928" s="48">
        <f t="shared" si="3122"/>
        <v>45024</v>
      </c>
      <c r="D1928" s="434">
        <v>0.77610000000000001</v>
      </c>
      <c r="E1928" s="436"/>
      <c r="F1928" s="437">
        <v>0.63449999999999995</v>
      </c>
      <c r="G1928" s="438"/>
      <c r="H1928" s="439">
        <v>0.63400000000000001</v>
      </c>
      <c r="I1928" s="434">
        <v>0.58860000000000001</v>
      </c>
      <c r="J1928" s="436"/>
      <c r="K1928" s="437">
        <v>0.59650000000000003</v>
      </c>
      <c r="L1928" s="436"/>
      <c r="M1928" s="440">
        <f t="shared" si="3123"/>
        <v>0.77610000000000001</v>
      </c>
      <c r="N1928" s="440">
        <f t="shared" si="3124"/>
        <v>0.63424999999999998</v>
      </c>
      <c r="O1928" s="440">
        <f t="shared" si="3125"/>
        <v>0.58860000000000001</v>
      </c>
      <c r="P1928" s="440">
        <f t="shared" si="3126"/>
        <v>0.59650000000000003</v>
      </c>
      <c r="Q1928" s="441"/>
      <c r="R1928" s="442">
        <f t="shared" si="3127"/>
        <v>0.64886250000000001</v>
      </c>
      <c r="S1928" s="443">
        <f t="shared" si="3128"/>
        <v>0</v>
      </c>
      <c r="T1928" s="443">
        <f t="shared" si="3129"/>
        <v>0</v>
      </c>
      <c r="AH1928" s="257">
        <f t="shared" si="3082"/>
        <v>0</v>
      </c>
      <c r="AI1928" s="266" t="str">
        <f t="shared" si="3106"/>
        <v>OK</v>
      </c>
    </row>
    <row r="1929" spans="1:35" ht="17.45" customHeight="1" x14ac:dyDescent="0.25">
      <c r="A1929" s="257">
        <f t="shared" si="3104"/>
        <v>4</v>
      </c>
      <c r="B1929" s="257">
        <f t="shared" si="3105"/>
        <v>2023</v>
      </c>
      <c r="C1929" s="435">
        <f t="shared" si="3122"/>
        <v>45025</v>
      </c>
      <c r="D1929" s="434"/>
      <c r="E1929" s="436">
        <v>0.87239999999999995</v>
      </c>
      <c r="F1929" s="437"/>
      <c r="G1929" s="438">
        <v>0.99639999999999995</v>
      </c>
      <c r="H1929" s="439"/>
      <c r="I1929" s="434"/>
      <c r="J1929" s="436">
        <v>0.66790000000000005</v>
      </c>
      <c r="K1929" s="437"/>
      <c r="L1929" s="436">
        <v>0.69589999999999996</v>
      </c>
      <c r="M1929" s="440">
        <f t="shared" ref="M1929:M1935" si="3130">IFERROR(AVERAGE(D1929:E1929),"")</f>
        <v>0.87239999999999995</v>
      </c>
      <c r="N1929" s="440">
        <f t="shared" ref="N1929:N1935" si="3131">IFERROR(AVERAGE(F1929:H1929),"")</f>
        <v>0.99639999999999995</v>
      </c>
      <c r="O1929" s="440">
        <f t="shared" ref="O1929:O1935" si="3132">IFERROR(AVERAGE(I1929:J1929),"")</f>
        <v>0.66790000000000005</v>
      </c>
      <c r="P1929" s="440">
        <f t="shared" ref="P1929:P1935" si="3133">IFERROR(AVERAGE(K1929:L1929),"")</f>
        <v>0.69589999999999996</v>
      </c>
      <c r="Q1929" s="441"/>
      <c r="R1929" s="442">
        <f t="shared" ref="R1929:R1935" si="3134">AVERAGE(M1929:P1929)</f>
        <v>0.80814999999999992</v>
      </c>
      <c r="S1929" s="443">
        <f t="shared" ref="S1929:S1935" si="3135">IF(R1929&gt;=1,1,0)</f>
        <v>0</v>
      </c>
      <c r="T1929" s="443">
        <f t="shared" ref="T1929:T1935" si="3136">IF(S1929=0,0,S1929+T1928)</f>
        <v>0</v>
      </c>
      <c r="AH1929" s="257">
        <f t="shared" si="3082"/>
        <v>0</v>
      </c>
      <c r="AI1929" s="266" t="str">
        <f t="shared" si="3106"/>
        <v>OK</v>
      </c>
    </row>
    <row r="1930" spans="1:35" ht="17.45" customHeight="1" x14ac:dyDescent="0.25">
      <c r="A1930" s="257">
        <f t="shared" si="3104"/>
        <v>4</v>
      </c>
      <c r="B1930" s="257">
        <f t="shared" si="3105"/>
        <v>2023</v>
      </c>
      <c r="C1930" s="8">
        <f t="shared" si="3122"/>
        <v>45026</v>
      </c>
      <c r="D1930" s="260">
        <v>1.373</v>
      </c>
      <c r="E1930" s="261"/>
      <c r="F1930" s="263">
        <v>1.369</v>
      </c>
      <c r="G1930" s="262"/>
      <c r="H1930" s="285"/>
      <c r="I1930" s="260">
        <v>1.206</v>
      </c>
      <c r="J1930" s="261"/>
      <c r="K1930" s="263">
        <v>1.159</v>
      </c>
      <c r="L1930" s="261"/>
      <c r="M1930" s="293">
        <f t="shared" si="3130"/>
        <v>1.373</v>
      </c>
      <c r="N1930" s="293">
        <f t="shared" si="3131"/>
        <v>1.369</v>
      </c>
      <c r="O1930" s="293">
        <f t="shared" si="3132"/>
        <v>1.206</v>
      </c>
      <c r="P1930" s="293">
        <f t="shared" si="3133"/>
        <v>1.159</v>
      </c>
      <c r="R1930" s="265">
        <f t="shared" si="3134"/>
        <v>1.2767500000000001</v>
      </c>
      <c r="S1930" s="266">
        <f t="shared" si="3135"/>
        <v>1</v>
      </c>
      <c r="T1930" s="266">
        <f t="shared" si="3136"/>
        <v>1</v>
      </c>
      <c r="AH1930" s="257">
        <f t="shared" si="3082"/>
        <v>0</v>
      </c>
      <c r="AI1930" s="266" t="str">
        <f t="shared" si="3106"/>
        <v>OK</v>
      </c>
    </row>
    <row r="1931" spans="1:35" ht="17.45" customHeight="1" x14ac:dyDescent="0.25">
      <c r="A1931" s="257">
        <f t="shared" si="3104"/>
        <v>4</v>
      </c>
      <c r="B1931" s="257">
        <f t="shared" si="3105"/>
        <v>2023</v>
      </c>
      <c r="C1931" s="8">
        <f t="shared" si="3122"/>
        <v>45027</v>
      </c>
      <c r="D1931" s="260"/>
      <c r="E1931" s="261">
        <v>1.0860000000000001</v>
      </c>
      <c r="F1931" s="263"/>
      <c r="G1931" s="262">
        <v>0.87690000000000001</v>
      </c>
      <c r="H1931" s="285"/>
      <c r="I1931" s="260"/>
      <c r="J1931" s="261">
        <v>0.93200000000000005</v>
      </c>
      <c r="K1931" s="263"/>
      <c r="L1931" s="261">
        <v>0.83760000000000001</v>
      </c>
      <c r="M1931" s="293">
        <f t="shared" si="3130"/>
        <v>1.0860000000000001</v>
      </c>
      <c r="N1931" s="293">
        <f t="shared" si="3131"/>
        <v>0.87690000000000001</v>
      </c>
      <c r="O1931" s="293">
        <f t="shared" si="3132"/>
        <v>0.93200000000000005</v>
      </c>
      <c r="P1931" s="293">
        <f t="shared" si="3133"/>
        <v>0.83760000000000001</v>
      </c>
      <c r="R1931" s="265">
        <f t="shared" si="3134"/>
        <v>0.93312500000000009</v>
      </c>
      <c r="S1931" s="266">
        <f t="shared" si="3135"/>
        <v>0</v>
      </c>
      <c r="T1931" s="266">
        <f t="shared" si="3136"/>
        <v>0</v>
      </c>
      <c r="AH1931" s="257">
        <f t="shared" si="3082"/>
        <v>0</v>
      </c>
      <c r="AI1931" s="266" t="str">
        <f t="shared" si="3106"/>
        <v>OK</v>
      </c>
    </row>
    <row r="1932" spans="1:35" ht="17.45" customHeight="1" x14ac:dyDescent="0.25">
      <c r="A1932" s="257">
        <f t="shared" si="3104"/>
        <v>4</v>
      </c>
      <c r="B1932" s="257">
        <f t="shared" si="3105"/>
        <v>2023</v>
      </c>
      <c r="C1932" s="8">
        <f t="shared" si="3122"/>
        <v>45028</v>
      </c>
      <c r="D1932" s="260">
        <v>1.39</v>
      </c>
      <c r="E1932" s="261"/>
      <c r="F1932" s="263"/>
      <c r="G1932" s="262"/>
      <c r="H1932" s="527"/>
      <c r="I1932" s="260">
        <v>0.67430000000000001</v>
      </c>
      <c r="J1932" s="261"/>
      <c r="K1932" s="263">
        <v>0.57279999999999998</v>
      </c>
      <c r="L1932" s="261"/>
      <c r="M1932" s="293">
        <f t="shared" si="3130"/>
        <v>1.39</v>
      </c>
      <c r="N1932" s="529" t="str">
        <f t="shared" si="3131"/>
        <v/>
      </c>
      <c r="O1932" s="293">
        <f t="shared" si="3132"/>
        <v>0.67430000000000001</v>
      </c>
      <c r="P1932" s="293">
        <f t="shared" si="3133"/>
        <v>0.57279999999999998</v>
      </c>
      <c r="R1932" s="265">
        <f t="shared" si="3134"/>
        <v>0.87903333333333322</v>
      </c>
      <c r="S1932" s="266">
        <f t="shared" si="3135"/>
        <v>0</v>
      </c>
      <c r="T1932" s="266">
        <f t="shared" si="3136"/>
        <v>0</v>
      </c>
      <c r="AH1932" s="257">
        <f t="shared" si="3082"/>
        <v>0</v>
      </c>
      <c r="AI1932" s="266" t="str">
        <f t="shared" si="3106"/>
        <v>OK</v>
      </c>
    </row>
    <row r="1933" spans="1:35" ht="17.45" customHeight="1" x14ac:dyDescent="0.25">
      <c r="A1933" s="257">
        <f t="shared" si="3104"/>
        <v>4</v>
      </c>
      <c r="B1933" s="257">
        <f t="shared" si="3105"/>
        <v>2023</v>
      </c>
      <c r="C1933" s="8">
        <f t="shared" si="3122"/>
        <v>45029</v>
      </c>
      <c r="D1933" s="260"/>
      <c r="E1933" s="261">
        <v>1.2649999999999999</v>
      </c>
      <c r="F1933" s="263"/>
      <c r="G1933" s="262">
        <v>0.44750000000000001</v>
      </c>
      <c r="H1933" s="285"/>
      <c r="I1933" s="260"/>
      <c r="J1933" s="261">
        <v>0.46210000000000001</v>
      </c>
      <c r="K1933" s="263"/>
      <c r="L1933" s="261">
        <v>0.51729999999999998</v>
      </c>
      <c r="M1933" s="293">
        <f t="shared" si="3130"/>
        <v>1.2649999999999999</v>
      </c>
      <c r="N1933" s="293">
        <f t="shared" si="3131"/>
        <v>0.44750000000000001</v>
      </c>
      <c r="O1933" s="293">
        <f t="shared" si="3132"/>
        <v>0.46210000000000001</v>
      </c>
      <c r="P1933" s="293">
        <f t="shared" si="3133"/>
        <v>0.51729999999999998</v>
      </c>
      <c r="R1933" s="265">
        <f t="shared" si="3134"/>
        <v>0.67297499999999999</v>
      </c>
      <c r="S1933" s="266">
        <f t="shared" si="3135"/>
        <v>0</v>
      </c>
      <c r="T1933" s="266">
        <f t="shared" si="3136"/>
        <v>0</v>
      </c>
      <c r="AH1933" s="257">
        <f t="shared" si="3082"/>
        <v>0</v>
      </c>
      <c r="AI1933" s="266" t="str">
        <f t="shared" si="3106"/>
        <v>OK</v>
      </c>
    </row>
    <row r="1934" spans="1:35" ht="17.45" customHeight="1" x14ac:dyDescent="0.25">
      <c r="A1934" s="257">
        <f t="shared" si="3104"/>
        <v>4</v>
      </c>
      <c r="B1934" s="257">
        <f t="shared" si="3105"/>
        <v>2023</v>
      </c>
      <c r="C1934" s="48">
        <f t="shared" si="3122"/>
        <v>45030</v>
      </c>
      <c r="D1934" s="275">
        <v>1.089</v>
      </c>
      <c r="E1934" s="276"/>
      <c r="F1934" s="278">
        <v>0.64980000000000004</v>
      </c>
      <c r="G1934" s="277"/>
      <c r="H1934" s="286">
        <v>0.62580000000000002</v>
      </c>
      <c r="I1934" s="275">
        <v>0.60360000000000003</v>
      </c>
      <c r="J1934" s="276"/>
      <c r="K1934" s="278">
        <v>0.68579999999999997</v>
      </c>
      <c r="L1934" s="276"/>
      <c r="M1934" s="293">
        <f t="shared" ref="M1934" si="3137">IFERROR(AVERAGE(D1934:E1934),"")</f>
        <v>1.089</v>
      </c>
      <c r="N1934" s="293">
        <f t="shared" ref="N1934" si="3138">IFERROR(AVERAGE(F1934:H1934),"")</f>
        <v>0.63780000000000003</v>
      </c>
      <c r="O1934" s="293">
        <f t="shared" ref="O1934" si="3139">IFERROR(AVERAGE(I1934:J1934),"")</f>
        <v>0.60360000000000003</v>
      </c>
      <c r="P1934" s="293">
        <f t="shared" ref="P1934" si="3140">IFERROR(AVERAGE(K1934:L1934),"")</f>
        <v>0.68579999999999997</v>
      </c>
      <c r="R1934" s="265">
        <f t="shared" ref="R1934" si="3141">AVERAGE(M1934:P1934)</f>
        <v>0.75405</v>
      </c>
      <c r="S1934" s="266">
        <f t="shared" ref="S1934" si="3142">IF(R1934&gt;=1,1,0)</f>
        <v>0</v>
      </c>
      <c r="T1934" s="266">
        <f t="shared" ref="T1934" si="3143">IF(S1934=0,0,S1934+T1933)</f>
        <v>0</v>
      </c>
      <c r="AH1934" s="257">
        <f t="shared" si="3082"/>
        <v>0</v>
      </c>
      <c r="AI1934" s="266" t="str">
        <f t="shared" si="3106"/>
        <v>OK</v>
      </c>
    </row>
    <row r="1935" spans="1:35" ht="17.45" customHeight="1" x14ac:dyDescent="0.25">
      <c r="A1935" s="257">
        <f t="shared" si="3104"/>
        <v>4</v>
      </c>
      <c r="B1935" s="257">
        <f t="shared" si="3105"/>
        <v>2023</v>
      </c>
      <c r="C1935" s="435">
        <f t="shared" si="3122"/>
        <v>45031</v>
      </c>
      <c r="D1935" s="434"/>
      <c r="E1935" s="436">
        <v>1.095</v>
      </c>
      <c r="F1935" s="437"/>
      <c r="G1935" s="438">
        <v>0.97389999999999999</v>
      </c>
      <c r="H1935" s="439"/>
      <c r="I1935" s="434"/>
      <c r="J1935" s="436">
        <v>0.76439999999999997</v>
      </c>
      <c r="K1935" s="437"/>
      <c r="L1935" s="436">
        <v>0.82220000000000004</v>
      </c>
      <c r="M1935" s="440">
        <f t="shared" si="3130"/>
        <v>1.095</v>
      </c>
      <c r="N1935" s="440">
        <f t="shared" si="3131"/>
        <v>0.97389999999999999</v>
      </c>
      <c r="O1935" s="440">
        <f t="shared" si="3132"/>
        <v>0.76439999999999997</v>
      </c>
      <c r="P1935" s="440">
        <f t="shared" si="3133"/>
        <v>0.82220000000000004</v>
      </c>
      <c r="Q1935" s="441"/>
      <c r="R1935" s="442">
        <f t="shared" si="3134"/>
        <v>0.9138750000000001</v>
      </c>
      <c r="S1935" s="443">
        <f t="shared" si="3135"/>
        <v>0</v>
      </c>
      <c r="T1935" s="443">
        <f t="shared" si="3136"/>
        <v>0</v>
      </c>
      <c r="AH1935" s="257">
        <f t="shared" si="3082"/>
        <v>0</v>
      </c>
      <c r="AI1935" s="266" t="str">
        <f t="shared" si="3106"/>
        <v>OK</v>
      </c>
    </row>
    <row r="1936" spans="1:35" ht="17.45" customHeight="1" x14ac:dyDescent="0.25">
      <c r="A1936" s="257">
        <f t="shared" si="3104"/>
        <v>4</v>
      </c>
      <c r="B1936" s="257">
        <f t="shared" si="3105"/>
        <v>2023</v>
      </c>
      <c r="C1936" s="435">
        <f t="shared" si="3122"/>
        <v>45032</v>
      </c>
      <c r="D1936" s="434">
        <v>0.85240000000000005</v>
      </c>
      <c r="E1936" s="436"/>
      <c r="F1936" s="437">
        <v>0.85680000000000001</v>
      </c>
      <c r="G1936" s="438"/>
      <c r="H1936" s="439"/>
      <c r="I1936" s="434">
        <v>0.67300000000000004</v>
      </c>
      <c r="J1936" s="436"/>
      <c r="K1936" s="437">
        <v>0.74109999999999998</v>
      </c>
      <c r="L1936" s="436"/>
      <c r="M1936" s="440">
        <f t="shared" ref="M1936:M1938" si="3144">IFERROR(AVERAGE(D1936:E1936),"")</f>
        <v>0.85240000000000005</v>
      </c>
      <c r="N1936" s="440">
        <f t="shared" ref="N1936:N1938" si="3145">IFERROR(AVERAGE(F1936:H1936),"")</f>
        <v>0.85680000000000001</v>
      </c>
      <c r="O1936" s="440">
        <f t="shared" ref="O1936:O1938" si="3146">IFERROR(AVERAGE(I1936:J1936),"")</f>
        <v>0.67300000000000004</v>
      </c>
      <c r="P1936" s="440">
        <f t="shared" ref="P1936:P1938" si="3147">IFERROR(AVERAGE(K1936:L1936),"")</f>
        <v>0.74109999999999998</v>
      </c>
      <c r="Q1936" s="441"/>
      <c r="R1936" s="442">
        <f t="shared" ref="R1936:R1938" si="3148">AVERAGE(M1936:P1936)</f>
        <v>0.78082499999999999</v>
      </c>
      <c r="S1936" s="443">
        <f t="shared" ref="S1936:S1938" si="3149">IF(R1936&gt;=1,1,0)</f>
        <v>0</v>
      </c>
      <c r="T1936" s="443">
        <f t="shared" ref="T1936:T1938" si="3150">IF(S1936=0,0,S1936+T1935)</f>
        <v>0</v>
      </c>
      <c r="AH1936" s="257">
        <f t="shared" si="3082"/>
        <v>0</v>
      </c>
      <c r="AI1936" s="266" t="str">
        <f t="shared" si="3106"/>
        <v>OK</v>
      </c>
    </row>
    <row r="1937" spans="1:35" ht="17.45" customHeight="1" x14ac:dyDescent="0.25">
      <c r="A1937" s="257">
        <f t="shared" si="3104"/>
        <v>4</v>
      </c>
      <c r="B1937" s="257">
        <f t="shared" si="3105"/>
        <v>2023</v>
      </c>
      <c r="C1937" s="8">
        <f t="shared" si="3122"/>
        <v>45033</v>
      </c>
      <c r="D1937" s="260"/>
      <c r="E1937" s="261">
        <v>0.84799999999999998</v>
      </c>
      <c r="F1937" s="263"/>
      <c r="G1937" s="262">
        <v>0.85440000000000005</v>
      </c>
      <c r="H1937" s="285"/>
      <c r="I1937" s="260"/>
      <c r="J1937" s="261">
        <v>0.72009999999999996</v>
      </c>
      <c r="K1937" s="263"/>
      <c r="L1937" s="261">
        <v>0.69920000000000004</v>
      </c>
      <c r="M1937" s="293">
        <f t="shared" si="3144"/>
        <v>0.84799999999999998</v>
      </c>
      <c r="N1937" s="293">
        <f t="shared" si="3145"/>
        <v>0.85440000000000005</v>
      </c>
      <c r="O1937" s="293">
        <f t="shared" si="3146"/>
        <v>0.72009999999999996</v>
      </c>
      <c r="P1937" s="293">
        <f t="shared" si="3147"/>
        <v>0.69920000000000004</v>
      </c>
      <c r="R1937" s="265">
        <f t="shared" si="3148"/>
        <v>0.78042499999999992</v>
      </c>
      <c r="S1937" s="266">
        <f t="shared" si="3149"/>
        <v>0</v>
      </c>
      <c r="T1937" s="266">
        <f t="shared" si="3150"/>
        <v>0</v>
      </c>
      <c r="AH1937" s="257">
        <f t="shared" si="3082"/>
        <v>0</v>
      </c>
      <c r="AI1937" s="266" t="str">
        <f t="shared" si="3106"/>
        <v>OK</v>
      </c>
    </row>
    <row r="1938" spans="1:35" ht="17.45" customHeight="1" x14ac:dyDescent="0.25">
      <c r="A1938" s="257">
        <f t="shared" si="3104"/>
        <v>4</v>
      </c>
      <c r="B1938" s="257">
        <f t="shared" si="3105"/>
        <v>2023</v>
      </c>
      <c r="C1938" s="8">
        <f t="shared" si="3122"/>
        <v>45034</v>
      </c>
      <c r="D1938" s="260">
        <v>0.99409999999999998</v>
      </c>
      <c r="E1938" s="261"/>
      <c r="F1938" s="263"/>
      <c r="G1938" s="262"/>
      <c r="H1938" s="285">
        <v>0.94930000000000003</v>
      </c>
      <c r="I1938" s="260">
        <v>1.016</v>
      </c>
      <c r="J1938" s="261"/>
      <c r="K1938" s="263">
        <v>0.80940000000000001</v>
      </c>
      <c r="L1938" s="261"/>
      <c r="M1938" s="293">
        <f t="shared" si="3144"/>
        <v>0.99409999999999998</v>
      </c>
      <c r="N1938" s="293">
        <f t="shared" si="3145"/>
        <v>0.94930000000000003</v>
      </c>
      <c r="O1938" s="293">
        <f t="shared" si="3146"/>
        <v>1.016</v>
      </c>
      <c r="P1938" s="293">
        <f t="shared" si="3147"/>
        <v>0.80940000000000001</v>
      </c>
      <c r="R1938" s="265">
        <f t="shared" si="3148"/>
        <v>0.94220000000000004</v>
      </c>
      <c r="S1938" s="266">
        <f t="shared" si="3149"/>
        <v>0</v>
      </c>
      <c r="T1938" s="266">
        <f t="shared" si="3150"/>
        <v>0</v>
      </c>
      <c r="AH1938" s="257">
        <f t="shared" si="3082"/>
        <v>0</v>
      </c>
      <c r="AI1938" s="266" t="str">
        <f t="shared" si="3106"/>
        <v>OK</v>
      </c>
    </row>
    <row r="1939" spans="1:35" ht="17.45" customHeight="1" x14ac:dyDescent="0.25">
      <c r="A1939" s="257">
        <f t="shared" si="3104"/>
        <v>4</v>
      </c>
      <c r="B1939" s="257">
        <f t="shared" si="3105"/>
        <v>2023</v>
      </c>
      <c r="C1939" s="8">
        <f t="shared" si="3122"/>
        <v>45035</v>
      </c>
      <c r="D1939" s="260"/>
      <c r="E1939" s="261">
        <v>1.3420000000000001</v>
      </c>
      <c r="F1939" s="263"/>
      <c r="G1939" s="262">
        <v>1.0740000000000001</v>
      </c>
      <c r="H1939" s="285"/>
      <c r="I1939" s="260"/>
      <c r="J1939" s="261">
        <v>1.0740000000000001</v>
      </c>
      <c r="K1939" s="263"/>
      <c r="L1939" s="261">
        <v>0.97419999999999995</v>
      </c>
      <c r="M1939" s="293">
        <f t="shared" ref="M1939:M1943" si="3151">IFERROR(AVERAGE(D1939:E1939),"")</f>
        <v>1.3420000000000001</v>
      </c>
      <c r="N1939" s="293">
        <f t="shared" ref="N1939:N1943" si="3152">IFERROR(AVERAGE(F1939:H1939),"")</f>
        <v>1.0740000000000001</v>
      </c>
      <c r="O1939" s="293">
        <f t="shared" ref="O1939:O1943" si="3153">IFERROR(AVERAGE(I1939:J1939),"")</f>
        <v>1.0740000000000001</v>
      </c>
      <c r="P1939" s="293">
        <f t="shared" ref="P1939:P1943" si="3154">IFERROR(AVERAGE(K1939:L1939),"")</f>
        <v>0.97419999999999995</v>
      </c>
      <c r="R1939" s="265">
        <f t="shared" ref="R1939:R1943" si="3155">AVERAGE(M1939:P1939)</f>
        <v>1.11605</v>
      </c>
      <c r="S1939" s="266">
        <f t="shared" ref="S1939:S1943" si="3156">IF(R1939&gt;=1,1,0)</f>
        <v>1</v>
      </c>
      <c r="T1939" s="266">
        <f t="shared" ref="T1939:T1943" si="3157">IF(S1939=0,0,S1939+T1938)</f>
        <v>1</v>
      </c>
      <c r="AH1939" s="257">
        <f t="shared" si="3082"/>
        <v>0</v>
      </c>
      <c r="AI1939" s="266" t="str">
        <f t="shared" si="3106"/>
        <v>OK</v>
      </c>
    </row>
    <row r="1940" spans="1:35" ht="17.45" customHeight="1" x14ac:dyDescent="0.25">
      <c r="A1940" s="257">
        <f t="shared" si="3104"/>
        <v>4</v>
      </c>
      <c r="B1940" s="257">
        <f t="shared" si="3105"/>
        <v>2023</v>
      </c>
      <c r="C1940" s="48">
        <f t="shared" si="3122"/>
        <v>45036</v>
      </c>
      <c r="D1940" s="275">
        <v>2.3650000000000002</v>
      </c>
      <c r="E1940" s="276"/>
      <c r="F1940" s="278">
        <v>2.2799999999999998</v>
      </c>
      <c r="G1940" s="277"/>
      <c r="H1940" s="286">
        <v>2.2690000000000001</v>
      </c>
      <c r="I1940" s="275">
        <v>1.335</v>
      </c>
      <c r="J1940" s="276"/>
      <c r="K1940" s="278">
        <v>1.387</v>
      </c>
      <c r="L1940" s="276"/>
      <c r="M1940" s="293">
        <f t="shared" si="3151"/>
        <v>2.3650000000000002</v>
      </c>
      <c r="N1940" s="293">
        <f t="shared" si="3152"/>
        <v>2.2744999999999997</v>
      </c>
      <c r="O1940" s="293">
        <f t="shared" si="3153"/>
        <v>1.335</v>
      </c>
      <c r="P1940" s="293">
        <f t="shared" si="3154"/>
        <v>1.387</v>
      </c>
      <c r="R1940" s="265">
        <f t="shared" si="3155"/>
        <v>1.8403749999999999</v>
      </c>
      <c r="S1940" s="266">
        <f t="shared" si="3156"/>
        <v>1</v>
      </c>
      <c r="T1940" s="266">
        <f t="shared" si="3157"/>
        <v>2</v>
      </c>
      <c r="AH1940" s="257">
        <f t="shared" si="3082"/>
        <v>0</v>
      </c>
      <c r="AI1940" s="266" t="str">
        <f t="shared" si="3106"/>
        <v>OK</v>
      </c>
    </row>
    <row r="1941" spans="1:35" ht="17.45" customHeight="1" x14ac:dyDescent="0.25">
      <c r="A1941" s="257">
        <f t="shared" si="3104"/>
        <v>4</v>
      </c>
      <c r="B1941" s="257">
        <f t="shared" si="3105"/>
        <v>2023</v>
      </c>
      <c r="C1941" s="8">
        <f t="shared" si="3122"/>
        <v>45037</v>
      </c>
      <c r="D1941" s="260"/>
      <c r="E1941" s="134">
        <v>2.742</v>
      </c>
      <c r="F1941" s="263"/>
      <c r="G1941" s="262">
        <v>1.883</v>
      </c>
      <c r="H1941" s="285"/>
      <c r="I1941" s="260"/>
      <c r="J1941" s="261">
        <v>1.409</v>
      </c>
      <c r="K1941" s="263"/>
      <c r="L1941" s="261">
        <v>1.871</v>
      </c>
      <c r="M1941" s="293">
        <f t="shared" si="3151"/>
        <v>2.742</v>
      </c>
      <c r="N1941" s="293">
        <f t="shared" si="3152"/>
        <v>1.883</v>
      </c>
      <c r="O1941" s="293">
        <f t="shared" si="3153"/>
        <v>1.409</v>
      </c>
      <c r="P1941" s="293">
        <f t="shared" si="3154"/>
        <v>1.871</v>
      </c>
      <c r="R1941" s="265">
        <f t="shared" si="3155"/>
        <v>1.9762499999999998</v>
      </c>
      <c r="S1941" s="266">
        <f t="shared" si="3156"/>
        <v>1</v>
      </c>
      <c r="T1941" s="266">
        <f t="shared" si="3157"/>
        <v>3</v>
      </c>
      <c r="AH1941" s="257">
        <f t="shared" si="3082"/>
        <v>0</v>
      </c>
      <c r="AI1941" s="266" t="str">
        <f t="shared" si="3106"/>
        <v>OK</v>
      </c>
    </row>
    <row r="1942" spans="1:35" ht="17.45" customHeight="1" x14ac:dyDescent="0.25">
      <c r="A1942" s="257">
        <f t="shared" si="3104"/>
        <v>4</v>
      </c>
      <c r="B1942" s="257">
        <f t="shared" si="3105"/>
        <v>2023</v>
      </c>
      <c r="C1942" s="435">
        <f t="shared" si="3122"/>
        <v>45038</v>
      </c>
      <c r="D1942" s="434">
        <v>1.97</v>
      </c>
      <c r="E1942" s="436"/>
      <c r="F1942" s="437">
        <v>1.377</v>
      </c>
      <c r="G1942" s="438"/>
      <c r="H1942" s="439"/>
      <c r="I1942" s="434">
        <v>1.266</v>
      </c>
      <c r="J1942" s="436"/>
      <c r="K1942" s="437">
        <v>1.4119999999999999</v>
      </c>
      <c r="L1942" s="436"/>
      <c r="M1942" s="440">
        <f t="shared" si="3151"/>
        <v>1.97</v>
      </c>
      <c r="N1942" s="440">
        <f t="shared" si="3152"/>
        <v>1.377</v>
      </c>
      <c r="O1942" s="440">
        <f t="shared" si="3153"/>
        <v>1.266</v>
      </c>
      <c r="P1942" s="440">
        <f t="shared" si="3154"/>
        <v>1.4119999999999999</v>
      </c>
      <c r="Q1942" s="441"/>
      <c r="R1942" s="442">
        <f t="shared" si="3155"/>
        <v>1.5062499999999999</v>
      </c>
      <c r="S1942" s="443">
        <f t="shared" si="3156"/>
        <v>1</v>
      </c>
      <c r="T1942" s="443">
        <f t="shared" si="3157"/>
        <v>4</v>
      </c>
      <c r="AH1942" s="257">
        <f t="shared" si="3082"/>
        <v>0</v>
      </c>
      <c r="AI1942" s="266" t="str">
        <f t="shared" si="3106"/>
        <v>OK</v>
      </c>
    </row>
    <row r="1943" spans="1:35" ht="17.45" customHeight="1" x14ac:dyDescent="0.25">
      <c r="A1943" s="257">
        <f t="shared" si="3104"/>
        <v>4</v>
      </c>
      <c r="B1943" s="257">
        <f t="shared" si="3105"/>
        <v>2023</v>
      </c>
      <c r="C1943" s="435">
        <f t="shared" si="3122"/>
        <v>45039</v>
      </c>
      <c r="D1943" s="434"/>
      <c r="E1943" s="436">
        <v>1.0289999999999999</v>
      </c>
      <c r="F1943" s="437"/>
      <c r="G1943" s="438">
        <v>0.86609999999999998</v>
      </c>
      <c r="H1943" s="439"/>
      <c r="I1943" s="434"/>
      <c r="J1943" s="436">
        <v>0.71840000000000004</v>
      </c>
      <c r="K1943" s="437"/>
      <c r="L1943" s="436">
        <v>0.79979999999999996</v>
      </c>
      <c r="M1943" s="440">
        <f t="shared" si="3151"/>
        <v>1.0289999999999999</v>
      </c>
      <c r="N1943" s="440">
        <f t="shared" si="3152"/>
        <v>0.86609999999999998</v>
      </c>
      <c r="O1943" s="440">
        <f t="shared" si="3153"/>
        <v>0.71840000000000004</v>
      </c>
      <c r="P1943" s="440">
        <f t="shared" si="3154"/>
        <v>0.79979999999999996</v>
      </c>
      <c r="Q1943" s="441"/>
      <c r="R1943" s="442">
        <f t="shared" si="3155"/>
        <v>0.85332499999999989</v>
      </c>
      <c r="S1943" s="443">
        <f t="shared" si="3156"/>
        <v>0</v>
      </c>
      <c r="T1943" s="443">
        <f t="shared" si="3157"/>
        <v>0</v>
      </c>
      <c r="AH1943" s="257">
        <f t="shared" si="3082"/>
        <v>0</v>
      </c>
      <c r="AI1943" s="266" t="str">
        <f t="shared" si="3106"/>
        <v>OK</v>
      </c>
    </row>
    <row r="1944" spans="1:35" ht="17.45" customHeight="1" x14ac:dyDescent="0.25">
      <c r="A1944" s="257">
        <f t="shared" si="3104"/>
        <v>4</v>
      </c>
      <c r="B1944" s="257">
        <f t="shared" si="3105"/>
        <v>2023</v>
      </c>
      <c r="C1944" s="8">
        <f t="shared" si="3122"/>
        <v>45040</v>
      </c>
      <c r="D1944" s="260">
        <v>1.927</v>
      </c>
      <c r="E1944" s="261"/>
      <c r="F1944" s="263"/>
      <c r="G1944" s="262"/>
      <c r="H1944" s="285">
        <v>1.026</v>
      </c>
      <c r="I1944" s="260">
        <v>0.92220000000000002</v>
      </c>
      <c r="J1944" s="261"/>
      <c r="K1944" s="263">
        <v>0.81100000000000005</v>
      </c>
      <c r="L1944" s="261"/>
      <c r="M1944" s="293">
        <f t="shared" ref="M1944:M1945" si="3158">IFERROR(AVERAGE(D1944:E1944),"")</f>
        <v>1.927</v>
      </c>
      <c r="N1944" s="293">
        <f t="shared" ref="N1944:N1945" si="3159">IFERROR(AVERAGE(F1944:H1944),"")</f>
        <v>1.026</v>
      </c>
      <c r="O1944" s="293">
        <f t="shared" ref="O1944:O1945" si="3160">IFERROR(AVERAGE(I1944:J1944),"")</f>
        <v>0.92220000000000002</v>
      </c>
      <c r="P1944" s="293">
        <f t="shared" ref="P1944:P1945" si="3161">IFERROR(AVERAGE(K1944:L1944),"")</f>
        <v>0.81100000000000005</v>
      </c>
      <c r="R1944" s="265">
        <f t="shared" ref="R1944:R1945" si="3162">AVERAGE(M1944:P1944)</f>
        <v>1.1715500000000001</v>
      </c>
      <c r="S1944" s="266">
        <f t="shared" ref="S1944:S1945" si="3163">IF(R1944&gt;=1,1,0)</f>
        <v>1</v>
      </c>
      <c r="T1944" s="266">
        <f t="shared" ref="T1944:T1945" si="3164">IF(S1944=0,0,S1944+T1943)</f>
        <v>1</v>
      </c>
      <c r="AH1944" s="257">
        <f t="shared" si="3082"/>
        <v>0</v>
      </c>
      <c r="AI1944" s="266" t="str">
        <f t="shared" si="3106"/>
        <v>OK</v>
      </c>
    </row>
    <row r="1945" spans="1:35" ht="17.45" customHeight="1" x14ac:dyDescent="0.25">
      <c r="A1945" s="257">
        <f t="shared" si="3104"/>
        <v>4</v>
      </c>
      <c r="B1945" s="257">
        <f t="shared" si="3105"/>
        <v>2023</v>
      </c>
      <c r="C1945" s="8">
        <f t="shared" si="3122"/>
        <v>45041</v>
      </c>
      <c r="D1945" s="260"/>
      <c r="E1945" s="261">
        <v>2.3620000000000001</v>
      </c>
      <c r="F1945" s="263"/>
      <c r="G1945" s="262">
        <v>1.0529999999999999</v>
      </c>
      <c r="H1945" s="285"/>
      <c r="I1945" s="260"/>
      <c r="J1945" s="261">
        <v>1.016</v>
      </c>
      <c r="K1945" s="263"/>
      <c r="L1945" s="261">
        <v>0.85009999999999997</v>
      </c>
      <c r="M1945" s="293">
        <f t="shared" si="3158"/>
        <v>2.3620000000000001</v>
      </c>
      <c r="N1945" s="293">
        <f t="shared" si="3159"/>
        <v>1.0529999999999999</v>
      </c>
      <c r="O1945" s="293">
        <f t="shared" si="3160"/>
        <v>1.016</v>
      </c>
      <c r="P1945" s="293">
        <f t="shared" si="3161"/>
        <v>0.85009999999999997</v>
      </c>
      <c r="R1945" s="265">
        <f t="shared" si="3162"/>
        <v>1.3202750000000001</v>
      </c>
      <c r="S1945" s="266">
        <f t="shared" si="3163"/>
        <v>1</v>
      </c>
      <c r="T1945" s="266">
        <f t="shared" si="3164"/>
        <v>2</v>
      </c>
      <c r="AH1945" s="257">
        <f t="shared" si="3082"/>
        <v>0</v>
      </c>
      <c r="AI1945" s="266" t="str">
        <f t="shared" si="3106"/>
        <v>OK</v>
      </c>
    </row>
    <row r="1946" spans="1:35" ht="17.45" customHeight="1" x14ac:dyDescent="0.25">
      <c r="A1946" s="257">
        <f t="shared" si="3104"/>
        <v>4</v>
      </c>
      <c r="B1946" s="257">
        <f t="shared" si="3105"/>
        <v>2023</v>
      </c>
      <c r="C1946" s="48">
        <f t="shared" si="3122"/>
        <v>45042</v>
      </c>
      <c r="D1946" s="275">
        <v>1.446</v>
      </c>
      <c r="E1946" s="276"/>
      <c r="F1946" s="278">
        <v>1.96</v>
      </c>
      <c r="G1946" s="277"/>
      <c r="H1946" s="286">
        <v>1.867</v>
      </c>
      <c r="I1946" s="275">
        <v>1.3109999999999999</v>
      </c>
      <c r="J1946" s="276"/>
      <c r="K1946" s="278">
        <v>1.2909999999999999</v>
      </c>
      <c r="L1946" s="276"/>
      <c r="M1946" s="293">
        <f t="shared" ref="M1946:M1950" si="3165">IFERROR(AVERAGE(D1946:E1946),"")</f>
        <v>1.446</v>
      </c>
      <c r="N1946" s="293">
        <f t="shared" ref="N1946:N1950" si="3166">IFERROR(AVERAGE(F1946:H1946),"")</f>
        <v>1.9135</v>
      </c>
      <c r="O1946" s="293">
        <f t="shared" ref="O1946:O1950" si="3167">IFERROR(AVERAGE(I1946:J1946),"")</f>
        <v>1.3109999999999999</v>
      </c>
      <c r="P1946" s="293">
        <f t="shared" ref="P1946:P1950" si="3168">IFERROR(AVERAGE(K1946:L1946),"")</f>
        <v>1.2909999999999999</v>
      </c>
      <c r="R1946" s="265">
        <f t="shared" ref="R1946:R1950" si="3169">AVERAGE(M1946:P1946)</f>
        <v>1.4903749999999998</v>
      </c>
      <c r="S1946" s="266">
        <f t="shared" ref="S1946:S1950" si="3170">IF(R1946&gt;=1,1,0)</f>
        <v>1</v>
      </c>
      <c r="T1946" s="266">
        <f t="shared" ref="T1946:T1950" si="3171">IF(S1946=0,0,S1946+T1945)</f>
        <v>3</v>
      </c>
      <c r="AH1946" s="257">
        <f t="shared" si="3082"/>
        <v>0</v>
      </c>
      <c r="AI1946" s="266" t="str">
        <f t="shared" si="3106"/>
        <v>OK</v>
      </c>
    </row>
    <row r="1947" spans="1:35" ht="17.45" customHeight="1" x14ac:dyDescent="0.25">
      <c r="A1947" s="257">
        <f t="shared" si="3104"/>
        <v>4</v>
      </c>
      <c r="B1947" s="257">
        <f t="shared" si="3105"/>
        <v>2023</v>
      </c>
      <c r="C1947" s="8">
        <f t="shared" si="3122"/>
        <v>45043</v>
      </c>
      <c r="D1947" s="260"/>
      <c r="E1947" s="261">
        <v>1.4690000000000001</v>
      </c>
      <c r="F1947" s="263"/>
      <c r="G1947" s="262">
        <v>1.5660000000000001</v>
      </c>
      <c r="H1947" s="285"/>
      <c r="I1947" s="260"/>
      <c r="J1947" s="261">
        <v>1.252</v>
      </c>
      <c r="K1947" s="263"/>
      <c r="L1947" s="261">
        <v>1.2470000000000001</v>
      </c>
      <c r="M1947" s="293">
        <f t="shared" si="3165"/>
        <v>1.4690000000000001</v>
      </c>
      <c r="N1947" s="293">
        <f t="shared" si="3166"/>
        <v>1.5660000000000001</v>
      </c>
      <c r="O1947" s="293">
        <f t="shared" si="3167"/>
        <v>1.252</v>
      </c>
      <c r="P1947" s="293">
        <f t="shared" si="3168"/>
        <v>1.2470000000000001</v>
      </c>
      <c r="R1947" s="265">
        <f t="shared" si="3169"/>
        <v>1.3835</v>
      </c>
      <c r="S1947" s="266">
        <f t="shared" si="3170"/>
        <v>1</v>
      </c>
      <c r="T1947" s="266">
        <f t="shared" si="3171"/>
        <v>4</v>
      </c>
      <c r="V1947" s="296"/>
      <c r="AH1947" s="257">
        <f t="shared" si="3082"/>
        <v>0</v>
      </c>
      <c r="AI1947" s="266" t="str">
        <f t="shared" si="3106"/>
        <v>OK</v>
      </c>
    </row>
    <row r="1948" spans="1:35" ht="17.45" customHeight="1" thickBot="1" x14ac:dyDescent="0.3">
      <c r="A1948" s="257">
        <f t="shared" si="3104"/>
        <v>4</v>
      </c>
      <c r="B1948" s="257">
        <f t="shared" si="3105"/>
        <v>2023</v>
      </c>
      <c r="C1948" s="8">
        <f t="shared" si="3122"/>
        <v>45044</v>
      </c>
      <c r="D1948" s="252">
        <v>1.41</v>
      </c>
      <c r="E1948" s="253"/>
      <c r="F1948" s="255">
        <v>1.7909999999999999</v>
      </c>
      <c r="G1948" s="254"/>
      <c r="H1948" s="114"/>
      <c r="I1948" s="252">
        <v>1.498</v>
      </c>
      <c r="J1948" s="253"/>
      <c r="K1948" s="255">
        <v>1.5580000000000001</v>
      </c>
      <c r="L1948" s="253"/>
      <c r="M1948" s="293">
        <f t="shared" si="3165"/>
        <v>1.41</v>
      </c>
      <c r="N1948" s="293">
        <f t="shared" si="3166"/>
        <v>1.7909999999999999</v>
      </c>
      <c r="O1948" s="293">
        <f t="shared" si="3167"/>
        <v>1.498</v>
      </c>
      <c r="P1948" s="293">
        <f t="shared" si="3168"/>
        <v>1.5580000000000001</v>
      </c>
      <c r="R1948" s="265">
        <f t="shared" si="3169"/>
        <v>1.5642499999999999</v>
      </c>
      <c r="S1948" s="266">
        <f t="shared" si="3170"/>
        <v>1</v>
      </c>
      <c r="T1948" s="266">
        <f t="shared" si="3171"/>
        <v>5</v>
      </c>
      <c r="AH1948" s="257">
        <f t="shared" si="3082"/>
        <v>0</v>
      </c>
      <c r="AI1948" s="266" t="str">
        <f t="shared" si="3106"/>
        <v>OK</v>
      </c>
    </row>
    <row r="1949" spans="1:35" ht="17.45" customHeight="1" thickBot="1" x14ac:dyDescent="0.3">
      <c r="A1949" s="257">
        <f t="shared" si="3104"/>
        <v>4</v>
      </c>
      <c r="B1949" s="257">
        <f t="shared" si="3105"/>
        <v>2023</v>
      </c>
      <c r="C1949" s="435">
        <f t="shared" si="3122"/>
        <v>45045</v>
      </c>
      <c r="D1949" s="448"/>
      <c r="E1949" s="449">
        <v>1.153</v>
      </c>
      <c r="F1949" s="451"/>
      <c r="G1949" s="450">
        <v>1.1339999999999999</v>
      </c>
      <c r="H1949" s="452"/>
      <c r="I1949" s="448"/>
      <c r="J1949" s="449">
        <v>1.1240000000000001</v>
      </c>
      <c r="K1949" s="451"/>
      <c r="L1949" s="449">
        <v>1.056</v>
      </c>
      <c r="M1949" s="440">
        <f t="shared" si="3165"/>
        <v>1.153</v>
      </c>
      <c r="N1949" s="440">
        <f t="shared" si="3166"/>
        <v>1.1339999999999999</v>
      </c>
      <c r="O1949" s="440">
        <f t="shared" si="3167"/>
        <v>1.1240000000000001</v>
      </c>
      <c r="P1949" s="440">
        <f t="shared" si="3168"/>
        <v>1.056</v>
      </c>
      <c r="Q1949" s="441"/>
      <c r="R1949" s="442">
        <f t="shared" si="3169"/>
        <v>1.1167500000000001</v>
      </c>
      <c r="S1949" s="443">
        <f t="shared" si="3170"/>
        <v>1</v>
      </c>
      <c r="T1949" s="443">
        <f t="shared" si="3171"/>
        <v>6</v>
      </c>
      <c r="U1949" s="523" t="s">
        <v>66</v>
      </c>
      <c r="V1949" s="515">
        <v>2023</v>
      </c>
      <c r="W1949" s="516"/>
      <c r="X1949" s="516"/>
      <c r="Y1949" s="516"/>
      <c r="AH1949" s="257">
        <f t="shared" si="3082"/>
        <v>0</v>
      </c>
      <c r="AI1949" s="266" t="str">
        <f t="shared" si="3106"/>
        <v>OK</v>
      </c>
    </row>
    <row r="1950" spans="1:35" ht="17.45" customHeight="1" thickBot="1" x14ac:dyDescent="0.3">
      <c r="A1950" s="257">
        <f t="shared" si="3104"/>
        <v>4</v>
      </c>
      <c r="B1950" s="257">
        <f t="shared" si="3105"/>
        <v>2023</v>
      </c>
      <c r="C1950" s="459">
        <f t="shared" si="3122"/>
        <v>45046</v>
      </c>
      <c r="D1950" s="485">
        <v>0.85860000000000003</v>
      </c>
      <c r="E1950" s="486"/>
      <c r="F1950" s="495"/>
      <c r="G1950" s="487"/>
      <c r="H1950" s="496">
        <v>0.81510000000000005</v>
      </c>
      <c r="I1950" s="485">
        <v>0.53820000000000001</v>
      </c>
      <c r="J1950" s="486"/>
      <c r="K1950" s="495">
        <v>0.65629999999999999</v>
      </c>
      <c r="L1950" s="486"/>
      <c r="M1950" s="508">
        <f t="shared" si="3165"/>
        <v>0.85860000000000003</v>
      </c>
      <c r="N1950" s="508">
        <f t="shared" si="3166"/>
        <v>0.81510000000000005</v>
      </c>
      <c r="O1950" s="508">
        <f t="shared" si="3167"/>
        <v>0.53820000000000001</v>
      </c>
      <c r="P1950" s="508">
        <f t="shared" si="3168"/>
        <v>0.65629999999999999</v>
      </c>
      <c r="Q1950" s="531"/>
      <c r="R1950" s="466">
        <f t="shared" si="3169"/>
        <v>0.71704999999999997</v>
      </c>
      <c r="S1950" s="510">
        <f t="shared" si="3170"/>
        <v>0</v>
      </c>
      <c r="T1950" s="510">
        <f t="shared" si="3171"/>
        <v>0</v>
      </c>
      <c r="U1950" s="517" t="s">
        <v>35</v>
      </c>
      <c r="V1950" s="517" t="s">
        <v>1</v>
      </c>
      <c r="W1950" s="517" t="s">
        <v>2</v>
      </c>
      <c r="X1950" s="517" t="s">
        <v>9</v>
      </c>
      <c r="Y1950" s="517" t="s">
        <v>12</v>
      </c>
      <c r="AH1950" s="257">
        <f t="shared" si="3082"/>
        <v>0</v>
      </c>
      <c r="AI1950" s="266" t="str">
        <f t="shared" si="3106"/>
        <v>OK</v>
      </c>
    </row>
    <row r="1951" spans="1:35" ht="17.45" customHeight="1" x14ac:dyDescent="0.25">
      <c r="A1951" s="257">
        <f t="shared" si="3104"/>
        <v>5</v>
      </c>
      <c r="B1951" s="257">
        <f t="shared" si="3105"/>
        <v>2023</v>
      </c>
      <c r="C1951" s="115">
        <f t="shared" si="3122"/>
        <v>45047</v>
      </c>
      <c r="D1951" s="260"/>
      <c r="E1951" s="261">
        <v>0.74329999999999996</v>
      </c>
      <c r="F1951" s="263"/>
      <c r="G1951" s="262">
        <v>0.41160000000000002</v>
      </c>
      <c r="H1951" s="285"/>
      <c r="I1951" s="260"/>
      <c r="J1951" s="261">
        <v>0.38969999999999999</v>
      </c>
      <c r="K1951" s="263"/>
      <c r="L1951" s="261">
        <v>0.47489999999999999</v>
      </c>
      <c r="M1951" s="293">
        <f t="shared" ref="M1951:M1953" si="3172">IFERROR(AVERAGE(D1951:E1951),"")</f>
        <v>0.74329999999999996</v>
      </c>
      <c r="N1951" s="293">
        <f t="shared" ref="N1951:N1953" si="3173">IFERROR(AVERAGE(F1951:H1951),"")</f>
        <v>0.41160000000000002</v>
      </c>
      <c r="O1951" s="293">
        <f t="shared" ref="O1951:O1953" si="3174">IFERROR(AVERAGE(I1951:J1951),"")</f>
        <v>0.38969999999999999</v>
      </c>
      <c r="P1951" s="293">
        <f t="shared" ref="P1951:P1953" si="3175">IFERROR(AVERAGE(K1951:L1951),"")</f>
        <v>0.47489999999999999</v>
      </c>
      <c r="R1951" s="265">
        <f t="shared" ref="R1951:R1953" si="3176">AVERAGE(M1951:P1951)</f>
        <v>0.50487499999999996</v>
      </c>
      <c r="S1951" s="266">
        <f t="shared" ref="S1951:S1953" si="3177">IF(R1951&gt;=1,1,0)</f>
        <v>0</v>
      </c>
      <c r="T1951" s="266">
        <f t="shared" ref="T1951:T1953" si="3178">IF(S1951=0,0,S1951+T1950)</f>
        <v>0</v>
      </c>
      <c r="U1951" s="518" t="s">
        <v>58</v>
      </c>
      <c r="V1951" s="519">
        <f>AVERAGE(D1921:E1950)</f>
        <v>1.3473533333333332</v>
      </c>
      <c r="W1951" s="519">
        <f>AVERAGE(F1921:H1950)</f>
        <v>1.1192264705882355</v>
      </c>
      <c r="X1951" s="519">
        <f>AVERAGE(I1921:J1950)</f>
        <v>0.91353666666666655</v>
      </c>
      <c r="Y1951" s="519">
        <f>AVERAGE(K1921:L1950)</f>
        <v>0.93506999999999996</v>
      </c>
      <c r="AH1951" s="257">
        <f t="shared" si="3082"/>
        <v>0</v>
      </c>
      <c r="AI1951" s="266" t="str">
        <f t="shared" si="3106"/>
        <v>OK</v>
      </c>
    </row>
    <row r="1952" spans="1:35" ht="17.45" customHeight="1" x14ac:dyDescent="0.25">
      <c r="A1952" s="257">
        <f t="shared" si="3104"/>
        <v>5</v>
      </c>
      <c r="B1952" s="257">
        <f t="shared" si="3105"/>
        <v>2023</v>
      </c>
      <c r="C1952" s="48">
        <f t="shared" si="3122"/>
        <v>45048</v>
      </c>
      <c r="D1952" s="275">
        <v>0.92720000000000002</v>
      </c>
      <c r="E1952" s="276"/>
      <c r="F1952" s="278">
        <v>1.202</v>
      </c>
      <c r="G1952" s="277"/>
      <c r="H1952" s="286">
        <v>0.96419999999999995</v>
      </c>
      <c r="I1952" s="275">
        <v>0.5927</v>
      </c>
      <c r="J1952" s="276"/>
      <c r="K1952" s="278">
        <v>0.63690000000000002</v>
      </c>
      <c r="L1952" s="276"/>
      <c r="M1952" s="293">
        <f t="shared" si="3172"/>
        <v>0.92720000000000002</v>
      </c>
      <c r="N1952" s="293">
        <f t="shared" si="3173"/>
        <v>1.0831</v>
      </c>
      <c r="O1952" s="293">
        <f t="shared" si="3174"/>
        <v>0.5927</v>
      </c>
      <c r="P1952" s="293">
        <f t="shared" si="3175"/>
        <v>0.63690000000000002</v>
      </c>
      <c r="R1952" s="265">
        <f t="shared" si="3176"/>
        <v>0.80997499999999989</v>
      </c>
      <c r="S1952" s="266">
        <f t="shared" si="3177"/>
        <v>0</v>
      </c>
      <c r="T1952" s="266">
        <f t="shared" si="3178"/>
        <v>0</v>
      </c>
      <c r="U1952" s="518" t="s">
        <v>59</v>
      </c>
      <c r="V1952" s="519">
        <f>MAX(D1921:E1950)</f>
        <v>2.742</v>
      </c>
      <c r="W1952" s="519">
        <f>MAX(F1921:H1950)</f>
        <v>2.2799999999999998</v>
      </c>
      <c r="X1952" s="519">
        <f>MAX(I1921:J1950)</f>
        <v>1.498</v>
      </c>
      <c r="Y1952" s="519">
        <f>MAX(K1921:L1950)</f>
        <v>1.871</v>
      </c>
      <c r="AH1952" s="257">
        <f t="shared" si="3082"/>
        <v>0</v>
      </c>
      <c r="AI1952" s="266" t="str">
        <f t="shared" si="3106"/>
        <v>OK</v>
      </c>
    </row>
    <row r="1953" spans="1:35" ht="17.45" customHeight="1" thickBot="1" x14ac:dyDescent="0.3">
      <c r="A1953" s="257">
        <f t="shared" si="3104"/>
        <v>5</v>
      </c>
      <c r="B1953" s="257">
        <f t="shared" si="3105"/>
        <v>2023</v>
      </c>
      <c r="C1953" s="8">
        <f t="shared" si="3122"/>
        <v>45049</v>
      </c>
      <c r="D1953" s="260"/>
      <c r="E1953" s="261">
        <v>2.2650000000000001</v>
      </c>
      <c r="F1953" s="263"/>
      <c r="G1953" s="262">
        <v>0.72699999999999998</v>
      </c>
      <c r="H1953" s="285"/>
      <c r="I1953" s="260"/>
      <c r="J1953" s="261">
        <v>0.71440000000000003</v>
      </c>
      <c r="K1953" s="263"/>
      <c r="L1953" s="261">
        <v>1.0720000000000001</v>
      </c>
      <c r="M1953" s="293">
        <f t="shared" si="3172"/>
        <v>2.2650000000000001</v>
      </c>
      <c r="N1953" s="293">
        <f t="shared" si="3173"/>
        <v>0.72699999999999998</v>
      </c>
      <c r="O1953" s="293">
        <f t="shared" si="3174"/>
        <v>0.71440000000000003</v>
      </c>
      <c r="P1953" s="293">
        <f t="shared" si="3175"/>
        <v>1.0720000000000001</v>
      </c>
      <c r="R1953" s="265">
        <f t="shared" si="3176"/>
        <v>1.1945999999999999</v>
      </c>
      <c r="S1953" s="266">
        <f t="shared" si="3177"/>
        <v>1</v>
      </c>
      <c r="T1953" s="266">
        <f t="shared" si="3178"/>
        <v>1</v>
      </c>
      <c r="U1953" s="520" t="s">
        <v>126</v>
      </c>
      <c r="V1953" s="521">
        <f>COUNTIF(D1921:E1950,"&gt;=2.5")</f>
        <v>1</v>
      </c>
      <c r="W1953" s="521">
        <f>COUNTIF(F1921:H1950,"&gt;=2.5")</f>
        <v>0</v>
      </c>
      <c r="X1953" s="521">
        <f>COUNTIF(I1921:J1950,"&gt;=2.5")</f>
        <v>0</v>
      </c>
      <c r="Y1953" s="521">
        <f>COUNTIF(K1921:L1950,"&gt;=2.5")</f>
        <v>0</v>
      </c>
      <c r="AH1953" s="257">
        <f t="shared" si="3082"/>
        <v>0</v>
      </c>
      <c r="AI1953" s="266" t="str">
        <f t="shared" si="3106"/>
        <v>OK</v>
      </c>
    </row>
    <row r="1954" spans="1:35" ht="17.45" customHeight="1" thickBot="1" x14ac:dyDescent="0.3">
      <c r="A1954" s="257">
        <f t="shared" si="3104"/>
        <v>5</v>
      </c>
      <c r="B1954" s="257">
        <f t="shared" si="3105"/>
        <v>2023</v>
      </c>
      <c r="C1954" s="8">
        <f t="shared" si="3122"/>
        <v>45050</v>
      </c>
      <c r="D1954" s="260">
        <v>0.96789999999999998</v>
      </c>
      <c r="E1954" s="261"/>
      <c r="F1954" s="263">
        <v>0.61339999999999995</v>
      </c>
      <c r="G1954" s="262"/>
      <c r="H1954" s="285"/>
      <c r="I1954" s="260">
        <v>0.47460000000000002</v>
      </c>
      <c r="J1954" s="261"/>
      <c r="K1954" s="263">
        <v>0.70030000000000003</v>
      </c>
      <c r="L1954" s="261"/>
      <c r="M1954" s="293">
        <f t="shared" ref="M1954:M1959" si="3179">IFERROR(AVERAGE(D1954:E1954),"")</f>
        <v>0.96789999999999998</v>
      </c>
      <c r="N1954" s="293">
        <f t="shared" ref="N1954:N1959" si="3180">IFERROR(AVERAGE(F1954:H1954),"")</f>
        <v>0.61339999999999995</v>
      </c>
      <c r="O1954" s="293">
        <f t="shared" ref="O1954:O1959" si="3181">IFERROR(AVERAGE(I1954:J1954),"")</f>
        <v>0.47460000000000002</v>
      </c>
      <c r="P1954" s="293">
        <f t="shared" ref="P1954:P1959" si="3182">IFERROR(AVERAGE(K1954:L1954),"")</f>
        <v>0.70030000000000003</v>
      </c>
      <c r="R1954" s="265">
        <f t="shared" ref="R1954:R1959" si="3183">AVERAGE(M1954:P1954)</f>
        <v>0.68904999999999994</v>
      </c>
      <c r="S1954" s="266">
        <f t="shared" ref="S1954:S1959" si="3184">IF(R1954&gt;=1,1,0)</f>
        <v>0</v>
      </c>
      <c r="T1954" s="266">
        <f t="shared" ref="T1954:T1959" si="3185">IF(S1954=0,0,S1954+T1953)</f>
        <v>0</v>
      </c>
      <c r="X1954" s="664">
        <f>SUM(V1953:Y1953)</f>
        <v>1</v>
      </c>
      <c r="Y1954" s="522">
        <f>AVERAGE(V1951:Y1951)</f>
        <v>1.0787966176470587</v>
      </c>
      <c r="AH1954" s="257">
        <f t="shared" si="3082"/>
        <v>0</v>
      </c>
      <c r="AI1954" s="266" t="str">
        <f t="shared" si="3106"/>
        <v>OK</v>
      </c>
    </row>
    <row r="1955" spans="1:35" ht="17.45" customHeight="1" x14ac:dyDescent="0.25">
      <c r="A1955" s="257">
        <f t="shared" si="3104"/>
        <v>5</v>
      </c>
      <c r="B1955" s="257">
        <f t="shared" si="3105"/>
        <v>2023</v>
      </c>
      <c r="C1955" s="8">
        <f t="shared" si="3122"/>
        <v>45051</v>
      </c>
      <c r="D1955" s="260"/>
      <c r="E1955" s="261">
        <v>1.1220000000000001</v>
      </c>
      <c r="F1955" s="263"/>
      <c r="G1955" s="262">
        <v>0.63229999999999997</v>
      </c>
      <c r="H1955" s="285"/>
      <c r="I1955" s="260"/>
      <c r="J1955" s="261">
        <v>0.6351</v>
      </c>
      <c r="K1955" s="263"/>
      <c r="L1955" s="261">
        <v>0.6925</v>
      </c>
      <c r="M1955" s="293">
        <f t="shared" si="3179"/>
        <v>1.1220000000000001</v>
      </c>
      <c r="N1955" s="293">
        <f t="shared" si="3180"/>
        <v>0.63229999999999997</v>
      </c>
      <c r="O1955" s="293">
        <f t="shared" si="3181"/>
        <v>0.6351</v>
      </c>
      <c r="P1955" s="293">
        <f t="shared" si="3182"/>
        <v>0.6925</v>
      </c>
      <c r="R1955" s="265">
        <f t="shared" si="3183"/>
        <v>0.77047500000000002</v>
      </c>
      <c r="S1955" s="266">
        <f t="shared" si="3184"/>
        <v>0</v>
      </c>
      <c r="T1955" s="266">
        <f t="shared" si="3185"/>
        <v>0</v>
      </c>
      <c r="V1955" s="605">
        <f>V1951-V1920</f>
        <v>0.32088559139784945</v>
      </c>
      <c r="W1955" s="605">
        <f t="shared" ref="W1955:Y1955" si="3186">W1951-W1920</f>
        <v>0.23827924836601344</v>
      </c>
      <c r="X1955" s="605">
        <f t="shared" si="3186"/>
        <v>0.18780763440860193</v>
      </c>
      <c r="Y1955" s="605">
        <f t="shared" si="3186"/>
        <v>0.13011516129032252</v>
      </c>
      <c r="AH1955" s="257">
        <f t="shared" si="3082"/>
        <v>0</v>
      </c>
      <c r="AI1955" s="266" t="str">
        <f t="shared" si="3106"/>
        <v>OK</v>
      </c>
    </row>
    <row r="1956" spans="1:35" ht="17.45" customHeight="1" x14ac:dyDescent="0.25">
      <c r="A1956" s="257">
        <f t="shared" si="3104"/>
        <v>5</v>
      </c>
      <c r="B1956" s="257">
        <f t="shared" si="3105"/>
        <v>2023</v>
      </c>
      <c r="C1956" s="435">
        <f t="shared" si="3122"/>
        <v>45052</v>
      </c>
      <c r="D1956" s="434">
        <v>0.73980000000000001</v>
      </c>
      <c r="E1956" s="436"/>
      <c r="F1956" s="437"/>
      <c r="G1956" s="438"/>
      <c r="H1956" s="439">
        <v>0.745</v>
      </c>
      <c r="I1956" s="434">
        <v>0.56359999999999999</v>
      </c>
      <c r="J1956" s="436"/>
      <c r="K1956" s="437">
        <v>0.56279999999999997</v>
      </c>
      <c r="L1956" s="436"/>
      <c r="M1956" s="440">
        <f t="shared" si="3179"/>
        <v>0.73980000000000001</v>
      </c>
      <c r="N1956" s="440">
        <f t="shared" si="3180"/>
        <v>0.745</v>
      </c>
      <c r="O1956" s="440">
        <f t="shared" si="3181"/>
        <v>0.56359999999999999</v>
      </c>
      <c r="P1956" s="440">
        <f t="shared" si="3182"/>
        <v>0.56279999999999997</v>
      </c>
      <c r="Q1956" s="441"/>
      <c r="R1956" s="442">
        <f t="shared" si="3183"/>
        <v>0.65280000000000005</v>
      </c>
      <c r="S1956" s="443">
        <f t="shared" si="3184"/>
        <v>0</v>
      </c>
      <c r="T1956" s="443">
        <f t="shared" si="3185"/>
        <v>0</v>
      </c>
      <c r="Y1956" s="264">
        <f>Y1954-Y1923</f>
        <v>0.2192719088656967</v>
      </c>
      <c r="AH1956" s="257">
        <f t="shared" si="3082"/>
        <v>0</v>
      </c>
      <c r="AI1956" s="266" t="str">
        <f t="shared" si="3106"/>
        <v>OK</v>
      </c>
    </row>
    <row r="1957" spans="1:35" ht="17.45" customHeight="1" x14ac:dyDescent="0.25">
      <c r="A1957" s="257">
        <f t="shared" si="3104"/>
        <v>5</v>
      </c>
      <c r="B1957" s="257">
        <f t="shared" si="3105"/>
        <v>2023</v>
      </c>
      <c r="C1957" s="435">
        <f t="shared" si="3122"/>
        <v>45053</v>
      </c>
      <c r="D1957" s="434"/>
      <c r="E1957" s="436">
        <v>0.65559999999999996</v>
      </c>
      <c r="F1957" s="437"/>
      <c r="G1957" s="438">
        <v>0.57520000000000004</v>
      </c>
      <c r="H1957" s="439"/>
      <c r="I1957" s="434"/>
      <c r="J1957" s="436">
        <v>0.51019999999999999</v>
      </c>
      <c r="K1957" s="437"/>
      <c r="L1957" s="436">
        <v>0.54700000000000004</v>
      </c>
      <c r="M1957" s="440">
        <f t="shared" si="3179"/>
        <v>0.65559999999999996</v>
      </c>
      <c r="N1957" s="440">
        <f t="shared" si="3180"/>
        <v>0.57520000000000004</v>
      </c>
      <c r="O1957" s="440">
        <f t="shared" si="3181"/>
        <v>0.51019999999999999</v>
      </c>
      <c r="P1957" s="440">
        <f t="shared" si="3182"/>
        <v>0.54700000000000004</v>
      </c>
      <c r="Q1957" s="441"/>
      <c r="R1957" s="442">
        <f t="shared" si="3183"/>
        <v>0.57199999999999995</v>
      </c>
      <c r="S1957" s="443">
        <f t="shared" si="3184"/>
        <v>0</v>
      </c>
      <c r="T1957" s="443">
        <f t="shared" si="3185"/>
        <v>0</v>
      </c>
      <c r="AH1957" s="257">
        <f t="shared" si="3082"/>
        <v>0</v>
      </c>
      <c r="AI1957" s="266" t="str">
        <f t="shared" si="3106"/>
        <v>OK</v>
      </c>
    </row>
    <row r="1958" spans="1:35" ht="17.45" customHeight="1" x14ac:dyDescent="0.25">
      <c r="A1958" s="257">
        <f t="shared" si="3104"/>
        <v>5</v>
      </c>
      <c r="B1958" s="257">
        <f t="shared" si="3105"/>
        <v>2023</v>
      </c>
      <c r="C1958" s="48">
        <f t="shared" si="3122"/>
        <v>45054</v>
      </c>
      <c r="D1958" s="275">
        <v>0.79420000000000002</v>
      </c>
      <c r="E1958" s="276"/>
      <c r="F1958" s="278">
        <v>1.1180000000000001</v>
      </c>
      <c r="G1958" s="277"/>
      <c r="H1958" s="286">
        <v>1.006</v>
      </c>
      <c r="I1958" s="275">
        <v>0.81510000000000005</v>
      </c>
      <c r="J1958" s="276"/>
      <c r="K1958" s="278">
        <v>0.74680000000000002</v>
      </c>
      <c r="L1958" s="276"/>
      <c r="M1958" s="293">
        <f t="shared" si="3179"/>
        <v>0.79420000000000002</v>
      </c>
      <c r="N1958" s="293">
        <f t="shared" si="3180"/>
        <v>1.0620000000000001</v>
      </c>
      <c r="O1958" s="293">
        <f t="shared" si="3181"/>
        <v>0.81510000000000005</v>
      </c>
      <c r="P1958" s="293">
        <f t="shared" si="3182"/>
        <v>0.74680000000000002</v>
      </c>
      <c r="R1958" s="265">
        <f t="shared" si="3183"/>
        <v>0.85452499999999998</v>
      </c>
      <c r="S1958" s="266">
        <f t="shared" si="3184"/>
        <v>0</v>
      </c>
      <c r="T1958" s="266">
        <f t="shared" si="3185"/>
        <v>0</v>
      </c>
      <c r="AH1958" s="257">
        <f t="shared" si="3082"/>
        <v>0</v>
      </c>
      <c r="AI1958" s="266" t="str">
        <f t="shared" si="3106"/>
        <v>OK</v>
      </c>
    </row>
    <row r="1959" spans="1:35" ht="17.45" customHeight="1" x14ac:dyDescent="0.25">
      <c r="A1959" s="257">
        <f t="shared" si="3104"/>
        <v>5</v>
      </c>
      <c r="B1959" s="257">
        <f t="shared" si="3105"/>
        <v>2023</v>
      </c>
      <c r="C1959" s="8">
        <f t="shared" si="3122"/>
        <v>45055</v>
      </c>
      <c r="D1959" s="260"/>
      <c r="E1959" s="261">
        <v>0.90210000000000001</v>
      </c>
      <c r="F1959" s="263"/>
      <c r="G1959" s="262">
        <v>0.94210000000000005</v>
      </c>
      <c r="H1959" s="285"/>
      <c r="I1959" s="260"/>
      <c r="J1959" s="261">
        <v>0.79459999999999997</v>
      </c>
      <c r="K1959" s="263"/>
      <c r="L1959" s="261">
        <v>0.69830000000000003</v>
      </c>
      <c r="M1959" s="293">
        <f t="shared" si="3179"/>
        <v>0.90210000000000001</v>
      </c>
      <c r="N1959" s="293">
        <f t="shared" si="3180"/>
        <v>0.94210000000000005</v>
      </c>
      <c r="O1959" s="293">
        <f t="shared" si="3181"/>
        <v>0.79459999999999997</v>
      </c>
      <c r="P1959" s="293">
        <f t="shared" si="3182"/>
        <v>0.69830000000000003</v>
      </c>
      <c r="R1959" s="265">
        <f t="shared" si="3183"/>
        <v>0.83427499999999999</v>
      </c>
      <c r="S1959" s="266">
        <f t="shared" si="3184"/>
        <v>0</v>
      </c>
      <c r="T1959" s="266">
        <f t="shared" si="3185"/>
        <v>0</v>
      </c>
      <c r="AH1959" s="257">
        <f t="shared" si="3082"/>
        <v>0</v>
      </c>
      <c r="AI1959" s="266" t="str">
        <f t="shared" si="3106"/>
        <v>OK</v>
      </c>
    </row>
    <row r="1960" spans="1:35" ht="17.45" customHeight="1" x14ac:dyDescent="0.25">
      <c r="A1960" s="257">
        <f t="shared" si="3104"/>
        <v>5</v>
      </c>
      <c r="B1960" s="257">
        <f t="shared" si="3105"/>
        <v>2023</v>
      </c>
      <c r="C1960" s="8">
        <f t="shared" si="3122"/>
        <v>45056</v>
      </c>
      <c r="D1960" s="260">
        <v>1.657</v>
      </c>
      <c r="E1960" s="261"/>
      <c r="F1960" s="263">
        <v>0.46579999999999999</v>
      </c>
      <c r="G1960" s="262"/>
      <c r="H1960" s="285"/>
      <c r="I1960" s="260">
        <v>0.64219999999999999</v>
      </c>
      <c r="J1960" s="261"/>
      <c r="K1960" s="263">
        <v>0.93879999999999997</v>
      </c>
      <c r="L1960" s="261"/>
      <c r="M1960" s="293">
        <f t="shared" ref="M1960:M1966" si="3187">IFERROR(AVERAGE(D1960:E1960),"")</f>
        <v>1.657</v>
      </c>
      <c r="N1960" s="293">
        <f t="shared" ref="N1960:N1966" si="3188">IFERROR(AVERAGE(F1960:H1960),"")</f>
        <v>0.46579999999999999</v>
      </c>
      <c r="O1960" s="293">
        <f t="shared" ref="O1960:O1966" si="3189">IFERROR(AVERAGE(I1960:J1960),"")</f>
        <v>0.64219999999999999</v>
      </c>
      <c r="P1960" s="293">
        <f t="shared" ref="P1960:P1966" si="3190">IFERROR(AVERAGE(K1960:L1960),"")</f>
        <v>0.93879999999999997</v>
      </c>
      <c r="R1960" s="265">
        <f t="shared" ref="R1960:R1966" si="3191">AVERAGE(M1960:P1960)</f>
        <v>0.92594999999999994</v>
      </c>
      <c r="S1960" s="266">
        <f t="shared" ref="S1960:S1966" si="3192">IF(R1960&gt;=1,1,0)</f>
        <v>0</v>
      </c>
      <c r="T1960" s="266">
        <f t="shared" ref="T1960:T1966" si="3193">IF(S1960=0,0,S1960+T1959)</f>
        <v>0</v>
      </c>
      <c r="AH1960" s="257">
        <f t="shared" ref="AH1960:AH2023" si="3194">IF(AND(M1960&gt;=2,N1960&gt;=2,O1960&gt;=2,P1960&gt;=2),1,0)</f>
        <v>0</v>
      </c>
      <c r="AI1960" s="266" t="str">
        <f t="shared" si="3106"/>
        <v>OK</v>
      </c>
    </row>
    <row r="1961" spans="1:35" ht="17.45" customHeight="1" x14ac:dyDescent="0.25">
      <c r="A1961" s="257">
        <f t="shared" si="3104"/>
        <v>5</v>
      </c>
      <c r="B1961" s="257">
        <f t="shared" si="3105"/>
        <v>2023</v>
      </c>
      <c r="C1961" s="8">
        <f t="shared" si="3122"/>
        <v>45057</v>
      </c>
      <c r="D1961" s="260"/>
      <c r="E1961" s="261">
        <v>0.98080000000000001</v>
      </c>
      <c r="F1961" s="263"/>
      <c r="G1961" s="262">
        <v>0.91020000000000001</v>
      </c>
      <c r="H1961" s="285"/>
      <c r="I1961" s="260"/>
      <c r="J1961" s="261">
        <v>0.93269999999999997</v>
      </c>
      <c r="K1961" s="263"/>
      <c r="L1961" s="261">
        <v>0.75339999999999996</v>
      </c>
      <c r="M1961" s="293">
        <f t="shared" si="3187"/>
        <v>0.98080000000000001</v>
      </c>
      <c r="N1961" s="293">
        <f t="shared" si="3188"/>
        <v>0.91020000000000001</v>
      </c>
      <c r="O1961" s="293">
        <f t="shared" si="3189"/>
        <v>0.93269999999999997</v>
      </c>
      <c r="P1961" s="293">
        <f t="shared" si="3190"/>
        <v>0.75339999999999996</v>
      </c>
      <c r="R1961" s="265">
        <f t="shared" si="3191"/>
        <v>0.89427500000000004</v>
      </c>
      <c r="S1961" s="266">
        <f t="shared" si="3192"/>
        <v>0</v>
      </c>
      <c r="T1961" s="266">
        <f t="shared" si="3193"/>
        <v>0</v>
      </c>
      <c r="AH1961" s="257">
        <f t="shared" si="3194"/>
        <v>0</v>
      </c>
      <c r="AI1961" s="266" t="str">
        <f t="shared" si="3106"/>
        <v>OK</v>
      </c>
    </row>
    <row r="1962" spans="1:35" ht="17.45" customHeight="1" x14ac:dyDescent="0.25">
      <c r="A1962" s="257">
        <f t="shared" si="3104"/>
        <v>5</v>
      </c>
      <c r="B1962" s="257">
        <f t="shared" si="3105"/>
        <v>2023</v>
      </c>
      <c r="C1962" s="8">
        <f t="shared" si="3122"/>
        <v>45058</v>
      </c>
      <c r="D1962" s="260">
        <v>1.1060000000000001</v>
      </c>
      <c r="E1962" s="261"/>
      <c r="F1962" s="263"/>
      <c r="G1962" s="262"/>
      <c r="H1962" s="285">
        <v>0.90759999999999996</v>
      </c>
      <c r="I1962" s="260">
        <v>1.008</v>
      </c>
      <c r="J1962" s="261"/>
      <c r="K1962" s="263">
        <v>0.93089999999999995</v>
      </c>
      <c r="L1962" s="261"/>
      <c r="M1962" s="293">
        <f t="shared" si="3187"/>
        <v>1.1060000000000001</v>
      </c>
      <c r="N1962" s="293">
        <f t="shared" si="3188"/>
        <v>0.90759999999999996</v>
      </c>
      <c r="O1962" s="293">
        <f t="shared" si="3189"/>
        <v>1.008</v>
      </c>
      <c r="P1962" s="293">
        <f t="shared" si="3190"/>
        <v>0.93089999999999995</v>
      </c>
      <c r="R1962" s="265">
        <f t="shared" si="3191"/>
        <v>0.98812500000000003</v>
      </c>
      <c r="S1962" s="266">
        <f t="shared" si="3192"/>
        <v>0</v>
      </c>
      <c r="T1962" s="266">
        <f t="shared" si="3193"/>
        <v>0</v>
      </c>
      <c r="AH1962" s="257">
        <f t="shared" si="3194"/>
        <v>0</v>
      </c>
      <c r="AI1962" s="266" t="str">
        <f t="shared" si="3106"/>
        <v>OK</v>
      </c>
    </row>
    <row r="1963" spans="1:35" ht="17.45" customHeight="1" x14ac:dyDescent="0.25">
      <c r="A1963" s="257">
        <f t="shared" si="3104"/>
        <v>5</v>
      </c>
      <c r="B1963" s="257">
        <f t="shared" si="3105"/>
        <v>2023</v>
      </c>
      <c r="C1963" s="435">
        <f t="shared" si="3122"/>
        <v>45059</v>
      </c>
      <c r="D1963" s="434"/>
      <c r="E1963" s="436">
        <v>1.1040000000000001</v>
      </c>
      <c r="F1963" s="437"/>
      <c r="G1963" s="438">
        <v>0.89849999999999997</v>
      </c>
      <c r="H1963" s="439"/>
      <c r="I1963" s="434"/>
      <c r="J1963" s="436">
        <v>0.85060000000000002</v>
      </c>
      <c r="K1963" s="437"/>
      <c r="L1963" s="436">
        <v>0.95350000000000001</v>
      </c>
      <c r="M1963" s="440">
        <f t="shared" si="3187"/>
        <v>1.1040000000000001</v>
      </c>
      <c r="N1963" s="440">
        <f t="shared" si="3188"/>
        <v>0.89849999999999997</v>
      </c>
      <c r="O1963" s="440">
        <f t="shared" si="3189"/>
        <v>0.85060000000000002</v>
      </c>
      <c r="P1963" s="440">
        <f t="shared" si="3190"/>
        <v>0.95350000000000001</v>
      </c>
      <c r="Q1963" s="441"/>
      <c r="R1963" s="442">
        <f t="shared" si="3191"/>
        <v>0.95165</v>
      </c>
      <c r="S1963" s="443">
        <f t="shared" si="3192"/>
        <v>0</v>
      </c>
      <c r="T1963" s="443">
        <f t="shared" si="3193"/>
        <v>0</v>
      </c>
      <c r="AH1963" s="257">
        <f t="shared" si="3194"/>
        <v>0</v>
      </c>
      <c r="AI1963" s="266" t="str">
        <f t="shared" si="3106"/>
        <v>OK</v>
      </c>
    </row>
    <row r="1964" spans="1:35" ht="17.45" customHeight="1" x14ac:dyDescent="0.25">
      <c r="A1964" s="257">
        <f t="shared" si="3104"/>
        <v>5</v>
      </c>
      <c r="B1964" s="257">
        <f t="shared" si="3105"/>
        <v>2023</v>
      </c>
      <c r="C1964" s="48">
        <f t="shared" si="3122"/>
        <v>45060</v>
      </c>
      <c r="D1964" s="434">
        <v>0.82079999999999997</v>
      </c>
      <c r="E1964" s="436"/>
      <c r="F1964" s="437">
        <v>0.68799999999999994</v>
      </c>
      <c r="G1964" s="438"/>
      <c r="H1964" s="439">
        <v>0.66320000000000001</v>
      </c>
      <c r="I1964" s="434">
        <v>0.57950000000000002</v>
      </c>
      <c r="J1964" s="436"/>
      <c r="K1964" s="437">
        <v>0.64649999999999996</v>
      </c>
      <c r="L1964" s="436"/>
      <c r="M1964" s="440">
        <f t="shared" si="3187"/>
        <v>0.82079999999999997</v>
      </c>
      <c r="N1964" s="440">
        <f t="shared" si="3188"/>
        <v>0.67559999999999998</v>
      </c>
      <c r="O1964" s="440">
        <f t="shared" si="3189"/>
        <v>0.57950000000000002</v>
      </c>
      <c r="P1964" s="440">
        <f t="shared" si="3190"/>
        <v>0.64649999999999996</v>
      </c>
      <c r="Q1964" s="441"/>
      <c r="R1964" s="442">
        <f t="shared" si="3191"/>
        <v>0.68059999999999998</v>
      </c>
      <c r="S1964" s="443">
        <f t="shared" si="3192"/>
        <v>0</v>
      </c>
      <c r="T1964" s="443">
        <f t="shared" si="3193"/>
        <v>0</v>
      </c>
      <c r="AH1964" s="257">
        <f t="shared" si="3194"/>
        <v>0</v>
      </c>
      <c r="AI1964" s="266" t="str">
        <f t="shared" si="3106"/>
        <v>OK</v>
      </c>
    </row>
    <row r="1965" spans="1:35" ht="17.45" customHeight="1" x14ac:dyDescent="0.25">
      <c r="A1965" s="257">
        <f t="shared" si="3104"/>
        <v>5</v>
      </c>
      <c r="B1965" s="257">
        <f t="shared" si="3105"/>
        <v>2023</v>
      </c>
      <c r="C1965" s="8">
        <f t="shared" si="3122"/>
        <v>45061</v>
      </c>
      <c r="D1965" s="260"/>
      <c r="E1965" s="261">
        <v>1.41</v>
      </c>
      <c r="F1965" s="263"/>
      <c r="G1965" s="262">
        <v>1.3029999999999999</v>
      </c>
      <c r="H1965" s="285"/>
      <c r="I1965" s="260"/>
      <c r="J1965" s="261">
        <v>1.121</v>
      </c>
      <c r="K1965" s="263"/>
      <c r="L1965" s="261">
        <v>0.84309999999999996</v>
      </c>
      <c r="M1965" s="293">
        <f t="shared" si="3187"/>
        <v>1.41</v>
      </c>
      <c r="N1965" s="293">
        <f t="shared" si="3188"/>
        <v>1.3029999999999999</v>
      </c>
      <c r="O1965" s="293">
        <f t="shared" si="3189"/>
        <v>1.121</v>
      </c>
      <c r="P1965" s="293">
        <f t="shared" si="3190"/>
        <v>0.84309999999999996</v>
      </c>
      <c r="R1965" s="265">
        <f t="shared" si="3191"/>
        <v>1.1692750000000001</v>
      </c>
      <c r="S1965" s="266">
        <f t="shared" si="3192"/>
        <v>1</v>
      </c>
      <c r="T1965" s="266">
        <f t="shared" si="3193"/>
        <v>1</v>
      </c>
      <c r="AH1965" s="257">
        <f t="shared" si="3194"/>
        <v>0</v>
      </c>
      <c r="AI1965" s="266" t="str">
        <f t="shared" si="3106"/>
        <v>OK</v>
      </c>
    </row>
    <row r="1966" spans="1:35" ht="17.45" customHeight="1" x14ac:dyDescent="0.25">
      <c r="A1966" s="257">
        <f t="shared" si="3104"/>
        <v>5</v>
      </c>
      <c r="B1966" s="257">
        <f t="shared" si="3105"/>
        <v>2023</v>
      </c>
      <c r="C1966" s="8">
        <f t="shared" si="3122"/>
        <v>45062</v>
      </c>
      <c r="D1966" s="260">
        <v>1.038</v>
      </c>
      <c r="E1966" s="261"/>
      <c r="F1966" s="263">
        <v>1.1060000000000001</v>
      </c>
      <c r="G1966" s="262"/>
      <c r="H1966" s="285"/>
      <c r="I1966" s="260">
        <v>1.0900000000000001</v>
      </c>
      <c r="J1966" s="261"/>
      <c r="K1966" s="263">
        <v>1.032</v>
      </c>
      <c r="L1966" s="261"/>
      <c r="M1966" s="293">
        <f t="shared" si="3187"/>
        <v>1.038</v>
      </c>
      <c r="N1966" s="293">
        <f t="shared" si="3188"/>
        <v>1.1060000000000001</v>
      </c>
      <c r="O1966" s="293">
        <f t="shared" si="3189"/>
        <v>1.0900000000000001</v>
      </c>
      <c r="P1966" s="293">
        <f t="shared" si="3190"/>
        <v>1.032</v>
      </c>
      <c r="R1966" s="265">
        <f t="shared" si="3191"/>
        <v>1.0665</v>
      </c>
      <c r="S1966" s="266">
        <f t="shared" si="3192"/>
        <v>1</v>
      </c>
      <c r="T1966" s="266">
        <f t="shared" si="3193"/>
        <v>2</v>
      </c>
      <c r="AH1966" s="257">
        <f t="shared" si="3194"/>
        <v>0</v>
      </c>
      <c r="AI1966" s="266" t="str">
        <f t="shared" si="3106"/>
        <v>OK</v>
      </c>
    </row>
    <row r="1967" spans="1:35" ht="17.45" customHeight="1" x14ac:dyDescent="0.25">
      <c r="A1967" s="257">
        <f t="shared" si="3104"/>
        <v>5</v>
      </c>
      <c r="B1967" s="257">
        <f t="shared" si="3105"/>
        <v>2023</v>
      </c>
      <c r="C1967" s="8">
        <f t="shared" si="3122"/>
        <v>45063</v>
      </c>
      <c r="D1967" s="260"/>
      <c r="E1967" s="261">
        <v>1.196</v>
      </c>
      <c r="F1967" s="263"/>
      <c r="G1967" s="262">
        <v>1.137</v>
      </c>
      <c r="H1967" s="285"/>
      <c r="I1967" s="260"/>
      <c r="J1967" s="261">
        <v>1.2609999999999999</v>
      </c>
      <c r="K1967" s="263"/>
      <c r="L1967" s="261">
        <v>1.25</v>
      </c>
      <c r="M1967" s="293">
        <f t="shared" ref="M1967:M1970" si="3195">IFERROR(AVERAGE(D1967:E1967),"")</f>
        <v>1.196</v>
      </c>
      <c r="N1967" s="293">
        <f t="shared" ref="N1967:N1970" si="3196">IFERROR(AVERAGE(F1967:H1967),"")</f>
        <v>1.137</v>
      </c>
      <c r="O1967" s="293">
        <f t="shared" ref="O1967:O1970" si="3197">IFERROR(AVERAGE(I1967:J1967),"")</f>
        <v>1.2609999999999999</v>
      </c>
      <c r="P1967" s="293">
        <f t="shared" ref="P1967:P1970" si="3198">IFERROR(AVERAGE(K1967:L1967),"")</f>
        <v>1.25</v>
      </c>
      <c r="R1967" s="265">
        <f t="shared" ref="R1967:R1970" si="3199">AVERAGE(M1967:P1967)</f>
        <v>1.2110000000000001</v>
      </c>
      <c r="S1967" s="266">
        <f t="shared" ref="S1967:S1970" si="3200">IF(R1967&gt;=1,1,0)</f>
        <v>1</v>
      </c>
      <c r="T1967" s="266">
        <f t="shared" ref="T1967:T1970" si="3201">IF(S1967=0,0,S1967+T1966)</f>
        <v>3</v>
      </c>
      <c r="AH1967" s="257">
        <f t="shared" si="3194"/>
        <v>0</v>
      </c>
      <c r="AI1967" s="266" t="str">
        <f t="shared" si="3106"/>
        <v>OK</v>
      </c>
    </row>
    <row r="1968" spans="1:35" ht="17.45" customHeight="1" x14ac:dyDescent="0.25">
      <c r="A1968" s="257">
        <f t="shared" si="3104"/>
        <v>5</v>
      </c>
      <c r="B1968" s="257">
        <f t="shared" si="3105"/>
        <v>2023</v>
      </c>
      <c r="C1968" s="8">
        <f t="shared" si="3122"/>
        <v>45064</v>
      </c>
      <c r="D1968" s="260">
        <v>1.4339999999999999</v>
      </c>
      <c r="E1968" s="261"/>
      <c r="F1968" s="263"/>
      <c r="G1968" s="262"/>
      <c r="H1968" s="285">
        <v>0.86609999999999998</v>
      </c>
      <c r="I1968" s="260">
        <v>1.1180000000000001</v>
      </c>
      <c r="J1968" s="261"/>
      <c r="K1968" s="263">
        <v>0.93869999999999998</v>
      </c>
      <c r="L1968" s="261"/>
      <c r="M1968" s="293">
        <f t="shared" si="3195"/>
        <v>1.4339999999999999</v>
      </c>
      <c r="N1968" s="293">
        <f t="shared" si="3196"/>
        <v>0.86609999999999998</v>
      </c>
      <c r="O1968" s="293">
        <f t="shared" si="3197"/>
        <v>1.1180000000000001</v>
      </c>
      <c r="P1968" s="293">
        <f t="shared" si="3198"/>
        <v>0.93869999999999998</v>
      </c>
      <c r="R1968" s="265">
        <f t="shared" si="3199"/>
        <v>1.0891999999999999</v>
      </c>
      <c r="S1968" s="266">
        <f t="shared" si="3200"/>
        <v>1</v>
      </c>
      <c r="T1968" s="266">
        <f t="shared" si="3201"/>
        <v>4</v>
      </c>
      <c r="AH1968" s="257">
        <f t="shared" si="3194"/>
        <v>0</v>
      </c>
      <c r="AI1968" s="266" t="str">
        <f t="shared" si="3106"/>
        <v>OK</v>
      </c>
    </row>
    <row r="1969" spans="1:35" ht="17.45" customHeight="1" x14ac:dyDescent="0.25">
      <c r="A1969" s="257">
        <f t="shared" si="3104"/>
        <v>5</v>
      </c>
      <c r="B1969" s="257">
        <f t="shared" si="3105"/>
        <v>2023</v>
      </c>
      <c r="C1969" s="8">
        <f t="shared" si="3122"/>
        <v>45065</v>
      </c>
      <c r="D1969" s="260"/>
      <c r="E1969" s="261">
        <v>0.97740000000000005</v>
      </c>
      <c r="F1969" s="263"/>
      <c r="G1969" s="262">
        <v>0.87909999999999999</v>
      </c>
      <c r="H1969" s="285"/>
      <c r="I1969" s="260"/>
      <c r="J1969" s="261">
        <v>0.95250000000000001</v>
      </c>
      <c r="K1969" s="263"/>
      <c r="L1969" s="261">
        <v>0.85050000000000003</v>
      </c>
      <c r="M1969" s="293">
        <f t="shared" si="3195"/>
        <v>0.97740000000000005</v>
      </c>
      <c r="N1969" s="293">
        <f t="shared" si="3196"/>
        <v>0.87909999999999999</v>
      </c>
      <c r="O1969" s="293">
        <f t="shared" si="3197"/>
        <v>0.95250000000000001</v>
      </c>
      <c r="P1969" s="293">
        <f t="shared" si="3198"/>
        <v>0.85050000000000003</v>
      </c>
      <c r="R1969" s="265">
        <f t="shared" si="3199"/>
        <v>0.9148750000000001</v>
      </c>
      <c r="S1969" s="266">
        <f t="shared" si="3200"/>
        <v>0</v>
      </c>
      <c r="T1969" s="266">
        <f t="shared" si="3201"/>
        <v>0</v>
      </c>
      <c r="AH1969" s="257">
        <f t="shared" si="3194"/>
        <v>0</v>
      </c>
      <c r="AI1969" s="266" t="str">
        <f t="shared" si="3106"/>
        <v>OK</v>
      </c>
    </row>
    <row r="1970" spans="1:35" ht="17.45" customHeight="1" x14ac:dyDescent="0.25">
      <c r="A1970" s="257">
        <f t="shared" si="3104"/>
        <v>5</v>
      </c>
      <c r="B1970" s="257">
        <f t="shared" si="3105"/>
        <v>2023</v>
      </c>
      <c r="C1970" s="48">
        <f t="shared" si="3122"/>
        <v>45066</v>
      </c>
      <c r="D1970" s="434">
        <v>0.96660000000000001</v>
      </c>
      <c r="E1970" s="436"/>
      <c r="F1970" s="437">
        <v>1.002</v>
      </c>
      <c r="G1970" s="438"/>
      <c r="H1970" s="439">
        <v>0.93059999999999998</v>
      </c>
      <c r="I1970" s="434">
        <v>0.79500000000000004</v>
      </c>
      <c r="J1970" s="436"/>
      <c r="K1970" s="437">
        <v>0.71020000000000005</v>
      </c>
      <c r="L1970" s="436"/>
      <c r="M1970" s="440">
        <f t="shared" si="3195"/>
        <v>0.96660000000000001</v>
      </c>
      <c r="N1970" s="440">
        <f t="shared" si="3196"/>
        <v>0.96629999999999994</v>
      </c>
      <c r="O1970" s="440">
        <f t="shared" si="3197"/>
        <v>0.79500000000000004</v>
      </c>
      <c r="P1970" s="440">
        <f t="shared" si="3198"/>
        <v>0.71020000000000005</v>
      </c>
      <c r="Q1970" s="441"/>
      <c r="R1970" s="442">
        <f t="shared" si="3199"/>
        <v>0.85952499999999998</v>
      </c>
      <c r="S1970" s="443">
        <f t="shared" si="3200"/>
        <v>0</v>
      </c>
      <c r="T1970" s="443">
        <f t="shared" si="3201"/>
        <v>0</v>
      </c>
      <c r="AH1970" s="257">
        <f t="shared" si="3194"/>
        <v>0</v>
      </c>
      <c r="AI1970" s="266" t="str">
        <f t="shared" si="3106"/>
        <v>OK</v>
      </c>
    </row>
    <row r="1971" spans="1:35" ht="17.45" customHeight="1" x14ac:dyDescent="0.25">
      <c r="A1971" s="257">
        <f t="shared" si="3104"/>
        <v>5</v>
      </c>
      <c r="B1971" s="257">
        <f t="shared" si="3105"/>
        <v>2023</v>
      </c>
      <c r="C1971" s="435">
        <f t="shared" si="3122"/>
        <v>45067</v>
      </c>
      <c r="D1971" s="434"/>
      <c r="E1971" s="436">
        <v>0.77769999999999995</v>
      </c>
      <c r="F1971" s="437"/>
      <c r="G1971" s="438">
        <v>0.5595</v>
      </c>
      <c r="H1971" s="439"/>
      <c r="I1971" s="434"/>
      <c r="J1971" s="436">
        <v>0.46729999999999999</v>
      </c>
      <c r="K1971" s="437"/>
      <c r="L1971" s="436">
        <v>0.6169</v>
      </c>
      <c r="M1971" s="440">
        <f t="shared" ref="M1971:M1972" si="3202">IFERROR(AVERAGE(D1971:E1971),"")</f>
        <v>0.77769999999999995</v>
      </c>
      <c r="N1971" s="440">
        <f t="shared" ref="N1971:N1972" si="3203">IFERROR(AVERAGE(F1971:H1971),"")</f>
        <v>0.5595</v>
      </c>
      <c r="O1971" s="440">
        <f t="shared" ref="O1971:O1972" si="3204">IFERROR(AVERAGE(I1971:J1971),"")</f>
        <v>0.46729999999999999</v>
      </c>
      <c r="P1971" s="440">
        <f t="shared" ref="P1971:P1972" si="3205">IFERROR(AVERAGE(K1971:L1971),"")</f>
        <v>0.6169</v>
      </c>
      <c r="Q1971" s="441"/>
      <c r="R1971" s="442">
        <f t="shared" ref="R1971:R1972" si="3206">AVERAGE(M1971:P1971)</f>
        <v>0.60535000000000005</v>
      </c>
      <c r="S1971" s="443">
        <f t="shared" ref="S1971:S1972" si="3207">IF(R1971&gt;=1,1,0)</f>
        <v>0</v>
      </c>
      <c r="T1971" s="443">
        <f t="shared" ref="T1971:T1972" si="3208">IF(S1971=0,0,S1971+T1970)</f>
        <v>0</v>
      </c>
      <c r="AH1971" s="257">
        <f t="shared" si="3194"/>
        <v>0</v>
      </c>
      <c r="AI1971" s="266" t="str">
        <f t="shared" si="3106"/>
        <v>OK</v>
      </c>
    </row>
    <row r="1972" spans="1:35" ht="17.45" customHeight="1" x14ac:dyDescent="0.25">
      <c r="A1972" s="257">
        <f t="shared" si="3104"/>
        <v>5</v>
      </c>
      <c r="B1972" s="257">
        <f t="shared" si="3105"/>
        <v>2023</v>
      </c>
      <c r="C1972" s="8">
        <f t="shared" si="3122"/>
        <v>45068</v>
      </c>
      <c r="D1972" s="260">
        <v>1.2509999999999999</v>
      </c>
      <c r="E1972" s="261"/>
      <c r="F1972" s="263">
        <v>0.88829999999999998</v>
      </c>
      <c r="G1972" s="262"/>
      <c r="H1972" s="285"/>
      <c r="I1972" s="260">
        <v>1.1779999999999999</v>
      </c>
      <c r="J1972" s="261"/>
      <c r="K1972" s="263">
        <v>0.78710000000000002</v>
      </c>
      <c r="L1972" s="261"/>
      <c r="M1972" s="293">
        <f t="shared" si="3202"/>
        <v>1.2509999999999999</v>
      </c>
      <c r="N1972" s="293">
        <f t="shared" si="3203"/>
        <v>0.88829999999999998</v>
      </c>
      <c r="O1972" s="293">
        <f t="shared" si="3204"/>
        <v>1.1779999999999999</v>
      </c>
      <c r="P1972" s="293">
        <f t="shared" si="3205"/>
        <v>0.78710000000000002</v>
      </c>
      <c r="R1972" s="265">
        <f t="shared" si="3206"/>
        <v>1.0261</v>
      </c>
      <c r="S1972" s="266">
        <f t="shared" si="3207"/>
        <v>1</v>
      </c>
      <c r="T1972" s="266">
        <f t="shared" si="3208"/>
        <v>1</v>
      </c>
      <c r="AH1972" s="257">
        <f t="shared" si="3194"/>
        <v>0</v>
      </c>
      <c r="AI1972" s="266" t="str">
        <f t="shared" si="3106"/>
        <v>OK</v>
      </c>
    </row>
    <row r="1973" spans="1:35" ht="17.45" customHeight="1" x14ac:dyDescent="0.25">
      <c r="A1973" s="257">
        <f t="shared" si="3104"/>
        <v>5</v>
      </c>
      <c r="B1973" s="257">
        <f t="shared" si="3105"/>
        <v>2023</v>
      </c>
      <c r="C1973" s="8">
        <f t="shared" si="3122"/>
        <v>45069</v>
      </c>
      <c r="D1973" s="260"/>
      <c r="E1973" s="261">
        <v>1.008</v>
      </c>
      <c r="F1973" s="263"/>
      <c r="G1973" s="262">
        <v>0.4577</v>
      </c>
      <c r="H1973" s="285"/>
      <c r="I1973" s="260"/>
      <c r="J1973" s="261">
        <v>0.53500000000000003</v>
      </c>
      <c r="K1973" s="263"/>
      <c r="L1973" s="261">
        <v>0.47860000000000003</v>
      </c>
      <c r="M1973" s="293">
        <f t="shared" ref="M1973" si="3209">IFERROR(AVERAGE(D1973:E1973),"")</f>
        <v>1.008</v>
      </c>
      <c r="N1973" s="293">
        <f t="shared" ref="N1973" si="3210">IFERROR(AVERAGE(F1973:H1973),"")</f>
        <v>0.4577</v>
      </c>
      <c r="O1973" s="293">
        <f t="shared" ref="O1973" si="3211">IFERROR(AVERAGE(I1973:J1973),"")</f>
        <v>0.53500000000000003</v>
      </c>
      <c r="P1973" s="293">
        <f t="shared" ref="P1973" si="3212">IFERROR(AVERAGE(K1973:L1973),"")</f>
        <v>0.47860000000000003</v>
      </c>
      <c r="R1973" s="265">
        <f t="shared" ref="R1973" si="3213">AVERAGE(M1973:P1973)</f>
        <v>0.61982500000000007</v>
      </c>
      <c r="S1973" s="266">
        <f t="shared" ref="S1973" si="3214">IF(R1973&gt;=1,1,0)</f>
        <v>0</v>
      </c>
      <c r="T1973" s="266">
        <f t="shared" ref="T1973" si="3215">IF(S1973=0,0,S1973+T1972)</f>
        <v>0</v>
      </c>
      <c r="AH1973" s="257">
        <f t="shared" si="3194"/>
        <v>0</v>
      </c>
      <c r="AI1973" s="266" t="str">
        <f t="shared" si="3106"/>
        <v>OK</v>
      </c>
    </row>
    <row r="1974" spans="1:35" ht="17.45" customHeight="1" x14ac:dyDescent="0.25">
      <c r="A1974" s="257">
        <f t="shared" si="3104"/>
        <v>5</v>
      </c>
      <c r="B1974" s="257">
        <f t="shared" si="3105"/>
        <v>2023</v>
      </c>
      <c r="C1974" s="8">
        <f t="shared" si="3122"/>
        <v>45070</v>
      </c>
      <c r="D1974" s="260">
        <v>0.88549999999999995</v>
      </c>
      <c r="E1974" s="261"/>
      <c r="F1974" s="263"/>
      <c r="G1974" s="262"/>
      <c r="H1974" s="285">
        <v>0.41310000000000002</v>
      </c>
      <c r="I1974" s="260">
        <v>0.59789999999999999</v>
      </c>
      <c r="J1974" s="261"/>
      <c r="K1974" s="263">
        <v>0.4854</v>
      </c>
      <c r="L1974" s="261"/>
      <c r="M1974" s="293">
        <f t="shared" ref="M1974:M1975" si="3216">IFERROR(AVERAGE(D1974:E1974),"")</f>
        <v>0.88549999999999995</v>
      </c>
      <c r="N1974" s="293">
        <f t="shared" ref="N1974:N1975" si="3217">IFERROR(AVERAGE(F1974:H1974),"")</f>
        <v>0.41310000000000002</v>
      </c>
      <c r="O1974" s="293">
        <f t="shared" ref="O1974:O1975" si="3218">IFERROR(AVERAGE(I1974:J1974),"")</f>
        <v>0.59789999999999999</v>
      </c>
      <c r="P1974" s="293">
        <f t="shared" ref="P1974:P1975" si="3219">IFERROR(AVERAGE(K1974:L1974),"")</f>
        <v>0.4854</v>
      </c>
      <c r="R1974" s="265">
        <f t="shared" ref="R1974:R1975" si="3220">AVERAGE(M1974:P1974)</f>
        <v>0.59547499999999998</v>
      </c>
      <c r="S1974" s="266">
        <f t="shared" ref="S1974:S1975" si="3221">IF(R1974&gt;=1,1,0)</f>
        <v>0</v>
      </c>
      <c r="T1974" s="266">
        <f t="shared" ref="T1974:T1975" si="3222">IF(S1974=0,0,S1974+T1973)</f>
        <v>0</v>
      </c>
      <c r="AH1974" s="257">
        <f t="shared" si="3194"/>
        <v>0</v>
      </c>
      <c r="AI1974" s="266" t="str">
        <f t="shared" si="3106"/>
        <v>OK</v>
      </c>
    </row>
    <row r="1975" spans="1:35" ht="17.45" customHeight="1" x14ac:dyDescent="0.25">
      <c r="A1975" s="257">
        <f t="shared" si="3104"/>
        <v>5</v>
      </c>
      <c r="B1975" s="257">
        <f t="shared" si="3105"/>
        <v>2023</v>
      </c>
      <c r="C1975" s="8">
        <f t="shared" si="3122"/>
        <v>45071</v>
      </c>
      <c r="D1975" s="260"/>
      <c r="E1975" s="261">
        <v>0.55579999999999996</v>
      </c>
      <c r="F1975" s="263"/>
      <c r="G1975" s="262">
        <v>0.51139999999999997</v>
      </c>
      <c r="H1975" s="285"/>
      <c r="I1975" s="260"/>
      <c r="J1975" s="261">
        <v>0.54390000000000005</v>
      </c>
      <c r="K1975" s="263"/>
      <c r="L1975" s="261">
        <v>0.50029999999999997</v>
      </c>
      <c r="M1975" s="293">
        <f t="shared" si="3216"/>
        <v>0.55579999999999996</v>
      </c>
      <c r="N1975" s="293">
        <f t="shared" si="3217"/>
        <v>0.51139999999999997</v>
      </c>
      <c r="O1975" s="293">
        <f t="shared" si="3218"/>
        <v>0.54390000000000005</v>
      </c>
      <c r="P1975" s="293">
        <f t="shared" si="3219"/>
        <v>0.50029999999999997</v>
      </c>
      <c r="R1975" s="265">
        <f t="shared" si="3220"/>
        <v>0.52784999999999993</v>
      </c>
      <c r="S1975" s="266">
        <f t="shared" si="3221"/>
        <v>0</v>
      </c>
      <c r="T1975" s="266">
        <f t="shared" si="3222"/>
        <v>0</v>
      </c>
      <c r="AH1975" s="257">
        <f t="shared" si="3194"/>
        <v>0</v>
      </c>
      <c r="AI1975" s="266" t="str">
        <f t="shared" si="3106"/>
        <v>OK</v>
      </c>
    </row>
    <row r="1976" spans="1:35" ht="17.45" customHeight="1" x14ac:dyDescent="0.25">
      <c r="A1976" s="257">
        <f t="shared" ref="A1976:A2039" si="3223">IF(ISNUMBER(C1976),MONTH(C1976),"")</f>
        <v>5</v>
      </c>
      <c r="B1976" s="257">
        <f t="shared" ref="B1976:B2039" si="3224">IF(ISNUMBER(C1976),YEAR(C1976),"")</f>
        <v>2023</v>
      </c>
      <c r="C1976" s="48">
        <f t="shared" si="3122"/>
        <v>45072</v>
      </c>
      <c r="D1976" s="275">
        <v>1.1120000000000001</v>
      </c>
      <c r="E1976" s="276"/>
      <c r="F1976" s="278">
        <v>0.97199999999999998</v>
      </c>
      <c r="G1976" s="277"/>
      <c r="H1976" s="286">
        <v>0.97089999999999999</v>
      </c>
      <c r="I1976" s="275">
        <v>0.80610000000000004</v>
      </c>
      <c r="J1976" s="276"/>
      <c r="K1976" s="278">
        <v>0.70009999999999994</v>
      </c>
      <c r="L1976" s="276"/>
      <c r="M1976" s="293">
        <f t="shared" ref="M1976" si="3225">IFERROR(AVERAGE(D1976:E1976),"")</f>
        <v>1.1120000000000001</v>
      </c>
      <c r="N1976" s="293">
        <f t="shared" ref="N1976" si="3226">IFERROR(AVERAGE(F1976:H1976),"")</f>
        <v>0.97144999999999992</v>
      </c>
      <c r="O1976" s="293">
        <f t="shared" ref="O1976" si="3227">IFERROR(AVERAGE(I1976:J1976),"")</f>
        <v>0.80610000000000004</v>
      </c>
      <c r="P1976" s="293">
        <f t="shared" ref="P1976" si="3228">IFERROR(AVERAGE(K1976:L1976),"")</f>
        <v>0.70009999999999994</v>
      </c>
      <c r="R1976" s="265">
        <f t="shared" ref="R1976" si="3229">AVERAGE(M1976:P1976)</f>
        <v>0.89741249999999995</v>
      </c>
      <c r="S1976" s="266">
        <f t="shared" ref="S1976" si="3230">IF(R1976&gt;=1,1,0)</f>
        <v>0</v>
      </c>
      <c r="T1976" s="266">
        <f t="shared" ref="T1976" si="3231">IF(S1976=0,0,S1976+T1975)</f>
        <v>0</v>
      </c>
      <c r="AH1976" s="257">
        <f t="shared" si="3194"/>
        <v>0</v>
      </c>
      <c r="AI1976" s="266" t="str">
        <f t="shared" si="3106"/>
        <v>OK</v>
      </c>
    </row>
    <row r="1977" spans="1:35" ht="17.45" customHeight="1" x14ac:dyDescent="0.25">
      <c r="A1977" s="257">
        <f t="shared" si="3223"/>
        <v>5</v>
      </c>
      <c r="B1977" s="257">
        <f t="shared" si="3224"/>
        <v>2023</v>
      </c>
      <c r="C1977" s="435">
        <f t="shared" si="3122"/>
        <v>45073</v>
      </c>
      <c r="D1977" s="448"/>
      <c r="E1977" s="449">
        <v>1.1399999999999999</v>
      </c>
      <c r="F1977" s="451"/>
      <c r="G1977" s="450">
        <v>0.74619999999999997</v>
      </c>
      <c r="H1977" s="452"/>
      <c r="I1977" s="448"/>
      <c r="J1977" s="449">
        <v>0.58260000000000001</v>
      </c>
      <c r="K1977" s="451"/>
      <c r="L1977" s="449">
        <v>0.61970000000000003</v>
      </c>
      <c r="M1977" s="440">
        <f t="shared" ref="M1977:M1979" si="3232">IFERROR(AVERAGE(D1977:E1977),"")</f>
        <v>1.1399999999999999</v>
      </c>
      <c r="N1977" s="440">
        <f t="shared" ref="N1977:N1979" si="3233">IFERROR(AVERAGE(F1977:H1977),"")</f>
        <v>0.74619999999999997</v>
      </c>
      <c r="O1977" s="440">
        <f t="shared" ref="O1977:O1979" si="3234">IFERROR(AVERAGE(I1977:J1977),"")</f>
        <v>0.58260000000000001</v>
      </c>
      <c r="P1977" s="440">
        <f t="shared" ref="P1977:P1979" si="3235">IFERROR(AVERAGE(K1977:L1977),"")</f>
        <v>0.61970000000000003</v>
      </c>
      <c r="Q1977" s="441"/>
      <c r="R1977" s="442">
        <f t="shared" ref="R1977:R1979" si="3236">AVERAGE(M1977:P1977)</f>
        <v>0.77212499999999995</v>
      </c>
      <c r="S1977" s="443">
        <f t="shared" ref="S1977:S1979" si="3237">IF(R1977&gt;=1,1,0)</f>
        <v>0</v>
      </c>
      <c r="T1977" s="443">
        <f t="shared" ref="T1977:T1979" si="3238">IF(S1977=0,0,S1977+T1976)</f>
        <v>0</v>
      </c>
      <c r="AH1977" s="257">
        <f t="shared" si="3194"/>
        <v>0</v>
      </c>
      <c r="AI1977" s="266" t="str">
        <f t="shared" si="3106"/>
        <v>OK</v>
      </c>
    </row>
    <row r="1978" spans="1:35" ht="17.45" customHeight="1" thickBot="1" x14ac:dyDescent="0.3">
      <c r="A1978" s="257">
        <f t="shared" si="3223"/>
        <v>5</v>
      </c>
      <c r="B1978" s="257">
        <f t="shared" si="3224"/>
        <v>2023</v>
      </c>
      <c r="C1978" s="435">
        <f t="shared" si="3122"/>
        <v>45074</v>
      </c>
      <c r="D1978" s="448">
        <v>0.65280000000000005</v>
      </c>
      <c r="E1978" s="449"/>
      <c r="F1978" s="451">
        <v>0.68569999999999998</v>
      </c>
      <c r="G1978" s="450"/>
      <c r="H1978" s="452"/>
      <c r="I1978" s="448">
        <v>0.53510000000000002</v>
      </c>
      <c r="J1978" s="449"/>
      <c r="K1978" s="451">
        <v>0.50219999999999998</v>
      </c>
      <c r="L1978" s="449"/>
      <c r="M1978" s="440">
        <f t="shared" si="3232"/>
        <v>0.65280000000000005</v>
      </c>
      <c r="N1978" s="440">
        <f t="shared" si="3233"/>
        <v>0.68569999999999998</v>
      </c>
      <c r="O1978" s="440">
        <f t="shared" si="3234"/>
        <v>0.53510000000000002</v>
      </c>
      <c r="P1978" s="440">
        <f t="shared" si="3235"/>
        <v>0.50219999999999998</v>
      </c>
      <c r="Q1978" s="441"/>
      <c r="R1978" s="442">
        <f t="shared" si="3236"/>
        <v>0.59394999999999998</v>
      </c>
      <c r="S1978" s="443">
        <f t="shared" si="3237"/>
        <v>0</v>
      </c>
      <c r="T1978" s="443">
        <f t="shared" si="3238"/>
        <v>0</v>
      </c>
      <c r="AH1978" s="257">
        <f t="shared" si="3194"/>
        <v>0</v>
      </c>
      <c r="AI1978" s="266" t="str">
        <f t="shared" si="3106"/>
        <v>OK</v>
      </c>
    </row>
    <row r="1979" spans="1:35" ht="17.45" customHeight="1" thickBot="1" x14ac:dyDescent="0.3">
      <c r="A1979" s="257">
        <f t="shared" si="3223"/>
        <v>5</v>
      </c>
      <c r="B1979" s="257">
        <f t="shared" si="3224"/>
        <v>2023</v>
      </c>
      <c r="C1979" s="8">
        <f t="shared" si="3122"/>
        <v>45075</v>
      </c>
      <c r="D1979" s="252"/>
      <c r="E1979" s="253">
        <v>0.89280000000000004</v>
      </c>
      <c r="F1979" s="255"/>
      <c r="G1979" s="254">
        <v>0.48459999999999998</v>
      </c>
      <c r="H1979" s="114"/>
      <c r="I1979" s="252"/>
      <c r="J1979" s="253">
        <v>0.3201</v>
      </c>
      <c r="K1979" s="255"/>
      <c r="L1979" s="253">
        <v>0.36909999999999998</v>
      </c>
      <c r="M1979" s="293">
        <f t="shared" si="3232"/>
        <v>0.89280000000000004</v>
      </c>
      <c r="N1979" s="293">
        <f t="shared" si="3233"/>
        <v>0.48459999999999998</v>
      </c>
      <c r="O1979" s="293">
        <f t="shared" si="3234"/>
        <v>0.3201</v>
      </c>
      <c r="P1979" s="293">
        <f t="shared" si="3235"/>
        <v>0.36909999999999998</v>
      </c>
      <c r="R1979" s="265">
        <f t="shared" si="3236"/>
        <v>0.51665000000000005</v>
      </c>
      <c r="S1979" s="266">
        <f t="shared" si="3237"/>
        <v>0</v>
      </c>
      <c r="T1979" s="266">
        <f t="shared" si="3238"/>
        <v>0</v>
      </c>
      <c r="U1979" s="514" t="s">
        <v>67</v>
      </c>
      <c r="V1979" s="515">
        <v>2023</v>
      </c>
      <c r="W1979" s="516"/>
      <c r="X1979" s="516"/>
      <c r="Y1979" s="516"/>
      <c r="AH1979" s="257">
        <f t="shared" si="3194"/>
        <v>0</v>
      </c>
      <c r="AI1979" s="266" t="str">
        <f t="shared" ref="AI1979:AI2042" si="3239">IF(AH1979=0,"OK","Check")</f>
        <v>OK</v>
      </c>
    </row>
    <row r="1980" spans="1:35" ht="17.45" customHeight="1" x14ac:dyDescent="0.25">
      <c r="A1980" s="257">
        <f t="shared" si="3223"/>
        <v>5</v>
      </c>
      <c r="B1980" s="257">
        <f t="shared" si="3224"/>
        <v>2023</v>
      </c>
      <c r="C1980" s="8">
        <f t="shared" si="3122"/>
        <v>45076</v>
      </c>
      <c r="D1980" s="260">
        <v>1.028</v>
      </c>
      <c r="E1980" s="261"/>
      <c r="F1980" s="263"/>
      <c r="G1980" s="262"/>
      <c r="H1980" s="285">
        <v>1.2330000000000001</v>
      </c>
      <c r="I1980" s="260">
        <v>0.67269999999999996</v>
      </c>
      <c r="J1980" s="261"/>
      <c r="K1980" s="263">
        <v>0.61009999999999998</v>
      </c>
      <c r="L1980" s="261"/>
      <c r="M1980" s="293">
        <f t="shared" ref="M1980" si="3240">IFERROR(AVERAGE(D1980:E1980),"")</f>
        <v>1.028</v>
      </c>
      <c r="N1980" s="293">
        <f t="shared" ref="N1980" si="3241">IFERROR(AVERAGE(F1980:H1980),"")</f>
        <v>1.2330000000000001</v>
      </c>
      <c r="O1980" s="293">
        <f t="shared" ref="O1980" si="3242">IFERROR(AVERAGE(I1980:J1980),"")</f>
        <v>0.67269999999999996</v>
      </c>
      <c r="P1980" s="293">
        <f t="shared" ref="P1980" si="3243">IFERROR(AVERAGE(K1980:L1980),"")</f>
        <v>0.61009999999999998</v>
      </c>
      <c r="R1980" s="265">
        <f t="shared" ref="R1980" si="3244">AVERAGE(M1980:P1980)</f>
        <v>0.88595000000000002</v>
      </c>
      <c r="S1980" s="266">
        <f t="shared" ref="S1980" si="3245">IF(R1980&gt;=1,1,0)</f>
        <v>0</v>
      </c>
      <c r="T1980" s="266">
        <f t="shared" ref="T1980" si="3246">IF(S1980=0,0,S1980+T1979)</f>
        <v>0</v>
      </c>
      <c r="U1980" s="517" t="s">
        <v>35</v>
      </c>
      <c r="V1980" s="517" t="s">
        <v>1</v>
      </c>
      <c r="W1980" s="517" t="s">
        <v>2</v>
      </c>
      <c r="X1980" s="517" t="s">
        <v>9</v>
      </c>
      <c r="Y1980" s="517" t="s">
        <v>12</v>
      </c>
      <c r="AH1980" s="257">
        <f t="shared" si="3194"/>
        <v>0</v>
      </c>
      <c r="AI1980" s="266" t="str">
        <f t="shared" si="3239"/>
        <v>OK</v>
      </c>
    </row>
    <row r="1981" spans="1:35" ht="17.45" customHeight="1" thickBot="1" x14ac:dyDescent="0.3">
      <c r="A1981" s="257">
        <f t="shared" si="3223"/>
        <v>5</v>
      </c>
      <c r="B1981" s="257">
        <f t="shared" si="3224"/>
        <v>2023</v>
      </c>
      <c r="C1981" s="116">
        <f t="shared" si="3122"/>
        <v>45077</v>
      </c>
      <c r="D1981" s="126"/>
      <c r="E1981" s="129">
        <v>0.60809999999999997</v>
      </c>
      <c r="F1981" s="130"/>
      <c r="G1981" s="128">
        <v>0.50949999999999995</v>
      </c>
      <c r="H1981" s="127"/>
      <c r="I1981" s="126"/>
      <c r="J1981" s="129">
        <v>0.72250000000000003</v>
      </c>
      <c r="K1981" s="130"/>
      <c r="L1981" s="129">
        <v>0.61460000000000004</v>
      </c>
      <c r="M1981" s="306">
        <f t="shared" ref="M1981:M1985" si="3247">IFERROR(AVERAGE(D1981:E1981),"")</f>
        <v>0.60809999999999997</v>
      </c>
      <c r="N1981" s="306">
        <f t="shared" ref="N1981:N1985" si="3248">IFERROR(AVERAGE(F1981:H1981),"")</f>
        <v>0.50949999999999995</v>
      </c>
      <c r="O1981" s="306">
        <f t="shared" ref="O1981:O1985" si="3249">IFERROR(AVERAGE(I1981:J1981),"")</f>
        <v>0.72250000000000003</v>
      </c>
      <c r="P1981" s="306">
        <f t="shared" ref="P1981:P1985" si="3250">IFERROR(AVERAGE(K1981:L1981),"")</f>
        <v>0.61460000000000004</v>
      </c>
      <c r="Q1981" s="315"/>
      <c r="R1981" s="308">
        <f t="shared" ref="R1981:R1985" si="3251">AVERAGE(M1981:P1981)</f>
        <v>0.61367499999999997</v>
      </c>
      <c r="S1981" s="312">
        <f t="shared" ref="S1981:S1985" si="3252">IF(R1981&gt;=1,1,0)</f>
        <v>0</v>
      </c>
      <c r="T1981" s="312">
        <f t="shared" ref="T1981:T1985" si="3253">IF(S1981=0,0,S1981+T1980)</f>
        <v>0</v>
      </c>
      <c r="U1981" s="518" t="s">
        <v>58</v>
      </c>
      <c r="V1981" s="519">
        <f>AVERAGE(D1951:E1981)</f>
        <v>1.0232064516129031</v>
      </c>
      <c r="W1981" s="519">
        <f>AVERAGE(F1951:H1981)</f>
        <v>0.80904999999999982</v>
      </c>
      <c r="X1981" s="519">
        <f>AVERAGE(I1951:J1981)</f>
        <v>0.73553870967741941</v>
      </c>
      <c r="Y1981" s="519">
        <f>AVERAGE(K1951:L1981)</f>
        <v>0.71816774193548372</v>
      </c>
      <c r="AH1981" s="257">
        <f t="shared" si="3194"/>
        <v>0</v>
      </c>
      <c r="AI1981" s="266" t="str">
        <f t="shared" si="3239"/>
        <v>OK</v>
      </c>
    </row>
    <row r="1982" spans="1:35" ht="17.45" customHeight="1" x14ac:dyDescent="0.25">
      <c r="A1982" s="257">
        <f t="shared" si="3223"/>
        <v>6</v>
      </c>
      <c r="B1982" s="257">
        <f t="shared" si="3224"/>
        <v>2023</v>
      </c>
      <c r="C1982" s="160">
        <f t="shared" si="3122"/>
        <v>45078</v>
      </c>
      <c r="D1982" s="532">
        <v>1.234</v>
      </c>
      <c r="E1982" s="533"/>
      <c r="F1982" s="534">
        <v>0.90900000000000003</v>
      </c>
      <c r="G1982" s="535"/>
      <c r="H1982" s="536">
        <v>0.88219999999999998</v>
      </c>
      <c r="I1982" s="532">
        <v>0.89739999999999998</v>
      </c>
      <c r="J1982" s="533"/>
      <c r="K1982" s="534">
        <v>0.90820000000000001</v>
      </c>
      <c r="L1982" s="533"/>
      <c r="M1982" s="293">
        <f t="shared" si="3247"/>
        <v>1.234</v>
      </c>
      <c r="N1982" s="293">
        <f t="shared" si="3248"/>
        <v>0.89559999999999995</v>
      </c>
      <c r="O1982" s="293">
        <f t="shared" si="3249"/>
        <v>0.89739999999999998</v>
      </c>
      <c r="P1982" s="293">
        <f t="shared" si="3250"/>
        <v>0.90820000000000001</v>
      </c>
      <c r="R1982" s="265">
        <f t="shared" si="3251"/>
        <v>0.98380000000000001</v>
      </c>
      <c r="S1982" s="266">
        <f t="shared" si="3252"/>
        <v>0</v>
      </c>
      <c r="T1982" s="266">
        <f t="shared" si="3253"/>
        <v>0</v>
      </c>
      <c r="U1982" s="518" t="s">
        <v>59</v>
      </c>
      <c r="V1982" s="519">
        <f>MAX(D1951:E1981)</f>
        <v>2.2650000000000001</v>
      </c>
      <c r="W1982" s="519">
        <f>MAX(F1951:H1981)</f>
        <v>1.3029999999999999</v>
      </c>
      <c r="X1982" s="519">
        <f>MAX(I1951:J1981)</f>
        <v>1.2609999999999999</v>
      </c>
      <c r="Y1982" s="519">
        <f>MAX(K1951:L1981)</f>
        <v>1.25</v>
      </c>
      <c r="AH1982" s="257">
        <f t="shared" si="3194"/>
        <v>0</v>
      </c>
      <c r="AI1982" s="266" t="str">
        <f t="shared" si="3239"/>
        <v>OK</v>
      </c>
    </row>
    <row r="1983" spans="1:35" ht="17.45" customHeight="1" thickBot="1" x14ac:dyDescent="0.3">
      <c r="A1983" s="257">
        <f t="shared" si="3223"/>
        <v>6</v>
      </c>
      <c r="B1983" s="257">
        <f t="shared" si="3224"/>
        <v>2023</v>
      </c>
      <c r="C1983" s="8">
        <f t="shared" si="3122"/>
        <v>45079</v>
      </c>
      <c r="D1983" s="260"/>
      <c r="E1983" s="261">
        <v>2.1429999999999998</v>
      </c>
      <c r="F1983" s="263"/>
      <c r="G1983" s="262">
        <v>1.1659999999999999</v>
      </c>
      <c r="H1983" s="285"/>
      <c r="I1983" s="260"/>
      <c r="J1983" s="261">
        <v>0.97619999999999996</v>
      </c>
      <c r="K1983" s="263"/>
      <c r="L1983" s="261">
        <v>1.141</v>
      </c>
      <c r="M1983" s="293">
        <f t="shared" si="3247"/>
        <v>2.1429999999999998</v>
      </c>
      <c r="N1983" s="293">
        <f t="shared" si="3248"/>
        <v>1.1659999999999999</v>
      </c>
      <c r="O1983" s="293">
        <f t="shared" si="3249"/>
        <v>0.97619999999999996</v>
      </c>
      <c r="P1983" s="293">
        <f t="shared" si="3250"/>
        <v>1.141</v>
      </c>
      <c r="R1983" s="265">
        <f t="shared" si="3251"/>
        <v>1.3565499999999999</v>
      </c>
      <c r="S1983" s="266">
        <f t="shared" si="3252"/>
        <v>1</v>
      </c>
      <c r="T1983" s="266">
        <f t="shared" si="3253"/>
        <v>1</v>
      </c>
      <c r="U1983" s="520" t="s">
        <v>126</v>
      </c>
      <c r="V1983" s="521">
        <f>COUNTIF(D1951:E1981,"&gt;=2.5")</f>
        <v>0</v>
      </c>
      <c r="W1983" s="521">
        <f>COUNTIF(F1951:H1981,"&gt;=2.5")</f>
        <v>0</v>
      </c>
      <c r="X1983" s="521">
        <f>COUNTIF(I1951:J1981,"&gt;=2.5")</f>
        <v>0</v>
      </c>
      <c r="Y1983" s="521">
        <f>COUNTIF(K1951:L1981,"&gt;=2.5")</f>
        <v>0</v>
      </c>
      <c r="AH1983" s="257">
        <f t="shared" si="3194"/>
        <v>0</v>
      </c>
      <c r="AI1983" s="266" t="str">
        <f t="shared" si="3239"/>
        <v>OK</v>
      </c>
    </row>
    <row r="1984" spans="1:35" ht="17.45" customHeight="1" thickBot="1" x14ac:dyDescent="0.3">
      <c r="A1984" s="257">
        <f t="shared" si="3223"/>
        <v>6</v>
      </c>
      <c r="B1984" s="257">
        <f t="shared" si="3224"/>
        <v>2023</v>
      </c>
      <c r="C1984" s="435">
        <f t="shared" si="3122"/>
        <v>45080</v>
      </c>
      <c r="D1984" s="434">
        <v>1.4470000000000001</v>
      </c>
      <c r="E1984" s="436"/>
      <c r="F1984" s="437">
        <v>1.149</v>
      </c>
      <c r="G1984" s="438"/>
      <c r="H1984" s="439"/>
      <c r="I1984" s="434">
        <v>1.208</v>
      </c>
      <c r="J1984" s="436"/>
      <c r="K1984" s="437">
        <v>1.101</v>
      </c>
      <c r="L1984" s="436"/>
      <c r="M1984" s="440">
        <f t="shared" si="3247"/>
        <v>1.4470000000000001</v>
      </c>
      <c r="N1984" s="440">
        <f t="shared" si="3248"/>
        <v>1.149</v>
      </c>
      <c r="O1984" s="440">
        <f t="shared" si="3249"/>
        <v>1.208</v>
      </c>
      <c r="P1984" s="440">
        <f t="shared" si="3250"/>
        <v>1.101</v>
      </c>
      <c r="Q1984" s="441"/>
      <c r="R1984" s="442">
        <f t="shared" si="3251"/>
        <v>1.2262500000000001</v>
      </c>
      <c r="S1984" s="443">
        <f t="shared" si="3252"/>
        <v>1</v>
      </c>
      <c r="T1984" s="443">
        <f t="shared" si="3253"/>
        <v>2</v>
      </c>
      <c r="X1984" s="664">
        <f>SUM(V1983:Y1983)</f>
        <v>0</v>
      </c>
      <c r="Y1984" s="522">
        <f>AVERAGE(V1981:Y1981)</f>
        <v>0.82149072580645144</v>
      </c>
      <c r="AH1984" s="257">
        <f t="shared" si="3194"/>
        <v>0</v>
      </c>
      <c r="AI1984" s="266" t="str">
        <f t="shared" si="3239"/>
        <v>OK</v>
      </c>
    </row>
    <row r="1985" spans="1:35" ht="17.45" customHeight="1" x14ac:dyDescent="0.25">
      <c r="A1985" s="257">
        <f t="shared" si="3223"/>
        <v>6</v>
      </c>
      <c r="B1985" s="257">
        <f t="shared" si="3224"/>
        <v>2023</v>
      </c>
      <c r="C1985" s="435">
        <f t="shared" si="3122"/>
        <v>45081</v>
      </c>
      <c r="D1985" s="434"/>
      <c r="E1985" s="436">
        <v>0.83069999999999999</v>
      </c>
      <c r="F1985" s="437"/>
      <c r="G1985" s="438">
        <v>0.68440000000000001</v>
      </c>
      <c r="H1985" s="439"/>
      <c r="I1985" s="434"/>
      <c r="J1985" s="436">
        <v>0.57899999999999996</v>
      </c>
      <c r="K1985" s="437"/>
      <c r="L1985" s="436">
        <v>0.68520000000000003</v>
      </c>
      <c r="M1985" s="440">
        <f t="shared" si="3247"/>
        <v>0.83069999999999999</v>
      </c>
      <c r="N1985" s="440">
        <f t="shared" si="3248"/>
        <v>0.68440000000000001</v>
      </c>
      <c r="O1985" s="440">
        <f t="shared" si="3249"/>
        <v>0.57899999999999996</v>
      </c>
      <c r="P1985" s="440">
        <f t="shared" si="3250"/>
        <v>0.68520000000000003</v>
      </c>
      <c r="Q1985" s="441"/>
      <c r="R1985" s="442">
        <f t="shared" si="3251"/>
        <v>0.69482500000000003</v>
      </c>
      <c r="S1985" s="443">
        <f t="shared" si="3252"/>
        <v>0</v>
      </c>
      <c r="T1985" s="443">
        <f t="shared" si="3253"/>
        <v>0</v>
      </c>
      <c r="V1985" s="605">
        <f>V1981-V1951</f>
        <v>-0.32414688172043005</v>
      </c>
      <c r="W1985" s="605">
        <f t="shared" ref="W1985:Y1985" si="3254">W1981-W1951</f>
        <v>-0.31017647058823572</v>
      </c>
      <c r="X1985" s="605">
        <f t="shared" si="3254"/>
        <v>-0.17799795698924714</v>
      </c>
      <c r="Y1985" s="605">
        <f t="shared" si="3254"/>
        <v>-0.21690225806451624</v>
      </c>
      <c r="AH1985" s="257">
        <f t="shared" si="3194"/>
        <v>0</v>
      </c>
      <c r="AI1985" s="266" t="str">
        <f t="shared" si="3239"/>
        <v>OK</v>
      </c>
    </row>
    <row r="1986" spans="1:35" ht="17.45" customHeight="1" x14ac:dyDescent="0.25">
      <c r="A1986" s="257">
        <f t="shared" si="3223"/>
        <v>6</v>
      </c>
      <c r="B1986" s="257">
        <f t="shared" si="3224"/>
        <v>2023</v>
      </c>
      <c r="C1986" s="8">
        <f t="shared" si="3122"/>
        <v>45082</v>
      </c>
      <c r="D1986" s="260">
        <v>0.65539999999999998</v>
      </c>
      <c r="E1986" s="261"/>
      <c r="F1986" s="263"/>
      <c r="G1986" s="262"/>
      <c r="H1986" s="285">
        <v>0.39589999999999997</v>
      </c>
      <c r="I1986" s="260">
        <v>0.41539999999999999</v>
      </c>
      <c r="J1986" s="261"/>
      <c r="K1986" s="263">
        <v>0.58860000000000001</v>
      </c>
      <c r="L1986" s="261"/>
      <c r="M1986" s="293">
        <f t="shared" ref="M1986:M1992" si="3255">IFERROR(AVERAGE(D1986:E1986),"")</f>
        <v>0.65539999999999998</v>
      </c>
      <c r="N1986" s="293">
        <f t="shared" ref="N1986:N1992" si="3256">IFERROR(AVERAGE(F1986:H1986),"")</f>
        <v>0.39589999999999997</v>
      </c>
      <c r="O1986" s="293">
        <f t="shared" ref="O1986:O1992" si="3257">IFERROR(AVERAGE(I1986:J1986),"")</f>
        <v>0.41539999999999999</v>
      </c>
      <c r="P1986" s="293">
        <f t="shared" ref="P1986:P1992" si="3258">IFERROR(AVERAGE(K1986:L1986),"")</f>
        <v>0.58860000000000001</v>
      </c>
      <c r="R1986" s="265">
        <f t="shared" ref="R1986:R1992" si="3259">AVERAGE(M1986:P1986)</f>
        <v>0.51382499999999998</v>
      </c>
      <c r="S1986" s="266">
        <f t="shared" ref="S1986:S1992" si="3260">IF(R1986&gt;=1,1,0)</f>
        <v>0</v>
      </c>
      <c r="T1986" s="266">
        <f t="shared" ref="T1986:T1992" si="3261">IF(S1986=0,0,S1986+T1985)</f>
        <v>0</v>
      </c>
      <c r="Y1986" s="605">
        <f>Y1984-Y1954</f>
        <v>-0.25730589184060726</v>
      </c>
      <c r="AH1986" s="257">
        <f t="shared" si="3194"/>
        <v>0</v>
      </c>
      <c r="AI1986" s="266" t="str">
        <f t="shared" si="3239"/>
        <v>OK</v>
      </c>
    </row>
    <row r="1987" spans="1:35" ht="17.45" customHeight="1" x14ac:dyDescent="0.25">
      <c r="A1987" s="257">
        <f t="shared" si="3223"/>
        <v>6</v>
      </c>
      <c r="B1987" s="257">
        <f t="shared" si="3224"/>
        <v>2023</v>
      </c>
      <c r="C1987" s="8">
        <f t="shared" si="3122"/>
        <v>45083</v>
      </c>
      <c r="D1987" s="260"/>
      <c r="E1987" s="261">
        <v>0.81020000000000003</v>
      </c>
      <c r="F1987" s="263"/>
      <c r="G1987" s="262">
        <v>0.52249999999999996</v>
      </c>
      <c r="H1987" s="285"/>
      <c r="I1987" s="260"/>
      <c r="J1987" s="261">
        <v>0.56710000000000005</v>
      </c>
      <c r="K1987" s="263"/>
      <c r="L1987" s="261">
        <v>0.56869999999999998</v>
      </c>
      <c r="M1987" s="293">
        <f t="shared" si="3255"/>
        <v>0.81020000000000003</v>
      </c>
      <c r="N1987" s="293">
        <f t="shared" si="3256"/>
        <v>0.52249999999999996</v>
      </c>
      <c r="O1987" s="293">
        <f t="shared" si="3257"/>
        <v>0.56710000000000005</v>
      </c>
      <c r="P1987" s="293">
        <f t="shared" si="3258"/>
        <v>0.56869999999999998</v>
      </c>
      <c r="R1987" s="265">
        <f t="shared" si="3259"/>
        <v>0.61712499999999992</v>
      </c>
      <c r="S1987" s="266">
        <f t="shared" si="3260"/>
        <v>0</v>
      </c>
      <c r="T1987" s="266">
        <f t="shared" si="3261"/>
        <v>0</v>
      </c>
      <c r="AH1987" s="257">
        <f t="shared" si="3194"/>
        <v>0</v>
      </c>
      <c r="AI1987" s="266" t="str">
        <f t="shared" si="3239"/>
        <v>OK</v>
      </c>
    </row>
    <row r="1988" spans="1:35" ht="17.45" customHeight="1" x14ac:dyDescent="0.25">
      <c r="A1988" s="257">
        <f t="shared" si="3223"/>
        <v>6</v>
      </c>
      <c r="B1988" s="257">
        <f t="shared" si="3224"/>
        <v>2023</v>
      </c>
      <c r="C1988" s="48">
        <f t="shared" si="3122"/>
        <v>45084</v>
      </c>
      <c r="D1988" s="275">
        <v>0.78849999999999998</v>
      </c>
      <c r="E1988" s="276"/>
      <c r="F1988" s="278">
        <v>0.74139999999999995</v>
      </c>
      <c r="G1988" s="277"/>
      <c r="H1988" s="286">
        <v>0.72399999999999998</v>
      </c>
      <c r="I1988" s="275">
        <v>0.67330000000000001</v>
      </c>
      <c r="J1988" s="276"/>
      <c r="K1988" s="278">
        <v>0.74360000000000004</v>
      </c>
      <c r="L1988" s="276"/>
      <c r="M1988" s="293">
        <f t="shared" si="3255"/>
        <v>0.78849999999999998</v>
      </c>
      <c r="N1988" s="293">
        <f t="shared" si="3256"/>
        <v>0.73269999999999991</v>
      </c>
      <c r="O1988" s="293">
        <f t="shared" si="3257"/>
        <v>0.67330000000000001</v>
      </c>
      <c r="P1988" s="293">
        <f t="shared" si="3258"/>
        <v>0.74360000000000004</v>
      </c>
      <c r="R1988" s="265">
        <f t="shared" si="3259"/>
        <v>0.73452499999999987</v>
      </c>
      <c r="S1988" s="266">
        <f t="shared" si="3260"/>
        <v>0</v>
      </c>
      <c r="T1988" s="266">
        <f t="shared" si="3261"/>
        <v>0</v>
      </c>
      <c r="AH1988" s="257">
        <f t="shared" si="3194"/>
        <v>0</v>
      </c>
      <c r="AI1988" s="266" t="str">
        <f t="shared" si="3239"/>
        <v>OK</v>
      </c>
    </row>
    <row r="1989" spans="1:35" ht="17.45" customHeight="1" x14ac:dyDescent="0.25">
      <c r="A1989" s="257">
        <f t="shared" si="3223"/>
        <v>6</v>
      </c>
      <c r="B1989" s="257">
        <f t="shared" si="3224"/>
        <v>2023</v>
      </c>
      <c r="C1989" s="8">
        <f t="shared" si="3122"/>
        <v>45085</v>
      </c>
      <c r="D1989" s="260"/>
      <c r="E1989" s="261">
        <v>1.0820000000000001</v>
      </c>
      <c r="F1989" s="263"/>
      <c r="G1989" s="262">
        <v>1.1919999999999999</v>
      </c>
      <c r="H1989" s="285"/>
      <c r="I1989" s="260"/>
      <c r="J1989" s="261">
        <v>0.75029999999999997</v>
      </c>
      <c r="K1989" s="263"/>
      <c r="L1989" s="261">
        <v>0.71799999999999997</v>
      </c>
      <c r="M1989" s="293">
        <f t="shared" si="3255"/>
        <v>1.0820000000000001</v>
      </c>
      <c r="N1989" s="293">
        <f t="shared" si="3256"/>
        <v>1.1919999999999999</v>
      </c>
      <c r="O1989" s="293">
        <f t="shared" si="3257"/>
        <v>0.75029999999999997</v>
      </c>
      <c r="P1989" s="293">
        <f t="shared" si="3258"/>
        <v>0.71799999999999997</v>
      </c>
      <c r="R1989" s="265">
        <f t="shared" si="3259"/>
        <v>0.93557500000000005</v>
      </c>
      <c r="S1989" s="266">
        <f t="shared" si="3260"/>
        <v>0</v>
      </c>
      <c r="T1989" s="266">
        <f t="shared" si="3261"/>
        <v>0</v>
      </c>
      <c r="AH1989" s="257">
        <f t="shared" si="3194"/>
        <v>0</v>
      </c>
      <c r="AI1989" s="266" t="str">
        <f t="shared" si="3239"/>
        <v>OK</v>
      </c>
    </row>
    <row r="1990" spans="1:35" ht="17.45" customHeight="1" x14ac:dyDescent="0.25">
      <c r="A1990" s="257">
        <f t="shared" si="3223"/>
        <v>6</v>
      </c>
      <c r="B1990" s="257">
        <f t="shared" si="3224"/>
        <v>2023</v>
      </c>
      <c r="C1990" s="8">
        <f t="shared" si="3122"/>
        <v>45086</v>
      </c>
      <c r="D1990" s="260">
        <v>1.1850000000000001</v>
      </c>
      <c r="E1990" s="261"/>
      <c r="F1990" s="263">
        <v>1.3240000000000001</v>
      </c>
      <c r="G1990" s="262"/>
      <c r="H1990" s="285"/>
      <c r="I1990" s="260">
        <v>0.69130000000000003</v>
      </c>
      <c r="J1990" s="261"/>
      <c r="K1990" s="263">
        <v>0.66800000000000004</v>
      </c>
      <c r="L1990" s="261"/>
      <c r="M1990" s="293">
        <f t="shared" si="3255"/>
        <v>1.1850000000000001</v>
      </c>
      <c r="N1990" s="293">
        <f t="shared" si="3256"/>
        <v>1.3240000000000001</v>
      </c>
      <c r="O1990" s="293">
        <f t="shared" si="3257"/>
        <v>0.69130000000000003</v>
      </c>
      <c r="P1990" s="293">
        <f t="shared" si="3258"/>
        <v>0.66800000000000004</v>
      </c>
      <c r="R1990" s="265">
        <f t="shared" si="3259"/>
        <v>0.96707500000000013</v>
      </c>
      <c r="S1990" s="266">
        <f t="shared" si="3260"/>
        <v>0</v>
      </c>
      <c r="T1990" s="266">
        <f t="shared" si="3261"/>
        <v>0</v>
      </c>
      <c r="AH1990" s="257">
        <f t="shared" si="3194"/>
        <v>0</v>
      </c>
      <c r="AI1990" s="266" t="str">
        <f t="shared" si="3239"/>
        <v>OK</v>
      </c>
    </row>
    <row r="1991" spans="1:35" ht="17.45" customHeight="1" x14ac:dyDescent="0.25">
      <c r="A1991" s="257">
        <f t="shared" si="3223"/>
        <v>6</v>
      </c>
      <c r="B1991" s="257">
        <f t="shared" si="3224"/>
        <v>2023</v>
      </c>
      <c r="C1991" s="435">
        <f t="shared" ref="C1991:C2054" si="3262">C1990+1</f>
        <v>45087</v>
      </c>
      <c r="D1991" s="434"/>
      <c r="E1991" s="436">
        <v>0.92330000000000001</v>
      </c>
      <c r="F1991" s="437"/>
      <c r="G1991" s="438">
        <v>0.73299999999999998</v>
      </c>
      <c r="H1991" s="439"/>
      <c r="I1991" s="434"/>
      <c r="J1991" s="436">
        <v>0.49120000000000003</v>
      </c>
      <c r="K1991" s="437"/>
      <c r="L1991" s="436">
        <v>0.60189999999999999</v>
      </c>
      <c r="M1991" s="440">
        <f t="shared" si="3255"/>
        <v>0.92330000000000001</v>
      </c>
      <c r="N1991" s="440">
        <f t="shared" si="3256"/>
        <v>0.73299999999999998</v>
      </c>
      <c r="O1991" s="440">
        <f t="shared" si="3257"/>
        <v>0.49120000000000003</v>
      </c>
      <c r="P1991" s="440">
        <f t="shared" si="3258"/>
        <v>0.60189999999999999</v>
      </c>
      <c r="Q1991" s="441"/>
      <c r="R1991" s="442">
        <f t="shared" si="3259"/>
        <v>0.68735000000000002</v>
      </c>
      <c r="S1991" s="443">
        <f t="shared" si="3260"/>
        <v>0</v>
      </c>
      <c r="T1991" s="443">
        <f t="shared" si="3261"/>
        <v>0</v>
      </c>
      <c r="AH1991" s="257">
        <f t="shared" si="3194"/>
        <v>0</v>
      </c>
      <c r="AI1991" s="266" t="str">
        <f t="shared" si="3239"/>
        <v>OK</v>
      </c>
    </row>
    <row r="1992" spans="1:35" ht="17.45" customHeight="1" x14ac:dyDescent="0.25">
      <c r="A1992" s="257">
        <f t="shared" si="3223"/>
        <v>6</v>
      </c>
      <c r="B1992" s="257">
        <f t="shared" si="3224"/>
        <v>2023</v>
      </c>
      <c r="C1992" s="435">
        <f t="shared" si="3262"/>
        <v>45088</v>
      </c>
      <c r="D1992" s="434">
        <v>0.43790000000000001</v>
      </c>
      <c r="E1992" s="436"/>
      <c r="F1992" s="437"/>
      <c r="G1992" s="438"/>
      <c r="H1992" s="439">
        <v>0.29780000000000001</v>
      </c>
      <c r="I1992" s="434">
        <v>0.24990000000000001</v>
      </c>
      <c r="J1992" s="436"/>
      <c r="K1992" s="437">
        <v>0.34720000000000001</v>
      </c>
      <c r="L1992" s="436"/>
      <c r="M1992" s="440">
        <f t="shared" si="3255"/>
        <v>0.43790000000000001</v>
      </c>
      <c r="N1992" s="440">
        <f t="shared" si="3256"/>
        <v>0.29780000000000001</v>
      </c>
      <c r="O1992" s="440">
        <f t="shared" si="3257"/>
        <v>0.24990000000000001</v>
      </c>
      <c r="P1992" s="440">
        <f t="shared" si="3258"/>
        <v>0.34720000000000001</v>
      </c>
      <c r="Q1992" s="441"/>
      <c r="R1992" s="442">
        <f t="shared" si="3259"/>
        <v>0.3332</v>
      </c>
      <c r="S1992" s="443">
        <f t="shared" si="3260"/>
        <v>0</v>
      </c>
      <c r="T1992" s="443">
        <f t="shared" si="3261"/>
        <v>0</v>
      </c>
      <c r="AH1992" s="257">
        <f t="shared" si="3194"/>
        <v>0</v>
      </c>
      <c r="AI1992" s="266" t="str">
        <f t="shared" si="3239"/>
        <v>OK</v>
      </c>
    </row>
    <row r="1993" spans="1:35" ht="17.45" customHeight="1" x14ac:dyDescent="0.25">
      <c r="A1993" s="257">
        <f t="shared" si="3223"/>
        <v>6</v>
      </c>
      <c r="B1993" s="257">
        <f t="shared" si="3224"/>
        <v>2023</v>
      </c>
      <c r="C1993" s="8">
        <f t="shared" si="3262"/>
        <v>45089</v>
      </c>
      <c r="D1993" s="260"/>
      <c r="E1993" s="261">
        <v>1.0189999999999999</v>
      </c>
      <c r="F1993" s="263"/>
      <c r="G1993" s="262">
        <v>1.1870000000000001</v>
      </c>
      <c r="H1993" s="285"/>
      <c r="I1993" s="260"/>
      <c r="J1993" s="261">
        <v>0.61550000000000005</v>
      </c>
      <c r="K1993" s="263"/>
      <c r="L1993" s="261">
        <v>0.64059999999999995</v>
      </c>
      <c r="M1993" s="293">
        <f t="shared" ref="M1993" si="3263">IFERROR(AVERAGE(D1993:E1993),"")</f>
        <v>1.0189999999999999</v>
      </c>
      <c r="N1993" s="293">
        <f t="shared" ref="N1993" si="3264">IFERROR(AVERAGE(F1993:H1993),"")</f>
        <v>1.1870000000000001</v>
      </c>
      <c r="O1993" s="293">
        <f t="shared" ref="O1993" si="3265">IFERROR(AVERAGE(I1993:J1993),"")</f>
        <v>0.61550000000000005</v>
      </c>
      <c r="P1993" s="293">
        <f t="shared" ref="P1993" si="3266">IFERROR(AVERAGE(K1993:L1993),"")</f>
        <v>0.64059999999999995</v>
      </c>
      <c r="R1993" s="265">
        <f t="shared" ref="R1993" si="3267">AVERAGE(M1993:P1993)</f>
        <v>0.86552499999999999</v>
      </c>
      <c r="S1993" s="266">
        <f t="shared" ref="S1993" si="3268">IF(R1993&gt;=1,1,0)</f>
        <v>0</v>
      </c>
      <c r="T1993" s="266">
        <f t="shared" ref="T1993" si="3269">IF(S1993=0,0,S1993+T1992)</f>
        <v>0</v>
      </c>
      <c r="AH1993" s="257">
        <f t="shared" si="3194"/>
        <v>0</v>
      </c>
      <c r="AI1993" s="266" t="str">
        <f t="shared" si="3239"/>
        <v>OK</v>
      </c>
    </row>
    <row r="1994" spans="1:35" ht="17.45" customHeight="1" x14ac:dyDescent="0.25">
      <c r="A1994" s="257">
        <f t="shared" si="3223"/>
        <v>6</v>
      </c>
      <c r="B1994" s="257">
        <f t="shared" si="3224"/>
        <v>2023</v>
      </c>
      <c r="C1994" s="48">
        <f t="shared" si="3262"/>
        <v>45090</v>
      </c>
      <c r="D1994" s="275">
        <v>1.163</v>
      </c>
      <c r="E1994" s="276"/>
      <c r="F1994" s="278">
        <v>1.8180000000000001</v>
      </c>
      <c r="G1994" s="277"/>
      <c r="H1994" s="286">
        <v>1.734</v>
      </c>
      <c r="I1994" s="275">
        <v>0.6966</v>
      </c>
      <c r="J1994" s="276"/>
      <c r="K1994" s="278">
        <v>0.70250000000000001</v>
      </c>
      <c r="L1994" s="276"/>
      <c r="M1994" s="293">
        <f t="shared" ref="M1994:M2000" si="3270">IFERROR(AVERAGE(D1994:E1994),"")</f>
        <v>1.163</v>
      </c>
      <c r="N1994" s="293">
        <f t="shared" ref="N1994:N2000" si="3271">IFERROR(AVERAGE(F1994:H1994),"")</f>
        <v>1.776</v>
      </c>
      <c r="O1994" s="293">
        <f t="shared" ref="O1994:O2000" si="3272">IFERROR(AVERAGE(I1994:J1994),"")</f>
        <v>0.6966</v>
      </c>
      <c r="P1994" s="293">
        <f t="shared" ref="P1994:P2000" si="3273">IFERROR(AVERAGE(K1994:L1994),"")</f>
        <v>0.70250000000000001</v>
      </c>
      <c r="R1994" s="265">
        <f t="shared" ref="R1994:R2000" si="3274">AVERAGE(M1994:P1994)</f>
        <v>1.084525</v>
      </c>
      <c r="S1994" s="266">
        <f t="shared" ref="S1994:S2000" si="3275">IF(R1994&gt;=1,1,0)</f>
        <v>1</v>
      </c>
      <c r="T1994" s="266">
        <f t="shared" ref="T1994:T2000" si="3276">IF(S1994=0,0,S1994+T1993)</f>
        <v>1</v>
      </c>
      <c r="AH1994" s="257">
        <f t="shared" si="3194"/>
        <v>0</v>
      </c>
      <c r="AI1994" s="266" t="str">
        <f t="shared" si="3239"/>
        <v>OK</v>
      </c>
    </row>
    <row r="1995" spans="1:35" ht="17.45" customHeight="1" x14ac:dyDescent="0.25">
      <c r="A1995" s="257">
        <f t="shared" si="3223"/>
        <v>6</v>
      </c>
      <c r="B1995" s="257">
        <f t="shared" si="3224"/>
        <v>2023</v>
      </c>
      <c r="C1995" s="8">
        <f t="shared" si="3262"/>
        <v>45091</v>
      </c>
      <c r="D1995" s="260"/>
      <c r="E1995" s="261">
        <v>1.4830000000000001</v>
      </c>
      <c r="F1995" s="263"/>
      <c r="G1995" s="262">
        <v>1.59</v>
      </c>
      <c r="H1995" s="285"/>
      <c r="I1995" s="260"/>
      <c r="J1995" s="261">
        <v>0.85</v>
      </c>
      <c r="K1995" s="263"/>
      <c r="L1995" s="261">
        <v>0.89049999999999996</v>
      </c>
      <c r="M1995" s="293">
        <f t="shared" si="3270"/>
        <v>1.4830000000000001</v>
      </c>
      <c r="N1995" s="293">
        <f t="shared" si="3271"/>
        <v>1.59</v>
      </c>
      <c r="O1995" s="293">
        <f t="shared" si="3272"/>
        <v>0.85</v>
      </c>
      <c r="P1995" s="293">
        <f t="shared" si="3273"/>
        <v>0.89049999999999996</v>
      </c>
      <c r="R1995" s="265">
        <f t="shared" si="3274"/>
        <v>1.2033750000000001</v>
      </c>
      <c r="S1995" s="266">
        <f t="shared" si="3275"/>
        <v>1</v>
      </c>
      <c r="T1995" s="266">
        <f t="shared" si="3276"/>
        <v>2</v>
      </c>
      <c r="AH1995" s="257">
        <f t="shared" si="3194"/>
        <v>0</v>
      </c>
      <c r="AI1995" s="266" t="str">
        <f t="shared" si="3239"/>
        <v>OK</v>
      </c>
    </row>
    <row r="1996" spans="1:35" ht="17.45" customHeight="1" x14ac:dyDescent="0.25">
      <c r="A1996" s="257">
        <f t="shared" si="3223"/>
        <v>6</v>
      </c>
      <c r="B1996" s="257">
        <f t="shared" si="3224"/>
        <v>2023</v>
      </c>
      <c r="C1996" s="8">
        <f t="shared" si="3262"/>
        <v>45092</v>
      </c>
      <c r="D1996" s="332">
        <v>2.6429999999999998</v>
      </c>
      <c r="E1996" s="261"/>
      <c r="F1996" s="263">
        <v>1.55</v>
      </c>
      <c r="G1996" s="262"/>
      <c r="H1996" s="285"/>
      <c r="I1996" s="260">
        <v>0.63390000000000002</v>
      </c>
      <c r="J1996" s="261"/>
      <c r="K1996" s="263">
        <v>0.70009999999999994</v>
      </c>
      <c r="L1996" s="261"/>
      <c r="M1996" s="423">
        <f t="shared" si="3270"/>
        <v>2.6429999999999998</v>
      </c>
      <c r="N1996" s="293">
        <f t="shared" si="3271"/>
        <v>1.55</v>
      </c>
      <c r="O1996" s="293">
        <f t="shared" si="3272"/>
        <v>0.63390000000000002</v>
      </c>
      <c r="P1996" s="293">
        <f t="shared" si="3273"/>
        <v>0.70009999999999994</v>
      </c>
      <c r="R1996" s="265">
        <f t="shared" si="3274"/>
        <v>1.3817499999999998</v>
      </c>
      <c r="S1996" s="266">
        <f t="shared" si="3275"/>
        <v>1</v>
      </c>
      <c r="T1996" s="266">
        <f t="shared" si="3276"/>
        <v>3</v>
      </c>
      <c r="AH1996" s="257">
        <f t="shared" si="3194"/>
        <v>0</v>
      </c>
      <c r="AI1996" s="266" t="str">
        <f t="shared" si="3239"/>
        <v>OK</v>
      </c>
    </row>
    <row r="1997" spans="1:35" ht="17.45" customHeight="1" x14ac:dyDescent="0.25">
      <c r="A1997" s="257">
        <f t="shared" si="3223"/>
        <v>6</v>
      </c>
      <c r="B1997" s="257">
        <f t="shared" si="3224"/>
        <v>2023</v>
      </c>
      <c r="C1997" s="8">
        <f t="shared" si="3262"/>
        <v>45093</v>
      </c>
      <c r="D1997" s="260"/>
      <c r="E1997" s="261">
        <v>1.3069999999999999</v>
      </c>
      <c r="F1997" s="263"/>
      <c r="G1997" s="262">
        <v>1.1890000000000001</v>
      </c>
      <c r="H1997" s="285"/>
      <c r="I1997" s="260"/>
      <c r="J1997" s="261">
        <v>0.80089999999999995</v>
      </c>
      <c r="K1997" s="263"/>
      <c r="L1997" s="261">
        <v>0.82389999999999997</v>
      </c>
      <c r="M1997" s="293">
        <f t="shared" si="3270"/>
        <v>1.3069999999999999</v>
      </c>
      <c r="N1997" s="293">
        <f t="shared" si="3271"/>
        <v>1.1890000000000001</v>
      </c>
      <c r="O1997" s="293">
        <f t="shared" si="3272"/>
        <v>0.80089999999999995</v>
      </c>
      <c r="P1997" s="293">
        <f t="shared" si="3273"/>
        <v>0.82389999999999997</v>
      </c>
      <c r="R1997" s="265">
        <f t="shared" si="3274"/>
        <v>1.0302</v>
      </c>
      <c r="S1997" s="266">
        <f t="shared" si="3275"/>
        <v>1</v>
      </c>
      <c r="T1997" s="266">
        <f t="shared" si="3276"/>
        <v>4</v>
      </c>
      <c r="AH1997" s="257">
        <f t="shared" si="3194"/>
        <v>0</v>
      </c>
      <c r="AI1997" s="266" t="str">
        <f t="shared" si="3239"/>
        <v>OK</v>
      </c>
    </row>
    <row r="1998" spans="1:35" ht="17.45" customHeight="1" x14ac:dyDescent="0.25">
      <c r="A1998" s="257">
        <f t="shared" si="3223"/>
        <v>6</v>
      </c>
      <c r="B1998" s="257">
        <f t="shared" si="3224"/>
        <v>2023</v>
      </c>
      <c r="C1998" s="435">
        <f t="shared" si="3262"/>
        <v>45094</v>
      </c>
      <c r="D1998" s="434">
        <v>0.8498</v>
      </c>
      <c r="E1998" s="436"/>
      <c r="F1998" s="437"/>
      <c r="G1998" s="438"/>
      <c r="H1998" s="439">
        <v>0.87250000000000005</v>
      </c>
      <c r="I1998" s="434">
        <v>0.48409999999999997</v>
      </c>
      <c r="J1998" s="436"/>
      <c r="K1998" s="437">
        <v>0.55569999999999997</v>
      </c>
      <c r="L1998" s="436"/>
      <c r="M1998" s="440">
        <f t="shared" si="3270"/>
        <v>0.8498</v>
      </c>
      <c r="N1998" s="440">
        <f t="shared" si="3271"/>
        <v>0.87250000000000005</v>
      </c>
      <c r="O1998" s="440">
        <f t="shared" si="3272"/>
        <v>0.48409999999999997</v>
      </c>
      <c r="P1998" s="440">
        <f t="shared" si="3273"/>
        <v>0.55569999999999997</v>
      </c>
      <c r="Q1998" s="441"/>
      <c r="R1998" s="442">
        <f t="shared" si="3274"/>
        <v>0.69052500000000006</v>
      </c>
      <c r="S1998" s="443">
        <f t="shared" si="3275"/>
        <v>0</v>
      </c>
      <c r="T1998" s="443">
        <f t="shared" si="3276"/>
        <v>0</v>
      </c>
      <c r="AH1998" s="257">
        <f t="shared" si="3194"/>
        <v>0</v>
      </c>
      <c r="AI1998" s="266" t="str">
        <f t="shared" si="3239"/>
        <v>OK</v>
      </c>
    </row>
    <row r="1999" spans="1:35" ht="17.45" customHeight="1" x14ac:dyDescent="0.25">
      <c r="A1999" s="257">
        <f t="shared" si="3223"/>
        <v>6</v>
      </c>
      <c r="B1999" s="257">
        <f t="shared" si="3224"/>
        <v>2023</v>
      </c>
      <c r="C1999" s="435">
        <f t="shared" si="3262"/>
        <v>45095</v>
      </c>
      <c r="D1999" s="434"/>
      <c r="E1999" s="436">
        <v>0.60429999999999995</v>
      </c>
      <c r="F1999" s="437"/>
      <c r="G1999" s="438">
        <v>0.52580000000000005</v>
      </c>
      <c r="H1999" s="439"/>
      <c r="I1999" s="434"/>
      <c r="J1999" s="436">
        <v>0.34920000000000001</v>
      </c>
      <c r="K1999" s="437"/>
      <c r="L1999" s="436">
        <v>0.53680000000000005</v>
      </c>
      <c r="M1999" s="440">
        <f t="shared" si="3270"/>
        <v>0.60429999999999995</v>
      </c>
      <c r="N1999" s="440">
        <f t="shared" si="3271"/>
        <v>0.52580000000000005</v>
      </c>
      <c r="O1999" s="440">
        <f t="shared" si="3272"/>
        <v>0.34920000000000001</v>
      </c>
      <c r="P1999" s="440">
        <f t="shared" si="3273"/>
        <v>0.53680000000000005</v>
      </c>
      <c r="Q1999" s="441"/>
      <c r="R1999" s="442">
        <f t="shared" si="3274"/>
        <v>0.50402500000000006</v>
      </c>
      <c r="S1999" s="443">
        <f t="shared" si="3275"/>
        <v>0</v>
      </c>
      <c r="T1999" s="443">
        <f t="shared" si="3276"/>
        <v>0</v>
      </c>
      <c r="AH1999" s="257">
        <f t="shared" si="3194"/>
        <v>0</v>
      </c>
      <c r="AI1999" s="266" t="str">
        <f t="shared" si="3239"/>
        <v>OK</v>
      </c>
    </row>
    <row r="2000" spans="1:35" ht="17.45" customHeight="1" x14ac:dyDescent="0.25">
      <c r="A2000" s="257">
        <f t="shared" si="3223"/>
        <v>6</v>
      </c>
      <c r="B2000" s="257">
        <f t="shared" si="3224"/>
        <v>2023</v>
      </c>
      <c r="C2000" s="48">
        <f t="shared" si="3262"/>
        <v>45096</v>
      </c>
      <c r="D2000" s="279">
        <v>1.0940000000000001</v>
      </c>
      <c r="E2000" s="280"/>
      <c r="F2000" s="282">
        <v>0.49709999999999999</v>
      </c>
      <c r="G2000" s="281"/>
      <c r="H2000" s="142">
        <v>0.435</v>
      </c>
      <c r="I2000" s="279">
        <v>0.54139999999999999</v>
      </c>
      <c r="J2000" s="280"/>
      <c r="K2000" s="282">
        <v>0.48630000000000001</v>
      </c>
      <c r="L2000" s="280"/>
      <c r="M2000" s="293">
        <f t="shared" si="3270"/>
        <v>1.0940000000000001</v>
      </c>
      <c r="N2000" s="293">
        <f t="shared" si="3271"/>
        <v>0.46604999999999996</v>
      </c>
      <c r="O2000" s="293">
        <f t="shared" si="3272"/>
        <v>0.54139999999999999</v>
      </c>
      <c r="P2000" s="293">
        <f t="shared" si="3273"/>
        <v>0.48630000000000001</v>
      </c>
      <c r="R2000" s="265">
        <f t="shared" si="3274"/>
        <v>0.64693749999999994</v>
      </c>
      <c r="S2000" s="266">
        <f t="shared" si="3275"/>
        <v>0</v>
      </c>
      <c r="T2000" s="266">
        <f t="shared" si="3276"/>
        <v>0</v>
      </c>
      <c r="AH2000" s="257">
        <f t="shared" si="3194"/>
        <v>0</v>
      </c>
      <c r="AI2000" s="266" t="str">
        <f t="shared" si="3239"/>
        <v>OK</v>
      </c>
    </row>
    <row r="2001" spans="1:35" ht="17.45" customHeight="1" x14ac:dyDescent="0.25">
      <c r="A2001" s="257">
        <f t="shared" si="3223"/>
        <v>6</v>
      </c>
      <c r="B2001" s="257">
        <f t="shared" si="3224"/>
        <v>2023</v>
      </c>
      <c r="C2001" s="8">
        <f t="shared" si="3262"/>
        <v>45097</v>
      </c>
      <c r="D2001" s="260"/>
      <c r="E2001" s="261">
        <v>1.5449999999999999</v>
      </c>
      <c r="F2001" s="263"/>
      <c r="G2001" s="262">
        <v>1.59</v>
      </c>
      <c r="H2001" s="285"/>
      <c r="I2001" s="260"/>
      <c r="J2001" s="261">
        <v>0.9</v>
      </c>
      <c r="K2001" s="263"/>
      <c r="L2001" s="261">
        <v>0.84440000000000004</v>
      </c>
      <c r="M2001" s="293">
        <f t="shared" ref="M2001:M2002" si="3277">IFERROR(AVERAGE(D2001:E2001),"")</f>
        <v>1.5449999999999999</v>
      </c>
      <c r="N2001" s="293">
        <f t="shared" ref="N2001:N2002" si="3278">IFERROR(AVERAGE(F2001:H2001),"")</f>
        <v>1.59</v>
      </c>
      <c r="O2001" s="293">
        <f t="shared" ref="O2001:O2002" si="3279">IFERROR(AVERAGE(I2001:J2001),"")</f>
        <v>0.9</v>
      </c>
      <c r="P2001" s="293">
        <f t="shared" ref="P2001:P2002" si="3280">IFERROR(AVERAGE(K2001:L2001),"")</f>
        <v>0.84440000000000004</v>
      </c>
      <c r="R2001" s="265">
        <f t="shared" ref="R2001:R2002" si="3281">AVERAGE(M2001:P2001)</f>
        <v>1.2198500000000001</v>
      </c>
      <c r="S2001" s="266">
        <f t="shared" ref="S2001:S2002" si="3282">IF(R2001&gt;=1,1,0)</f>
        <v>1</v>
      </c>
      <c r="T2001" s="266">
        <f t="shared" ref="T2001:T2002" si="3283">IF(S2001=0,0,S2001+T2000)</f>
        <v>1</v>
      </c>
      <c r="AH2001" s="257">
        <f t="shared" si="3194"/>
        <v>0</v>
      </c>
      <c r="AI2001" s="266" t="str">
        <f t="shared" si="3239"/>
        <v>OK</v>
      </c>
    </row>
    <row r="2002" spans="1:35" ht="17.45" customHeight="1" x14ac:dyDescent="0.25">
      <c r="A2002" s="257">
        <f t="shared" si="3223"/>
        <v>6</v>
      </c>
      <c r="B2002" s="257">
        <f t="shared" si="3224"/>
        <v>2023</v>
      </c>
      <c r="C2002" s="8">
        <f t="shared" si="3262"/>
        <v>45098</v>
      </c>
      <c r="D2002" s="332">
        <v>2.8919999999999999</v>
      </c>
      <c r="E2002" s="261"/>
      <c r="F2002" s="263">
        <v>1.871</v>
      </c>
      <c r="G2002" s="262"/>
      <c r="H2002" s="285"/>
      <c r="I2002" s="260">
        <v>1.127</v>
      </c>
      <c r="J2002" s="261"/>
      <c r="K2002" s="263">
        <v>1.167</v>
      </c>
      <c r="L2002" s="261"/>
      <c r="M2002" s="423">
        <f t="shared" si="3277"/>
        <v>2.8919999999999999</v>
      </c>
      <c r="N2002" s="293">
        <f t="shared" si="3278"/>
        <v>1.871</v>
      </c>
      <c r="O2002" s="293">
        <f t="shared" si="3279"/>
        <v>1.127</v>
      </c>
      <c r="P2002" s="293">
        <f t="shared" si="3280"/>
        <v>1.167</v>
      </c>
      <c r="R2002" s="265">
        <f t="shared" si="3281"/>
        <v>1.7642499999999999</v>
      </c>
      <c r="S2002" s="266">
        <f t="shared" si="3282"/>
        <v>1</v>
      </c>
      <c r="T2002" s="266">
        <f t="shared" si="3283"/>
        <v>2</v>
      </c>
      <c r="AH2002" s="257">
        <f t="shared" si="3194"/>
        <v>0</v>
      </c>
      <c r="AI2002" s="266" t="str">
        <f t="shared" si="3239"/>
        <v>OK</v>
      </c>
    </row>
    <row r="2003" spans="1:35" ht="17.45" customHeight="1" x14ac:dyDescent="0.25">
      <c r="A2003" s="257">
        <f t="shared" si="3223"/>
        <v>6</v>
      </c>
      <c r="B2003" s="257">
        <f t="shared" si="3224"/>
        <v>2023</v>
      </c>
      <c r="C2003" s="8">
        <f t="shared" si="3262"/>
        <v>45099</v>
      </c>
      <c r="D2003" s="252"/>
      <c r="E2003" s="335">
        <v>2.9649999999999999</v>
      </c>
      <c r="F2003" s="255"/>
      <c r="G2003" s="254">
        <v>0.83760000000000001</v>
      </c>
      <c r="H2003" s="114"/>
      <c r="I2003" s="252"/>
      <c r="J2003" s="253">
        <v>0.77500000000000002</v>
      </c>
      <c r="K2003" s="255"/>
      <c r="L2003" s="253">
        <v>0.872</v>
      </c>
      <c r="M2003" s="423">
        <f t="shared" ref="M2003:M2007" si="3284">IFERROR(AVERAGE(D2003:E2003),"")</f>
        <v>2.9649999999999999</v>
      </c>
      <c r="N2003" s="293">
        <f t="shared" ref="N2003:N2007" si="3285">IFERROR(AVERAGE(F2003:H2003),"")</f>
        <v>0.83760000000000001</v>
      </c>
      <c r="O2003" s="293">
        <f t="shared" ref="O2003:O2007" si="3286">IFERROR(AVERAGE(I2003:J2003),"")</f>
        <v>0.77500000000000002</v>
      </c>
      <c r="P2003" s="293">
        <f t="shared" ref="P2003:P2007" si="3287">IFERROR(AVERAGE(K2003:L2003),"")</f>
        <v>0.872</v>
      </c>
      <c r="R2003" s="265">
        <f t="shared" ref="R2003:R2007" si="3288">AVERAGE(M2003:P2003)</f>
        <v>1.3624000000000001</v>
      </c>
      <c r="S2003" s="266">
        <f t="shared" ref="S2003:S2007" si="3289">IF(R2003&gt;=1,1,0)</f>
        <v>1</v>
      </c>
      <c r="T2003" s="266">
        <f t="shared" ref="T2003:T2007" si="3290">IF(S2003=0,0,S2003+T2002)</f>
        <v>3</v>
      </c>
      <c r="AH2003" s="257">
        <f t="shared" si="3194"/>
        <v>0</v>
      </c>
      <c r="AI2003" s="266" t="str">
        <f t="shared" si="3239"/>
        <v>OK</v>
      </c>
    </row>
    <row r="2004" spans="1:35" ht="17.45" customHeight="1" x14ac:dyDescent="0.25">
      <c r="A2004" s="257">
        <f t="shared" si="3223"/>
        <v>6</v>
      </c>
      <c r="B2004" s="257">
        <f t="shared" si="3224"/>
        <v>2023</v>
      </c>
      <c r="C2004" s="8">
        <f t="shared" si="3262"/>
        <v>45100</v>
      </c>
      <c r="D2004" s="252">
        <v>1.46</v>
      </c>
      <c r="E2004" s="253"/>
      <c r="F2004" s="255"/>
      <c r="G2004" s="254"/>
      <c r="H2004" s="114">
        <v>1.05</v>
      </c>
      <c r="I2004" s="252">
        <v>0.61</v>
      </c>
      <c r="J2004" s="253"/>
      <c r="K2004" s="255">
        <v>0.62319999999999998</v>
      </c>
      <c r="L2004" s="253"/>
      <c r="M2004" s="293">
        <f t="shared" si="3284"/>
        <v>1.46</v>
      </c>
      <c r="N2004" s="293">
        <f t="shared" si="3285"/>
        <v>1.05</v>
      </c>
      <c r="O2004" s="293">
        <f t="shared" si="3286"/>
        <v>0.61</v>
      </c>
      <c r="P2004" s="293">
        <f t="shared" si="3287"/>
        <v>0.62319999999999998</v>
      </c>
      <c r="R2004" s="265">
        <f t="shared" si="3288"/>
        <v>0.93579999999999997</v>
      </c>
      <c r="S2004" s="266">
        <f t="shared" si="3289"/>
        <v>0</v>
      </c>
      <c r="T2004" s="266">
        <f t="shared" si="3290"/>
        <v>0</v>
      </c>
      <c r="AH2004" s="257">
        <f t="shared" si="3194"/>
        <v>0</v>
      </c>
      <c r="AI2004" s="266" t="str">
        <f t="shared" si="3239"/>
        <v>OK</v>
      </c>
    </row>
    <row r="2005" spans="1:35" ht="17.45" customHeight="1" x14ac:dyDescent="0.25">
      <c r="A2005" s="257">
        <f t="shared" si="3223"/>
        <v>6</v>
      </c>
      <c r="B2005" s="257">
        <f t="shared" si="3224"/>
        <v>2023</v>
      </c>
      <c r="C2005" s="435">
        <f t="shared" si="3262"/>
        <v>45101</v>
      </c>
      <c r="D2005" s="448"/>
      <c r="E2005" s="449">
        <v>0.97009999999999996</v>
      </c>
      <c r="F2005" s="451"/>
      <c r="G2005" s="450">
        <v>0.92349999999999999</v>
      </c>
      <c r="H2005" s="452"/>
      <c r="I2005" s="448"/>
      <c r="J2005" s="449">
        <v>0.61119999999999997</v>
      </c>
      <c r="K2005" s="451"/>
      <c r="L2005" s="449">
        <v>0.70469999999999999</v>
      </c>
      <c r="M2005" s="440">
        <f t="shared" si="3284"/>
        <v>0.97009999999999996</v>
      </c>
      <c r="N2005" s="440">
        <f t="shared" si="3285"/>
        <v>0.92349999999999999</v>
      </c>
      <c r="O2005" s="440">
        <f t="shared" si="3286"/>
        <v>0.61119999999999997</v>
      </c>
      <c r="P2005" s="440">
        <f t="shared" si="3287"/>
        <v>0.70469999999999999</v>
      </c>
      <c r="Q2005" s="441"/>
      <c r="R2005" s="442">
        <f t="shared" si="3288"/>
        <v>0.80237499999999995</v>
      </c>
      <c r="S2005" s="443">
        <f t="shared" si="3289"/>
        <v>0</v>
      </c>
      <c r="T2005" s="443">
        <f t="shared" si="3290"/>
        <v>0</v>
      </c>
      <c r="AH2005" s="257">
        <f t="shared" si="3194"/>
        <v>0</v>
      </c>
      <c r="AI2005" s="266" t="str">
        <f t="shared" si="3239"/>
        <v>OK</v>
      </c>
    </row>
    <row r="2006" spans="1:35" ht="17.45" customHeight="1" x14ac:dyDescent="0.25">
      <c r="A2006" s="257">
        <f t="shared" si="3223"/>
        <v>6</v>
      </c>
      <c r="B2006" s="257">
        <f t="shared" si="3224"/>
        <v>2023</v>
      </c>
      <c r="C2006" s="48">
        <f t="shared" si="3262"/>
        <v>45102</v>
      </c>
      <c r="D2006" s="434">
        <v>0.93279999999999996</v>
      </c>
      <c r="E2006" s="436"/>
      <c r="F2006" s="437">
        <v>0.89890000000000003</v>
      </c>
      <c r="G2006" s="438"/>
      <c r="H2006" s="439">
        <v>0.83630000000000004</v>
      </c>
      <c r="I2006" s="434">
        <v>0.49690000000000001</v>
      </c>
      <c r="J2006" s="436"/>
      <c r="K2006" s="437">
        <v>0.55530000000000002</v>
      </c>
      <c r="L2006" s="436"/>
      <c r="M2006" s="440">
        <f t="shared" si="3284"/>
        <v>0.93279999999999996</v>
      </c>
      <c r="N2006" s="440">
        <f t="shared" si="3285"/>
        <v>0.86760000000000004</v>
      </c>
      <c r="O2006" s="440">
        <f t="shared" si="3286"/>
        <v>0.49690000000000001</v>
      </c>
      <c r="P2006" s="440">
        <f t="shared" si="3287"/>
        <v>0.55530000000000002</v>
      </c>
      <c r="Q2006" s="441"/>
      <c r="R2006" s="442">
        <f t="shared" si="3288"/>
        <v>0.71314999999999995</v>
      </c>
      <c r="S2006" s="443">
        <f t="shared" si="3289"/>
        <v>0</v>
      </c>
      <c r="T2006" s="443">
        <f t="shared" si="3290"/>
        <v>0</v>
      </c>
      <c r="AH2006" s="257">
        <f t="shared" si="3194"/>
        <v>0</v>
      </c>
      <c r="AI2006" s="266" t="str">
        <f t="shared" si="3239"/>
        <v>OK</v>
      </c>
    </row>
    <row r="2007" spans="1:35" ht="17.45" customHeight="1" x14ac:dyDescent="0.25">
      <c r="A2007" s="257">
        <f t="shared" si="3223"/>
        <v>6</v>
      </c>
      <c r="B2007" s="257">
        <f t="shared" si="3224"/>
        <v>2023</v>
      </c>
      <c r="C2007" s="8">
        <f t="shared" si="3262"/>
        <v>45103</v>
      </c>
      <c r="D2007" s="260"/>
      <c r="E2007" s="261">
        <v>1.0780000000000001</v>
      </c>
      <c r="F2007" s="263"/>
      <c r="G2007" s="262">
        <v>1.6160000000000001</v>
      </c>
      <c r="H2007" s="285"/>
      <c r="I2007" s="260"/>
      <c r="J2007" s="261">
        <v>0.92469999999999997</v>
      </c>
      <c r="K2007" s="263"/>
      <c r="L2007" s="261">
        <v>0.97060000000000002</v>
      </c>
      <c r="M2007" s="293">
        <f t="shared" si="3284"/>
        <v>1.0780000000000001</v>
      </c>
      <c r="N2007" s="293">
        <f t="shared" si="3285"/>
        <v>1.6160000000000001</v>
      </c>
      <c r="O2007" s="293">
        <f t="shared" si="3286"/>
        <v>0.92469999999999997</v>
      </c>
      <c r="P2007" s="293">
        <f t="shared" si="3287"/>
        <v>0.97060000000000002</v>
      </c>
      <c r="R2007" s="265">
        <f t="shared" si="3288"/>
        <v>1.1473249999999999</v>
      </c>
      <c r="S2007" s="266">
        <f t="shared" si="3289"/>
        <v>1</v>
      </c>
      <c r="T2007" s="266">
        <f t="shared" si="3290"/>
        <v>1</v>
      </c>
      <c r="AH2007" s="257">
        <f t="shared" si="3194"/>
        <v>0</v>
      </c>
      <c r="AI2007" s="266" t="str">
        <f t="shared" si="3239"/>
        <v>OK</v>
      </c>
    </row>
    <row r="2008" spans="1:35" ht="17.45" customHeight="1" x14ac:dyDescent="0.25">
      <c r="A2008" s="257">
        <f t="shared" si="3223"/>
        <v>6</v>
      </c>
      <c r="B2008" s="257">
        <f t="shared" si="3224"/>
        <v>2023</v>
      </c>
      <c r="C2008" s="8">
        <f t="shared" si="3262"/>
        <v>45104</v>
      </c>
      <c r="D2008" s="260">
        <v>1.4950000000000001</v>
      </c>
      <c r="E2008" s="261"/>
      <c r="F2008" s="263">
        <v>1.0680000000000001</v>
      </c>
      <c r="G2008" s="262"/>
      <c r="H2008" s="285"/>
      <c r="I2008" s="260">
        <v>1.046</v>
      </c>
      <c r="J2008" s="261"/>
      <c r="K2008" s="263">
        <v>1.1759999999999999</v>
      </c>
      <c r="L2008" s="261"/>
      <c r="M2008" s="293">
        <f t="shared" ref="M2008" si="3291">IFERROR(AVERAGE(D2008:E2008),"")</f>
        <v>1.4950000000000001</v>
      </c>
      <c r="N2008" s="293">
        <f t="shared" ref="N2008" si="3292">IFERROR(AVERAGE(F2008:H2008),"")</f>
        <v>1.0680000000000001</v>
      </c>
      <c r="O2008" s="293">
        <f t="shared" ref="O2008" si="3293">IFERROR(AVERAGE(I2008:J2008),"")</f>
        <v>1.046</v>
      </c>
      <c r="P2008" s="293">
        <f t="shared" ref="P2008" si="3294">IFERROR(AVERAGE(K2008:L2008),"")</f>
        <v>1.1759999999999999</v>
      </c>
      <c r="R2008" s="265">
        <f t="shared" ref="R2008" si="3295">AVERAGE(M2008:P2008)</f>
        <v>1.19625</v>
      </c>
      <c r="S2008" s="266">
        <f t="shared" ref="S2008" si="3296">IF(R2008&gt;=1,1,0)</f>
        <v>1</v>
      </c>
      <c r="T2008" s="266">
        <f t="shared" ref="T2008" si="3297">IF(S2008=0,0,S2008+T2007)</f>
        <v>2</v>
      </c>
      <c r="AH2008" s="257">
        <f t="shared" si="3194"/>
        <v>0</v>
      </c>
      <c r="AI2008" s="266" t="str">
        <f t="shared" si="3239"/>
        <v>OK</v>
      </c>
    </row>
    <row r="2009" spans="1:35" ht="17.45" customHeight="1" thickBot="1" x14ac:dyDescent="0.3">
      <c r="A2009" s="257">
        <f t="shared" si="3223"/>
        <v>6</v>
      </c>
      <c r="B2009" s="257">
        <f t="shared" si="3224"/>
        <v>2023</v>
      </c>
      <c r="C2009" s="8">
        <f t="shared" si="3262"/>
        <v>45105</v>
      </c>
      <c r="D2009" s="252"/>
      <c r="E2009" s="253">
        <v>0.92110000000000003</v>
      </c>
      <c r="F2009" s="255"/>
      <c r="G2009" s="254">
        <v>0.66820000000000002</v>
      </c>
      <c r="H2009" s="114"/>
      <c r="I2009" s="252"/>
      <c r="J2009" s="253">
        <v>0.80449999999999999</v>
      </c>
      <c r="K2009" s="255"/>
      <c r="L2009" s="253">
        <v>1.153</v>
      </c>
      <c r="M2009" s="293">
        <f t="shared" ref="M2009:M2012" si="3298">IFERROR(AVERAGE(D2009:E2009),"")</f>
        <v>0.92110000000000003</v>
      </c>
      <c r="N2009" s="293">
        <f t="shared" ref="N2009:N2012" si="3299">IFERROR(AVERAGE(F2009:H2009),"")</f>
        <v>0.66820000000000002</v>
      </c>
      <c r="O2009" s="293">
        <f t="shared" ref="O2009:O2012" si="3300">IFERROR(AVERAGE(I2009:J2009),"")</f>
        <v>0.80449999999999999</v>
      </c>
      <c r="P2009" s="293">
        <f t="shared" ref="P2009:P2012" si="3301">IFERROR(AVERAGE(K2009:L2009),"")</f>
        <v>1.153</v>
      </c>
      <c r="R2009" s="265">
        <f t="shared" ref="R2009:R2012" si="3302">AVERAGE(M2009:P2009)</f>
        <v>0.88670000000000004</v>
      </c>
      <c r="S2009" s="266">
        <f t="shared" ref="S2009:S2012" si="3303">IF(R2009&gt;=1,1,0)</f>
        <v>0</v>
      </c>
      <c r="T2009" s="266">
        <f t="shared" ref="T2009:T2012" si="3304">IF(S2009=0,0,S2009+T2008)</f>
        <v>0</v>
      </c>
      <c r="AH2009" s="257">
        <f t="shared" si="3194"/>
        <v>0</v>
      </c>
      <c r="AI2009" s="266" t="str">
        <f t="shared" si="3239"/>
        <v>OK</v>
      </c>
    </row>
    <row r="2010" spans="1:35" ht="17.45" customHeight="1" thickBot="1" x14ac:dyDescent="0.3">
      <c r="A2010" s="257">
        <f t="shared" si="3223"/>
        <v>6</v>
      </c>
      <c r="B2010" s="257">
        <f t="shared" si="3224"/>
        <v>2023</v>
      </c>
      <c r="C2010" s="8">
        <f t="shared" si="3262"/>
        <v>45106</v>
      </c>
      <c r="D2010" s="252">
        <v>1.204</v>
      </c>
      <c r="E2010" s="253"/>
      <c r="F2010" s="255"/>
      <c r="G2010" s="254"/>
      <c r="H2010" s="114">
        <v>0.86299999999999999</v>
      </c>
      <c r="I2010" s="252">
        <v>0.9667</v>
      </c>
      <c r="J2010" s="253"/>
      <c r="K2010" s="255">
        <v>0.83340000000000003</v>
      </c>
      <c r="L2010" s="253"/>
      <c r="M2010" s="293">
        <f t="shared" si="3298"/>
        <v>1.204</v>
      </c>
      <c r="N2010" s="293">
        <f t="shared" si="3299"/>
        <v>0.86299999999999999</v>
      </c>
      <c r="O2010" s="293">
        <f t="shared" si="3300"/>
        <v>0.9667</v>
      </c>
      <c r="P2010" s="293">
        <f t="shared" si="3301"/>
        <v>0.83340000000000003</v>
      </c>
      <c r="R2010" s="265">
        <f t="shared" si="3302"/>
        <v>0.96677500000000005</v>
      </c>
      <c r="S2010" s="266">
        <f t="shared" si="3303"/>
        <v>0</v>
      </c>
      <c r="T2010" s="266">
        <f t="shared" si="3304"/>
        <v>0</v>
      </c>
      <c r="U2010" s="514" t="s">
        <v>68</v>
      </c>
      <c r="V2010" s="515">
        <v>2023</v>
      </c>
      <c r="W2010" s="516"/>
      <c r="X2010" s="516"/>
      <c r="Y2010" s="516"/>
      <c r="AH2010" s="257">
        <f t="shared" si="3194"/>
        <v>0</v>
      </c>
      <c r="AI2010" s="266" t="str">
        <f t="shared" si="3239"/>
        <v>OK</v>
      </c>
    </row>
    <row r="2011" spans="1:35" ht="17.45" customHeight="1" thickBot="1" x14ac:dyDescent="0.3">
      <c r="A2011" s="257">
        <f t="shared" si="3223"/>
        <v>6</v>
      </c>
      <c r="B2011" s="257">
        <f t="shared" si="3224"/>
        <v>2023</v>
      </c>
      <c r="C2011" s="116">
        <f t="shared" si="3262"/>
        <v>45107</v>
      </c>
      <c r="D2011" s="144"/>
      <c r="E2011" s="145">
        <v>1.242</v>
      </c>
      <c r="F2011" s="146"/>
      <c r="G2011" s="147">
        <v>1.512</v>
      </c>
      <c r="H2011" s="148"/>
      <c r="I2011" s="144"/>
      <c r="J2011" s="145">
        <v>1.2869999999999999</v>
      </c>
      <c r="K2011" s="146"/>
      <c r="L2011" s="145">
        <v>1.1870000000000001</v>
      </c>
      <c r="M2011" s="306">
        <f t="shared" si="3298"/>
        <v>1.242</v>
      </c>
      <c r="N2011" s="306">
        <f t="shared" si="3299"/>
        <v>1.512</v>
      </c>
      <c r="O2011" s="306">
        <f t="shared" si="3300"/>
        <v>1.2869999999999999</v>
      </c>
      <c r="P2011" s="306">
        <f t="shared" si="3301"/>
        <v>1.1870000000000001</v>
      </c>
      <c r="Q2011" s="315"/>
      <c r="R2011" s="308">
        <f t="shared" si="3302"/>
        <v>1.3070000000000002</v>
      </c>
      <c r="S2011" s="312">
        <f t="shared" si="3303"/>
        <v>1</v>
      </c>
      <c r="T2011" s="312">
        <f t="shared" si="3304"/>
        <v>1</v>
      </c>
      <c r="U2011" s="517" t="s">
        <v>35</v>
      </c>
      <c r="V2011" s="517" t="s">
        <v>1</v>
      </c>
      <c r="W2011" s="517" t="s">
        <v>2</v>
      </c>
      <c r="X2011" s="517" t="s">
        <v>9</v>
      </c>
      <c r="Y2011" s="517" t="s">
        <v>12</v>
      </c>
      <c r="AH2011" s="257">
        <f t="shared" si="3194"/>
        <v>0</v>
      </c>
      <c r="AI2011" s="266" t="str">
        <f t="shared" si="3239"/>
        <v>OK</v>
      </c>
    </row>
    <row r="2012" spans="1:35" ht="17.45" customHeight="1" x14ac:dyDescent="0.25">
      <c r="A2012" s="257">
        <f t="shared" si="3223"/>
        <v>7</v>
      </c>
      <c r="B2012" s="257">
        <f t="shared" si="3224"/>
        <v>2023</v>
      </c>
      <c r="C2012" s="160">
        <f t="shared" si="3262"/>
        <v>45108</v>
      </c>
      <c r="D2012" s="469">
        <v>1.1160000000000001</v>
      </c>
      <c r="E2012" s="470"/>
      <c r="F2012" s="471">
        <v>1.054</v>
      </c>
      <c r="G2012" s="472"/>
      <c r="H2012" s="473">
        <v>0.99370000000000003</v>
      </c>
      <c r="I2012" s="469">
        <v>0.9657</v>
      </c>
      <c r="J2012" s="470"/>
      <c r="K2012" s="471">
        <v>0.85719999999999996</v>
      </c>
      <c r="L2012" s="470"/>
      <c r="M2012" s="440">
        <f t="shared" si="3298"/>
        <v>1.1160000000000001</v>
      </c>
      <c r="N2012" s="440">
        <f t="shared" si="3299"/>
        <v>1.0238499999999999</v>
      </c>
      <c r="O2012" s="440">
        <f t="shared" si="3300"/>
        <v>0.9657</v>
      </c>
      <c r="P2012" s="440">
        <f t="shared" si="3301"/>
        <v>0.85719999999999996</v>
      </c>
      <c r="Q2012" s="441"/>
      <c r="R2012" s="442">
        <f t="shared" si="3302"/>
        <v>0.99068749999999994</v>
      </c>
      <c r="S2012" s="443">
        <f t="shared" si="3303"/>
        <v>0</v>
      </c>
      <c r="T2012" s="443">
        <f t="shared" si="3304"/>
        <v>0</v>
      </c>
      <c r="U2012" s="518" t="s">
        <v>58</v>
      </c>
      <c r="V2012" s="519">
        <f>AVERAGE(D1982:E2011)</f>
        <v>1.2801699999999998</v>
      </c>
      <c r="W2012" s="519">
        <f>AVERAGE(F1982:H2011)</f>
        <v>1.0244028571428569</v>
      </c>
      <c r="X2012" s="519">
        <f>AVERAGE(I1982:J2011)</f>
        <v>0.73399000000000003</v>
      </c>
      <c r="Y2012" s="519">
        <f>AVERAGE(K1982:L2011)</f>
        <v>0.78314666666666666</v>
      </c>
      <c r="AH2012" s="257">
        <f t="shared" si="3194"/>
        <v>0</v>
      </c>
      <c r="AI2012" s="266" t="str">
        <f t="shared" si="3239"/>
        <v>OK</v>
      </c>
    </row>
    <row r="2013" spans="1:35" ht="17.45" customHeight="1" x14ac:dyDescent="0.25">
      <c r="A2013" s="257">
        <f t="shared" si="3223"/>
        <v>7</v>
      </c>
      <c r="B2013" s="257">
        <f t="shared" si="3224"/>
        <v>2023</v>
      </c>
      <c r="C2013" s="435">
        <f t="shared" si="3262"/>
        <v>45109</v>
      </c>
      <c r="D2013" s="434"/>
      <c r="E2013" s="436">
        <v>0.8669</v>
      </c>
      <c r="F2013" s="437"/>
      <c r="G2013" s="438">
        <v>0.97889999999999999</v>
      </c>
      <c r="H2013" s="439"/>
      <c r="I2013" s="434"/>
      <c r="J2013" s="436">
        <v>0.83399999999999996</v>
      </c>
      <c r="K2013" s="437"/>
      <c r="L2013" s="436">
        <v>0.76319999999999999</v>
      </c>
      <c r="M2013" s="440">
        <f t="shared" ref="M2013:M2016" si="3305">IFERROR(AVERAGE(D2013:E2013),"")</f>
        <v>0.8669</v>
      </c>
      <c r="N2013" s="440">
        <f t="shared" ref="N2013:N2016" si="3306">IFERROR(AVERAGE(F2013:H2013),"")</f>
        <v>0.97889999999999999</v>
      </c>
      <c r="O2013" s="440">
        <f t="shared" ref="O2013:O2016" si="3307">IFERROR(AVERAGE(I2013:J2013),"")</f>
        <v>0.83399999999999996</v>
      </c>
      <c r="P2013" s="440">
        <f t="shared" ref="P2013:P2016" si="3308">IFERROR(AVERAGE(K2013:L2013),"")</f>
        <v>0.76319999999999999</v>
      </c>
      <c r="Q2013" s="441"/>
      <c r="R2013" s="442">
        <f t="shared" ref="R2013:R2016" si="3309">AVERAGE(M2013:P2013)</f>
        <v>0.86075000000000002</v>
      </c>
      <c r="S2013" s="443">
        <f t="shared" ref="S2013:S2016" si="3310">IF(R2013&gt;=1,1,0)</f>
        <v>0</v>
      </c>
      <c r="T2013" s="443">
        <f t="shared" ref="T2013:T2016" si="3311">IF(S2013=0,0,S2013+T2012)</f>
        <v>0</v>
      </c>
      <c r="U2013" s="518" t="s">
        <v>59</v>
      </c>
      <c r="V2013" s="519">
        <f>MAX(D1982:E2011)</f>
        <v>2.9649999999999999</v>
      </c>
      <c r="W2013" s="519">
        <f>MAX(F1982:H2011)</f>
        <v>1.871</v>
      </c>
      <c r="X2013" s="519">
        <f>MAX(I1982:J2011)</f>
        <v>1.2869999999999999</v>
      </c>
      <c r="Y2013" s="519">
        <f>MAX(K1982:L2011)</f>
        <v>1.1870000000000001</v>
      </c>
      <c r="AH2013" s="257">
        <f t="shared" si="3194"/>
        <v>0</v>
      </c>
      <c r="AI2013" s="266" t="str">
        <f t="shared" si="3239"/>
        <v>OK</v>
      </c>
    </row>
    <row r="2014" spans="1:35" ht="17.45" customHeight="1" thickBot="1" x14ac:dyDescent="0.3">
      <c r="A2014" s="257">
        <f t="shared" si="3223"/>
        <v>7</v>
      </c>
      <c r="B2014" s="257">
        <f t="shared" si="3224"/>
        <v>2023</v>
      </c>
      <c r="C2014" s="8">
        <f t="shared" si="3262"/>
        <v>45110</v>
      </c>
      <c r="D2014" s="260">
        <v>0.97430000000000005</v>
      </c>
      <c r="E2014" s="261"/>
      <c r="F2014" s="263">
        <v>0.99199999999999999</v>
      </c>
      <c r="G2014" s="262"/>
      <c r="H2014" s="285"/>
      <c r="I2014" s="260">
        <v>0.82199999999999995</v>
      </c>
      <c r="J2014" s="261"/>
      <c r="K2014" s="263">
        <v>0.62939999999999996</v>
      </c>
      <c r="L2014" s="261"/>
      <c r="M2014" s="293">
        <f t="shared" si="3305"/>
        <v>0.97430000000000005</v>
      </c>
      <c r="N2014" s="293">
        <f t="shared" si="3306"/>
        <v>0.99199999999999999</v>
      </c>
      <c r="O2014" s="293">
        <f t="shared" si="3307"/>
        <v>0.82199999999999995</v>
      </c>
      <c r="P2014" s="293">
        <f t="shared" si="3308"/>
        <v>0.62939999999999996</v>
      </c>
      <c r="R2014" s="265">
        <f t="shared" si="3309"/>
        <v>0.85442499999999999</v>
      </c>
      <c r="S2014" s="266">
        <f t="shared" si="3310"/>
        <v>0</v>
      </c>
      <c r="T2014" s="266">
        <f t="shared" si="3311"/>
        <v>0</v>
      </c>
      <c r="U2014" s="520" t="s">
        <v>126</v>
      </c>
      <c r="V2014" s="521">
        <f>COUNTIF(D1982:E2011,"&gt;=2.5")</f>
        <v>3</v>
      </c>
      <c r="W2014" s="521">
        <f>COUNTIF(F1982:H2011,"&gt;=2.5")</f>
        <v>0</v>
      </c>
      <c r="X2014" s="521">
        <f>COUNTIF(I1982:J2011,"&gt;=2.5")</f>
        <v>0</v>
      </c>
      <c r="Y2014" s="521">
        <f>COUNTIF(K1982:L2011,"&gt;=2.5")</f>
        <v>0</v>
      </c>
      <c r="AH2014" s="257">
        <f t="shared" si="3194"/>
        <v>0</v>
      </c>
      <c r="AI2014" s="266" t="str">
        <f t="shared" si="3239"/>
        <v>OK</v>
      </c>
    </row>
    <row r="2015" spans="1:35" ht="17.45" customHeight="1" thickBot="1" x14ac:dyDescent="0.3">
      <c r="A2015" s="257">
        <f t="shared" si="3223"/>
        <v>7</v>
      </c>
      <c r="B2015" s="257">
        <f t="shared" si="3224"/>
        <v>2023</v>
      </c>
      <c r="C2015" s="8">
        <f t="shared" si="3262"/>
        <v>45111</v>
      </c>
      <c r="D2015" s="260"/>
      <c r="E2015" s="261">
        <v>0.95199999999999996</v>
      </c>
      <c r="F2015" s="263"/>
      <c r="G2015" s="262">
        <v>1.077</v>
      </c>
      <c r="H2015" s="285"/>
      <c r="I2015" s="260"/>
      <c r="J2015" s="261">
        <v>0.76829999999999998</v>
      </c>
      <c r="K2015" s="263"/>
      <c r="L2015" s="261">
        <v>0.76619999999999999</v>
      </c>
      <c r="M2015" s="293">
        <f t="shared" si="3305"/>
        <v>0.95199999999999996</v>
      </c>
      <c r="N2015" s="293">
        <f t="shared" si="3306"/>
        <v>1.077</v>
      </c>
      <c r="O2015" s="293">
        <f t="shared" si="3307"/>
        <v>0.76829999999999998</v>
      </c>
      <c r="P2015" s="293">
        <f t="shared" si="3308"/>
        <v>0.76619999999999999</v>
      </c>
      <c r="R2015" s="265">
        <f t="shared" si="3309"/>
        <v>0.89087499999999997</v>
      </c>
      <c r="S2015" s="266">
        <f t="shared" si="3310"/>
        <v>0</v>
      </c>
      <c r="T2015" s="266">
        <f t="shared" si="3311"/>
        <v>0</v>
      </c>
      <c r="X2015" s="664">
        <f>SUM(V2014:Y2014)</f>
        <v>3</v>
      </c>
      <c r="Y2015" s="522">
        <f>AVERAGE(V2012:Y2012)</f>
        <v>0.95542738095238078</v>
      </c>
      <c r="AH2015" s="257">
        <f t="shared" si="3194"/>
        <v>0</v>
      </c>
      <c r="AI2015" s="266" t="str">
        <f t="shared" si="3239"/>
        <v>OK</v>
      </c>
    </row>
    <row r="2016" spans="1:35" ht="17.45" customHeight="1" x14ac:dyDescent="0.25">
      <c r="A2016" s="257">
        <f t="shared" si="3223"/>
        <v>7</v>
      </c>
      <c r="B2016" s="257">
        <f t="shared" si="3224"/>
        <v>2023</v>
      </c>
      <c r="C2016" s="8">
        <f t="shared" si="3262"/>
        <v>45112</v>
      </c>
      <c r="D2016" s="260">
        <v>1.992</v>
      </c>
      <c r="E2016" s="261"/>
      <c r="F2016" s="263"/>
      <c r="G2016" s="262"/>
      <c r="H2016" s="285">
        <v>2.0449999999999999</v>
      </c>
      <c r="I2016" s="260">
        <v>2.09</v>
      </c>
      <c r="J2016" s="261"/>
      <c r="K2016" s="263">
        <v>2.0699999999999998</v>
      </c>
      <c r="L2016" s="261"/>
      <c r="M2016" s="293">
        <f t="shared" si="3305"/>
        <v>1.992</v>
      </c>
      <c r="N2016" s="293">
        <f t="shared" si="3306"/>
        <v>2.0449999999999999</v>
      </c>
      <c r="O2016" s="293">
        <f t="shared" si="3307"/>
        <v>2.09</v>
      </c>
      <c r="P2016" s="293">
        <f t="shared" si="3308"/>
        <v>2.0699999999999998</v>
      </c>
      <c r="R2016" s="265">
        <f t="shared" si="3309"/>
        <v>2.0492499999999998</v>
      </c>
      <c r="S2016" s="266">
        <f t="shared" si="3310"/>
        <v>1</v>
      </c>
      <c r="T2016" s="266">
        <f t="shared" si="3311"/>
        <v>1</v>
      </c>
      <c r="V2016" s="605">
        <f>V2012-V1981</f>
        <v>0.25696354838709667</v>
      </c>
      <c r="W2016" s="605">
        <f t="shared" ref="W2016:Y2016" si="3312">W2012-W1981</f>
        <v>0.21535285714285712</v>
      </c>
      <c r="X2016" s="605">
        <f t="shared" si="3312"/>
        <v>-1.5487096774193798E-3</v>
      </c>
      <c r="Y2016" s="605">
        <f t="shared" si="3312"/>
        <v>6.4978924731182941E-2</v>
      </c>
      <c r="AH2016" s="257">
        <f t="shared" si="3194"/>
        <v>0</v>
      </c>
      <c r="AI2016" s="266" t="str">
        <f t="shared" si="3239"/>
        <v>OK</v>
      </c>
    </row>
    <row r="2017" spans="1:35" ht="17.45" customHeight="1" x14ac:dyDescent="0.25">
      <c r="A2017" s="257">
        <f t="shared" si="3223"/>
        <v>7</v>
      </c>
      <c r="B2017" s="257">
        <f t="shared" si="3224"/>
        <v>2023</v>
      </c>
      <c r="C2017" s="8">
        <f t="shared" si="3262"/>
        <v>45113</v>
      </c>
      <c r="D2017" s="260"/>
      <c r="E2017" s="261">
        <v>0.97860000000000003</v>
      </c>
      <c r="F2017" s="263"/>
      <c r="G2017" s="262">
        <v>0.7823</v>
      </c>
      <c r="H2017" s="285"/>
      <c r="I2017" s="260"/>
      <c r="J2017" s="261">
        <v>0.78159999999999996</v>
      </c>
      <c r="K2017" s="263"/>
      <c r="L2017" s="261">
        <v>0.68969999999999998</v>
      </c>
      <c r="M2017" s="293">
        <f t="shared" ref="M2017" si="3313">IFERROR(AVERAGE(D2017:E2017),"")</f>
        <v>0.97860000000000003</v>
      </c>
      <c r="N2017" s="293">
        <f t="shared" ref="N2017" si="3314">IFERROR(AVERAGE(F2017:H2017),"")</f>
        <v>0.7823</v>
      </c>
      <c r="O2017" s="293">
        <f t="shared" ref="O2017" si="3315">IFERROR(AVERAGE(I2017:J2017),"")</f>
        <v>0.78159999999999996</v>
      </c>
      <c r="P2017" s="293">
        <f t="shared" ref="P2017" si="3316">IFERROR(AVERAGE(K2017:L2017),"")</f>
        <v>0.68969999999999998</v>
      </c>
      <c r="R2017" s="265">
        <f t="shared" ref="R2017" si="3317">AVERAGE(M2017:P2017)</f>
        <v>0.80804999999999993</v>
      </c>
      <c r="S2017" s="266">
        <f t="shared" ref="S2017" si="3318">IF(R2017&gt;=1,1,0)</f>
        <v>0</v>
      </c>
      <c r="T2017" s="266">
        <f t="shared" ref="T2017" si="3319">IF(S2017=0,0,S2017+T2016)</f>
        <v>0</v>
      </c>
      <c r="Y2017" s="264">
        <f>Y2015-Y1984</f>
        <v>0.13393665514592934</v>
      </c>
      <c r="AH2017" s="257">
        <f t="shared" si="3194"/>
        <v>0</v>
      </c>
      <c r="AI2017" s="266" t="str">
        <f t="shared" si="3239"/>
        <v>OK</v>
      </c>
    </row>
    <row r="2018" spans="1:35" ht="17.45" customHeight="1" x14ac:dyDescent="0.25">
      <c r="A2018" s="257">
        <f t="shared" si="3223"/>
        <v>7</v>
      </c>
      <c r="B2018" s="257">
        <f t="shared" si="3224"/>
        <v>2023</v>
      </c>
      <c r="C2018" s="48">
        <f t="shared" si="3262"/>
        <v>45114</v>
      </c>
      <c r="D2018" s="275">
        <v>0.99760000000000004</v>
      </c>
      <c r="E2018" s="276"/>
      <c r="F2018" s="278">
        <v>1.0269999999999999</v>
      </c>
      <c r="G2018" s="277"/>
      <c r="H2018" s="286">
        <v>0.7994</v>
      </c>
      <c r="I2018" s="275">
        <v>0.6482</v>
      </c>
      <c r="J2018" s="276"/>
      <c r="K2018" s="278">
        <v>0.70709999999999995</v>
      </c>
      <c r="L2018" s="276"/>
      <c r="M2018" s="293">
        <f t="shared" ref="M2018" si="3320">IFERROR(AVERAGE(D2018:E2018),"")</f>
        <v>0.99760000000000004</v>
      </c>
      <c r="N2018" s="293">
        <f t="shared" ref="N2018" si="3321">IFERROR(AVERAGE(F2018:H2018),"")</f>
        <v>0.91320000000000001</v>
      </c>
      <c r="O2018" s="293">
        <f t="shared" ref="O2018" si="3322">IFERROR(AVERAGE(I2018:J2018),"")</f>
        <v>0.6482</v>
      </c>
      <c r="P2018" s="293">
        <f t="shared" ref="P2018" si="3323">IFERROR(AVERAGE(K2018:L2018),"")</f>
        <v>0.70709999999999995</v>
      </c>
      <c r="R2018" s="265">
        <f t="shared" ref="R2018" si="3324">AVERAGE(M2018:P2018)</f>
        <v>0.81652500000000006</v>
      </c>
      <c r="S2018" s="266">
        <f t="shared" ref="S2018" si="3325">IF(R2018&gt;=1,1,0)</f>
        <v>0</v>
      </c>
      <c r="T2018" s="266">
        <f t="shared" ref="T2018" si="3326">IF(S2018=0,0,S2018+T2017)</f>
        <v>0</v>
      </c>
      <c r="AH2018" s="257">
        <f t="shared" si="3194"/>
        <v>0</v>
      </c>
      <c r="AI2018" s="266" t="str">
        <f t="shared" si="3239"/>
        <v>OK</v>
      </c>
    </row>
    <row r="2019" spans="1:35" ht="17.45" customHeight="1" x14ac:dyDescent="0.25">
      <c r="A2019" s="257">
        <f t="shared" si="3223"/>
        <v>7</v>
      </c>
      <c r="B2019" s="257">
        <f t="shared" si="3224"/>
        <v>2023</v>
      </c>
      <c r="C2019" s="435">
        <f t="shared" si="3262"/>
        <v>45115</v>
      </c>
      <c r="D2019" s="434"/>
      <c r="E2019" s="436">
        <v>1.71</v>
      </c>
      <c r="F2019" s="437"/>
      <c r="G2019" s="438">
        <v>0.90769999999999995</v>
      </c>
      <c r="H2019" s="439"/>
      <c r="I2019" s="434"/>
      <c r="J2019" s="436">
        <v>0.71530000000000005</v>
      </c>
      <c r="K2019" s="437"/>
      <c r="L2019" s="436">
        <v>1.1100000000000001</v>
      </c>
      <c r="M2019" s="440">
        <f t="shared" ref="M2019:M2021" si="3327">IFERROR(AVERAGE(D2019:E2019),"")</f>
        <v>1.71</v>
      </c>
      <c r="N2019" s="440">
        <f t="shared" ref="N2019:N2021" si="3328">IFERROR(AVERAGE(F2019:H2019),"")</f>
        <v>0.90769999999999995</v>
      </c>
      <c r="O2019" s="440">
        <f t="shared" ref="O2019:O2021" si="3329">IFERROR(AVERAGE(I2019:J2019),"")</f>
        <v>0.71530000000000005</v>
      </c>
      <c r="P2019" s="440">
        <f t="shared" ref="P2019:P2021" si="3330">IFERROR(AVERAGE(K2019:L2019),"")</f>
        <v>1.1100000000000001</v>
      </c>
      <c r="Q2019" s="441"/>
      <c r="R2019" s="442">
        <f t="shared" ref="R2019:R2021" si="3331">AVERAGE(M2019:P2019)</f>
        <v>1.1107500000000001</v>
      </c>
      <c r="S2019" s="443">
        <f t="shared" ref="S2019:S2021" si="3332">IF(R2019&gt;=1,1,0)</f>
        <v>1</v>
      </c>
      <c r="T2019" s="443">
        <f t="shared" ref="T2019:T2021" si="3333">IF(S2019=0,0,S2019+T2018)</f>
        <v>1</v>
      </c>
      <c r="AH2019" s="257">
        <f t="shared" si="3194"/>
        <v>0</v>
      </c>
      <c r="AI2019" s="266" t="str">
        <f t="shared" si="3239"/>
        <v>OK</v>
      </c>
    </row>
    <row r="2020" spans="1:35" ht="17.45" customHeight="1" x14ac:dyDescent="0.25">
      <c r="A2020" s="257">
        <f t="shared" si="3223"/>
        <v>7</v>
      </c>
      <c r="B2020" s="257">
        <f t="shared" si="3224"/>
        <v>2023</v>
      </c>
      <c r="C2020" s="435">
        <f t="shared" si="3262"/>
        <v>45116</v>
      </c>
      <c r="D2020" s="434">
        <v>0.69430000000000003</v>
      </c>
      <c r="E2020" s="436"/>
      <c r="F2020" s="437">
        <v>0.69510000000000005</v>
      </c>
      <c r="G2020" s="438"/>
      <c r="H2020" s="439"/>
      <c r="I2020" s="434">
        <v>0.4738</v>
      </c>
      <c r="J2020" s="436"/>
      <c r="K2020" s="437">
        <v>0.89400000000000002</v>
      </c>
      <c r="L2020" s="436"/>
      <c r="M2020" s="440">
        <f t="shared" si="3327"/>
        <v>0.69430000000000003</v>
      </c>
      <c r="N2020" s="440">
        <f t="shared" si="3328"/>
        <v>0.69510000000000005</v>
      </c>
      <c r="O2020" s="440">
        <f t="shared" si="3329"/>
        <v>0.4738</v>
      </c>
      <c r="P2020" s="440">
        <f t="shared" si="3330"/>
        <v>0.89400000000000002</v>
      </c>
      <c r="Q2020" s="441"/>
      <c r="R2020" s="442">
        <f t="shared" si="3331"/>
        <v>0.68930000000000002</v>
      </c>
      <c r="S2020" s="443">
        <f t="shared" si="3332"/>
        <v>0</v>
      </c>
      <c r="T2020" s="443">
        <f t="shared" si="3333"/>
        <v>0</v>
      </c>
      <c r="AH2020" s="257">
        <f t="shared" si="3194"/>
        <v>0</v>
      </c>
      <c r="AI2020" s="266" t="str">
        <f t="shared" si="3239"/>
        <v>OK</v>
      </c>
    </row>
    <row r="2021" spans="1:35" ht="17.45" customHeight="1" x14ac:dyDescent="0.25">
      <c r="A2021" s="257">
        <f t="shared" si="3223"/>
        <v>7</v>
      </c>
      <c r="B2021" s="257">
        <f t="shared" si="3224"/>
        <v>2023</v>
      </c>
      <c r="C2021" s="8">
        <f t="shared" si="3262"/>
        <v>45117</v>
      </c>
      <c r="D2021" s="260"/>
      <c r="E2021" s="261">
        <v>0.91349999999999998</v>
      </c>
      <c r="F2021" s="263"/>
      <c r="G2021" s="262">
        <v>0.95979999999999999</v>
      </c>
      <c r="H2021" s="285"/>
      <c r="I2021" s="260"/>
      <c r="J2021" s="261">
        <v>0.87860000000000005</v>
      </c>
      <c r="K2021" s="263"/>
      <c r="L2021" s="261">
        <v>1.123</v>
      </c>
      <c r="M2021" s="293">
        <f t="shared" si="3327"/>
        <v>0.91349999999999998</v>
      </c>
      <c r="N2021" s="293">
        <f t="shared" si="3328"/>
        <v>0.95979999999999999</v>
      </c>
      <c r="O2021" s="293">
        <f t="shared" si="3329"/>
        <v>0.87860000000000005</v>
      </c>
      <c r="P2021" s="293">
        <f t="shared" si="3330"/>
        <v>1.123</v>
      </c>
      <c r="R2021" s="265">
        <f t="shared" si="3331"/>
        <v>0.96872500000000006</v>
      </c>
      <c r="S2021" s="266">
        <f t="shared" si="3332"/>
        <v>0</v>
      </c>
      <c r="T2021" s="266">
        <f t="shared" si="3333"/>
        <v>0</v>
      </c>
      <c r="AH2021" s="257">
        <f t="shared" si="3194"/>
        <v>0</v>
      </c>
      <c r="AI2021" s="266" t="str">
        <f t="shared" si="3239"/>
        <v>OK</v>
      </c>
    </row>
    <row r="2022" spans="1:35" ht="17.45" customHeight="1" x14ac:dyDescent="0.25">
      <c r="A2022" s="257">
        <f t="shared" si="3223"/>
        <v>7</v>
      </c>
      <c r="B2022" s="257">
        <f t="shared" si="3224"/>
        <v>2023</v>
      </c>
      <c r="C2022" s="8">
        <f t="shared" si="3262"/>
        <v>45118</v>
      </c>
      <c r="D2022" s="260">
        <v>1.341</v>
      </c>
      <c r="E2022" s="261"/>
      <c r="F2022" s="263"/>
      <c r="G2022" s="262"/>
      <c r="H2022" s="285">
        <v>1.3560000000000001</v>
      </c>
      <c r="I2022" s="260">
        <v>1.3859999999999999</v>
      </c>
      <c r="J2022" s="261"/>
      <c r="K2022" s="263">
        <v>1.3560000000000001</v>
      </c>
      <c r="L2022" s="261"/>
      <c r="M2022" s="293">
        <f t="shared" ref="M2022" si="3334">IFERROR(AVERAGE(D2022:E2022),"")</f>
        <v>1.341</v>
      </c>
      <c r="N2022" s="293">
        <f t="shared" ref="N2022" si="3335">IFERROR(AVERAGE(F2022:H2022),"")</f>
        <v>1.3560000000000001</v>
      </c>
      <c r="O2022" s="293">
        <f t="shared" ref="O2022" si="3336">IFERROR(AVERAGE(I2022:J2022),"")</f>
        <v>1.3859999999999999</v>
      </c>
      <c r="P2022" s="293">
        <f t="shared" ref="P2022" si="3337">IFERROR(AVERAGE(K2022:L2022),"")</f>
        <v>1.3560000000000001</v>
      </c>
      <c r="R2022" s="265">
        <f t="shared" ref="R2022" si="3338">AVERAGE(M2022:P2022)</f>
        <v>1.35975</v>
      </c>
      <c r="S2022" s="266">
        <f t="shared" ref="S2022" si="3339">IF(R2022&gt;=1,1,0)</f>
        <v>1</v>
      </c>
      <c r="T2022" s="266">
        <f t="shared" ref="T2022" si="3340">IF(S2022=0,0,S2022+T2021)</f>
        <v>1</v>
      </c>
      <c r="AH2022" s="257">
        <f t="shared" si="3194"/>
        <v>0</v>
      </c>
      <c r="AI2022" s="266" t="str">
        <f t="shared" si="3239"/>
        <v>OK</v>
      </c>
    </row>
    <row r="2023" spans="1:35" ht="17.45" customHeight="1" x14ac:dyDescent="0.25">
      <c r="A2023" s="257">
        <f t="shared" si="3223"/>
        <v>7</v>
      </c>
      <c r="B2023" s="257">
        <f t="shared" si="3224"/>
        <v>2023</v>
      </c>
      <c r="C2023" s="8">
        <f t="shared" si="3262"/>
        <v>45119</v>
      </c>
      <c r="D2023" s="252"/>
      <c r="E2023" s="253">
        <v>1.2749999999999999</v>
      </c>
      <c r="F2023" s="255"/>
      <c r="G2023" s="254">
        <v>1.51</v>
      </c>
      <c r="H2023" s="114"/>
      <c r="I2023" s="252"/>
      <c r="J2023" s="253">
        <v>1.1100000000000001</v>
      </c>
      <c r="K2023" s="255"/>
      <c r="L2023" s="253">
        <v>1.339</v>
      </c>
      <c r="M2023" s="293">
        <f t="shared" ref="M2023:M2027" si="3341">IFERROR(AVERAGE(D2023:E2023),"")</f>
        <v>1.2749999999999999</v>
      </c>
      <c r="N2023" s="293">
        <f t="shared" ref="N2023:N2027" si="3342">IFERROR(AVERAGE(F2023:H2023),"")</f>
        <v>1.51</v>
      </c>
      <c r="O2023" s="293">
        <f t="shared" ref="O2023:O2027" si="3343">IFERROR(AVERAGE(I2023:J2023),"")</f>
        <v>1.1100000000000001</v>
      </c>
      <c r="P2023" s="293">
        <f t="shared" ref="P2023:P2027" si="3344">IFERROR(AVERAGE(K2023:L2023),"")</f>
        <v>1.339</v>
      </c>
      <c r="R2023" s="265">
        <f t="shared" ref="R2023:R2027" si="3345">AVERAGE(M2023:P2023)</f>
        <v>1.3085</v>
      </c>
      <c r="S2023" s="266">
        <f t="shared" ref="S2023:S2027" si="3346">IF(R2023&gt;=1,1,0)</f>
        <v>1</v>
      </c>
      <c r="T2023" s="266">
        <f t="shared" ref="T2023:T2027" si="3347">IF(S2023=0,0,S2023+T2022)</f>
        <v>2</v>
      </c>
      <c r="AH2023" s="257">
        <f t="shared" si="3194"/>
        <v>0</v>
      </c>
      <c r="AI2023" s="266" t="str">
        <f t="shared" si="3239"/>
        <v>OK</v>
      </c>
    </row>
    <row r="2024" spans="1:35" ht="17.45" customHeight="1" x14ac:dyDescent="0.25">
      <c r="A2024" s="257">
        <f t="shared" si="3223"/>
        <v>7</v>
      </c>
      <c r="B2024" s="257">
        <f t="shared" si="3224"/>
        <v>2023</v>
      </c>
      <c r="C2024" s="48">
        <f t="shared" si="3262"/>
        <v>45120</v>
      </c>
      <c r="D2024" s="279">
        <v>1.3520000000000001</v>
      </c>
      <c r="E2024" s="280"/>
      <c r="F2024" s="282">
        <v>1.609</v>
      </c>
      <c r="G2024" s="281"/>
      <c r="H2024" s="142">
        <v>1.456</v>
      </c>
      <c r="I2024" s="279">
        <v>1.1279999999999999</v>
      </c>
      <c r="J2024" s="280"/>
      <c r="K2024" s="282">
        <v>1.8240000000000001</v>
      </c>
      <c r="L2024" s="280"/>
      <c r="M2024" s="293">
        <f t="shared" si="3341"/>
        <v>1.3520000000000001</v>
      </c>
      <c r="N2024" s="293">
        <f t="shared" si="3342"/>
        <v>1.5325</v>
      </c>
      <c r="O2024" s="293">
        <f t="shared" si="3343"/>
        <v>1.1279999999999999</v>
      </c>
      <c r="P2024" s="293">
        <f t="shared" si="3344"/>
        <v>1.8240000000000001</v>
      </c>
      <c r="R2024" s="265">
        <f t="shared" si="3345"/>
        <v>1.459125</v>
      </c>
      <c r="S2024" s="266">
        <f t="shared" si="3346"/>
        <v>1</v>
      </c>
      <c r="T2024" s="266">
        <f t="shared" si="3347"/>
        <v>3</v>
      </c>
      <c r="AH2024" s="257">
        <f t="shared" ref="AH2024:AH2087" si="3348">IF(AND(M2024&gt;=2,N2024&gt;=2,O2024&gt;=2,P2024&gt;=2),1,0)</f>
        <v>0</v>
      </c>
      <c r="AI2024" s="266" t="str">
        <f t="shared" si="3239"/>
        <v>OK</v>
      </c>
    </row>
    <row r="2025" spans="1:35" ht="17.45" customHeight="1" x14ac:dyDescent="0.25">
      <c r="A2025" s="257">
        <f t="shared" si="3223"/>
        <v>7</v>
      </c>
      <c r="B2025" s="257">
        <f t="shared" si="3224"/>
        <v>2023</v>
      </c>
      <c r="C2025" s="8">
        <f t="shared" si="3262"/>
        <v>45121</v>
      </c>
      <c r="D2025" s="252"/>
      <c r="E2025" s="253">
        <v>1.4690000000000001</v>
      </c>
      <c r="F2025" s="255"/>
      <c r="G2025" s="254">
        <v>2.145</v>
      </c>
      <c r="H2025" s="114"/>
      <c r="I2025" s="252"/>
      <c r="J2025" s="253">
        <v>1.6</v>
      </c>
      <c r="K2025" s="255"/>
      <c r="L2025" s="253">
        <v>1.6419999999999999</v>
      </c>
      <c r="M2025" s="293">
        <f t="shared" si="3341"/>
        <v>1.4690000000000001</v>
      </c>
      <c r="N2025" s="293">
        <f t="shared" si="3342"/>
        <v>2.145</v>
      </c>
      <c r="O2025" s="293">
        <f t="shared" si="3343"/>
        <v>1.6</v>
      </c>
      <c r="P2025" s="293">
        <f t="shared" si="3344"/>
        <v>1.6419999999999999</v>
      </c>
      <c r="R2025" s="265">
        <f t="shared" si="3345"/>
        <v>1.714</v>
      </c>
      <c r="S2025" s="266">
        <f t="shared" si="3346"/>
        <v>1</v>
      </c>
      <c r="T2025" s="266">
        <f t="shared" si="3347"/>
        <v>4</v>
      </c>
      <c r="AH2025" s="257">
        <f t="shared" si="3348"/>
        <v>0</v>
      </c>
      <c r="AI2025" s="266" t="str">
        <f t="shared" si="3239"/>
        <v>OK</v>
      </c>
    </row>
    <row r="2026" spans="1:35" ht="17.45" customHeight="1" x14ac:dyDescent="0.3">
      <c r="A2026" s="257">
        <f t="shared" si="3223"/>
        <v>7</v>
      </c>
      <c r="B2026" s="257">
        <f t="shared" si="3224"/>
        <v>2023</v>
      </c>
      <c r="C2026" s="435">
        <f t="shared" si="3262"/>
        <v>45122</v>
      </c>
      <c r="D2026" s="448">
        <v>2.1640000000000001</v>
      </c>
      <c r="E2026" s="449"/>
      <c r="F2026" s="451">
        <v>1.63</v>
      </c>
      <c r="G2026" s="450"/>
      <c r="H2026" s="452"/>
      <c r="I2026" s="448">
        <v>1.252</v>
      </c>
      <c r="J2026" s="449"/>
      <c r="K2026" s="607">
        <v>8.2560000000000002</v>
      </c>
      <c r="L2026" s="449"/>
      <c r="M2026" s="440">
        <f t="shared" si="3341"/>
        <v>2.1640000000000001</v>
      </c>
      <c r="N2026" s="440">
        <f t="shared" si="3342"/>
        <v>1.63</v>
      </c>
      <c r="O2026" s="440">
        <f t="shared" si="3343"/>
        <v>1.252</v>
      </c>
      <c r="P2026" s="493">
        <f t="shared" si="3344"/>
        <v>8.2560000000000002</v>
      </c>
      <c r="Q2026" s="441"/>
      <c r="R2026" s="442">
        <f t="shared" si="3345"/>
        <v>3.3254999999999999</v>
      </c>
      <c r="S2026" s="443">
        <f t="shared" si="3346"/>
        <v>1</v>
      </c>
      <c r="T2026" s="443">
        <f t="shared" si="3347"/>
        <v>5</v>
      </c>
      <c r="V2026" s="608" t="s">
        <v>153</v>
      </c>
      <c r="AH2026" s="257">
        <f t="shared" si="3348"/>
        <v>0</v>
      </c>
      <c r="AI2026" s="266" t="str">
        <f t="shared" si="3239"/>
        <v>OK</v>
      </c>
    </row>
    <row r="2027" spans="1:35" ht="17.45" customHeight="1" x14ac:dyDescent="0.25">
      <c r="A2027" s="257">
        <f t="shared" si="3223"/>
        <v>7</v>
      </c>
      <c r="B2027" s="257">
        <f t="shared" si="3224"/>
        <v>2023</v>
      </c>
      <c r="C2027" s="435">
        <f t="shared" si="3262"/>
        <v>45123</v>
      </c>
      <c r="D2027" s="448"/>
      <c r="E2027" s="449">
        <v>0.95199999999999996</v>
      </c>
      <c r="F2027" s="451"/>
      <c r="G2027" s="450">
        <v>1.0509999999999999</v>
      </c>
      <c r="H2027" s="452"/>
      <c r="I2027" s="448"/>
      <c r="J2027" s="449">
        <v>0.71679999999999999</v>
      </c>
      <c r="K2027" s="451"/>
      <c r="L2027" s="449">
        <v>0.91410000000000002</v>
      </c>
      <c r="M2027" s="440">
        <f t="shared" si="3341"/>
        <v>0.95199999999999996</v>
      </c>
      <c r="N2027" s="440">
        <f t="shared" si="3342"/>
        <v>1.0509999999999999</v>
      </c>
      <c r="O2027" s="440">
        <f t="shared" si="3343"/>
        <v>0.71679999999999999</v>
      </c>
      <c r="P2027" s="440">
        <f t="shared" si="3344"/>
        <v>0.91410000000000002</v>
      </c>
      <c r="Q2027" s="441"/>
      <c r="R2027" s="442">
        <f t="shared" si="3345"/>
        <v>0.90847500000000003</v>
      </c>
      <c r="S2027" s="443">
        <f t="shared" si="3346"/>
        <v>0</v>
      </c>
      <c r="T2027" s="443">
        <f t="shared" si="3347"/>
        <v>0</v>
      </c>
      <c r="AH2027" s="257">
        <f t="shared" si="3348"/>
        <v>0</v>
      </c>
      <c r="AI2027" s="266" t="str">
        <f t="shared" si="3239"/>
        <v>OK</v>
      </c>
    </row>
    <row r="2028" spans="1:35" ht="17.45" customHeight="1" x14ac:dyDescent="0.25">
      <c r="A2028" s="257">
        <f t="shared" si="3223"/>
        <v>7</v>
      </c>
      <c r="B2028" s="257">
        <f t="shared" si="3224"/>
        <v>2023</v>
      </c>
      <c r="C2028" s="8">
        <f t="shared" si="3262"/>
        <v>45124</v>
      </c>
      <c r="D2028" s="252">
        <v>0.9274</v>
      </c>
      <c r="E2028" s="253"/>
      <c r="F2028" s="255"/>
      <c r="G2028" s="254"/>
      <c r="H2028" s="114">
        <v>1.089</v>
      </c>
      <c r="I2028" s="252">
        <v>0.92149999999999999</v>
      </c>
      <c r="J2028" s="253"/>
      <c r="K2028" s="255">
        <v>0.94269999999999998</v>
      </c>
      <c r="L2028" s="253"/>
      <c r="M2028" s="293">
        <f t="shared" ref="M2028" si="3349">IFERROR(AVERAGE(D2028:E2028),"")</f>
        <v>0.9274</v>
      </c>
      <c r="N2028" s="293">
        <f t="shared" ref="N2028" si="3350">IFERROR(AVERAGE(F2028:H2028),"")</f>
        <v>1.089</v>
      </c>
      <c r="O2028" s="293">
        <f t="shared" ref="O2028" si="3351">IFERROR(AVERAGE(I2028:J2028),"")</f>
        <v>0.92149999999999999</v>
      </c>
      <c r="P2028" s="293">
        <f t="shared" ref="P2028" si="3352">IFERROR(AVERAGE(K2028:L2028),"")</f>
        <v>0.94269999999999998</v>
      </c>
      <c r="R2028" s="265">
        <f t="shared" ref="R2028" si="3353">AVERAGE(M2028:P2028)</f>
        <v>0.97014999999999996</v>
      </c>
      <c r="S2028" s="266">
        <f t="shared" ref="S2028" si="3354">IF(R2028&gt;=1,1,0)</f>
        <v>0</v>
      </c>
      <c r="T2028" s="266">
        <f t="shared" ref="T2028" si="3355">IF(S2028=0,0,S2028+T2027)</f>
        <v>0</v>
      </c>
      <c r="AH2028" s="257">
        <f t="shared" si="3348"/>
        <v>0</v>
      </c>
      <c r="AI2028" s="266" t="str">
        <f t="shared" si="3239"/>
        <v>OK</v>
      </c>
    </row>
    <row r="2029" spans="1:35" ht="17.45" customHeight="1" x14ac:dyDescent="0.25">
      <c r="A2029" s="257">
        <f t="shared" si="3223"/>
        <v>7</v>
      </c>
      <c r="B2029" s="257">
        <f t="shared" si="3224"/>
        <v>2023</v>
      </c>
      <c r="C2029" s="8">
        <f t="shared" si="3262"/>
        <v>45125</v>
      </c>
      <c r="D2029" s="260"/>
      <c r="E2029" s="261">
        <v>1.3049999999999999</v>
      </c>
      <c r="F2029" s="263"/>
      <c r="G2029" s="262">
        <v>2.1070000000000002</v>
      </c>
      <c r="H2029" s="285"/>
      <c r="I2029" s="260"/>
      <c r="J2029" s="261">
        <v>1.3740000000000001</v>
      </c>
      <c r="K2029" s="263"/>
      <c r="L2029" s="261">
        <v>1.6220000000000001</v>
      </c>
      <c r="M2029" s="293">
        <f t="shared" ref="M2029" si="3356">IFERROR(AVERAGE(D2029:E2029),"")</f>
        <v>1.3049999999999999</v>
      </c>
      <c r="N2029" s="293">
        <f t="shared" ref="N2029" si="3357">IFERROR(AVERAGE(F2029:H2029),"")</f>
        <v>2.1070000000000002</v>
      </c>
      <c r="O2029" s="293">
        <f t="shared" ref="O2029" si="3358">IFERROR(AVERAGE(I2029:J2029),"")</f>
        <v>1.3740000000000001</v>
      </c>
      <c r="P2029" s="293">
        <f t="shared" ref="P2029" si="3359">IFERROR(AVERAGE(K2029:L2029),"")</f>
        <v>1.6220000000000001</v>
      </c>
      <c r="R2029" s="265">
        <f t="shared" ref="R2029" si="3360">AVERAGE(M2029:P2029)</f>
        <v>1.6019999999999999</v>
      </c>
      <c r="S2029" s="266">
        <f t="shared" ref="S2029" si="3361">IF(R2029&gt;=1,1,0)</f>
        <v>1</v>
      </c>
      <c r="T2029" s="266">
        <f t="shared" ref="T2029" si="3362">IF(S2029=0,0,S2029+T2028)</f>
        <v>1</v>
      </c>
      <c r="AH2029" s="257">
        <f t="shared" si="3348"/>
        <v>0</v>
      </c>
      <c r="AI2029" s="266" t="str">
        <f t="shared" si="3239"/>
        <v>OK</v>
      </c>
    </row>
    <row r="2030" spans="1:35" ht="17.45" customHeight="1" x14ac:dyDescent="0.25">
      <c r="A2030" s="257">
        <f t="shared" si="3223"/>
        <v>7</v>
      </c>
      <c r="B2030" s="257">
        <f t="shared" si="3224"/>
        <v>2023</v>
      </c>
      <c r="C2030" s="48">
        <f t="shared" si="3262"/>
        <v>45126</v>
      </c>
      <c r="D2030" s="279">
        <v>0.87260000000000004</v>
      </c>
      <c r="E2030" s="280"/>
      <c r="F2030" s="282">
        <v>1.417</v>
      </c>
      <c r="G2030" s="281"/>
      <c r="H2030" s="142">
        <v>1.33</v>
      </c>
      <c r="I2030" s="279">
        <v>1.05</v>
      </c>
      <c r="J2030" s="280"/>
      <c r="K2030" s="282">
        <v>0.92030000000000001</v>
      </c>
      <c r="L2030" s="280"/>
      <c r="M2030" s="293">
        <f t="shared" ref="M2030:M2031" si="3363">IFERROR(AVERAGE(D2030:E2030),"")</f>
        <v>0.87260000000000004</v>
      </c>
      <c r="N2030" s="293">
        <f t="shared" ref="N2030:N2031" si="3364">IFERROR(AVERAGE(F2030:H2030),"")</f>
        <v>1.3734999999999999</v>
      </c>
      <c r="O2030" s="293">
        <f t="shared" ref="O2030:O2031" si="3365">IFERROR(AVERAGE(I2030:J2030),"")</f>
        <v>1.05</v>
      </c>
      <c r="P2030" s="293">
        <f t="shared" ref="P2030:P2031" si="3366">IFERROR(AVERAGE(K2030:L2030),"")</f>
        <v>0.92030000000000001</v>
      </c>
      <c r="R2030" s="265">
        <f t="shared" ref="R2030:R2031" si="3367">AVERAGE(M2030:P2030)</f>
        <v>1.0541</v>
      </c>
      <c r="S2030" s="266">
        <f t="shared" ref="S2030:S2031" si="3368">IF(R2030&gt;=1,1,0)</f>
        <v>1</v>
      </c>
      <c r="T2030" s="266">
        <f t="shared" ref="T2030:T2031" si="3369">IF(S2030=0,0,S2030+T2029)</f>
        <v>2</v>
      </c>
      <c r="AH2030" s="257">
        <f t="shared" si="3348"/>
        <v>0</v>
      </c>
      <c r="AI2030" s="266" t="str">
        <f t="shared" si="3239"/>
        <v>OK</v>
      </c>
    </row>
    <row r="2031" spans="1:35" ht="17.45" customHeight="1" x14ac:dyDescent="0.25">
      <c r="A2031" s="257">
        <f t="shared" si="3223"/>
        <v>7</v>
      </c>
      <c r="B2031" s="257">
        <f t="shared" si="3224"/>
        <v>2023</v>
      </c>
      <c r="C2031" s="8">
        <f t="shared" si="3262"/>
        <v>45127</v>
      </c>
      <c r="D2031" s="252"/>
      <c r="E2031" s="253">
        <v>1.55</v>
      </c>
      <c r="F2031" s="255"/>
      <c r="G2031" s="254">
        <v>1.728</v>
      </c>
      <c r="H2031" s="114"/>
      <c r="I2031" s="252"/>
      <c r="J2031" s="253">
        <v>1.474</v>
      </c>
      <c r="K2031" s="255"/>
      <c r="L2031" s="253">
        <v>1.7609999999999999</v>
      </c>
      <c r="M2031" s="293">
        <f t="shared" si="3363"/>
        <v>1.55</v>
      </c>
      <c r="N2031" s="293">
        <f t="shared" si="3364"/>
        <v>1.728</v>
      </c>
      <c r="O2031" s="293">
        <f t="shared" si="3365"/>
        <v>1.474</v>
      </c>
      <c r="P2031" s="293">
        <f t="shared" si="3366"/>
        <v>1.7609999999999999</v>
      </c>
      <c r="R2031" s="265">
        <f t="shared" si="3367"/>
        <v>1.62825</v>
      </c>
      <c r="S2031" s="266">
        <f t="shared" si="3368"/>
        <v>1</v>
      </c>
      <c r="T2031" s="266">
        <f t="shared" si="3369"/>
        <v>3</v>
      </c>
      <c r="AH2031" s="257">
        <f t="shared" si="3348"/>
        <v>0</v>
      </c>
      <c r="AI2031" s="266" t="str">
        <f t="shared" si="3239"/>
        <v>OK</v>
      </c>
    </row>
    <row r="2032" spans="1:35" ht="17.45" customHeight="1" x14ac:dyDescent="0.25">
      <c r="A2032" s="257">
        <f t="shared" si="3223"/>
        <v>7</v>
      </c>
      <c r="B2032" s="257">
        <f t="shared" si="3224"/>
        <v>2023</v>
      </c>
      <c r="C2032" s="8">
        <f t="shared" si="3262"/>
        <v>45128</v>
      </c>
      <c r="D2032" s="252">
        <v>1.3240000000000001</v>
      </c>
      <c r="E2032" s="253"/>
      <c r="F2032" s="255">
        <v>1.62</v>
      </c>
      <c r="G2032" s="254"/>
      <c r="H2032" s="114"/>
      <c r="I2032" s="252">
        <v>1.256</v>
      </c>
      <c r="J2032" s="253"/>
      <c r="K2032" s="255">
        <v>1.248</v>
      </c>
      <c r="L2032" s="253"/>
      <c r="M2032" s="293">
        <f t="shared" ref="M2032:M2034" si="3370">IFERROR(AVERAGE(D2032:E2032),"")</f>
        <v>1.3240000000000001</v>
      </c>
      <c r="N2032" s="293">
        <f t="shared" ref="N2032:N2034" si="3371">IFERROR(AVERAGE(F2032:H2032),"")</f>
        <v>1.62</v>
      </c>
      <c r="O2032" s="293">
        <f t="shared" ref="O2032:O2034" si="3372">IFERROR(AVERAGE(I2032:J2032),"")</f>
        <v>1.256</v>
      </c>
      <c r="P2032" s="293">
        <f t="shared" ref="P2032:P2034" si="3373">IFERROR(AVERAGE(K2032:L2032),"")</f>
        <v>1.248</v>
      </c>
      <c r="R2032" s="265">
        <f t="shared" ref="R2032:R2034" si="3374">AVERAGE(M2032:P2032)</f>
        <v>1.3620000000000001</v>
      </c>
      <c r="S2032" s="266">
        <f t="shared" ref="S2032:S2034" si="3375">IF(R2032&gt;=1,1,0)</f>
        <v>1</v>
      </c>
      <c r="T2032" s="266">
        <f t="shared" ref="T2032:T2034" si="3376">IF(S2032=0,0,S2032+T2031)</f>
        <v>4</v>
      </c>
      <c r="AH2032" s="257">
        <f t="shared" si="3348"/>
        <v>0</v>
      </c>
      <c r="AI2032" s="266" t="str">
        <f t="shared" si="3239"/>
        <v>OK</v>
      </c>
    </row>
    <row r="2033" spans="1:35" ht="17.45" customHeight="1" x14ac:dyDescent="0.25">
      <c r="A2033" s="257">
        <f t="shared" si="3223"/>
        <v>7</v>
      </c>
      <c r="B2033" s="257">
        <f t="shared" si="3224"/>
        <v>2023</v>
      </c>
      <c r="C2033" s="435">
        <f t="shared" si="3262"/>
        <v>45129</v>
      </c>
      <c r="D2033" s="448"/>
      <c r="E2033" s="449">
        <v>1.2629999999999999</v>
      </c>
      <c r="F2033" s="451"/>
      <c r="G2033" s="450">
        <v>1.377</v>
      </c>
      <c r="H2033" s="452"/>
      <c r="I2033" s="448"/>
      <c r="J2033" s="449">
        <v>0.95020000000000004</v>
      </c>
      <c r="K2033" s="451"/>
      <c r="L2033" s="449">
        <v>1.0029999999999999</v>
      </c>
      <c r="M2033" s="440">
        <f t="shared" si="3370"/>
        <v>1.2629999999999999</v>
      </c>
      <c r="N2033" s="440">
        <f t="shared" si="3371"/>
        <v>1.377</v>
      </c>
      <c r="O2033" s="440">
        <f t="shared" si="3372"/>
        <v>0.95020000000000004</v>
      </c>
      <c r="P2033" s="440">
        <f t="shared" si="3373"/>
        <v>1.0029999999999999</v>
      </c>
      <c r="Q2033" s="441"/>
      <c r="R2033" s="442">
        <f t="shared" si="3374"/>
        <v>1.1482999999999999</v>
      </c>
      <c r="S2033" s="443">
        <f t="shared" si="3375"/>
        <v>1</v>
      </c>
      <c r="T2033" s="443">
        <f t="shared" si="3376"/>
        <v>5</v>
      </c>
      <c r="AH2033" s="257">
        <f t="shared" si="3348"/>
        <v>0</v>
      </c>
      <c r="AI2033" s="266" t="str">
        <f t="shared" si="3239"/>
        <v>OK</v>
      </c>
    </row>
    <row r="2034" spans="1:35" ht="17.45" customHeight="1" x14ac:dyDescent="0.25">
      <c r="A2034" s="257">
        <f t="shared" si="3223"/>
        <v>7</v>
      </c>
      <c r="B2034" s="257">
        <f t="shared" si="3224"/>
        <v>2023</v>
      </c>
      <c r="C2034" s="435">
        <f t="shared" si="3262"/>
        <v>45130</v>
      </c>
      <c r="D2034" s="448">
        <v>0.73550000000000004</v>
      </c>
      <c r="E2034" s="449"/>
      <c r="F2034" s="451"/>
      <c r="G2034" s="450"/>
      <c r="H2034" s="452">
        <v>0.71599999999999997</v>
      </c>
      <c r="I2034" s="448">
        <v>0.6694</v>
      </c>
      <c r="J2034" s="449"/>
      <c r="K2034" s="451">
        <v>0.70979999999999999</v>
      </c>
      <c r="L2034" s="449"/>
      <c r="M2034" s="440">
        <f t="shared" si="3370"/>
        <v>0.73550000000000004</v>
      </c>
      <c r="N2034" s="440">
        <f t="shared" si="3371"/>
        <v>0.71599999999999997</v>
      </c>
      <c r="O2034" s="440">
        <f t="shared" si="3372"/>
        <v>0.6694</v>
      </c>
      <c r="P2034" s="440">
        <f t="shared" si="3373"/>
        <v>0.70979999999999999</v>
      </c>
      <c r="Q2034" s="441"/>
      <c r="R2034" s="442">
        <f t="shared" si="3374"/>
        <v>0.70767499999999994</v>
      </c>
      <c r="S2034" s="443">
        <f t="shared" si="3375"/>
        <v>0</v>
      </c>
      <c r="T2034" s="443">
        <f t="shared" si="3376"/>
        <v>0</v>
      </c>
      <c r="AH2034" s="257">
        <f t="shared" si="3348"/>
        <v>0</v>
      </c>
      <c r="AI2034" s="266" t="str">
        <f t="shared" si="3239"/>
        <v>OK</v>
      </c>
    </row>
    <row r="2035" spans="1:35" ht="17.45" customHeight="1" x14ac:dyDescent="0.25">
      <c r="A2035" s="257">
        <f t="shared" si="3223"/>
        <v>7</v>
      </c>
      <c r="B2035" s="257">
        <f t="shared" si="3224"/>
        <v>2023</v>
      </c>
      <c r="C2035" s="8">
        <f t="shared" si="3262"/>
        <v>45131</v>
      </c>
      <c r="D2035" s="260"/>
      <c r="E2035" s="261">
        <v>1.2649999999999999</v>
      </c>
      <c r="F2035" s="263"/>
      <c r="G2035" s="262">
        <v>1.2829999999999999</v>
      </c>
      <c r="H2035" s="285"/>
      <c r="I2035" s="260"/>
      <c r="J2035" s="261">
        <v>0.997</v>
      </c>
      <c r="K2035" s="263"/>
      <c r="L2035" s="261">
        <v>1.1299999999999999</v>
      </c>
      <c r="M2035" s="293">
        <f t="shared" ref="M2035" si="3377">IFERROR(AVERAGE(D2035:E2035),"")</f>
        <v>1.2649999999999999</v>
      </c>
      <c r="N2035" s="293">
        <f t="shared" ref="N2035" si="3378">IFERROR(AVERAGE(F2035:H2035),"")</f>
        <v>1.2829999999999999</v>
      </c>
      <c r="O2035" s="293">
        <f t="shared" ref="O2035" si="3379">IFERROR(AVERAGE(I2035:J2035),"")</f>
        <v>0.997</v>
      </c>
      <c r="P2035" s="293">
        <f t="shared" ref="P2035" si="3380">IFERROR(AVERAGE(K2035:L2035),"")</f>
        <v>1.1299999999999999</v>
      </c>
      <c r="R2035" s="265">
        <f t="shared" ref="R2035" si="3381">AVERAGE(M2035:P2035)</f>
        <v>1.16875</v>
      </c>
      <c r="S2035" s="266">
        <f t="shared" ref="S2035" si="3382">IF(R2035&gt;=1,1,0)</f>
        <v>1</v>
      </c>
      <c r="T2035" s="266">
        <f t="shared" ref="T2035" si="3383">IF(S2035=0,0,S2035+T2034)</f>
        <v>1</v>
      </c>
      <c r="AH2035" s="257">
        <f t="shared" si="3348"/>
        <v>0</v>
      </c>
      <c r="AI2035" s="266" t="str">
        <f t="shared" si="3239"/>
        <v>OK</v>
      </c>
    </row>
    <row r="2036" spans="1:35" ht="17.45" customHeight="1" x14ac:dyDescent="0.25">
      <c r="A2036" s="257">
        <f t="shared" si="3223"/>
        <v>7</v>
      </c>
      <c r="B2036" s="257">
        <f t="shared" si="3224"/>
        <v>2023</v>
      </c>
      <c r="C2036" s="48">
        <f t="shared" si="3262"/>
        <v>45132</v>
      </c>
      <c r="D2036" s="279">
        <v>1.7549999999999999</v>
      </c>
      <c r="E2036" s="280"/>
      <c r="F2036" s="282">
        <v>1.472</v>
      </c>
      <c r="G2036" s="281"/>
      <c r="H2036" s="142">
        <v>1.6359999999999999</v>
      </c>
      <c r="I2036" s="279">
        <v>1.474</v>
      </c>
      <c r="J2036" s="280"/>
      <c r="K2036" s="282">
        <v>1.2549999999999999</v>
      </c>
      <c r="L2036" s="280"/>
      <c r="M2036" s="293">
        <f t="shared" ref="M2036:M2041" si="3384">IFERROR(AVERAGE(D2036:E2036),"")</f>
        <v>1.7549999999999999</v>
      </c>
      <c r="N2036" s="293">
        <f t="shared" ref="N2036:N2041" si="3385">IFERROR(AVERAGE(F2036:H2036),"")</f>
        <v>1.5539999999999998</v>
      </c>
      <c r="O2036" s="293">
        <f t="shared" ref="O2036:O2041" si="3386">IFERROR(AVERAGE(I2036:J2036),"")</f>
        <v>1.474</v>
      </c>
      <c r="P2036" s="293">
        <f t="shared" ref="P2036:P2041" si="3387">IFERROR(AVERAGE(K2036:L2036),"")</f>
        <v>1.2549999999999999</v>
      </c>
      <c r="R2036" s="265">
        <f t="shared" ref="R2036:R2041" si="3388">AVERAGE(M2036:P2036)</f>
        <v>1.5094999999999998</v>
      </c>
      <c r="S2036" s="266">
        <f t="shared" ref="S2036:S2041" si="3389">IF(R2036&gt;=1,1,0)</f>
        <v>1</v>
      </c>
      <c r="T2036" s="266">
        <f t="shared" ref="T2036:T2041" si="3390">IF(S2036=0,0,S2036+T2035)</f>
        <v>2</v>
      </c>
      <c r="AH2036" s="257">
        <f t="shared" si="3348"/>
        <v>0</v>
      </c>
      <c r="AI2036" s="266" t="str">
        <f t="shared" si="3239"/>
        <v>OK</v>
      </c>
    </row>
    <row r="2037" spans="1:35" ht="17.45" customHeight="1" x14ac:dyDescent="0.25">
      <c r="A2037" s="257">
        <f t="shared" si="3223"/>
        <v>7</v>
      </c>
      <c r="B2037" s="257">
        <f t="shared" si="3224"/>
        <v>2023</v>
      </c>
      <c r="C2037" s="8">
        <f t="shared" si="3262"/>
        <v>45133</v>
      </c>
      <c r="D2037" s="252"/>
      <c r="E2037" s="253">
        <v>1.65</v>
      </c>
      <c r="F2037" s="255"/>
      <c r="G2037" s="254">
        <v>1.988</v>
      </c>
      <c r="H2037" s="114"/>
      <c r="I2037" s="252"/>
      <c r="J2037" s="253">
        <v>1.3879999999999999</v>
      </c>
      <c r="K2037" s="255"/>
      <c r="L2037" s="253">
        <v>1.331</v>
      </c>
      <c r="M2037" s="293">
        <f t="shared" si="3384"/>
        <v>1.65</v>
      </c>
      <c r="N2037" s="293">
        <f t="shared" si="3385"/>
        <v>1.988</v>
      </c>
      <c r="O2037" s="293">
        <f t="shared" si="3386"/>
        <v>1.3879999999999999</v>
      </c>
      <c r="P2037" s="293">
        <f t="shared" si="3387"/>
        <v>1.331</v>
      </c>
      <c r="R2037" s="265">
        <f t="shared" si="3388"/>
        <v>1.5892499999999998</v>
      </c>
      <c r="S2037" s="266">
        <f t="shared" si="3389"/>
        <v>1</v>
      </c>
      <c r="T2037" s="266">
        <f t="shared" si="3390"/>
        <v>3</v>
      </c>
      <c r="AH2037" s="257">
        <f t="shared" si="3348"/>
        <v>0</v>
      </c>
      <c r="AI2037" s="266" t="str">
        <f t="shared" si="3239"/>
        <v>OK</v>
      </c>
    </row>
    <row r="2038" spans="1:35" ht="17.45" customHeight="1" x14ac:dyDescent="0.25">
      <c r="A2038" s="257">
        <f t="shared" si="3223"/>
        <v>7</v>
      </c>
      <c r="B2038" s="257">
        <f t="shared" si="3224"/>
        <v>2023</v>
      </c>
      <c r="C2038" s="8">
        <f t="shared" si="3262"/>
        <v>45134</v>
      </c>
      <c r="D2038" s="370">
        <v>2.198</v>
      </c>
      <c r="E2038" s="253"/>
      <c r="F2038" s="333">
        <v>2.802</v>
      </c>
      <c r="G2038" s="254"/>
      <c r="H2038" s="114"/>
      <c r="I2038" s="252">
        <v>1.7989999999999999</v>
      </c>
      <c r="J2038" s="253"/>
      <c r="K2038" s="255">
        <v>1.5029999999999999</v>
      </c>
      <c r="L2038" s="253"/>
      <c r="M2038" s="293">
        <f t="shared" si="3384"/>
        <v>2.198</v>
      </c>
      <c r="N2038" s="293">
        <f t="shared" si="3385"/>
        <v>2.802</v>
      </c>
      <c r="O2038" s="293">
        <f t="shared" si="3386"/>
        <v>1.7989999999999999</v>
      </c>
      <c r="P2038" s="293">
        <f t="shared" si="3387"/>
        <v>1.5029999999999999</v>
      </c>
      <c r="R2038" s="265">
        <f t="shared" si="3388"/>
        <v>2.0754999999999999</v>
      </c>
      <c r="S2038" s="266">
        <f t="shared" si="3389"/>
        <v>1</v>
      </c>
      <c r="T2038" s="266">
        <f t="shared" si="3390"/>
        <v>4</v>
      </c>
      <c r="AH2038" s="257">
        <f t="shared" si="3348"/>
        <v>0</v>
      </c>
      <c r="AI2038" s="266" t="str">
        <f t="shared" si="3239"/>
        <v>OK</v>
      </c>
    </row>
    <row r="2039" spans="1:35" ht="17.45" customHeight="1" thickBot="1" x14ac:dyDescent="0.3">
      <c r="A2039" s="257">
        <f t="shared" si="3223"/>
        <v>7</v>
      </c>
      <c r="B2039" s="257">
        <f t="shared" si="3224"/>
        <v>2023</v>
      </c>
      <c r="C2039" s="8">
        <f t="shared" si="3262"/>
        <v>45135</v>
      </c>
      <c r="D2039" s="260"/>
      <c r="E2039" s="134">
        <v>2.3109999999999999</v>
      </c>
      <c r="F2039" s="263"/>
      <c r="G2039" s="402">
        <v>3.7919999999999998</v>
      </c>
      <c r="H2039" s="285"/>
      <c r="I2039" s="260"/>
      <c r="J2039" s="261">
        <v>1.419</v>
      </c>
      <c r="K2039" s="263"/>
      <c r="L2039" s="261">
        <v>1.347</v>
      </c>
      <c r="M2039" s="423">
        <f t="shared" si="3384"/>
        <v>2.3109999999999999</v>
      </c>
      <c r="N2039" s="423">
        <f t="shared" si="3385"/>
        <v>3.7919999999999998</v>
      </c>
      <c r="O2039" s="293">
        <f t="shared" si="3386"/>
        <v>1.419</v>
      </c>
      <c r="P2039" s="293">
        <f t="shared" si="3387"/>
        <v>1.347</v>
      </c>
      <c r="R2039" s="265">
        <f t="shared" si="3388"/>
        <v>2.2172499999999999</v>
      </c>
      <c r="S2039" s="266">
        <f t="shared" si="3389"/>
        <v>1</v>
      </c>
      <c r="T2039" s="266">
        <f t="shared" si="3390"/>
        <v>5</v>
      </c>
      <c r="AH2039" s="257">
        <f t="shared" si="3348"/>
        <v>0</v>
      </c>
      <c r="AI2039" s="266" t="str">
        <f t="shared" si="3239"/>
        <v>OK</v>
      </c>
    </row>
    <row r="2040" spans="1:35" ht="17.45" customHeight="1" thickBot="1" x14ac:dyDescent="0.3">
      <c r="A2040" s="257">
        <f t="shared" ref="A2040:A2103" si="3391">IF(ISNUMBER(C2040),MONTH(C2040),"")</f>
        <v>7</v>
      </c>
      <c r="B2040" s="257">
        <f t="shared" ref="B2040:B2103" si="3392">IF(ISNUMBER(C2040),YEAR(C2040),"")</f>
        <v>2023</v>
      </c>
      <c r="C2040" s="435">
        <f t="shared" si="3262"/>
        <v>45136</v>
      </c>
      <c r="D2040" s="497">
        <v>2.0009999999999999</v>
      </c>
      <c r="E2040" s="436"/>
      <c r="F2040" s="437"/>
      <c r="G2040" s="438"/>
      <c r="H2040" s="439">
        <v>1.5840000000000001</v>
      </c>
      <c r="I2040" s="434">
        <v>1.3109999999999999</v>
      </c>
      <c r="J2040" s="436"/>
      <c r="K2040" s="437">
        <v>1.393</v>
      </c>
      <c r="L2040" s="436"/>
      <c r="M2040" s="493">
        <f t="shared" si="3384"/>
        <v>2.0009999999999999</v>
      </c>
      <c r="N2040" s="440">
        <f t="shared" si="3385"/>
        <v>1.5840000000000001</v>
      </c>
      <c r="O2040" s="440">
        <f t="shared" si="3386"/>
        <v>1.3109999999999999</v>
      </c>
      <c r="P2040" s="440">
        <f t="shared" si="3387"/>
        <v>1.393</v>
      </c>
      <c r="Q2040" s="441"/>
      <c r="R2040" s="442">
        <f t="shared" si="3388"/>
        <v>1.5722499999999999</v>
      </c>
      <c r="S2040" s="443">
        <f t="shared" si="3389"/>
        <v>1</v>
      </c>
      <c r="T2040" s="443">
        <f t="shared" si="3390"/>
        <v>6</v>
      </c>
      <c r="U2040" s="514" t="s">
        <v>69</v>
      </c>
      <c r="V2040" s="515">
        <v>2023</v>
      </c>
      <c r="W2040" s="516"/>
      <c r="X2040" s="516"/>
      <c r="Y2040" s="516"/>
      <c r="AH2040" s="257">
        <f t="shared" si="3348"/>
        <v>0</v>
      </c>
      <c r="AI2040" s="266" t="str">
        <f t="shared" si="3239"/>
        <v>OK</v>
      </c>
    </row>
    <row r="2041" spans="1:35" ht="17.45" customHeight="1" x14ac:dyDescent="0.25">
      <c r="A2041" s="257">
        <f t="shared" si="3391"/>
        <v>7</v>
      </c>
      <c r="B2041" s="257">
        <f t="shared" si="3392"/>
        <v>2023</v>
      </c>
      <c r="C2041" s="435">
        <f t="shared" si="3262"/>
        <v>45137</v>
      </c>
      <c r="D2041" s="434"/>
      <c r="E2041" s="436">
        <v>0.85170000000000001</v>
      </c>
      <c r="F2041" s="437"/>
      <c r="G2041" s="438">
        <v>0.86970000000000003</v>
      </c>
      <c r="H2041" s="439"/>
      <c r="I2041" s="434"/>
      <c r="J2041" s="436">
        <v>0.80449999999999999</v>
      </c>
      <c r="K2041" s="437"/>
      <c r="L2041" s="436">
        <v>0.81620000000000004</v>
      </c>
      <c r="M2041" s="440">
        <f t="shared" si="3384"/>
        <v>0.85170000000000001</v>
      </c>
      <c r="N2041" s="440">
        <f t="shared" si="3385"/>
        <v>0.86970000000000003</v>
      </c>
      <c r="O2041" s="440">
        <f t="shared" si="3386"/>
        <v>0.80449999999999999</v>
      </c>
      <c r="P2041" s="440">
        <f t="shared" si="3387"/>
        <v>0.81620000000000004</v>
      </c>
      <c r="Q2041" s="441"/>
      <c r="R2041" s="442">
        <f t="shared" si="3388"/>
        <v>0.83552500000000007</v>
      </c>
      <c r="S2041" s="443">
        <f t="shared" si="3389"/>
        <v>0</v>
      </c>
      <c r="T2041" s="443">
        <f t="shared" si="3390"/>
        <v>0</v>
      </c>
      <c r="U2041" s="517" t="s">
        <v>35</v>
      </c>
      <c r="V2041" s="517" t="s">
        <v>1</v>
      </c>
      <c r="W2041" s="517" t="s">
        <v>2</v>
      </c>
      <c r="X2041" s="517" t="s">
        <v>9</v>
      </c>
      <c r="Y2041" s="517" t="s">
        <v>12</v>
      </c>
      <c r="AH2041" s="257">
        <f t="shared" si="3348"/>
        <v>0</v>
      </c>
      <c r="AI2041" s="266" t="str">
        <f t="shared" si="3239"/>
        <v>OK</v>
      </c>
    </row>
    <row r="2042" spans="1:35" ht="17.45" customHeight="1" thickBot="1" x14ac:dyDescent="0.3">
      <c r="A2042" s="257">
        <f t="shared" si="3391"/>
        <v>7</v>
      </c>
      <c r="B2042" s="257">
        <f t="shared" si="3392"/>
        <v>2023</v>
      </c>
      <c r="C2042" s="156">
        <f t="shared" si="3262"/>
        <v>45138</v>
      </c>
      <c r="D2042" s="624">
        <v>2.3650000000000002</v>
      </c>
      <c r="E2042" s="619"/>
      <c r="F2042" s="620">
        <v>1.9750000000000001</v>
      </c>
      <c r="G2042" s="621"/>
      <c r="H2042" s="622">
        <v>1.948</v>
      </c>
      <c r="I2042" s="618">
        <v>1.9490000000000001</v>
      </c>
      <c r="J2042" s="619"/>
      <c r="K2042" s="620">
        <v>1.7410000000000001</v>
      </c>
      <c r="L2042" s="619"/>
      <c r="M2042" s="526">
        <f t="shared" ref="M2042:M2048" si="3393">IFERROR(AVERAGE(D2042:E2042),"")</f>
        <v>2.3650000000000002</v>
      </c>
      <c r="N2042" s="306">
        <f t="shared" ref="N2042:N2048" si="3394">IFERROR(AVERAGE(F2042:H2042),"")</f>
        <v>1.9615</v>
      </c>
      <c r="O2042" s="306">
        <f t="shared" ref="O2042:O2048" si="3395">IFERROR(AVERAGE(I2042:J2042),"")</f>
        <v>1.9490000000000001</v>
      </c>
      <c r="P2042" s="306">
        <f t="shared" ref="P2042:P2048" si="3396">IFERROR(AVERAGE(K2042:L2042),"")</f>
        <v>1.7410000000000001</v>
      </c>
      <c r="Q2042" s="315"/>
      <c r="R2042" s="308">
        <f t="shared" ref="R2042:R2048" si="3397">AVERAGE(M2042:P2042)</f>
        <v>2.0041250000000002</v>
      </c>
      <c r="S2042" s="312">
        <f t="shared" ref="S2042:S2048" si="3398">IF(R2042&gt;=1,1,0)</f>
        <v>1</v>
      </c>
      <c r="T2042" s="312">
        <f t="shared" ref="T2042:T2048" si="3399">IF(S2042=0,0,S2042+T2041)</f>
        <v>1</v>
      </c>
      <c r="U2042" s="518" t="s">
        <v>58</v>
      </c>
      <c r="V2042" s="519">
        <f>AVERAGE(D2012:E2042)</f>
        <v>1.3587870967741937</v>
      </c>
      <c r="W2042" s="519">
        <f>AVERAGE(F2012:H2042)</f>
        <v>1.4541243243243247</v>
      </c>
      <c r="X2042" s="519">
        <f>AVERAGE(I2012:J2042)</f>
        <v>1.1292548387096772</v>
      </c>
      <c r="Y2042" s="519">
        <f>AVERAGE(K2012:L2042)</f>
        <v>1.4085129032258068</v>
      </c>
      <c r="AH2042" s="257">
        <f t="shared" si="3348"/>
        <v>0</v>
      </c>
      <c r="AI2042" s="266" t="str">
        <f t="shared" si="3239"/>
        <v>OK</v>
      </c>
    </row>
    <row r="2043" spans="1:35" ht="17.45" customHeight="1" x14ac:dyDescent="0.25">
      <c r="A2043" s="257">
        <f t="shared" si="3391"/>
        <v>8</v>
      </c>
      <c r="B2043" s="257">
        <f t="shared" si="3392"/>
        <v>2023</v>
      </c>
      <c r="C2043" s="115">
        <f t="shared" si="3262"/>
        <v>45139</v>
      </c>
      <c r="D2043" s="411"/>
      <c r="E2043" s="412">
        <v>1.462</v>
      </c>
      <c r="F2043" s="413"/>
      <c r="G2043" s="414">
        <v>1.43</v>
      </c>
      <c r="H2043" s="415"/>
      <c r="I2043" s="411"/>
      <c r="J2043" s="412">
        <v>1.224</v>
      </c>
      <c r="K2043" s="413"/>
      <c r="L2043" s="412">
        <v>1.179</v>
      </c>
      <c r="M2043" s="293">
        <f t="shared" si="3393"/>
        <v>1.462</v>
      </c>
      <c r="N2043" s="293">
        <f t="shared" si="3394"/>
        <v>1.43</v>
      </c>
      <c r="O2043" s="293">
        <f t="shared" si="3395"/>
        <v>1.224</v>
      </c>
      <c r="P2043" s="293">
        <f t="shared" si="3396"/>
        <v>1.179</v>
      </c>
      <c r="R2043" s="265">
        <f t="shared" si="3397"/>
        <v>1.32375</v>
      </c>
      <c r="S2043" s="266">
        <f t="shared" si="3398"/>
        <v>1</v>
      </c>
      <c r="T2043" s="266">
        <f t="shared" si="3399"/>
        <v>2</v>
      </c>
      <c r="U2043" s="518" t="s">
        <v>59</v>
      </c>
      <c r="V2043" s="519">
        <f>MAX(D2012:E2042)</f>
        <v>2.3650000000000002</v>
      </c>
      <c r="W2043" s="519">
        <f>MAX(F2012:H2042)</f>
        <v>3.7919999999999998</v>
      </c>
      <c r="X2043" s="519">
        <f>MAX(I2012:J2042)</f>
        <v>2.09</v>
      </c>
      <c r="Y2043" s="519">
        <f>MAX(K2012:L2042)</f>
        <v>8.2560000000000002</v>
      </c>
      <c r="AH2043" s="257">
        <f t="shared" si="3348"/>
        <v>0</v>
      </c>
      <c r="AI2043" s="266" t="str">
        <f t="shared" ref="AI2043:AI2106" si="3400">IF(AH2043=0,"OK","Check")</f>
        <v>OK</v>
      </c>
    </row>
    <row r="2044" spans="1:35" ht="17.45" customHeight="1" thickBot="1" x14ac:dyDescent="0.3">
      <c r="A2044" s="257">
        <f t="shared" si="3391"/>
        <v>8</v>
      </c>
      <c r="B2044" s="257">
        <f t="shared" si="3392"/>
        <v>2023</v>
      </c>
      <c r="C2044" s="8">
        <f t="shared" si="3262"/>
        <v>45140</v>
      </c>
      <c r="D2044" s="260">
        <v>1.276</v>
      </c>
      <c r="E2044" s="261"/>
      <c r="F2044" s="263">
        <v>1.345</v>
      </c>
      <c r="G2044" s="262"/>
      <c r="H2044" s="285"/>
      <c r="I2044" s="260">
        <v>1.2090000000000001</v>
      </c>
      <c r="J2044" s="261"/>
      <c r="K2044" s="263">
        <v>1.1659999999999999</v>
      </c>
      <c r="L2044" s="261"/>
      <c r="M2044" s="293">
        <f t="shared" si="3393"/>
        <v>1.276</v>
      </c>
      <c r="N2044" s="293">
        <f t="shared" si="3394"/>
        <v>1.345</v>
      </c>
      <c r="O2044" s="293">
        <f t="shared" si="3395"/>
        <v>1.2090000000000001</v>
      </c>
      <c r="P2044" s="293">
        <f t="shared" si="3396"/>
        <v>1.1659999999999999</v>
      </c>
      <c r="R2044" s="265">
        <f t="shared" si="3397"/>
        <v>1.2490000000000001</v>
      </c>
      <c r="S2044" s="266">
        <f t="shared" si="3398"/>
        <v>1</v>
      </c>
      <c r="T2044" s="266">
        <f t="shared" si="3399"/>
        <v>3</v>
      </c>
      <c r="U2044" s="520" t="s">
        <v>126</v>
      </c>
      <c r="V2044" s="521">
        <f>COUNTIF(D2012:E2042,"&gt;=2.5")</f>
        <v>0</v>
      </c>
      <c r="W2044" s="521">
        <f>COUNTIF(F2012:H2042,"&gt;=2.5")</f>
        <v>2</v>
      </c>
      <c r="X2044" s="521">
        <f>COUNTIF(I2012:J2042,"&gt;=2.5")</f>
        <v>0</v>
      </c>
      <c r="Y2044" s="521">
        <f>COUNTIF(K2012:L2042,"&gt;=2.5")</f>
        <v>1</v>
      </c>
      <c r="AH2044" s="257">
        <f t="shared" si="3348"/>
        <v>0</v>
      </c>
      <c r="AI2044" s="266" t="str">
        <f t="shared" si="3400"/>
        <v>OK</v>
      </c>
    </row>
    <row r="2045" spans="1:35" ht="17.45" customHeight="1" thickBot="1" x14ac:dyDescent="0.3">
      <c r="A2045" s="257">
        <f t="shared" si="3391"/>
        <v>8</v>
      </c>
      <c r="B2045" s="257">
        <f t="shared" si="3392"/>
        <v>2023</v>
      </c>
      <c r="C2045" s="8">
        <f t="shared" si="3262"/>
        <v>45141</v>
      </c>
      <c r="D2045" s="260"/>
      <c r="E2045" s="134">
        <v>2.9710000000000001</v>
      </c>
      <c r="F2045" s="263"/>
      <c r="G2045" s="262">
        <v>1.248</v>
      </c>
      <c r="H2045" s="285"/>
      <c r="I2045" s="260"/>
      <c r="J2045" s="261">
        <v>1.2549999999999999</v>
      </c>
      <c r="K2045" s="263"/>
      <c r="L2045" s="261">
        <v>1.272</v>
      </c>
      <c r="M2045" s="423">
        <f t="shared" si="3393"/>
        <v>2.9710000000000001</v>
      </c>
      <c r="N2045" s="293">
        <f t="shared" si="3394"/>
        <v>1.248</v>
      </c>
      <c r="O2045" s="293">
        <f t="shared" si="3395"/>
        <v>1.2549999999999999</v>
      </c>
      <c r="P2045" s="293">
        <f t="shared" si="3396"/>
        <v>1.272</v>
      </c>
      <c r="R2045" s="265">
        <f t="shared" si="3397"/>
        <v>1.6865000000000001</v>
      </c>
      <c r="S2045" s="266">
        <f t="shared" si="3398"/>
        <v>1</v>
      </c>
      <c r="T2045" s="266">
        <f t="shared" si="3399"/>
        <v>4</v>
      </c>
      <c r="X2045" s="664">
        <f>SUM(V2044:Y2044)</f>
        <v>3</v>
      </c>
      <c r="Y2045" s="522">
        <f>AVERAGE(V2042:Y2042)</f>
        <v>1.3376697907585007</v>
      </c>
      <c r="AH2045" s="257">
        <f t="shared" si="3348"/>
        <v>0</v>
      </c>
      <c r="AI2045" s="266" t="str">
        <f t="shared" si="3400"/>
        <v>OK</v>
      </c>
    </row>
    <row r="2046" spans="1:35" ht="17.45" customHeight="1" x14ac:dyDescent="0.25">
      <c r="A2046" s="257">
        <f t="shared" si="3391"/>
        <v>8</v>
      </c>
      <c r="B2046" s="257">
        <f t="shared" si="3392"/>
        <v>2023</v>
      </c>
      <c r="C2046" s="8">
        <f t="shared" si="3262"/>
        <v>45142</v>
      </c>
      <c r="D2046" s="332">
        <v>3.3140000000000001</v>
      </c>
      <c r="E2046" s="261"/>
      <c r="F2046" s="263"/>
      <c r="G2046" s="262"/>
      <c r="H2046" s="285">
        <v>1.4159999999999999</v>
      </c>
      <c r="I2046" s="260">
        <v>1.0620000000000001</v>
      </c>
      <c r="J2046" s="261"/>
      <c r="K2046" s="263">
        <v>1.083</v>
      </c>
      <c r="L2046" s="261"/>
      <c r="M2046" s="423">
        <f t="shared" si="3393"/>
        <v>3.3140000000000001</v>
      </c>
      <c r="N2046" s="293">
        <f t="shared" si="3394"/>
        <v>1.4159999999999999</v>
      </c>
      <c r="O2046" s="293">
        <f t="shared" si="3395"/>
        <v>1.0620000000000001</v>
      </c>
      <c r="P2046" s="293">
        <f t="shared" si="3396"/>
        <v>1.083</v>
      </c>
      <c r="R2046" s="265">
        <f t="shared" si="3397"/>
        <v>1.7187500000000002</v>
      </c>
      <c r="S2046" s="266">
        <f t="shared" si="3398"/>
        <v>1</v>
      </c>
      <c r="T2046" s="266">
        <f t="shared" si="3399"/>
        <v>5</v>
      </c>
      <c r="V2046" s="605">
        <f>V2042-V2012</f>
        <v>7.8617096774193929E-2</v>
      </c>
      <c r="W2046" s="605">
        <f t="shared" ref="W2046:Y2046" si="3401">W2042-W2012</f>
        <v>0.42972146718146775</v>
      </c>
      <c r="X2046" s="605">
        <f t="shared" si="3401"/>
        <v>0.39526483870967721</v>
      </c>
      <c r="Y2046" s="605">
        <f t="shared" si="3401"/>
        <v>0.62536623655914014</v>
      </c>
      <c r="AH2046" s="257">
        <f t="shared" si="3348"/>
        <v>0</v>
      </c>
      <c r="AI2046" s="266" t="str">
        <f t="shared" si="3400"/>
        <v>OK</v>
      </c>
    </row>
    <row r="2047" spans="1:35" ht="17.45" customHeight="1" x14ac:dyDescent="0.25">
      <c r="A2047" s="257">
        <f t="shared" si="3391"/>
        <v>8</v>
      </c>
      <c r="B2047" s="257">
        <f t="shared" si="3392"/>
        <v>2023</v>
      </c>
      <c r="C2047" s="435">
        <f t="shared" si="3262"/>
        <v>45143</v>
      </c>
      <c r="D2047" s="434"/>
      <c r="E2047" s="436">
        <v>1.3140000000000001</v>
      </c>
      <c r="F2047" s="437"/>
      <c r="G2047" s="438">
        <v>1.1910000000000001</v>
      </c>
      <c r="H2047" s="439"/>
      <c r="I2047" s="434"/>
      <c r="J2047" s="436">
        <v>1.08</v>
      </c>
      <c r="K2047" s="437"/>
      <c r="L2047" s="436">
        <v>1.2390000000000001</v>
      </c>
      <c r="M2047" s="440">
        <f t="shared" si="3393"/>
        <v>1.3140000000000001</v>
      </c>
      <c r="N2047" s="440">
        <f t="shared" si="3394"/>
        <v>1.1910000000000001</v>
      </c>
      <c r="O2047" s="440">
        <f t="shared" si="3395"/>
        <v>1.08</v>
      </c>
      <c r="P2047" s="440">
        <f t="shared" si="3396"/>
        <v>1.2390000000000001</v>
      </c>
      <c r="Q2047" s="441"/>
      <c r="R2047" s="442">
        <f t="shared" si="3397"/>
        <v>1.206</v>
      </c>
      <c r="S2047" s="443">
        <f t="shared" si="3398"/>
        <v>1</v>
      </c>
      <c r="T2047" s="443">
        <f t="shared" si="3399"/>
        <v>6</v>
      </c>
      <c r="Y2047" s="605">
        <f>Y2046-Y2015</f>
        <v>-0.33006114439324064</v>
      </c>
      <c r="AH2047" s="257">
        <f t="shared" si="3348"/>
        <v>0</v>
      </c>
      <c r="AI2047" s="266" t="str">
        <f t="shared" si="3400"/>
        <v>OK</v>
      </c>
    </row>
    <row r="2048" spans="1:35" ht="17.45" customHeight="1" x14ac:dyDescent="0.25">
      <c r="A2048" s="257">
        <f t="shared" si="3391"/>
        <v>8</v>
      </c>
      <c r="B2048" s="257">
        <f t="shared" si="3392"/>
        <v>2023</v>
      </c>
      <c r="C2048" s="48">
        <f t="shared" si="3262"/>
        <v>45144</v>
      </c>
      <c r="D2048" s="434">
        <v>0.996</v>
      </c>
      <c r="E2048" s="436"/>
      <c r="F2048" s="437">
        <v>0.83050000000000002</v>
      </c>
      <c r="G2048" s="438"/>
      <c r="H2048" s="439">
        <v>0.83099999999999996</v>
      </c>
      <c r="I2048" s="434">
        <v>0.78659999999999997</v>
      </c>
      <c r="J2048" s="436"/>
      <c r="K2048" s="437">
        <v>1.0649999999999999</v>
      </c>
      <c r="L2048" s="436"/>
      <c r="M2048" s="440">
        <f t="shared" si="3393"/>
        <v>0.996</v>
      </c>
      <c r="N2048" s="440">
        <f t="shared" si="3394"/>
        <v>0.83074999999999999</v>
      </c>
      <c r="O2048" s="440">
        <f t="shared" si="3395"/>
        <v>0.78659999999999997</v>
      </c>
      <c r="P2048" s="440">
        <f t="shared" si="3396"/>
        <v>1.0649999999999999</v>
      </c>
      <c r="Q2048" s="441"/>
      <c r="R2048" s="442">
        <f t="shared" si="3397"/>
        <v>0.9195875</v>
      </c>
      <c r="S2048" s="443">
        <f t="shared" si="3398"/>
        <v>0</v>
      </c>
      <c r="T2048" s="443">
        <f t="shared" si="3399"/>
        <v>0</v>
      </c>
      <c r="AH2048" s="257">
        <f t="shared" si="3348"/>
        <v>0</v>
      </c>
      <c r="AI2048" s="266" t="str">
        <f t="shared" si="3400"/>
        <v>OK</v>
      </c>
    </row>
    <row r="2049" spans="1:35" ht="17.45" customHeight="1" x14ac:dyDescent="0.25">
      <c r="A2049" s="257">
        <f t="shared" si="3391"/>
        <v>8</v>
      </c>
      <c r="B2049" s="257">
        <f t="shared" si="3392"/>
        <v>2023</v>
      </c>
      <c r="C2049" s="8">
        <f t="shared" si="3262"/>
        <v>45145</v>
      </c>
      <c r="D2049" s="260"/>
      <c r="E2049" s="261">
        <v>1.4359999999999999</v>
      </c>
      <c r="F2049" s="263"/>
      <c r="G2049" s="262">
        <v>1.056</v>
      </c>
      <c r="H2049" s="285"/>
      <c r="I2049" s="260"/>
      <c r="J2049" s="261">
        <v>0.87919999999999998</v>
      </c>
      <c r="K2049" s="263"/>
      <c r="L2049" s="261">
        <v>2.0289999999999999</v>
      </c>
      <c r="M2049" s="293">
        <f t="shared" ref="M2049" si="3402">IFERROR(AVERAGE(D2049:E2049),"")</f>
        <v>1.4359999999999999</v>
      </c>
      <c r="N2049" s="293">
        <f t="shared" ref="N2049" si="3403">IFERROR(AVERAGE(F2049:H2049),"")</f>
        <v>1.056</v>
      </c>
      <c r="O2049" s="293">
        <f t="shared" ref="O2049" si="3404">IFERROR(AVERAGE(I2049:J2049),"")</f>
        <v>0.87919999999999998</v>
      </c>
      <c r="P2049" s="293">
        <f t="shared" ref="P2049" si="3405">IFERROR(AVERAGE(K2049:L2049),"")</f>
        <v>2.0289999999999999</v>
      </c>
      <c r="R2049" s="265">
        <f t="shared" ref="R2049" si="3406">AVERAGE(M2049:P2049)</f>
        <v>1.35005</v>
      </c>
      <c r="S2049" s="266">
        <f t="shared" ref="S2049" si="3407">IF(R2049&gt;=1,1,0)</f>
        <v>1</v>
      </c>
      <c r="T2049" s="266">
        <f t="shared" ref="T2049" si="3408">IF(S2049=0,0,S2049+T2048)</f>
        <v>1</v>
      </c>
      <c r="AH2049" s="257">
        <f t="shared" si="3348"/>
        <v>0</v>
      </c>
      <c r="AI2049" s="266" t="str">
        <f t="shared" si="3400"/>
        <v>OK</v>
      </c>
    </row>
    <row r="2050" spans="1:35" ht="17.45" customHeight="1" x14ac:dyDescent="0.25">
      <c r="A2050" s="257">
        <f t="shared" si="3391"/>
        <v>8</v>
      </c>
      <c r="B2050" s="257">
        <f t="shared" si="3392"/>
        <v>2023</v>
      </c>
      <c r="C2050" s="8">
        <f t="shared" si="3262"/>
        <v>45146</v>
      </c>
      <c r="D2050" s="260">
        <v>1.62</v>
      </c>
      <c r="E2050" s="261"/>
      <c r="F2050" s="263">
        <v>1.1459999999999999</v>
      </c>
      <c r="G2050" s="262"/>
      <c r="H2050" s="285"/>
      <c r="I2050" s="260">
        <v>1.2</v>
      </c>
      <c r="J2050" s="261"/>
      <c r="K2050" s="263">
        <v>0.99050000000000005</v>
      </c>
      <c r="L2050" s="261"/>
      <c r="M2050" s="293">
        <f t="shared" ref="M2050:M2051" si="3409">IFERROR(AVERAGE(D2050:E2050),"")</f>
        <v>1.62</v>
      </c>
      <c r="N2050" s="293">
        <f t="shared" ref="N2050:N2051" si="3410">IFERROR(AVERAGE(F2050:H2050),"")</f>
        <v>1.1459999999999999</v>
      </c>
      <c r="O2050" s="293">
        <f t="shared" ref="O2050:O2051" si="3411">IFERROR(AVERAGE(I2050:J2050),"")</f>
        <v>1.2</v>
      </c>
      <c r="P2050" s="293">
        <f t="shared" ref="P2050:P2051" si="3412">IFERROR(AVERAGE(K2050:L2050),"")</f>
        <v>0.99050000000000005</v>
      </c>
      <c r="R2050" s="265">
        <f t="shared" ref="R2050:R2051" si="3413">AVERAGE(M2050:P2050)</f>
        <v>1.239125</v>
      </c>
      <c r="S2050" s="266">
        <f t="shared" ref="S2050:S2051" si="3414">IF(R2050&gt;=1,1,0)</f>
        <v>1</v>
      </c>
      <c r="T2050" s="266">
        <f t="shared" ref="T2050:T2051" si="3415">IF(S2050=0,0,S2050+T2049)</f>
        <v>2</v>
      </c>
      <c r="AH2050" s="257">
        <f t="shared" si="3348"/>
        <v>0</v>
      </c>
      <c r="AI2050" s="266" t="str">
        <f t="shared" si="3400"/>
        <v>OK</v>
      </c>
    </row>
    <row r="2051" spans="1:35" ht="17.45" customHeight="1" x14ac:dyDescent="0.25">
      <c r="A2051" s="257">
        <f t="shared" si="3391"/>
        <v>8</v>
      </c>
      <c r="B2051" s="257">
        <f t="shared" si="3392"/>
        <v>2023</v>
      </c>
      <c r="C2051" s="8">
        <f t="shared" si="3262"/>
        <v>45147</v>
      </c>
      <c r="D2051" s="260"/>
      <c r="E2051" s="261">
        <v>1.6339999999999999</v>
      </c>
      <c r="F2051" s="263"/>
      <c r="G2051" s="262">
        <v>1.7250000000000001</v>
      </c>
      <c r="H2051" s="285"/>
      <c r="I2051" s="260"/>
      <c r="J2051" s="261">
        <v>0.80230000000000001</v>
      </c>
      <c r="K2051" s="263"/>
      <c r="L2051" s="261">
        <v>0.94650000000000001</v>
      </c>
      <c r="M2051" s="293">
        <f t="shared" si="3409"/>
        <v>1.6339999999999999</v>
      </c>
      <c r="N2051" s="293">
        <f t="shared" si="3410"/>
        <v>1.7250000000000001</v>
      </c>
      <c r="O2051" s="293">
        <f t="shared" si="3411"/>
        <v>0.80230000000000001</v>
      </c>
      <c r="P2051" s="293">
        <f t="shared" si="3412"/>
        <v>0.94650000000000001</v>
      </c>
      <c r="R2051" s="265">
        <f t="shared" si="3413"/>
        <v>1.27695</v>
      </c>
      <c r="S2051" s="266">
        <f t="shared" si="3414"/>
        <v>1</v>
      </c>
      <c r="T2051" s="266">
        <f t="shared" si="3415"/>
        <v>3</v>
      </c>
      <c r="AH2051" s="257">
        <f t="shared" si="3348"/>
        <v>0</v>
      </c>
      <c r="AI2051" s="266" t="str">
        <f t="shared" si="3400"/>
        <v>OK</v>
      </c>
    </row>
    <row r="2052" spans="1:35" ht="17.45" customHeight="1" x14ac:dyDescent="0.25">
      <c r="A2052" s="257">
        <f t="shared" si="3391"/>
        <v>8</v>
      </c>
      <c r="B2052" s="257">
        <f t="shared" si="3392"/>
        <v>2023</v>
      </c>
      <c r="C2052" s="8">
        <f t="shared" si="3262"/>
        <v>45148</v>
      </c>
      <c r="D2052" s="260">
        <v>0.87350000000000005</v>
      </c>
      <c r="E2052" s="261"/>
      <c r="F2052" s="263"/>
      <c r="G2052" s="262"/>
      <c r="H2052" s="285">
        <v>0.91279999999999994</v>
      </c>
      <c r="I2052" s="260">
        <v>0.66969999999999996</v>
      </c>
      <c r="J2052" s="261"/>
      <c r="K2052" s="263">
        <v>0.97389999999999999</v>
      </c>
      <c r="L2052" s="261"/>
      <c r="M2052" s="293">
        <f t="shared" ref="M2052:M2054" si="3416">IFERROR(AVERAGE(D2052:E2052),"")</f>
        <v>0.87350000000000005</v>
      </c>
      <c r="N2052" s="293">
        <f t="shared" ref="N2052:N2054" si="3417">IFERROR(AVERAGE(F2052:H2052),"")</f>
        <v>0.91279999999999994</v>
      </c>
      <c r="O2052" s="293">
        <f t="shared" ref="O2052:O2054" si="3418">IFERROR(AVERAGE(I2052:J2052),"")</f>
        <v>0.66969999999999996</v>
      </c>
      <c r="P2052" s="293">
        <f t="shared" ref="P2052:P2054" si="3419">IFERROR(AVERAGE(K2052:L2052),"")</f>
        <v>0.97389999999999999</v>
      </c>
      <c r="R2052" s="265">
        <f t="shared" ref="R2052:R2054" si="3420">AVERAGE(M2052:P2052)</f>
        <v>0.85747499999999999</v>
      </c>
      <c r="S2052" s="266">
        <f t="shared" ref="S2052:S2054" si="3421">IF(R2052&gt;=1,1,0)</f>
        <v>0</v>
      </c>
      <c r="T2052" s="266">
        <f t="shared" ref="T2052:T2054" si="3422">IF(S2052=0,0,S2052+T2051)</f>
        <v>0</v>
      </c>
      <c r="AH2052" s="257">
        <f t="shared" si="3348"/>
        <v>0</v>
      </c>
      <c r="AI2052" s="266" t="str">
        <f t="shared" si="3400"/>
        <v>OK</v>
      </c>
    </row>
    <row r="2053" spans="1:35" ht="17.45" customHeight="1" x14ac:dyDescent="0.25">
      <c r="A2053" s="257">
        <f t="shared" si="3391"/>
        <v>8</v>
      </c>
      <c r="B2053" s="257">
        <f t="shared" si="3392"/>
        <v>2023</v>
      </c>
      <c r="C2053" s="8">
        <f t="shared" si="3262"/>
        <v>45149</v>
      </c>
      <c r="D2053" s="260"/>
      <c r="E2053" s="261">
        <v>0.76919999999999999</v>
      </c>
      <c r="F2053" s="263"/>
      <c r="G2053" s="262">
        <v>1.01</v>
      </c>
      <c r="H2053" s="285"/>
      <c r="I2053" s="260"/>
      <c r="J2053" s="261">
        <v>0.63949999999999996</v>
      </c>
      <c r="K2053" s="263"/>
      <c r="L2053" s="261">
        <v>0.61240000000000006</v>
      </c>
      <c r="M2053" s="293">
        <f t="shared" si="3416"/>
        <v>0.76919999999999999</v>
      </c>
      <c r="N2053" s="293">
        <f t="shared" si="3417"/>
        <v>1.01</v>
      </c>
      <c r="O2053" s="293">
        <f t="shared" si="3418"/>
        <v>0.63949999999999996</v>
      </c>
      <c r="P2053" s="293">
        <f t="shared" si="3419"/>
        <v>0.61240000000000006</v>
      </c>
      <c r="R2053" s="265">
        <f t="shared" si="3420"/>
        <v>0.75777499999999998</v>
      </c>
      <c r="S2053" s="266">
        <f t="shared" si="3421"/>
        <v>0</v>
      </c>
      <c r="T2053" s="266">
        <f t="shared" si="3422"/>
        <v>0</v>
      </c>
      <c r="AH2053" s="257">
        <f t="shared" si="3348"/>
        <v>0</v>
      </c>
      <c r="AI2053" s="266" t="str">
        <f t="shared" si="3400"/>
        <v>OK</v>
      </c>
    </row>
    <row r="2054" spans="1:35" ht="17.45" customHeight="1" x14ac:dyDescent="0.25">
      <c r="A2054" s="257">
        <f t="shared" si="3391"/>
        <v>8</v>
      </c>
      <c r="B2054" s="257">
        <f t="shared" si="3392"/>
        <v>2023</v>
      </c>
      <c r="C2054" s="48">
        <f t="shared" si="3262"/>
        <v>45150</v>
      </c>
      <c r="D2054" s="434">
        <v>0.71730000000000005</v>
      </c>
      <c r="E2054" s="436"/>
      <c r="F2054" s="437">
        <v>0.75149999999999995</v>
      </c>
      <c r="G2054" s="438"/>
      <c r="H2054" s="439">
        <v>0.74460000000000004</v>
      </c>
      <c r="I2054" s="434">
        <v>0.60229999999999995</v>
      </c>
      <c r="J2054" s="436"/>
      <c r="K2054" s="437">
        <v>0.68159999999999998</v>
      </c>
      <c r="L2054" s="436"/>
      <c r="M2054" s="440">
        <f t="shared" si="3416"/>
        <v>0.71730000000000005</v>
      </c>
      <c r="N2054" s="440">
        <f t="shared" si="3417"/>
        <v>0.74804999999999999</v>
      </c>
      <c r="O2054" s="440">
        <f t="shared" si="3418"/>
        <v>0.60229999999999995</v>
      </c>
      <c r="P2054" s="440">
        <f t="shared" si="3419"/>
        <v>0.68159999999999998</v>
      </c>
      <c r="Q2054" s="441"/>
      <c r="R2054" s="442">
        <f t="shared" si="3420"/>
        <v>0.68731249999999999</v>
      </c>
      <c r="S2054" s="443">
        <f t="shared" si="3421"/>
        <v>0</v>
      </c>
      <c r="T2054" s="443">
        <f t="shared" si="3422"/>
        <v>0</v>
      </c>
      <c r="AH2054" s="257">
        <f t="shared" si="3348"/>
        <v>0</v>
      </c>
      <c r="AI2054" s="266" t="str">
        <f t="shared" si="3400"/>
        <v>OK</v>
      </c>
    </row>
    <row r="2055" spans="1:35" ht="17.45" customHeight="1" x14ac:dyDescent="0.25">
      <c r="A2055" s="257">
        <f t="shared" si="3391"/>
        <v>8</v>
      </c>
      <c r="B2055" s="257">
        <f t="shared" si="3392"/>
        <v>2023</v>
      </c>
      <c r="C2055" s="435">
        <f t="shared" ref="C2055:C2118" si="3423">C2054+1</f>
        <v>45151</v>
      </c>
      <c r="D2055" s="434"/>
      <c r="E2055" s="436">
        <v>0.77829999999999999</v>
      </c>
      <c r="F2055" s="437"/>
      <c r="G2055" s="438">
        <v>0.88890000000000002</v>
      </c>
      <c r="H2055" s="439"/>
      <c r="I2055" s="434"/>
      <c r="J2055" s="436">
        <v>0.66400000000000003</v>
      </c>
      <c r="K2055" s="437"/>
      <c r="L2055" s="436">
        <v>0.6774</v>
      </c>
      <c r="M2055" s="440">
        <f t="shared" ref="M2055:M2057" si="3424">IFERROR(AVERAGE(D2055:E2055),"")</f>
        <v>0.77829999999999999</v>
      </c>
      <c r="N2055" s="440">
        <f t="shared" ref="N2055:N2057" si="3425">IFERROR(AVERAGE(F2055:H2055),"")</f>
        <v>0.88890000000000002</v>
      </c>
      <c r="O2055" s="440">
        <f t="shared" ref="O2055:O2057" si="3426">IFERROR(AVERAGE(I2055:J2055),"")</f>
        <v>0.66400000000000003</v>
      </c>
      <c r="P2055" s="440">
        <f t="shared" ref="P2055:P2057" si="3427">IFERROR(AVERAGE(K2055:L2055),"")</f>
        <v>0.6774</v>
      </c>
      <c r="Q2055" s="441"/>
      <c r="R2055" s="442">
        <f t="shared" ref="R2055:R2057" si="3428">AVERAGE(M2055:P2055)</f>
        <v>0.75214999999999999</v>
      </c>
      <c r="S2055" s="443">
        <f t="shared" ref="S2055:S2057" si="3429">IF(R2055&gt;=1,1,0)</f>
        <v>0</v>
      </c>
      <c r="T2055" s="443">
        <f t="shared" ref="T2055:T2057" si="3430">IF(S2055=0,0,S2055+T2054)</f>
        <v>0</v>
      </c>
      <c r="AH2055" s="257">
        <f t="shared" si="3348"/>
        <v>0</v>
      </c>
      <c r="AI2055" s="266" t="str">
        <f t="shared" si="3400"/>
        <v>OK</v>
      </c>
    </row>
    <row r="2056" spans="1:35" ht="17.45" customHeight="1" x14ac:dyDescent="0.25">
      <c r="A2056" s="257">
        <f t="shared" si="3391"/>
        <v>8</v>
      </c>
      <c r="B2056" s="257">
        <f t="shared" si="3392"/>
        <v>2023</v>
      </c>
      <c r="C2056" s="8">
        <f t="shared" si="3423"/>
        <v>45152</v>
      </c>
      <c r="D2056" s="260">
        <v>0.76970000000000005</v>
      </c>
      <c r="E2056" s="261"/>
      <c r="F2056" s="263">
        <v>1.1080000000000001</v>
      </c>
      <c r="G2056" s="262"/>
      <c r="H2056" s="285"/>
      <c r="I2056" s="260">
        <v>0.93520000000000003</v>
      </c>
      <c r="J2056" s="261"/>
      <c r="K2056" s="263">
        <v>0.79510000000000003</v>
      </c>
      <c r="L2056" s="261"/>
      <c r="M2056" s="293">
        <f t="shared" si="3424"/>
        <v>0.76970000000000005</v>
      </c>
      <c r="N2056" s="293">
        <f t="shared" si="3425"/>
        <v>1.1080000000000001</v>
      </c>
      <c r="O2056" s="293">
        <f t="shared" si="3426"/>
        <v>0.93520000000000003</v>
      </c>
      <c r="P2056" s="293">
        <f t="shared" si="3427"/>
        <v>0.79510000000000003</v>
      </c>
      <c r="R2056" s="265">
        <f t="shared" si="3428"/>
        <v>0.90200000000000002</v>
      </c>
      <c r="S2056" s="266">
        <f t="shared" si="3429"/>
        <v>0</v>
      </c>
      <c r="T2056" s="266">
        <f t="shared" si="3430"/>
        <v>0</v>
      </c>
      <c r="AH2056" s="257">
        <f t="shared" si="3348"/>
        <v>0</v>
      </c>
      <c r="AI2056" s="266" t="str">
        <f t="shared" si="3400"/>
        <v>OK</v>
      </c>
    </row>
    <row r="2057" spans="1:35" ht="17.45" customHeight="1" x14ac:dyDescent="0.25">
      <c r="A2057" s="257">
        <f t="shared" si="3391"/>
        <v>8</v>
      </c>
      <c r="B2057" s="257">
        <f t="shared" si="3392"/>
        <v>2023</v>
      </c>
      <c r="C2057" s="8">
        <f t="shared" si="3423"/>
        <v>45153</v>
      </c>
      <c r="D2057" s="260"/>
      <c r="E2057" s="261">
        <v>0.91920000000000002</v>
      </c>
      <c r="F2057" s="263"/>
      <c r="G2057" s="262">
        <v>1.343</v>
      </c>
      <c r="H2057" s="285"/>
      <c r="I2057" s="260"/>
      <c r="J2057" s="261">
        <v>1.006</v>
      </c>
      <c r="K2057" s="263"/>
      <c r="L2057" s="261">
        <v>0.88460000000000005</v>
      </c>
      <c r="M2057" s="293">
        <f t="shared" si="3424"/>
        <v>0.91920000000000002</v>
      </c>
      <c r="N2057" s="293">
        <f t="shared" si="3425"/>
        <v>1.343</v>
      </c>
      <c r="O2057" s="293">
        <f t="shared" si="3426"/>
        <v>1.006</v>
      </c>
      <c r="P2057" s="293">
        <f t="shared" si="3427"/>
        <v>0.88460000000000005</v>
      </c>
      <c r="R2057" s="265">
        <f t="shared" si="3428"/>
        <v>1.0382</v>
      </c>
      <c r="S2057" s="266">
        <f t="shared" si="3429"/>
        <v>1</v>
      </c>
      <c r="T2057" s="266">
        <f t="shared" si="3430"/>
        <v>1</v>
      </c>
      <c r="AH2057" s="257">
        <f t="shared" si="3348"/>
        <v>0</v>
      </c>
      <c r="AI2057" s="266" t="str">
        <f t="shared" si="3400"/>
        <v>OK</v>
      </c>
    </row>
    <row r="2058" spans="1:35" ht="17.45" customHeight="1" x14ac:dyDescent="0.25">
      <c r="A2058" s="257">
        <f t="shared" si="3391"/>
        <v>8</v>
      </c>
      <c r="B2058" s="257">
        <f t="shared" si="3392"/>
        <v>2023</v>
      </c>
      <c r="C2058" s="8">
        <f t="shared" si="3423"/>
        <v>45154</v>
      </c>
      <c r="D2058" s="260">
        <v>1.712</v>
      </c>
      <c r="E2058" s="261"/>
      <c r="F2058" s="263"/>
      <c r="G2058" s="262"/>
      <c r="H2058" s="285">
        <v>1.5760000000000001</v>
      </c>
      <c r="I2058" s="260">
        <v>1.157</v>
      </c>
      <c r="J2058" s="261"/>
      <c r="K2058" s="263">
        <v>1.377</v>
      </c>
      <c r="L2058" s="261"/>
      <c r="M2058" s="293">
        <f t="shared" ref="M2058" si="3431">IFERROR(AVERAGE(D2058:E2058),"")</f>
        <v>1.712</v>
      </c>
      <c r="N2058" s="293">
        <f t="shared" ref="N2058" si="3432">IFERROR(AVERAGE(F2058:H2058),"")</f>
        <v>1.5760000000000001</v>
      </c>
      <c r="O2058" s="293">
        <f t="shared" ref="O2058" si="3433">IFERROR(AVERAGE(I2058:J2058),"")</f>
        <v>1.157</v>
      </c>
      <c r="P2058" s="293">
        <f t="shared" ref="P2058" si="3434">IFERROR(AVERAGE(K2058:L2058),"")</f>
        <v>1.377</v>
      </c>
      <c r="R2058" s="265">
        <f t="shared" ref="R2058" si="3435">AVERAGE(M2058:P2058)</f>
        <v>1.4555</v>
      </c>
      <c r="S2058" s="266">
        <f t="shared" ref="S2058" si="3436">IF(R2058&gt;=1,1,0)</f>
        <v>1</v>
      </c>
      <c r="T2058" s="266">
        <f t="shared" ref="T2058" si="3437">IF(S2058=0,0,S2058+T2057)</f>
        <v>2</v>
      </c>
      <c r="AH2058" s="257">
        <f t="shared" si="3348"/>
        <v>0</v>
      </c>
      <c r="AI2058" s="266" t="str">
        <f t="shared" si="3400"/>
        <v>OK</v>
      </c>
    </row>
    <row r="2059" spans="1:35" ht="17.45" customHeight="1" x14ac:dyDescent="0.25">
      <c r="A2059" s="257">
        <f t="shared" si="3391"/>
        <v>8</v>
      </c>
      <c r="B2059" s="257">
        <f t="shared" si="3392"/>
        <v>2023</v>
      </c>
      <c r="C2059" s="8">
        <f t="shared" si="3423"/>
        <v>45155</v>
      </c>
      <c r="D2059" s="260"/>
      <c r="E2059" s="261">
        <v>1.2470000000000001</v>
      </c>
      <c r="F2059" s="263"/>
      <c r="G2059" s="262">
        <v>2.0129999999999999</v>
      </c>
      <c r="H2059" s="285"/>
      <c r="I2059" s="260"/>
      <c r="J2059" s="261">
        <v>1.2370000000000001</v>
      </c>
      <c r="K2059" s="263"/>
      <c r="L2059" s="261">
        <v>1.133</v>
      </c>
      <c r="M2059" s="293">
        <f t="shared" ref="M2059:M2063" si="3438">IFERROR(AVERAGE(D2059:E2059),"")</f>
        <v>1.2470000000000001</v>
      </c>
      <c r="N2059" s="293">
        <f t="shared" ref="N2059:N2063" si="3439">IFERROR(AVERAGE(F2059:H2059),"")</f>
        <v>2.0129999999999999</v>
      </c>
      <c r="O2059" s="293">
        <f t="shared" ref="O2059:O2063" si="3440">IFERROR(AVERAGE(I2059:J2059),"")</f>
        <v>1.2370000000000001</v>
      </c>
      <c r="P2059" s="293">
        <f t="shared" ref="P2059:P2063" si="3441">IFERROR(AVERAGE(K2059:L2059),"")</f>
        <v>1.133</v>
      </c>
      <c r="R2059" s="265">
        <f t="shared" ref="R2059:R2063" si="3442">AVERAGE(M2059:P2059)</f>
        <v>1.4075</v>
      </c>
      <c r="S2059" s="266">
        <f t="shared" ref="S2059:S2063" si="3443">IF(R2059&gt;=1,1,0)</f>
        <v>1</v>
      </c>
      <c r="T2059" s="266">
        <f t="shared" ref="T2059:T2063" si="3444">IF(S2059=0,0,S2059+T2058)</f>
        <v>3</v>
      </c>
      <c r="AH2059" s="257">
        <f t="shared" si="3348"/>
        <v>0</v>
      </c>
      <c r="AI2059" s="266" t="str">
        <f t="shared" si="3400"/>
        <v>OK</v>
      </c>
    </row>
    <row r="2060" spans="1:35" ht="17.45" customHeight="1" x14ac:dyDescent="0.25">
      <c r="A2060" s="257">
        <f t="shared" si="3391"/>
        <v>8</v>
      </c>
      <c r="B2060" s="257">
        <f t="shared" si="3392"/>
        <v>2023</v>
      </c>
      <c r="C2060" s="48">
        <f t="shared" si="3423"/>
        <v>45156</v>
      </c>
      <c r="D2060" s="275">
        <v>1.282</v>
      </c>
      <c r="E2060" s="276"/>
      <c r="F2060" s="410">
        <v>2.1970000000000001</v>
      </c>
      <c r="G2060" s="277"/>
      <c r="H2060" s="425">
        <v>2.1880000000000002</v>
      </c>
      <c r="I2060" s="275">
        <v>1.1619999999999999</v>
      </c>
      <c r="J2060" s="276"/>
      <c r="K2060" s="278">
        <v>1.042</v>
      </c>
      <c r="L2060" s="276"/>
      <c r="M2060" s="293">
        <f t="shared" si="3438"/>
        <v>1.282</v>
      </c>
      <c r="N2060" s="293">
        <f t="shared" si="3439"/>
        <v>2.1924999999999999</v>
      </c>
      <c r="O2060" s="293">
        <f t="shared" si="3440"/>
        <v>1.1619999999999999</v>
      </c>
      <c r="P2060" s="293">
        <f t="shared" si="3441"/>
        <v>1.042</v>
      </c>
      <c r="R2060" s="265">
        <f t="shared" si="3442"/>
        <v>1.4196249999999999</v>
      </c>
      <c r="S2060" s="266">
        <f t="shared" si="3443"/>
        <v>1</v>
      </c>
      <c r="T2060" s="266">
        <f t="shared" si="3444"/>
        <v>4</v>
      </c>
      <c r="AH2060" s="257">
        <f t="shared" si="3348"/>
        <v>0</v>
      </c>
      <c r="AI2060" s="266" t="str">
        <f t="shared" si="3400"/>
        <v>OK</v>
      </c>
    </row>
    <row r="2061" spans="1:35" ht="17.45" customHeight="1" x14ac:dyDescent="0.25">
      <c r="A2061" s="257">
        <f t="shared" si="3391"/>
        <v>8</v>
      </c>
      <c r="B2061" s="257">
        <f t="shared" si="3392"/>
        <v>2023</v>
      </c>
      <c r="C2061" s="435">
        <f t="shared" si="3423"/>
        <v>45157</v>
      </c>
      <c r="D2061" s="434"/>
      <c r="E2061" s="436">
        <v>1.071</v>
      </c>
      <c r="F2061" s="437"/>
      <c r="G2061" s="438">
        <v>1.24</v>
      </c>
      <c r="H2061" s="439"/>
      <c r="I2061" s="434"/>
      <c r="J2061" s="436">
        <v>0.96509999999999996</v>
      </c>
      <c r="K2061" s="437"/>
      <c r="L2061" s="436">
        <v>1.03</v>
      </c>
      <c r="M2061" s="440">
        <f t="shared" si="3438"/>
        <v>1.071</v>
      </c>
      <c r="N2061" s="440">
        <f t="shared" si="3439"/>
        <v>1.24</v>
      </c>
      <c r="O2061" s="440">
        <f t="shared" si="3440"/>
        <v>0.96509999999999996</v>
      </c>
      <c r="P2061" s="440">
        <f t="shared" si="3441"/>
        <v>1.03</v>
      </c>
      <c r="Q2061" s="441"/>
      <c r="R2061" s="442">
        <f t="shared" si="3442"/>
        <v>1.076525</v>
      </c>
      <c r="S2061" s="443">
        <f t="shared" si="3443"/>
        <v>1</v>
      </c>
      <c r="T2061" s="443">
        <f t="shared" si="3444"/>
        <v>5</v>
      </c>
      <c r="AH2061" s="257">
        <f t="shared" si="3348"/>
        <v>0</v>
      </c>
      <c r="AI2061" s="266" t="str">
        <f t="shared" si="3400"/>
        <v>OK</v>
      </c>
    </row>
    <row r="2062" spans="1:35" ht="17.45" customHeight="1" x14ac:dyDescent="0.25">
      <c r="A2062" s="257">
        <f t="shared" si="3391"/>
        <v>8</v>
      </c>
      <c r="B2062" s="257">
        <f t="shared" si="3392"/>
        <v>2023</v>
      </c>
      <c r="C2062" s="435">
        <f t="shared" si="3423"/>
        <v>45158</v>
      </c>
      <c r="D2062" s="625"/>
      <c r="E2062" s="436"/>
      <c r="F2062" s="437">
        <v>0.87990000000000002</v>
      </c>
      <c r="G2062" s="438"/>
      <c r="H2062" s="439"/>
      <c r="I2062" s="434">
        <v>0.57940000000000003</v>
      </c>
      <c r="J2062" s="436"/>
      <c r="K2062" s="437">
        <v>1.0209999999999999</v>
      </c>
      <c r="L2062" s="436"/>
      <c r="M2062" s="440" t="str">
        <f t="shared" si="3438"/>
        <v/>
      </c>
      <c r="N2062" s="440">
        <f t="shared" si="3439"/>
        <v>0.87990000000000002</v>
      </c>
      <c r="O2062" s="440">
        <f t="shared" si="3440"/>
        <v>0.57940000000000003</v>
      </c>
      <c r="P2062" s="440">
        <f t="shared" si="3441"/>
        <v>1.0209999999999999</v>
      </c>
      <c r="Q2062" s="441"/>
      <c r="R2062" s="442">
        <f t="shared" si="3442"/>
        <v>0.82676666666666654</v>
      </c>
      <c r="S2062" s="443">
        <f t="shared" si="3443"/>
        <v>0</v>
      </c>
      <c r="T2062" s="443">
        <f t="shared" si="3444"/>
        <v>0</v>
      </c>
      <c r="AH2062" s="257">
        <f t="shared" si="3348"/>
        <v>0</v>
      </c>
      <c r="AI2062" s="266" t="str">
        <f t="shared" si="3400"/>
        <v>OK</v>
      </c>
    </row>
    <row r="2063" spans="1:35" ht="17.45" customHeight="1" x14ac:dyDescent="0.25">
      <c r="A2063" s="257">
        <f t="shared" si="3391"/>
        <v>8</v>
      </c>
      <c r="B2063" s="257">
        <f t="shared" si="3392"/>
        <v>2023</v>
      </c>
      <c r="C2063" s="8">
        <f t="shared" si="3423"/>
        <v>45159</v>
      </c>
      <c r="D2063" s="260"/>
      <c r="E2063" s="261">
        <v>0.67810000000000004</v>
      </c>
      <c r="F2063" s="263"/>
      <c r="G2063" s="262">
        <v>0.64929999999999999</v>
      </c>
      <c r="H2063" s="285"/>
      <c r="I2063" s="260"/>
      <c r="J2063" s="261">
        <v>0.51790000000000003</v>
      </c>
      <c r="K2063" s="263"/>
      <c r="L2063" s="261">
        <v>1.2470000000000001</v>
      </c>
      <c r="M2063" s="293">
        <f t="shared" si="3438"/>
        <v>0.67810000000000004</v>
      </c>
      <c r="N2063" s="293">
        <f t="shared" si="3439"/>
        <v>0.64929999999999999</v>
      </c>
      <c r="O2063" s="293">
        <f t="shared" si="3440"/>
        <v>0.51790000000000003</v>
      </c>
      <c r="P2063" s="293">
        <f t="shared" si="3441"/>
        <v>1.2470000000000001</v>
      </c>
      <c r="R2063" s="265">
        <f t="shared" si="3442"/>
        <v>0.77307499999999996</v>
      </c>
      <c r="S2063" s="266">
        <f t="shared" si="3443"/>
        <v>0</v>
      </c>
      <c r="T2063" s="266">
        <f t="shared" si="3444"/>
        <v>0</v>
      </c>
      <c r="AH2063" s="257">
        <f t="shared" si="3348"/>
        <v>0</v>
      </c>
      <c r="AI2063" s="266" t="str">
        <f t="shared" si="3400"/>
        <v>OK</v>
      </c>
    </row>
    <row r="2064" spans="1:35" ht="17.45" customHeight="1" x14ac:dyDescent="0.25">
      <c r="A2064" s="257">
        <f t="shared" si="3391"/>
        <v>8</v>
      </c>
      <c r="B2064" s="257">
        <f t="shared" si="3392"/>
        <v>2023</v>
      </c>
      <c r="C2064" s="8">
        <f t="shared" si="3423"/>
        <v>45160</v>
      </c>
      <c r="D2064" s="260">
        <v>1.61</v>
      </c>
      <c r="E2064" s="261"/>
      <c r="F2064" s="263"/>
      <c r="G2064" s="262"/>
      <c r="H2064" s="285">
        <v>1.415</v>
      </c>
      <c r="I2064" s="260">
        <v>1.054</v>
      </c>
      <c r="J2064" s="261"/>
      <c r="K2064" s="263">
        <v>1.038</v>
      </c>
      <c r="L2064" s="261"/>
      <c r="M2064" s="293">
        <f t="shared" ref="M2064" si="3445">IFERROR(AVERAGE(D2064:E2064),"")</f>
        <v>1.61</v>
      </c>
      <c r="N2064" s="293">
        <f t="shared" ref="N2064" si="3446">IFERROR(AVERAGE(F2064:H2064),"")</f>
        <v>1.415</v>
      </c>
      <c r="O2064" s="293">
        <f t="shared" ref="O2064" si="3447">IFERROR(AVERAGE(I2064:J2064),"")</f>
        <v>1.054</v>
      </c>
      <c r="P2064" s="293">
        <f t="shared" ref="P2064" si="3448">IFERROR(AVERAGE(K2064:L2064),"")</f>
        <v>1.038</v>
      </c>
      <c r="R2064" s="265">
        <f t="shared" ref="R2064" si="3449">AVERAGE(M2064:P2064)</f>
        <v>1.2792500000000002</v>
      </c>
      <c r="S2064" s="266">
        <f t="shared" ref="S2064" si="3450">IF(R2064&gt;=1,1,0)</f>
        <v>1</v>
      </c>
      <c r="T2064" s="266">
        <f t="shared" ref="T2064" si="3451">IF(S2064=0,0,S2064+T2063)</f>
        <v>1</v>
      </c>
      <c r="AH2064" s="257">
        <f t="shared" si="3348"/>
        <v>0</v>
      </c>
      <c r="AI2064" s="266" t="str">
        <f t="shared" si="3400"/>
        <v>OK</v>
      </c>
    </row>
    <row r="2065" spans="1:35" ht="17.45" customHeight="1" x14ac:dyDescent="0.25">
      <c r="A2065" s="257">
        <f t="shared" si="3391"/>
        <v>8</v>
      </c>
      <c r="B2065" s="257">
        <f t="shared" si="3392"/>
        <v>2023</v>
      </c>
      <c r="C2065" s="8">
        <f t="shared" si="3423"/>
        <v>45161</v>
      </c>
      <c r="D2065" s="260"/>
      <c r="E2065" s="261">
        <v>1.79</v>
      </c>
      <c r="F2065" s="263"/>
      <c r="G2065" s="262">
        <v>1.7170000000000001</v>
      </c>
      <c r="H2065" s="285"/>
      <c r="I2065" s="260"/>
      <c r="J2065" s="261">
        <v>1.325</v>
      </c>
      <c r="K2065" s="263"/>
      <c r="L2065" s="261">
        <v>1.9</v>
      </c>
      <c r="M2065" s="293">
        <f t="shared" ref="M2065" si="3452">IFERROR(AVERAGE(D2065:E2065),"")</f>
        <v>1.79</v>
      </c>
      <c r="N2065" s="293">
        <f t="shared" ref="N2065" si="3453">IFERROR(AVERAGE(F2065:H2065),"")</f>
        <v>1.7170000000000001</v>
      </c>
      <c r="O2065" s="293">
        <f t="shared" ref="O2065" si="3454">IFERROR(AVERAGE(I2065:J2065),"")</f>
        <v>1.325</v>
      </c>
      <c r="P2065" s="293">
        <f t="shared" ref="P2065" si="3455">IFERROR(AVERAGE(K2065:L2065),"")</f>
        <v>1.9</v>
      </c>
      <c r="R2065" s="265">
        <f t="shared" ref="R2065" si="3456">AVERAGE(M2065:P2065)</f>
        <v>1.6829999999999998</v>
      </c>
      <c r="S2065" s="266">
        <f t="shared" ref="S2065" si="3457">IF(R2065&gt;=1,1,0)</f>
        <v>1</v>
      </c>
      <c r="T2065" s="266">
        <f t="shared" ref="T2065" si="3458">IF(S2065=0,0,S2065+T2064)</f>
        <v>2</v>
      </c>
      <c r="AH2065" s="257">
        <f t="shared" si="3348"/>
        <v>0</v>
      </c>
      <c r="AI2065" s="266" t="str">
        <f t="shared" si="3400"/>
        <v>OK</v>
      </c>
    </row>
    <row r="2066" spans="1:35" ht="17.45" customHeight="1" x14ac:dyDescent="0.25">
      <c r="A2066" s="257">
        <f t="shared" si="3391"/>
        <v>8</v>
      </c>
      <c r="B2066" s="257">
        <f t="shared" si="3392"/>
        <v>2023</v>
      </c>
      <c r="C2066" s="8">
        <f t="shared" si="3423"/>
        <v>45162</v>
      </c>
      <c r="D2066" s="260">
        <v>1.0609999999999999</v>
      </c>
      <c r="E2066" s="261"/>
      <c r="F2066" s="263">
        <v>1.3240000000000001</v>
      </c>
      <c r="G2066" s="262"/>
      <c r="H2066" s="285">
        <v>1.2749999999999999</v>
      </c>
      <c r="I2066" s="260">
        <v>0.99039999999999995</v>
      </c>
      <c r="J2066" s="261"/>
      <c r="K2066" s="263">
        <v>0.91930000000000001</v>
      </c>
      <c r="L2066" s="261"/>
      <c r="M2066" s="293">
        <f t="shared" ref="M2066" si="3459">IFERROR(AVERAGE(D2066:E2066),"")</f>
        <v>1.0609999999999999</v>
      </c>
      <c r="N2066" s="293">
        <f t="shared" ref="N2066" si="3460">IFERROR(AVERAGE(F2066:H2066),"")</f>
        <v>1.2995000000000001</v>
      </c>
      <c r="O2066" s="293">
        <f t="shared" ref="O2066" si="3461">IFERROR(AVERAGE(I2066:J2066),"")</f>
        <v>0.99039999999999995</v>
      </c>
      <c r="P2066" s="293">
        <f t="shared" ref="P2066" si="3462">IFERROR(AVERAGE(K2066:L2066),"")</f>
        <v>0.91930000000000001</v>
      </c>
      <c r="R2066" s="265">
        <f t="shared" ref="R2066" si="3463">AVERAGE(M2066:P2066)</f>
        <v>1.06755</v>
      </c>
      <c r="S2066" s="266">
        <f t="shared" ref="S2066" si="3464">IF(R2066&gt;=1,1,0)</f>
        <v>1</v>
      </c>
      <c r="T2066" s="266">
        <f t="shared" ref="T2066" si="3465">IF(S2066=0,0,S2066+T2065)</f>
        <v>3</v>
      </c>
      <c r="AH2066" s="257">
        <f t="shared" si="3348"/>
        <v>0</v>
      </c>
      <c r="AI2066" s="266" t="str">
        <f t="shared" si="3400"/>
        <v>OK</v>
      </c>
    </row>
    <row r="2067" spans="1:35" ht="17.45" customHeight="1" x14ac:dyDescent="0.25">
      <c r="A2067" s="257">
        <f t="shared" si="3391"/>
        <v>8</v>
      </c>
      <c r="B2067" s="257">
        <f t="shared" si="3392"/>
        <v>2023</v>
      </c>
      <c r="C2067" s="8">
        <f t="shared" si="3423"/>
        <v>45163</v>
      </c>
      <c r="D2067" s="260"/>
      <c r="E2067" s="261">
        <v>1.0589999999999999</v>
      </c>
      <c r="F2067" s="263"/>
      <c r="G2067" s="262">
        <v>1.663</v>
      </c>
      <c r="H2067" s="285"/>
      <c r="I2067" s="260"/>
      <c r="J2067" s="261">
        <v>0.97940000000000005</v>
      </c>
      <c r="K2067" s="263"/>
      <c r="L2067" s="261">
        <v>1.0169999999999999</v>
      </c>
      <c r="M2067" s="293">
        <f t="shared" ref="M2067:M2068" si="3466">IFERROR(AVERAGE(D2067:E2067),"")</f>
        <v>1.0589999999999999</v>
      </c>
      <c r="N2067" s="293">
        <f t="shared" ref="N2067:N2068" si="3467">IFERROR(AVERAGE(F2067:H2067),"")</f>
        <v>1.663</v>
      </c>
      <c r="O2067" s="293">
        <f t="shared" ref="O2067:O2068" si="3468">IFERROR(AVERAGE(I2067:J2067),"")</f>
        <v>0.97940000000000005</v>
      </c>
      <c r="P2067" s="293">
        <f t="shared" ref="P2067:P2068" si="3469">IFERROR(AVERAGE(K2067:L2067),"")</f>
        <v>1.0169999999999999</v>
      </c>
      <c r="R2067" s="265">
        <f t="shared" ref="R2067:R2068" si="3470">AVERAGE(M2067:P2067)</f>
        <v>1.1796</v>
      </c>
      <c r="S2067" s="266">
        <f t="shared" ref="S2067:S2068" si="3471">IF(R2067&gt;=1,1,0)</f>
        <v>1</v>
      </c>
      <c r="T2067" s="266">
        <f t="shared" ref="T2067:T2068" si="3472">IF(S2067=0,0,S2067+T2066)</f>
        <v>4</v>
      </c>
      <c r="AH2067" s="257">
        <f t="shared" si="3348"/>
        <v>0</v>
      </c>
      <c r="AI2067" s="266" t="str">
        <f t="shared" si="3400"/>
        <v>OK</v>
      </c>
    </row>
    <row r="2068" spans="1:35" ht="17.45" customHeight="1" x14ac:dyDescent="0.25">
      <c r="A2068" s="257">
        <f t="shared" si="3391"/>
        <v>8</v>
      </c>
      <c r="B2068" s="257">
        <f t="shared" si="3392"/>
        <v>2023</v>
      </c>
      <c r="C2068" s="48">
        <f t="shared" si="3423"/>
        <v>45164</v>
      </c>
      <c r="D2068" s="434">
        <v>1.0069999999999999</v>
      </c>
      <c r="E2068" s="436"/>
      <c r="F2068" s="437">
        <v>1.143</v>
      </c>
      <c r="G2068" s="438"/>
      <c r="H2068" s="439">
        <v>0.96</v>
      </c>
      <c r="I2068" s="434">
        <v>0.91220000000000001</v>
      </c>
      <c r="J2068" s="436"/>
      <c r="K2068" s="437">
        <v>1.0389999999999999</v>
      </c>
      <c r="L2068" s="436"/>
      <c r="M2068" s="440">
        <f t="shared" si="3466"/>
        <v>1.0069999999999999</v>
      </c>
      <c r="N2068" s="440">
        <f t="shared" si="3467"/>
        <v>1.0514999999999999</v>
      </c>
      <c r="O2068" s="440">
        <f t="shared" si="3468"/>
        <v>0.91220000000000001</v>
      </c>
      <c r="P2068" s="440">
        <f t="shared" si="3469"/>
        <v>1.0389999999999999</v>
      </c>
      <c r="Q2068" s="441"/>
      <c r="R2068" s="442">
        <f t="shared" si="3470"/>
        <v>1.0024249999999999</v>
      </c>
      <c r="S2068" s="443">
        <f t="shared" si="3471"/>
        <v>1</v>
      </c>
      <c r="T2068" s="443">
        <f t="shared" si="3472"/>
        <v>5</v>
      </c>
      <c r="AH2068" s="257">
        <f t="shared" si="3348"/>
        <v>0</v>
      </c>
      <c r="AI2068" s="266" t="str">
        <f t="shared" si="3400"/>
        <v>OK</v>
      </c>
    </row>
    <row r="2069" spans="1:35" ht="17.45" customHeight="1" x14ac:dyDescent="0.25">
      <c r="A2069" s="257">
        <f t="shared" si="3391"/>
        <v>8</v>
      </c>
      <c r="B2069" s="257">
        <f t="shared" si="3392"/>
        <v>2023</v>
      </c>
      <c r="C2069" s="435">
        <f t="shared" si="3423"/>
        <v>45165</v>
      </c>
      <c r="D2069" s="434"/>
      <c r="E2069" s="436">
        <v>0.93089999999999995</v>
      </c>
      <c r="F2069" s="437"/>
      <c r="G2069" s="438">
        <v>1.129</v>
      </c>
      <c r="H2069" s="439"/>
      <c r="I2069" s="434"/>
      <c r="J2069" s="436">
        <v>0.8468</v>
      </c>
      <c r="K2069" s="437"/>
      <c r="L2069" s="436">
        <v>0.90329999999999999</v>
      </c>
      <c r="M2069" s="440">
        <f t="shared" ref="M2069:M2070" si="3473">IFERROR(AVERAGE(D2069:E2069),"")</f>
        <v>0.93089999999999995</v>
      </c>
      <c r="N2069" s="440">
        <f t="shared" ref="N2069:N2070" si="3474">IFERROR(AVERAGE(F2069:H2069),"")</f>
        <v>1.129</v>
      </c>
      <c r="O2069" s="440">
        <f t="shared" ref="O2069:O2070" si="3475">IFERROR(AVERAGE(I2069:J2069),"")</f>
        <v>0.8468</v>
      </c>
      <c r="P2069" s="440">
        <f t="shared" ref="P2069:P2070" si="3476">IFERROR(AVERAGE(K2069:L2069),"")</f>
        <v>0.90329999999999999</v>
      </c>
      <c r="Q2069" s="441"/>
      <c r="R2069" s="442">
        <f t="shared" ref="R2069:R2070" si="3477">AVERAGE(M2069:P2069)</f>
        <v>0.9524999999999999</v>
      </c>
      <c r="S2069" s="443">
        <f t="shared" ref="S2069:S2070" si="3478">IF(R2069&gt;=1,1,0)</f>
        <v>0</v>
      </c>
      <c r="T2069" s="443">
        <f t="shared" ref="T2069:T2070" si="3479">IF(S2069=0,0,S2069+T2068)</f>
        <v>0</v>
      </c>
      <c r="AH2069" s="257">
        <f t="shared" si="3348"/>
        <v>0</v>
      </c>
      <c r="AI2069" s="266" t="str">
        <f t="shared" si="3400"/>
        <v>OK</v>
      </c>
    </row>
    <row r="2070" spans="1:35" ht="17.45" customHeight="1" thickBot="1" x14ac:dyDescent="0.3">
      <c r="A2070" s="257">
        <f t="shared" si="3391"/>
        <v>8</v>
      </c>
      <c r="B2070" s="257">
        <f t="shared" si="3392"/>
        <v>2023</v>
      </c>
      <c r="C2070" s="8">
        <f t="shared" si="3423"/>
        <v>45166</v>
      </c>
      <c r="D2070" s="260">
        <v>1.526</v>
      </c>
      <c r="E2070" s="261"/>
      <c r="F2070" s="263"/>
      <c r="G2070" s="262"/>
      <c r="H2070" s="285">
        <v>1.6220000000000001</v>
      </c>
      <c r="I2070" s="260">
        <v>1.3129999999999999</v>
      </c>
      <c r="J2070" s="261"/>
      <c r="K2070" s="263">
        <v>1.181</v>
      </c>
      <c r="L2070" s="261"/>
      <c r="M2070" s="293">
        <f t="shared" si="3473"/>
        <v>1.526</v>
      </c>
      <c r="N2070" s="293">
        <f t="shared" si="3474"/>
        <v>1.6220000000000001</v>
      </c>
      <c r="O2070" s="293">
        <f t="shared" si="3475"/>
        <v>1.3129999999999999</v>
      </c>
      <c r="P2070" s="293">
        <f t="shared" si="3476"/>
        <v>1.181</v>
      </c>
      <c r="R2070" s="265">
        <f t="shared" si="3477"/>
        <v>1.4105000000000001</v>
      </c>
      <c r="S2070" s="266">
        <f t="shared" si="3478"/>
        <v>1</v>
      </c>
      <c r="T2070" s="266">
        <f t="shared" si="3479"/>
        <v>1</v>
      </c>
      <c r="AH2070" s="257">
        <f t="shared" si="3348"/>
        <v>0</v>
      </c>
      <c r="AI2070" s="266" t="str">
        <f t="shared" si="3400"/>
        <v>OK</v>
      </c>
    </row>
    <row r="2071" spans="1:35" ht="17.45" customHeight="1" thickBot="1" x14ac:dyDescent="0.3">
      <c r="A2071" s="257">
        <f t="shared" si="3391"/>
        <v>8</v>
      </c>
      <c r="B2071" s="257">
        <f t="shared" si="3392"/>
        <v>2023</v>
      </c>
      <c r="C2071" s="8">
        <f t="shared" si="3423"/>
        <v>45167</v>
      </c>
      <c r="D2071" s="260"/>
      <c r="E2071" s="134">
        <v>2.907</v>
      </c>
      <c r="F2071" s="263"/>
      <c r="G2071" s="402">
        <v>2.3879999999999999</v>
      </c>
      <c r="H2071" s="285"/>
      <c r="I2071" s="260"/>
      <c r="J2071" s="261">
        <v>1.8720000000000001</v>
      </c>
      <c r="K2071" s="263"/>
      <c r="L2071" s="261">
        <v>1.788</v>
      </c>
      <c r="M2071" s="423">
        <f t="shared" ref="M2071" si="3480">IFERROR(AVERAGE(D2071:E2071),"")</f>
        <v>2.907</v>
      </c>
      <c r="N2071" s="423">
        <f t="shared" ref="N2071" si="3481">IFERROR(AVERAGE(F2071:H2071),"")</f>
        <v>2.3879999999999999</v>
      </c>
      <c r="O2071" s="293">
        <f t="shared" ref="O2071" si="3482">IFERROR(AVERAGE(I2071:J2071),"")</f>
        <v>1.8720000000000001</v>
      </c>
      <c r="P2071" s="293">
        <f t="shared" ref="P2071" si="3483">IFERROR(AVERAGE(K2071:L2071),"")</f>
        <v>1.788</v>
      </c>
      <c r="R2071" s="265">
        <f t="shared" ref="R2071" si="3484">AVERAGE(M2071:P2071)</f>
        <v>2.23875</v>
      </c>
      <c r="S2071" s="266">
        <f t="shared" ref="S2071" si="3485">IF(R2071&gt;=1,1,0)</f>
        <v>1</v>
      </c>
      <c r="T2071" s="266">
        <f t="shared" ref="T2071" si="3486">IF(S2071=0,0,S2071+T2070)</f>
        <v>2</v>
      </c>
      <c r="U2071" s="514" t="s">
        <v>60</v>
      </c>
      <c r="V2071" s="515">
        <v>2023</v>
      </c>
      <c r="W2071" s="516"/>
      <c r="X2071" s="516"/>
      <c r="Y2071" s="516"/>
      <c r="AH2071" s="257">
        <f t="shared" si="3348"/>
        <v>0</v>
      </c>
      <c r="AI2071" s="266" t="str">
        <f t="shared" si="3400"/>
        <v>OK</v>
      </c>
    </row>
    <row r="2072" spans="1:35" ht="17.45" customHeight="1" x14ac:dyDescent="0.25">
      <c r="A2072" s="257">
        <f t="shared" si="3391"/>
        <v>8</v>
      </c>
      <c r="B2072" s="257">
        <f t="shared" si="3392"/>
        <v>2023</v>
      </c>
      <c r="C2072" s="48">
        <f t="shared" si="3423"/>
        <v>45168</v>
      </c>
      <c r="D2072" s="133">
        <v>2.145</v>
      </c>
      <c r="E2072" s="276"/>
      <c r="F2072" s="278">
        <v>1.867</v>
      </c>
      <c r="G2072" s="277"/>
      <c r="H2072" s="286">
        <v>1.758</v>
      </c>
      <c r="I2072" s="275">
        <v>1.766</v>
      </c>
      <c r="J2072" s="276"/>
      <c r="K2072" s="278">
        <v>1.94</v>
      </c>
      <c r="L2072" s="276"/>
      <c r="M2072" s="423">
        <f t="shared" ref="M2072:M2073" si="3487">IFERROR(AVERAGE(D2072:E2072),"")</f>
        <v>2.145</v>
      </c>
      <c r="N2072" s="423">
        <f t="shared" ref="N2072:N2073" si="3488">IFERROR(AVERAGE(F2072:H2072),"")</f>
        <v>1.8125</v>
      </c>
      <c r="O2072" s="293">
        <f t="shared" ref="O2072:O2073" si="3489">IFERROR(AVERAGE(I2072:J2072),"")</f>
        <v>1.766</v>
      </c>
      <c r="P2072" s="293">
        <f t="shared" ref="P2072:P2073" si="3490">IFERROR(AVERAGE(K2072:L2072),"")</f>
        <v>1.94</v>
      </c>
      <c r="R2072" s="265">
        <f t="shared" ref="R2072:R2073" si="3491">AVERAGE(M2072:P2072)</f>
        <v>1.9158749999999998</v>
      </c>
      <c r="S2072" s="266">
        <f t="shared" ref="S2072:S2073" si="3492">IF(R2072&gt;=1,1,0)</f>
        <v>1</v>
      </c>
      <c r="T2072" s="266">
        <f t="shared" ref="T2072:T2073" si="3493">IF(S2072=0,0,S2072+T2071)</f>
        <v>3</v>
      </c>
      <c r="U2072" s="517" t="s">
        <v>35</v>
      </c>
      <c r="V2072" s="517" t="s">
        <v>1</v>
      </c>
      <c r="W2072" s="517" t="s">
        <v>2</v>
      </c>
      <c r="X2072" s="517" t="s">
        <v>9</v>
      </c>
      <c r="Y2072" s="517" t="s">
        <v>12</v>
      </c>
      <c r="AH2072" s="257">
        <f t="shared" si="3348"/>
        <v>0</v>
      </c>
      <c r="AI2072" s="266" t="str">
        <f t="shared" si="3400"/>
        <v>OK</v>
      </c>
    </row>
    <row r="2073" spans="1:35" ht="17.45" customHeight="1" x14ac:dyDescent="0.25">
      <c r="A2073" s="257">
        <f t="shared" si="3391"/>
        <v>8</v>
      </c>
      <c r="B2073" s="257">
        <f t="shared" si="3392"/>
        <v>2023</v>
      </c>
      <c r="C2073" s="8">
        <f t="shared" si="3423"/>
        <v>45169</v>
      </c>
      <c r="D2073" s="260"/>
      <c r="E2073" s="261">
        <v>1.986</v>
      </c>
      <c r="F2073" s="263"/>
      <c r="G2073" s="262">
        <v>1.847</v>
      </c>
      <c r="H2073" s="285"/>
      <c r="I2073" s="260"/>
      <c r="J2073" s="261">
        <v>1.216</v>
      </c>
      <c r="K2073" s="263"/>
      <c r="L2073" s="261">
        <v>1.226</v>
      </c>
      <c r="M2073" s="293">
        <f t="shared" si="3487"/>
        <v>1.986</v>
      </c>
      <c r="N2073" s="293">
        <f t="shared" si="3488"/>
        <v>1.847</v>
      </c>
      <c r="O2073" s="293">
        <f t="shared" si="3489"/>
        <v>1.216</v>
      </c>
      <c r="P2073" s="293">
        <f t="shared" si="3490"/>
        <v>1.226</v>
      </c>
      <c r="R2073" s="265">
        <f t="shared" si="3491"/>
        <v>1.5687500000000001</v>
      </c>
      <c r="S2073" s="266">
        <f t="shared" si="3492"/>
        <v>1</v>
      </c>
      <c r="T2073" s="266">
        <f t="shared" si="3493"/>
        <v>4</v>
      </c>
      <c r="U2073" s="518" t="s">
        <v>58</v>
      </c>
      <c r="V2073" s="519">
        <f>AVERAGE(D2043:E2073)</f>
        <v>1.4287400000000001</v>
      </c>
      <c r="W2073" s="519">
        <f>AVERAGE(F2043:H2073)</f>
        <v>1.3467162162162161</v>
      </c>
      <c r="X2073" s="519">
        <f>AVERAGE(I2043:J2073)</f>
        <v>1.0292903225806451</v>
      </c>
      <c r="Y2073" s="519">
        <f>AVERAGE(K2043:L2073)</f>
        <v>1.1418258064516129</v>
      </c>
      <c r="AH2073" s="257">
        <f t="shared" si="3348"/>
        <v>0</v>
      </c>
      <c r="AI2073" s="266" t="str">
        <f t="shared" si="3400"/>
        <v>OK</v>
      </c>
    </row>
    <row r="2074" spans="1:35" ht="17.45" customHeight="1" x14ac:dyDescent="0.25">
      <c r="A2074" s="257">
        <f t="shared" si="3391"/>
        <v>9</v>
      </c>
      <c r="B2074" s="257">
        <f t="shared" si="3392"/>
        <v>2023</v>
      </c>
      <c r="C2074" s="8">
        <f t="shared" si="3423"/>
        <v>45170</v>
      </c>
      <c r="D2074" s="332">
        <v>2.3239999999999998</v>
      </c>
      <c r="E2074" s="261"/>
      <c r="F2074" s="263">
        <v>1.0629999999999999</v>
      </c>
      <c r="G2074" s="262"/>
      <c r="H2074" s="285"/>
      <c r="I2074" s="260">
        <v>1.034</v>
      </c>
      <c r="J2074" s="261"/>
      <c r="K2074" s="263">
        <v>1.125</v>
      </c>
      <c r="L2074" s="261"/>
      <c r="M2074" s="423">
        <f t="shared" ref="M2074:M2079" si="3494">IFERROR(AVERAGE(D2074:E2074),"")</f>
        <v>2.3239999999999998</v>
      </c>
      <c r="N2074" s="423">
        <f t="shared" ref="N2074:N2079" si="3495">IFERROR(AVERAGE(F2074:H2074),"")</f>
        <v>1.0629999999999999</v>
      </c>
      <c r="O2074" s="293">
        <f t="shared" ref="O2074:O2079" si="3496">IFERROR(AVERAGE(I2074:J2074),"")</f>
        <v>1.034</v>
      </c>
      <c r="P2074" s="293">
        <f t="shared" ref="P2074:P2079" si="3497">IFERROR(AVERAGE(K2074:L2074),"")</f>
        <v>1.125</v>
      </c>
      <c r="R2074" s="265">
        <f t="shared" ref="R2074:R2079" si="3498">AVERAGE(M2074:P2074)</f>
        <v>1.3864999999999998</v>
      </c>
      <c r="S2074" s="266">
        <f t="shared" ref="S2074:S2079" si="3499">IF(R2074&gt;=1,1,0)</f>
        <v>1</v>
      </c>
      <c r="T2074" s="266">
        <f t="shared" ref="T2074:T2079" si="3500">IF(S2074=0,0,S2074+T2073)</f>
        <v>5</v>
      </c>
      <c r="U2074" s="518" t="s">
        <v>59</v>
      </c>
      <c r="V2074" s="519">
        <f>MAX(D2043:E2073)</f>
        <v>3.3140000000000001</v>
      </c>
      <c r="W2074" s="519">
        <f>MAX(F2043:H2073)</f>
        <v>2.3879999999999999</v>
      </c>
      <c r="X2074" s="519">
        <f>MAX(I2043:J2073)</f>
        <v>1.8720000000000001</v>
      </c>
      <c r="Y2074" s="519">
        <f>MAX(K2043:L2073)</f>
        <v>2.0289999999999999</v>
      </c>
      <c r="AH2074" s="257">
        <f t="shared" si="3348"/>
        <v>0</v>
      </c>
      <c r="AI2074" s="266" t="str">
        <f t="shared" si="3400"/>
        <v>OK</v>
      </c>
    </row>
    <row r="2075" spans="1:35" ht="17.45" customHeight="1" thickBot="1" x14ac:dyDescent="0.3">
      <c r="A2075" s="257">
        <f t="shared" si="3391"/>
        <v>9</v>
      </c>
      <c r="B2075" s="257">
        <f t="shared" si="3392"/>
        <v>2023</v>
      </c>
      <c r="C2075" s="435">
        <f t="shared" si="3423"/>
        <v>45171</v>
      </c>
      <c r="D2075" s="434"/>
      <c r="E2075" s="436">
        <v>0.94510000000000005</v>
      </c>
      <c r="F2075" s="437"/>
      <c r="G2075" s="438">
        <v>0.87290000000000001</v>
      </c>
      <c r="H2075" s="439"/>
      <c r="I2075" s="434"/>
      <c r="J2075" s="436">
        <v>0.41799999999999998</v>
      </c>
      <c r="K2075" s="437"/>
      <c r="L2075" s="436">
        <v>0.54069999999999996</v>
      </c>
      <c r="M2075" s="440">
        <f t="shared" si="3494"/>
        <v>0.94510000000000005</v>
      </c>
      <c r="N2075" s="440">
        <f t="shared" si="3495"/>
        <v>0.87290000000000001</v>
      </c>
      <c r="O2075" s="440">
        <f t="shared" si="3496"/>
        <v>0.41799999999999998</v>
      </c>
      <c r="P2075" s="440">
        <f t="shared" si="3497"/>
        <v>0.54069999999999996</v>
      </c>
      <c r="Q2075" s="441"/>
      <c r="R2075" s="442">
        <f t="shared" si="3498"/>
        <v>0.69417499999999999</v>
      </c>
      <c r="S2075" s="443">
        <f t="shared" si="3499"/>
        <v>0</v>
      </c>
      <c r="T2075" s="443">
        <f t="shared" si="3500"/>
        <v>0</v>
      </c>
      <c r="U2075" s="520" t="s">
        <v>126</v>
      </c>
      <c r="V2075" s="521">
        <f>COUNTIF(D2043:E2073,"&gt;=2.5")</f>
        <v>3</v>
      </c>
      <c r="W2075" s="521">
        <f>COUNTIF(F2043:H2073,"&gt;=2.5")</f>
        <v>0</v>
      </c>
      <c r="X2075" s="521">
        <f>COUNTIF(I2043:J2073,"&gt;=2.5")</f>
        <v>0</v>
      </c>
      <c r="Y2075" s="521">
        <f>COUNTIF(K2043:L2073,"&gt;=2.5")</f>
        <v>0</v>
      </c>
      <c r="AH2075" s="257">
        <f t="shared" si="3348"/>
        <v>0</v>
      </c>
      <c r="AI2075" s="266" t="str">
        <f t="shared" si="3400"/>
        <v>OK</v>
      </c>
    </row>
    <row r="2076" spans="1:35" ht="17.45" customHeight="1" thickBot="1" x14ac:dyDescent="0.3">
      <c r="A2076" s="257">
        <f t="shared" si="3391"/>
        <v>9</v>
      </c>
      <c r="B2076" s="257">
        <f t="shared" si="3392"/>
        <v>2023</v>
      </c>
      <c r="C2076" s="435">
        <f t="shared" si="3423"/>
        <v>45172</v>
      </c>
      <c r="D2076" s="434">
        <v>0.74580000000000002</v>
      </c>
      <c r="E2076" s="436"/>
      <c r="F2076" s="437"/>
      <c r="G2076" s="438"/>
      <c r="H2076" s="439">
        <v>0.92259999999999998</v>
      </c>
      <c r="I2076" s="434">
        <v>0.48309999999999997</v>
      </c>
      <c r="J2076" s="436"/>
      <c r="K2076" s="437">
        <v>0.54879999999999995</v>
      </c>
      <c r="L2076" s="436"/>
      <c r="M2076" s="440">
        <f t="shared" si="3494"/>
        <v>0.74580000000000002</v>
      </c>
      <c r="N2076" s="440">
        <f t="shared" si="3495"/>
        <v>0.92259999999999998</v>
      </c>
      <c r="O2076" s="440">
        <f t="shared" si="3496"/>
        <v>0.48309999999999997</v>
      </c>
      <c r="P2076" s="440">
        <f t="shared" si="3497"/>
        <v>0.54879999999999995</v>
      </c>
      <c r="Q2076" s="441"/>
      <c r="R2076" s="442">
        <f t="shared" si="3498"/>
        <v>0.67507499999999998</v>
      </c>
      <c r="S2076" s="443">
        <f t="shared" si="3499"/>
        <v>0</v>
      </c>
      <c r="T2076" s="443">
        <f t="shared" si="3500"/>
        <v>0</v>
      </c>
      <c r="X2076" s="664">
        <f>SUM(V2075:Y2075)</f>
        <v>3</v>
      </c>
      <c r="Y2076" s="522">
        <f>AVERAGE(V2073:Y2073)</f>
        <v>1.2366430863121185</v>
      </c>
      <c r="AH2076" s="257">
        <f t="shared" si="3348"/>
        <v>0</v>
      </c>
      <c r="AI2076" s="266" t="str">
        <f t="shared" si="3400"/>
        <v>OK</v>
      </c>
    </row>
    <row r="2077" spans="1:35" ht="17.45" customHeight="1" x14ac:dyDescent="0.25">
      <c r="A2077" s="257">
        <f t="shared" si="3391"/>
        <v>9</v>
      </c>
      <c r="B2077" s="257">
        <f t="shared" si="3392"/>
        <v>2023</v>
      </c>
      <c r="C2077" s="8">
        <f t="shared" si="3423"/>
        <v>45173</v>
      </c>
      <c r="D2077" s="260"/>
      <c r="E2077" s="261">
        <v>0.69820000000000004</v>
      </c>
      <c r="F2077" s="263"/>
      <c r="G2077" s="262">
        <v>0.78900000000000003</v>
      </c>
      <c r="H2077" s="285"/>
      <c r="I2077" s="260"/>
      <c r="J2077" s="261">
        <v>0.59389999999999998</v>
      </c>
      <c r="K2077" s="263"/>
      <c r="L2077" s="261">
        <v>0.70169999999999999</v>
      </c>
      <c r="M2077" s="293">
        <f t="shared" si="3494"/>
        <v>0.69820000000000004</v>
      </c>
      <c r="N2077" s="293">
        <f t="shared" si="3495"/>
        <v>0.78900000000000003</v>
      </c>
      <c r="O2077" s="293">
        <f t="shared" si="3496"/>
        <v>0.59389999999999998</v>
      </c>
      <c r="P2077" s="293">
        <f t="shared" si="3497"/>
        <v>0.70169999999999999</v>
      </c>
      <c r="R2077" s="265">
        <f t="shared" si="3498"/>
        <v>0.69569999999999999</v>
      </c>
      <c r="S2077" s="266">
        <f t="shared" si="3499"/>
        <v>0</v>
      </c>
      <c r="T2077" s="266">
        <f t="shared" si="3500"/>
        <v>0</v>
      </c>
      <c r="V2077" s="605">
        <f>V2073-V2042</f>
        <v>6.9952903225806384E-2</v>
      </c>
      <c r="W2077" s="605">
        <f t="shared" ref="W2077:Y2077" si="3501">W2073-W2042</f>
        <v>-0.10740810810810864</v>
      </c>
      <c r="X2077" s="605">
        <f t="shared" si="3501"/>
        <v>-9.9964516129032122E-2</v>
      </c>
      <c r="Y2077" s="605">
        <f t="shared" si="3501"/>
        <v>-0.26668709677419389</v>
      </c>
      <c r="AH2077" s="257">
        <f t="shared" si="3348"/>
        <v>0</v>
      </c>
      <c r="AI2077" s="266" t="str">
        <f t="shared" si="3400"/>
        <v>OK</v>
      </c>
    </row>
    <row r="2078" spans="1:35" ht="17.45" customHeight="1" x14ac:dyDescent="0.25">
      <c r="A2078" s="257">
        <f t="shared" si="3391"/>
        <v>9</v>
      </c>
      <c r="B2078" s="257">
        <f t="shared" si="3392"/>
        <v>2023</v>
      </c>
      <c r="C2078" s="48">
        <f t="shared" si="3423"/>
        <v>45174</v>
      </c>
      <c r="D2078" s="279">
        <v>1.379</v>
      </c>
      <c r="E2078" s="280"/>
      <c r="F2078" s="282">
        <v>0.89700000000000002</v>
      </c>
      <c r="G2078" s="281"/>
      <c r="H2078" s="142">
        <v>0.81510000000000005</v>
      </c>
      <c r="I2078" s="279">
        <v>0.98070000000000002</v>
      </c>
      <c r="J2078" s="280"/>
      <c r="K2078" s="282">
        <v>1.665</v>
      </c>
      <c r="L2078" s="280"/>
      <c r="M2078" s="293">
        <f t="shared" si="3494"/>
        <v>1.379</v>
      </c>
      <c r="N2078" s="293">
        <f t="shared" si="3495"/>
        <v>0.85604999999999998</v>
      </c>
      <c r="O2078" s="293">
        <f t="shared" si="3496"/>
        <v>0.98070000000000002</v>
      </c>
      <c r="P2078" s="293">
        <f t="shared" si="3497"/>
        <v>1.665</v>
      </c>
      <c r="R2078" s="265">
        <f t="shared" si="3498"/>
        <v>1.2201875000000002</v>
      </c>
      <c r="S2078" s="266">
        <f t="shared" si="3499"/>
        <v>1</v>
      </c>
      <c r="T2078" s="266">
        <f t="shared" si="3500"/>
        <v>1</v>
      </c>
      <c r="Y2078" s="605">
        <f>Y2076-Y2045</f>
        <v>-0.10102670444638218</v>
      </c>
      <c r="AH2078" s="257">
        <f t="shared" si="3348"/>
        <v>0</v>
      </c>
      <c r="AI2078" s="266" t="str">
        <f t="shared" si="3400"/>
        <v>OK</v>
      </c>
    </row>
    <row r="2079" spans="1:35" ht="17.45" customHeight="1" x14ac:dyDescent="0.25">
      <c r="A2079" s="257">
        <f t="shared" si="3391"/>
        <v>9</v>
      </c>
      <c r="B2079" s="257">
        <f t="shared" si="3392"/>
        <v>2023</v>
      </c>
      <c r="C2079" s="8">
        <f t="shared" si="3423"/>
        <v>45175</v>
      </c>
      <c r="D2079" s="252"/>
      <c r="E2079" s="253">
        <v>1.1419999999999999</v>
      </c>
      <c r="F2079" s="255"/>
      <c r="G2079" s="254">
        <v>1.0549999999999999</v>
      </c>
      <c r="H2079" s="114"/>
      <c r="I2079" s="252"/>
      <c r="J2079" s="253">
        <v>0.90100000000000002</v>
      </c>
      <c r="K2079" s="255"/>
      <c r="L2079" s="253">
        <v>0.8891</v>
      </c>
      <c r="M2079" s="293">
        <f t="shared" si="3494"/>
        <v>1.1419999999999999</v>
      </c>
      <c r="N2079" s="293">
        <f t="shared" si="3495"/>
        <v>1.0549999999999999</v>
      </c>
      <c r="O2079" s="293">
        <f t="shared" si="3496"/>
        <v>0.90100000000000002</v>
      </c>
      <c r="P2079" s="293">
        <f t="shared" si="3497"/>
        <v>0.8891</v>
      </c>
      <c r="R2079" s="265">
        <f t="shared" si="3498"/>
        <v>0.99677499999999997</v>
      </c>
      <c r="S2079" s="266">
        <f t="shared" si="3499"/>
        <v>0</v>
      </c>
      <c r="T2079" s="266">
        <f t="shared" si="3500"/>
        <v>0</v>
      </c>
      <c r="AH2079" s="257">
        <f t="shared" si="3348"/>
        <v>0</v>
      </c>
      <c r="AI2079" s="266" t="str">
        <f t="shared" si="3400"/>
        <v>OK</v>
      </c>
    </row>
    <row r="2080" spans="1:35" ht="17.45" customHeight="1" x14ac:dyDescent="0.25">
      <c r="A2080" s="257">
        <f t="shared" si="3391"/>
        <v>9</v>
      </c>
      <c r="B2080" s="257">
        <f t="shared" si="3392"/>
        <v>2023</v>
      </c>
      <c r="C2080" s="8">
        <f t="shared" si="3423"/>
        <v>45176</v>
      </c>
      <c r="D2080" s="260">
        <v>1.972</v>
      </c>
      <c r="E2080" s="261"/>
      <c r="F2080" s="263">
        <v>2.173</v>
      </c>
      <c r="G2080" s="262"/>
      <c r="H2080" s="285"/>
      <c r="I2080" s="260">
        <v>1.829</v>
      </c>
      <c r="J2080" s="261"/>
      <c r="K2080" s="263">
        <v>1.7769999999999999</v>
      </c>
      <c r="L2080" s="261"/>
      <c r="M2080" s="293">
        <f t="shared" ref="M2080" si="3502">IFERROR(AVERAGE(D2080:E2080),"")</f>
        <v>1.972</v>
      </c>
      <c r="N2080" s="293">
        <f t="shared" ref="N2080" si="3503">IFERROR(AVERAGE(F2080:H2080),"")</f>
        <v>2.173</v>
      </c>
      <c r="O2080" s="293">
        <f t="shared" ref="O2080" si="3504">IFERROR(AVERAGE(I2080:J2080),"")</f>
        <v>1.829</v>
      </c>
      <c r="P2080" s="293">
        <f t="shared" ref="P2080" si="3505">IFERROR(AVERAGE(K2080:L2080),"")</f>
        <v>1.7769999999999999</v>
      </c>
      <c r="R2080" s="265">
        <f t="shared" ref="R2080" si="3506">AVERAGE(M2080:P2080)</f>
        <v>1.9377499999999999</v>
      </c>
      <c r="S2080" s="266">
        <f t="shared" ref="S2080" si="3507">IF(R2080&gt;=1,1,0)</f>
        <v>1</v>
      </c>
      <c r="T2080" s="266">
        <f t="shared" ref="T2080" si="3508">IF(S2080=0,0,S2080+T2079)</f>
        <v>1</v>
      </c>
      <c r="AH2080" s="257">
        <f t="shared" si="3348"/>
        <v>0</v>
      </c>
      <c r="AI2080" s="266" t="str">
        <f t="shared" si="3400"/>
        <v>OK</v>
      </c>
    </row>
    <row r="2081" spans="1:35" ht="17.45" customHeight="1" x14ac:dyDescent="0.25">
      <c r="A2081" s="257">
        <f t="shared" si="3391"/>
        <v>9</v>
      </c>
      <c r="B2081" s="257">
        <f t="shared" si="3392"/>
        <v>2023</v>
      </c>
      <c r="C2081" s="8">
        <f t="shared" si="3423"/>
        <v>45177</v>
      </c>
      <c r="D2081" s="252"/>
      <c r="E2081" s="253">
        <v>2.0489999999999999</v>
      </c>
      <c r="F2081" s="255"/>
      <c r="G2081" s="254">
        <v>2.306</v>
      </c>
      <c r="H2081" s="114"/>
      <c r="I2081" s="252"/>
      <c r="J2081" s="253">
        <v>1.6359999999999999</v>
      </c>
      <c r="K2081" s="255"/>
      <c r="L2081" s="253">
        <v>1.7090000000000001</v>
      </c>
      <c r="M2081" s="293">
        <f t="shared" ref="M2081:M2085" si="3509">IFERROR(AVERAGE(D2081:E2081),"")</f>
        <v>2.0489999999999999</v>
      </c>
      <c r="N2081" s="293">
        <f t="shared" ref="N2081:N2085" si="3510">IFERROR(AVERAGE(F2081:H2081),"")</f>
        <v>2.306</v>
      </c>
      <c r="O2081" s="293">
        <f t="shared" ref="O2081:O2085" si="3511">IFERROR(AVERAGE(I2081:J2081),"")</f>
        <v>1.6359999999999999</v>
      </c>
      <c r="P2081" s="293">
        <f t="shared" ref="P2081:P2085" si="3512">IFERROR(AVERAGE(K2081:L2081),"")</f>
        <v>1.7090000000000001</v>
      </c>
      <c r="R2081" s="265">
        <f t="shared" ref="R2081:R2085" si="3513">AVERAGE(M2081:P2081)</f>
        <v>1.9250000000000003</v>
      </c>
      <c r="S2081" s="266">
        <f t="shared" ref="S2081:S2085" si="3514">IF(R2081&gt;=1,1,0)</f>
        <v>1</v>
      </c>
      <c r="T2081" s="266">
        <f t="shared" ref="T2081:T2085" si="3515">IF(S2081=0,0,S2081+T2080)</f>
        <v>2</v>
      </c>
      <c r="AH2081" s="257">
        <f t="shared" si="3348"/>
        <v>0</v>
      </c>
      <c r="AI2081" s="266" t="str">
        <f t="shared" si="3400"/>
        <v>OK</v>
      </c>
    </row>
    <row r="2082" spans="1:35" ht="17.45" customHeight="1" x14ac:dyDescent="0.25">
      <c r="A2082" s="257">
        <f t="shared" si="3391"/>
        <v>9</v>
      </c>
      <c r="B2082" s="257">
        <f t="shared" si="3392"/>
        <v>2023</v>
      </c>
      <c r="C2082" s="435">
        <f t="shared" si="3423"/>
        <v>45178</v>
      </c>
      <c r="D2082" s="448">
        <v>1.554</v>
      </c>
      <c r="E2082" s="449"/>
      <c r="F2082" s="451"/>
      <c r="G2082" s="450"/>
      <c r="H2082" s="452">
        <v>1.607</v>
      </c>
      <c r="I2082" s="448">
        <v>1.006</v>
      </c>
      <c r="J2082" s="449"/>
      <c r="K2082" s="451">
        <v>1.161</v>
      </c>
      <c r="L2082" s="449"/>
      <c r="M2082" s="440">
        <f t="shared" si="3509"/>
        <v>1.554</v>
      </c>
      <c r="N2082" s="440">
        <f t="shared" si="3510"/>
        <v>1.607</v>
      </c>
      <c r="O2082" s="440">
        <f t="shared" si="3511"/>
        <v>1.006</v>
      </c>
      <c r="P2082" s="440">
        <f t="shared" si="3512"/>
        <v>1.161</v>
      </c>
      <c r="Q2082" s="441"/>
      <c r="R2082" s="442">
        <f t="shared" si="3513"/>
        <v>1.3319999999999999</v>
      </c>
      <c r="S2082" s="443">
        <f t="shared" si="3514"/>
        <v>1</v>
      </c>
      <c r="T2082" s="443">
        <f t="shared" si="3515"/>
        <v>3</v>
      </c>
      <c r="AH2082" s="257">
        <f t="shared" si="3348"/>
        <v>0</v>
      </c>
      <c r="AI2082" s="266" t="str">
        <f t="shared" si="3400"/>
        <v>OK</v>
      </c>
    </row>
    <row r="2083" spans="1:35" ht="17.45" customHeight="1" x14ac:dyDescent="0.25">
      <c r="A2083" s="257">
        <f t="shared" si="3391"/>
        <v>9</v>
      </c>
      <c r="B2083" s="257">
        <f t="shared" si="3392"/>
        <v>2023</v>
      </c>
      <c r="C2083" s="435">
        <f t="shared" si="3423"/>
        <v>45179</v>
      </c>
      <c r="D2083" s="448"/>
      <c r="E2083" s="449">
        <v>1.478</v>
      </c>
      <c r="F2083" s="451"/>
      <c r="G2083" s="450">
        <v>1.32</v>
      </c>
      <c r="H2083" s="452"/>
      <c r="I2083" s="448"/>
      <c r="J2083" s="449">
        <v>1.169</v>
      </c>
      <c r="K2083" s="451"/>
      <c r="L2083" s="449">
        <v>1.4610000000000001</v>
      </c>
      <c r="M2083" s="440">
        <f t="shared" si="3509"/>
        <v>1.478</v>
      </c>
      <c r="N2083" s="440">
        <f t="shared" si="3510"/>
        <v>1.32</v>
      </c>
      <c r="O2083" s="440">
        <f t="shared" si="3511"/>
        <v>1.169</v>
      </c>
      <c r="P2083" s="440">
        <f t="shared" si="3512"/>
        <v>1.4610000000000001</v>
      </c>
      <c r="Q2083" s="441"/>
      <c r="R2083" s="442">
        <f t="shared" si="3513"/>
        <v>1.357</v>
      </c>
      <c r="S2083" s="443">
        <f t="shared" si="3514"/>
        <v>1</v>
      </c>
      <c r="T2083" s="443">
        <f t="shared" si="3515"/>
        <v>4</v>
      </c>
      <c r="AH2083" s="257">
        <f t="shared" si="3348"/>
        <v>0</v>
      </c>
      <c r="AI2083" s="266" t="str">
        <f t="shared" si="3400"/>
        <v>OK</v>
      </c>
    </row>
    <row r="2084" spans="1:35" ht="17.45" customHeight="1" x14ac:dyDescent="0.25">
      <c r="A2084" s="257">
        <f t="shared" si="3391"/>
        <v>9</v>
      </c>
      <c r="B2084" s="257">
        <f t="shared" si="3392"/>
        <v>2023</v>
      </c>
      <c r="C2084" s="48">
        <f t="shared" si="3423"/>
        <v>45180</v>
      </c>
      <c r="D2084" s="275">
        <v>1.282</v>
      </c>
      <c r="E2084" s="276"/>
      <c r="F2084" s="278">
        <v>1.589</v>
      </c>
      <c r="G2084" s="277"/>
      <c r="H2084" s="286">
        <v>1.5049999999999999</v>
      </c>
      <c r="I2084" s="275">
        <v>1.276</v>
      </c>
      <c r="J2084" s="276"/>
      <c r="K2084" s="278">
        <v>1.216</v>
      </c>
      <c r="L2084" s="276"/>
      <c r="M2084" s="293">
        <f t="shared" si="3509"/>
        <v>1.282</v>
      </c>
      <c r="N2084" s="293">
        <f t="shared" si="3510"/>
        <v>1.5469999999999999</v>
      </c>
      <c r="O2084" s="293">
        <f t="shared" si="3511"/>
        <v>1.276</v>
      </c>
      <c r="P2084" s="293">
        <f t="shared" si="3512"/>
        <v>1.216</v>
      </c>
      <c r="R2084" s="265">
        <f t="shared" si="3513"/>
        <v>1.3302499999999999</v>
      </c>
      <c r="S2084" s="266">
        <f t="shared" si="3514"/>
        <v>1</v>
      </c>
      <c r="T2084" s="266">
        <f t="shared" si="3515"/>
        <v>5</v>
      </c>
      <c r="AH2084" s="257">
        <f t="shared" si="3348"/>
        <v>0</v>
      </c>
      <c r="AI2084" s="266" t="str">
        <f t="shared" si="3400"/>
        <v>OK</v>
      </c>
    </row>
    <row r="2085" spans="1:35" ht="17.45" customHeight="1" x14ac:dyDescent="0.25">
      <c r="A2085" s="257">
        <f t="shared" si="3391"/>
        <v>9</v>
      </c>
      <c r="B2085" s="257">
        <f t="shared" si="3392"/>
        <v>2023</v>
      </c>
      <c r="C2085" s="8">
        <f t="shared" si="3423"/>
        <v>45181</v>
      </c>
      <c r="D2085" s="260"/>
      <c r="E2085" s="261">
        <v>1.3160000000000001</v>
      </c>
      <c r="F2085" s="263"/>
      <c r="G2085" s="262">
        <v>1.292</v>
      </c>
      <c r="H2085" s="285"/>
      <c r="I2085" s="260"/>
      <c r="J2085" s="261">
        <v>0.93879999999999997</v>
      </c>
      <c r="K2085" s="263"/>
      <c r="L2085" s="261">
        <v>1.214</v>
      </c>
      <c r="M2085" s="293">
        <f t="shared" si="3509"/>
        <v>1.3160000000000001</v>
      </c>
      <c r="N2085" s="293">
        <f t="shared" si="3510"/>
        <v>1.292</v>
      </c>
      <c r="O2085" s="293">
        <f t="shared" si="3511"/>
        <v>0.93879999999999997</v>
      </c>
      <c r="P2085" s="293">
        <f t="shared" si="3512"/>
        <v>1.214</v>
      </c>
      <c r="R2085" s="265">
        <f t="shared" si="3513"/>
        <v>1.1901999999999999</v>
      </c>
      <c r="S2085" s="266">
        <f t="shared" si="3514"/>
        <v>1</v>
      </c>
      <c r="T2085" s="266">
        <f t="shared" si="3515"/>
        <v>6</v>
      </c>
      <c r="AH2085" s="257">
        <f t="shared" si="3348"/>
        <v>0</v>
      </c>
      <c r="AI2085" s="266" t="str">
        <f t="shared" si="3400"/>
        <v>OK</v>
      </c>
    </row>
    <row r="2086" spans="1:35" ht="17.45" customHeight="1" x14ac:dyDescent="0.25">
      <c r="A2086" s="257">
        <f t="shared" si="3391"/>
        <v>9</v>
      </c>
      <c r="B2086" s="257">
        <f t="shared" si="3392"/>
        <v>2023</v>
      </c>
      <c r="C2086" s="8">
        <f t="shared" si="3423"/>
        <v>45182</v>
      </c>
      <c r="D2086" s="252">
        <v>1.3779999999999999</v>
      </c>
      <c r="E2086" s="253"/>
      <c r="F2086" s="255">
        <v>0.80779999999999996</v>
      </c>
      <c r="G2086" s="254"/>
      <c r="H2086" s="114"/>
      <c r="I2086" s="252">
        <v>0.82150000000000001</v>
      </c>
      <c r="J2086" s="253"/>
      <c r="K2086" s="255">
        <v>1.2829999999999999</v>
      </c>
      <c r="L2086" s="253"/>
      <c r="M2086" s="293">
        <f t="shared" ref="M2086:M2095" si="3516">IFERROR(AVERAGE(D2086:E2086),"")</f>
        <v>1.3779999999999999</v>
      </c>
      <c r="N2086" s="293">
        <f t="shared" ref="N2086:N2095" si="3517">IFERROR(AVERAGE(F2086:H2086),"")</f>
        <v>0.80779999999999996</v>
      </c>
      <c r="O2086" s="293">
        <f t="shared" ref="O2086:O2095" si="3518">IFERROR(AVERAGE(I2086:J2086),"")</f>
        <v>0.82150000000000001</v>
      </c>
      <c r="P2086" s="293">
        <f t="shared" ref="P2086:P2095" si="3519">IFERROR(AVERAGE(K2086:L2086),"")</f>
        <v>1.2829999999999999</v>
      </c>
      <c r="R2086" s="265">
        <f t="shared" ref="R2086:R2095" si="3520">AVERAGE(M2086:P2086)</f>
        <v>1.0725750000000001</v>
      </c>
      <c r="S2086" s="266">
        <f t="shared" ref="S2086:S2095" si="3521">IF(R2086&gt;=1,1,0)</f>
        <v>1</v>
      </c>
      <c r="T2086" s="266">
        <f t="shared" ref="T2086:T2095" si="3522">IF(S2086=0,0,S2086+T2085)</f>
        <v>7</v>
      </c>
      <c r="AH2086" s="257">
        <f t="shared" si="3348"/>
        <v>0</v>
      </c>
      <c r="AI2086" s="266" t="str">
        <f t="shared" si="3400"/>
        <v>OK</v>
      </c>
    </row>
    <row r="2087" spans="1:35" ht="17.45" customHeight="1" x14ac:dyDescent="0.25">
      <c r="A2087" s="257">
        <f t="shared" si="3391"/>
        <v>9</v>
      </c>
      <c r="B2087" s="257">
        <f t="shared" si="3392"/>
        <v>2023</v>
      </c>
      <c r="C2087" s="8">
        <f t="shared" si="3423"/>
        <v>45183</v>
      </c>
      <c r="D2087" s="252"/>
      <c r="E2087" s="253">
        <v>1.3740000000000001</v>
      </c>
      <c r="F2087" s="255"/>
      <c r="G2087" s="254">
        <v>0.99580000000000002</v>
      </c>
      <c r="H2087" s="114"/>
      <c r="I2087" s="252"/>
      <c r="J2087" s="253">
        <v>0.72599999999999998</v>
      </c>
      <c r="K2087" s="255"/>
      <c r="L2087" s="335">
        <v>2.0510000000000002</v>
      </c>
      <c r="M2087" s="293">
        <f t="shared" si="3516"/>
        <v>1.3740000000000001</v>
      </c>
      <c r="N2087" s="293">
        <f t="shared" si="3517"/>
        <v>0.99580000000000002</v>
      </c>
      <c r="O2087" s="293">
        <f t="shared" si="3518"/>
        <v>0.72599999999999998</v>
      </c>
      <c r="P2087" s="423">
        <f t="shared" si="3519"/>
        <v>2.0510000000000002</v>
      </c>
      <c r="R2087" s="265">
        <f t="shared" si="3520"/>
        <v>1.2867000000000002</v>
      </c>
      <c r="S2087" s="266">
        <f t="shared" si="3521"/>
        <v>1</v>
      </c>
      <c r="T2087" s="266">
        <f t="shared" si="3522"/>
        <v>8</v>
      </c>
      <c r="AH2087" s="257">
        <f t="shared" si="3348"/>
        <v>0</v>
      </c>
      <c r="AI2087" s="266" t="str">
        <f t="shared" si="3400"/>
        <v>OK</v>
      </c>
    </row>
    <row r="2088" spans="1:35" ht="17.45" customHeight="1" x14ac:dyDescent="0.25">
      <c r="A2088" s="257">
        <f t="shared" si="3391"/>
        <v>9</v>
      </c>
      <c r="B2088" s="257">
        <f t="shared" si="3392"/>
        <v>2023</v>
      </c>
      <c r="C2088" s="8">
        <f t="shared" si="3423"/>
        <v>45184</v>
      </c>
      <c r="D2088" s="252">
        <v>1.1519999999999999</v>
      </c>
      <c r="E2088" s="253"/>
      <c r="F2088" s="255"/>
      <c r="G2088" s="254"/>
      <c r="H2088" s="114">
        <v>1.325</v>
      </c>
      <c r="I2088" s="252">
        <v>0.76359999999999995</v>
      </c>
      <c r="J2088" s="253"/>
      <c r="K2088" s="255">
        <v>1.0289999999999999</v>
      </c>
      <c r="L2088" s="253"/>
      <c r="M2088" s="293">
        <f t="shared" si="3516"/>
        <v>1.1519999999999999</v>
      </c>
      <c r="N2088" s="293">
        <f t="shared" si="3517"/>
        <v>1.325</v>
      </c>
      <c r="O2088" s="293">
        <f t="shared" si="3518"/>
        <v>0.76359999999999995</v>
      </c>
      <c r="P2088" s="293">
        <f t="shared" si="3519"/>
        <v>1.0289999999999999</v>
      </c>
      <c r="R2088" s="265">
        <f t="shared" si="3520"/>
        <v>1.0673999999999999</v>
      </c>
      <c r="S2088" s="266">
        <f t="shared" si="3521"/>
        <v>1</v>
      </c>
      <c r="T2088" s="266">
        <f t="shared" si="3522"/>
        <v>9</v>
      </c>
      <c r="AH2088" s="257">
        <f t="shared" ref="AH2088:AH2151" si="3523">IF(AND(M2088&gt;=2,N2088&gt;=2,O2088&gt;=2,P2088&gt;=2),1,0)</f>
        <v>0</v>
      </c>
      <c r="AI2088" s="266" t="str">
        <f t="shared" si="3400"/>
        <v>OK</v>
      </c>
    </row>
    <row r="2089" spans="1:35" ht="17.45" customHeight="1" x14ac:dyDescent="0.25">
      <c r="A2089" s="257">
        <f t="shared" si="3391"/>
        <v>9</v>
      </c>
      <c r="B2089" s="257">
        <f t="shared" si="3392"/>
        <v>2023</v>
      </c>
      <c r="C2089" s="435">
        <f t="shared" si="3423"/>
        <v>45185</v>
      </c>
      <c r="D2089" s="448"/>
      <c r="E2089" s="449">
        <v>1</v>
      </c>
      <c r="F2089" s="451"/>
      <c r="G2089" s="450">
        <v>0.7177</v>
      </c>
      <c r="H2089" s="452"/>
      <c r="I2089" s="448"/>
      <c r="J2089" s="449">
        <v>0.56810000000000005</v>
      </c>
      <c r="K2089" s="451"/>
      <c r="L2089" s="449">
        <v>1.724</v>
      </c>
      <c r="M2089" s="440">
        <f t="shared" si="3516"/>
        <v>1</v>
      </c>
      <c r="N2089" s="440">
        <f t="shared" si="3517"/>
        <v>0.7177</v>
      </c>
      <c r="O2089" s="440">
        <f t="shared" si="3518"/>
        <v>0.56810000000000005</v>
      </c>
      <c r="P2089" s="440">
        <f t="shared" si="3519"/>
        <v>1.724</v>
      </c>
      <c r="Q2089" s="441"/>
      <c r="R2089" s="442">
        <f t="shared" si="3520"/>
        <v>1.0024500000000001</v>
      </c>
      <c r="S2089" s="443">
        <f t="shared" si="3521"/>
        <v>1</v>
      </c>
      <c r="T2089" s="443">
        <f t="shared" si="3522"/>
        <v>10</v>
      </c>
      <c r="AH2089" s="257">
        <f t="shared" si="3523"/>
        <v>0</v>
      </c>
      <c r="AI2089" s="266" t="str">
        <f t="shared" si="3400"/>
        <v>OK</v>
      </c>
    </row>
    <row r="2090" spans="1:35" ht="17.45" customHeight="1" x14ac:dyDescent="0.25">
      <c r="A2090" s="257">
        <f t="shared" si="3391"/>
        <v>9</v>
      </c>
      <c r="B2090" s="257">
        <f t="shared" si="3392"/>
        <v>2023</v>
      </c>
      <c r="C2090" s="48">
        <f t="shared" si="3423"/>
        <v>45186</v>
      </c>
      <c r="D2090" s="434">
        <v>0.59319999999999995</v>
      </c>
      <c r="E2090" s="436"/>
      <c r="F2090" s="437">
        <v>0.83409999999999995</v>
      </c>
      <c r="G2090" s="438"/>
      <c r="H2090" s="439">
        <v>0.67810000000000004</v>
      </c>
      <c r="I2090" s="434">
        <v>0.45150000000000001</v>
      </c>
      <c r="J2090" s="436"/>
      <c r="K2090" s="437">
        <v>0.58240000000000003</v>
      </c>
      <c r="L2090" s="436"/>
      <c r="M2090" s="440">
        <f t="shared" si="3516"/>
        <v>0.59319999999999995</v>
      </c>
      <c r="N2090" s="440">
        <f t="shared" si="3517"/>
        <v>0.75609999999999999</v>
      </c>
      <c r="O2090" s="440">
        <f t="shared" si="3518"/>
        <v>0.45150000000000001</v>
      </c>
      <c r="P2090" s="440">
        <f t="shared" si="3519"/>
        <v>0.58240000000000003</v>
      </c>
      <c r="Q2090" s="441"/>
      <c r="R2090" s="442">
        <f t="shared" si="3520"/>
        <v>0.5958</v>
      </c>
      <c r="S2090" s="443">
        <f t="shared" si="3521"/>
        <v>0</v>
      </c>
      <c r="T2090" s="443">
        <f t="shared" si="3522"/>
        <v>0</v>
      </c>
      <c r="AH2090" s="257">
        <f t="shared" si="3523"/>
        <v>0</v>
      </c>
      <c r="AI2090" s="266" t="str">
        <f t="shared" si="3400"/>
        <v>OK</v>
      </c>
    </row>
    <row r="2091" spans="1:35" ht="17.45" customHeight="1" x14ac:dyDescent="0.25">
      <c r="A2091" s="257">
        <f t="shared" si="3391"/>
        <v>9</v>
      </c>
      <c r="B2091" s="257">
        <f t="shared" si="3392"/>
        <v>2023</v>
      </c>
      <c r="C2091" s="8">
        <f t="shared" si="3423"/>
        <v>45187</v>
      </c>
      <c r="D2091" s="260"/>
      <c r="E2091" s="261">
        <v>0.5968</v>
      </c>
      <c r="F2091" s="263"/>
      <c r="G2091" s="262">
        <v>0.63280000000000003</v>
      </c>
      <c r="H2091" s="285"/>
      <c r="I2091" s="260"/>
      <c r="J2091" s="261">
        <v>0.48670000000000002</v>
      </c>
      <c r="K2091" s="263"/>
      <c r="L2091" s="261">
        <v>1.2270000000000001</v>
      </c>
      <c r="M2091" s="293">
        <f t="shared" si="3516"/>
        <v>0.5968</v>
      </c>
      <c r="N2091" s="293">
        <f t="shared" si="3517"/>
        <v>0.63280000000000003</v>
      </c>
      <c r="O2091" s="293">
        <f t="shared" si="3518"/>
        <v>0.48670000000000002</v>
      </c>
      <c r="P2091" s="293">
        <f t="shared" si="3519"/>
        <v>1.2270000000000001</v>
      </c>
      <c r="R2091" s="265">
        <f t="shared" si="3520"/>
        <v>0.73582499999999995</v>
      </c>
      <c r="S2091" s="266">
        <f t="shared" si="3521"/>
        <v>0</v>
      </c>
      <c r="T2091" s="266">
        <f t="shared" si="3522"/>
        <v>0</v>
      </c>
      <c r="AH2091" s="257">
        <f t="shared" si="3523"/>
        <v>0</v>
      </c>
      <c r="AI2091" s="266" t="str">
        <f t="shared" si="3400"/>
        <v>OK</v>
      </c>
    </row>
    <row r="2092" spans="1:35" ht="17.45" customHeight="1" x14ac:dyDescent="0.25">
      <c r="A2092" s="257">
        <f t="shared" si="3391"/>
        <v>9</v>
      </c>
      <c r="B2092" s="257">
        <f t="shared" si="3392"/>
        <v>2023</v>
      </c>
      <c r="C2092" s="8">
        <f t="shared" si="3423"/>
        <v>45188</v>
      </c>
      <c r="D2092" s="252">
        <v>1.234</v>
      </c>
      <c r="E2092" s="253"/>
      <c r="F2092" s="255">
        <v>0.78469999999999995</v>
      </c>
      <c r="G2092" s="254"/>
      <c r="H2092" s="114"/>
      <c r="I2092" s="252">
        <v>0.83260000000000001</v>
      </c>
      <c r="J2092" s="253"/>
      <c r="K2092" s="255">
        <v>0.85419999999999996</v>
      </c>
      <c r="L2092" s="253"/>
      <c r="M2092" s="293">
        <f t="shared" si="3516"/>
        <v>1.234</v>
      </c>
      <c r="N2092" s="293">
        <f t="shared" si="3517"/>
        <v>0.78469999999999995</v>
      </c>
      <c r="O2092" s="293">
        <f t="shared" si="3518"/>
        <v>0.83260000000000001</v>
      </c>
      <c r="P2092" s="293">
        <f t="shared" si="3519"/>
        <v>0.85419999999999996</v>
      </c>
      <c r="R2092" s="265">
        <f t="shared" si="3520"/>
        <v>0.92637500000000006</v>
      </c>
      <c r="S2092" s="266">
        <f t="shared" si="3521"/>
        <v>0</v>
      </c>
      <c r="T2092" s="266">
        <f t="shared" si="3522"/>
        <v>0</v>
      </c>
      <c r="AH2092" s="257">
        <f t="shared" si="3523"/>
        <v>0</v>
      </c>
      <c r="AI2092" s="266" t="str">
        <f t="shared" si="3400"/>
        <v>OK</v>
      </c>
    </row>
    <row r="2093" spans="1:35" ht="17.45" customHeight="1" x14ac:dyDescent="0.25">
      <c r="A2093" s="257">
        <f t="shared" si="3391"/>
        <v>9</v>
      </c>
      <c r="B2093" s="257">
        <f t="shared" si="3392"/>
        <v>2023</v>
      </c>
      <c r="C2093" s="8">
        <f t="shared" si="3423"/>
        <v>45189</v>
      </c>
      <c r="D2093" s="252"/>
      <c r="E2093" s="253">
        <v>0.88700000000000001</v>
      </c>
      <c r="F2093" s="255"/>
      <c r="G2093" s="254">
        <v>0.7742</v>
      </c>
      <c r="H2093" s="114"/>
      <c r="I2093" s="252"/>
      <c r="J2093" s="253">
        <v>0.65400000000000003</v>
      </c>
      <c r="K2093" s="255"/>
      <c r="L2093" s="253">
        <v>0.84619999999999995</v>
      </c>
      <c r="M2093" s="293">
        <f t="shared" si="3516"/>
        <v>0.88700000000000001</v>
      </c>
      <c r="N2093" s="293">
        <f t="shared" si="3517"/>
        <v>0.7742</v>
      </c>
      <c r="O2093" s="293">
        <f t="shared" si="3518"/>
        <v>0.65400000000000003</v>
      </c>
      <c r="P2093" s="293">
        <f t="shared" si="3519"/>
        <v>0.84619999999999995</v>
      </c>
      <c r="R2093" s="265">
        <f t="shared" si="3520"/>
        <v>0.79035</v>
      </c>
      <c r="S2093" s="266">
        <f t="shared" si="3521"/>
        <v>0</v>
      </c>
      <c r="T2093" s="266">
        <f t="shared" si="3522"/>
        <v>0</v>
      </c>
      <c r="AH2093" s="257">
        <f t="shared" si="3523"/>
        <v>0</v>
      </c>
      <c r="AI2093" s="266" t="str">
        <f t="shared" si="3400"/>
        <v>OK</v>
      </c>
    </row>
    <row r="2094" spans="1:35" ht="17.45" customHeight="1" x14ac:dyDescent="0.25">
      <c r="A2094" s="257">
        <f t="shared" si="3391"/>
        <v>9</v>
      </c>
      <c r="B2094" s="257">
        <f t="shared" si="3392"/>
        <v>2023</v>
      </c>
      <c r="C2094" s="8">
        <f t="shared" si="3423"/>
        <v>45190</v>
      </c>
      <c r="D2094" s="260">
        <v>0.87309999999999999</v>
      </c>
      <c r="E2094" s="261"/>
      <c r="F2094" s="263"/>
      <c r="G2094" s="262"/>
      <c r="H2094" s="285">
        <v>0.64770000000000005</v>
      </c>
      <c r="I2094" s="260">
        <v>0.62749999999999995</v>
      </c>
      <c r="J2094" s="261"/>
      <c r="K2094" s="263">
        <v>1.647</v>
      </c>
      <c r="L2094" s="261"/>
      <c r="M2094" s="293">
        <f t="shared" si="3516"/>
        <v>0.87309999999999999</v>
      </c>
      <c r="N2094" s="293">
        <f t="shared" si="3517"/>
        <v>0.64770000000000005</v>
      </c>
      <c r="O2094" s="293">
        <f t="shared" si="3518"/>
        <v>0.62749999999999995</v>
      </c>
      <c r="P2094" s="293">
        <f t="shared" si="3519"/>
        <v>1.647</v>
      </c>
      <c r="R2094" s="265">
        <f t="shared" si="3520"/>
        <v>0.94882500000000003</v>
      </c>
      <c r="S2094" s="266">
        <f t="shared" si="3521"/>
        <v>0</v>
      </c>
      <c r="T2094" s="266">
        <f t="shared" si="3522"/>
        <v>0</v>
      </c>
      <c r="AH2094" s="257">
        <f t="shared" si="3523"/>
        <v>0</v>
      </c>
      <c r="AI2094" s="266" t="str">
        <f t="shared" si="3400"/>
        <v>OK</v>
      </c>
    </row>
    <row r="2095" spans="1:35" ht="17.45" customHeight="1" x14ac:dyDescent="0.25">
      <c r="A2095" s="257">
        <f t="shared" si="3391"/>
        <v>9</v>
      </c>
      <c r="B2095" s="257">
        <f t="shared" si="3392"/>
        <v>2023</v>
      </c>
      <c r="C2095" s="8">
        <f t="shared" si="3423"/>
        <v>45191</v>
      </c>
      <c r="D2095" s="260"/>
      <c r="E2095" s="261">
        <v>1.462</v>
      </c>
      <c r="F2095" s="263"/>
      <c r="G2095" s="262">
        <v>1.9510000000000001</v>
      </c>
      <c r="H2095" s="285"/>
      <c r="I2095" s="260"/>
      <c r="J2095" s="261">
        <v>1.141</v>
      </c>
      <c r="K2095" s="263"/>
      <c r="L2095" s="261">
        <v>1.653</v>
      </c>
      <c r="M2095" s="293">
        <f t="shared" si="3516"/>
        <v>1.462</v>
      </c>
      <c r="N2095" s="293">
        <f t="shared" si="3517"/>
        <v>1.9510000000000001</v>
      </c>
      <c r="O2095" s="293">
        <f t="shared" si="3518"/>
        <v>1.141</v>
      </c>
      <c r="P2095" s="293">
        <f t="shared" si="3519"/>
        <v>1.653</v>
      </c>
      <c r="R2095" s="265">
        <f t="shared" si="3520"/>
        <v>1.5517500000000002</v>
      </c>
      <c r="S2095" s="266">
        <f t="shared" si="3521"/>
        <v>1</v>
      </c>
      <c r="T2095" s="266">
        <f t="shared" si="3522"/>
        <v>1</v>
      </c>
      <c r="V2095" s="296">
        <f>AVERAGE(D2058:E2098)</f>
        <v>1.3331000000000006</v>
      </c>
      <c r="W2095" s="296">
        <f>AVERAGE(F2058:H2098)</f>
        <v>1.3179938775510209</v>
      </c>
      <c r="X2095" s="296">
        <f>AVERAGE(I2058:J2098)</f>
        <v>0.98027073170731704</v>
      </c>
      <c r="Y2095" s="296">
        <f>AVERAGE(K2058:L2098)</f>
        <v>1.2279926829268291</v>
      </c>
      <c r="AH2095" s="257">
        <f t="shared" si="3523"/>
        <v>0</v>
      </c>
      <c r="AI2095" s="266" t="str">
        <f t="shared" si="3400"/>
        <v>OK</v>
      </c>
    </row>
    <row r="2096" spans="1:35" ht="17.45" customHeight="1" x14ac:dyDescent="0.25">
      <c r="A2096" s="257">
        <f t="shared" si="3391"/>
        <v>9</v>
      </c>
      <c r="B2096" s="257">
        <f t="shared" si="3392"/>
        <v>2023</v>
      </c>
      <c r="C2096" s="48">
        <f t="shared" si="3423"/>
        <v>45192</v>
      </c>
      <c r="D2096" s="434">
        <v>1.2549999999999999</v>
      </c>
      <c r="E2096" s="436"/>
      <c r="F2096" s="437">
        <v>1.2549999999999999</v>
      </c>
      <c r="G2096" s="438"/>
      <c r="H2096" s="439">
        <v>1.1479999999999999</v>
      </c>
      <c r="I2096" s="434">
        <v>0.95650000000000002</v>
      </c>
      <c r="J2096" s="436"/>
      <c r="K2096" s="437">
        <v>1.1319999999999999</v>
      </c>
      <c r="L2096" s="436"/>
      <c r="M2096" s="440">
        <f t="shared" ref="M2096:M2099" si="3524">IFERROR(AVERAGE(D2096:E2096),"")</f>
        <v>1.2549999999999999</v>
      </c>
      <c r="N2096" s="440">
        <f t="shared" ref="N2096:N2099" si="3525">IFERROR(AVERAGE(F2096:H2096),"")</f>
        <v>1.2014999999999998</v>
      </c>
      <c r="O2096" s="440">
        <f t="shared" ref="O2096:O2099" si="3526">IFERROR(AVERAGE(I2096:J2096),"")</f>
        <v>0.95650000000000002</v>
      </c>
      <c r="P2096" s="440">
        <f t="shared" ref="P2096:P2099" si="3527">IFERROR(AVERAGE(K2096:L2096),"")</f>
        <v>1.1319999999999999</v>
      </c>
      <c r="Q2096" s="441"/>
      <c r="R2096" s="442">
        <f t="shared" ref="R2096:R2099" si="3528">AVERAGE(M2096:P2096)</f>
        <v>1.13625</v>
      </c>
      <c r="S2096" s="443">
        <f t="shared" ref="S2096:S2099" si="3529">IF(R2096&gt;=1,1,0)</f>
        <v>1</v>
      </c>
      <c r="T2096" s="443">
        <f t="shared" ref="T2096:T2099" si="3530">IF(S2096=0,0,S2096+T2095)</f>
        <v>2</v>
      </c>
      <c r="V2096" s="296">
        <f>MAX(D2058:E2098)</f>
        <v>2.907</v>
      </c>
      <c r="W2096" s="296">
        <f>MAX(F2058:H2098)</f>
        <v>2.3879999999999999</v>
      </c>
      <c r="X2096" s="296">
        <f>MAX(I2058:J2098)</f>
        <v>1.8720000000000001</v>
      </c>
      <c r="Y2096" s="296">
        <f>MAX(K2058:L2098)</f>
        <v>2.0510000000000002</v>
      </c>
      <c r="AH2096" s="257">
        <f t="shared" si="3523"/>
        <v>0</v>
      </c>
      <c r="AI2096" s="266" t="str">
        <f t="shared" si="3400"/>
        <v>OK</v>
      </c>
    </row>
    <row r="2097" spans="1:35" ht="17.45" customHeight="1" x14ac:dyDescent="0.25">
      <c r="A2097" s="257">
        <f t="shared" si="3391"/>
        <v>9</v>
      </c>
      <c r="B2097" s="257">
        <f t="shared" si="3392"/>
        <v>2023</v>
      </c>
      <c r="C2097" s="435">
        <f t="shared" si="3423"/>
        <v>45193</v>
      </c>
      <c r="D2097" s="434"/>
      <c r="E2097" s="436">
        <v>0.98580000000000001</v>
      </c>
      <c r="F2097" s="437"/>
      <c r="G2097" s="438">
        <v>1.149</v>
      </c>
      <c r="H2097" s="439"/>
      <c r="I2097" s="434"/>
      <c r="J2097" s="436">
        <v>0.84040000000000004</v>
      </c>
      <c r="K2097" s="437"/>
      <c r="L2097" s="436">
        <v>1.1060000000000001</v>
      </c>
      <c r="M2097" s="440">
        <f t="shared" si="3524"/>
        <v>0.98580000000000001</v>
      </c>
      <c r="N2097" s="440">
        <f t="shared" si="3525"/>
        <v>1.149</v>
      </c>
      <c r="O2097" s="440">
        <f t="shared" si="3526"/>
        <v>0.84040000000000004</v>
      </c>
      <c r="P2097" s="440">
        <f t="shared" si="3527"/>
        <v>1.1060000000000001</v>
      </c>
      <c r="Q2097" s="441"/>
      <c r="R2097" s="442">
        <f t="shared" si="3528"/>
        <v>1.0203</v>
      </c>
      <c r="S2097" s="443">
        <f t="shared" si="3529"/>
        <v>1</v>
      </c>
      <c r="T2097" s="443">
        <f t="shared" si="3530"/>
        <v>3</v>
      </c>
      <c r="V2097" s="5">
        <f>COUNTIF(D2058:E2098,"&gt;=2.5")</f>
        <v>1</v>
      </c>
      <c r="W2097" s="5">
        <f>COUNTIF(F2058:H2098,"&gt;=2.5")</f>
        <v>0</v>
      </c>
      <c r="X2097" s="5">
        <f>COUNTIF(I2058:J2098,"&gt;=2.5")</f>
        <v>0</v>
      </c>
      <c r="Y2097" s="5">
        <f>COUNTIF(K2058:L2098,"&gt;=2.5")</f>
        <v>0</v>
      </c>
      <c r="AH2097" s="257">
        <f t="shared" si="3523"/>
        <v>0</v>
      </c>
      <c r="AI2097" s="266" t="str">
        <f t="shared" si="3400"/>
        <v>OK</v>
      </c>
    </row>
    <row r="2098" spans="1:35" ht="17.45" customHeight="1" x14ac:dyDescent="0.25">
      <c r="A2098" s="257">
        <f t="shared" si="3391"/>
        <v>9</v>
      </c>
      <c r="B2098" s="257">
        <f t="shared" si="3392"/>
        <v>2023</v>
      </c>
      <c r="C2098" s="8">
        <f t="shared" si="3423"/>
        <v>45194</v>
      </c>
      <c r="D2098" s="260">
        <v>1.6359999999999999</v>
      </c>
      <c r="E2098" s="261"/>
      <c r="F2098" s="263">
        <v>1.823</v>
      </c>
      <c r="G2098" s="262"/>
      <c r="H2098" s="285"/>
      <c r="I2098" s="260">
        <v>1.163</v>
      </c>
      <c r="J2098" s="261"/>
      <c r="K2098" s="263">
        <v>1.403</v>
      </c>
      <c r="L2098" s="261"/>
      <c r="M2098" s="293">
        <f t="shared" si="3524"/>
        <v>1.6359999999999999</v>
      </c>
      <c r="N2098" s="293">
        <f t="shared" si="3525"/>
        <v>1.823</v>
      </c>
      <c r="O2098" s="293">
        <f t="shared" si="3526"/>
        <v>1.163</v>
      </c>
      <c r="P2098" s="293">
        <f t="shared" si="3527"/>
        <v>1.403</v>
      </c>
      <c r="R2098" s="265">
        <f t="shared" si="3528"/>
        <v>1.5062500000000001</v>
      </c>
      <c r="S2098" s="266">
        <f t="shared" si="3529"/>
        <v>1</v>
      </c>
      <c r="T2098" s="266">
        <f t="shared" si="3530"/>
        <v>4</v>
      </c>
      <c r="AH2098" s="257">
        <f t="shared" si="3523"/>
        <v>0</v>
      </c>
      <c r="AI2098" s="266" t="str">
        <f t="shared" si="3400"/>
        <v>OK</v>
      </c>
    </row>
    <row r="2099" spans="1:35" ht="17.45" customHeight="1" x14ac:dyDescent="0.25">
      <c r="A2099" s="257">
        <f t="shared" si="3391"/>
        <v>9</v>
      </c>
      <c r="B2099" s="257">
        <f t="shared" si="3392"/>
        <v>2023</v>
      </c>
      <c r="C2099" s="8">
        <f t="shared" si="3423"/>
        <v>45195</v>
      </c>
      <c r="D2099" s="260"/>
      <c r="E2099" s="134">
        <v>2.83</v>
      </c>
      <c r="F2099" s="263"/>
      <c r="G2099" s="262">
        <v>1.5409999999999999</v>
      </c>
      <c r="H2099" s="285"/>
      <c r="I2099" s="260"/>
      <c r="J2099" s="261">
        <v>1.1819999999999999</v>
      </c>
      <c r="K2099" s="263"/>
      <c r="L2099" s="261">
        <v>1.5980000000000001</v>
      </c>
      <c r="M2099" s="423">
        <f t="shared" si="3524"/>
        <v>2.83</v>
      </c>
      <c r="N2099" s="293">
        <f t="shared" si="3525"/>
        <v>1.5409999999999999</v>
      </c>
      <c r="O2099" s="293">
        <f t="shared" si="3526"/>
        <v>1.1819999999999999</v>
      </c>
      <c r="P2099" s="293">
        <f t="shared" si="3527"/>
        <v>1.5980000000000001</v>
      </c>
      <c r="R2099" s="265">
        <f t="shared" si="3528"/>
        <v>1.7877500000000002</v>
      </c>
      <c r="S2099" s="266">
        <f t="shared" si="3529"/>
        <v>1</v>
      </c>
      <c r="T2099" s="266">
        <f t="shared" si="3530"/>
        <v>5</v>
      </c>
      <c r="AH2099" s="257">
        <f t="shared" si="3523"/>
        <v>0</v>
      </c>
      <c r="AI2099" s="266" t="str">
        <f t="shared" si="3400"/>
        <v>OK</v>
      </c>
    </row>
    <row r="2100" spans="1:35" ht="17.45" customHeight="1" x14ac:dyDescent="0.25">
      <c r="A2100" s="257">
        <f t="shared" si="3391"/>
        <v>9</v>
      </c>
      <c r="B2100" s="257">
        <f t="shared" si="3392"/>
        <v>2023</v>
      </c>
      <c r="C2100" s="8">
        <f t="shared" si="3423"/>
        <v>45196</v>
      </c>
      <c r="D2100" s="332">
        <v>2.74</v>
      </c>
      <c r="E2100" s="261"/>
      <c r="F2100" s="263"/>
      <c r="G2100" s="262"/>
      <c r="H2100" s="285">
        <v>1.984</v>
      </c>
      <c r="I2100" s="260">
        <v>1.429</v>
      </c>
      <c r="J2100" s="261"/>
      <c r="K2100" s="263">
        <v>1.9319999999999999</v>
      </c>
      <c r="L2100" s="261"/>
      <c r="M2100" s="423">
        <f t="shared" ref="M2100:M2105" si="3531">IFERROR(AVERAGE(D2100:E2100),"")</f>
        <v>2.74</v>
      </c>
      <c r="N2100" s="293">
        <f t="shared" ref="N2100:N2105" si="3532">IFERROR(AVERAGE(F2100:H2100),"")</f>
        <v>1.984</v>
      </c>
      <c r="O2100" s="293">
        <f t="shared" ref="O2100:O2105" si="3533">IFERROR(AVERAGE(I2100:J2100),"")</f>
        <v>1.429</v>
      </c>
      <c r="P2100" s="293">
        <f t="shared" ref="P2100:P2105" si="3534">IFERROR(AVERAGE(K2100:L2100),"")</f>
        <v>1.9319999999999999</v>
      </c>
      <c r="R2100" s="265">
        <f t="shared" ref="R2100:R2105" si="3535">AVERAGE(M2100:P2100)</f>
        <v>2.0212500000000002</v>
      </c>
      <c r="S2100" s="266">
        <f t="shared" ref="S2100:S2105" si="3536">IF(R2100&gt;=1,1,0)</f>
        <v>1</v>
      </c>
      <c r="T2100" s="266">
        <f t="shared" ref="T2100:T2105" si="3537">IF(S2100=0,0,S2100+T2099)</f>
        <v>6</v>
      </c>
      <c r="AH2100" s="257">
        <f t="shared" si="3523"/>
        <v>0</v>
      </c>
      <c r="AI2100" s="266" t="str">
        <f t="shared" si="3400"/>
        <v>OK</v>
      </c>
    </row>
    <row r="2101" spans="1:35" ht="17.45" customHeight="1" thickBot="1" x14ac:dyDescent="0.3">
      <c r="A2101" s="257">
        <f t="shared" si="3391"/>
        <v>9</v>
      </c>
      <c r="B2101" s="257">
        <f t="shared" si="3392"/>
        <v>2023</v>
      </c>
      <c r="C2101" s="8">
        <f t="shared" si="3423"/>
        <v>45197</v>
      </c>
      <c r="D2101" s="252"/>
      <c r="E2101" s="253">
        <v>1.58</v>
      </c>
      <c r="F2101" s="255"/>
      <c r="G2101" s="254">
        <v>1.3069999999999999</v>
      </c>
      <c r="H2101" s="114"/>
      <c r="I2101" s="252"/>
      <c r="J2101" s="253">
        <v>1.073</v>
      </c>
      <c r="K2101" s="255"/>
      <c r="L2101" s="253">
        <v>1.4279999999999999</v>
      </c>
      <c r="M2101" s="293">
        <f t="shared" si="3531"/>
        <v>1.58</v>
      </c>
      <c r="N2101" s="293">
        <f t="shared" si="3532"/>
        <v>1.3069999999999999</v>
      </c>
      <c r="O2101" s="293">
        <f t="shared" si="3533"/>
        <v>1.073</v>
      </c>
      <c r="P2101" s="293">
        <f t="shared" si="3534"/>
        <v>1.4279999999999999</v>
      </c>
      <c r="R2101" s="265">
        <f t="shared" si="3535"/>
        <v>1.347</v>
      </c>
      <c r="S2101" s="266">
        <f t="shared" si="3536"/>
        <v>1</v>
      </c>
      <c r="T2101" s="266">
        <f t="shared" si="3537"/>
        <v>7</v>
      </c>
      <c r="AH2101" s="257">
        <f t="shared" si="3523"/>
        <v>0</v>
      </c>
      <c r="AI2101" s="266" t="str">
        <f t="shared" si="3400"/>
        <v>OK</v>
      </c>
    </row>
    <row r="2102" spans="1:35" ht="17.45" customHeight="1" thickBot="1" x14ac:dyDescent="0.3">
      <c r="A2102" s="257">
        <f t="shared" si="3391"/>
        <v>9</v>
      </c>
      <c r="B2102" s="257">
        <f t="shared" si="3392"/>
        <v>2023</v>
      </c>
      <c r="C2102" s="48">
        <f t="shared" si="3423"/>
        <v>45198</v>
      </c>
      <c r="D2102" s="275">
        <v>0.85309999999999997</v>
      </c>
      <c r="E2102" s="276"/>
      <c r="F2102" s="278">
        <v>0.6593</v>
      </c>
      <c r="G2102" s="277"/>
      <c r="H2102" s="286">
        <v>0.66600000000000004</v>
      </c>
      <c r="I2102" s="275">
        <v>0.80800000000000005</v>
      </c>
      <c r="J2102" s="276"/>
      <c r="K2102" s="278">
        <v>0.86939999999999995</v>
      </c>
      <c r="L2102" s="276"/>
      <c r="M2102" s="293">
        <f t="shared" si="3531"/>
        <v>0.85309999999999997</v>
      </c>
      <c r="N2102" s="293">
        <f t="shared" si="3532"/>
        <v>0.66264999999999996</v>
      </c>
      <c r="O2102" s="293">
        <f t="shared" si="3533"/>
        <v>0.80800000000000005</v>
      </c>
      <c r="P2102" s="293">
        <f t="shared" si="3534"/>
        <v>0.86939999999999995</v>
      </c>
      <c r="R2102" s="265">
        <f t="shared" si="3535"/>
        <v>0.79828750000000004</v>
      </c>
      <c r="S2102" s="266">
        <f t="shared" si="3536"/>
        <v>0</v>
      </c>
      <c r="T2102" s="266">
        <f t="shared" si="3537"/>
        <v>0</v>
      </c>
      <c r="U2102" s="514" t="s">
        <v>61</v>
      </c>
      <c r="V2102" s="515">
        <v>2023</v>
      </c>
      <c r="W2102" s="516"/>
      <c r="X2102" s="516"/>
      <c r="Y2102" s="516"/>
      <c r="AH2102" s="257">
        <f t="shared" si="3523"/>
        <v>0</v>
      </c>
      <c r="AI2102" s="266" t="str">
        <f t="shared" si="3400"/>
        <v>OK</v>
      </c>
    </row>
    <row r="2103" spans="1:35" ht="17.45" customHeight="1" thickBot="1" x14ac:dyDescent="0.3">
      <c r="A2103" s="257">
        <f t="shared" si="3391"/>
        <v>9</v>
      </c>
      <c r="B2103" s="257">
        <f t="shared" si="3392"/>
        <v>2023</v>
      </c>
      <c r="C2103" s="459">
        <f t="shared" si="3423"/>
        <v>45199</v>
      </c>
      <c r="D2103" s="460"/>
      <c r="E2103" s="461">
        <v>0.65369999999999995</v>
      </c>
      <c r="F2103" s="462"/>
      <c r="G2103" s="463">
        <v>0.45440000000000003</v>
      </c>
      <c r="H2103" s="464"/>
      <c r="I2103" s="460"/>
      <c r="J2103" s="461">
        <v>0.40060000000000001</v>
      </c>
      <c r="K2103" s="462"/>
      <c r="L2103" s="461">
        <v>0.98799999999999999</v>
      </c>
      <c r="M2103" s="440">
        <f t="shared" si="3531"/>
        <v>0.65369999999999995</v>
      </c>
      <c r="N2103" s="440">
        <f t="shared" si="3532"/>
        <v>0.45440000000000003</v>
      </c>
      <c r="O2103" s="440">
        <f t="shared" si="3533"/>
        <v>0.40060000000000001</v>
      </c>
      <c r="P2103" s="440">
        <f t="shared" si="3534"/>
        <v>0.98799999999999999</v>
      </c>
      <c r="Q2103" s="441"/>
      <c r="R2103" s="442">
        <f t="shared" si="3535"/>
        <v>0.62417499999999992</v>
      </c>
      <c r="S2103" s="443">
        <f t="shared" si="3536"/>
        <v>0</v>
      </c>
      <c r="T2103" s="443">
        <f t="shared" si="3537"/>
        <v>0</v>
      </c>
      <c r="U2103" s="517" t="s">
        <v>35</v>
      </c>
      <c r="V2103" s="517" t="s">
        <v>1</v>
      </c>
      <c r="W2103" s="517" t="s">
        <v>2</v>
      </c>
      <c r="X2103" s="517" t="s">
        <v>9</v>
      </c>
      <c r="Y2103" s="517" t="s">
        <v>12</v>
      </c>
      <c r="AH2103" s="257">
        <f t="shared" si="3523"/>
        <v>0</v>
      </c>
      <c r="AI2103" s="266" t="str">
        <f t="shared" si="3400"/>
        <v>OK</v>
      </c>
    </row>
    <row r="2104" spans="1:35" ht="17.45" customHeight="1" x14ac:dyDescent="0.25">
      <c r="A2104" s="257">
        <f t="shared" ref="A2104:A2167" si="3538">IF(ISNUMBER(C2104),MONTH(C2104),"")</f>
        <v>10</v>
      </c>
      <c r="B2104" s="257">
        <f t="shared" ref="B2104:B2167" si="3539">IF(ISNUMBER(C2104),YEAR(C2104),"")</f>
        <v>2023</v>
      </c>
      <c r="C2104" s="465">
        <f t="shared" si="3423"/>
        <v>45200</v>
      </c>
      <c r="D2104" s="469">
        <v>1.034</v>
      </c>
      <c r="E2104" s="470"/>
      <c r="F2104" s="471">
        <v>0.37109999999999999</v>
      </c>
      <c r="G2104" s="472"/>
      <c r="H2104" s="473"/>
      <c r="I2104" s="469">
        <v>0.3508</v>
      </c>
      <c r="J2104" s="470"/>
      <c r="K2104" s="471">
        <v>0.78969999999999996</v>
      </c>
      <c r="L2104" s="470"/>
      <c r="M2104" s="440">
        <f t="shared" si="3531"/>
        <v>1.034</v>
      </c>
      <c r="N2104" s="440">
        <f t="shared" si="3532"/>
        <v>0.37109999999999999</v>
      </c>
      <c r="O2104" s="440">
        <f t="shared" si="3533"/>
        <v>0.3508</v>
      </c>
      <c r="P2104" s="440">
        <f t="shared" si="3534"/>
        <v>0.78969999999999996</v>
      </c>
      <c r="Q2104" s="441"/>
      <c r="R2104" s="442">
        <f t="shared" si="3535"/>
        <v>0.63639999999999997</v>
      </c>
      <c r="S2104" s="443">
        <f t="shared" si="3536"/>
        <v>0</v>
      </c>
      <c r="T2104" s="443">
        <f t="shared" si="3537"/>
        <v>0</v>
      </c>
      <c r="U2104" s="518" t="s">
        <v>58</v>
      </c>
      <c r="V2104" s="519">
        <f>AVERAGE(D2074:E2103)</f>
        <v>1.3322933333333331</v>
      </c>
      <c r="W2104" s="519">
        <f>AVERAGE(F2074:H2103)</f>
        <v>1.1526342857142857</v>
      </c>
      <c r="X2104" s="519">
        <f>AVERAGE(I2074:J2103)</f>
        <v>0.90634999999999988</v>
      </c>
      <c r="Y2104" s="519">
        <f>AVERAGE(K2074:L2103)</f>
        <v>1.2453833333333333</v>
      </c>
      <c r="AH2104" s="257">
        <f t="shared" si="3523"/>
        <v>0</v>
      </c>
      <c r="AI2104" s="266" t="str">
        <f t="shared" si="3400"/>
        <v>OK</v>
      </c>
    </row>
    <row r="2105" spans="1:35" ht="17.45" customHeight="1" x14ac:dyDescent="0.25">
      <c r="A2105" s="257">
        <f t="shared" si="3538"/>
        <v>10</v>
      </c>
      <c r="B2105" s="257">
        <f t="shared" si="3539"/>
        <v>2023</v>
      </c>
      <c r="C2105" s="8">
        <f t="shared" si="3423"/>
        <v>45201</v>
      </c>
      <c r="D2105" s="260"/>
      <c r="E2105" s="261">
        <v>0.95199999999999996</v>
      </c>
      <c r="F2105" s="263"/>
      <c r="G2105" s="262">
        <v>1.109</v>
      </c>
      <c r="H2105" s="285"/>
      <c r="I2105" s="260"/>
      <c r="J2105" s="261">
        <v>0.78859999999999997</v>
      </c>
      <c r="K2105" s="263"/>
      <c r="L2105" s="261">
        <v>1.0229999999999999</v>
      </c>
      <c r="M2105" s="293">
        <f t="shared" si="3531"/>
        <v>0.95199999999999996</v>
      </c>
      <c r="N2105" s="293">
        <f t="shared" si="3532"/>
        <v>1.109</v>
      </c>
      <c r="O2105" s="293">
        <f t="shared" si="3533"/>
        <v>0.78859999999999997</v>
      </c>
      <c r="P2105" s="293">
        <f t="shared" si="3534"/>
        <v>1.0229999999999999</v>
      </c>
      <c r="R2105" s="265">
        <f t="shared" si="3535"/>
        <v>0.96814999999999984</v>
      </c>
      <c r="S2105" s="266">
        <f t="shared" si="3536"/>
        <v>0</v>
      </c>
      <c r="T2105" s="266">
        <f t="shared" si="3537"/>
        <v>0</v>
      </c>
      <c r="U2105" s="518" t="s">
        <v>59</v>
      </c>
      <c r="V2105" s="519">
        <f>MAX(D2074:E2103)</f>
        <v>2.83</v>
      </c>
      <c r="W2105" s="519">
        <f>MAX(F2074:H2103)</f>
        <v>2.306</v>
      </c>
      <c r="X2105" s="519">
        <f>MAX(I2074:J2103)</f>
        <v>1.829</v>
      </c>
      <c r="Y2105" s="519">
        <f>MAX(K2074:L2103)</f>
        <v>2.0510000000000002</v>
      </c>
      <c r="AH2105" s="257">
        <f t="shared" si="3523"/>
        <v>0</v>
      </c>
      <c r="AI2105" s="266" t="str">
        <f t="shared" si="3400"/>
        <v>OK</v>
      </c>
    </row>
    <row r="2106" spans="1:35" ht="17.45" customHeight="1" thickBot="1" x14ac:dyDescent="0.3">
      <c r="A2106" s="257">
        <f t="shared" si="3538"/>
        <v>10</v>
      </c>
      <c r="B2106" s="257">
        <f t="shared" si="3539"/>
        <v>2023</v>
      </c>
      <c r="C2106" s="8">
        <f t="shared" si="3423"/>
        <v>45202</v>
      </c>
      <c r="D2106" s="332">
        <v>2.7170000000000001</v>
      </c>
      <c r="E2106" s="261"/>
      <c r="F2106" s="263"/>
      <c r="G2106" s="262"/>
      <c r="H2106" s="285">
        <v>1.575</v>
      </c>
      <c r="I2106" s="260">
        <v>1.202</v>
      </c>
      <c r="J2106" s="261"/>
      <c r="K2106" s="263">
        <v>1.5189999999999999</v>
      </c>
      <c r="L2106" s="261"/>
      <c r="M2106" s="423">
        <f t="shared" ref="M2106:M2119" si="3540">IFERROR(AVERAGE(D2106:E2106),"")</f>
        <v>2.7170000000000001</v>
      </c>
      <c r="N2106" s="293">
        <f t="shared" ref="N2106:N2119" si="3541">IFERROR(AVERAGE(F2106:H2106),"")</f>
        <v>1.575</v>
      </c>
      <c r="O2106" s="293">
        <f t="shared" ref="O2106:O2119" si="3542">IFERROR(AVERAGE(I2106:J2106),"")</f>
        <v>1.202</v>
      </c>
      <c r="P2106" s="293">
        <f t="shared" ref="P2106:P2119" si="3543">IFERROR(AVERAGE(K2106:L2106),"")</f>
        <v>1.5189999999999999</v>
      </c>
      <c r="R2106" s="265">
        <f t="shared" ref="R2106" si="3544">AVERAGE(M2106:P2106)</f>
        <v>1.75325</v>
      </c>
      <c r="S2106" s="266">
        <f t="shared" ref="S2106" si="3545">IF(R2106&gt;=1,1,0)</f>
        <v>1</v>
      </c>
      <c r="T2106" s="266">
        <f t="shared" ref="T2106" si="3546">IF(S2106=0,0,S2106+T2105)</f>
        <v>1</v>
      </c>
      <c r="U2106" s="520" t="s">
        <v>126</v>
      </c>
      <c r="V2106" s="521">
        <f>COUNTIF(D2074:E2103,"&gt;=2.5")</f>
        <v>2</v>
      </c>
      <c r="W2106" s="521">
        <f>COUNTIF(F2074:H2103,"&gt;=2.5")</f>
        <v>0</v>
      </c>
      <c r="X2106" s="521">
        <f>COUNTIF(I2074:J2103,"&gt;=2.5")</f>
        <v>0</v>
      </c>
      <c r="Y2106" s="521">
        <f>COUNTIF(K2074:L2103,"&gt;=2.5")</f>
        <v>0</v>
      </c>
      <c r="AH2106" s="257">
        <f t="shared" si="3523"/>
        <v>0</v>
      </c>
      <c r="AI2106" s="266" t="str">
        <f t="shared" si="3400"/>
        <v>OK</v>
      </c>
    </row>
    <row r="2107" spans="1:35" ht="17.45" customHeight="1" thickBot="1" x14ac:dyDescent="0.3">
      <c r="A2107" s="257">
        <f t="shared" si="3538"/>
        <v>10</v>
      </c>
      <c r="B2107" s="257">
        <f t="shared" si="3539"/>
        <v>2023</v>
      </c>
      <c r="C2107" s="8">
        <f t="shared" si="3423"/>
        <v>45203</v>
      </c>
      <c r="D2107" s="260"/>
      <c r="E2107" s="261">
        <v>1.613</v>
      </c>
      <c r="F2107" s="263"/>
      <c r="G2107" s="262">
        <v>1.5589999999999999</v>
      </c>
      <c r="H2107" s="285"/>
      <c r="I2107" s="260"/>
      <c r="J2107" s="261">
        <v>1.089</v>
      </c>
      <c r="K2107" s="263"/>
      <c r="L2107" s="261">
        <v>1.4059999999999999</v>
      </c>
      <c r="M2107" s="293">
        <f t="shared" si="3540"/>
        <v>1.613</v>
      </c>
      <c r="N2107" s="293">
        <f t="shared" si="3541"/>
        <v>1.5589999999999999</v>
      </c>
      <c r="O2107" s="293">
        <f t="shared" si="3542"/>
        <v>1.089</v>
      </c>
      <c r="P2107" s="293">
        <f t="shared" si="3543"/>
        <v>1.4059999999999999</v>
      </c>
      <c r="R2107" s="265">
        <f t="shared" ref="R2107:R2119" si="3547">AVERAGE(M2107:P2107)</f>
        <v>1.4167499999999997</v>
      </c>
      <c r="S2107" s="266">
        <f t="shared" ref="S2107:S2119" si="3548">IF(R2107&gt;=1,1,0)</f>
        <v>1</v>
      </c>
      <c r="T2107" s="266">
        <f t="shared" ref="T2107:T2119" si="3549">IF(S2107=0,0,S2107+T2106)</f>
        <v>2</v>
      </c>
      <c r="X2107" s="664">
        <f>SUM(V2106:Y2106)</f>
        <v>2</v>
      </c>
      <c r="Y2107" s="522">
        <f>AVERAGE(V2104:Y2104)</f>
        <v>1.159165238095238</v>
      </c>
      <c r="AH2107" s="257">
        <f t="shared" si="3523"/>
        <v>0</v>
      </c>
      <c r="AI2107" s="266" t="str">
        <f t="shared" ref="AI2107:AI2170" si="3550">IF(AH2107=0,"OK","Check")</f>
        <v>OK</v>
      </c>
    </row>
    <row r="2108" spans="1:35" ht="17.45" customHeight="1" x14ac:dyDescent="0.25">
      <c r="A2108" s="257">
        <f t="shared" si="3538"/>
        <v>10</v>
      </c>
      <c r="B2108" s="257">
        <f t="shared" si="3539"/>
        <v>2023</v>
      </c>
      <c r="C2108" s="48">
        <f t="shared" si="3423"/>
        <v>45204</v>
      </c>
      <c r="D2108" s="626">
        <v>2.573</v>
      </c>
      <c r="E2108" s="280"/>
      <c r="F2108" s="282">
        <v>1.464</v>
      </c>
      <c r="G2108" s="281"/>
      <c r="H2108" s="142">
        <v>1.3740000000000001</v>
      </c>
      <c r="I2108" s="279">
        <v>1.3779999999999999</v>
      </c>
      <c r="J2108" s="280"/>
      <c r="K2108" s="282">
        <v>1.605</v>
      </c>
      <c r="L2108" s="280"/>
      <c r="M2108" s="627">
        <f t="shared" si="3540"/>
        <v>2.573</v>
      </c>
      <c r="N2108" s="293">
        <f t="shared" si="3541"/>
        <v>1.419</v>
      </c>
      <c r="O2108" s="293">
        <f t="shared" si="3542"/>
        <v>1.3779999999999999</v>
      </c>
      <c r="P2108" s="293">
        <f t="shared" si="3543"/>
        <v>1.605</v>
      </c>
      <c r="R2108" s="265">
        <f t="shared" si="3547"/>
        <v>1.7437499999999999</v>
      </c>
      <c r="S2108" s="266">
        <f t="shared" si="3548"/>
        <v>1</v>
      </c>
      <c r="T2108" s="266">
        <f t="shared" si="3549"/>
        <v>3</v>
      </c>
      <c r="V2108" s="605">
        <f>V2104-V2073</f>
        <v>-9.6446666666667014E-2</v>
      </c>
      <c r="W2108" s="605">
        <f t="shared" ref="W2108:Y2108" si="3551">W2104-W2073</f>
        <v>-0.19408193050193034</v>
      </c>
      <c r="X2108" s="605">
        <f t="shared" si="3551"/>
        <v>-0.12294032258064524</v>
      </c>
      <c r="Y2108" s="605">
        <f t="shared" si="3551"/>
        <v>0.10355752688172037</v>
      </c>
      <c r="AH2108" s="257">
        <f t="shared" si="3523"/>
        <v>0</v>
      </c>
      <c r="AI2108" s="266" t="str">
        <f t="shared" si="3550"/>
        <v>OK</v>
      </c>
    </row>
    <row r="2109" spans="1:35" ht="17.45" customHeight="1" x14ac:dyDescent="0.25">
      <c r="A2109" s="257">
        <f t="shared" si="3538"/>
        <v>10</v>
      </c>
      <c r="B2109" s="257">
        <f t="shared" si="3539"/>
        <v>2023</v>
      </c>
      <c r="C2109" s="8">
        <f t="shared" si="3423"/>
        <v>45205</v>
      </c>
      <c r="D2109" s="252"/>
      <c r="E2109" s="249">
        <v>2.3980000000000001</v>
      </c>
      <c r="F2109" s="255"/>
      <c r="G2109" s="254">
        <v>1.331</v>
      </c>
      <c r="H2109" s="114"/>
      <c r="I2109" s="252"/>
      <c r="J2109" s="253">
        <v>1.2150000000000001</v>
      </c>
      <c r="K2109" s="255"/>
      <c r="L2109" s="253">
        <v>1.488</v>
      </c>
      <c r="M2109" s="627">
        <f t="shared" si="3540"/>
        <v>2.3980000000000001</v>
      </c>
      <c r="N2109" s="293">
        <f t="shared" si="3541"/>
        <v>1.331</v>
      </c>
      <c r="O2109" s="293">
        <f t="shared" si="3542"/>
        <v>1.2150000000000001</v>
      </c>
      <c r="P2109" s="293">
        <f t="shared" si="3543"/>
        <v>1.488</v>
      </c>
      <c r="R2109" s="265">
        <f t="shared" si="3547"/>
        <v>1.6080000000000001</v>
      </c>
      <c r="S2109" s="266">
        <f t="shared" si="3548"/>
        <v>1</v>
      </c>
      <c r="T2109" s="266">
        <f t="shared" si="3549"/>
        <v>4</v>
      </c>
      <c r="Y2109" s="605">
        <f>Y2107-Y2076</f>
        <v>-7.7477848216880529E-2</v>
      </c>
      <c r="AH2109" s="257">
        <f t="shared" si="3523"/>
        <v>0</v>
      </c>
      <c r="AI2109" s="266" t="str">
        <f t="shared" si="3550"/>
        <v>OK</v>
      </c>
    </row>
    <row r="2110" spans="1:35" ht="17.45" customHeight="1" x14ac:dyDescent="0.25">
      <c r="A2110" s="257">
        <f t="shared" si="3538"/>
        <v>10</v>
      </c>
      <c r="B2110" s="257">
        <f t="shared" si="3539"/>
        <v>2023</v>
      </c>
      <c r="C2110" s="435">
        <f t="shared" si="3423"/>
        <v>45206</v>
      </c>
      <c r="D2110" s="448">
        <v>1.875</v>
      </c>
      <c r="E2110" s="449"/>
      <c r="F2110" s="629">
        <v>2.9809999999999999</v>
      </c>
      <c r="G2110" s="450"/>
      <c r="H2110" s="452"/>
      <c r="I2110" s="448">
        <v>1.3779999999999999</v>
      </c>
      <c r="J2110" s="449"/>
      <c r="K2110" s="451">
        <v>1.6120000000000001</v>
      </c>
      <c r="L2110" s="449"/>
      <c r="M2110" s="440">
        <f t="shared" si="3540"/>
        <v>1.875</v>
      </c>
      <c r="N2110" s="628">
        <f t="shared" si="3541"/>
        <v>2.9809999999999999</v>
      </c>
      <c r="O2110" s="440">
        <f t="shared" si="3542"/>
        <v>1.3779999999999999</v>
      </c>
      <c r="P2110" s="440">
        <f t="shared" si="3543"/>
        <v>1.6120000000000001</v>
      </c>
      <c r="Q2110" s="441"/>
      <c r="R2110" s="442">
        <f t="shared" si="3547"/>
        <v>1.9615</v>
      </c>
      <c r="S2110" s="443">
        <f t="shared" si="3548"/>
        <v>1</v>
      </c>
      <c r="T2110" s="443">
        <f t="shared" si="3549"/>
        <v>5</v>
      </c>
      <c r="AH2110" s="257">
        <f t="shared" si="3523"/>
        <v>0</v>
      </c>
      <c r="AI2110" s="266" t="str">
        <f t="shared" si="3550"/>
        <v>OK</v>
      </c>
    </row>
    <row r="2111" spans="1:35" ht="17.45" customHeight="1" x14ac:dyDescent="0.25">
      <c r="A2111" s="257">
        <f t="shared" si="3538"/>
        <v>10</v>
      </c>
      <c r="B2111" s="257">
        <f t="shared" si="3539"/>
        <v>2023</v>
      </c>
      <c r="C2111" s="435">
        <f t="shared" si="3423"/>
        <v>45207</v>
      </c>
      <c r="D2111" s="448"/>
      <c r="E2111" s="449">
        <v>1.2849999999999999</v>
      </c>
      <c r="F2111" s="451"/>
      <c r="G2111" s="450">
        <v>1.371</v>
      </c>
      <c r="H2111" s="452"/>
      <c r="I2111" s="448"/>
      <c r="J2111" s="449">
        <v>1.143</v>
      </c>
      <c r="K2111" s="451"/>
      <c r="L2111" s="449">
        <v>1.37</v>
      </c>
      <c r="M2111" s="440">
        <f t="shared" si="3540"/>
        <v>1.2849999999999999</v>
      </c>
      <c r="N2111" s="440">
        <f t="shared" si="3541"/>
        <v>1.371</v>
      </c>
      <c r="O2111" s="440">
        <f t="shared" si="3542"/>
        <v>1.143</v>
      </c>
      <c r="P2111" s="440">
        <f t="shared" si="3543"/>
        <v>1.37</v>
      </c>
      <c r="Q2111" s="441"/>
      <c r="R2111" s="442">
        <f t="shared" si="3547"/>
        <v>1.2922499999999999</v>
      </c>
      <c r="S2111" s="443">
        <f t="shared" si="3548"/>
        <v>1</v>
      </c>
      <c r="T2111" s="443">
        <f t="shared" si="3549"/>
        <v>6</v>
      </c>
      <c r="AH2111" s="257">
        <f t="shared" si="3523"/>
        <v>0</v>
      </c>
      <c r="AI2111" s="266" t="str">
        <f t="shared" si="3550"/>
        <v>OK</v>
      </c>
    </row>
    <row r="2112" spans="1:35" ht="17.45" customHeight="1" x14ac:dyDescent="0.25">
      <c r="A2112" s="257">
        <f t="shared" si="3538"/>
        <v>10</v>
      </c>
      <c r="B2112" s="257">
        <f t="shared" si="3539"/>
        <v>2023</v>
      </c>
      <c r="C2112" s="8">
        <f t="shared" si="3423"/>
        <v>45208</v>
      </c>
      <c r="D2112" s="260">
        <v>1.32</v>
      </c>
      <c r="E2112" s="261"/>
      <c r="F2112" s="263"/>
      <c r="G2112" s="262"/>
      <c r="H2112" s="285">
        <v>1.4019999999999999</v>
      </c>
      <c r="I2112" s="260">
        <v>1.29</v>
      </c>
      <c r="J2112" s="261"/>
      <c r="K2112" s="263">
        <v>1.4079999999999999</v>
      </c>
      <c r="L2112" s="261"/>
      <c r="M2112" s="293">
        <f t="shared" si="3540"/>
        <v>1.32</v>
      </c>
      <c r="N2112" s="293">
        <f t="shared" si="3541"/>
        <v>1.4019999999999999</v>
      </c>
      <c r="O2112" s="293">
        <f t="shared" si="3542"/>
        <v>1.29</v>
      </c>
      <c r="P2112" s="293">
        <f t="shared" si="3543"/>
        <v>1.4079999999999999</v>
      </c>
      <c r="R2112" s="265">
        <f t="shared" si="3547"/>
        <v>1.355</v>
      </c>
      <c r="S2112" s="266">
        <f t="shared" si="3548"/>
        <v>1</v>
      </c>
      <c r="T2112" s="266">
        <f t="shared" si="3549"/>
        <v>7</v>
      </c>
      <c r="AH2112" s="257">
        <f t="shared" si="3523"/>
        <v>0</v>
      </c>
      <c r="AI2112" s="266" t="str">
        <f t="shared" si="3550"/>
        <v>OK</v>
      </c>
    </row>
    <row r="2113" spans="1:35" ht="17.45" customHeight="1" x14ac:dyDescent="0.25">
      <c r="A2113" s="257">
        <f t="shared" si="3538"/>
        <v>10</v>
      </c>
      <c r="B2113" s="257">
        <f t="shared" si="3539"/>
        <v>2023</v>
      </c>
      <c r="C2113" s="8">
        <f t="shared" si="3423"/>
        <v>45209</v>
      </c>
      <c r="D2113" s="260"/>
      <c r="E2113" s="261">
        <v>1.831</v>
      </c>
      <c r="F2113" s="263"/>
      <c r="G2113" s="262">
        <v>1.073</v>
      </c>
      <c r="H2113" s="285"/>
      <c r="I2113" s="260"/>
      <c r="J2113" s="261">
        <v>1.089</v>
      </c>
      <c r="K2113" s="263"/>
      <c r="L2113" s="134">
        <v>2.258</v>
      </c>
      <c r="M2113" s="293">
        <f t="shared" si="3540"/>
        <v>1.831</v>
      </c>
      <c r="N2113" s="293">
        <f t="shared" si="3541"/>
        <v>1.073</v>
      </c>
      <c r="O2113" s="293">
        <f t="shared" si="3542"/>
        <v>1.089</v>
      </c>
      <c r="P2113" s="423">
        <f t="shared" si="3543"/>
        <v>2.258</v>
      </c>
      <c r="R2113" s="265">
        <f t="shared" si="3547"/>
        <v>1.5627499999999999</v>
      </c>
      <c r="S2113" s="266">
        <f t="shared" si="3548"/>
        <v>1</v>
      </c>
      <c r="T2113" s="266">
        <f t="shared" si="3549"/>
        <v>8</v>
      </c>
      <c r="AH2113" s="257">
        <f t="shared" si="3523"/>
        <v>0</v>
      </c>
      <c r="AI2113" s="266" t="str">
        <f t="shared" si="3550"/>
        <v>OK</v>
      </c>
    </row>
    <row r="2114" spans="1:35" ht="17.45" customHeight="1" x14ac:dyDescent="0.25">
      <c r="A2114" s="257">
        <f t="shared" si="3538"/>
        <v>10</v>
      </c>
      <c r="B2114" s="257">
        <f t="shared" si="3539"/>
        <v>2023</v>
      </c>
      <c r="C2114" s="48">
        <f t="shared" si="3423"/>
        <v>45210</v>
      </c>
      <c r="D2114" s="275">
        <v>1.022</v>
      </c>
      <c r="E2114" s="276"/>
      <c r="F2114" s="278">
        <v>0.68489999999999995</v>
      </c>
      <c r="G2114" s="277"/>
      <c r="H2114" s="286">
        <v>0.62970000000000004</v>
      </c>
      <c r="I2114" s="275">
        <v>0.79220000000000002</v>
      </c>
      <c r="J2114" s="276"/>
      <c r="K2114" s="278">
        <v>1.893</v>
      </c>
      <c r="L2114" s="276"/>
      <c r="M2114" s="293">
        <f t="shared" si="3540"/>
        <v>1.022</v>
      </c>
      <c r="N2114" s="293">
        <f t="shared" si="3541"/>
        <v>0.6573</v>
      </c>
      <c r="O2114" s="293">
        <f t="shared" si="3542"/>
        <v>0.79220000000000002</v>
      </c>
      <c r="P2114" s="293">
        <f t="shared" si="3543"/>
        <v>1.893</v>
      </c>
      <c r="R2114" s="265">
        <f t="shared" si="3547"/>
        <v>1.0911249999999999</v>
      </c>
      <c r="S2114" s="266">
        <f t="shared" si="3548"/>
        <v>1</v>
      </c>
      <c r="T2114" s="266">
        <f t="shared" si="3549"/>
        <v>9</v>
      </c>
      <c r="AH2114" s="257">
        <f t="shared" si="3523"/>
        <v>0</v>
      </c>
      <c r="AI2114" s="266" t="str">
        <f t="shared" si="3550"/>
        <v>OK</v>
      </c>
    </row>
    <row r="2115" spans="1:35" ht="17.45" customHeight="1" x14ac:dyDescent="0.25">
      <c r="A2115" s="257">
        <f t="shared" si="3538"/>
        <v>10</v>
      </c>
      <c r="B2115" s="257">
        <f t="shared" si="3539"/>
        <v>2023</v>
      </c>
      <c r="C2115" s="8">
        <f t="shared" si="3423"/>
        <v>45211</v>
      </c>
      <c r="D2115" s="260"/>
      <c r="E2115" s="261">
        <v>1.29</v>
      </c>
      <c r="F2115" s="263"/>
      <c r="G2115" s="262">
        <v>1.1619999999999999</v>
      </c>
      <c r="H2115" s="285"/>
      <c r="I2115" s="260"/>
      <c r="J2115" s="261">
        <v>1.196</v>
      </c>
      <c r="K2115" s="263"/>
      <c r="L2115" s="134">
        <v>2.58</v>
      </c>
      <c r="M2115" s="293">
        <f t="shared" si="3540"/>
        <v>1.29</v>
      </c>
      <c r="N2115" s="293">
        <f t="shared" si="3541"/>
        <v>1.1619999999999999</v>
      </c>
      <c r="O2115" s="293">
        <f t="shared" si="3542"/>
        <v>1.196</v>
      </c>
      <c r="P2115" s="423">
        <f t="shared" si="3543"/>
        <v>2.58</v>
      </c>
      <c r="R2115" s="265">
        <f t="shared" si="3547"/>
        <v>1.5569999999999999</v>
      </c>
      <c r="S2115" s="266">
        <f t="shared" si="3548"/>
        <v>1</v>
      </c>
      <c r="T2115" s="266">
        <f t="shared" si="3549"/>
        <v>10</v>
      </c>
      <c r="AH2115" s="257">
        <f t="shared" si="3523"/>
        <v>0</v>
      </c>
      <c r="AI2115" s="266" t="str">
        <f t="shared" si="3550"/>
        <v>OK</v>
      </c>
    </row>
    <row r="2116" spans="1:35" ht="17.45" customHeight="1" x14ac:dyDescent="0.25">
      <c r="A2116" s="257">
        <f t="shared" si="3538"/>
        <v>10</v>
      </c>
      <c r="B2116" s="257">
        <f t="shared" si="3539"/>
        <v>2023</v>
      </c>
      <c r="C2116" s="8">
        <f t="shared" si="3423"/>
        <v>45212</v>
      </c>
      <c r="D2116" s="260">
        <v>2.2200000000000002</v>
      </c>
      <c r="E2116" s="261"/>
      <c r="F2116" s="263">
        <v>1.34</v>
      </c>
      <c r="G2116" s="262"/>
      <c r="H2116" s="285"/>
      <c r="I2116" s="260">
        <v>1.34</v>
      </c>
      <c r="J2116" s="261"/>
      <c r="K2116" s="263">
        <v>1.359</v>
      </c>
      <c r="L2116" s="261"/>
      <c r="M2116" s="293">
        <f t="shared" si="3540"/>
        <v>2.2200000000000002</v>
      </c>
      <c r="N2116" s="293">
        <f t="shared" si="3541"/>
        <v>1.34</v>
      </c>
      <c r="O2116" s="293">
        <f t="shared" si="3542"/>
        <v>1.34</v>
      </c>
      <c r="P2116" s="293">
        <f t="shared" si="3543"/>
        <v>1.359</v>
      </c>
      <c r="R2116" s="265">
        <f t="shared" si="3547"/>
        <v>1.5647500000000001</v>
      </c>
      <c r="S2116" s="266">
        <f t="shared" si="3548"/>
        <v>1</v>
      </c>
      <c r="T2116" s="266">
        <f t="shared" si="3549"/>
        <v>11</v>
      </c>
      <c r="AH2116" s="257">
        <f t="shared" si="3523"/>
        <v>0</v>
      </c>
      <c r="AI2116" s="266" t="str">
        <f t="shared" si="3550"/>
        <v>OK</v>
      </c>
    </row>
    <row r="2117" spans="1:35" ht="17.45" customHeight="1" x14ac:dyDescent="0.25">
      <c r="A2117" s="257">
        <f t="shared" si="3538"/>
        <v>10</v>
      </c>
      <c r="B2117" s="257">
        <f t="shared" si="3539"/>
        <v>2023</v>
      </c>
      <c r="C2117" s="435">
        <f t="shared" si="3423"/>
        <v>45213</v>
      </c>
      <c r="D2117" s="434"/>
      <c r="E2117" s="436">
        <v>1.806</v>
      </c>
      <c r="F2117" s="437"/>
      <c r="G2117" s="438">
        <v>1.276</v>
      </c>
      <c r="H2117" s="439"/>
      <c r="I2117" s="434"/>
      <c r="J2117" s="436">
        <v>1.1200000000000001</v>
      </c>
      <c r="K2117" s="437"/>
      <c r="L2117" s="436">
        <v>1.327</v>
      </c>
      <c r="M2117" s="440">
        <f t="shared" si="3540"/>
        <v>1.806</v>
      </c>
      <c r="N2117" s="440">
        <f t="shared" si="3541"/>
        <v>1.276</v>
      </c>
      <c r="O2117" s="440">
        <f t="shared" si="3542"/>
        <v>1.1200000000000001</v>
      </c>
      <c r="P2117" s="440">
        <f t="shared" si="3543"/>
        <v>1.327</v>
      </c>
      <c r="Q2117" s="441"/>
      <c r="R2117" s="442">
        <f t="shared" si="3547"/>
        <v>1.38225</v>
      </c>
      <c r="S2117" s="443">
        <f t="shared" si="3548"/>
        <v>1</v>
      </c>
      <c r="T2117" s="443">
        <f t="shared" si="3549"/>
        <v>12</v>
      </c>
      <c r="AH2117" s="257">
        <f t="shared" si="3523"/>
        <v>0</v>
      </c>
      <c r="AI2117" s="266" t="str">
        <f t="shared" si="3550"/>
        <v>OK</v>
      </c>
    </row>
    <row r="2118" spans="1:35" ht="17.45" customHeight="1" x14ac:dyDescent="0.25">
      <c r="A2118" s="257">
        <f t="shared" si="3538"/>
        <v>10</v>
      </c>
      <c r="B2118" s="257">
        <f t="shared" si="3539"/>
        <v>2023</v>
      </c>
      <c r="C2118" s="435">
        <f t="shared" si="3423"/>
        <v>45214</v>
      </c>
      <c r="D2118" s="434">
        <v>1.2909999999999999</v>
      </c>
      <c r="E2118" s="436"/>
      <c r="F2118" s="437"/>
      <c r="G2118" s="438"/>
      <c r="H2118" s="439">
        <v>1.0669999999999999</v>
      </c>
      <c r="I2118" s="434">
        <v>0.94369999999999998</v>
      </c>
      <c r="J2118" s="436"/>
      <c r="K2118" s="437">
        <v>1.119</v>
      </c>
      <c r="L2118" s="436"/>
      <c r="M2118" s="440">
        <f t="shared" si="3540"/>
        <v>1.2909999999999999</v>
      </c>
      <c r="N2118" s="440">
        <f t="shared" si="3541"/>
        <v>1.0669999999999999</v>
      </c>
      <c r="O2118" s="440">
        <f t="shared" si="3542"/>
        <v>0.94369999999999998</v>
      </c>
      <c r="P2118" s="440">
        <f t="shared" si="3543"/>
        <v>1.119</v>
      </c>
      <c r="Q2118" s="441"/>
      <c r="R2118" s="442">
        <f t="shared" si="3547"/>
        <v>1.1051749999999998</v>
      </c>
      <c r="S2118" s="443">
        <f t="shared" si="3548"/>
        <v>1</v>
      </c>
      <c r="T2118" s="443">
        <f t="shared" si="3549"/>
        <v>13</v>
      </c>
      <c r="AH2118" s="257">
        <f t="shared" si="3523"/>
        <v>0</v>
      </c>
      <c r="AI2118" s="266" t="str">
        <f t="shared" si="3550"/>
        <v>OK</v>
      </c>
    </row>
    <row r="2119" spans="1:35" ht="17.45" customHeight="1" x14ac:dyDescent="0.25">
      <c r="A2119" s="257">
        <f t="shared" si="3538"/>
        <v>10</v>
      </c>
      <c r="B2119" s="257">
        <f t="shared" si="3539"/>
        <v>2023</v>
      </c>
      <c r="C2119" s="8">
        <f t="shared" ref="C2119:C2182" si="3552">C2118+1</f>
        <v>45215</v>
      </c>
      <c r="D2119" s="260"/>
      <c r="E2119" s="261">
        <v>1.381</v>
      </c>
      <c r="F2119" s="263"/>
      <c r="G2119" s="262">
        <v>1.6859999999999999</v>
      </c>
      <c r="H2119" s="285"/>
      <c r="I2119" s="260"/>
      <c r="J2119" s="261">
        <v>1.282</v>
      </c>
      <c r="K2119" s="263"/>
      <c r="L2119" s="261">
        <v>1.466</v>
      </c>
      <c r="M2119" s="293">
        <f t="shared" si="3540"/>
        <v>1.381</v>
      </c>
      <c r="N2119" s="293">
        <f t="shared" si="3541"/>
        <v>1.6859999999999999</v>
      </c>
      <c r="O2119" s="293">
        <f t="shared" si="3542"/>
        <v>1.282</v>
      </c>
      <c r="P2119" s="293">
        <f t="shared" si="3543"/>
        <v>1.466</v>
      </c>
      <c r="R2119" s="265">
        <f t="shared" si="3547"/>
        <v>1.4537500000000001</v>
      </c>
      <c r="S2119" s="266">
        <f t="shared" si="3548"/>
        <v>1</v>
      </c>
      <c r="T2119" s="266">
        <f t="shared" si="3549"/>
        <v>14</v>
      </c>
      <c r="AH2119" s="257">
        <f t="shared" si="3523"/>
        <v>0</v>
      </c>
      <c r="AI2119" s="266" t="str">
        <f t="shared" si="3550"/>
        <v>OK</v>
      </c>
    </row>
    <row r="2120" spans="1:35" ht="17.45" customHeight="1" x14ac:dyDescent="0.25">
      <c r="A2120" s="257">
        <f t="shared" si="3538"/>
        <v>10</v>
      </c>
      <c r="B2120" s="257">
        <f t="shared" si="3539"/>
        <v>2023</v>
      </c>
      <c r="C2120" s="48">
        <f t="shared" si="3552"/>
        <v>45216</v>
      </c>
      <c r="D2120" s="369">
        <v>2.4950000000000001</v>
      </c>
      <c r="E2120" s="280"/>
      <c r="F2120" s="420">
        <v>2.4510000000000001</v>
      </c>
      <c r="G2120" s="281"/>
      <c r="H2120" s="422">
        <v>2.266</v>
      </c>
      <c r="I2120" s="279">
        <v>1.498</v>
      </c>
      <c r="J2120" s="280"/>
      <c r="K2120" s="282">
        <v>1.978</v>
      </c>
      <c r="L2120" s="280"/>
      <c r="M2120" s="423">
        <f t="shared" ref="M2120:M2128" si="3553">IFERROR(AVERAGE(D2120:E2120),"")</f>
        <v>2.4950000000000001</v>
      </c>
      <c r="N2120" s="423">
        <f t="shared" ref="N2120:N2128" si="3554">IFERROR(AVERAGE(F2120:H2120),"")</f>
        <v>2.3585000000000003</v>
      </c>
      <c r="O2120" s="293">
        <f t="shared" ref="O2120:O2128" si="3555">IFERROR(AVERAGE(I2120:J2120),"")</f>
        <v>1.498</v>
      </c>
      <c r="P2120" s="293">
        <f t="shared" ref="P2120:P2128" si="3556">IFERROR(AVERAGE(K2120:L2120),"")</f>
        <v>1.978</v>
      </c>
      <c r="R2120" s="265">
        <f t="shared" ref="R2120:R2128" si="3557">AVERAGE(M2120:P2120)</f>
        <v>2.0823750000000003</v>
      </c>
      <c r="S2120" s="266">
        <f t="shared" ref="S2120:S2128" si="3558">IF(R2120&gt;=1,1,0)</f>
        <v>1</v>
      </c>
      <c r="T2120" s="266">
        <f t="shared" ref="T2120:T2128" si="3559">IF(S2120=0,0,S2120+T2119)</f>
        <v>15</v>
      </c>
      <c r="AH2120" s="257">
        <f t="shared" si="3523"/>
        <v>0</v>
      </c>
      <c r="AI2120" s="266" t="str">
        <f t="shared" si="3550"/>
        <v>OK</v>
      </c>
    </row>
    <row r="2121" spans="1:35" ht="17.45" customHeight="1" x14ac:dyDescent="0.25">
      <c r="A2121" s="257">
        <f t="shared" si="3538"/>
        <v>10</v>
      </c>
      <c r="B2121" s="257">
        <f t="shared" si="3539"/>
        <v>2023</v>
      </c>
      <c r="C2121" s="8">
        <f t="shared" si="3552"/>
        <v>45217</v>
      </c>
      <c r="D2121" s="252"/>
      <c r="E2121" s="335">
        <v>2.8780000000000001</v>
      </c>
      <c r="F2121" s="255"/>
      <c r="G2121" s="364">
        <v>2.6389999999999998</v>
      </c>
      <c r="H2121" s="114"/>
      <c r="I2121" s="252"/>
      <c r="J2121" s="253">
        <v>1.903</v>
      </c>
      <c r="K2121" s="255"/>
      <c r="L2121" s="335">
        <v>2.1339999999999999</v>
      </c>
      <c r="M2121" s="423">
        <f t="shared" si="3553"/>
        <v>2.8780000000000001</v>
      </c>
      <c r="N2121" s="423">
        <f t="shared" si="3554"/>
        <v>2.6389999999999998</v>
      </c>
      <c r="O2121" s="293">
        <f t="shared" si="3555"/>
        <v>1.903</v>
      </c>
      <c r="P2121" s="423">
        <f t="shared" si="3556"/>
        <v>2.1339999999999999</v>
      </c>
      <c r="R2121" s="265">
        <f t="shared" si="3557"/>
        <v>2.3885000000000001</v>
      </c>
      <c r="S2121" s="266">
        <f t="shared" si="3558"/>
        <v>1</v>
      </c>
      <c r="T2121" s="266">
        <f t="shared" si="3559"/>
        <v>16</v>
      </c>
      <c r="AH2121" s="257">
        <f t="shared" si="3523"/>
        <v>0</v>
      </c>
      <c r="AI2121" s="266" t="str">
        <f t="shared" si="3550"/>
        <v>OK</v>
      </c>
    </row>
    <row r="2122" spans="1:35" ht="17.45" customHeight="1" x14ac:dyDescent="0.25">
      <c r="A2122" s="257">
        <f t="shared" si="3538"/>
        <v>10</v>
      </c>
      <c r="B2122" s="257">
        <f t="shared" si="3539"/>
        <v>2023</v>
      </c>
      <c r="C2122" s="8">
        <f t="shared" si="3552"/>
        <v>45218</v>
      </c>
      <c r="D2122" s="370">
        <v>2.31</v>
      </c>
      <c r="E2122" s="253"/>
      <c r="F2122" s="333">
        <v>2.347</v>
      </c>
      <c r="G2122" s="254"/>
      <c r="H2122" s="114"/>
      <c r="I2122" s="252">
        <v>1.657</v>
      </c>
      <c r="J2122" s="253"/>
      <c r="K2122" s="255">
        <v>1.87</v>
      </c>
      <c r="L2122" s="253"/>
      <c r="M2122" s="423">
        <f t="shared" si="3553"/>
        <v>2.31</v>
      </c>
      <c r="N2122" s="423">
        <f t="shared" si="3554"/>
        <v>2.347</v>
      </c>
      <c r="O2122" s="293">
        <f t="shared" si="3555"/>
        <v>1.657</v>
      </c>
      <c r="P2122" s="293">
        <f t="shared" si="3556"/>
        <v>1.87</v>
      </c>
      <c r="R2122" s="265">
        <f t="shared" si="3557"/>
        <v>2.0460000000000003</v>
      </c>
      <c r="S2122" s="266">
        <f t="shared" si="3558"/>
        <v>1</v>
      </c>
      <c r="T2122" s="266">
        <f t="shared" si="3559"/>
        <v>17</v>
      </c>
      <c r="AH2122" s="257">
        <f t="shared" si="3523"/>
        <v>0</v>
      </c>
      <c r="AI2122" s="266" t="str">
        <f t="shared" si="3550"/>
        <v>OK</v>
      </c>
    </row>
    <row r="2123" spans="1:35" ht="17.45" customHeight="1" x14ac:dyDescent="0.25">
      <c r="A2123" s="257">
        <f t="shared" si="3538"/>
        <v>10</v>
      </c>
      <c r="B2123" s="257">
        <f t="shared" si="3539"/>
        <v>2023</v>
      </c>
      <c r="C2123" s="8">
        <f t="shared" si="3552"/>
        <v>45219</v>
      </c>
      <c r="D2123" s="260"/>
      <c r="E2123" s="134">
        <v>3.097</v>
      </c>
      <c r="F2123" s="263"/>
      <c r="G2123" s="402">
        <v>2.7010000000000001</v>
      </c>
      <c r="H2123" s="285"/>
      <c r="I2123" s="260"/>
      <c r="J2123" s="261">
        <v>1.6910000000000001</v>
      </c>
      <c r="K2123" s="263"/>
      <c r="L2123" s="134">
        <v>2.0179999999999998</v>
      </c>
      <c r="M2123" s="423">
        <f t="shared" si="3553"/>
        <v>3.097</v>
      </c>
      <c r="N2123" s="423">
        <f t="shared" si="3554"/>
        <v>2.7010000000000001</v>
      </c>
      <c r="O2123" s="293">
        <f t="shared" si="3555"/>
        <v>1.6910000000000001</v>
      </c>
      <c r="P2123" s="423">
        <f t="shared" si="3556"/>
        <v>2.0179999999999998</v>
      </c>
      <c r="R2123" s="265">
        <f t="shared" si="3557"/>
        <v>2.3767499999999999</v>
      </c>
      <c r="S2123" s="266">
        <f t="shared" si="3558"/>
        <v>1</v>
      </c>
      <c r="T2123" s="266">
        <f t="shared" si="3559"/>
        <v>18</v>
      </c>
      <c r="AH2123" s="257">
        <f t="shared" si="3523"/>
        <v>0</v>
      </c>
      <c r="AI2123" s="266" t="str">
        <f t="shared" si="3550"/>
        <v>OK</v>
      </c>
    </row>
    <row r="2124" spans="1:35" ht="17.45" customHeight="1" x14ac:dyDescent="0.25">
      <c r="A2124" s="257">
        <f t="shared" si="3538"/>
        <v>10</v>
      </c>
      <c r="B2124" s="257">
        <f t="shared" si="3539"/>
        <v>2023</v>
      </c>
      <c r="C2124" s="435">
        <f t="shared" si="3552"/>
        <v>45220</v>
      </c>
      <c r="D2124" s="434">
        <v>1.9730000000000001</v>
      </c>
      <c r="E2124" s="436"/>
      <c r="F2124" s="437"/>
      <c r="G2124" s="438"/>
      <c r="H2124" s="439">
        <v>1.1619999999999999</v>
      </c>
      <c r="I2124" s="434">
        <v>1.0329999999999999</v>
      </c>
      <c r="J2124" s="436"/>
      <c r="K2124" s="499">
        <v>2.016</v>
      </c>
      <c r="L2124" s="436"/>
      <c r="M2124" s="440">
        <f t="shared" si="3553"/>
        <v>1.9730000000000001</v>
      </c>
      <c r="N2124" s="440">
        <f t="shared" si="3554"/>
        <v>1.1619999999999999</v>
      </c>
      <c r="O2124" s="440">
        <f t="shared" si="3555"/>
        <v>1.0329999999999999</v>
      </c>
      <c r="P2124" s="493">
        <f t="shared" si="3556"/>
        <v>2.016</v>
      </c>
      <c r="Q2124" s="441"/>
      <c r="R2124" s="442">
        <f t="shared" si="3557"/>
        <v>1.5459999999999998</v>
      </c>
      <c r="S2124" s="443">
        <f t="shared" si="3558"/>
        <v>1</v>
      </c>
      <c r="T2124" s="443">
        <f t="shared" si="3559"/>
        <v>19</v>
      </c>
      <c r="AH2124" s="257">
        <f t="shared" si="3523"/>
        <v>0</v>
      </c>
      <c r="AI2124" s="266" t="str">
        <f t="shared" si="3550"/>
        <v>OK</v>
      </c>
    </row>
    <row r="2125" spans="1:35" ht="17.45" customHeight="1" x14ac:dyDescent="0.25">
      <c r="A2125" s="257">
        <f t="shared" si="3538"/>
        <v>10</v>
      </c>
      <c r="B2125" s="257">
        <f t="shared" si="3539"/>
        <v>2023</v>
      </c>
      <c r="C2125" s="435">
        <f t="shared" si="3552"/>
        <v>45221</v>
      </c>
      <c r="D2125" s="434"/>
      <c r="E2125" s="436">
        <v>0.7661</v>
      </c>
      <c r="F2125" s="437"/>
      <c r="G2125" s="438">
        <v>0.62909999999999999</v>
      </c>
      <c r="H2125" s="439"/>
      <c r="I2125" s="434"/>
      <c r="J2125" s="436">
        <v>0.41220000000000001</v>
      </c>
      <c r="K2125" s="437"/>
      <c r="L2125" s="444">
        <v>2.0819999999999999</v>
      </c>
      <c r="M2125" s="440">
        <f t="shared" si="3553"/>
        <v>0.7661</v>
      </c>
      <c r="N2125" s="440">
        <f t="shared" si="3554"/>
        <v>0.62909999999999999</v>
      </c>
      <c r="O2125" s="440">
        <f t="shared" si="3555"/>
        <v>0.41220000000000001</v>
      </c>
      <c r="P2125" s="493">
        <f t="shared" si="3556"/>
        <v>2.0819999999999999</v>
      </c>
      <c r="Q2125" s="441"/>
      <c r="R2125" s="442">
        <f t="shared" si="3557"/>
        <v>0.97234999999999994</v>
      </c>
      <c r="S2125" s="443">
        <f t="shared" si="3558"/>
        <v>0</v>
      </c>
      <c r="T2125" s="443">
        <f t="shared" si="3559"/>
        <v>0</v>
      </c>
      <c r="AH2125" s="257">
        <f t="shared" si="3523"/>
        <v>0</v>
      </c>
      <c r="AI2125" s="266" t="str">
        <f t="shared" si="3550"/>
        <v>OK</v>
      </c>
    </row>
    <row r="2126" spans="1:35" ht="17.45" customHeight="1" x14ac:dyDescent="0.25">
      <c r="A2126" s="257">
        <f t="shared" si="3538"/>
        <v>10</v>
      </c>
      <c r="B2126" s="257">
        <f t="shared" si="3539"/>
        <v>2023</v>
      </c>
      <c r="C2126" s="48">
        <f t="shared" si="3552"/>
        <v>45222</v>
      </c>
      <c r="D2126" s="275">
        <v>1.3069999999999999</v>
      </c>
      <c r="E2126" s="276"/>
      <c r="F2126" s="278">
        <v>0.60140000000000005</v>
      </c>
      <c r="G2126" s="277"/>
      <c r="H2126" s="286">
        <v>0.52610000000000001</v>
      </c>
      <c r="I2126" s="275">
        <v>0.54120000000000001</v>
      </c>
      <c r="J2126" s="276"/>
      <c r="K2126" s="410">
        <v>3.0059999999999998</v>
      </c>
      <c r="L2126" s="276"/>
      <c r="M2126" s="293">
        <f t="shared" si="3553"/>
        <v>1.3069999999999999</v>
      </c>
      <c r="N2126" s="293">
        <f t="shared" si="3554"/>
        <v>0.56374999999999997</v>
      </c>
      <c r="O2126" s="293">
        <f t="shared" si="3555"/>
        <v>0.54120000000000001</v>
      </c>
      <c r="P2126" s="423">
        <f t="shared" si="3556"/>
        <v>3.0059999999999998</v>
      </c>
      <c r="R2126" s="265">
        <f t="shared" si="3557"/>
        <v>1.3544874999999998</v>
      </c>
      <c r="S2126" s="266">
        <f t="shared" si="3558"/>
        <v>1</v>
      </c>
      <c r="T2126" s="266">
        <f t="shared" si="3559"/>
        <v>1</v>
      </c>
      <c r="AH2126" s="257">
        <f t="shared" si="3523"/>
        <v>0</v>
      </c>
      <c r="AI2126" s="266" t="str">
        <f t="shared" si="3550"/>
        <v>OK</v>
      </c>
    </row>
    <row r="2127" spans="1:35" ht="17.45" customHeight="1" x14ac:dyDescent="0.25">
      <c r="A2127" s="257">
        <f t="shared" si="3538"/>
        <v>10</v>
      </c>
      <c r="B2127" s="257">
        <f t="shared" si="3539"/>
        <v>2023</v>
      </c>
      <c r="C2127" s="8">
        <f t="shared" si="3552"/>
        <v>45223</v>
      </c>
      <c r="D2127" s="260"/>
      <c r="E2127" s="261">
        <v>1.4670000000000001</v>
      </c>
      <c r="F2127" s="263"/>
      <c r="G2127" s="262">
        <v>1.071</v>
      </c>
      <c r="H2127" s="285"/>
      <c r="I2127" s="260"/>
      <c r="J2127" s="261">
        <v>0.97099999999999997</v>
      </c>
      <c r="K2127" s="263"/>
      <c r="L2127" s="261">
        <v>1.454</v>
      </c>
      <c r="M2127" s="293">
        <f t="shared" si="3553"/>
        <v>1.4670000000000001</v>
      </c>
      <c r="N2127" s="293">
        <f t="shared" si="3554"/>
        <v>1.071</v>
      </c>
      <c r="O2127" s="293">
        <f t="shared" si="3555"/>
        <v>0.97099999999999997</v>
      </c>
      <c r="P2127" s="293">
        <f t="shared" si="3556"/>
        <v>1.454</v>
      </c>
      <c r="R2127" s="265">
        <f t="shared" si="3557"/>
        <v>1.24075</v>
      </c>
      <c r="S2127" s="266">
        <f t="shared" si="3558"/>
        <v>1</v>
      </c>
      <c r="T2127" s="266">
        <f t="shared" si="3559"/>
        <v>2</v>
      </c>
      <c r="AH2127" s="257">
        <f t="shared" si="3523"/>
        <v>0</v>
      </c>
      <c r="AI2127" s="266" t="str">
        <f t="shared" si="3550"/>
        <v>OK</v>
      </c>
    </row>
    <row r="2128" spans="1:35" ht="17.45" customHeight="1" x14ac:dyDescent="0.25">
      <c r="A2128" s="257">
        <f t="shared" si="3538"/>
        <v>10</v>
      </c>
      <c r="B2128" s="257">
        <f t="shared" si="3539"/>
        <v>2023</v>
      </c>
      <c r="C2128" s="8">
        <f t="shared" si="3552"/>
        <v>45224</v>
      </c>
      <c r="D2128" s="260">
        <v>1.806</v>
      </c>
      <c r="E2128" s="261"/>
      <c r="F2128" s="263">
        <v>0.93559999999999999</v>
      </c>
      <c r="G2128" s="262"/>
      <c r="H2128" s="285"/>
      <c r="I2128" s="260">
        <v>0.74660000000000004</v>
      </c>
      <c r="J2128" s="261"/>
      <c r="K2128" s="263">
        <v>1.4970000000000001</v>
      </c>
      <c r="L2128" s="261"/>
      <c r="M2128" s="293">
        <f t="shared" si="3553"/>
        <v>1.806</v>
      </c>
      <c r="N2128" s="293">
        <f t="shared" si="3554"/>
        <v>0.93559999999999999</v>
      </c>
      <c r="O2128" s="293">
        <f t="shared" si="3555"/>
        <v>0.74660000000000004</v>
      </c>
      <c r="P2128" s="293">
        <f t="shared" si="3556"/>
        <v>1.4970000000000001</v>
      </c>
      <c r="R2128" s="265">
        <f t="shared" si="3557"/>
        <v>1.2463</v>
      </c>
      <c r="S2128" s="266">
        <f t="shared" si="3558"/>
        <v>1</v>
      </c>
      <c r="T2128" s="266">
        <f t="shared" si="3559"/>
        <v>3</v>
      </c>
      <c r="AH2128" s="257">
        <f t="shared" si="3523"/>
        <v>0</v>
      </c>
      <c r="AI2128" s="266" t="str">
        <f t="shared" si="3550"/>
        <v>OK</v>
      </c>
    </row>
    <row r="2129" spans="1:35" ht="17.45" customHeight="1" x14ac:dyDescent="0.25">
      <c r="A2129" s="257">
        <f t="shared" si="3538"/>
        <v>10</v>
      </c>
      <c r="B2129" s="257">
        <f t="shared" si="3539"/>
        <v>2023</v>
      </c>
      <c r="C2129" s="8">
        <f t="shared" si="3552"/>
        <v>45225</v>
      </c>
      <c r="D2129" s="260"/>
      <c r="E2129" s="134">
        <v>2.5990000000000002</v>
      </c>
      <c r="F2129" s="263"/>
      <c r="G2129" s="262">
        <v>1.597</v>
      </c>
      <c r="H2129" s="285"/>
      <c r="I2129" s="260"/>
      <c r="J2129" s="261">
        <v>0.80189999999999995</v>
      </c>
      <c r="K2129" s="263"/>
      <c r="L2129" s="261">
        <v>1.3069999999999999</v>
      </c>
      <c r="M2129" s="423">
        <f t="shared" ref="M2129" si="3560">IFERROR(AVERAGE(D2129:E2129),"")</f>
        <v>2.5990000000000002</v>
      </c>
      <c r="N2129" s="293">
        <f t="shared" ref="N2129" si="3561">IFERROR(AVERAGE(F2129:H2129),"")</f>
        <v>1.597</v>
      </c>
      <c r="O2129" s="293">
        <f t="shared" ref="O2129" si="3562">IFERROR(AVERAGE(I2129:J2129),"")</f>
        <v>0.80189999999999995</v>
      </c>
      <c r="P2129" s="293">
        <f t="shared" ref="P2129" si="3563">IFERROR(AVERAGE(K2129:L2129),"")</f>
        <v>1.3069999999999999</v>
      </c>
      <c r="R2129" s="265">
        <f t="shared" ref="R2129" si="3564">AVERAGE(M2129:P2129)</f>
        <v>1.576225</v>
      </c>
      <c r="S2129" s="266">
        <f t="shared" ref="S2129" si="3565">IF(R2129&gt;=1,1,0)</f>
        <v>1</v>
      </c>
      <c r="T2129" s="266">
        <f t="shared" ref="T2129" si="3566">IF(S2129=0,0,S2129+T2128)</f>
        <v>4</v>
      </c>
      <c r="AH2129" s="257">
        <f t="shared" si="3523"/>
        <v>0</v>
      </c>
      <c r="AI2129" s="266" t="str">
        <f t="shared" si="3550"/>
        <v>OK</v>
      </c>
    </row>
    <row r="2130" spans="1:35" ht="17.45" customHeight="1" x14ac:dyDescent="0.25">
      <c r="A2130" s="257">
        <f t="shared" si="3538"/>
        <v>10</v>
      </c>
      <c r="B2130" s="257">
        <f t="shared" si="3539"/>
        <v>2023</v>
      </c>
      <c r="C2130" s="8">
        <f t="shared" si="3552"/>
        <v>45226</v>
      </c>
      <c r="D2130" s="332">
        <v>3.1110000000000002</v>
      </c>
      <c r="E2130" s="261"/>
      <c r="F2130" s="263"/>
      <c r="G2130" s="262"/>
      <c r="H2130" s="285">
        <v>1.028</v>
      </c>
      <c r="I2130" s="260">
        <v>0.97860000000000003</v>
      </c>
      <c r="J2130" s="261"/>
      <c r="K2130" s="263">
        <v>1.1830000000000001</v>
      </c>
      <c r="L2130" s="261"/>
      <c r="M2130" s="423">
        <f t="shared" ref="M2130:M2131" si="3567">IFERROR(AVERAGE(D2130:E2130),"")</f>
        <v>3.1110000000000002</v>
      </c>
      <c r="N2130" s="293">
        <f t="shared" ref="N2130:N2131" si="3568">IFERROR(AVERAGE(F2130:H2130),"")</f>
        <v>1.028</v>
      </c>
      <c r="O2130" s="293">
        <f t="shared" ref="O2130:O2131" si="3569">IFERROR(AVERAGE(I2130:J2130),"")</f>
        <v>0.97860000000000003</v>
      </c>
      <c r="P2130" s="293">
        <f t="shared" ref="P2130:P2131" si="3570">IFERROR(AVERAGE(K2130:L2130),"")</f>
        <v>1.1830000000000001</v>
      </c>
      <c r="R2130" s="265">
        <f t="shared" ref="R2130:R2131" si="3571">AVERAGE(M2130:P2130)</f>
        <v>1.5751500000000001</v>
      </c>
      <c r="S2130" s="266">
        <f t="shared" ref="S2130:S2131" si="3572">IF(R2130&gt;=1,1,0)</f>
        <v>1</v>
      </c>
      <c r="T2130" s="266">
        <f t="shared" ref="T2130:T2131" si="3573">IF(S2130=0,0,S2130+T2129)</f>
        <v>5</v>
      </c>
      <c r="AH2130" s="257">
        <f t="shared" si="3523"/>
        <v>0</v>
      </c>
      <c r="AI2130" s="266" t="str">
        <f t="shared" si="3550"/>
        <v>OK</v>
      </c>
    </row>
    <row r="2131" spans="1:35" ht="17.45" customHeight="1" thickBot="1" x14ac:dyDescent="0.3">
      <c r="A2131" s="257">
        <f t="shared" si="3538"/>
        <v>10</v>
      </c>
      <c r="B2131" s="257">
        <f t="shared" si="3539"/>
        <v>2023</v>
      </c>
      <c r="C2131" s="435">
        <f t="shared" si="3552"/>
        <v>45227</v>
      </c>
      <c r="D2131" s="434"/>
      <c r="E2131" s="436">
        <v>1.8049999999999999</v>
      </c>
      <c r="F2131" s="437"/>
      <c r="G2131" s="438">
        <v>1.387</v>
      </c>
      <c r="H2131" s="439"/>
      <c r="I2131" s="434"/>
      <c r="J2131" s="436">
        <v>1.262</v>
      </c>
      <c r="K2131" s="437"/>
      <c r="L2131" s="436">
        <v>2.4649999999999999</v>
      </c>
      <c r="M2131" s="440">
        <f t="shared" si="3567"/>
        <v>1.8049999999999999</v>
      </c>
      <c r="N2131" s="440">
        <f t="shared" si="3568"/>
        <v>1.387</v>
      </c>
      <c r="O2131" s="440">
        <f t="shared" si="3569"/>
        <v>1.262</v>
      </c>
      <c r="P2131" s="440">
        <f t="shared" si="3570"/>
        <v>2.4649999999999999</v>
      </c>
      <c r="Q2131" s="441"/>
      <c r="R2131" s="442">
        <f t="shared" si="3571"/>
        <v>1.7297500000000001</v>
      </c>
      <c r="S2131" s="443">
        <f t="shared" si="3572"/>
        <v>1</v>
      </c>
      <c r="T2131" s="443">
        <f t="shared" si="3573"/>
        <v>6</v>
      </c>
      <c r="AH2131" s="257">
        <f t="shared" si="3523"/>
        <v>0</v>
      </c>
      <c r="AI2131" s="266" t="str">
        <f t="shared" si="3550"/>
        <v>OK</v>
      </c>
    </row>
    <row r="2132" spans="1:35" ht="17.45" customHeight="1" thickBot="1" x14ac:dyDescent="0.3">
      <c r="A2132" s="257">
        <f t="shared" si="3538"/>
        <v>10</v>
      </c>
      <c r="B2132" s="257">
        <f t="shared" si="3539"/>
        <v>2023</v>
      </c>
      <c r="C2132" s="48">
        <f t="shared" si="3552"/>
        <v>45228</v>
      </c>
      <c r="D2132" s="434">
        <v>1.7310000000000001</v>
      </c>
      <c r="E2132" s="436"/>
      <c r="F2132" s="437">
        <v>1.659</v>
      </c>
      <c r="G2132" s="438"/>
      <c r="H2132" s="439">
        <v>1.534</v>
      </c>
      <c r="I2132" s="434">
        <v>1.629</v>
      </c>
      <c r="J2132" s="436"/>
      <c r="K2132" s="437">
        <v>1.859</v>
      </c>
      <c r="L2132" s="436"/>
      <c r="M2132" s="440">
        <f t="shared" ref="M2132:M2133" si="3574">IFERROR(AVERAGE(D2132:E2132),"")</f>
        <v>1.7310000000000001</v>
      </c>
      <c r="N2132" s="440">
        <f t="shared" ref="N2132:N2133" si="3575">IFERROR(AVERAGE(F2132:H2132),"")</f>
        <v>1.5965</v>
      </c>
      <c r="O2132" s="440">
        <f t="shared" ref="O2132:O2133" si="3576">IFERROR(AVERAGE(I2132:J2132),"")</f>
        <v>1.629</v>
      </c>
      <c r="P2132" s="440">
        <f t="shared" ref="P2132:P2133" si="3577">IFERROR(AVERAGE(K2132:L2132),"")</f>
        <v>1.859</v>
      </c>
      <c r="Q2132" s="441"/>
      <c r="R2132" s="442">
        <f t="shared" ref="R2132:R2133" si="3578">AVERAGE(M2132:P2132)</f>
        <v>1.703875</v>
      </c>
      <c r="S2132" s="443">
        <f t="shared" ref="S2132:S2133" si="3579">IF(R2132&gt;=1,1,0)</f>
        <v>1</v>
      </c>
      <c r="T2132" s="443">
        <f t="shared" ref="T2132:T2133" si="3580">IF(S2132=0,0,S2132+T2131)</f>
        <v>7</v>
      </c>
      <c r="U2132" s="514" t="s">
        <v>62</v>
      </c>
      <c r="V2132" s="515">
        <v>2023</v>
      </c>
      <c r="W2132" s="516"/>
      <c r="X2132" s="516"/>
      <c r="Y2132" s="516"/>
      <c r="AH2132" s="257">
        <f t="shared" si="3523"/>
        <v>0</v>
      </c>
      <c r="AI2132" s="266" t="str">
        <f t="shared" si="3550"/>
        <v>OK</v>
      </c>
    </row>
    <row r="2133" spans="1:35" ht="17.45" customHeight="1" x14ac:dyDescent="0.25">
      <c r="A2133" s="257">
        <f t="shared" si="3538"/>
        <v>10</v>
      </c>
      <c r="B2133" s="257">
        <f t="shared" si="3539"/>
        <v>2023</v>
      </c>
      <c r="C2133" s="8">
        <f t="shared" si="3552"/>
        <v>45229</v>
      </c>
      <c r="D2133" s="260"/>
      <c r="E2133" s="261">
        <v>2.109</v>
      </c>
      <c r="F2133" s="263"/>
      <c r="G2133" s="262">
        <v>1.55</v>
      </c>
      <c r="H2133" s="285"/>
      <c r="I2133" s="260"/>
      <c r="J2133" s="261">
        <v>1.5589999999999999</v>
      </c>
      <c r="K2133" s="263"/>
      <c r="L2133" s="261">
        <v>1.7709999999999999</v>
      </c>
      <c r="M2133" s="423">
        <f t="shared" si="3574"/>
        <v>2.109</v>
      </c>
      <c r="N2133" s="293">
        <f t="shared" si="3575"/>
        <v>1.55</v>
      </c>
      <c r="O2133" s="293">
        <f t="shared" si="3576"/>
        <v>1.5589999999999999</v>
      </c>
      <c r="P2133" s="293">
        <f t="shared" si="3577"/>
        <v>1.7709999999999999</v>
      </c>
      <c r="R2133" s="265">
        <f t="shared" si="3578"/>
        <v>1.74725</v>
      </c>
      <c r="S2133" s="266">
        <f t="shared" si="3579"/>
        <v>1</v>
      </c>
      <c r="T2133" s="266">
        <f t="shared" si="3580"/>
        <v>8</v>
      </c>
      <c r="U2133" s="517" t="s">
        <v>35</v>
      </c>
      <c r="V2133" s="517" t="s">
        <v>1</v>
      </c>
      <c r="W2133" s="517" t="s">
        <v>2</v>
      </c>
      <c r="X2133" s="517" t="s">
        <v>9</v>
      </c>
      <c r="Y2133" s="517" t="s">
        <v>12</v>
      </c>
      <c r="AH2133" s="257">
        <f t="shared" si="3523"/>
        <v>0</v>
      </c>
      <c r="AI2133" s="266" t="str">
        <f t="shared" si="3550"/>
        <v>OK</v>
      </c>
    </row>
    <row r="2134" spans="1:35" ht="17.45" customHeight="1" x14ac:dyDescent="0.25">
      <c r="A2134" s="257">
        <f t="shared" si="3538"/>
        <v>10</v>
      </c>
      <c r="B2134" s="257">
        <f t="shared" si="3539"/>
        <v>2023</v>
      </c>
      <c r="C2134" s="8">
        <f t="shared" si="3552"/>
        <v>45230</v>
      </c>
      <c r="D2134" s="260">
        <v>1.9570000000000001</v>
      </c>
      <c r="E2134" s="261"/>
      <c r="F2134" s="263">
        <v>1.423</v>
      </c>
      <c r="G2134" s="262"/>
      <c r="H2134" s="285"/>
      <c r="I2134" s="260">
        <v>1.492</v>
      </c>
      <c r="J2134" s="261"/>
      <c r="K2134" s="263">
        <v>1.7430000000000001</v>
      </c>
      <c r="L2134" s="261"/>
      <c r="M2134" s="293">
        <f t="shared" ref="M2134" si="3581">IFERROR(AVERAGE(D2134:E2134),"")</f>
        <v>1.9570000000000001</v>
      </c>
      <c r="N2134" s="293">
        <f t="shared" ref="N2134" si="3582">IFERROR(AVERAGE(F2134:H2134),"")</f>
        <v>1.423</v>
      </c>
      <c r="O2134" s="293">
        <f t="shared" ref="O2134" si="3583">IFERROR(AVERAGE(I2134:J2134),"")</f>
        <v>1.492</v>
      </c>
      <c r="P2134" s="293">
        <f t="shared" ref="P2134" si="3584">IFERROR(AVERAGE(K2134:L2134),"")</f>
        <v>1.7430000000000001</v>
      </c>
      <c r="R2134" s="265">
        <f t="shared" ref="R2134" si="3585">AVERAGE(M2134:P2134)</f>
        <v>1.6537500000000001</v>
      </c>
      <c r="S2134" s="266">
        <f t="shared" ref="S2134" si="3586">IF(R2134&gt;=1,1,0)</f>
        <v>1</v>
      </c>
      <c r="T2134" s="266">
        <f t="shared" ref="T2134" si="3587">IF(S2134=0,0,S2134+T2133)</f>
        <v>9</v>
      </c>
      <c r="U2134" s="518" t="s">
        <v>58</v>
      </c>
      <c r="V2134" s="519">
        <f>AVERAGE(D2104:E2134)</f>
        <v>1.8715838709677419</v>
      </c>
      <c r="W2134" s="519">
        <f>AVERAGE(F2104:H2134)</f>
        <v>1.4156361111111109</v>
      </c>
      <c r="X2134" s="519">
        <f>AVERAGE(I2104:J2134)</f>
        <v>1.1539612903225802</v>
      </c>
      <c r="Y2134" s="519">
        <f>AVERAGE(K2104:L2134)</f>
        <v>1.6969580645161295</v>
      </c>
      <c r="AH2134" s="257">
        <f t="shared" si="3523"/>
        <v>0</v>
      </c>
      <c r="AI2134" s="266" t="str">
        <f t="shared" si="3550"/>
        <v>OK</v>
      </c>
    </row>
    <row r="2135" spans="1:35" ht="17.45" customHeight="1" x14ac:dyDescent="0.25">
      <c r="A2135" s="257">
        <f t="shared" si="3538"/>
        <v>11</v>
      </c>
      <c r="B2135" s="257">
        <f t="shared" si="3539"/>
        <v>2023</v>
      </c>
      <c r="C2135" s="8">
        <f t="shared" si="3552"/>
        <v>45231</v>
      </c>
      <c r="D2135" s="260"/>
      <c r="E2135" s="134">
        <v>2.5920000000000001</v>
      </c>
      <c r="F2135" s="263"/>
      <c r="G2135" s="262">
        <v>1.3660000000000001</v>
      </c>
      <c r="H2135" s="285"/>
      <c r="I2135" s="260"/>
      <c r="J2135" s="261">
        <v>1.4570000000000001</v>
      </c>
      <c r="K2135" s="263"/>
      <c r="L2135" s="261">
        <v>1.9590000000000001</v>
      </c>
      <c r="M2135" s="423">
        <f t="shared" ref="M2135:M2140" si="3588">IFERROR(AVERAGE(D2135:E2135),"")</f>
        <v>2.5920000000000001</v>
      </c>
      <c r="N2135" s="293">
        <f t="shared" ref="N2135:N2140" si="3589">IFERROR(AVERAGE(F2135:H2135),"")</f>
        <v>1.3660000000000001</v>
      </c>
      <c r="O2135" s="293">
        <f t="shared" ref="O2135:O2140" si="3590">IFERROR(AVERAGE(I2135:J2135),"")</f>
        <v>1.4570000000000001</v>
      </c>
      <c r="P2135" s="293">
        <f t="shared" ref="P2135:P2140" si="3591">IFERROR(AVERAGE(K2135:L2135),"")</f>
        <v>1.9590000000000001</v>
      </c>
      <c r="R2135" s="265">
        <f t="shared" ref="R2135:R2140" si="3592">AVERAGE(M2135:P2135)</f>
        <v>1.8435000000000001</v>
      </c>
      <c r="S2135" s="266">
        <f t="shared" ref="S2135:S2140" si="3593">IF(R2135&gt;=1,1,0)</f>
        <v>1</v>
      </c>
      <c r="T2135" s="266">
        <f t="shared" ref="T2135:T2140" si="3594">IF(S2135=0,0,S2135+T2134)</f>
        <v>10</v>
      </c>
      <c r="U2135" s="518" t="s">
        <v>59</v>
      </c>
      <c r="V2135" s="519">
        <f>MAX(D2104:E2134)</f>
        <v>3.1110000000000002</v>
      </c>
      <c r="W2135" s="519">
        <f>MAX(F2104:H2134)</f>
        <v>2.9809999999999999</v>
      </c>
      <c r="X2135" s="519">
        <f>MAX(I2104:J2134)</f>
        <v>1.903</v>
      </c>
      <c r="Y2135" s="519">
        <f>MAX(K2104:L2134)</f>
        <v>3.0059999999999998</v>
      </c>
      <c r="AH2135" s="257">
        <f t="shared" si="3523"/>
        <v>0</v>
      </c>
      <c r="AI2135" s="266" t="str">
        <f t="shared" si="3550"/>
        <v>OK</v>
      </c>
    </row>
    <row r="2136" spans="1:35" ht="17.45" customHeight="1" thickBot="1" x14ac:dyDescent="0.3">
      <c r="A2136" s="257">
        <f t="shared" si="3538"/>
        <v>11</v>
      </c>
      <c r="B2136" s="257">
        <f t="shared" si="3539"/>
        <v>2023</v>
      </c>
      <c r="C2136" s="8">
        <f t="shared" si="3552"/>
        <v>45232</v>
      </c>
      <c r="D2136" s="332">
        <v>3.516</v>
      </c>
      <c r="E2136" s="261"/>
      <c r="F2136" s="263"/>
      <c r="G2136" s="262"/>
      <c r="H2136" s="285">
        <v>1.8360000000000001</v>
      </c>
      <c r="I2136" s="260">
        <v>1.4970000000000001</v>
      </c>
      <c r="J2136" s="261"/>
      <c r="K2136" s="363">
        <v>2.0539999999999998</v>
      </c>
      <c r="L2136" s="261"/>
      <c r="M2136" s="423">
        <f t="shared" si="3588"/>
        <v>3.516</v>
      </c>
      <c r="N2136" s="293">
        <f t="shared" si="3589"/>
        <v>1.8360000000000001</v>
      </c>
      <c r="O2136" s="293">
        <f t="shared" si="3590"/>
        <v>1.4970000000000001</v>
      </c>
      <c r="P2136" s="423">
        <f t="shared" si="3591"/>
        <v>2.0539999999999998</v>
      </c>
      <c r="R2136" s="265">
        <f t="shared" si="3592"/>
        <v>2.2257500000000001</v>
      </c>
      <c r="S2136" s="266">
        <f t="shared" si="3593"/>
        <v>1</v>
      </c>
      <c r="T2136" s="266">
        <f t="shared" si="3594"/>
        <v>11</v>
      </c>
      <c r="U2136" s="520" t="s">
        <v>126</v>
      </c>
      <c r="V2136" s="521">
        <f>COUNTIF(D2104:E2134,"&gt;=2.5")</f>
        <v>6</v>
      </c>
      <c r="W2136" s="521">
        <f>COUNTIF(F2104:H2134,"&gt;=2.5")</f>
        <v>3</v>
      </c>
      <c r="X2136" s="521">
        <f>COUNTIF(I2104:J2134,"&gt;=2.5")</f>
        <v>0</v>
      </c>
      <c r="Y2136" s="521">
        <f>COUNTIF(K2104:L2134,"&gt;=2.5")</f>
        <v>2</v>
      </c>
      <c r="AH2136" s="257">
        <f t="shared" si="3523"/>
        <v>0</v>
      </c>
      <c r="AI2136" s="266" t="str">
        <f t="shared" si="3550"/>
        <v>OK</v>
      </c>
    </row>
    <row r="2137" spans="1:35" ht="17.45" customHeight="1" thickBot="1" x14ac:dyDescent="0.3">
      <c r="A2137" s="257">
        <f t="shared" si="3538"/>
        <v>11</v>
      </c>
      <c r="B2137" s="257">
        <f t="shared" si="3539"/>
        <v>2023</v>
      </c>
      <c r="C2137" s="8">
        <f t="shared" si="3552"/>
        <v>45233</v>
      </c>
      <c r="D2137" s="260"/>
      <c r="E2137" s="134">
        <v>3.0950000000000002</v>
      </c>
      <c r="F2137" s="263"/>
      <c r="G2137" s="262">
        <v>1.7470000000000001</v>
      </c>
      <c r="H2137" s="285"/>
      <c r="I2137" s="260"/>
      <c r="J2137" s="261">
        <v>1.4630000000000001</v>
      </c>
      <c r="K2137" s="263"/>
      <c r="L2137" s="134">
        <v>2.9369999999999998</v>
      </c>
      <c r="M2137" s="423">
        <f t="shared" si="3588"/>
        <v>3.0950000000000002</v>
      </c>
      <c r="N2137" s="293">
        <f t="shared" si="3589"/>
        <v>1.7470000000000001</v>
      </c>
      <c r="O2137" s="293">
        <f t="shared" si="3590"/>
        <v>1.4630000000000001</v>
      </c>
      <c r="P2137" s="423">
        <f t="shared" si="3591"/>
        <v>2.9369999999999998</v>
      </c>
      <c r="R2137" s="265">
        <f t="shared" si="3592"/>
        <v>2.3105000000000002</v>
      </c>
      <c r="S2137" s="266">
        <f t="shared" si="3593"/>
        <v>1</v>
      </c>
      <c r="T2137" s="266">
        <f t="shared" si="3594"/>
        <v>12</v>
      </c>
      <c r="X2137" s="664">
        <f>SUM(V2136:Y2136)</f>
        <v>11</v>
      </c>
      <c r="Y2137" s="522">
        <f>AVERAGE(V2134:Y2134)</f>
        <v>1.5345348342293907</v>
      </c>
      <c r="AH2137" s="257">
        <f t="shared" si="3523"/>
        <v>0</v>
      </c>
      <c r="AI2137" s="266" t="str">
        <f t="shared" si="3550"/>
        <v>OK</v>
      </c>
    </row>
    <row r="2138" spans="1:35" ht="17.45" customHeight="1" x14ac:dyDescent="0.25">
      <c r="A2138" s="257">
        <f t="shared" si="3538"/>
        <v>11</v>
      </c>
      <c r="B2138" s="257">
        <f t="shared" si="3539"/>
        <v>2023</v>
      </c>
      <c r="C2138" s="48">
        <f t="shared" si="3552"/>
        <v>45234</v>
      </c>
      <c r="D2138" s="497">
        <v>2.133</v>
      </c>
      <c r="E2138" s="436"/>
      <c r="F2138" s="437">
        <v>1.6539999999999999</v>
      </c>
      <c r="G2138" s="438"/>
      <c r="H2138" s="439">
        <v>1.675</v>
      </c>
      <c r="I2138" s="434">
        <v>1.302</v>
      </c>
      <c r="J2138" s="436"/>
      <c r="K2138" s="437">
        <v>1.708</v>
      </c>
      <c r="L2138" s="436"/>
      <c r="M2138" s="493">
        <f t="shared" si="3588"/>
        <v>2.133</v>
      </c>
      <c r="N2138" s="440">
        <f t="shared" si="3589"/>
        <v>1.6644999999999999</v>
      </c>
      <c r="O2138" s="440">
        <f t="shared" si="3590"/>
        <v>1.302</v>
      </c>
      <c r="P2138" s="440">
        <f t="shared" si="3591"/>
        <v>1.708</v>
      </c>
      <c r="Q2138" s="441"/>
      <c r="R2138" s="442">
        <f t="shared" si="3592"/>
        <v>1.701875</v>
      </c>
      <c r="S2138" s="443">
        <f t="shared" si="3593"/>
        <v>1</v>
      </c>
      <c r="T2138" s="443">
        <f t="shared" si="3594"/>
        <v>13</v>
      </c>
      <c r="V2138" s="605">
        <f>V2134-V2104</f>
        <v>0.53929053763440882</v>
      </c>
      <c r="W2138" s="605">
        <f t="shared" ref="W2138:Y2138" si="3595">W2134-W2104</f>
        <v>0.26300182539682515</v>
      </c>
      <c r="X2138" s="605">
        <f t="shared" si="3595"/>
        <v>0.24761129032258034</v>
      </c>
      <c r="Y2138" s="605">
        <f t="shared" si="3595"/>
        <v>0.45157473118279623</v>
      </c>
      <c r="AH2138" s="257">
        <f t="shared" si="3523"/>
        <v>0</v>
      </c>
      <c r="AI2138" s="266" t="str">
        <f t="shared" si="3550"/>
        <v>OK</v>
      </c>
    </row>
    <row r="2139" spans="1:35" ht="17.45" customHeight="1" x14ac:dyDescent="0.25">
      <c r="A2139" s="257">
        <f t="shared" si="3538"/>
        <v>11</v>
      </c>
      <c r="B2139" s="257">
        <f t="shared" si="3539"/>
        <v>2023</v>
      </c>
      <c r="C2139" s="435">
        <f t="shared" si="3552"/>
        <v>45235</v>
      </c>
      <c r="D2139" s="434"/>
      <c r="E2139" s="436">
        <v>1.774</v>
      </c>
      <c r="F2139" s="437"/>
      <c r="G2139" s="438">
        <v>1.7210000000000001</v>
      </c>
      <c r="H2139" s="439"/>
      <c r="I2139" s="434"/>
      <c r="J2139" s="436">
        <v>1.3560000000000001</v>
      </c>
      <c r="K2139" s="437"/>
      <c r="L2139" s="436">
        <v>1.6879999999999999</v>
      </c>
      <c r="M2139" s="440">
        <f t="shared" si="3588"/>
        <v>1.774</v>
      </c>
      <c r="N2139" s="440">
        <f t="shared" si="3589"/>
        <v>1.7210000000000001</v>
      </c>
      <c r="O2139" s="440">
        <f t="shared" si="3590"/>
        <v>1.3560000000000001</v>
      </c>
      <c r="P2139" s="440">
        <f t="shared" si="3591"/>
        <v>1.6879999999999999</v>
      </c>
      <c r="Q2139" s="441"/>
      <c r="R2139" s="442">
        <f t="shared" si="3592"/>
        <v>1.6347499999999999</v>
      </c>
      <c r="S2139" s="443">
        <f t="shared" si="3593"/>
        <v>1</v>
      </c>
      <c r="T2139" s="443">
        <f t="shared" si="3594"/>
        <v>14</v>
      </c>
      <c r="AH2139" s="257">
        <f t="shared" si="3523"/>
        <v>0</v>
      </c>
      <c r="AI2139" s="266" t="str">
        <f t="shared" si="3550"/>
        <v>OK</v>
      </c>
    </row>
    <row r="2140" spans="1:35" ht="17.45" customHeight="1" x14ac:dyDescent="0.25">
      <c r="A2140" s="257">
        <f t="shared" si="3538"/>
        <v>11</v>
      </c>
      <c r="B2140" s="257">
        <f t="shared" si="3539"/>
        <v>2023</v>
      </c>
      <c r="C2140" s="8">
        <f t="shared" si="3552"/>
        <v>45236</v>
      </c>
      <c r="D2140" s="260">
        <v>1.619</v>
      </c>
      <c r="E2140" s="261"/>
      <c r="F2140" s="263">
        <v>1.294</v>
      </c>
      <c r="G2140" s="262"/>
      <c r="H2140" s="285"/>
      <c r="I2140" s="260">
        <v>1.1459999999999999</v>
      </c>
      <c r="J2140" s="261"/>
      <c r="K2140" s="263">
        <v>1.2010000000000001</v>
      </c>
      <c r="L2140" s="261"/>
      <c r="M2140" s="293">
        <f t="shared" si="3588"/>
        <v>1.619</v>
      </c>
      <c r="N2140" s="293">
        <f t="shared" si="3589"/>
        <v>1.294</v>
      </c>
      <c r="O2140" s="293">
        <f t="shared" si="3590"/>
        <v>1.1459999999999999</v>
      </c>
      <c r="P2140" s="293">
        <f t="shared" si="3591"/>
        <v>1.2010000000000001</v>
      </c>
      <c r="R2140" s="265">
        <f t="shared" si="3592"/>
        <v>1.3149999999999999</v>
      </c>
      <c r="S2140" s="266">
        <f t="shared" si="3593"/>
        <v>1</v>
      </c>
      <c r="T2140" s="266">
        <f t="shared" si="3594"/>
        <v>15</v>
      </c>
      <c r="AH2140" s="257">
        <f t="shared" si="3523"/>
        <v>0</v>
      </c>
      <c r="AI2140" s="266" t="str">
        <f t="shared" si="3550"/>
        <v>OK</v>
      </c>
    </row>
    <row r="2141" spans="1:35" ht="17.45" customHeight="1" x14ac:dyDescent="0.25">
      <c r="A2141" s="257">
        <f t="shared" si="3538"/>
        <v>11</v>
      </c>
      <c r="B2141" s="257">
        <f t="shared" si="3539"/>
        <v>2023</v>
      </c>
      <c r="C2141" s="8">
        <f t="shared" si="3552"/>
        <v>45237</v>
      </c>
      <c r="D2141" s="260"/>
      <c r="E2141" s="261">
        <v>1.0269999999999999</v>
      </c>
      <c r="F2141" s="263"/>
      <c r="G2141" s="262">
        <v>0.94399999999999995</v>
      </c>
      <c r="H2141" s="285"/>
      <c r="I2141" s="260"/>
      <c r="J2141" s="261">
        <v>0.85089999999999999</v>
      </c>
      <c r="K2141" s="263"/>
      <c r="L2141" s="134">
        <v>2.0670000000000002</v>
      </c>
      <c r="M2141" s="293">
        <f t="shared" ref="M2141:M2144" si="3596">IFERROR(AVERAGE(D2141:E2141),"")</f>
        <v>1.0269999999999999</v>
      </c>
      <c r="N2141" s="293">
        <f t="shared" ref="N2141:N2144" si="3597">IFERROR(AVERAGE(F2141:H2141),"")</f>
        <v>0.94399999999999995</v>
      </c>
      <c r="O2141" s="293">
        <f t="shared" ref="O2141:O2144" si="3598">IFERROR(AVERAGE(I2141:J2141),"")</f>
        <v>0.85089999999999999</v>
      </c>
      <c r="P2141" s="423">
        <f t="shared" ref="P2141:P2144" si="3599">IFERROR(AVERAGE(K2141:L2141),"")</f>
        <v>2.0670000000000002</v>
      </c>
      <c r="R2141" s="265">
        <f t="shared" ref="R2141:R2144" si="3600">AVERAGE(M2141:P2141)</f>
        <v>1.2222249999999999</v>
      </c>
      <c r="S2141" s="266">
        <f t="shared" ref="S2141:S2144" si="3601">IF(R2141&gt;=1,1,0)</f>
        <v>1</v>
      </c>
      <c r="T2141" s="266">
        <f t="shared" ref="T2141:T2144" si="3602">IF(S2141=0,0,S2141+T2140)</f>
        <v>16</v>
      </c>
      <c r="AH2141" s="257">
        <f t="shared" si="3523"/>
        <v>0</v>
      </c>
      <c r="AI2141" s="266" t="str">
        <f t="shared" si="3550"/>
        <v>OK</v>
      </c>
    </row>
    <row r="2142" spans="1:35" ht="17.45" customHeight="1" x14ac:dyDescent="0.25">
      <c r="A2142" s="257">
        <f t="shared" si="3538"/>
        <v>11</v>
      </c>
      <c r="B2142" s="257">
        <f t="shared" si="3539"/>
        <v>2023</v>
      </c>
      <c r="C2142" s="8">
        <f t="shared" si="3552"/>
        <v>45238</v>
      </c>
      <c r="D2142" s="332">
        <v>2.5979999999999999</v>
      </c>
      <c r="E2142" s="261"/>
      <c r="F2142" s="263"/>
      <c r="G2142" s="262"/>
      <c r="H2142" s="407">
        <v>2.5</v>
      </c>
      <c r="I2142" s="332">
        <v>2.6669999999999998</v>
      </c>
      <c r="J2142" s="261"/>
      <c r="K2142" s="363">
        <v>2.827</v>
      </c>
      <c r="L2142" s="261"/>
      <c r="M2142" s="423">
        <f t="shared" si="3596"/>
        <v>2.5979999999999999</v>
      </c>
      <c r="N2142" s="423">
        <f t="shared" si="3597"/>
        <v>2.5</v>
      </c>
      <c r="O2142" s="423">
        <f t="shared" si="3598"/>
        <v>2.6669999999999998</v>
      </c>
      <c r="P2142" s="423">
        <f t="shared" si="3599"/>
        <v>2.827</v>
      </c>
      <c r="R2142" s="265">
        <f t="shared" si="3600"/>
        <v>2.6479999999999997</v>
      </c>
      <c r="S2142" s="266">
        <f t="shared" si="3601"/>
        <v>1</v>
      </c>
      <c r="T2142" s="266">
        <f t="shared" si="3602"/>
        <v>17</v>
      </c>
      <c r="V2142" s="296">
        <f>AVERAGE(D2099:E2139)</f>
        <v>1.9459975609756093</v>
      </c>
      <c r="W2142" s="296">
        <f>AVERAGE(F2099:H2139)</f>
        <v>1.4077833333333329</v>
      </c>
      <c r="X2142" s="296">
        <f>AVERAGE(I2099:J2139)</f>
        <v>1.1644000000000001</v>
      </c>
      <c r="Y2142" s="296">
        <f>AVERAGE(K2099:L2139)</f>
        <v>1.7016365853658539</v>
      </c>
      <c r="AH2142" s="257">
        <f t="shared" si="3523"/>
        <v>1</v>
      </c>
      <c r="AI2142" s="266" t="str">
        <f t="shared" si="3550"/>
        <v>Check</v>
      </c>
    </row>
    <row r="2143" spans="1:35" ht="17.45" customHeight="1" x14ac:dyDescent="0.25">
      <c r="A2143" s="257">
        <f t="shared" si="3538"/>
        <v>11</v>
      </c>
      <c r="B2143" s="257">
        <f t="shared" si="3539"/>
        <v>2023</v>
      </c>
      <c r="C2143" s="8">
        <f t="shared" si="3552"/>
        <v>45239</v>
      </c>
      <c r="D2143" s="260"/>
      <c r="E2143" s="261">
        <v>1.077</v>
      </c>
      <c r="F2143" s="263"/>
      <c r="G2143" s="262">
        <v>1.0820000000000001</v>
      </c>
      <c r="H2143" s="285"/>
      <c r="I2143" s="260"/>
      <c r="J2143" s="261">
        <v>1.022</v>
      </c>
      <c r="K2143" s="263"/>
      <c r="L2143" s="261">
        <v>1.357</v>
      </c>
      <c r="M2143" s="293">
        <f t="shared" si="3596"/>
        <v>1.077</v>
      </c>
      <c r="N2143" s="293">
        <f t="shared" si="3597"/>
        <v>1.0820000000000001</v>
      </c>
      <c r="O2143" s="293">
        <f t="shared" si="3598"/>
        <v>1.022</v>
      </c>
      <c r="P2143" s="293">
        <f t="shared" si="3599"/>
        <v>1.357</v>
      </c>
      <c r="R2143" s="265">
        <f t="shared" si="3600"/>
        <v>1.1345000000000001</v>
      </c>
      <c r="S2143" s="266">
        <f t="shared" si="3601"/>
        <v>1</v>
      </c>
      <c r="T2143" s="266">
        <f t="shared" si="3602"/>
        <v>18</v>
      </c>
      <c r="V2143" s="296">
        <f>MAX(D2099:E2139)</f>
        <v>3.516</v>
      </c>
      <c r="W2143" s="296">
        <f>MAX(F2099:H2139)</f>
        <v>2.9809999999999999</v>
      </c>
      <c r="X2143" s="296">
        <f>MAX(I2099:J2139)</f>
        <v>1.903</v>
      </c>
      <c r="Y2143" s="296">
        <f>MAX(K2099:L2139)</f>
        <v>3.0059999999999998</v>
      </c>
      <c r="AH2143" s="257">
        <f t="shared" si="3523"/>
        <v>0</v>
      </c>
      <c r="AI2143" s="266" t="str">
        <f t="shared" si="3550"/>
        <v>OK</v>
      </c>
    </row>
    <row r="2144" spans="1:35" ht="17.45" customHeight="1" x14ac:dyDescent="0.25">
      <c r="A2144" s="257">
        <f t="shared" si="3538"/>
        <v>11</v>
      </c>
      <c r="B2144" s="257">
        <f t="shared" si="3539"/>
        <v>2023</v>
      </c>
      <c r="C2144" s="48">
        <f t="shared" si="3552"/>
        <v>45240</v>
      </c>
      <c r="D2144" s="279">
        <v>1.2909999999999999</v>
      </c>
      <c r="E2144" s="280"/>
      <c r="F2144" s="282">
        <v>1.196</v>
      </c>
      <c r="G2144" s="281"/>
      <c r="H2144" s="142">
        <v>1.2150000000000001</v>
      </c>
      <c r="I2144" s="279">
        <v>1.0109999999999999</v>
      </c>
      <c r="J2144" s="280"/>
      <c r="K2144" s="282">
        <v>1.234</v>
      </c>
      <c r="L2144" s="280"/>
      <c r="M2144" s="293">
        <f t="shared" si="3596"/>
        <v>1.2909999999999999</v>
      </c>
      <c r="N2144" s="293">
        <f t="shared" si="3597"/>
        <v>1.2055</v>
      </c>
      <c r="O2144" s="293">
        <f t="shared" si="3598"/>
        <v>1.0109999999999999</v>
      </c>
      <c r="P2144" s="293">
        <f t="shared" si="3599"/>
        <v>1.234</v>
      </c>
      <c r="R2144" s="265">
        <f t="shared" si="3600"/>
        <v>1.1853750000000001</v>
      </c>
      <c r="S2144" s="266">
        <f t="shared" si="3601"/>
        <v>1</v>
      </c>
      <c r="T2144" s="266">
        <f t="shared" si="3602"/>
        <v>19</v>
      </c>
      <c r="V2144" s="5">
        <f>COUNTIF(D2099:E2139,"&gt;=2.5")</f>
        <v>11</v>
      </c>
      <c r="W2144" s="5">
        <f>COUNTIF(F2099:H2139,"&gt;=2.5")</f>
        <v>3</v>
      </c>
      <c r="X2144" s="5">
        <f>COUNTIF(I2099:J2139,"&gt;=2.5")</f>
        <v>0</v>
      </c>
      <c r="Y2144" s="5">
        <f>COUNTIF(K2099:L2139,"&gt;=2.5")</f>
        <v>3</v>
      </c>
      <c r="AH2144" s="257">
        <f t="shared" si="3523"/>
        <v>0</v>
      </c>
      <c r="AI2144" s="266" t="str">
        <f t="shared" si="3550"/>
        <v>OK</v>
      </c>
    </row>
    <row r="2145" spans="1:35" ht="17.45" customHeight="1" x14ac:dyDescent="0.25">
      <c r="A2145" s="257">
        <f t="shared" si="3538"/>
        <v>11</v>
      </c>
      <c r="B2145" s="257">
        <f t="shared" si="3539"/>
        <v>2023</v>
      </c>
      <c r="C2145" s="435">
        <f t="shared" si="3552"/>
        <v>45241</v>
      </c>
      <c r="D2145" s="434"/>
      <c r="E2145" s="436">
        <v>0.98570000000000002</v>
      </c>
      <c r="F2145" s="437"/>
      <c r="G2145" s="438">
        <v>1.044</v>
      </c>
      <c r="H2145" s="439"/>
      <c r="I2145" s="434"/>
      <c r="J2145" s="436">
        <v>0.89119999999999999</v>
      </c>
      <c r="K2145" s="437"/>
      <c r="L2145" s="436">
        <v>1.0089999999999999</v>
      </c>
      <c r="M2145" s="440">
        <f t="shared" ref="M2145:M2149" si="3603">IFERROR(AVERAGE(D2145:E2145),"")</f>
        <v>0.98570000000000002</v>
      </c>
      <c r="N2145" s="440">
        <f t="shared" ref="N2145:N2149" si="3604">IFERROR(AVERAGE(F2145:H2145),"")</f>
        <v>1.044</v>
      </c>
      <c r="O2145" s="440">
        <f t="shared" ref="O2145:O2149" si="3605">IFERROR(AVERAGE(I2145:J2145),"")</f>
        <v>0.89119999999999999</v>
      </c>
      <c r="P2145" s="440">
        <f t="shared" ref="P2145:P2149" si="3606">IFERROR(AVERAGE(K2145:L2145),"")</f>
        <v>1.0089999999999999</v>
      </c>
      <c r="Q2145" s="441"/>
      <c r="R2145" s="442">
        <f t="shared" ref="R2145:R2149" si="3607">AVERAGE(M2145:P2145)</f>
        <v>0.98247499999999999</v>
      </c>
      <c r="S2145" s="443">
        <f t="shared" ref="S2145:S2149" si="3608">IF(R2145&gt;=1,1,0)</f>
        <v>0</v>
      </c>
      <c r="T2145" s="443">
        <f t="shared" ref="T2145:T2149" si="3609">IF(S2145=0,0,S2145+T2144)</f>
        <v>0</v>
      </c>
      <c r="AH2145" s="257">
        <f t="shared" si="3523"/>
        <v>0</v>
      </c>
      <c r="AI2145" s="266" t="str">
        <f t="shared" si="3550"/>
        <v>OK</v>
      </c>
    </row>
    <row r="2146" spans="1:35" ht="17.45" customHeight="1" x14ac:dyDescent="0.25">
      <c r="A2146" s="257">
        <f t="shared" si="3538"/>
        <v>11</v>
      </c>
      <c r="B2146" s="257">
        <f t="shared" si="3539"/>
        <v>2023</v>
      </c>
      <c r="C2146" s="435">
        <f t="shared" si="3552"/>
        <v>45242</v>
      </c>
      <c r="D2146" s="434">
        <v>0.82189999999999996</v>
      </c>
      <c r="E2146" s="436"/>
      <c r="F2146" s="437">
        <v>0.72750000000000004</v>
      </c>
      <c r="G2146" s="438"/>
      <c r="H2146" s="439"/>
      <c r="I2146" s="434">
        <v>0.69450000000000001</v>
      </c>
      <c r="J2146" s="436"/>
      <c r="K2146" s="437">
        <v>0.7964</v>
      </c>
      <c r="L2146" s="436"/>
      <c r="M2146" s="440">
        <f t="shared" si="3603"/>
        <v>0.82189999999999996</v>
      </c>
      <c r="N2146" s="440">
        <f t="shared" si="3604"/>
        <v>0.72750000000000004</v>
      </c>
      <c r="O2146" s="440">
        <f t="shared" si="3605"/>
        <v>0.69450000000000001</v>
      </c>
      <c r="P2146" s="440">
        <f t="shared" si="3606"/>
        <v>0.7964</v>
      </c>
      <c r="Q2146" s="441"/>
      <c r="R2146" s="442">
        <f t="shared" si="3607"/>
        <v>0.76007500000000006</v>
      </c>
      <c r="S2146" s="443">
        <f t="shared" si="3608"/>
        <v>0</v>
      </c>
      <c r="T2146" s="443">
        <f t="shared" si="3609"/>
        <v>0</v>
      </c>
      <c r="AH2146" s="257">
        <f t="shared" si="3523"/>
        <v>0</v>
      </c>
      <c r="AI2146" s="266" t="str">
        <f t="shared" si="3550"/>
        <v>OK</v>
      </c>
    </row>
    <row r="2147" spans="1:35" ht="17.45" customHeight="1" x14ac:dyDescent="0.25">
      <c r="A2147" s="257">
        <f t="shared" si="3538"/>
        <v>11</v>
      </c>
      <c r="B2147" s="257">
        <f t="shared" si="3539"/>
        <v>2023</v>
      </c>
      <c r="C2147" s="8">
        <f t="shared" si="3552"/>
        <v>45243</v>
      </c>
      <c r="D2147" s="252"/>
      <c r="E2147" s="335">
        <v>2.0419999999999998</v>
      </c>
      <c r="F2147" s="255"/>
      <c r="G2147" s="364">
        <v>2.0379999999999998</v>
      </c>
      <c r="H2147" s="114"/>
      <c r="I2147" s="252"/>
      <c r="J2147" s="335">
        <v>2.4049999999999998</v>
      </c>
      <c r="K2147" s="255"/>
      <c r="L2147" s="335">
        <v>2.2589999999999999</v>
      </c>
      <c r="M2147" s="423">
        <f t="shared" si="3603"/>
        <v>2.0419999999999998</v>
      </c>
      <c r="N2147" s="423">
        <f t="shared" si="3604"/>
        <v>2.0379999999999998</v>
      </c>
      <c r="O2147" s="423">
        <f t="shared" si="3605"/>
        <v>2.4049999999999998</v>
      </c>
      <c r="P2147" s="423">
        <f t="shared" si="3606"/>
        <v>2.2589999999999999</v>
      </c>
      <c r="R2147" s="265">
        <f t="shared" si="3607"/>
        <v>2.1859999999999999</v>
      </c>
      <c r="S2147" s="266">
        <f t="shared" si="3608"/>
        <v>1</v>
      </c>
      <c r="T2147" s="266">
        <f t="shared" si="3609"/>
        <v>1</v>
      </c>
      <c r="AH2147" s="257">
        <f t="shared" si="3523"/>
        <v>1</v>
      </c>
      <c r="AI2147" s="266" t="str">
        <f t="shared" si="3550"/>
        <v>Check</v>
      </c>
    </row>
    <row r="2148" spans="1:35" ht="17.45" customHeight="1" x14ac:dyDescent="0.25">
      <c r="A2148" s="257">
        <f t="shared" si="3538"/>
        <v>11</v>
      </c>
      <c r="B2148" s="257">
        <f t="shared" si="3539"/>
        <v>2023</v>
      </c>
      <c r="C2148" s="8">
        <f t="shared" si="3552"/>
        <v>45244</v>
      </c>
      <c r="D2148" s="332">
        <v>4.1529999999999996</v>
      </c>
      <c r="E2148" s="261"/>
      <c r="F2148" s="263"/>
      <c r="G2148" s="262"/>
      <c r="H2148" s="285">
        <v>1.448</v>
      </c>
      <c r="I2148" s="260">
        <v>1.335</v>
      </c>
      <c r="J2148" s="261"/>
      <c r="K2148" s="263">
        <v>1.746</v>
      </c>
      <c r="L2148" s="261"/>
      <c r="M2148" s="423">
        <f t="shared" si="3603"/>
        <v>4.1529999999999996</v>
      </c>
      <c r="N2148" s="293">
        <f t="shared" si="3604"/>
        <v>1.448</v>
      </c>
      <c r="O2148" s="293">
        <f t="shared" si="3605"/>
        <v>1.335</v>
      </c>
      <c r="P2148" s="293">
        <f t="shared" si="3606"/>
        <v>1.746</v>
      </c>
      <c r="R2148" s="265">
        <f t="shared" si="3607"/>
        <v>2.1704999999999997</v>
      </c>
      <c r="S2148" s="266">
        <f t="shared" si="3608"/>
        <v>1</v>
      </c>
      <c r="T2148" s="266">
        <f t="shared" si="3609"/>
        <v>2</v>
      </c>
      <c r="AH2148" s="257">
        <f t="shared" si="3523"/>
        <v>0</v>
      </c>
      <c r="AI2148" s="266" t="str">
        <f t="shared" si="3550"/>
        <v>OK</v>
      </c>
    </row>
    <row r="2149" spans="1:35" ht="17.45" customHeight="1" x14ac:dyDescent="0.25">
      <c r="A2149" s="257">
        <f t="shared" si="3538"/>
        <v>11</v>
      </c>
      <c r="B2149" s="257">
        <f t="shared" si="3539"/>
        <v>2023</v>
      </c>
      <c r="C2149" s="8">
        <f t="shared" si="3552"/>
        <v>45245</v>
      </c>
      <c r="D2149" s="260"/>
      <c r="E2149" s="134">
        <v>4.5529999999999999</v>
      </c>
      <c r="F2149" s="263"/>
      <c r="G2149" s="402">
        <v>2.4159999999999999</v>
      </c>
      <c r="H2149" s="285"/>
      <c r="I2149" s="260"/>
      <c r="J2149" s="261">
        <v>1.6220000000000001</v>
      </c>
      <c r="K2149" s="263"/>
      <c r="L2149" s="134">
        <v>2.1789999999999998</v>
      </c>
      <c r="M2149" s="423">
        <f t="shared" si="3603"/>
        <v>4.5529999999999999</v>
      </c>
      <c r="N2149" s="423">
        <f t="shared" si="3604"/>
        <v>2.4159999999999999</v>
      </c>
      <c r="O2149" s="293">
        <f t="shared" si="3605"/>
        <v>1.6220000000000001</v>
      </c>
      <c r="P2149" s="423">
        <f t="shared" si="3606"/>
        <v>2.1789999999999998</v>
      </c>
      <c r="R2149" s="265">
        <f t="shared" si="3607"/>
        <v>2.6924999999999999</v>
      </c>
      <c r="S2149" s="266">
        <f t="shared" si="3608"/>
        <v>1</v>
      </c>
      <c r="T2149" s="266">
        <f t="shared" si="3609"/>
        <v>3</v>
      </c>
      <c r="AH2149" s="257">
        <f t="shared" si="3523"/>
        <v>0</v>
      </c>
      <c r="AI2149" s="266" t="str">
        <f t="shared" si="3550"/>
        <v>OK</v>
      </c>
    </row>
    <row r="2150" spans="1:35" ht="17.45" customHeight="1" x14ac:dyDescent="0.25">
      <c r="A2150" s="257">
        <f t="shared" si="3538"/>
        <v>11</v>
      </c>
      <c r="B2150" s="257">
        <f t="shared" si="3539"/>
        <v>2023</v>
      </c>
      <c r="C2150" s="48">
        <f t="shared" si="3552"/>
        <v>45246</v>
      </c>
      <c r="D2150" s="133">
        <v>3.4380000000000002</v>
      </c>
      <c r="E2150" s="276"/>
      <c r="F2150" s="278">
        <v>0.80289999999999995</v>
      </c>
      <c r="G2150" s="277"/>
      <c r="H2150" s="286">
        <v>0.66549999999999998</v>
      </c>
      <c r="I2150" s="275">
        <v>0.91620000000000001</v>
      </c>
      <c r="J2150" s="276"/>
      <c r="K2150" s="278">
        <v>1.4159999999999999</v>
      </c>
      <c r="L2150" s="276"/>
      <c r="M2150" s="423">
        <f t="shared" ref="M2150:M2153" si="3610">IFERROR(AVERAGE(D2150:E2150),"")</f>
        <v>3.4380000000000002</v>
      </c>
      <c r="N2150" s="293">
        <f t="shared" ref="N2150:N2153" si="3611">IFERROR(AVERAGE(F2150:H2150),"")</f>
        <v>0.73419999999999996</v>
      </c>
      <c r="O2150" s="293">
        <f t="shared" ref="O2150:O2153" si="3612">IFERROR(AVERAGE(I2150:J2150),"")</f>
        <v>0.91620000000000001</v>
      </c>
      <c r="P2150" s="293">
        <f t="shared" ref="P2150:P2153" si="3613">IFERROR(AVERAGE(K2150:L2150),"")</f>
        <v>1.4159999999999999</v>
      </c>
      <c r="R2150" s="265">
        <f t="shared" ref="R2150:R2153" si="3614">AVERAGE(M2150:P2150)</f>
        <v>1.6261000000000001</v>
      </c>
      <c r="S2150" s="266">
        <f t="shared" ref="S2150:S2153" si="3615">IF(R2150&gt;=1,1,0)</f>
        <v>1</v>
      </c>
      <c r="T2150" s="266">
        <f t="shared" ref="T2150:T2153" si="3616">IF(S2150=0,0,S2150+T2149)</f>
        <v>4</v>
      </c>
      <c r="AH2150" s="257">
        <f t="shared" si="3523"/>
        <v>0</v>
      </c>
      <c r="AI2150" s="266" t="str">
        <f t="shared" si="3550"/>
        <v>OK</v>
      </c>
    </row>
    <row r="2151" spans="1:35" ht="17.45" customHeight="1" x14ac:dyDescent="0.25">
      <c r="A2151" s="257">
        <f t="shared" si="3538"/>
        <v>11</v>
      </c>
      <c r="B2151" s="257">
        <f t="shared" si="3539"/>
        <v>2023</v>
      </c>
      <c r="C2151" s="8">
        <f t="shared" si="3552"/>
        <v>45247</v>
      </c>
      <c r="D2151" s="260"/>
      <c r="E2151" s="261">
        <v>0.9708</v>
      </c>
      <c r="F2151" s="263"/>
      <c r="G2151" s="262">
        <v>1.028</v>
      </c>
      <c r="H2151" s="285"/>
      <c r="I2151" s="260"/>
      <c r="J2151" s="261">
        <v>0.6875</v>
      </c>
      <c r="K2151" s="263"/>
      <c r="L2151" s="261">
        <v>0.80649999999999999</v>
      </c>
      <c r="M2151" s="293">
        <f t="shared" si="3610"/>
        <v>0.9708</v>
      </c>
      <c r="N2151" s="293">
        <f t="shared" si="3611"/>
        <v>1.028</v>
      </c>
      <c r="O2151" s="293">
        <f t="shared" si="3612"/>
        <v>0.6875</v>
      </c>
      <c r="P2151" s="293">
        <f t="shared" si="3613"/>
        <v>0.80649999999999999</v>
      </c>
      <c r="R2151" s="265">
        <f t="shared" si="3614"/>
        <v>0.87319999999999998</v>
      </c>
      <c r="S2151" s="266">
        <f t="shared" si="3615"/>
        <v>0</v>
      </c>
      <c r="T2151" s="266">
        <f t="shared" si="3616"/>
        <v>0</v>
      </c>
      <c r="AH2151" s="257">
        <f t="shared" si="3523"/>
        <v>0</v>
      </c>
      <c r="AI2151" s="266" t="str">
        <f t="shared" si="3550"/>
        <v>OK</v>
      </c>
    </row>
    <row r="2152" spans="1:35" ht="17.45" customHeight="1" x14ac:dyDescent="0.25">
      <c r="A2152" s="257">
        <f t="shared" si="3538"/>
        <v>11</v>
      </c>
      <c r="B2152" s="257">
        <f t="shared" si="3539"/>
        <v>2023</v>
      </c>
      <c r="C2152" s="435">
        <f t="shared" si="3552"/>
        <v>45248</v>
      </c>
      <c r="D2152" s="434">
        <v>1.59</v>
      </c>
      <c r="E2152" s="436"/>
      <c r="F2152" s="437">
        <v>0.84830000000000005</v>
      </c>
      <c r="G2152" s="438"/>
      <c r="H2152" s="439"/>
      <c r="I2152" s="434">
        <v>0.63290000000000002</v>
      </c>
      <c r="J2152" s="436"/>
      <c r="K2152" s="437">
        <v>0.77480000000000004</v>
      </c>
      <c r="L2152" s="436"/>
      <c r="M2152" s="440">
        <f t="shared" si="3610"/>
        <v>1.59</v>
      </c>
      <c r="N2152" s="440">
        <f t="shared" si="3611"/>
        <v>0.84830000000000005</v>
      </c>
      <c r="O2152" s="440">
        <f t="shared" si="3612"/>
        <v>0.63290000000000002</v>
      </c>
      <c r="P2152" s="440">
        <f t="shared" si="3613"/>
        <v>0.77480000000000004</v>
      </c>
      <c r="Q2152" s="441"/>
      <c r="R2152" s="442">
        <f t="shared" si="3614"/>
        <v>0.96150000000000002</v>
      </c>
      <c r="S2152" s="443">
        <f t="shared" si="3615"/>
        <v>0</v>
      </c>
      <c r="T2152" s="443">
        <f t="shared" si="3616"/>
        <v>0</v>
      </c>
      <c r="AH2152" s="257">
        <f t="shared" ref="AH2152:AH2215" si="3617">IF(AND(M2152&gt;=2,N2152&gt;=2,O2152&gt;=2,P2152&gt;=2),1,0)</f>
        <v>0</v>
      </c>
      <c r="AI2152" s="266" t="str">
        <f t="shared" si="3550"/>
        <v>OK</v>
      </c>
    </row>
    <row r="2153" spans="1:35" ht="17.45" customHeight="1" x14ac:dyDescent="0.25">
      <c r="A2153" s="257">
        <f t="shared" si="3538"/>
        <v>11</v>
      </c>
      <c r="B2153" s="257">
        <f t="shared" si="3539"/>
        <v>2023</v>
      </c>
      <c r="C2153" s="435">
        <f t="shared" si="3552"/>
        <v>45249</v>
      </c>
      <c r="D2153" s="434"/>
      <c r="E2153" s="436">
        <v>0.61060000000000003</v>
      </c>
      <c r="F2153" s="437"/>
      <c r="G2153" s="438">
        <v>0.61480000000000001</v>
      </c>
      <c r="H2153" s="439"/>
      <c r="I2153" s="434"/>
      <c r="J2153" s="436">
        <v>0.42549999999999999</v>
      </c>
      <c r="K2153" s="437"/>
      <c r="L2153" s="436">
        <v>0.60350000000000004</v>
      </c>
      <c r="M2153" s="440">
        <f t="shared" si="3610"/>
        <v>0.61060000000000003</v>
      </c>
      <c r="N2153" s="440">
        <f t="shared" si="3611"/>
        <v>0.61480000000000001</v>
      </c>
      <c r="O2153" s="440">
        <f t="shared" si="3612"/>
        <v>0.42549999999999999</v>
      </c>
      <c r="P2153" s="440">
        <f t="shared" si="3613"/>
        <v>0.60350000000000004</v>
      </c>
      <c r="Q2153" s="441"/>
      <c r="R2153" s="442">
        <f t="shared" si="3614"/>
        <v>0.56359999999999999</v>
      </c>
      <c r="S2153" s="443">
        <f t="shared" si="3615"/>
        <v>0</v>
      </c>
      <c r="T2153" s="443">
        <f t="shared" si="3616"/>
        <v>0</v>
      </c>
      <c r="AH2153" s="257">
        <f t="shared" si="3617"/>
        <v>0</v>
      </c>
      <c r="AI2153" s="266" t="str">
        <f t="shared" si="3550"/>
        <v>OK</v>
      </c>
    </row>
    <row r="2154" spans="1:35" ht="17.45" customHeight="1" x14ac:dyDescent="0.25">
      <c r="A2154" s="257">
        <f t="shared" si="3538"/>
        <v>11</v>
      </c>
      <c r="B2154" s="257">
        <f t="shared" si="3539"/>
        <v>2023</v>
      </c>
      <c r="C2154" s="8">
        <f t="shared" si="3552"/>
        <v>45250</v>
      </c>
      <c r="D2154" s="260">
        <v>1.58</v>
      </c>
      <c r="E2154" s="261"/>
      <c r="F2154" s="263"/>
      <c r="G2154" s="262"/>
      <c r="H2154" s="285">
        <v>1.526</v>
      </c>
      <c r="I2154" s="260">
        <v>1.524</v>
      </c>
      <c r="J2154" s="261"/>
      <c r="K2154" s="263">
        <v>1.5029999999999999</v>
      </c>
      <c r="L2154" s="261"/>
      <c r="M2154" s="293">
        <f t="shared" ref="M2154:M2155" si="3618">IFERROR(AVERAGE(D2154:E2154),"")</f>
        <v>1.58</v>
      </c>
      <c r="N2154" s="293">
        <f t="shared" ref="N2154:N2155" si="3619">IFERROR(AVERAGE(F2154:H2154),"")</f>
        <v>1.526</v>
      </c>
      <c r="O2154" s="293">
        <f t="shared" ref="O2154:O2155" si="3620">IFERROR(AVERAGE(I2154:J2154),"")</f>
        <v>1.524</v>
      </c>
      <c r="P2154" s="293">
        <f t="shared" ref="P2154:P2155" si="3621">IFERROR(AVERAGE(K2154:L2154),"")</f>
        <v>1.5029999999999999</v>
      </c>
      <c r="R2154" s="265">
        <f t="shared" ref="R2154:R2155" si="3622">AVERAGE(M2154:P2154)</f>
        <v>1.53325</v>
      </c>
      <c r="S2154" s="266">
        <f t="shared" ref="S2154:S2155" si="3623">IF(R2154&gt;=1,1,0)</f>
        <v>1</v>
      </c>
      <c r="T2154" s="266">
        <f t="shared" ref="T2154:T2155" si="3624">IF(S2154=0,0,S2154+T2153)</f>
        <v>1</v>
      </c>
      <c r="AH2154" s="257">
        <f t="shared" si="3617"/>
        <v>0</v>
      </c>
      <c r="AI2154" s="266" t="str">
        <f t="shared" si="3550"/>
        <v>OK</v>
      </c>
    </row>
    <row r="2155" spans="1:35" ht="17.45" customHeight="1" x14ac:dyDescent="0.25">
      <c r="A2155" s="257">
        <f t="shared" si="3538"/>
        <v>11</v>
      </c>
      <c r="B2155" s="257">
        <f t="shared" si="3539"/>
        <v>2023</v>
      </c>
      <c r="C2155" s="8">
        <f t="shared" si="3552"/>
        <v>45251</v>
      </c>
      <c r="D2155" s="260"/>
      <c r="E2155" s="134">
        <v>2.0339999999999998</v>
      </c>
      <c r="F2155" s="263"/>
      <c r="G2155" s="262">
        <v>1.7629999999999999</v>
      </c>
      <c r="H2155" s="285"/>
      <c r="I2155" s="260"/>
      <c r="J2155" s="261">
        <v>1.4059999999999999</v>
      </c>
      <c r="K2155" s="263"/>
      <c r="L2155" s="261">
        <v>1.556</v>
      </c>
      <c r="M2155" s="423">
        <f t="shared" si="3618"/>
        <v>2.0339999999999998</v>
      </c>
      <c r="N2155" s="293">
        <f t="shared" si="3619"/>
        <v>1.7629999999999999</v>
      </c>
      <c r="O2155" s="293">
        <f t="shared" si="3620"/>
        <v>1.4059999999999999</v>
      </c>
      <c r="P2155" s="293">
        <f t="shared" si="3621"/>
        <v>1.556</v>
      </c>
      <c r="R2155" s="265">
        <f t="shared" si="3622"/>
        <v>1.6897499999999999</v>
      </c>
      <c r="S2155" s="266">
        <f t="shared" si="3623"/>
        <v>1</v>
      </c>
      <c r="T2155" s="266">
        <f t="shared" si="3624"/>
        <v>2</v>
      </c>
      <c r="AH2155" s="257">
        <f t="shared" si="3617"/>
        <v>0</v>
      </c>
      <c r="AI2155" s="266" t="str">
        <f t="shared" si="3550"/>
        <v>OK</v>
      </c>
    </row>
    <row r="2156" spans="1:35" ht="17.45" customHeight="1" x14ac:dyDescent="0.25">
      <c r="A2156" s="257">
        <f t="shared" si="3538"/>
        <v>11</v>
      </c>
      <c r="B2156" s="257">
        <f t="shared" si="3539"/>
        <v>2023</v>
      </c>
      <c r="C2156" s="48">
        <f t="shared" si="3552"/>
        <v>45252</v>
      </c>
      <c r="D2156" s="275">
        <v>1.5229999999999999</v>
      </c>
      <c r="E2156" s="276"/>
      <c r="F2156" s="278">
        <v>1.1359999999999999</v>
      </c>
      <c r="G2156" s="277"/>
      <c r="H2156" s="286">
        <v>1.147</v>
      </c>
      <c r="I2156" s="275">
        <v>1.19</v>
      </c>
      <c r="J2156" s="276"/>
      <c r="K2156" s="278">
        <v>1.345</v>
      </c>
      <c r="L2156" s="276"/>
      <c r="M2156" s="293">
        <f t="shared" ref="M2156" si="3625">IFERROR(AVERAGE(D2156:E2156),"")</f>
        <v>1.5229999999999999</v>
      </c>
      <c r="N2156" s="293">
        <f t="shared" ref="N2156" si="3626">IFERROR(AVERAGE(F2156:H2156),"")</f>
        <v>1.1415</v>
      </c>
      <c r="O2156" s="293">
        <f t="shared" ref="O2156" si="3627">IFERROR(AVERAGE(I2156:J2156),"")</f>
        <v>1.19</v>
      </c>
      <c r="P2156" s="293">
        <f t="shared" ref="P2156" si="3628">IFERROR(AVERAGE(K2156:L2156),"")</f>
        <v>1.345</v>
      </c>
      <c r="R2156" s="265">
        <f t="shared" ref="R2156" si="3629">AVERAGE(M2156:P2156)</f>
        <v>1.2998749999999999</v>
      </c>
      <c r="S2156" s="266">
        <f t="shared" ref="S2156" si="3630">IF(R2156&gt;=1,1,0)</f>
        <v>1</v>
      </c>
      <c r="T2156" s="266">
        <f t="shared" ref="T2156" si="3631">IF(S2156=0,0,S2156+T2155)</f>
        <v>3</v>
      </c>
      <c r="AH2156" s="257">
        <f t="shared" si="3617"/>
        <v>0</v>
      </c>
      <c r="AI2156" s="266" t="str">
        <f t="shared" si="3550"/>
        <v>OK</v>
      </c>
    </row>
    <row r="2157" spans="1:35" ht="17.45" customHeight="1" x14ac:dyDescent="0.25">
      <c r="A2157" s="257">
        <f t="shared" si="3538"/>
        <v>11</v>
      </c>
      <c r="B2157" s="257">
        <f t="shared" si="3539"/>
        <v>2023</v>
      </c>
      <c r="C2157" s="8">
        <f t="shared" si="3552"/>
        <v>45253</v>
      </c>
      <c r="D2157" s="260"/>
      <c r="E2157" s="134">
        <v>2.2370000000000001</v>
      </c>
      <c r="F2157" s="263"/>
      <c r="G2157" s="262">
        <v>0.77410000000000001</v>
      </c>
      <c r="H2157" s="285"/>
      <c r="I2157" s="260"/>
      <c r="J2157" s="261">
        <v>0.59550000000000003</v>
      </c>
      <c r="K2157" s="263"/>
      <c r="L2157" s="261">
        <v>1.17</v>
      </c>
      <c r="M2157" s="423">
        <f t="shared" ref="M2157:M2161" si="3632">IFERROR(AVERAGE(D2157:E2157),"")</f>
        <v>2.2370000000000001</v>
      </c>
      <c r="N2157" s="293">
        <f t="shared" ref="N2157:N2161" si="3633">IFERROR(AVERAGE(F2157:H2157),"")</f>
        <v>0.77410000000000001</v>
      </c>
      <c r="O2157" s="293">
        <f t="shared" ref="O2157:O2161" si="3634">IFERROR(AVERAGE(I2157:J2157),"")</f>
        <v>0.59550000000000003</v>
      </c>
      <c r="P2157" s="293">
        <f t="shared" ref="P2157:P2161" si="3635">IFERROR(AVERAGE(K2157:L2157),"")</f>
        <v>1.17</v>
      </c>
      <c r="R2157" s="265">
        <f t="shared" ref="R2157:R2161" si="3636">AVERAGE(M2157:P2157)</f>
        <v>1.19415</v>
      </c>
      <c r="S2157" s="266">
        <f t="shared" ref="S2157:S2161" si="3637">IF(R2157&gt;=1,1,0)</f>
        <v>1</v>
      </c>
      <c r="T2157" s="266">
        <f t="shared" ref="T2157:T2161" si="3638">IF(S2157=0,0,S2157+T2156)</f>
        <v>4</v>
      </c>
      <c r="AH2157" s="257">
        <f t="shared" si="3617"/>
        <v>0</v>
      </c>
      <c r="AI2157" s="266" t="str">
        <f t="shared" si="3550"/>
        <v>OK</v>
      </c>
    </row>
    <row r="2158" spans="1:35" ht="17.45" customHeight="1" x14ac:dyDescent="0.25">
      <c r="A2158" s="257">
        <f t="shared" si="3538"/>
        <v>11</v>
      </c>
      <c r="B2158" s="257">
        <f t="shared" si="3539"/>
        <v>2023</v>
      </c>
      <c r="C2158" s="8">
        <f t="shared" si="3552"/>
        <v>45254</v>
      </c>
      <c r="D2158" s="260">
        <v>0.74909999999999999</v>
      </c>
      <c r="E2158" s="261"/>
      <c r="F2158" s="263">
        <v>0.59409999999999996</v>
      </c>
      <c r="G2158" s="262"/>
      <c r="H2158" s="285"/>
      <c r="I2158" s="260">
        <v>0.68379999999999996</v>
      </c>
      <c r="J2158" s="261"/>
      <c r="K2158" s="263">
        <v>0.69079999999999997</v>
      </c>
      <c r="L2158" s="261"/>
      <c r="M2158" s="293">
        <f t="shared" si="3632"/>
        <v>0.74909999999999999</v>
      </c>
      <c r="N2158" s="293">
        <f t="shared" si="3633"/>
        <v>0.59409999999999996</v>
      </c>
      <c r="O2158" s="293">
        <f t="shared" si="3634"/>
        <v>0.68379999999999996</v>
      </c>
      <c r="P2158" s="293">
        <f t="shared" si="3635"/>
        <v>0.69079999999999997</v>
      </c>
      <c r="R2158" s="265">
        <f t="shared" si="3636"/>
        <v>0.67945</v>
      </c>
      <c r="S2158" s="266">
        <f t="shared" si="3637"/>
        <v>0</v>
      </c>
      <c r="T2158" s="266">
        <f t="shared" si="3638"/>
        <v>0</v>
      </c>
      <c r="AH2158" s="257">
        <f t="shared" si="3617"/>
        <v>0</v>
      </c>
      <c r="AI2158" s="266" t="str">
        <f t="shared" si="3550"/>
        <v>OK</v>
      </c>
    </row>
    <row r="2159" spans="1:35" ht="17.45" customHeight="1" x14ac:dyDescent="0.25">
      <c r="A2159" s="257">
        <f t="shared" si="3538"/>
        <v>11</v>
      </c>
      <c r="B2159" s="257">
        <f t="shared" si="3539"/>
        <v>2023</v>
      </c>
      <c r="C2159" s="435">
        <f t="shared" si="3552"/>
        <v>45255</v>
      </c>
      <c r="D2159" s="434"/>
      <c r="E2159" s="436">
        <v>0.73370000000000002</v>
      </c>
      <c r="F2159" s="437"/>
      <c r="G2159" s="438">
        <v>0.60409999999999997</v>
      </c>
      <c r="H2159" s="439"/>
      <c r="I2159" s="434"/>
      <c r="J2159" s="436">
        <v>0.58989999999999998</v>
      </c>
      <c r="K2159" s="437"/>
      <c r="L2159" s="436">
        <v>0.60470000000000002</v>
      </c>
      <c r="M2159" s="440">
        <f t="shared" si="3632"/>
        <v>0.73370000000000002</v>
      </c>
      <c r="N2159" s="440">
        <f t="shared" si="3633"/>
        <v>0.60409999999999997</v>
      </c>
      <c r="O2159" s="440">
        <f t="shared" si="3634"/>
        <v>0.58989999999999998</v>
      </c>
      <c r="P2159" s="440">
        <f t="shared" si="3635"/>
        <v>0.60470000000000002</v>
      </c>
      <c r="Q2159" s="441"/>
      <c r="R2159" s="442">
        <f t="shared" si="3636"/>
        <v>0.6331</v>
      </c>
      <c r="S2159" s="443">
        <f t="shared" si="3637"/>
        <v>0</v>
      </c>
      <c r="T2159" s="443">
        <f t="shared" si="3638"/>
        <v>0</v>
      </c>
      <c r="AH2159" s="257">
        <f t="shared" si="3617"/>
        <v>0</v>
      </c>
      <c r="AI2159" s="266" t="str">
        <f t="shared" si="3550"/>
        <v>OK</v>
      </c>
    </row>
    <row r="2160" spans="1:35" ht="17.45" customHeight="1" x14ac:dyDescent="0.25">
      <c r="A2160" s="257">
        <f t="shared" si="3538"/>
        <v>11</v>
      </c>
      <c r="B2160" s="257">
        <f t="shared" si="3539"/>
        <v>2023</v>
      </c>
      <c r="C2160" s="435">
        <f t="shared" si="3552"/>
        <v>45256</v>
      </c>
      <c r="D2160" s="434">
        <v>0.81079999999999997</v>
      </c>
      <c r="E2160" s="436"/>
      <c r="F2160" s="437"/>
      <c r="G2160" s="438"/>
      <c r="H2160" s="439">
        <v>0.80830000000000002</v>
      </c>
      <c r="I2160" s="434">
        <v>0.56510000000000005</v>
      </c>
      <c r="J2160" s="436"/>
      <c r="K2160" s="437">
        <v>0.7</v>
      </c>
      <c r="L2160" s="436"/>
      <c r="M2160" s="440">
        <f t="shared" si="3632"/>
        <v>0.81079999999999997</v>
      </c>
      <c r="N2160" s="440">
        <f t="shared" si="3633"/>
        <v>0.80830000000000002</v>
      </c>
      <c r="O2160" s="440">
        <f t="shared" si="3634"/>
        <v>0.56510000000000005</v>
      </c>
      <c r="P2160" s="440">
        <f t="shared" si="3635"/>
        <v>0.7</v>
      </c>
      <c r="Q2160" s="441"/>
      <c r="R2160" s="442">
        <f t="shared" si="3636"/>
        <v>0.72104999999999997</v>
      </c>
      <c r="S2160" s="443">
        <f t="shared" si="3637"/>
        <v>0</v>
      </c>
      <c r="T2160" s="443">
        <f t="shared" si="3638"/>
        <v>0</v>
      </c>
      <c r="AH2160" s="257">
        <f t="shared" si="3617"/>
        <v>0</v>
      </c>
      <c r="AI2160" s="266" t="str">
        <f t="shared" si="3550"/>
        <v>OK</v>
      </c>
    </row>
    <row r="2161" spans="1:35" ht="17.45" customHeight="1" x14ac:dyDescent="0.25">
      <c r="A2161" s="257">
        <f t="shared" si="3538"/>
        <v>11</v>
      </c>
      <c r="B2161" s="257">
        <f t="shared" si="3539"/>
        <v>2023</v>
      </c>
      <c r="C2161" s="8">
        <f t="shared" si="3552"/>
        <v>45257</v>
      </c>
      <c r="D2161" s="260"/>
      <c r="E2161" s="261">
        <v>1.454</v>
      </c>
      <c r="F2161" s="263"/>
      <c r="G2161" s="262">
        <v>0.94369999999999998</v>
      </c>
      <c r="H2161" s="285"/>
      <c r="I2161" s="260"/>
      <c r="J2161" s="261">
        <v>0.90259999999999996</v>
      </c>
      <c r="K2161" s="263"/>
      <c r="L2161" s="261">
        <v>1.101</v>
      </c>
      <c r="M2161" s="293">
        <f t="shared" si="3632"/>
        <v>1.454</v>
      </c>
      <c r="N2161" s="293">
        <f t="shared" si="3633"/>
        <v>0.94369999999999998</v>
      </c>
      <c r="O2161" s="293">
        <f t="shared" si="3634"/>
        <v>0.90259999999999996</v>
      </c>
      <c r="P2161" s="293">
        <f t="shared" si="3635"/>
        <v>1.101</v>
      </c>
      <c r="R2161" s="265">
        <f t="shared" si="3636"/>
        <v>1.100325</v>
      </c>
      <c r="S2161" s="266">
        <f t="shared" si="3637"/>
        <v>1</v>
      </c>
      <c r="T2161" s="266">
        <f t="shared" si="3638"/>
        <v>1</v>
      </c>
      <c r="AH2161" s="257">
        <f t="shared" si="3617"/>
        <v>0</v>
      </c>
      <c r="AI2161" s="266" t="str">
        <f t="shared" si="3550"/>
        <v>OK</v>
      </c>
    </row>
    <row r="2162" spans="1:35" ht="17.45" customHeight="1" thickBot="1" x14ac:dyDescent="0.3">
      <c r="A2162" s="257">
        <f t="shared" si="3538"/>
        <v>11</v>
      </c>
      <c r="B2162" s="257">
        <f t="shared" si="3539"/>
        <v>2023</v>
      </c>
      <c r="C2162" s="48">
        <f t="shared" si="3552"/>
        <v>45258</v>
      </c>
      <c r="D2162" s="275">
        <v>1.349</v>
      </c>
      <c r="E2162" s="276"/>
      <c r="F2162" s="278">
        <v>0.8367</v>
      </c>
      <c r="G2162" s="277"/>
      <c r="H2162" s="286">
        <v>0.81799999999999995</v>
      </c>
      <c r="I2162" s="275">
        <v>0.94579999999999997</v>
      </c>
      <c r="J2162" s="276"/>
      <c r="K2162" s="278">
        <v>1.0780000000000001</v>
      </c>
      <c r="L2162" s="276"/>
      <c r="M2162" s="293">
        <f t="shared" ref="M2162:M2163" si="3639">IFERROR(AVERAGE(D2162:E2162),"")</f>
        <v>1.349</v>
      </c>
      <c r="N2162" s="293">
        <f t="shared" ref="N2162:N2163" si="3640">IFERROR(AVERAGE(F2162:H2162),"")</f>
        <v>0.82735000000000003</v>
      </c>
      <c r="O2162" s="293">
        <f t="shared" ref="O2162:O2163" si="3641">IFERROR(AVERAGE(I2162:J2162),"")</f>
        <v>0.94579999999999997</v>
      </c>
      <c r="P2162" s="293">
        <f t="shared" ref="P2162:P2163" si="3642">IFERROR(AVERAGE(K2162:L2162),"")</f>
        <v>1.0780000000000001</v>
      </c>
      <c r="R2162" s="265">
        <f t="shared" ref="R2162:R2163" si="3643">AVERAGE(M2162:P2162)</f>
        <v>1.0500375000000002</v>
      </c>
      <c r="S2162" s="266">
        <f t="shared" ref="S2162:S2163" si="3644">IF(R2162&gt;=1,1,0)</f>
        <v>1</v>
      </c>
      <c r="T2162" s="266">
        <f t="shared" ref="T2162:T2163" si="3645">IF(S2162=0,0,S2162+T2161)</f>
        <v>2</v>
      </c>
      <c r="AH2162" s="257">
        <f t="shared" si="3617"/>
        <v>0</v>
      </c>
      <c r="AI2162" s="266" t="str">
        <f t="shared" si="3550"/>
        <v>OK</v>
      </c>
    </row>
    <row r="2163" spans="1:35" ht="17.45" customHeight="1" thickBot="1" x14ac:dyDescent="0.3">
      <c r="A2163" s="257">
        <f t="shared" si="3538"/>
        <v>11</v>
      </c>
      <c r="B2163" s="257">
        <f t="shared" si="3539"/>
        <v>2023</v>
      </c>
      <c r="C2163" s="8">
        <f t="shared" si="3552"/>
        <v>45259</v>
      </c>
      <c r="D2163" s="260"/>
      <c r="E2163" s="261">
        <v>1.452</v>
      </c>
      <c r="F2163" s="263"/>
      <c r="G2163" s="262">
        <v>0.96040000000000003</v>
      </c>
      <c r="H2163" s="285"/>
      <c r="I2163" s="260"/>
      <c r="J2163" s="261">
        <v>0.90359999999999996</v>
      </c>
      <c r="K2163" s="263"/>
      <c r="L2163" s="261">
        <v>0.99690000000000001</v>
      </c>
      <c r="M2163" s="293">
        <f t="shared" si="3639"/>
        <v>1.452</v>
      </c>
      <c r="N2163" s="293">
        <f t="shared" si="3640"/>
        <v>0.96040000000000003</v>
      </c>
      <c r="O2163" s="293">
        <f t="shared" si="3641"/>
        <v>0.90359999999999996</v>
      </c>
      <c r="P2163" s="293">
        <f t="shared" si="3642"/>
        <v>0.99690000000000001</v>
      </c>
      <c r="R2163" s="265">
        <f t="shared" si="3643"/>
        <v>1.078225</v>
      </c>
      <c r="S2163" s="266">
        <f t="shared" si="3644"/>
        <v>1</v>
      </c>
      <c r="T2163" s="266">
        <f t="shared" si="3645"/>
        <v>3</v>
      </c>
      <c r="U2163" s="514" t="s">
        <v>70</v>
      </c>
      <c r="V2163" s="515">
        <v>2023</v>
      </c>
      <c r="W2163" s="516"/>
      <c r="X2163" s="516"/>
      <c r="Y2163" s="516"/>
      <c r="AH2163" s="257">
        <f t="shared" si="3617"/>
        <v>0</v>
      </c>
      <c r="AI2163" s="266" t="str">
        <f t="shared" si="3550"/>
        <v>OK</v>
      </c>
    </row>
    <row r="2164" spans="1:35" ht="17.45" customHeight="1" thickBot="1" x14ac:dyDescent="0.3">
      <c r="A2164" s="257">
        <f t="shared" si="3538"/>
        <v>11</v>
      </c>
      <c r="B2164" s="257">
        <f t="shared" si="3539"/>
        <v>2023</v>
      </c>
      <c r="C2164" s="116">
        <f t="shared" si="3552"/>
        <v>45260</v>
      </c>
      <c r="D2164" s="126">
        <v>1.4379999999999999</v>
      </c>
      <c r="E2164" s="129"/>
      <c r="F2164" s="130">
        <v>0.99719999999999998</v>
      </c>
      <c r="G2164" s="128"/>
      <c r="H2164" s="127"/>
      <c r="I2164" s="126">
        <v>0.94330000000000003</v>
      </c>
      <c r="J2164" s="129"/>
      <c r="K2164" s="130">
        <v>0.9385</v>
      </c>
      <c r="L2164" s="129"/>
      <c r="M2164" s="306">
        <f t="shared" ref="M2164:M2169" si="3646">IFERROR(AVERAGE(D2164:E2164),"")</f>
        <v>1.4379999999999999</v>
      </c>
      <c r="N2164" s="306">
        <f t="shared" ref="N2164:N2169" si="3647">IFERROR(AVERAGE(F2164:H2164),"")</f>
        <v>0.99719999999999998</v>
      </c>
      <c r="O2164" s="306">
        <f t="shared" ref="O2164:O2169" si="3648">IFERROR(AVERAGE(I2164:J2164),"")</f>
        <v>0.94330000000000003</v>
      </c>
      <c r="P2164" s="306">
        <f t="shared" ref="P2164:P2169" si="3649">IFERROR(AVERAGE(K2164:L2164),"")</f>
        <v>0.9385</v>
      </c>
      <c r="Q2164" s="315"/>
      <c r="R2164" s="308">
        <f t="shared" ref="R2164:R2169" si="3650">AVERAGE(M2164:P2164)</f>
        <v>1.07925</v>
      </c>
      <c r="S2164" s="312">
        <f t="shared" ref="S2164:S2169" si="3651">IF(R2164&gt;=1,1,0)</f>
        <v>1</v>
      </c>
      <c r="T2164" s="312">
        <f t="shared" ref="T2164:T2169" si="3652">IF(S2164=0,0,S2164+T2163)</f>
        <v>4</v>
      </c>
      <c r="U2164" s="517" t="s">
        <v>35</v>
      </c>
      <c r="V2164" s="517" t="s">
        <v>1</v>
      </c>
      <c r="W2164" s="517" t="s">
        <v>2</v>
      </c>
      <c r="X2164" s="517" t="s">
        <v>9</v>
      </c>
      <c r="Y2164" s="517" t="s">
        <v>12</v>
      </c>
      <c r="AH2164" s="257">
        <f t="shared" si="3617"/>
        <v>0</v>
      </c>
      <c r="AI2164" s="266" t="str">
        <f t="shared" si="3550"/>
        <v>OK</v>
      </c>
    </row>
    <row r="2165" spans="1:35" ht="17.45" customHeight="1" x14ac:dyDescent="0.25">
      <c r="A2165" s="257">
        <f t="shared" si="3538"/>
        <v>12</v>
      </c>
      <c r="B2165" s="257">
        <f t="shared" si="3539"/>
        <v>2023</v>
      </c>
      <c r="C2165" s="115">
        <f t="shared" si="3552"/>
        <v>45261</v>
      </c>
      <c r="D2165" s="122"/>
      <c r="E2165" s="124">
        <v>0.91949999999999998</v>
      </c>
      <c r="F2165" s="125"/>
      <c r="G2165" s="123">
        <v>1.145</v>
      </c>
      <c r="H2165" s="121"/>
      <c r="I2165" s="122"/>
      <c r="J2165" s="124">
        <v>0.87980000000000003</v>
      </c>
      <c r="K2165" s="125"/>
      <c r="L2165" s="124">
        <v>0.82430000000000003</v>
      </c>
      <c r="M2165" s="293">
        <f t="shared" si="3646"/>
        <v>0.91949999999999998</v>
      </c>
      <c r="N2165" s="293">
        <f t="shared" si="3647"/>
        <v>1.145</v>
      </c>
      <c r="O2165" s="293">
        <f t="shared" si="3648"/>
        <v>0.87980000000000003</v>
      </c>
      <c r="P2165" s="293">
        <f t="shared" si="3649"/>
        <v>0.82430000000000003</v>
      </c>
      <c r="R2165" s="265">
        <f t="shared" si="3650"/>
        <v>0.94214999999999993</v>
      </c>
      <c r="S2165" s="266">
        <f t="shared" si="3651"/>
        <v>0</v>
      </c>
      <c r="T2165" s="266">
        <f t="shared" si="3652"/>
        <v>0</v>
      </c>
      <c r="U2165" s="518" t="s">
        <v>58</v>
      </c>
      <c r="V2165" s="519">
        <f>AVERAGE(D2135:E2164)</f>
        <v>1.8415866666666667</v>
      </c>
      <c r="W2165" s="519">
        <f>AVERAGE(F2135:H2164)</f>
        <v>1.2220457142857142</v>
      </c>
      <c r="X2165" s="519">
        <f>AVERAGE(I2135:J2164)</f>
        <v>1.1210433333333334</v>
      </c>
      <c r="Y2165" s="519">
        <f>AVERAGE(K2135:L2164)</f>
        <v>1.4102033333333333</v>
      </c>
      <c r="AH2165" s="257">
        <f t="shared" si="3617"/>
        <v>0</v>
      </c>
      <c r="AI2165" s="266" t="str">
        <f t="shared" si="3550"/>
        <v>OK</v>
      </c>
    </row>
    <row r="2166" spans="1:35" ht="17.45" customHeight="1" x14ac:dyDescent="0.25">
      <c r="A2166" s="257">
        <f t="shared" si="3538"/>
        <v>12</v>
      </c>
      <c r="B2166" s="257">
        <f t="shared" si="3539"/>
        <v>2023</v>
      </c>
      <c r="C2166" s="435">
        <f t="shared" si="3552"/>
        <v>45262</v>
      </c>
      <c r="D2166" s="434">
        <v>0.99399999999999999</v>
      </c>
      <c r="E2166" s="436"/>
      <c r="F2166" s="437"/>
      <c r="G2166" s="438"/>
      <c r="H2166" s="439">
        <v>0.8669</v>
      </c>
      <c r="I2166" s="434">
        <v>0.89910000000000001</v>
      </c>
      <c r="J2166" s="436"/>
      <c r="K2166" s="437">
        <v>0.89600000000000002</v>
      </c>
      <c r="L2166" s="436"/>
      <c r="M2166" s="440">
        <f t="shared" si="3646"/>
        <v>0.99399999999999999</v>
      </c>
      <c r="N2166" s="440">
        <f t="shared" si="3647"/>
        <v>0.8669</v>
      </c>
      <c r="O2166" s="440">
        <f t="shared" si="3648"/>
        <v>0.89910000000000001</v>
      </c>
      <c r="P2166" s="440">
        <f t="shared" si="3649"/>
        <v>0.89600000000000002</v>
      </c>
      <c r="Q2166" s="441"/>
      <c r="R2166" s="442">
        <f t="shared" si="3650"/>
        <v>0.91399999999999992</v>
      </c>
      <c r="S2166" s="443">
        <f t="shared" si="3651"/>
        <v>0</v>
      </c>
      <c r="T2166" s="443">
        <f t="shared" si="3652"/>
        <v>0</v>
      </c>
      <c r="U2166" s="518" t="s">
        <v>59</v>
      </c>
      <c r="V2166" s="519">
        <f>MAX(D2135:E2164)</f>
        <v>4.5529999999999999</v>
      </c>
      <c r="W2166" s="519">
        <f>MAX(F2135:H2164)</f>
        <v>2.5</v>
      </c>
      <c r="X2166" s="519">
        <f>MAX(I2135:J2164)</f>
        <v>2.6669999999999998</v>
      </c>
      <c r="Y2166" s="519">
        <f>MAX(K2135:L2164)</f>
        <v>2.9369999999999998</v>
      </c>
      <c r="AH2166" s="257">
        <f t="shared" si="3617"/>
        <v>0</v>
      </c>
      <c r="AI2166" s="266" t="str">
        <f t="shared" si="3550"/>
        <v>OK</v>
      </c>
    </row>
    <row r="2167" spans="1:35" ht="17.45" customHeight="1" thickBot="1" x14ac:dyDescent="0.3">
      <c r="A2167" s="257">
        <f t="shared" si="3538"/>
        <v>12</v>
      </c>
      <c r="B2167" s="257">
        <f t="shared" si="3539"/>
        <v>2023</v>
      </c>
      <c r="C2167" s="435">
        <f t="shared" si="3552"/>
        <v>45263</v>
      </c>
      <c r="D2167" s="434"/>
      <c r="E2167" s="436">
        <v>1.268</v>
      </c>
      <c r="F2167" s="437"/>
      <c r="G2167" s="438">
        <v>0.96530000000000005</v>
      </c>
      <c r="H2167" s="439"/>
      <c r="I2167" s="434"/>
      <c r="J2167" s="436">
        <v>0.8931</v>
      </c>
      <c r="K2167" s="437"/>
      <c r="L2167" s="436">
        <v>0.98440000000000005</v>
      </c>
      <c r="M2167" s="440">
        <f t="shared" si="3646"/>
        <v>1.268</v>
      </c>
      <c r="N2167" s="440">
        <f t="shared" si="3647"/>
        <v>0.96530000000000005</v>
      </c>
      <c r="O2167" s="440">
        <f t="shared" si="3648"/>
        <v>0.8931</v>
      </c>
      <c r="P2167" s="440">
        <f t="shared" si="3649"/>
        <v>0.98440000000000005</v>
      </c>
      <c r="Q2167" s="441"/>
      <c r="R2167" s="442">
        <f t="shared" si="3650"/>
        <v>1.0277000000000001</v>
      </c>
      <c r="S2167" s="443">
        <f t="shared" si="3651"/>
        <v>1</v>
      </c>
      <c r="T2167" s="443">
        <f t="shared" si="3652"/>
        <v>1</v>
      </c>
      <c r="U2167" s="520" t="s">
        <v>126</v>
      </c>
      <c r="V2167" s="521">
        <f>COUNTIF(D2135:E2164,"&gt;=2.5")</f>
        <v>7</v>
      </c>
      <c r="W2167" s="521">
        <f>COUNTIF(F2135:H2164,"&gt;=2.5")</f>
        <v>1</v>
      </c>
      <c r="X2167" s="521">
        <f>COUNTIF(I2135:J2164,"&gt;=2.5")</f>
        <v>1</v>
      </c>
      <c r="Y2167" s="521">
        <f>COUNTIF(K2135:L2164,"&gt;=2.5")</f>
        <v>2</v>
      </c>
      <c r="AH2167" s="257">
        <f t="shared" si="3617"/>
        <v>0</v>
      </c>
      <c r="AI2167" s="266" t="str">
        <f t="shared" si="3550"/>
        <v>OK</v>
      </c>
    </row>
    <row r="2168" spans="1:35" ht="17.45" customHeight="1" thickBot="1" x14ac:dyDescent="0.3">
      <c r="A2168" s="257">
        <f t="shared" ref="A2168:A2231" si="3653">IF(ISNUMBER(C2168),MONTH(C2168),"")</f>
        <v>12</v>
      </c>
      <c r="B2168" s="257">
        <f t="shared" ref="B2168:B2231" si="3654">IF(ISNUMBER(C2168),YEAR(C2168),"")</f>
        <v>2023</v>
      </c>
      <c r="C2168" s="48">
        <f t="shared" si="3552"/>
        <v>45264</v>
      </c>
      <c r="D2168" s="133">
        <v>2.069</v>
      </c>
      <c r="E2168" s="276"/>
      <c r="F2168" s="278">
        <v>1.7769999999999999</v>
      </c>
      <c r="G2168" s="277"/>
      <c r="H2168" s="286">
        <v>1.7809999999999999</v>
      </c>
      <c r="I2168" s="275">
        <v>1.496</v>
      </c>
      <c r="J2168" s="276"/>
      <c r="K2168" s="278">
        <v>1.4850000000000001</v>
      </c>
      <c r="L2168" s="276"/>
      <c r="M2168" s="423">
        <f t="shared" si="3646"/>
        <v>2.069</v>
      </c>
      <c r="N2168" s="293">
        <f t="shared" si="3647"/>
        <v>1.7789999999999999</v>
      </c>
      <c r="O2168" s="293">
        <f t="shared" si="3648"/>
        <v>1.496</v>
      </c>
      <c r="P2168" s="293">
        <f t="shared" si="3649"/>
        <v>1.4850000000000001</v>
      </c>
      <c r="R2168" s="265">
        <f t="shared" si="3650"/>
        <v>1.7072499999999999</v>
      </c>
      <c r="S2168" s="266">
        <f t="shared" si="3651"/>
        <v>1</v>
      </c>
      <c r="T2168" s="266">
        <f t="shared" si="3652"/>
        <v>2</v>
      </c>
      <c r="X2168" s="664">
        <f>SUM(V2167:Y2167)</f>
        <v>11</v>
      </c>
      <c r="Y2168" s="522">
        <f>AVERAGE(V2165:Y2165)</f>
        <v>1.398719761904762</v>
      </c>
      <c r="AH2168" s="257">
        <f t="shared" si="3617"/>
        <v>0</v>
      </c>
      <c r="AI2168" s="266" t="str">
        <f t="shared" si="3550"/>
        <v>OK</v>
      </c>
    </row>
    <row r="2169" spans="1:35" ht="17.45" customHeight="1" x14ac:dyDescent="0.25">
      <c r="A2169" s="257">
        <f t="shared" si="3653"/>
        <v>12</v>
      </c>
      <c r="B2169" s="257">
        <f t="shared" si="3654"/>
        <v>2023</v>
      </c>
      <c r="C2169" s="8">
        <f t="shared" si="3552"/>
        <v>45265</v>
      </c>
      <c r="D2169" s="260"/>
      <c r="E2169" s="134">
        <v>3.1339999999999999</v>
      </c>
      <c r="F2169" s="263"/>
      <c r="G2169" s="262">
        <v>1.7490000000000001</v>
      </c>
      <c r="H2169" s="285"/>
      <c r="I2169" s="260"/>
      <c r="J2169" s="261">
        <v>1.401</v>
      </c>
      <c r="K2169" s="263"/>
      <c r="L2169" s="261">
        <v>1.7150000000000001</v>
      </c>
      <c r="M2169" s="423">
        <f t="shared" si="3646"/>
        <v>3.1339999999999999</v>
      </c>
      <c r="N2169" s="293">
        <f t="shared" si="3647"/>
        <v>1.7490000000000001</v>
      </c>
      <c r="O2169" s="293">
        <f t="shared" si="3648"/>
        <v>1.401</v>
      </c>
      <c r="P2169" s="293">
        <f t="shared" si="3649"/>
        <v>1.7150000000000001</v>
      </c>
      <c r="R2169" s="265">
        <f t="shared" si="3650"/>
        <v>1.9997499999999999</v>
      </c>
      <c r="S2169" s="266">
        <f t="shared" si="3651"/>
        <v>1</v>
      </c>
      <c r="T2169" s="266">
        <f t="shared" si="3652"/>
        <v>3</v>
      </c>
      <c r="V2169" s="605">
        <f>V2165-V2134</f>
        <v>-2.999720430107522E-2</v>
      </c>
      <c r="W2169" s="605">
        <f t="shared" ref="W2169:Y2169" si="3655">W2165-W2134</f>
        <v>-0.19359039682539669</v>
      </c>
      <c r="X2169" s="605">
        <f t="shared" si="3655"/>
        <v>-3.2917956989246822E-2</v>
      </c>
      <c r="Y2169" s="605">
        <f t="shared" si="3655"/>
        <v>-0.28675473118279626</v>
      </c>
      <c r="AH2169" s="257">
        <f t="shared" si="3617"/>
        <v>0</v>
      </c>
      <c r="AI2169" s="266" t="str">
        <f t="shared" si="3550"/>
        <v>OK</v>
      </c>
    </row>
    <row r="2170" spans="1:35" ht="17.45" customHeight="1" x14ac:dyDescent="0.25">
      <c r="A2170" s="257">
        <f t="shared" si="3653"/>
        <v>12</v>
      </c>
      <c r="B2170" s="257">
        <f t="shared" si="3654"/>
        <v>2023</v>
      </c>
      <c r="C2170" s="8">
        <f t="shared" si="3552"/>
        <v>45266</v>
      </c>
      <c r="D2170" s="332">
        <v>4.2729999999999997</v>
      </c>
      <c r="E2170" s="261"/>
      <c r="F2170" s="263">
        <v>1.512</v>
      </c>
      <c r="G2170" s="262"/>
      <c r="H2170" s="285"/>
      <c r="I2170" s="260">
        <v>1.294</v>
      </c>
      <c r="J2170" s="261"/>
      <c r="K2170" s="263">
        <v>1.65</v>
      </c>
      <c r="L2170" s="261"/>
      <c r="M2170" s="423">
        <f t="shared" ref="M2170:M2175" si="3656">IFERROR(AVERAGE(D2170:E2170),"")</f>
        <v>4.2729999999999997</v>
      </c>
      <c r="N2170" s="293">
        <f t="shared" ref="N2170:N2175" si="3657">IFERROR(AVERAGE(F2170:H2170),"")</f>
        <v>1.512</v>
      </c>
      <c r="O2170" s="293">
        <f t="shared" ref="O2170:O2175" si="3658">IFERROR(AVERAGE(I2170:J2170),"")</f>
        <v>1.294</v>
      </c>
      <c r="P2170" s="293">
        <f t="shared" ref="P2170:P2175" si="3659">IFERROR(AVERAGE(K2170:L2170),"")</f>
        <v>1.65</v>
      </c>
      <c r="R2170" s="265">
        <f t="shared" ref="R2170:R2175" si="3660">AVERAGE(M2170:P2170)</f>
        <v>2.1822500000000002</v>
      </c>
      <c r="S2170" s="266">
        <f t="shared" ref="S2170:S2175" si="3661">IF(R2170&gt;=1,1,0)</f>
        <v>1</v>
      </c>
      <c r="T2170" s="266">
        <f t="shared" ref="T2170:T2175" si="3662">IF(S2170=0,0,S2170+T2169)</f>
        <v>4</v>
      </c>
      <c r="AH2170" s="257">
        <f t="shared" si="3617"/>
        <v>0</v>
      </c>
      <c r="AI2170" s="266" t="str">
        <f t="shared" si="3550"/>
        <v>OK</v>
      </c>
    </row>
    <row r="2171" spans="1:35" ht="17.45" customHeight="1" x14ac:dyDescent="0.25">
      <c r="A2171" s="257">
        <f t="shared" si="3653"/>
        <v>12</v>
      </c>
      <c r="B2171" s="257">
        <f t="shared" si="3654"/>
        <v>2023</v>
      </c>
      <c r="C2171" s="8">
        <f t="shared" si="3552"/>
        <v>45267</v>
      </c>
      <c r="D2171" s="260"/>
      <c r="E2171" s="261">
        <v>1.3560000000000001</v>
      </c>
      <c r="F2171" s="263"/>
      <c r="G2171" s="262">
        <v>1.0920000000000001</v>
      </c>
      <c r="H2171" s="285"/>
      <c r="I2171" s="260"/>
      <c r="J2171" s="261">
        <v>0.98070000000000002</v>
      </c>
      <c r="K2171" s="263"/>
      <c r="L2171" s="261">
        <v>1.1060000000000001</v>
      </c>
      <c r="M2171" s="293">
        <f t="shared" si="3656"/>
        <v>1.3560000000000001</v>
      </c>
      <c r="N2171" s="293">
        <f t="shared" si="3657"/>
        <v>1.0920000000000001</v>
      </c>
      <c r="O2171" s="293">
        <f t="shared" si="3658"/>
        <v>0.98070000000000002</v>
      </c>
      <c r="P2171" s="293">
        <f t="shared" si="3659"/>
        <v>1.1060000000000001</v>
      </c>
      <c r="R2171" s="265">
        <f t="shared" si="3660"/>
        <v>1.1336750000000002</v>
      </c>
      <c r="S2171" s="266">
        <f t="shared" si="3661"/>
        <v>1</v>
      </c>
      <c r="T2171" s="266">
        <f t="shared" si="3662"/>
        <v>5</v>
      </c>
      <c r="AH2171" s="257">
        <f t="shared" si="3617"/>
        <v>0</v>
      </c>
      <c r="AI2171" s="266" t="str">
        <f t="shared" ref="AI2171:AI2234" si="3663">IF(AH2171=0,"OK","Check")</f>
        <v>OK</v>
      </c>
    </row>
    <row r="2172" spans="1:35" ht="17.45" customHeight="1" x14ac:dyDescent="0.25">
      <c r="A2172" s="257">
        <f t="shared" si="3653"/>
        <v>12</v>
      </c>
      <c r="B2172" s="257">
        <f t="shared" si="3654"/>
        <v>2023</v>
      </c>
      <c r="C2172" s="8">
        <f t="shared" si="3552"/>
        <v>45268</v>
      </c>
      <c r="D2172" s="332">
        <v>2.1379999999999999</v>
      </c>
      <c r="E2172" s="261"/>
      <c r="F2172" s="263"/>
      <c r="G2172" s="262"/>
      <c r="H2172" s="285">
        <v>1.1859999999999999</v>
      </c>
      <c r="I2172" s="260">
        <v>1.3440000000000001</v>
      </c>
      <c r="J2172" s="261"/>
      <c r="K2172" s="263">
        <v>1.403</v>
      </c>
      <c r="L2172" s="261"/>
      <c r="M2172" s="423">
        <f t="shared" si="3656"/>
        <v>2.1379999999999999</v>
      </c>
      <c r="N2172" s="293">
        <f t="shared" si="3657"/>
        <v>1.1859999999999999</v>
      </c>
      <c r="O2172" s="293">
        <f t="shared" si="3658"/>
        <v>1.3440000000000001</v>
      </c>
      <c r="P2172" s="293">
        <f t="shared" si="3659"/>
        <v>1.403</v>
      </c>
      <c r="R2172" s="265">
        <f t="shared" si="3660"/>
        <v>1.5177499999999999</v>
      </c>
      <c r="S2172" s="266">
        <f t="shared" si="3661"/>
        <v>1</v>
      </c>
      <c r="T2172" s="266">
        <f t="shared" si="3662"/>
        <v>6</v>
      </c>
      <c r="AH2172" s="257">
        <f t="shared" si="3617"/>
        <v>0</v>
      </c>
      <c r="AI2172" s="266" t="str">
        <f t="shared" si="3663"/>
        <v>OK</v>
      </c>
    </row>
    <row r="2173" spans="1:35" ht="17.45" customHeight="1" x14ac:dyDescent="0.25">
      <c r="A2173" s="257">
        <f t="shared" si="3653"/>
        <v>12</v>
      </c>
      <c r="B2173" s="257">
        <f t="shared" si="3654"/>
        <v>2023</v>
      </c>
      <c r="C2173" s="435">
        <f t="shared" si="3552"/>
        <v>45269</v>
      </c>
      <c r="D2173" s="434"/>
      <c r="E2173" s="444">
        <v>2.77</v>
      </c>
      <c r="F2173" s="437"/>
      <c r="G2173" s="438">
        <v>1.7470000000000001</v>
      </c>
      <c r="H2173" s="439"/>
      <c r="I2173" s="434"/>
      <c r="J2173" s="436">
        <v>1.1419999999999999</v>
      </c>
      <c r="K2173" s="437"/>
      <c r="L2173" s="444">
        <v>2.0259999999999998</v>
      </c>
      <c r="M2173" s="493">
        <f t="shared" si="3656"/>
        <v>2.77</v>
      </c>
      <c r="N2173" s="440">
        <f t="shared" si="3657"/>
        <v>1.7470000000000001</v>
      </c>
      <c r="O2173" s="440">
        <f t="shared" si="3658"/>
        <v>1.1419999999999999</v>
      </c>
      <c r="P2173" s="493">
        <f t="shared" si="3659"/>
        <v>2.0259999999999998</v>
      </c>
      <c r="Q2173" s="441"/>
      <c r="R2173" s="442">
        <f t="shared" si="3660"/>
        <v>1.9212500000000001</v>
      </c>
      <c r="S2173" s="443">
        <f t="shared" si="3661"/>
        <v>1</v>
      </c>
      <c r="T2173" s="443">
        <f t="shared" si="3662"/>
        <v>7</v>
      </c>
      <c r="AH2173" s="257">
        <f t="shared" si="3617"/>
        <v>0</v>
      </c>
      <c r="AI2173" s="266" t="str">
        <f t="shared" si="3663"/>
        <v>OK</v>
      </c>
    </row>
    <row r="2174" spans="1:35" ht="17.45" customHeight="1" x14ac:dyDescent="0.25">
      <c r="A2174" s="257">
        <f t="shared" si="3653"/>
        <v>12</v>
      </c>
      <c r="B2174" s="257">
        <f t="shared" si="3654"/>
        <v>2023</v>
      </c>
      <c r="C2174" s="48">
        <f t="shared" si="3552"/>
        <v>45270</v>
      </c>
      <c r="D2174" s="434">
        <v>0.82269999999999999</v>
      </c>
      <c r="E2174" s="436"/>
      <c r="F2174" s="437">
        <v>0.84460000000000002</v>
      </c>
      <c r="G2174" s="438"/>
      <c r="H2174" s="439">
        <v>0.92430000000000001</v>
      </c>
      <c r="I2174" s="434">
        <v>0.7601</v>
      </c>
      <c r="J2174" s="436"/>
      <c r="K2174" s="437">
        <v>1.046</v>
      </c>
      <c r="L2174" s="436"/>
      <c r="M2174" s="440">
        <f t="shared" si="3656"/>
        <v>0.82269999999999999</v>
      </c>
      <c r="N2174" s="440">
        <f t="shared" si="3657"/>
        <v>0.88444999999999996</v>
      </c>
      <c r="O2174" s="440">
        <f t="shared" si="3658"/>
        <v>0.7601</v>
      </c>
      <c r="P2174" s="440">
        <f t="shared" si="3659"/>
        <v>1.046</v>
      </c>
      <c r="Q2174" s="441"/>
      <c r="R2174" s="442">
        <f t="shared" si="3660"/>
        <v>0.87831250000000005</v>
      </c>
      <c r="S2174" s="443">
        <f t="shared" si="3661"/>
        <v>0</v>
      </c>
      <c r="T2174" s="443">
        <f t="shared" si="3662"/>
        <v>0</v>
      </c>
      <c r="AH2174" s="257">
        <f t="shared" si="3617"/>
        <v>0</v>
      </c>
      <c r="AI2174" s="266" t="str">
        <f t="shared" si="3663"/>
        <v>OK</v>
      </c>
    </row>
    <row r="2175" spans="1:35" ht="17.45" customHeight="1" x14ac:dyDescent="0.25">
      <c r="A2175" s="257">
        <f t="shared" si="3653"/>
        <v>12</v>
      </c>
      <c r="B2175" s="257">
        <f t="shared" si="3654"/>
        <v>2023</v>
      </c>
      <c r="C2175" s="8">
        <f t="shared" si="3552"/>
        <v>45271</v>
      </c>
      <c r="D2175" s="260"/>
      <c r="E2175" s="134">
        <v>2.2570000000000001</v>
      </c>
      <c r="F2175" s="263"/>
      <c r="G2175" s="262">
        <v>1.6060000000000001</v>
      </c>
      <c r="H2175" s="285"/>
      <c r="I2175" s="260"/>
      <c r="J2175" s="261">
        <v>1.48</v>
      </c>
      <c r="K2175" s="263"/>
      <c r="L2175" s="261">
        <v>1.7470000000000001</v>
      </c>
      <c r="M2175" s="423">
        <f t="shared" si="3656"/>
        <v>2.2570000000000001</v>
      </c>
      <c r="N2175" s="293">
        <f t="shared" si="3657"/>
        <v>1.6060000000000001</v>
      </c>
      <c r="O2175" s="293">
        <f t="shared" si="3658"/>
        <v>1.48</v>
      </c>
      <c r="P2175" s="293">
        <f t="shared" si="3659"/>
        <v>1.7470000000000001</v>
      </c>
      <c r="R2175" s="265">
        <f t="shared" si="3660"/>
        <v>1.7725</v>
      </c>
      <c r="S2175" s="266">
        <f t="shared" si="3661"/>
        <v>1</v>
      </c>
      <c r="T2175" s="266">
        <f t="shared" si="3662"/>
        <v>1</v>
      </c>
      <c r="AH2175" s="257">
        <f t="shared" si="3617"/>
        <v>0</v>
      </c>
      <c r="AI2175" s="266" t="str">
        <f t="shared" si="3663"/>
        <v>OK</v>
      </c>
    </row>
    <row r="2176" spans="1:35" ht="17.45" customHeight="1" x14ac:dyDescent="0.25">
      <c r="A2176" s="257">
        <f t="shared" si="3653"/>
        <v>12</v>
      </c>
      <c r="B2176" s="257">
        <f t="shared" si="3654"/>
        <v>2023</v>
      </c>
      <c r="C2176" s="8">
        <f t="shared" si="3552"/>
        <v>45272</v>
      </c>
      <c r="D2176" s="370">
        <v>3.0630000000000002</v>
      </c>
      <c r="E2176" s="253"/>
      <c r="F2176" s="255">
        <v>1.8740000000000001</v>
      </c>
      <c r="G2176" s="254"/>
      <c r="H2176" s="114"/>
      <c r="I2176" s="252">
        <v>1.7829999999999999</v>
      </c>
      <c r="J2176" s="253"/>
      <c r="K2176" s="255">
        <v>1.8120000000000001</v>
      </c>
      <c r="L2176" s="253"/>
      <c r="M2176" s="423">
        <f t="shared" ref="M2176:M2177" si="3664">IFERROR(AVERAGE(D2176:E2176),"")</f>
        <v>3.0630000000000002</v>
      </c>
      <c r="N2176" s="293">
        <f t="shared" ref="N2176:N2177" si="3665">IFERROR(AVERAGE(F2176:H2176),"")</f>
        <v>1.8740000000000001</v>
      </c>
      <c r="O2176" s="293">
        <f t="shared" ref="O2176:O2177" si="3666">IFERROR(AVERAGE(I2176:J2176),"")</f>
        <v>1.7829999999999999</v>
      </c>
      <c r="P2176" s="293">
        <f t="shared" ref="P2176:P2177" si="3667">IFERROR(AVERAGE(K2176:L2176),"")</f>
        <v>1.8120000000000001</v>
      </c>
      <c r="R2176" s="265">
        <f t="shared" ref="R2176:R2177" si="3668">AVERAGE(M2176:P2176)</f>
        <v>2.133</v>
      </c>
      <c r="S2176" s="266">
        <f t="shared" ref="S2176:S2177" si="3669">IF(R2176&gt;=1,1,0)</f>
        <v>1</v>
      </c>
      <c r="T2176" s="266">
        <f t="shared" ref="T2176:T2177" si="3670">IF(S2176=0,0,S2176+T2175)</f>
        <v>2</v>
      </c>
      <c r="AH2176" s="257">
        <f t="shared" si="3617"/>
        <v>0</v>
      </c>
      <c r="AI2176" s="266" t="str">
        <f t="shared" si="3663"/>
        <v>OK</v>
      </c>
    </row>
    <row r="2177" spans="1:35" ht="17.45" customHeight="1" x14ac:dyDescent="0.25">
      <c r="A2177" s="257">
        <f t="shared" si="3653"/>
        <v>12</v>
      </c>
      <c r="B2177" s="257">
        <f t="shared" si="3654"/>
        <v>2023</v>
      </c>
      <c r="C2177" s="8">
        <f t="shared" si="3552"/>
        <v>45273</v>
      </c>
      <c r="D2177" s="252"/>
      <c r="E2177" s="253">
        <v>1.1479999999999999</v>
      </c>
      <c r="F2177" s="255"/>
      <c r="G2177" s="254">
        <v>1.224</v>
      </c>
      <c r="H2177" s="114"/>
      <c r="I2177" s="252"/>
      <c r="J2177" s="253">
        <v>1.123</v>
      </c>
      <c r="K2177" s="255"/>
      <c r="L2177" s="253">
        <v>1.024</v>
      </c>
      <c r="M2177" s="293">
        <f t="shared" si="3664"/>
        <v>1.1479999999999999</v>
      </c>
      <c r="N2177" s="293">
        <f t="shared" si="3665"/>
        <v>1.224</v>
      </c>
      <c r="O2177" s="293">
        <f t="shared" si="3666"/>
        <v>1.123</v>
      </c>
      <c r="P2177" s="293">
        <f t="shared" si="3667"/>
        <v>1.024</v>
      </c>
      <c r="R2177" s="265">
        <f t="shared" si="3668"/>
        <v>1.12975</v>
      </c>
      <c r="S2177" s="266">
        <f t="shared" si="3669"/>
        <v>1</v>
      </c>
      <c r="T2177" s="266">
        <f t="shared" si="3670"/>
        <v>3</v>
      </c>
      <c r="AH2177" s="257">
        <f t="shared" si="3617"/>
        <v>0</v>
      </c>
      <c r="AI2177" s="266" t="str">
        <f t="shared" si="3663"/>
        <v>OK</v>
      </c>
    </row>
    <row r="2178" spans="1:35" ht="17.45" customHeight="1" x14ac:dyDescent="0.25">
      <c r="A2178" s="257">
        <f t="shared" si="3653"/>
        <v>12</v>
      </c>
      <c r="B2178" s="257">
        <f t="shared" si="3654"/>
        <v>2023</v>
      </c>
      <c r="C2178" s="8">
        <f t="shared" si="3552"/>
        <v>45274</v>
      </c>
      <c r="D2178" s="260">
        <v>1.3080000000000001</v>
      </c>
      <c r="E2178" s="261"/>
      <c r="F2178" s="263"/>
      <c r="G2178" s="262"/>
      <c r="H2178" s="285">
        <v>1.33</v>
      </c>
      <c r="I2178" s="260">
        <v>1.4730000000000001</v>
      </c>
      <c r="J2178" s="261"/>
      <c r="K2178" s="263">
        <v>1.466</v>
      </c>
      <c r="L2178" s="261"/>
      <c r="M2178" s="293">
        <f t="shared" ref="M2178:M2180" si="3671">IFERROR(AVERAGE(D2178:E2178),"")</f>
        <v>1.3080000000000001</v>
      </c>
      <c r="N2178" s="293">
        <f t="shared" ref="N2178:N2180" si="3672">IFERROR(AVERAGE(F2178:H2178),"")</f>
        <v>1.33</v>
      </c>
      <c r="O2178" s="293">
        <f t="shared" ref="O2178:O2180" si="3673">IFERROR(AVERAGE(I2178:J2178),"")</f>
        <v>1.4730000000000001</v>
      </c>
      <c r="P2178" s="293">
        <f t="shared" ref="P2178:P2180" si="3674">IFERROR(AVERAGE(K2178:L2178),"")</f>
        <v>1.466</v>
      </c>
      <c r="R2178" s="265">
        <f t="shared" ref="R2178:R2180" si="3675">AVERAGE(M2178:P2178)</f>
        <v>1.39425</v>
      </c>
      <c r="S2178" s="266">
        <f t="shared" ref="S2178:S2180" si="3676">IF(R2178&gt;=1,1,0)</f>
        <v>1</v>
      </c>
      <c r="T2178" s="266">
        <f t="shared" ref="T2178:T2180" si="3677">IF(S2178=0,0,S2178+T2177)</f>
        <v>4</v>
      </c>
      <c r="AH2178" s="257">
        <f t="shared" si="3617"/>
        <v>0</v>
      </c>
      <c r="AI2178" s="266" t="str">
        <f t="shared" si="3663"/>
        <v>OK</v>
      </c>
    </row>
    <row r="2179" spans="1:35" ht="17.45" customHeight="1" x14ac:dyDescent="0.25">
      <c r="A2179" s="257">
        <f t="shared" si="3653"/>
        <v>12</v>
      </c>
      <c r="B2179" s="257">
        <f t="shared" si="3654"/>
        <v>2023</v>
      </c>
      <c r="C2179" s="8">
        <f t="shared" si="3552"/>
        <v>45275</v>
      </c>
      <c r="D2179" s="260"/>
      <c r="E2179" s="261">
        <v>1.8089999999999999</v>
      </c>
      <c r="F2179" s="263"/>
      <c r="G2179" s="262">
        <v>1.472</v>
      </c>
      <c r="H2179" s="285"/>
      <c r="I2179" s="260"/>
      <c r="J2179" s="261">
        <v>1.423</v>
      </c>
      <c r="K2179" s="263"/>
      <c r="L2179" s="261">
        <v>1.597</v>
      </c>
      <c r="M2179" s="293">
        <f t="shared" si="3671"/>
        <v>1.8089999999999999</v>
      </c>
      <c r="N2179" s="293">
        <f t="shared" si="3672"/>
        <v>1.472</v>
      </c>
      <c r="O2179" s="293">
        <f t="shared" si="3673"/>
        <v>1.423</v>
      </c>
      <c r="P2179" s="293">
        <f t="shared" si="3674"/>
        <v>1.597</v>
      </c>
      <c r="R2179" s="265">
        <f t="shared" si="3675"/>
        <v>1.57525</v>
      </c>
      <c r="S2179" s="266">
        <f t="shared" si="3676"/>
        <v>1</v>
      </c>
      <c r="T2179" s="266">
        <f t="shared" si="3677"/>
        <v>5</v>
      </c>
      <c r="AH2179" s="257">
        <f t="shared" si="3617"/>
        <v>0</v>
      </c>
      <c r="AI2179" s="266" t="str">
        <f t="shared" si="3663"/>
        <v>OK</v>
      </c>
    </row>
    <row r="2180" spans="1:35" ht="17.45" customHeight="1" x14ac:dyDescent="0.25">
      <c r="A2180" s="257">
        <f t="shared" si="3653"/>
        <v>12</v>
      </c>
      <c r="B2180" s="257">
        <f t="shared" si="3654"/>
        <v>2023</v>
      </c>
      <c r="C2180" s="48">
        <f t="shared" si="3552"/>
        <v>45276</v>
      </c>
      <c r="D2180" s="434">
        <v>1.3089999999999999</v>
      </c>
      <c r="E2180" s="436"/>
      <c r="F2180" s="437">
        <v>1.145</v>
      </c>
      <c r="G2180" s="438"/>
      <c r="H2180" s="439">
        <v>1.0329999999999999</v>
      </c>
      <c r="I2180" s="434">
        <v>1.0760000000000001</v>
      </c>
      <c r="J2180" s="436"/>
      <c r="K2180" s="437">
        <v>1.238</v>
      </c>
      <c r="L2180" s="436"/>
      <c r="M2180" s="440">
        <f t="shared" si="3671"/>
        <v>1.3089999999999999</v>
      </c>
      <c r="N2180" s="440">
        <f t="shared" si="3672"/>
        <v>1.089</v>
      </c>
      <c r="O2180" s="440">
        <f t="shared" si="3673"/>
        <v>1.0760000000000001</v>
      </c>
      <c r="P2180" s="440">
        <f t="shared" si="3674"/>
        <v>1.238</v>
      </c>
      <c r="Q2180" s="441"/>
      <c r="R2180" s="442">
        <f t="shared" si="3675"/>
        <v>1.1779999999999999</v>
      </c>
      <c r="S2180" s="443">
        <f t="shared" si="3676"/>
        <v>1</v>
      </c>
      <c r="T2180" s="443">
        <f t="shared" si="3677"/>
        <v>6</v>
      </c>
      <c r="AH2180" s="257">
        <f t="shared" si="3617"/>
        <v>0</v>
      </c>
      <c r="AI2180" s="266" t="str">
        <f t="shared" si="3663"/>
        <v>OK</v>
      </c>
    </row>
    <row r="2181" spans="1:35" ht="17.45" customHeight="1" x14ac:dyDescent="0.25">
      <c r="A2181" s="257">
        <f t="shared" si="3653"/>
        <v>12</v>
      </c>
      <c r="B2181" s="257">
        <f t="shared" si="3654"/>
        <v>2023</v>
      </c>
      <c r="C2181" s="435">
        <f t="shared" si="3552"/>
        <v>45277</v>
      </c>
      <c r="D2181" s="434"/>
      <c r="E2181" s="436">
        <v>1.3520000000000001</v>
      </c>
      <c r="F2181" s="437"/>
      <c r="G2181" s="438">
        <v>1.1970000000000001</v>
      </c>
      <c r="H2181" s="439"/>
      <c r="I2181" s="434"/>
      <c r="J2181" s="436">
        <v>1.2210000000000001</v>
      </c>
      <c r="K2181" s="437"/>
      <c r="L2181" s="436">
        <v>1.224</v>
      </c>
      <c r="M2181" s="440">
        <f t="shared" ref="M2181:M2187" si="3678">IFERROR(AVERAGE(D2181:E2181),"")</f>
        <v>1.3520000000000001</v>
      </c>
      <c r="N2181" s="440">
        <f t="shared" ref="N2181:N2187" si="3679">IFERROR(AVERAGE(F2181:H2181),"")</f>
        <v>1.1970000000000001</v>
      </c>
      <c r="O2181" s="440">
        <f t="shared" ref="O2181:O2187" si="3680">IFERROR(AVERAGE(I2181:J2181),"")</f>
        <v>1.2210000000000001</v>
      </c>
      <c r="P2181" s="440">
        <f t="shared" ref="P2181:P2187" si="3681">IFERROR(AVERAGE(K2181:L2181),"")</f>
        <v>1.224</v>
      </c>
      <c r="Q2181" s="441"/>
      <c r="R2181" s="442">
        <f t="shared" ref="R2181:R2187" si="3682">AVERAGE(M2181:P2181)</f>
        <v>1.2485000000000002</v>
      </c>
      <c r="S2181" s="443">
        <f t="shared" ref="S2181:S2187" si="3683">IF(R2181&gt;=1,1,0)</f>
        <v>1</v>
      </c>
      <c r="T2181" s="443">
        <f t="shared" ref="T2181:T2187" si="3684">IF(S2181=0,0,S2181+T2180)</f>
        <v>7</v>
      </c>
      <c r="AH2181" s="257">
        <f t="shared" si="3617"/>
        <v>0</v>
      </c>
      <c r="AI2181" s="266" t="str">
        <f t="shared" si="3663"/>
        <v>OK</v>
      </c>
    </row>
    <row r="2182" spans="1:35" ht="17.45" customHeight="1" x14ac:dyDescent="0.25">
      <c r="A2182" s="257">
        <f t="shared" si="3653"/>
        <v>12</v>
      </c>
      <c r="B2182" s="257">
        <f t="shared" si="3654"/>
        <v>2023</v>
      </c>
      <c r="C2182" s="8">
        <f t="shared" si="3552"/>
        <v>45278</v>
      </c>
      <c r="D2182" s="332">
        <v>2.0350000000000001</v>
      </c>
      <c r="E2182" s="261"/>
      <c r="F2182" s="363">
        <v>2.694</v>
      </c>
      <c r="G2182" s="262"/>
      <c r="H2182" s="285"/>
      <c r="I2182" s="332">
        <v>2.2389999999999999</v>
      </c>
      <c r="J2182" s="261"/>
      <c r="K2182" s="263">
        <v>1.9159999999999999</v>
      </c>
      <c r="L2182" s="261"/>
      <c r="M2182" s="423">
        <f t="shared" si="3678"/>
        <v>2.0350000000000001</v>
      </c>
      <c r="N2182" s="423">
        <f t="shared" si="3679"/>
        <v>2.694</v>
      </c>
      <c r="O2182" s="423">
        <f t="shared" si="3680"/>
        <v>2.2389999999999999</v>
      </c>
      <c r="P2182" s="293">
        <f t="shared" si="3681"/>
        <v>1.9159999999999999</v>
      </c>
      <c r="R2182" s="265">
        <f t="shared" si="3682"/>
        <v>2.2210000000000001</v>
      </c>
      <c r="S2182" s="266">
        <f t="shared" si="3683"/>
        <v>1</v>
      </c>
      <c r="T2182" s="266">
        <f t="shared" si="3684"/>
        <v>8</v>
      </c>
      <c r="AH2182" s="257">
        <f t="shared" si="3617"/>
        <v>0</v>
      </c>
      <c r="AI2182" s="266" t="str">
        <f t="shared" si="3663"/>
        <v>OK</v>
      </c>
    </row>
    <row r="2183" spans="1:35" ht="17.45" customHeight="1" x14ac:dyDescent="0.25">
      <c r="A2183" s="257">
        <f t="shared" si="3653"/>
        <v>12</v>
      </c>
      <c r="B2183" s="257">
        <f t="shared" si="3654"/>
        <v>2023</v>
      </c>
      <c r="C2183" s="8">
        <f t="shared" ref="C2183:C2201" si="3685">C2182+1</f>
        <v>45279</v>
      </c>
      <c r="D2183" s="260"/>
      <c r="E2183" s="134">
        <v>2.8959999999999999</v>
      </c>
      <c r="F2183" s="263"/>
      <c r="G2183" s="262">
        <v>1.042</v>
      </c>
      <c r="H2183" s="285"/>
      <c r="I2183" s="260"/>
      <c r="J2183" s="261">
        <v>0.98660000000000003</v>
      </c>
      <c r="K2183" s="263"/>
      <c r="L2183" s="261">
        <v>1.48</v>
      </c>
      <c r="M2183" s="423">
        <f t="shared" si="3678"/>
        <v>2.8959999999999999</v>
      </c>
      <c r="N2183" s="293">
        <f t="shared" si="3679"/>
        <v>1.042</v>
      </c>
      <c r="O2183" s="293">
        <f t="shared" si="3680"/>
        <v>0.98660000000000003</v>
      </c>
      <c r="P2183" s="293">
        <f t="shared" si="3681"/>
        <v>1.48</v>
      </c>
      <c r="R2183" s="265">
        <f t="shared" si="3682"/>
        <v>1.6011500000000001</v>
      </c>
      <c r="S2183" s="266">
        <f t="shared" si="3683"/>
        <v>1</v>
      </c>
      <c r="T2183" s="266">
        <f t="shared" si="3684"/>
        <v>9</v>
      </c>
      <c r="AH2183" s="257">
        <f t="shared" si="3617"/>
        <v>0</v>
      </c>
      <c r="AI2183" s="266" t="str">
        <f t="shared" si="3663"/>
        <v>OK</v>
      </c>
    </row>
    <row r="2184" spans="1:35" ht="17.45" customHeight="1" x14ac:dyDescent="0.25">
      <c r="A2184" s="257">
        <f t="shared" si="3653"/>
        <v>12</v>
      </c>
      <c r="B2184" s="257">
        <f t="shared" si="3654"/>
        <v>2023</v>
      </c>
      <c r="C2184" s="8">
        <f t="shared" si="3685"/>
        <v>45280</v>
      </c>
      <c r="D2184" s="260">
        <v>1.8759999999999999</v>
      </c>
      <c r="E2184" s="261"/>
      <c r="F2184" s="263"/>
      <c r="G2184" s="262"/>
      <c r="H2184" s="285">
        <v>0.72509999999999997</v>
      </c>
      <c r="I2184" s="260">
        <v>0.61580000000000001</v>
      </c>
      <c r="J2184" s="261"/>
      <c r="K2184" s="263">
        <v>1.131</v>
      </c>
      <c r="L2184" s="261"/>
      <c r="M2184" s="293">
        <f t="shared" si="3678"/>
        <v>1.8759999999999999</v>
      </c>
      <c r="N2184" s="293">
        <f t="shared" si="3679"/>
        <v>0.72509999999999997</v>
      </c>
      <c r="O2184" s="293">
        <f t="shared" si="3680"/>
        <v>0.61580000000000001</v>
      </c>
      <c r="P2184" s="293">
        <f t="shared" si="3681"/>
        <v>1.131</v>
      </c>
      <c r="R2184" s="265">
        <f t="shared" si="3682"/>
        <v>1.086975</v>
      </c>
      <c r="S2184" s="266">
        <f t="shared" si="3683"/>
        <v>1</v>
      </c>
      <c r="T2184" s="266">
        <f t="shared" si="3684"/>
        <v>10</v>
      </c>
      <c r="AH2184" s="257">
        <f t="shared" si="3617"/>
        <v>0</v>
      </c>
      <c r="AI2184" s="266" t="str">
        <f t="shared" si="3663"/>
        <v>OK</v>
      </c>
    </row>
    <row r="2185" spans="1:35" ht="17.45" customHeight="1" x14ac:dyDescent="0.25">
      <c r="A2185" s="257">
        <f t="shared" si="3653"/>
        <v>12</v>
      </c>
      <c r="B2185" s="257">
        <f t="shared" si="3654"/>
        <v>2023</v>
      </c>
      <c r="C2185" s="8">
        <f t="shared" si="3685"/>
        <v>45281</v>
      </c>
      <c r="D2185" s="260"/>
      <c r="E2185" s="261">
        <v>1.0860000000000001</v>
      </c>
      <c r="F2185" s="263"/>
      <c r="G2185" s="262">
        <v>0.83189999999999997</v>
      </c>
      <c r="H2185" s="285"/>
      <c r="I2185" s="260"/>
      <c r="J2185" s="261">
        <v>0.52610000000000001</v>
      </c>
      <c r="K2185" s="263"/>
      <c r="L2185" s="261">
        <v>0.63729999999999998</v>
      </c>
      <c r="M2185" s="293">
        <f t="shared" si="3678"/>
        <v>1.0860000000000001</v>
      </c>
      <c r="N2185" s="293">
        <f t="shared" si="3679"/>
        <v>0.83189999999999997</v>
      </c>
      <c r="O2185" s="293">
        <f t="shared" si="3680"/>
        <v>0.52610000000000001</v>
      </c>
      <c r="P2185" s="293">
        <f t="shared" si="3681"/>
        <v>0.63729999999999998</v>
      </c>
      <c r="R2185" s="265">
        <f t="shared" si="3682"/>
        <v>0.77032499999999993</v>
      </c>
      <c r="S2185" s="266">
        <f t="shared" si="3683"/>
        <v>0</v>
      </c>
      <c r="T2185" s="266">
        <f t="shared" si="3684"/>
        <v>0</v>
      </c>
      <c r="AH2185" s="257">
        <f t="shared" si="3617"/>
        <v>0</v>
      </c>
      <c r="AI2185" s="266" t="str">
        <f t="shared" si="3663"/>
        <v>OK</v>
      </c>
    </row>
    <row r="2186" spans="1:35" ht="17.45" customHeight="1" x14ac:dyDescent="0.25">
      <c r="A2186" s="257">
        <f t="shared" si="3653"/>
        <v>12</v>
      </c>
      <c r="B2186" s="257">
        <f t="shared" si="3654"/>
        <v>2023</v>
      </c>
      <c r="C2186" s="48">
        <f t="shared" si="3685"/>
        <v>45282</v>
      </c>
      <c r="D2186" s="275">
        <v>0.37219999999999998</v>
      </c>
      <c r="E2186" s="276"/>
      <c r="F2186" s="278">
        <v>0.61799999999999999</v>
      </c>
      <c r="G2186" s="277"/>
      <c r="H2186" s="286">
        <v>0.6038</v>
      </c>
      <c r="I2186" s="275">
        <v>0.52359999999999995</v>
      </c>
      <c r="J2186" s="276"/>
      <c r="K2186" s="278">
        <v>0.50160000000000005</v>
      </c>
      <c r="L2186" s="276"/>
      <c r="M2186" s="293">
        <f t="shared" si="3678"/>
        <v>0.37219999999999998</v>
      </c>
      <c r="N2186" s="293">
        <f t="shared" si="3679"/>
        <v>0.6109</v>
      </c>
      <c r="O2186" s="293">
        <f t="shared" si="3680"/>
        <v>0.52359999999999995</v>
      </c>
      <c r="P2186" s="293">
        <f t="shared" si="3681"/>
        <v>0.50160000000000005</v>
      </c>
      <c r="R2186" s="265">
        <f t="shared" si="3682"/>
        <v>0.50207500000000005</v>
      </c>
      <c r="S2186" s="266">
        <f t="shared" si="3683"/>
        <v>0</v>
      </c>
      <c r="T2186" s="266">
        <f t="shared" si="3684"/>
        <v>0</v>
      </c>
      <c r="AH2186" s="257">
        <f t="shared" si="3617"/>
        <v>0</v>
      </c>
      <c r="AI2186" s="266" t="str">
        <f t="shared" si="3663"/>
        <v>OK</v>
      </c>
    </row>
    <row r="2187" spans="1:35" ht="17.45" customHeight="1" x14ac:dyDescent="0.25">
      <c r="A2187" s="257">
        <f t="shared" si="3653"/>
        <v>12</v>
      </c>
      <c r="B2187" s="257">
        <f t="shared" si="3654"/>
        <v>2023</v>
      </c>
      <c r="C2187" s="435">
        <f t="shared" si="3685"/>
        <v>45283</v>
      </c>
      <c r="D2187" s="434"/>
      <c r="E2187" s="436">
        <v>0.66410000000000002</v>
      </c>
      <c r="F2187" s="437"/>
      <c r="G2187" s="438">
        <v>0.76290000000000002</v>
      </c>
      <c r="H2187" s="439"/>
      <c r="I2187" s="434"/>
      <c r="J2187" s="436">
        <v>0.47649999999999998</v>
      </c>
      <c r="K2187" s="437"/>
      <c r="L2187" s="436">
        <v>0.61609999999999998</v>
      </c>
      <c r="M2187" s="440">
        <f t="shared" si="3678"/>
        <v>0.66410000000000002</v>
      </c>
      <c r="N2187" s="440">
        <f t="shared" si="3679"/>
        <v>0.76290000000000002</v>
      </c>
      <c r="O2187" s="440">
        <f t="shared" si="3680"/>
        <v>0.47649999999999998</v>
      </c>
      <c r="P2187" s="440">
        <f t="shared" si="3681"/>
        <v>0.61609999999999998</v>
      </c>
      <c r="Q2187" s="441"/>
      <c r="R2187" s="442">
        <f t="shared" si="3682"/>
        <v>0.62990000000000002</v>
      </c>
      <c r="S2187" s="443">
        <f t="shared" si="3683"/>
        <v>0</v>
      </c>
      <c r="T2187" s="443">
        <f t="shared" si="3684"/>
        <v>0</v>
      </c>
      <c r="AH2187" s="257">
        <f t="shared" si="3617"/>
        <v>0</v>
      </c>
      <c r="AI2187" s="266" t="str">
        <f t="shared" si="3663"/>
        <v>OK</v>
      </c>
    </row>
    <row r="2188" spans="1:35" ht="17.45" customHeight="1" x14ac:dyDescent="0.25">
      <c r="A2188" s="257">
        <f t="shared" si="3653"/>
        <v>12</v>
      </c>
      <c r="B2188" s="257">
        <f t="shared" si="3654"/>
        <v>2023</v>
      </c>
      <c r="C2188" s="435">
        <f t="shared" si="3685"/>
        <v>45284</v>
      </c>
      <c r="D2188" s="434">
        <v>0.72689999999999999</v>
      </c>
      <c r="E2188" s="436"/>
      <c r="F2188" s="437">
        <v>0.71530000000000005</v>
      </c>
      <c r="G2188" s="438"/>
      <c r="H2188" s="439"/>
      <c r="I2188" s="434">
        <v>0.66859999999999997</v>
      </c>
      <c r="J2188" s="436"/>
      <c r="K2188" s="437">
        <v>0.65310000000000001</v>
      </c>
      <c r="L2188" s="436"/>
      <c r="M2188" s="440">
        <f t="shared" ref="M2188:M2191" si="3686">IFERROR(AVERAGE(D2188:E2188),"")</f>
        <v>0.72689999999999999</v>
      </c>
      <c r="N2188" s="440">
        <f t="shared" ref="N2188:N2191" si="3687">IFERROR(AVERAGE(F2188:H2188),"")</f>
        <v>0.71530000000000005</v>
      </c>
      <c r="O2188" s="440">
        <f t="shared" ref="O2188:O2191" si="3688">IFERROR(AVERAGE(I2188:J2188),"")</f>
        <v>0.66859999999999997</v>
      </c>
      <c r="P2188" s="440">
        <f t="shared" ref="P2188:P2191" si="3689">IFERROR(AVERAGE(K2188:L2188),"")</f>
        <v>0.65310000000000001</v>
      </c>
      <c r="Q2188" s="441"/>
      <c r="R2188" s="442">
        <f t="shared" ref="R2188:R2191" si="3690">AVERAGE(M2188:P2188)</f>
        <v>0.69097500000000012</v>
      </c>
      <c r="S2188" s="443">
        <f t="shared" ref="S2188:S2191" si="3691">IF(R2188&gt;=1,1,0)</f>
        <v>0</v>
      </c>
      <c r="T2188" s="443">
        <f t="shared" ref="T2188:T2191" si="3692">IF(S2188=0,0,S2188+T2187)</f>
        <v>0</v>
      </c>
      <c r="AH2188" s="257">
        <f t="shared" si="3617"/>
        <v>0</v>
      </c>
      <c r="AI2188" s="266" t="str">
        <f t="shared" si="3663"/>
        <v>OK</v>
      </c>
    </row>
    <row r="2189" spans="1:35" ht="17.45" customHeight="1" x14ac:dyDescent="0.25">
      <c r="A2189" s="257">
        <f t="shared" si="3653"/>
        <v>12</v>
      </c>
      <c r="B2189" s="257">
        <f t="shared" si="3654"/>
        <v>2023</v>
      </c>
      <c r="C2189" s="8">
        <f t="shared" si="3685"/>
        <v>45285</v>
      </c>
      <c r="D2189" s="260"/>
      <c r="E2189" s="261">
        <v>1.31</v>
      </c>
      <c r="F2189" s="263"/>
      <c r="G2189" s="262">
        <v>1.2250000000000001</v>
      </c>
      <c r="H2189" s="285"/>
      <c r="I2189" s="260"/>
      <c r="J2189" s="261">
        <v>0.93389999999999995</v>
      </c>
      <c r="K2189" s="263"/>
      <c r="L2189" s="261">
        <v>1.1779999999999999</v>
      </c>
      <c r="M2189" s="293">
        <f t="shared" si="3686"/>
        <v>1.31</v>
      </c>
      <c r="N2189" s="293">
        <f t="shared" si="3687"/>
        <v>1.2250000000000001</v>
      </c>
      <c r="O2189" s="293">
        <f t="shared" si="3688"/>
        <v>0.93389999999999995</v>
      </c>
      <c r="P2189" s="293">
        <f t="shared" si="3689"/>
        <v>1.1779999999999999</v>
      </c>
      <c r="R2189" s="265">
        <f t="shared" si="3690"/>
        <v>1.1617250000000001</v>
      </c>
      <c r="S2189" s="266">
        <f t="shared" si="3691"/>
        <v>1</v>
      </c>
      <c r="T2189" s="266">
        <f t="shared" si="3692"/>
        <v>1</v>
      </c>
      <c r="AH2189" s="257">
        <f t="shared" si="3617"/>
        <v>0</v>
      </c>
      <c r="AI2189" s="266" t="str">
        <f t="shared" si="3663"/>
        <v>OK</v>
      </c>
    </row>
    <row r="2190" spans="1:35" ht="17.45" customHeight="1" x14ac:dyDescent="0.25">
      <c r="A2190" s="257">
        <f t="shared" si="3653"/>
        <v>12</v>
      </c>
      <c r="B2190" s="257">
        <f t="shared" si="3654"/>
        <v>2023</v>
      </c>
      <c r="C2190" s="8">
        <f t="shared" si="3685"/>
        <v>45286</v>
      </c>
      <c r="D2190" s="260">
        <v>1.4670000000000001</v>
      </c>
      <c r="E2190" s="261"/>
      <c r="F2190" s="263"/>
      <c r="G2190" s="262"/>
      <c r="H2190" s="285">
        <v>1.44</v>
      </c>
      <c r="I2190" s="260">
        <v>1.58</v>
      </c>
      <c r="J2190" s="261"/>
      <c r="K2190" s="263">
        <v>1.544</v>
      </c>
      <c r="L2190" s="261"/>
      <c r="M2190" s="293">
        <f t="shared" si="3686"/>
        <v>1.4670000000000001</v>
      </c>
      <c r="N2190" s="293">
        <f t="shared" si="3687"/>
        <v>1.44</v>
      </c>
      <c r="O2190" s="293">
        <f t="shared" si="3688"/>
        <v>1.58</v>
      </c>
      <c r="P2190" s="293">
        <f t="shared" si="3689"/>
        <v>1.544</v>
      </c>
      <c r="R2190" s="265">
        <f t="shared" si="3690"/>
        <v>1.5077500000000001</v>
      </c>
      <c r="S2190" s="266">
        <f t="shared" si="3691"/>
        <v>1</v>
      </c>
      <c r="T2190" s="266">
        <f t="shared" si="3692"/>
        <v>2</v>
      </c>
      <c r="AH2190" s="257">
        <f t="shared" si="3617"/>
        <v>0</v>
      </c>
      <c r="AI2190" s="266" t="str">
        <f t="shared" si="3663"/>
        <v>OK</v>
      </c>
    </row>
    <row r="2191" spans="1:35" ht="17.45" customHeight="1" x14ac:dyDescent="0.25">
      <c r="A2191" s="257">
        <f t="shared" si="3653"/>
        <v>12</v>
      </c>
      <c r="B2191" s="257">
        <f t="shared" si="3654"/>
        <v>2023</v>
      </c>
      <c r="C2191" s="8">
        <f t="shared" si="3685"/>
        <v>45287</v>
      </c>
      <c r="D2191" s="260"/>
      <c r="E2191" s="261">
        <v>1.71</v>
      </c>
      <c r="F2191" s="263"/>
      <c r="G2191" s="262">
        <v>1.706</v>
      </c>
      <c r="H2191" s="285"/>
      <c r="I2191" s="260"/>
      <c r="J2191" s="261">
        <v>1.36</v>
      </c>
      <c r="K2191" s="263"/>
      <c r="L2191" s="261">
        <v>1.419</v>
      </c>
      <c r="M2191" s="293">
        <f t="shared" si="3686"/>
        <v>1.71</v>
      </c>
      <c r="N2191" s="293">
        <f t="shared" si="3687"/>
        <v>1.706</v>
      </c>
      <c r="O2191" s="293">
        <f t="shared" si="3688"/>
        <v>1.36</v>
      </c>
      <c r="P2191" s="293">
        <f t="shared" si="3689"/>
        <v>1.419</v>
      </c>
      <c r="R2191" s="265">
        <f t="shared" si="3690"/>
        <v>1.5487500000000001</v>
      </c>
      <c r="S2191" s="266">
        <f t="shared" si="3691"/>
        <v>1</v>
      </c>
      <c r="T2191" s="266">
        <f t="shared" si="3692"/>
        <v>3</v>
      </c>
      <c r="AH2191" s="257">
        <f t="shared" si="3617"/>
        <v>0</v>
      </c>
      <c r="AI2191" s="266" t="str">
        <f t="shared" si="3663"/>
        <v>OK</v>
      </c>
    </row>
    <row r="2192" spans="1:35" ht="17.45" customHeight="1" thickBot="1" x14ac:dyDescent="0.3">
      <c r="A2192" s="257">
        <f t="shared" si="3653"/>
        <v>12</v>
      </c>
      <c r="B2192" s="257">
        <f t="shared" si="3654"/>
        <v>2023</v>
      </c>
      <c r="C2192" s="48">
        <f t="shared" si="3685"/>
        <v>45288</v>
      </c>
      <c r="D2192" s="275">
        <v>1.4390000000000001</v>
      </c>
      <c r="E2192" s="276"/>
      <c r="F2192" s="278">
        <v>1.3839999999999999</v>
      </c>
      <c r="G2192" s="277"/>
      <c r="H2192" s="286">
        <v>1.3979999999999999</v>
      </c>
      <c r="I2192" s="275">
        <v>1.4219999999999999</v>
      </c>
      <c r="J2192" s="276"/>
      <c r="K2192" s="278">
        <v>1.331</v>
      </c>
      <c r="L2192" s="276"/>
      <c r="M2192" s="293">
        <f t="shared" ref="M2192:M2196" si="3693">IFERROR(AVERAGE(D2192:E2192),"")</f>
        <v>1.4390000000000001</v>
      </c>
      <c r="N2192" s="293">
        <f t="shared" ref="N2192:N2196" si="3694">IFERROR(AVERAGE(F2192:H2192),"")</f>
        <v>1.391</v>
      </c>
      <c r="O2192" s="293">
        <f t="shared" ref="O2192:O2196" si="3695">IFERROR(AVERAGE(I2192:J2192),"")</f>
        <v>1.4219999999999999</v>
      </c>
      <c r="P2192" s="293">
        <f t="shared" ref="P2192:P2196" si="3696">IFERROR(AVERAGE(K2192:L2192),"")</f>
        <v>1.331</v>
      </c>
      <c r="R2192" s="265">
        <f t="shared" ref="R2192:R2196" si="3697">AVERAGE(M2192:P2192)</f>
        <v>1.39575</v>
      </c>
      <c r="S2192" s="266">
        <f t="shared" ref="S2192:S2196" si="3698">IF(R2192&gt;=1,1,0)</f>
        <v>1</v>
      </c>
      <c r="T2192" s="266">
        <f t="shared" ref="T2192:T2196" si="3699">IF(S2192=0,0,S2192+T2191)</f>
        <v>4</v>
      </c>
      <c r="AH2192" s="257">
        <f t="shared" si="3617"/>
        <v>0</v>
      </c>
      <c r="AI2192" s="266" t="str">
        <f t="shared" si="3663"/>
        <v>OK</v>
      </c>
    </row>
    <row r="2193" spans="1:35" ht="17.45" customHeight="1" thickBot="1" x14ac:dyDescent="0.3">
      <c r="A2193" s="257">
        <f t="shared" si="3653"/>
        <v>12</v>
      </c>
      <c r="B2193" s="257">
        <f t="shared" si="3654"/>
        <v>2023</v>
      </c>
      <c r="C2193" s="8">
        <f t="shared" si="3685"/>
        <v>45289</v>
      </c>
      <c r="D2193" s="260"/>
      <c r="E2193" s="261">
        <v>1.784</v>
      </c>
      <c r="F2193" s="263"/>
      <c r="G2193" s="262">
        <v>1.64</v>
      </c>
      <c r="H2193" s="285"/>
      <c r="I2193" s="260"/>
      <c r="J2193" s="261">
        <v>1.6619999999999999</v>
      </c>
      <c r="K2193" s="263"/>
      <c r="L2193" s="261">
        <v>1.5089999999999999</v>
      </c>
      <c r="M2193" s="293">
        <f t="shared" si="3693"/>
        <v>1.784</v>
      </c>
      <c r="N2193" s="293">
        <f t="shared" si="3694"/>
        <v>1.64</v>
      </c>
      <c r="O2193" s="293">
        <f t="shared" si="3695"/>
        <v>1.6619999999999999</v>
      </c>
      <c r="P2193" s="293">
        <f t="shared" si="3696"/>
        <v>1.5089999999999999</v>
      </c>
      <c r="R2193" s="265">
        <f t="shared" si="3697"/>
        <v>1.6487500000000002</v>
      </c>
      <c r="S2193" s="266">
        <f t="shared" si="3698"/>
        <v>1</v>
      </c>
      <c r="T2193" s="266">
        <f t="shared" si="3699"/>
        <v>5</v>
      </c>
      <c r="U2193" s="514" t="s">
        <v>71</v>
      </c>
      <c r="V2193" s="515">
        <v>2023</v>
      </c>
      <c r="W2193" s="516"/>
      <c r="X2193" s="516"/>
      <c r="Y2193" s="516"/>
      <c r="AH2193" s="257">
        <f t="shared" si="3617"/>
        <v>0</v>
      </c>
      <c r="AI2193" s="266" t="str">
        <f t="shared" si="3663"/>
        <v>OK</v>
      </c>
    </row>
    <row r="2194" spans="1:35" ht="17.45" customHeight="1" x14ac:dyDescent="0.25">
      <c r="A2194" s="257">
        <f t="shared" si="3653"/>
        <v>12</v>
      </c>
      <c r="B2194" s="257">
        <f t="shared" si="3654"/>
        <v>2023</v>
      </c>
      <c r="C2194" s="435">
        <f t="shared" si="3685"/>
        <v>45290</v>
      </c>
      <c r="D2194" s="434">
        <v>0.94479999999999997</v>
      </c>
      <c r="E2194" s="436"/>
      <c r="F2194" s="437">
        <v>0.72819999999999996</v>
      </c>
      <c r="G2194" s="438"/>
      <c r="H2194" s="439"/>
      <c r="I2194" s="434">
        <v>0.63170000000000004</v>
      </c>
      <c r="J2194" s="436"/>
      <c r="K2194" s="437">
        <v>0.67079999999999995</v>
      </c>
      <c r="L2194" s="436"/>
      <c r="M2194" s="440">
        <f t="shared" si="3693"/>
        <v>0.94479999999999997</v>
      </c>
      <c r="N2194" s="440">
        <f t="shared" si="3694"/>
        <v>0.72819999999999996</v>
      </c>
      <c r="O2194" s="440">
        <f t="shared" si="3695"/>
        <v>0.63170000000000004</v>
      </c>
      <c r="P2194" s="440">
        <f t="shared" si="3696"/>
        <v>0.67079999999999995</v>
      </c>
      <c r="Q2194" s="441"/>
      <c r="R2194" s="442">
        <f t="shared" si="3697"/>
        <v>0.74387499999999995</v>
      </c>
      <c r="S2194" s="443">
        <f t="shared" si="3698"/>
        <v>0</v>
      </c>
      <c r="T2194" s="443">
        <f t="shared" si="3699"/>
        <v>0</v>
      </c>
      <c r="U2194" s="517" t="s">
        <v>35</v>
      </c>
      <c r="V2194" s="517" t="s">
        <v>1</v>
      </c>
      <c r="W2194" s="517" t="s">
        <v>2</v>
      </c>
      <c r="X2194" s="517" t="s">
        <v>9</v>
      </c>
      <c r="Y2194" s="517" t="s">
        <v>12</v>
      </c>
      <c r="AH2194" s="257">
        <f t="shared" si="3617"/>
        <v>0</v>
      </c>
      <c r="AI2194" s="266" t="str">
        <f t="shared" si="3663"/>
        <v>OK</v>
      </c>
    </row>
    <row r="2195" spans="1:35" ht="17.45" customHeight="1" thickBot="1" x14ac:dyDescent="0.3">
      <c r="A2195" s="257">
        <f t="shared" si="3653"/>
        <v>12</v>
      </c>
      <c r="B2195" s="257">
        <f t="shared" si="3654"/>
        <v>2023</v>
      </c>
      <c r="C2195" s="459">
        <f t="shared" si="3685"/>
        <v>45291</v>
      </c>
      <c r="D2195" s="460"/>
      <c r="E2195" s="461">
        <v>0.51300000000000001</v>
      </c>
      <c r="F2195" s="462"/>
      <c r="G2195" s="463">
        <v>0.54279999999999995</v>
      </c>
      <c r="H2195" s="464"/>
      <c r="I2195" s="460"/>
      <c r="J2195" s="461">
        <v>0.4269</v>
      </c>
      <c r="K2195" s="462"/>
      <c r="L2195" s="461">
        <v>0.5252</v>
      </c>
      <c r="M2195" s="440">
        <f t="shared" si="3693"/>
        <v>0.51300000000000001</v>
      </c>
      <c r="N2195" s="440">
        <f t="shared" si="3694"/>
        <v>0.54279999999999995</v>
      </c>
      <c r="O2195" s="440">
        <f t="shared" si="3695"/>
        <v>0.4269</v>
      </c>
      <c r="P2195" s="440">
        <f t="shared" si="3696"/>
        <v>0.5252</v>
      </c>
      <c r="Q2195" s="441"/>
      <c r="R2195" s="442">
        <f t="shared" si="3697"/>
        <v>0.50197500000000006</v>
      </c>
      <c r="S2195" s="443">
        <f t="shared" si="3698"/>
        <v>0</v>
      </c>
      <c r="T2195" s="443">
        <f t="shared" si="3699"/>
        <v>0</v>
      </c>
      <c r="U2195" s="518" t="s">
        <v>58</v>
      </c>
      <c r="V2195" s="519">
        <f>AVERAGE(D2165:E2195)</f>
        <v>1.6391677419354835</v>
      </c>
      <c r="W2195" s="519">
        <f>AVERAGE(F2165:H2195)</f>
        <v>1.2368916666666669</v>
      </c>
      <c r="X2195" s="519">
        <f>AVERAGE(I2165:J2195)</f>
        <v>1.1200483870967743</v>
      </c>
      <c r="Y2195" s="519">
        <f>AVERAGE(K2165:L2195)</f>
        <v>1.2372838709677421</v>
      </c>
      <c r="AH2195" s="257">
        <f t="shared" si="3617"/>
        <v>0</v>
      </c>
      <c r="AI2195" s="266" t="str">
        <f t="shared" si="3663"/>
        <v>OK</v>
      </c>
    </row>
    <row r="2196" spans="1:35" ht="17.45" customHeight="1" x14ac:dyDescent="0.25">
      <c r="A2196" s="257">
        <f t="shared" si="3653"/>
        <v>1</v>
      </c>
      <c r="B2196" s="257">
        <f t="shared" si="3654"/>
        <v>2024</v>
      </c>
      <c r="C2196" s="115">
        <f t="shared" si="3685"/>
        <v>45292</v>
      </c>
      <c r="D2196" s="122">
        <v>0.90710000000000002</v>
      </c>
      <c r="E2196" s="124"/>
      <c r="F2196" s="125"/>
      <c r="G2196" s="123"/>
      <c r="H2196" s="121">
        <v>0.97760000000000002</v>
      </c>
      <c r="I2196" s="122">
        <v>0.77839999999999998</v>
      </c>
      <c r="J2196" s="124"/>
      <c r="K2196" s="125">
        <v>0.82069999999999999</v>
      </c>
      <c r="L2196" s="124"/>
      <c r="M2196" s="293">
        <f t="shared" si="3693"/>
        <v>0.90710000000000002</v>
      </c>
      <c r="N2196" s="293">
        <f t="shared" si="3694"/>
        <v>0.97760000000000002</v>
      </c>
      <c r="O2196" s="293">
        <f t="shared" si="3695"/>
        <v>0.77839999999999998</v>
      </c>
      <c r="P2196" s="293">
        <f t="shared" si="3696"/>
        <v>0.82069999999999999</v>
      </c>
      <c r="R2196" s="265">
        <f t="shared" si="3697"/>
        <v>0.87095</v>
      </c>
      <c r="S2196" s="266">
        <f t="shared" si="3698"/>
        <v>0</v>
      </c>
      <c r="T2196" s="266">
        <f t="shared" si="3699"/>
        <v>0</v>
      </c>
      <c r="U2196" s="518" t="s">
        <v>59</v>
      </c>
      <c r="V2196" s="519">
        <f>MAX(D2165:E2195)</f>
        <v>4.2729999999999997</v>
      </c>
      <c r="W2196" s="519">
        <f>MAX(F2165:H2195)</f>
        <v>2.694</v>
      </c>
      <c r="X2196" s="519">
        <f>MAX(I2165:J2195)</f>
        <v>2.2389999999999999</v>
      </c>
      <c r="Y2196" s="519">
        <f>MAX(K2165:L2195)</f>
        <v>2.0259999999999998</v>
      </c>
      <c r="AH2196" s="257">
        <f t="shared" si="3617"/>
        <v>0</v>
      </c>
      <c r="AI2196" s="266" t="str">
        <f t="shared" si="3663"/>
        <v>OK</v>
      </c>
    </row>
    <row r="2197" spans="1:35" ht="17.45" customHeight="1" thickBot="1" x14ac:dyDescent="0.3">
      <c r="A2197" s="257">
        <f t="shared" si="3653"/>
        <v>1</v>
      </c>
      <c r="B2197" s="257">
        <f t="shared" si="3654"/>
        <v>2024</v>
      </c>
      <c r="C2197" s="8">
        <f t="shared" si="3685"/>
        <v>45293</v>
      </c>
      <c r="D2197" s="260"/>
      <c r="E2197" s="261">
        <v>0.95469999999999999</v>
      </c>
      <c r="F2197" s="263"/>
      <c r="G2197" s="262">
        <v>0.86629999999999996</v>
      </c>
      <c r="H2197" s="285"/>
      <c r="I2197" s="260"/>
      <c r="J2197" s="261">
        <v>0.86419999999999997</v>
      </c>
      <c r="K2197" s="263"/>
      <c r="L2197" s="261">
        <v>1.0469999999999999</v>
      </c>
      <c r="M2197" s="293">
        <f t="shared" ref="M2197" si="3700">IFERROR(AVERAGE(D2197:E2197),"")</f>
        <v>0.95469999999999999</v>
      </c>
      <c r="N2197" s="293">
        <f t="shared" ref="N2197" si="3701">IFERROR(AVERAGE(F2197:H2197),"")</f>
        <v>0.86629999999999996</v>
      </c>
      <c r="O2197" s="293">
        <f t="shared" ref="O2197" si="3702">IFERROR(AVERAGE(I2197:J2197),"")</f>
        <v>0.86419999999999997</v>
      </c>
      <c r="P2197" s="293">
        <f t="shared" ref="P2197" si="3703">IFERROR(AVERAGE(K2197:L2197),"")</f>
        <v>1.0469999999999999</v>
      </c>
      <c r="R2197" s="265">
        <f t="shared" ref="R2197" si="3704">AVERAGE(M2197:P2197)</f>
        <v>0.93304999999999993</v>
      </c>
      <c r="S2197" s="266">
        <f t="shared" ref="S2197" si="3705">IF(R2197&gt;=1,1,0)</f>
        <v>0</v>
      </c>
      <c r="T2197" s="266">
        <f t="shared" ref="T2197" si="3706">IF(S2197=0,0,S2197+T2196)</f>
        <v>0</v>
      </c>
      <c r="U2197" s="520" t="s">
        <v>126</v>
      </c>
      <c r="V2197" s="521">
        <f>COUNTIF(D2165:E2195,"&gt;=2.5")</f>
        <v>5</v>
      </c>
      <c r="W2197" s="521">
        <f>COUNTIF(F2165:H2195,"&gt;=2.5")</f>
        <v>1</v>
      </c>
      <c r="X2197" s="521">
        <f>COUNTIF(I2165:J2195,"&gt;=2.5")</f>
        <v>0</v>
      </c>
      <c r="Y2197" s="521">
        <f>COUNTIF(K2165:L2195,"&gt;=2.5")</f>
        <v>0</v>
      </c>
      <c r="AH2197" s="257">
        <f t="shared" si="3617"/>
        <v>0</v>
      </c>
      <c r="AI2197" s="266" t="str">
        <f t="shared" si="3663"/>
        <v>OK</v>
      </c>
    </row>
    <row r="2198" spans="1:35" ht="17.45" customHeight="1" thickBot="1" x14ac:dyDescent="0.3">
      <c r="A2198" s="257">
        <f t="shared" si="3653"/>
        <v>1</v>
      </c>
      <c r="B2198" s="257">
        <f t="shared" si="3654"/>
        <v>2024</v>
      </c>
      <c r="C2198" s="48">
        <f t="shared" si="3685"/>
        <v>45294</v>
      </c>
      <c r="D2198" s="275">
        <v>0.6845</v>
      </c>
      <c r="E2198" s="276"/>
      <c r="F2198" s="278">
        <v>0.74299999999999999</v>
      </c>
      <c r="G2198" s="277"/>
      <c r="H2198" s="286">
        <v>0.75090000000000001</v>
      </c>
      <c r="I2198" s="275">
        <v>0.75790000000000002</v>
      </c>
      <c r="J2198" s="276"/>
      <c r="K2198" s="278">
        <v>0.62549999999999994</v>
      </c>
      <c r="L2198" s="276"/>
      <c r="M2198" s="293">
        <f t="shared" ref="M2198:M2205" si="3707">IFERROR(AVERAGE(D2198:E2198),"")</f>
        <v>0.6845</v>
      </c>
      <c r="N2198" s="293">
        <f t="shared" ref="N2198:N2205" si="3708">IFERROR(AVERAGE(F2198:H2198),"")</f>
        <v>0.74695</v>
      </c>
      <c r="O2198" s="293">
        <f t="shared" ref="O2198:O2205" si="3709">IFERROR(AVERAGE(I2198:J2198),"")</f>
        <v>0.75790000000000002</v>
      </c>
      <c r="P2198" s="293">
        <f t="shared" ref="P2198:P2205" si="3710">IFERROR(AVERAGE(K2198:L2198),"")</f>
        <v>0.62549999999999994</v>
      </c>
      <c r="R2198" s="265">
        <f t="shared" ref="R2198:R2205" si="3711">AVERAGE(M2198:P2198)</f>
        <v>0.70371249999999996</v>
      </c>
      <c r="S2198" s="266">
        <f t="shared" ref="S2198:S2205" si="3712">IF(R2198&gt;=1,1,0)</f>
        <v>0</v>
      </c>
      <c r="T2198" s="266">
        <f t="shared" ref="T2198:T2205" si="3713">IF(S2198=0,0,S2198+T2197)</f>
        <v>0</v>
      </c>
      <c r="X2198" s="664">
        <f>SUM(V2197:Y2197)</f>
        <v>6</v>
      </c>
      <c r="Y2198" s="522">
        <f>AVERAGE(V2195:Y2195)</f>
        <v>1.3083479166666667</v>
      </c>
      <c r="AH2198" s="257">
        <f t="shared" si="3617"/>
        <v>0</v>
      </c>
      <c r="AI2198" s="266" t="str">
        <f t="shared" si="3663"/>
        <v>OK</v>
      </c>
    </row>
    <row r="2199" spans="1:35" ht="17.45" customHeight="1" thickBot="1" x14ac:dyDescent="0.3">
      <c r="A2199" s="257">
        <f t="shared" si="3653"/>
        <v>1</v>
      </c>
      <c r="B2199" s="257">
        <f t="shared" si="3654"/>
        <v>2024</v>
      </c>
      <c r="C2199" s="8">
        <f t="shared" si="3685"/>
        <v>45295</v>
      </c>
      <c r="D2199" s="260"/>
      <c r="E2199" s="261">
        <v>1.5449999999999999</v>
      </c>
      <c r="F2199" s="263"/>
      <c r="G2199" s="262">
        <v>1.121</v>
      </c>
      <c r="H2199" s="285"/>
      <c r="I2199" s="260"/>
      <c r="J2199" s="261">
        <v>0.99080000000000001</v>
      </c>
      <c r="K2199" s="263"/>
      <c r="L2199" s="261">
        <v>1.0429999999999999</v>
      </c>
      <c r="M2199" s="293">
        <f t="shared" si="3707"/>
        <v>1.5449999999999999</v>
      </c>
      <c r="N2199" s="293">
        <f t="shared" si="3708"/>
        <v>1.121</v>
      </c>
      <c r="O2199" s="293">
        <f t="shared" si="3709"/>
        <v>0.99080000000000001</v>
      </c>
      <c r="P2199" s="293">
        <f t="shared" si="3710"/>
        <v>1.0429999999999999</v>
      </c>
      <c r="R2199" s="265">
        <f t="shared" si="3711"/>
        <v>1.1749499999999999</v>
      </c>
      <c r="S2199" s="266">
        <f t="shared" si="3712"/>
        <v>1</v>
      </c>
      <c r="T2199" s="266">
        <f t="shared" si="3713"/>
        <v>1</v>
      </c>
      <c r="V2199" s="605">
        <f>V2195-V2165</f>
        <v>-0.20241892473118317</v>
      </c>
      <c r="W2199" s="605">
        <f t="shared" ref="W2199:Y2199" si="3714">W2195-W2165</f>
        <v>1.4845952380952765E-2</v>
      </c>
      <c r="X2199" s="605">
        <f t="shared" si="3714"/>
        <v>-9.9494623655904668E-4</v>
      </c>
      <c r="Y2199" s="605">
        <f t="shared" si="3714"/>
        <v>-0.17291946236559119</v>
      </c>
      <c r="AH2199" s="257">
        <f t="shared" si="3617"/>
        <v>0</v>
      </c>
      <c r="AI2199" s="266" t="str">
        <f t="shared" si="3663"/>
        <v>OK</v>
      </c>
    </row>
    <row r="2200" spans="1:35" ht="17.45" customHeight="1" thickBot="1" x14ac:dyDescent="0.3">
      <c r="A2200" s="257">
        <f t="shared" si="3653"/>
        <v>1</v>
      </c>
      <c r="B2200" s="257">
        <f t="shared" si="3654"/>
        <v>2024</v>
      </c>
      <c r="C2200" s="8">
        <f t="shared" si="3685"/>
        <v>45296</v>
      </c>
      <c r="D2200" s="260">
        <v>1.774</v>
      </c>
      <c r="E2200" s="261"/>
      <c r="F2200" s="263">
        <v>1.054</v>
      </c>
      <c r="G2200" s="262"/>
      <c r="H2200" s="285"/>
      <c r="I2200" s="260">
        <v>1.1950000000000001</v>
      </c>
      <c r="J2200" s="261"/>
      <c r="K2200" s="263">
        <v>1.2769999999999999</v>
      </c>
      <c r="L2200" s="261"/>
      <c r="M2200" s="293">
        <f t="shared" si="3707"/>
        <v>1.774</v>
      </c>
      <c r="N2200" s="293">
        <f t="shared" si="3708"/>
        <v>1.054</v>
      </c>
      <c r="O2200" s="293">
        <f t="shared" si="3709"/>
        <v>1.1950000000000001</v>
      </c>
      <c r="P2200" s="293">
        <f t="shared" si="3710"/>
        <v>1.2769999999999999</v>
      </c>
      <c r="R2200" s="265">
        <f t="shared" si="3711"/>
        <v>1.3250000000000002</v>
      </c>
      <c r="S2200" s="266">
        <f t="shared" si="3712"/>
        <v>1</v>
      </c>
      <c r="T2200" s="266">
        <f t="shared" si="3713"/>
        <v>2</v>
      </c>
      <c r="U2200" s="514" t="s">
        <v>73</v>
      </c>
      <c r="V2200" s="515">
        <v>2023</v>
      </c>
      <c r="W2200" s="516"/>
      <c r="X2200" s="516"/>
      <c r="Y2200" s="516"/>
      <c r="AF2200" s="427" t="s">
        <v>150</v>
      </c>
      <c r="AG2200" s="427" t="s">
        <v>158</v>
      </c>
      <c r="AH2200" s="257">
        <f t="shared" si="3617"/>
        <v>0</v>
      </c>
      <c r="AI2200" s="266" t="str">
        <f t="shared" si="3663"/>
        <v>OK</v>
      </c>
    </row>
    <row r="2201" spans="1:35" ht="17.45" customHeight="1" x14ac:dyDescent="0.25">
      <c r="A2201" s="257">
        <f t="shared" si="3653"/>
        <v>1</v>
      </c>
      <c r="B2201" s="257">
        <f t="shared" si="3654"/>
        <v>2024</v>
      </c>
      <c r="C2201" s="435">
        <f t="shared" si="3685"/>
        <v>45297</v>
      </c>
      <c r="D2201" s="434"/>
      <c r="E2201" s="436">
        <v>1.1339999999999999</v>
      </c>
      <c r="F2201" s="437"/>
      <c r="G2201" s="438">
        <v>0.81510000000000005</v>
      </c>
      <c r="H2201" s="439"/>
      <c r="I2201" s="434"/>
      <c r="J2201" s="436">
        <v>0.7238</v>
      </c>
      <c r="K2201" s="437"/>
      <c r="L2201" s="436">
        <v>1.0209999999999999</v>
      </c>
      <c r="M2201" s="440">
        <f t="shared" si="3707"/>
        <v>1.1339999999999999</v>
      </c>
      <c r="N2201" s="440">
        <f t="shared" si="3708"/>
        <v>0.81510000000000005</v>
      </c>
      <c r="O2201" s="440">
        <f t="shared" si="3709"/>
        <v>0.7238</v>
      </c>
      <c r="P2201" s="440">
        <f t="shared" si="3710"/>
        <v>1.0209999999999999</v>
      </c>
      <c r="Q2201" s="441"/>
      <c r="R2201" s="442">
        <f t="shared" si="3711"/>
        <v>0.92347500000000005</v>
      </c>
      <c r="S2201" s="443">
        <f t="shared" si="3712"/>
        <v>0</v>
      </c>
      <c r="T2201" s="443">
        <f t="shared" si="3713"/>
        <v>0</v>
      </c>
      <c r="U2201" s="517" t="s">
        <v>35</v>
      </c>
      <c r="V2201" s="517" t="s">
        <v>1</v>
      </c>
      <c r="W2201" s="517" t="s">
        <v>2</v>
      </c>
      <c r="X2201" s="517" t="s">
        <v>9</v>
      </c>
      <c r="Y2201" s="517" t="s">
        <v>12</v>
      </c>
      <c r="AE2201" s="22" t="s">
        <v>20</v>
      </c>
      <c r="AF2201" s="264">
        <f>MAX($D$1831:$L$2195)</f>
        <v>8.2560000000000002</v>
      </c>
      <c r="AG2201" s="264">
        <f>MAX($D$5:$L$2195)</f>
        <v>28.43</v>
      </c>
      <c r="AH2201" s="257">
        <f t="shared" si="3617"/>
        <v>0</v>
      </c>
      <c r="AI2201" s="266" t="str">
        <f t="shared" si="3663"/>
        <v>OK</v>
      </c>
    </row>
    <row r="2202" spans="1:35" ht="17.45" customHeight="1" x14ac:dyDescent="0.25">
      <c r="A2202" s="257">
        <f t="shared" si="3653"/>
        <v>1</v>
      </c>
      <c r="B2202" s="257">
        <f t="shared" si="3654"/>
        <v>2024</v>
      </c>
      <c r="C2202" s="435">
        <f t="shared" ref="C2202:C2265" si="3715">C2201+1</f>
        <v>45298</v>
      </c>
      <c r="D2202" s="434">
        <v>0.36659999999999998</v>
      </c>
      <c r="E2202" s="436"/>
      <c r="F2202" s="437"/>
      <c r="G2202" s="438"/>
      <c r="H2202" s="439">
        <v>0.61499999999999999</v>
      </c>
      <c r="I2202" s="434">
        <v>0.30630000000000002</v>
      </c>
      <c r="J2202" s="436"/>
      <c r="K2202" s="437">
        <v>0.43480000000000002</v>
      </c>
      <c r="L2202" s="436"/>
      <c r="M2202" s="440">
        <f t="shared" si="3707"/>
        <v>0.36659999999999998</v>
      </c>
      <c r="N2202" s="440">
        <f t="shared" si="3708"/>
        <v>0.61499999999999999</v>
      </c>
      <c r="O2202" s="440">
        <f t="shared" si="3709"/>
        <v>0.30630000000000002</v>
      </c>
      <c r="P2202" s="440">
        <f t="shared" si="3710"/>
        <v>0.43480000000000002</v>
      </c>
      <c r="Q2202" s="441"/>
      <c r="R2202" s="442">
        <f t="shared" si="3711"/>
        <v>0.43067500000000003</v>
      </c>
      <c r="S2202" s="443">
        <f t="shared" si="3712"/>
        <v>0</v>
      </c>
      <c r="T2202" s="443">
        <f t="shared" si="3713"/>
        <v>0</v>
      </c>
      <c r="U2202" s="518" t="s">
        <v>58</v>
      </c>
      <c r="V2202" s="519">
        <f>AVERAGE(D1831:E2195)</f>
        <v>1.4948186813186795</v>
      </c>
      <c r="W2202" s="519">
        <f>AVERAGE(F1831:H2195)</f>
        <v>1.139232159624413</v>
      </c>
      <c r="X2202" s="519">
        <f>AVERAGE(I1831:J2195)</f>
        <v>0.93329013698630192</v>
      </c>
      <c r="Y2202" s="519">
        <f>AVERAGE(K1831:L2195)</f>
        <v>1.1309865753424655</v>
      </c>
      <c r="AE2202" s="22" t="s">
        <v>157</v>
      </c>
      <c r="AF2202" s="264">
        <f>PERCENTILE($D$1831:$L$2195,0.99)</f>
        <v>3.5856599999999954</v>
      </c>
      <c r="AG2202" s="264">
        <f>PERCENTILE($D$5:$L$2195,0.99)</f>
        <v>3.3250000000000002</v>
      </c>
      <c r="AH2202" s="257">
        <f t="shared" si="3617"/>
        <v>0</v>
      </c>
      <c r="AI2202" s="266" t="str">
        <f t="shared" si="3663"/>
        <v>OK</v>
      </c>
    </row>
    <row r="2203" spans="1:35" ht="17.45" customHeight="1" x14ac:dyDescent="0.25">
      <c r="A2203" s="257">
        <f t="shared" si="3653"/>
        <v>1</v>
      </c>
      <c r="B2203" s="257">
        <f t="shared" si="3654"/>
        <v>2024</v>
      </c>
      <c r="C2203" s="8">
        <f t="shared" si="3715"/>
        <v>45299</v>
      </c>
      <c r="D2203" s="260"/>
      <c r="E2203" s="261">
        <v>1.08</v>
      </c>
      <c r="F2203" s="263"/>
      <c r="G2203" s="262">
        <v>0.88360000000000005</v>
      </c>
      <c r="H2203" s="285"/>
      <c r="I2203" s="260"/>
      <c r="J2203" s="261">
        <v>0.73960000000000004</v>
      </c>
      <c r="K2203" s="263"/>
      <c r="L2203" s="261">
        <v>1.0269999999999999</v>
      </c>
      <c r="M2203" s="293">
        <f t="shared" si="3707"/>
        <v>1.08</v>
      </c>
      <c r="N2203" s="293">
        <f t="shared" si="3708"/>
        <v>0.88360000000000005</v>
      </c>
      <c r="O2203" s="293">
        <f t="shared" si="3709"/>
        <v>0.73960000000000004</v>
      </c>
      <c r="P2203" s="293">
        <f t="shared" si="3710"/>
        <v>1.0269999999999999</v>
      </c>
      <c r="R2203" s="265">
        <f t="shared" si="3711"/>
        <v>0.93254999999999999</v>
      </c>
      <c r="S2203" s="266">
        <f t="shared" si="3712"/>
        <v>0</v>
      </c>
      <c r="T2203" s="266">
        <f t="shared" si="3713"/>
        <v>0</v>
      </c>
      <c r="U2203" s="518" t="s">
        <v>59</v>
      </c>
      <c r="V2203" s="519">
        <f>MAX(D1831:E2195)</f>
        <v>7.1909999999999998</v>
      </c>
      <c r="W2203" s="519">
        <f>MAX(F1831:H2195)</f>
        <v>3.7919999999999998</v>
      </c>
      <c r="X2203" s="519">
        <f>MAX(I1831:J2195)</f>
        <v>2.6669999999999998</v>
      </c>
      <c r="Y2203" s="519">
        <f>MAX(K1831:L2195)</f>
        <v>8.2560000000000002</v>
      </c>
      <c r="AE2203" s="22" t="s">
        <v>55</v>
      </c>
      <c r="AF2203" s="264">
        <f>PERCENTILE($D$1831:$L$2195,0.98)</f>
        <v>2.9543599999999968</v>
      </c>
      <c r="AG2203" s="264">
        <f>PERCENTILE($D$5:$L$2195,0.98)</f>
        <v>2.585</v>
      </c>
      <c r="AH2203" s="257">
        <f t="shared" si="3617"/>
        <v>0</v>
      </c>
      <c r="AI2203" s="266" t="str">
        <f t="shared" si="3663"/>
        <v>OK</v>
      </c>
    </row>
    <row r="2204" spans="1:35" ht="17.45" customHeight="1" thickBot="1" x14ac:dyDescent="0.3">
      <c r="A2204" s="257">
        <f t="shared" si="3653"/>
        <v>1</v>
      </c>
      <c r="B2204" s="257">
        <f t="shared" si="3654"/>
        <v>2024</v>
      </c>
      <c r="C2204" s="48">
        <f t="shared" si="3715"/>
        <v>45300</v>
      </c>
      <c r="D2204" s="275">
        <v>1.1479999999999999</v>
      </c>
      <c r="E2204" s="276"/>
      <c r="F2204" s="278">
        <v>0.84589999999999999</v>
      </c>
      <c r="G2204" s="277"/>
      <c r="H2204" s="286">
        <v>0.85419999999999996</v>
      </c>
      <c r="I2204" s="275">
        <v>1.1819999999999999</v>
      </c>
      <c r="J2204" s="276"/>
      <c r="K2204" s="278">
        <v>1.0369999999999999</v>
      </c>
      <c r="L2204" s="276"/>
      <c r="M2204" s="293">
        <f t="shared" si="3707"/>
        <v>1.1479999999999999</v>
      </c>
      <c r="N2204" s="293">
        <f t="shared" si="3708"/>
        <v>0.85004999999999997</v>
      </c>
      <c r="O2204" s="293">
        <f t="shared" si="3709"/>
        <v>1.1819999999999999</v>
      </c>
      <c r="P2204" s="293">
        <f t="shared" si="3710"/>
        <v>1.0369999999999999</v>
      </c>
      <c r="R2204" s="265">
        <f t="shared" si="3711"/>
        <v>1.0542624999999999</v>
      </c>
      <c r="S2204" s="266">
        <f t="shared" si="3712"/>
        <v>1</v>
      </c>
      <c r="T2204" s="266">
        <f t="shared" si="3713"/>
        <v>1</v>
      </c>
      <c r="U2204" s="520" t="s">
        <v>126</v>
      </c>
      <c r="V2204" s="521">
        <f>COUNTIF(D1831:E2195,"&gt;=2.5")</f>
        <v>40</v>
      </c>
      <c r="W2204" s="521">
        <f>COUNTIF(F1831:H2195,"&gt;=2.5")</f>
        <v>7</v>
      </c>
      <c r="X2204" s="521">
        <f>COUNTIF(I1831:J2195,"&gt;=2.5")</f>
        <v>1</v>
      </c>
      <c r="Y2204" s="521">
        <f>COUNTIF(K1831:L2195,"&gt;=2.5")</f>
        <v>7</v>
      </c>
      <c r="AE2204" s="22" t="s">
        <v>75</v>
      </c>
      <c r="AF2204" s="264">
        <f>PERCENTILE($D$1831:$L$2195,0.95)</f>
        <v>2.2695499999999997</v>
      </c>
      <c r="AG2204" s="264">
        <f>PERCENTILE($D$5:$L$2195,0.95)</f>
        <v>1.9737499999999999</v>
      </c>
      <c r="AH2204" s="257">
        <f t="shared" si="3617"/>
        <v>0</v>
      </c>
      <c r="AI2204" s="266" t="str">
        <f t="shared" si="3663"/>
        <v>OK</v>
      </c>
    </row>
    <row r="2205" spans="1:35" ht="17.45" customHeight="1" thickBot="1" x14ac:dyDescent="0.3">
      <c r="A2205" s="257">
        <f t="shared" si="3653"/>
        <v>1</v>
      </c>
      <c r="B2205" s="257">
        <f t="shared" si="3654"/>
        <v>2024</v>
      </c>
      <c r="C2205" s="8">
        <f t="shared" si="3715"/>
        <v>45301</v>
      </c>
      <c r="D2205" s="260"/>
      <c r="E2205" s="261">
        <v>1.014</v>
      </c>
      <c r="F2205" s="263"/>
      <c r="G2205" s="262">
        <v>0.92110000000000003</v>
      </c>
      <c r="H2205" s="285"/>
      <c r="I2205" s="260"/>
      <c r="J2205" s="261">
        <v>1.0649999999999999</v>
      </c>
      <c r="K2205" s="263"/>
      <c r="L2205" s="261">
        <v>0.97330000000000005</v>
      </c>
      <c r="M2205" s="293">
        <f t="shared" si="3707"/>
        <v>1.014</v>
      </c>
      <c r="N2205" s="293">
        <f t="shared" si="3708"/>
        <v>0.92110000000000003</v>
      </c>
      <c r="O2205" s="293">
        <f t="shared" si="3709"/>
        <v>1.0649999999999999</v>
      </c>
      <c r="P2205" s="293">
        <f t="shared" si="3710"/>
        <v>0.97330000000000005</v>
      </c>
      <c r="R2205" s="265">
        <f t="shared" si="3711"/>
        <v>0.99334999999999996</v>
      </c>
      <c r="S2205" s="266">
        <f t="shared" si="3712"/>
        <v>0</v>
      </c>
      <c r="T2205" s="266">
        <f t="shared" si="3713"/>
        <v>0</v>
      </c>
      <c r="V2205" s="522">
        <f>AVERAGE(D1831:L2195)</f>
        <v>1.172952565789473</v>
      </c>
      <c r="X2205" s="664">
        <f>SUM(V2204:Y2204)</f>
        <v>55</v>
      </c>
      <c r="Y2205" s="522">
        <f>AVERAGE(V2202:Y2202)</f>
        <v>1.1745818883179648</v>
      </c>
      <c r="AE2205" s="22" t="s">
        <v>21</v>
      </c>
      <c r="AF2205" s="264">
        <f>PERCENTILE($D$1831:$L$2195,0.9)</f>
        <v>1.9003000000000003</v>
      </c>
      <c r="AG2205" s="264">
        <f>PERCENTILE($D$5:$L$2195,0.9)</f>
        <v>1.6459999999999999</v>
      </c>
      <c r="AH2205" s="257">
        <f t="shared" si="3617"/>
        <v>0</v>
      </c>
      <c r="AI2205" s="266" t="str">
        <f t="shared" si="3663"/>
        <v>OK</v>
      </c>
    </row>
    <row r="2206" spans="1:35" ht="17.45" customHeight="1" x14ac:dyDescent="0.25">
      <c r="A2206" s="257">
        <f t="shared" si="3653"/>
        <v>1</v>
      </c>
      <c r="B2206" s="257">
        <f t="shared" si="3654"/>
        <v>2024</v>
      </c>
      <c r="C2206" s="8">
        <f t="shared" si="3715"/>
        <v>45302</v>
      </c>
      <c r="D2206" s="260">
        <v>0.91290000000000004</v>
      </c>
      <c r="E2206" s="261"/>
      <c r="F2206" s="263">
        <v>1.0509999999999999</v>
      </c>
      <c r="G2206" s="262"/>
      <c r="H2206" s="285"/>
      <c r="I2206" s="260">
        <v>0.87070000000000003</v>
      </c>
      <c r="J2206" s="261"/>
      <c r="K2206" s="263">
        <v>0.84850000000000003</v>
      </c>
      <c r="L2206" s="261"/>
      <c r="M2206" s="293">
        <f t="shared" ref="M2206:M2211" si="3716">IFERROR(AVERAGE(D2206:E2206),"")</f>
        <v>0.91290000000000004</v>
      </c>
      <c r="N2206" s="293">
        <f t="shared" ref="N2206:N2211" si="3717">IFERROR(AVERAGE(F2206:H2206),"")</f>
        <v>1.0509999999999999</v>
      </c>
      <c r="O2206" s="293">
        <f t="shared" ref="O2206:O2211" si="3718">IFERROR(AVERAGE(I2206:J2206),"")</f>
        <v>0.87070000000000003</v>
      </c>
      <c r="P2206" s="293">
        <f t="shared" ref="P2206:P2211" si="3719">IFERROR(AVERAGE(K2206:L2206),"")</f>
        <v>0.84850000000000003</v>
      </c>
      <c r="R2206" s="265">
        <f t="shared" ref="R2206:R2211" si="3720">AVERAGE(M2206:P2206)</f>
        <v>0.92077500000000001</v>
      </c>
      <c r="S2206" s="266">
        <f t="shared" ref="S2206:S2211" si="3721">IF(R2206&gt;=1,1,0)</f>
        <v>0</v>
      </c>
      <c r="T2206" s="266">
        <f t="shared" ref="T2206:T2211" si="3722">IF(S2206=0,0,S2206+T2205)</f>
        <v>0</v>
      </c>
      <c r="V2206" s="605">
        <f>V2202-V1837</f>
        <v>-0.2062964285714306</v>
      </c>
      <c r="W2206" s="605">
        <f t="shared" ref="W2206:Y2206" si="3723">W2202-W1837</f>
        <v>2.4778802816902035E-2</v>
      </c>
      <c r="X2206" s="605">
        <f t="shared" si="3723"/>
        <v>5.7203835616438603E-2</v>
      </c>
      <c r="Y2206" s="605">
        <f t="shared" si="3723"/>
        <v>0.10378109589040974</v>
      </c>
      <c r="AH2206" s="257">
        <f t="shared" si="3617"/>
        <v>0</v>
      </c>
      <c r="AI2206" s="266" t="str">
        <f t="shared" si="3663"/>
        <v>OK</v>
      </c>
    </row>
    <row r="2207" spans="1:35" ht="17.45" customHeight="1" x14ac:dyDescent="0.25">
      <c r="A2207" s="257">
        <f t="shared" si="3653"/>
        <v>1</v>
      </c>
      <c r="B2207" s="257">
        <f t="shared" si="3654"/>
        <v>2024</v>
      </c>
      <c r="C2207" s="8">
        <f t="shared" si="3715"/>
        <v>45303</v>
      </c>
      <c r="D2207" s="260"/>
      <c r="E2207" s="261">
        <v>1.4570000000000001</v>
      </c>
      <c r="F2207" s="263"/>
      <c r="G2207" s="262">
        <v>1.0329999999999999</v>
      </c>
      <c r="H2207" s="285"/>
      <c r="I2207" s="260"/>
      <c r="J2207" s="261">
        <v>1.0029999999999999</v>
      </c>
      <c r="K2207" s="263"/>
      <c r="L2207" s="261">
        <v>0.98680000000000001</v>
      </c>
      <c r="M2207" s="293">
        <f t="shared" si="3716"/>
        <v>1.4570000000000001</v>
      </c>
      <c r="N2207" s="293">
        <f t="shared" si="3717"/>
        <v>1.0329999999999999</v>
      </c>
      <c r="O2207" s="293">
        <f t="shared" si="3718"/>
        <v>1.0029999999999999</v>
      </c>
      <c r="P2207" s="293">
        <f t="shared" si="3719"/>
        <v>0.98680000000000001</v>
      </c>
      <c r="R2207" s="265">
        <f t="shared" si="3720"/>
        <v>1.11995</v>
      </c>
      <c r="S2207" s="266">
        <f t="shared" si="3721"/>
        <v>1</v>
      </c>
      <c r="T2207" s="266">
        <f t="shared" si="3722"/>
        <v>1</v>
      </c>
      <c r="AH2207" s="257">
        <f t="shared" si="3617"/>
        <v>0</v>
      </c>
      <c r="AI2207" s="266" t="str">
        <f t="shared" si="3663"/>
        <v>OK</v>
      </c>
    </row>
    <row r="2208" spans="1:35" ht="17.45" customHeight="1" x14ac:dyDescent="0.25">
      <c r="A2208" s="257">
        <f t="shared" si="3653"/>
        <v>1</v>
      </c>
      <c r="B2208" s="257">
        <f t="shared" si="3654"/>
        <v>2024</v>
      </c>
      <c r="C2208" s="435">
        <f t="shared" si="3715"/>
        <v>45304</v>
      </c>
      <c r="D2208" s="434">
        <v>1.083</v>
      </c>
      <c r="E2208" s="436"/>
      <c r="F2208" s="437"/>
      <c r="G2208" s="438"/>
      <c r="H2208" s="439">
        <v>0.76759999999999995</v>
      </c>
      <c r="I2208" s="434">
        <v>0.73880000000000001</v>
      </c>
      <c r="J2208" s="436"/>
      <c r="K2208" s="437">
        <v>0.78129999999999999</v>
      </c>
      <c r="L2208" s="436"/>
      <c r="M2208" s="440">
        <f t="shared" si="3716"/>
        <v>1.083</v>
      </c>
      <c r="N2208" s="440">
        <f t="shared" si="3717"/>
        <v>0.76759999999999995</v>
      </c>
      <c r="O2208" s="440">
        <f t="shared" si="3718"/>
        <v>0.73880000000000001</v>
      </c>
      <c r="P2208" s="440">
        <f t="shared" si="3719"/>
        <v>0.78129999999999999</v>
      </c>
      <c r="Q2208" s="441"/>
      <c r="R2208" s="442">
        <f t="shared" si="3720"/>
        <v>0.84267499999999995</v>
      </c>
      <c r="S2208" s="443">
        <f t="shared" si="3721"/>
        <v>0</v>
      </c>
      <c r="T2208" s="443">
        <f t="shared" si="3722"/>
        <v>0</v>
      </c>
      <c r="AH2208" s="257">
        <f t="shared" si="3617"/>
        <v>0</v>
      </c>
      <c r="AI2208" s="266" t="str">
        <f t="shared" si="3663"/>
        <v>OK</v>
      </c>
    </row>
    <row r="2209" spans="1:35" ht="17.45" customHeight="1" x14ac:dyDescent="0.25">
      <c r="A2209" s="257">
        <f t="shared" si="3653"/>
        <v>1</v>
      </c>
      <c r="B2209" s="257">
        <f t="shared" si="3654"/>
        <v>2024</v>
      </c>
      <c r="C2209" s="435">
        <f t="shared" si="3715"/>
        <v>45305</v>
      </c>
      <c r="D2209" s="434"/>
      <c r="E2209" s="436">
        <v>0.98699999999999999</v>
      </c>
      <c r="F2209" s="437"/>
      <c r="G2209" s="438">
        <v>0.75849999999999995</v>
      </c>
      <c r="H2209" s="439"/>
      <c r="I2209" s="434"/>
      <c r="J2209" s="436">
        <v>0.59430000000000005</v>
      </c>
      <c r="K2209" s="437"/>
      <c r="L2209" s="436">
        <v>0.7631</v>
      </c>
      <c r="M2209" s="440">
        <f t="shared" si="3716"/>
        <v>0.98699999999999999</v>
      </c>
      <c r="N2209" s="440">
        <f t="shared" si="3717"/>
        <v>0.75849999999999995</v>
      </c>
      <c r="O2209" s="440">
        <f t="shared" si="3718"/>
        <v>0.59430000000000005</v>
      </c>
      <c r="P2209" s="440">
        <f t="shared" si="3719"/>
        <v>0.7631</v>
      </c>
      <c r="Q2209" s="441"/>
      <c r="R2209" s="442">
        <f t="shared" si="3720"/>
        <v>0.775725</v>
      </c>
      <c r="S2209" s="443">
        <f t="shared" si="3721"/>
        <v>0</v>
      </c>
      <c r="T2209" s="443">
        <f t="shared" si="3722"/>
        <v>0</v>
      </c>
      <c r="AH2209" s="257">
        <f t="shared" si="3617"/>
        <v>0</v>
      </c>
      <c r="AI2209" s="266" t="str">
        <f t="shared" si="3663"/>
        <v>OK</v>
      </c>
    </row>
    <row r="2210" spans="1:35" ht="17.45" customHeight="1" x14ac:dyDescent="0.25">
      <c r="A2210" s="257">
        <f t="shared" si="3653"/>
        <v>1</v>
      </c>
      <c r="B2210" s="257">
        <f t="shared" si="3654"/>
        <v>2024</v>
      </c>
      <c r="C2210" s="48">
        <f t="shared" si="3715"/>
        <v>45306</v>
      </c>
      <c r="D2210" s="275">
        <v>1.1579999999999999</v>
      </c>
      <c r="E2210" s="276"/>
      <c r="F2210" s="278">
        <v>1.113</v>
      </c>
      <c r="G2210" s="277"/>
      <c r="H2210" s="286">
        <v>1.054</v>
      </c>
      <c r="I2210" s="275">
        <v>1.228</v>
      </c>
      <c r="J2210" s="276"/>
      <c r="K2210" s="278">
        <v>1.127</v>
      </c>
      <c r="L2210" s="276"/>
      <c r="M2210" s="293">
        <f t="shared" si="3716"/>
        <v>1.1579999999999999</v>
      </c>
      <c r="N2210" s="293">
        <f t="shared" si="3717"/>
        <v>1.0834999999999999</v>
      </c>
      <c r="O2210" s="293">
        <f t="shared" si="3718"/>
        <v>1.228</v>
      </c>
      <c r="P2210" s="293">
        <f t="shared" si="3719"/>
        <v>1.127</v>
      </c>
      <c r="R2210" s="265">
        <f t="shared" si="3720"/>
        <v>1.149125</v>
      </c>
      <c r="S2210" s="266">
        <f t="shared" si="3721"/>
        <v>1</v>
      </c>
      <c r="T2210" s="266">
        <f t="shared" si="3722"/>
        <v>1</v>
      </c>
      <c r="AH2210" s="257">
        <f t="shared" si="3617"/>
        <v>0</v>
      </c>
      <c r="AI2210" s="266" t="str">
        <f t="shared" si="3663"/>
        <v>OK</v>
      </c>
    </row>
    <row r="2211" spans="1:35" ht="17.45" customHeight="1" x14ac:dyDescent="0.25">
      <c r="A2211" s="257">
        <f t="shared" si="3653"/>
        <v>1</v>
      </c>
      <c r="B2211" s="257">
        <f t="shared" si="3654"/>
        <v>2024</v>
      </c>
      <c r="C2211" s="8">
        <f t="shared" si="3715"/>
        <v>45307</v>
      </c>
      <c r="D2211" s="260"/>
      <c r="E2211" s="261">
        <v>1.4079999999999999</v>
      </c>
      <c r="F2211" s="263"/>
      <c r="G2211" s="262">
        <v>1.3480000000000001</v>
      </c>
      <c r="H2211" s="285"/>
      <c r="I2211" s="260"/>
      <c r="J2211" s="261">
        <v>1.4330000000000001</v>
      </c>
      <c r="K2211" s="263"/>
      <c r="L2211" s="261">
        <v>1.48</v>
      </c>
      <c r="M2211" s="293">
        <f t="shared" si="3716"/>
        <v>1.4079999999999999</v>
      </c>
      <c r="N2211" s="293">
        <f t="shared" si="3717"/>
        <v>1.3480000000000001</v>
      </c>
      <c r="O2211" s="293">
        <f t="shared" si="3718"/>
        <v>1.4330000000000001</v>
      </c>
      <c r="P2211" s="293">
        <f t="shared" si="3719"/>
        <v>1.48</v>
      </c>
      <c r="R2211" s="265">
        <f t="shared" si="3720"/>
        <v>1.4172500000000001</v>
      </c>
      <c r="S2211" s="266">
        <f t="shared" si="3721"/>
        <v>1</v>
      </c>
      <c r="T2211" s="266">
        <f t="shared" si="3722"/>
        <v>2</v>
      </c>
      <c r="AH2211" s="257">
        <f t="shared" si="3617"/>
        <v>0</v>
      </c>
      <c r="AI2211" s="266" t="str">
        <f t="shared" si="3663"/>
        <v>OK</v>
      </c>
    </row>
    <row r="2212" spans="1:35" ht="17.45" customHeight="1" x14ac:dyDescent="0.25">
      <c r="A2212" s="257">
        <f t="shared" si="3653"/>
        <v>1</v>
      </c>
      <c r="B2212" s="257">
        <f t="shared" si="3654"/>
        <v>2024</v>
      </c>
      <c r="C2212" s="8">
        <f t="shared" si="3715"/>
        <v>45308</v>
      </c>
      <c r="D2212" s="260">
        <v>1.127</v>
      </c>
      <c r="E2212" s="261"/>
      <c r="F2212" s="263">
        <v>1.054</v>
      </c>
      <c r="G2212" s="262"/>
      <c r="H2212" s="285"/>
      <c r="I2212" s="260">
        <v>1.1599999999999999</v>
      </c>
      <c r="J2212" s="261"/>
      <c r="K2212" s="263">
        <v>1.091</v>
      </c>
      <c r="L2212" s="261"/>
      <c r="M2212" s="293">
        <f t="shared" ref="M2212" si="3724">IFERROR(AVERAGE(D2212:E2212),"")</f>
        <v>1.127</v>
      </c>
      <c r="N2212" s="293">
        <f t="shared" ref="N2212" si="3725">IFERROR(AVERAGE(F2212:H2212),"")</f>
        <v>1.054</v>
      </c>
      <c r="O2212" s="293">
        <f t="shared" ref="O2212" si="3726">IFERROR(AVERAGE(I2212:J2212),"")</f>
        <v>1.1599999999999999</v>
      </c>
      <c r="P2212" s="293">
        <f t="shared" ref="P2212" si="3727">IFERROR(AVERAGE(K2212:L2212),"")</f>
        <v>1.091</v>
      </c>
      <c r="R2212" s="265">
        <f t="shared" ref="R2212" si="3728">AVERAGE(M2212:P2212)</f>
        <v>1.1080000000000001</v>
      </c>
      <c r="S2212" s="266">
        <f t="shared" ref="S2212" si="3729">IF(R2212&gt;=1,1,0)</f>
        <v>1</v>
      </c>
      <c r="T2212" s="266">
        <f t="shared" ref="T2212" si="3730">IF(S2212=0,0,S2212+T2211)</f>
        <v>3</v>
      </c>
      <c r="AH2212" s="257">
        <f t="shared" si="3617"/>
        <v>0</v>
      </c>
      <c r="AI2212" s="266" t="str">
        <f t="shared" si="3663"/>
        <v>OK</v>
      </c>
    </row>
    <row r="2213" spans="1:35" ht="17.45" customHeight="1" x14ac:dyDescent="0.25">
      <c r="A2213" s="257">
        <f t="shared" si="3653"/>
        <v>1</v>
      </c>
      <c r="B2213" s="257">
        <f t="shared" si="3654"/>
        <v>2024</v>
      </c>
      <c r="C2213" s="8">
        <f t="shared" si="3715"/>
        <v>45309</v>
      </c>
      <c r="D2213" s="260"/>
      <c r="E2213" s="261">
        <v>1.333</v>
      </c>
      <c r="F2213" s="263"/>
      <c r="G2213" s="262">
        <v>1.0860000000000001</v>
      </c>
      <c r="H2213" s="285"/>
      <c r="I2213" s="260"/>
      <c r="J2213" s="261">
        <v>1</v>
      </c>
      <c r="K2213" s="263"/>
      <c r="L2213" s="261">
        <v>1.2090000000000001</v>
      </c>
      <c r="M2213" s="293">
        <f t="shared" ref="M2213:M2220" si="3731">IFERROR(AVERAGE(D2213:E2213),"")</f>
        <v>1.333</v>
      </c>
      <c r="N2213" s="293">
        <f t="shared" ref="N2213:N2220" si="3732">IFERROR(AVERAGE(F2213:H2213),"")</f>
        <v>1.0860000000000001</v>
      </c>
      <c r="O2213" s="293">
        <f t="shared" ref="O2213:O2220" si="3733">IFERROR(AVERAGE(I2213:J2213),"")</f>
        <v>1</v>
      </c>
      <c r="P2213" s="293">
        <f t="shared" ref="P2213:P2220" si="3734">IFERROR(AVERAGE(K2213:L2213),"")</f>
        <v>1.2090000000000001</v>
      </c>
      <c r="R2213" s="265">
        <f t="shared" ref="R2213:R2220" si="3735">AVERAGE(M2213:P2213)</f>
        <v>1.157</v>
      </c>
      <c r="S2213" s="266">
        <f t="shared" ref="S2213:S2220" si="3736">IF(R2213&gt;=1,1,0)</f>
        <v>1</v>
      </c>
      <c r="T2213" s="266">
        <f t="shared" ref="T2213:T2220" si="3737">IF(S2213=0,0,S2213+T2212)</f>
        <v>4</v>
      </c>
      <c r="AH2213" s="257">
        <f t="shared" si="3617"/>
        <v>0</v>
      </c>
      <c r="AI2213" s="266" t="str">
        <f t="shared" si="3663"/>
        <v>OK</v>
      </c>
    </row>
    <row r="2214" spans="1:35" ht="17.45" customHeight="1" x14ac:dyDescent="0.25">
      <c r="A2214" s="257">
        <f t="shared" si="3653"/>
        <v>1</v>
      </c>
      <c r="B2214" s="257">
        <f t="shared" si="3654"/>
        <v>2024</v>
      </c>
      <c r="C2214" s="8">
        <f t="shared" si="3715"/>
        <v>45310</v>
      </c>
      <c r="D2214" s="252">
        <v>1.7549999999999999</v>
      </c>
      <c r="E2214" s="253"/>
      <c r="F2214" s="255"/>
      <c r="G2214" s="254"/>
      <c r="H2214" s="114">
        <v>1.3029999999999999</v>
      </c>
      <c r="I2214" s="252">
        <v>1.409</v>
      </c>
      <c r="J2214" s="253"/>
      <c r="K2214" s="255">
        <v>1.5309999999999999</v>
      </c>
      <c r="L2214" s="253"/>
      <c r="M2214" s="293">
        <f t="shared" si="3731"/>
        <v>1.7549999999999999</v>
      </c>
      <c r="N2214" s="293">
        <f t="shared" si="3732"/>
        <v>1.3029999999999999</v>
      </c>
      <c r="O2214" s="293">
        <f t="shared" si="3733"/>
        <v>1.409</v>
      </c>
      <c r="P2214" s="293">
        <f t="shared" si="3734"/>
        <v>1.5309999999999999</v>
      </c>
      <c r="R2214" s="265">
        <f t="shared" si="3735"/>
        <v>1.4994999999999998</v>
      </c>
      <c r="S2214" s="266">
        <f t="shared" si="3736"/>
        <v>1</v>
      </c>
      <c r="T2214" s="266">
        <f t="shared" si="3737"/>
        <v>5</v>
      </c>
      <c r="AH2214" s="257">
        <f t="shared" si="3617"/>
        <v>0</v>
      </c>
      <c r="AI2214" s="266" t="str">
        <f t="shared" si="3663"/>
        <v>OK</v>
      </c>
    </row>
    <row r="2215" spans="1:35" ht="17.45" customHeight="1" x14ac:dyDescent="0.25">
      <c r="A2215" s="257">
        <f t="shared" si="3653"/>
        <v>1</v>
      </c>
      <c r="B2215" s="257">
        <f t="shared" si="3654"/>
        <v>2024</v>
      </c>
      <c r="C2215" s="435">
        <f t="shared" si="3715"/>
        <v>45311</v>
      </c>
      <c r="D2215" s="448"/>
      <c r="E2215" s="449">
        <v>0.99119999999999997</v>
      </c>
      <c r="F2215" s="451"/>
      <c r="G2215" s="450">
        <v>0.85829999999999995</v>
      </c>
      <c r="H2215" s="452"/>
      <c r="I2215" s="448"/>
      <c r="J2215" s="449">
        <v>0.60370000000000001</v>
      </c>
      <c r="K2215" s="451"/>
      <c r="L2215" s="449">
        <v>0.76</v>
      </c>
      <c r="M2215" s="440">
        <f t="shared" si="3731"/>
        <v>0.99119999999999997</v>
      </c>
      <c r="N2215" s="440">
        <f t="shared" si="3732"/>
        <v>0.85829999999999995</v>
      </c>
      <c r="O2215" s="440">
        <f t="shared" si="3733"/>
        <v>0.60370000000000001</v>
      </c>
      <c r="P2215" s="440">
        <f t="shared" si="3734"/>
        <v>0.76</v>
      </c>
      <c r="Q2215" s="441"/>
      <c r="R2215" s="442">
        <f t="shared" si="3735"/>
        <v>0.8032999999999999</v>
      </c>
      <c r="S2215" s="443">
        <f t="shared" si="3736"/>
        <v>0</v>
      </c>
      <c r="T2215" s="443">
        <f t="shared" si="3737"/>
        <v>0</v>
      </c>
      <c r="AH2215" s="257">
        <f t="shared" si="3617"/>
        <v>0</v>
      </c>
      <c r="AI2215" s="266" t="str">
        <f t="shared" si="3663"/>
        <v>OK</v>
      </c>
    </row>
    <row r="2216" spans="1:35" ht="17.45" customHeight="1" x14ac:dyDescent="0.25">
      <c r="A2216" s="257">
        <f t="shared" si="3653"/>
        <v>1</v>
      </c>
      <c r="B2216" s="257">
        <f t="shared" si="3654"/>
        <v>2024</v>
      </c>
      <c r="C2216" s="48">
        <f t="shared" si="3715"/>
        <v>45312</v>
      </c>
      <c r="D2216" s="448">
        <v>0.33410000000000001</v>
      </c>
      <c r="E2216" s="449"/>
      <c r="F2216" s="451">
        <v>0.34420000000000001</v>
      </c>
      <c r="G2216" s="450"/>
      <c r="H2216" s="452">
        <v>0.34660000000000002</v>
      </c>
      <c r="I2216" s="448">
        <v>0.30559999999999998</v>
      </c>
      <c r="J2216" s="449"/>
      <c r="K2216" s="451">
        <v>0.54910000000000003</v>
      </c>
      <c r="L2216" s="449"/>
      <c r="M2216" s="440">
        <f t="shared" si="3731"/>
        <v>0.33410000000000001</v>
      </c>
      <c r="N2216" s="440">
        <f t="shared" si="3732"/>
        <v>0.34540000000000004</v>
      </c>
      <c r="O2216" s="440">
        <f t="shared" si="3733"/>
        <v>0.30559999999999998</v>
      </c>
      <c r="P2216" s="440">
        <f t="shared" si="3734"/>
        <v>0.54910000000000003</v>
      </c>
      <c r="Q2216" s="441"/>
      <c r="R2216" s="442">
        <f t="shared" si="3735"/>
        <v>0.38355</v>
      </c>
      <c r="S2216" s="443">
        <f t="shared" si="3736"/>
        <v>0</v>
      </c>
      <c r="T2216" s="443">
        <f t="shared" si="3737"/>
        <v>0</v>
      </c>
      <c r="AH2216" s="257">
        <f t="shared" ref="AH2216:AH2279" si="3738">IF(AND(M2216&gt;=2,N2216&gt;=2,O2216&gt;=2,P2216&gt;=2),1,0)</f>
        <v>0</v>
      </c>
      <c r="AI2216" s="266" t="str">
        <f t="shared" si="3663"/>
        <v>OK</v>
      </c>
    </row>
    <row r="2217" spans="1:35" ht="17.45" customHeight="1" x14ac:dyDescent="0.25">
      <c r="A2217" s="257">
        <f t="shared" si="3653"/>
        <v>1</v>
      </c>
      <c r="B2217" s="257">
        <f t="shared" si="3654"/>
        <v>2024</v>
      </c>
      <c r="C2217" s="8">
        <f t="shared" si="3715"/>
        <v>45313</v>
      </c>
      <c r="D2217" s="260"/>
      <c r="E2217" s="261">
        <v>0.4778</v>
      </c>
      <c r="F2217" s="263"/>
      <c r="G2217" s="262">
        <v>0.56289999999999996</v>
      </c>
      <c r="H2217" s="285"/>
      <c r="I2217" s="260"/>
      <c r="J2217" s="261">
        <v>0.31209999999999999</v>
      </c>
      <c r="K2217" s="263"/>
      <c r="L2217" s="261">
        <v>0.5716</v>
      </c>
      <c r="M2217" s="293">
        <f t="shared" si="3731"/>
        <v>0.4778</v>
      </c>
      <c r="N2217" s="293">
        <f t="shared" si="3732"/>
        <v>0.56289999999999996</v>
      </c>
      <c r="O2217" s="293">
        <f t="shared" si="3733"/>
        <v>0.31209999999999999</v>
      </c>
      <c r="P2217" s="293">
        <f t="shared" si="3734"/>
        <v>0.5716</v>
      </c>
      <c r="R2217" s="265">
        <f t="shared" si="3735"/>
        <v>0.48109999999999997</v>
      </c>
      <c r="S2217" s="266">
        <f t="shared" si="3736"/>
        <v>0</v>
      </c>
      <c r="T2217" s="266">
        <f t="shared" si="3737"/>
        <v>0</v>
      </c>
      <c r="AH2217" s="257">
        <f t="shared" si="3738"/>
        <v>0</v>
      </c>
      <c r="AI2217" s="266" t="str">
        <f t="shared" si="3663"/>
        <v>OK</v>
      </c>
    </row>
    <row r="2218" spans="1:35" ht="17.45" customHeight="1" x14ac:dyDescent="0.25">
      <c r="A2218" s="257">
        <f t="shared" si="3653"/>
        <v>1</v>
      </c>
      <c r="B2218" s="257">
        <f t="shared" si="3654"/>
        <v>2024</v>
      </c>
      <c r="C2218" s="8">
        <f t="shared" si="3715"/>
        <v>45314</v>
      </c>
      <c r="D2218" s="260">
        <v>0.79979999999999996</v>
      </c>
      <c r="E2218" s="261"/>
      <c r="F2218" s="263">
        <v>0.64910000000000001</v>
      </c>
      <c r="G2218" s="262"/>
      <c r="H2218" s="285"/>
      <c r="I2218" s="260">
        <v>0.83489999999999998</v>
      </c>
      <c r="J2218" s="261"/>
      <c r="K2218" s="263">
        <v>1.1439999999999999</v>
      </c>
      <c r="L2218" s="261"/>
      <c r="M2218" s="293">
        <f t="shared" si="3731"/>
        <v>0.79979999999999996</v>
      </c>
      <c r="N2218" s="293">
        <f t="shared" si="3732"/>
        <v>0.64910000000000001</v>
      </c>
      <c r="O2218" s="293">
        <f t="shared" si="3733"/>
        <v>0.83489999999999998</v>
      </c>
      <c r="P2218" s="293">
        <f t="shared" si="3734"/>
        <v>1.1439999999999999</v>
      </c>
      <c r="R2218" s="265">
        <f t="shared" si="3735"/>
        <v>0.8569500000000001</v>
      </c>
      <c r="S2218" s="266">
        <f t="shared" si="3736"/>
        <v>0</v>
      </c>
      <c r="T2218" s="266">
        <f t="shared" si="3737"/>
        <v>0</v>
      </c>
      <c r="AH2218" s="257">
        <f t="shared" si="3738"/>
        <v>0</v>
      </c>
      <c r="AI2218" s="266" t="str">
        <f t="shared" si="3663"/>
        <v>OK</v>
      </c>
    </row>
    <row r="2219" spans="1:35" ht="17.45" customHeight="1" x14ac:dyDescent="0.25">
      <c r="A2219" s="257">
        <f t="shared" si="3653"/>
        <v>1</v>
      </c>
      <c r="B2219" s="257">
        <f t="shared" si="3654"/>
        <v>2024</v>
      </c>
      <c r="C2219" s="8">
        <f t="shared" si="3715"/>
        <v>45315</v>
      </c>
      <c r="D2219" s="260"/>
      <c r="E2219" s="261">
        <v>0.99080000000000001</v>
      </c>
      <c r="F2219" s="263"/>
      <c r="G2219" s="262">
        <v>1.153</v>
      </c>
      <c r="H2219" s="285"/>
      <c r="I2219" s="260"/>
      <c r="J2219" s="261">
        <v>0.91510000000000002</v>
      </c>
      <c r="K2219" s="263"/>
      <c r="L2219" s="261">
        <v>0.78180000000000005</v>
      </c>
      <c r="M2219" s="293">
        <f t="shared" si="3731"/>
        <v>0.99080000000000001</v>
      </c>
      <c r="N2219" s="293">
        <f t="shared" si="3732"/>
        <v>1.153</v>
      </c>
      <c r="O2219" s="293">
        <f t="shared" si="3733"/>
        <v>0.91510000000000002</v>
      </c>
      <c r="P2219" s="293">
        <f t="shared" si="3734"/>
        <v>0.78180000000000005</v>
      </c>
      <c r="R2219" s="265">
        <f t="shared" si="3735"/>
        <v>0.96017500000000011</v>
      </c>
      <c r="S2219" s="266">
        <f t="shared" si="3736"/>
        <v>0</v>
      </c>
      <c r="T2219" s="266">
        <f t="shared" si="3737"/>
        <v>0</v>
      </c>
      <c r="AH2219" s="257">
        <f t="shared" si="3738"/>
        <v>0</v>
      </c>
      <c r="AI2219" s="266" t="str">
        <f t="shared" si="3663"/>
        <v>OK</v>
      </c>
    </row>
    <row r="2220" spans="1:35" ht="17.45" customHeight="1" x14ac:dyDescent="0.25">
      <c r="A2220" s="257">
        <f t="shared" si="3653"/>
        <v>1</v>
      </c>
      <c r="B2220" s="257">
        <f t="shared" si="3654"/>
        <v>2024</v>
      </c>
      <c r="C2220" s="8">
        <f t="shared" si="3715"/>
        <v>45316</v>
      </c>
      <c r="D2220" s="260">
        <v>0.76739999999999997</v>
      </c>
      <c r="E2220" s="261"/>
      <c r="F2220" s="263"/>
      <c r="G2220" s="262"/>
      <c r="H2220" s="285">
        <v>0.51619999999999999</v>
      </c>
      <c r="I2220" s="260">
        <v>0.39150000000000001</v>
      </c>
      <c r="J2220" s="261"/>
      <c r="K2220" s="263">
        <v>0.53410000000000002</v>
      </c>
      <c r="L2220" s="261"/>
      <c r="M2220" s="293">
        <f t="shared" si="3731"/>
        <v>0.76739999999999997</v>
      </c>
      <c r="N2220" s="293">
        <f t="shared" si="3732"/>
        <v>0.51619999999999999</v>
      </c>
      <c r="O2220" s="293">
        <f t="shared" si="3733"/>
        <v>0.39150000000000001</v>
      </c>
      <c r="P2220" s="293">
        <f t="shared" si="3734"/>
        <v>0.53410000000000002</v>
      </c>
      <c r="R2220" s="265">
        <f t="shared" si="3735"/>
        <v>0.55230000000000001</v>
      </c>
      <c r="S2220" s="266">
        <f t="shared" si="3736"/>
        <v>0</v>
      </c>
      <c r="T2220" s="266">
        <f t="shared" si="3737"/>
        <v>0</v>
      </c>
      <c r="AH2220" s="257">
        <f t="shared" si="3738"/>
        <v>0</v>
      </c>
      <c r="AI2220" s="266" t="str">
        <f t="shared" si="3663"/>
        <v>OK</v>
      </c>
    </row>
    <row r="2221" spans="1:35" ht="17.45" customHeight="1" x14ac:dyDescent="0.25">
      <c r="A2221" s="257">
        <f t="shared" si="3653"/>
        <v>1</v>
      </c>
      <c r="B2221" s="257">
        <f t="shared" si="3654"/>
        <v>2024</v>
      </c>
      <c r="C2221" s="8">
        <f t="shared" si="3715"/>
        <v>45317</v>
      </c>
      <c r="D2221" s="260"/>
      <c r="E2221" s="261">
        <v>1.1539999999999999</v>
      </c>
      <c r="F2221" s="263"/>
      <c r="G2221" s="262">
        <v>1.17</v>
      </c>
      <c r="H2221" s="285"/>
      <c r="I2221" s="260"/>
      <c r="J2221" s="261">
        <v>1.091</v>
      </c>
      <c r="K2221" s="263"/>
      <c r="L2221" s="261">
        <v>1.1890000000000001</v>
      </c>
      <c r="M2221" s="293">
        <f t="shared" ref="M2221:M2225" si="3739">IFERROR(AVERAGE(D2221:E2221),"")</f>
        <v>1.1539999999999999</v>
      </c>
      <c r="N2221" s="293">
        <f t="shared" ref="N2221:N2225" si="3740">IFERROR(AVERAGE(F2221:H2221),"")</f>
        <v>1.17</v>
      </c>
      <c r="O2221" s="293">
        <f t="shared" ref="O2221:O2225" si="3741">IFERROR(AVERAGE(I2221:J2221),"")</f>
        <v>1.091</v>
      </c>
      <c r="P2221" s="293">
        <f t="shared" ref="P2221:P2225" si="3742">IFERROR(AVERAGE(K2221:L2221),"")</f>
        <v>1.1890000000000001</v>
      </c>
      <c r="R2221" s="265">
        <f t="shared" ref="R2221:R2225" si="3743">AVERAGE(M2221:P2221)</f>
        <v>1.151</v>
      </c>
      <c r="S2221" s="266">
        <f t="shared" ref="S2221:S2225" si="3744">IF(R2221&gt;=1,1,0)</f>
        <v>1</v>
      </c>
      <c r="T2221" s="266">
        <f t="shared" ref="T2221:T2225" si="3745">IF(S2221=0,0,S2221+T2220)</f>
        <v>1</v>
      </c>
      <c r="AH2221" s="257">
        <f t="shared" si="3738"/>
        <v>0</v>
      </c>
      <c r="AI2221" s="266" t="str">
        <f t="shared" si="3663"/>
        <v>OK</v>
      </c>
    </row>
    <row r="2222" spans="1:35" ht="17.45" customHeight="1" x14ac:dyDescent="0.25">
      <c r="A2222" s="257">
        <f t="shared" si="3653"/>
        <v>1</v>
      </c>
      <c r="B2222" s="257">
        <f t="shared" si="3654"/>
        <v>2024</v>
      </c>
      <c r="C2222" s="48">
        <f t="shared" si="3715"/>
        <v>45318</v>
      </c>
      <c r="D2222" s="434">
        <v>1.1759999999999999</v>
      </c>
      <c r="E2222" s="436"/>
      <c r="F2222" s="437">
        <v>9.7790000000000002E-2</v>
      </c>
      <c r="G2222" s="438"/>
      <c r="H2222" s="439">
        <v>1.038</v>
      </c>
      <c r="I2222" s="434">
        <v>1.022</v>
      </c>
      <c r="J2222" s="436"/>
      <c r="K2222" s="437">
        <v>1.0660000000000001</v>
      </c>
      <c r="L2222" s="436"/>
      <c r="M2222" s="440">
        <f t="shared" si="3739"/>
        <v>1.1759999999999999</v>
      </c>
      <c r="N2222" s="440">
        <f t="shared" si="3740"/>
        <v>0.56789500000000004</v>
      </c>
      <c r="O2222" s="440">
        <f t="shared" si="3741"/>
        <v>1.022</v>
      </c>
      <c r="P2222" s="440">
        <f t="shared" si="3742"/>
        <v>1.0660000000000001</v>
      </c>
      <c r="Q2222" s="441"/>
      <c r="R2222" s="442">
        <f t="shared" si="3743"/>
        <v>0.95797375000000007</v>
      </c>
      <c r="S2222" s="443">
        <f t="shared" si="3744"/>
        <v>0</v>
      </c>
      <c r="T2222" s="443">
        <f t="shared" si="3745"/>
        <v>0</v>
      </c>
      <c r="AH2222" s="257">
        <f t="shared" si="3738"/>
        <v>0</v>
      </c>
      <c r="AI2222" s="266" t="str">
        <f t="shared" si="3663"/>
        <v>OK</v>
      </c>
    </row>
    <row r="2223" spans="1:35" ht="17.45" customHeight="1" thickBot="1" x14ac:dyDescent="0.3">
      <c r="A2223" s="257">
        <f t="shared" si="3653"/>
        <v>1</v>
      </c>
      <c r="B2223" s="257">
        <f t="shared" si="3654"/>
        <v>2024</v>
      </c>
      <c r="C2223" s="435">
        <f t="shared" si="3715"/>
        <v>45319</v>
      </c>
      <c r="D2223" s="434"/>
      <c r="E2223" s="436">
        <v>0.90590000000000004</v>
      </c>
      <c r="F2223" s="437"/>
      <c r="G2223" s="438">
        <v>0.73280000000000001</v>
      </c>
      <c r="H2223" s="439"/>
      <c r="I2223" s="434"/>
      <c r="J2223" s="436">
        <v>0.5897</v>
      </c>
      <c r="K2223" s="437"/>
      <c r="L2223" s="436">
        <v>0.86580000000000001</v>
      </c>
      <c r="M2223" s="440">
        <f t="shared" si="3739"/>
        <v>0.90590000000000004</v>
      </c>
      <c r="N2223" s="440">
        <f t="shared" si="3740"/>
        <v>0.73280000000000001</v>
      </c>
      <c r="O2223" s="440">
        <f t="shared" si="3741"/>
        <v>0.5897</v>
      </c>
      <c r="P2223" s="440">
        <f t="shared" si="3742"/>
        <v>0.86580000000000001</v>
      </c>
      <c r="Q2223" s="441"/>
      <c r="R2223" s="442">
        <f t="shared" si="3743"/>
        <v>0.77355000000000007</v>
      </c>
      <c r="S2223" s="443">
        <f t="shared" si="3744"/>
        <v>0</v>
      </c>
      <c r="T2223" s="443">
        <f t="shared" si="3745"/>
        <v>0</v>
      </c>
      <c r="AH2223" s="257">
        <f t="shared" si="3738"/>
        <v>0</v>
      </c>
      <c r="AI2223" s="266" t="str">
        <f t="shared" si="3663"/>
        <v>OK</v>
      </c>
    </row>
    <row r="2224" spans="1:35" ht="17.45" customHeight="1" thickBot="1" x14ac:dyDescent="0.3">
      <c r="A2224" s="257">
        <f t="shared" si="3653"/>
        <v>1</v>
      </c>
      <c r="B2224" s="257">
        <f t="shared" si="3654"/>
        <v>2024</v>
      </c>
      <c r="C2224" s="8">
        <f t="shared" si="3715"/>
        <v>45320</v>
      </c>
      <c r="D2224" s="260">
        <v>1.042</v>
      </c>
      <c r="E2224" s="261"/>
      <c r="F2224" s="263">
        <v>0.94199999999999995</v>
      </c>
      <c r="G2224" s="262"/>
      <c r="H2224" s="285"/>
      <c r="I2224" s="260">
        <v>1.113</v>
      </c>
      <c r="J2224" s="261"/>
      <c r="K2224" s="263">
        <v>0.93059999999999998</v>
      </c>
      <c r="L2224" s="261"/>
      <c r="M2224" s="293">
        <f t="shared" si="3739"/>
        <v>1.042</v>
      </c>
      <c r="N2224" s="293">
        <f t="shared" si="3740"/>
        <v>0.94199999999999995</v>
      </c>
      <c r="O2224" s="293">
        <f t="shared" si="3741"/>
        <v>1.113</v>
      </c>
      <c r="P2224" s="293">
        <f t="shared" si="3742"/>
        <v>0.93059999999999998</v>
      </c>
      <c r="R2224" s="265">
        <f t="shared" si="3743"/>
        <v>1.0068999999999999</v>
      </c>
      <c r="S2224" s="266">
        <f t="shared" si="3744"/>
        <v>1</v>
      </c>
      <c r="T2224" s="266">
        <f t="shared" si="3745"/>
        <v>1</v>
      </c>
      <c r="U2224" s="514" t="s">
        <v>63</v>
      </c>
      <c r="V2224" s="515">
        <v>2024</v>
      </c>
      <c r="W2224" s="516"/>
      <c r="X2224" s="516"/>
      <c r="Y2224" s="516"/>
      <c r="AH2224" s="257">
        <f t="shared" si="3738"/>
        <v>0</v>
      </c>
      <c r="AI2224" s="266" t="str">
        <f t="shared" si="3663"/>
        <v>OK</v>
      </c>
    </row>
    <row r="2225" spans="1:35" ht="17.45" customHeight="1" x14ac:dyDescent="0.25">
      <c r="A2225" s="257">
        <f t="shared" si="3653"/>
        <v>1</v>
      </c>
      <c r="B2225" s="257">
        <f t="shared" si="3654"/>
        <v>2024</v>
      </c>
      <c r="C2225" s="8">
        <f t="shared" si="3715"/>
        <v>45321</v>
      </c>
      <c r="D2225" s="260"/>
      <c r="E2225" s="261">
        <v>1.488</v>
      </c>
      <c r="F2225" s="263"/>
      <c r="G2225" s="262">
        <v>1.268</v>
      </c>
      <c r="H2225" s="285"/>
      <c r="I2225" s="260"/>
      <c r="J2225" s="261">
        <v>1.329</v>
      </c>
      <c r="K2225" s="263"/>
      <c r="L2225" s="261">
        <v>1.464</v>
      </c>
      <c r="M2225" s="293">
        <f t="shared" si="3739"/>
        <v>1.488</v>
      </c>
      <c r="N2225" s="293">
        <f t="shared" si="3740"/>
        <v>1.268</v>
      </c>
      <c r="O2225" s="293">
        <f t="shared" si="3741"/>
        <v>1.329</v>
      </c>
      <c r="P2225" s="293">
        <f t="shared" si="3742"/>
        <v>1.464</v>
      </c>
      <c r="R2225" s="265">
        <f t="shared" si="3743"/>
        <v>1.3872499999999999</v>
      </c>
      <c r="S2225" s="266">
        <f t="shared" si="3744"/>
        <v>1</v>
      </c>
      <c r="T2225" s="266">
        <f t="shared" si="3745"/>
        <v>2</v>
      </c>
      <c r="U2225" s="517" t="s">
        <v>35</v>
      </c>
      <c r="V2225" s="517" t="s">
        <v>1</v>
      </c>
      <c r="W2225" s="517" t="s">
        <v>2</v>
      </c>
      <c r="X2225" s="517" t="s">
        <v>9</v>
      </c>
      <c r="Y2225" s="517" t="s">
        <v>12</v>
      </c>
      <c r="AH2225" s="257">
        <f t="shared" si="3738"/>
        <v>0</v>
      </c>
      <c r="AI2225" s="266" t="str">
        <f t="shared" si="3663"/>
        <v>OK</v>
      </c>
    </row>
    <row r="2226" spans="1:35" ht="17.45" customHeight="1" x14ac:dyDescent="0.25">
      <c r="A2226" s="257">
        <f t="shared" si="3653"/>
        <v>1</v>
      </c>
      <c r="B2226" s="257">
        <f t="shared" si="3654"/>
        <v>2024</v>
      </c>
      <c r="C2226" s="8">
        <f t="shared" si="3715"/>
        <v>45322</v>
      </c>
      <c r="D2226" s="252">
        <v>1.0900000000000001</v>
      </c>
      <c r="E2226" s="253"/>
      <c r="F2226" s="255"/>
      <c r="G2226" s="254"/>
      <c r="H2226" s="114">
        <v>1.0409999999999999</v>
      </c>
      <c r="I2226" s="252">
        <v>1.288</v>
      </c>
      <c r="J2226" s="253"/>
      <c r="K2226" s="255">
        <v>1.202</v>
      </c>
      <c r="L2226" s="253"/>
      <c r="M2226" s="293">
        <f t="shared" ref="M2226" si="3746">IFERROR(AVERAGE(D2226:E2226),"")</f>
        <v>1.0900000000000001</v>
      </c>
      <c r="N2226" s="293">
        <f t="shared" ref="N2226" si="3747">IFERROR(AVERAGE(F2226:H2226),"")</f>
        <v>1.0409999999999999</v>
      </c>
      <c r="O2226" s="293">
        <f t="shared" ref="O2226" si="3748">IFERROR(AVERAGE(I2226:J2226),"")</f>
        <v>1.288</v>
      </c>
      <c r="P2226" s="293">
        <f t="shared" ref="P2226" si="3749">IFERROR(AVERAGE(K2226:L2226),"")</f>
        <v>1.202</v>
      </c>
      <c r="R2226" s="265">
        <f t="shared" ref="R2226" si="3750">AVERAGE(M2226:P2226)</f>
        <v>1.1552500000000001</v>
      </c>
      <c r="S2226" s="266">
        <f t="shared" ref="S2226" si="3751">IF(R2226&gt;=1,1,0)</f>
        <v>1</v>
      </c>
      <c r="T2226" s="266">
        <f t="shared" ref="T2226" si="3752">IF(S2226=0,0,S2226+T2225)</f>
        <v>3</v>
      </c>
      <c r="U2226" s="518" t="s">
        <v>58</v>
      </c>
      <c r="V2226" s="519">
        <f>AVERAGE(D2196:E2226)</f>
        <v>1.0659935483870966</v>
      </c>
      <c r="W2226" s="519">
        <f>AVERAGE(F2196:H2226)</f>
        <v>0.88154694444444437</v>
      </c>
      <c r="X2226" s="519">
        <f>AVERAGE(I2196:J2226)</f>
        <v>0.89791612903225804</v>
      </c>
      <c r="Y2226" s="519">
        <f>AVERAGE(K2196:L2226)</f>
        <v>0.97361290322580629</v>
      </c>
      <c r="AH2226" s="257">
        <f t="shared" si="3738"/>
        <v>0</v>
      </c>
      <c r="AI2226" s="266" t="str">
        <f t="shared" si="3663"/>
        <v>OK</v>
      </c>
    </row>
    <row r="2227" spans="1:35" ht="17.45" customHeight="1" x14ac:dyDescent="0.25">
      <c r="A2227" s="257">
        <f t="shared" si="3653"/>
        <v>2</v>
      </c>
      <c r="B2227" s="257">
        <f t="shared" si="3654"/>
        <v>2024</v>
      </c>
      <c r="C2227" s="8">
        <f t="shared" si="3715"/>
        <v>45323</v>
      </c>
      <c r="D2227" s="260"/>
      <c r="E2227" s="261">
        <v>0.66100000000000003</v>
      </c>
      <c r="F2227" s="263"/>
      <c r="G2227" s="262">
        <v>0.65369999999999995</v>
      </c>
      <c r="H2227" s="285"/>
      <c r="I2227" s="260"/>
      <c r="J2227" s="261">
        <v>0.49209999999999998</v>
      </c>
      <c r="K2227" s="263"/>
      <c r="L2227" s="261">
        <v>0.95599999999999996</v>
      </c>
      <c r="M2227" s="293">
        <f t="shared" ref="M2227" si="3753">IFERROR(AVERAGE(D2227:E2227),"")</f>
        <v>0.66100000000000003</v>
      </c>
      <c r="N2227" s="293">
        <f t="shared" ref="N2227" si="3754">IFERROR(AVERAGE(F2227:H2227),"")</f>
        <v>0.65369999999999995</v>
      </c>
      <c r="O2227" s="293">
        <f t="shared" ref="O2227" si="3755">IFERROR(AVERAGE(I2227:J2227),"")</f>
        <v>0.49209999999999998</v>
      </c>
      <c r="P2227" s="293">
        <f t="shared" ref="P2227" si="3756">IFERROR(AVERAGE(K2227:L2227),"")</f>
        <v>0.95599999999999996</v>
      </c>
      <c r="R2227" s="265">
        <f t="shared" ref="R2227" si="3757">AVERAGE(M2227:P2227)</f>
        <v>0.69069999999999998</v>
      </c>
      <c r="S2227" s="266">
        <f t="shared" ref="S2227" si="3758">IF(R2227&gt;=1,1,0)</f>
        <v>0</v>
      </c>
      <c r="T2227" s="266">
        <f t="shared" ref="T2227" si="3759">IF(S2227=0,0,S2227+T2226)</f>
        <v>0</v>
      </c>
      <c r="U2227" s="518" t="s">
        <v>59</v>
      </c>
      <c r="V2227" s="519">
        <f>MAX(D2196:E2226)</f>
        <v>1.774</v>
      </c>
      <c r="W2227" s="519">
        <f>MAX(F2196:H2226)</f>
        <v>1.3480000000000001</v>
      </c>
      <c r="X2227" s="519">
        <f>MAX(I2196:J2226)</f>
        <v>1.4330000000000001</v>
      </c>
      <c r="Y2227" s="519">
        <f>MAX(K2196:L2226)</f>
        <v>1.5309999999999999</v>
      </c>
      <c r="AH2227" s="257">
        <f t="shared" si="3738"/>
        <v>0</v>
      </c>
      <c r="AI2227" s="266" t="str">
        <f t="shared" si="3663"/>
        <v>OK</v>
      </c>
    </row>
    <row r="2228" spans="1:35" ht="17.45" customHeight="1" thickBot="1" x14ac:dyDescent="0.3">
      <c r="A2228" s="257">
        <f t="shared" si="3653"/>
        <v>2</v>
      </c>
      <c r="B2228" s="257">
        <f t="shared" si="3654"/>
        <v>2024</v>
      </c>
      <c r="C2228" s="48">
        <f t="shared" si="3715"/>
        <v>45324</v>
      </c>
      <c r="D2228" s="275">
        <v>0.79590000000000005</v>
      </c>
      <c r="E2228" s="276"/>
      <c r="F2228" s="278">
        <v>0.90659999999999996</v>
      </c>
      <c r="G2228" s="277"/>
      <c r="H2228" s="286">
        <v>0.8821</v>
      </c>
      <c r="I2228" s="275">
        <v>0.53580000000000005</v>
      </c>
      <c r="J2228" s="276"/>
      <c r="K2228" s="278">
        <v>1.31</v>
      </c>
      <c r="L2228" s="276"/>
      <c r="M2228" s="293">
        <f t="shared" ref="M2228" si="3760">IFERROR(AVERAGE(D2228:E2228),"")</f>
        <v>0.79590000000000005</v>
      </c>
      <c r="N2228" s="293">
        <f t="shared" ref="N2228" si="3761">IFERROR(AVERAGE(F2228:H2228),"")</f>
        <v>0.89434999999999998</v>
      </c>
      <c r="O2228" s="293">
        <f t="shared" ref="O2228" si="3762">IFERROR(AVERAGE(I2228:J2228),"")</f>
        <v>0.53580000000000005</v>
      </c>
      <c r="P2228" s="293">
        <f t="shared" ref="P2228" si="3763">IFERROR(AVERAGE(K2228:L2228),"")</f>
        <v>1.31</v>
      </c>
      <c r="R2228" s="265">
        <f t="shared" ref="R2228" si="3764">AVERAGE(M2228:P2228)</f>
        <v>0.88401249999999998</v>
      </c>
      <c r="S2228" s="266">
        <f t="shared" ref="S2228" si="3765">IF(R2228&gt;=1,1,0)</f>
        <v>0</v>
      </c>
      <c r="T2228" s="266">
        <f t="shared" ref="T2228" si="3766">IF(S2228=0,0,S2228+T2227)</f>
        <v>0</v>
      </c>
      <c r="U2228" s="520" t="s">
        <v>126</v>
      </c>
      <c r="V2228" s="521">
        <f>COUNTIF(D2196:E2226,"&gt;=2.5")</f>
        <v>0</v>
      </c>
      <c r="W2228" s="521">
        <f>COUNTIF(F2196:H2226,"&gt;=2.5")</f>
        <v>0</v>
      </c>
      <c r="X2228" s="521">
        <f>COUNTIF(I2196:J2226,"&gt;=2.5")</f>
        <v>0</v>
      </c>
      <c r="Y2228" s="521">
        <f>COUNTIF(K2196:L2226,"&gt;=2.5")</f>
        <v>0</v>
      </c>
      <c r="AH2228" s="257">
        <f t="shared" si="3738"/>
        <v>0</v>
      </c>
      <c r="AI2228" s="266" t="str">
        <f t="shared" si="3663"/>
        <v>OK</v>
      </c>
    </row>
    <row r="2229" spans="1:35" ht="17.45" customHeight="1" thickBot="1" x14ac:dyDescent="0.3">
      <c r="A2229" s="257">
        <f t="shared" si="3653"/>
        <v>2</v>
      </c>
      <c r="B2229" s="257">
        <f t="shared" si="3654"/>
        <v>2024</v>
      </c>
      <c r="C2229" s="435">
        <f t="shared" si="3715"/>
        <v>45325</v>
      </c>
      <c r="D2229" s="434"/>
      <c r="E2229" s="436">
        <v>0.54430000000000001</v>
      </c>
      <c r="F2229" s="437"/>
      <c r="G2229" s="438">
        <v>0.52129999999999999</v>
      </c>
      <c r="H2229" s="439"/>
      <c r="I2229" s="434"/>
      <c r="J2229" s="436">
        <v>0.3836</v>
      </c>
      <c r="K2229" s="437"/>
      <c r="L2229" s="436">
        <v>1.1950000000000001</v>
      </c>
      <c r="M2229" s="440">
        <f t="shared" ref="M2229:M2235" si="3767">IFERROR(AVERAGE(D2229:E2229),"")</f>
        <v>0.54430000000000001</v>
      </c>
      <c r="N2229" s="440">
        <f t="shared" ref="N2229:N2235" si="3768">IFERROR(AVERAGE(F2229:H2229),"")</f>
        <v>0.52129999999999999</v>
      </c>
      <c r="O2229" s="440">
        <f t="shared" ref="O2229:O2235" si="3769">IFERROR(AVERAGE(I2229:J2229),"")</f>
        <v>0.3836</v>
      </c>
      <c r="P2229" s="440">
        <f t="shared" ref="P2229:P2235" si="3770">IFERROR(AVERAGE(K2229:L2229),"")</f>
        <v>1.1950000000000001</v>
      </c>
      <c r="Q2229" s="441"/>
      <c r="R2229" s="442">
        <f t="shared" ref="R2229:R2235" si="3771">AVERAGE(M2229:P2229)</f>
        <v>0.66104999999999992</v>
      </c>
      <c r="S2229" s="443">
        <f t="shared" ref="S2229:S2235" si="3772">IF(R2229&gt;=1,1,0)</f>
        <v>0</v>
      </c>
      <c r="T2229" s="443">
        <f t="shared" ref="T2229:T2235" si="3773">IF(S2229=0,0,S2229+T2228)</f>
        <v>0</v>
      </c>
      <c r="X2229" s="664">
        <f>SUM(V2228:Y2228)</f>
        <v>0</v>
      </c>
      <c r="Y2229" s="522">
        <f>AVERAGE(V2226:Y2226)</f>
        <v>0.95476738127240135</v>
      </c>
      <c r="AH2229" s="257">
        <f t="shared" si="3738"/>
        <v>0</v>
      </c>
      <c r="AI2229" s="266" t="str">
        <f t="shared" si="3663"/>
        <v>OK</v>
      </c>
    </row>
    <row r="2230" spans="1:35" ht="17.45" customHeight="1" x14ac:dyDescent="0.25">
      <c r="A2230" s="257">
        <f t="shared" si="3653"/>
        <v>2</v>
      </c>
      <c r="B2230" s="257">
        <f t="shared" si="3654"/>
        <v>2024</v>
      </c>
      <c r="C2230" s="435">
        <f t="shared" si="3715"/>
        <v>45326</v>
      </c>
      <c r="D2230" s="434">
        <v>0.35570000000000002</v>
      </c>
      <c r="E2230" s="436"/>
      <c r="F2230" s="437">
        <v>0.2853</v>
      </c>
      <c r="G2230" s="438"/>
      <c r="H2230" s="439"/>
      <c r="I2230" s="434">
        <v>0.27710000000000001</v>
      </c>
      <c r="J2230" s="436"/>
      <c r="K2230" s="437">
        <v>0.37780000000000002</v>
      </c>
      <c r="L2230" s="436"/>
      <c r="M2230" s="440">
        <f t="shared" si="3767"/>
        <v>0.35570000000000002</v>
      </c>
      <c r="N2230" s="440">
        <f t="shared" si="3768"/>
        <v>0.2853</v>
      </c>
      <c r="O2230" s="440">
        <f t="shared" si="3769"/>
        <v>0.27710000000000001</v>
      </c>
      <c r="P2230" s="440">
        <f t="shared" si="3770"/>
        <v>0.37780000000000002</v>
      </c>
      <c r="Q2230" s="441"/>
      <c r="R2230" s="442">
        <f t="shared" si="3771"/>
        <v>0.32397500000000001</v>
      </c>
      <c r="S2230" s="443">
        <f t="shared" si="3772"/>
        <v>0</v>
      </c>
      <c r="T2230" s="443">
        <f t="shared" si="3773"/>
        <v>0</v>
      </c>
      <c r="V2230" s="605">
        <f>V2226-V2195</f>
        <v>-0.57317419354838695</v>
      </c>
      <c r="W2230" s="605">
        <f t="shared" ref="W2230:Y2230" si="3774">W2226-W2195</f>
        <v>-0.35534472222222258</v>
      </c>
      <c r="X2230" s="605">
        <f t="shared" si="3774"/>
        <v>-0.22213225806451631</v>
      </c>
      <c r="Y2230" s="605">
        <f t="shared" si="3774"/>
        <v>-0.26367096774193577</v>
      </c>
      <c r="AH2230" s="257">
        <f t="shared" si="3738"/>
        <v>0</v>
      </c>
      <c r="AI2230" s="266" t="str">
        <f t="shared" si="3663"/>
        <v>OK</v>
      </c>
    </row>
    <row r="2231" spans="1:35" ht="17.45" customHeight="1" x14ac:dyDescent="0.25">
      <c r="A2231" s="257">
        <f t="shared" si="3653"/>
        <v>2</v>
      </c>
      <c r="B2231" s="257">
        <f t="shared" si="3654"/>
        <v>2024</v>
      </c>
      <c r="C2231" s="631">
        <f t="shared" si="3715"/>
        <v>45327</v>
      </c>
      <c r="D2231" s="260"/>
      <c r="E2231" s="261">
        <v>0.4133</v>
      </c>
      <c r="F2231" s="263"/>
      <c r="G2231" s="262">
        <v>0.4894</v>
      </c>
      <c r="H2231" s="285"/>
      <c r="I2231" s="260"/>
      <c r="J2231" s="261">
        <v>0.18629999999999999</v>
      </c>
      <c r="K2231" s="263"/>
      <c r="L2231" s="261">
        <v>0.31830000000000003</v>
      </c>
      <c r="M2231" s="293">
        <f t="shared" si="3767"/>
        <v>0.4133</v>
      </c>
      <c r="N2231" s="293">
        <f t="shared" si="3768"/>
        <v>0.4894</v>
      </c>
      <c r="O2231" s="293">
        <f t="shared" si="3769"/>
        <v>0.18629999999999999</v>
      </c>
      <c r="P2231" s="293">
        <f t="shared" si="3770"/>
        <v>0.31830000000000003</v>
      </c>
      <c r="R2231" s="265">
        <f t="shared" si="3771"/>
        <v>0.351825</v>
      </c>
      <c r="S2231" s="266">
        <f t="shared" si="3772"/>
        <v>0</v>
      </c>
      <c r="T2231" s="266">
        <f t="shared" si="3773"/>
        <v>0</v>
      </c>
      <c r="U2231" s="516" t="s">
        <v>162</v>
      </c>
      <c r="Y2231" s="605">
        <f>Y2229-Y2198</f>
        <v>-0.35358053539426537</v>
      </c>
      <c r="AH2231" s="257">
        <f t="shared" si="3738"/>
        <v>0</v>
      </c>
      <c r="AI2231" s="266" t="str">
        <f t="shared" si="3663"/>
        <v>OK</v>
      </c>
    </row>
    <row r="2232" spans="1:35" ht="17.45" customHeight="1" x14ac:dyDescent="0.25">
      <c r="A2232" s="257">
        <f t="shared" ref="A2232:A2295" si="3775">IF(ISNUMBER(C2232),MONTH(C2232),"")</f>
        <v>2</v>
      </c>
      <c r="B2232" s="257">
        <f t="shared" ref="B2232:B2295" si="3776">IF(ISNUMBER(C2232),YEAR(C2232),"")</f>
        <v>2024</v>
      </c>
      <c r="C2232" s="631">
        <f t="shared" si="3715"/>
        <v>45328</v>
      </c>
      <c r="D2232" s="260">
        <v>0.25800000000000001</v>
      </c>
      <c r="E2232" s="261"/>
      <c r="F2232" s="263"/>
      <c r="G2232" s="262"/>
      <c r="H2232" s="285">
        <v>0.33479999999999999</v>
      </c>
      <c r="I2232" s="260">
        <v>0.25390000000000001</v>
      </c>
      <c r="J2232" s="261"/>
      <c r="K2232" s="263">
        <v>0.2331</v>
      </c>
      <c r="L2232" s="261"/>
      <c r="M2232" s="293">
        <f t="shared" si="3767"/>
        <v>0.25800000000000001</v>
      </c>
      <c r="N2232" s="293">
        <f t="shared" si="3768"/>
        <v>0.33479999999999999</v>
      </c>
      <c r="O2232" s="293">
        <f t="shared" si="3769"/>
        <v>0.25390000000000001</v>
      </c>
      <c r="P2232" s="293">
        <f t="shared" si="3770"/>
        <v>0.2331</v>
      </c>
      <c r="R2232" s="265">
        <f t="shared" si="3771"/>
        <v>0.26995000000000002</v>
      </c>
      <c r="S2232" s="266">
        <f t="shared" si="3772"/>
        <v>0</v>
      </c>
      <c r="T2232" s="266">
        <f t="shared" si="3773"/>
        <v>0</v>
      </c>
      <c r="U2232" s="516" t="s">
        <v>162</v>
      </c>
      <c r="AH2232" s="257">
        <f t="shared" si="3738"/>
        <v>0</v>
      </c>
      <c r="AI2232" s="266" t="str">
        <f t="shared" si="3663"/>
        <v>OK</v>
      </c>
    </row>
    <row r="2233" spans="1:35" ht="17.45" customHeight="1" x14ac:dyDescent="0.25">
      <c r="A2233" s="257">
        <f t="shared" si="3775"/>
        <v>2</v>
      </c>
      <c r="B2233" s="257">
        <f t="shared" si="3776"/>
        <v>2024</v>
      </c>
      <c r="C2233" s="8">
        <f t="shared" si="3715"/>
        <v>45329</v>
      </c>
      <c r="D2233" s="260"/>
      <c r="E2233" s="261">
        <v>0.34910000000000002</v>
      </c>
      <c r="F2233" s="263"/>
      <c r="G2233" s="262">
        <v>0.439</v>
      </c>
      <c r="H2233" s="285"/>
      <c r="I2233" s="260"/>
      <c r="J2233" s="261">
        <v>0.33329999999999999</v>
      </c>
      <c r="K2233" s="263"/>
      <c r="L2233" s="261">
        <v>0.54620000000000002</v>
      </c>
      <c r="M2233" s="293">
        <f t="shared" si="3767"/>
        <v>0.34910000000000002</v>
      </c>
      <c r="N2233" s="293">
        <f t="shared" si="3768"/>
        <v>0.439</v>
      </c>
      <c r="O2233" s="293">
        <f t="shared" si="3769"/>
        <v>0.33329999999999999</v>
      </c>
      <c r="P2233" s="293">
        <f t="shared" si="3770"/>
        <v>0.54620000000000002</v>
      </c>
      <c r="R2233" s="265">
        <f t="shared" si="3771"/>
        <v>0.41689999999999999</v>
      </c>
      <c r="S2233" s="266">
        <f t="shared" si="3772"/>
        <v>0</v>
      </c>
      <c r="T2233" s="266">
        <f t="shared" si="3773"/>
        <v>0</v>
      </c>
      <c r="AH2233" s="257">
        <f t="shared" si="3738"/>
        <v>0</v>
      </c>
      <c r="AI2233" s="266" t="str">
        <f t="shared" si="3663"/>
        <v>OK</v>
      </c>
    </row>
    <row r="2234" spans="1:35" ht="17.45" customHeight="1" x14ac:dyDescent="0.25">
      <c r="A2234" s="257">
        <f t="shared" si="3775"/>
        <v>2</v>
      </c>
      <c r="B2234" s="257">
        <f t="shared" si="3776"/>
        <v>2024</v>
      </c>
      <c r="C2234" s="48">
        <f t="shared" si="3715"/>
        <v>45330</v>
      </c>
      <c r="D2234" s="275">
        <v>0.44969999999999999</v>
      </c>
      <c r="E2234" s="276"/>
      <c r="F2234" s="278">
        <v>0.43809999999999999</v>
      </c>
      <c r="G2234" s="277"/>
      <c r="H2234" s="286">
        <v>0.39779999999999999</v>
      </c>
      <c r="I2234" s="275">
        <v>0.37509999999999999</v>
      </c>
      <c r="J2234" s="276"/>
      <c r="K2234" s="278">
        <v>0.50549999999999995</v>
      </c>
      <c r="L2234" s="276"/>
      <c r="M2234" s="293">
        <f t="shared" si="3767"/>
        <v>0.44969999999999999</v>
      </c>
      <c r="N2234" s="293">
        <f t="shared" si="3768"/>
        <v>0.41794999999999999</v>
      </c>
      <c r="O2234" s="293">
        <f t="shared" si="3769"/>
        <v>0.37509999999999999</v>
      </c>
      <c r="P2234" s="293">
        <f t="shared" si="3770"/>
        <v>0.50549999999999995</v>
      </c>
      <c r="R2234" s="265">
        <f t="shared" si="3771"/>
        <v>0.43706250000000002</v>
      </c>
      <c r="S2234" s="266">
        <f t="shared" si="3772"/>
        <v>0</v>
      </c>
      <c r="T2234" s="266">
        <f t="shared" si="3773"/>
        <v>0</v>
      </c>
      <c r="AH2234" s="257">
        <f t="shared" si="3738"/>
        <v>0</v>
      </c>
      <c r="AI2234" s="266" t="str">
        <f t="shared" si="3663"/>
        <v>OK</v>
      </c>
    </row>
    <row r="2235" spans="1:35" ht="17.45" customHeight="1" x14ac:dyDescent="0.25">
      <c r="A2235" s="257">
        <f t="shared" si="3775"/>
        <v>2</v>
      </c>
      <c r="B2235" s="257">
        <f t="shared" si="3776"/>
        <v>2024</v>
      </c>
      <c r="C2235" s="8">
        <f t="shared" si="3715"/>
        <v>45331</v>
      </c>
      <c r="D2235" s="260"/>
      <c r="E2235" s="261">
        <v>0.46500000000000002</v>
      </c>
      <c r="F2235" s="263"/>
      <c r="G2235" s="262">
        <v>0.46679999999999999</v>
      </c>
      <c r="H2235" s="285"/>
      <c r="I2235" s="260"/>
      <c r="J2235" s="261">
        <v>0.40789999999999998</v>
      </c>
      <c r="K2235" s="263"/>
      <c r="L2235" s="261">
        <v>0.85699999999999998</v>
      </c>
      <c r="M2235" s="293">
        <f t="shared" si="3767"/>
        <v>0.46500000000000002</v>
      </c>
      <c r="N2235" s="293">
        <f t="shared" si="3768"/>
        <v>0.46679999999999999</v>
      </c>
      <c r="O2235" s="293">
        <f t="shared" si="3769"/>
        <v>0.40789999999999998</v>
      </c>
      <c r="P2235" s="293">
        <f t="shared" si="3770"/>
        <v>0.85699999999999998</v>
      </c>
      <c r="R2235" s="265">
        <f t="shared" si="3771"/>
        <v>0.54917499999999997</v>
      </c>
      <c r="S2235" s="266">
        <f t="shared" si="3772"/>
        <v>0</v>
      </c>
      <c r="T2235" s="266">
        <f t="shared" si="3773"/>
        <v>0</v>
      </c>
      <c r="AH2235" s="257">
        <f t="shared" si="3738"/>
        <v>0</v>
      </c>
      <c r="AI2235" s="266" t="str">
        <f t="shared" ref="AI2235:AI2298" si="3777">IF(AH2235=0,"OK","Check")</f>
        <v>OK</v>
      </c>
    </row>
    <row r="2236" spans="1:35" ht="17.45" customHeight="1" x14ac:dyDescent="0.25">
      <c r="A2236" s="257">
        <f t="shared" si="3775"/>
        <v>2</v>
      </c>
      <c r="B2236" s="257">
        <f t="shared" si="3776"/>
        <v>2024</v>
      </c>
      <c r="C2236" s="435">
        <f t="shared" si="3715"/>
        <v>45332</v>
      </c>
      <c r="D2236" s="434">
        <v>0.69199999999999995</v>
      </c>
      <c r="E2236" s="436"/>
      <c r="F2236" s="437">
        <v>0.66649999999999998</v>
      </c>
      <c r="G2236" s="438"/>
      <c r="H2236" s="439"/>
      <c r="I2236" s="434">
        <v>0.61029999999999995</v>
      </c>
      <c r="J2236" s="436"/>
      <c r="K2236" s="437">
        <v>0.85129999999999995</v>
      </c>
      <c r="L2236" s="436"/>
      <c r="M2236" s="440">
        <f t="shared" ref="M2236:M2238" si="3778">IFERROR(AVERAGE(D2236:E2236),"")</f>
        <v>0.69199999999999995</v>
      </c>
      <c r="N2236" s="440">
        <f t="shared" ref="N2236:N2238" si="3779">IFERROR(AVERAGE(F2236:H2236),"")</f>
        <v>0.66649999999999998</v>
      </c>
      <c r="O2236" s="440">
        <f t="shared" ref="O2236:O2238" si="3780">IFERROR(AVERAGE(I2236:J2236),"")</f>
        <v>0.61029999999999995</v>
      </c>
      <c r="P2236" s="440">
        <f t="shared" ref="P2236:P2238" si="3781">IFERROR(AVERAGE(K2236:L2236),"")</f>
        <v>0.85129999999999995</v>
      </c>
      <c r="Q2236" s="441"/>
      <c r="R2236" s="442">
        <f t="shared" ref="R2236:R2238" si="3782">AVERAGE(M2236:P2236)</f>
        <v>0.70502500000000001</v>
      </c>
      <c r="S2236" s="443">
        <f t="shared" ref="S2236:S2238" si="3783">IF(R2236&gt;=1,1,0)</f>
        <v>0</v>
      </c>
      <c r="T2236" s="443">
        <f t="shared" ref="T2236:T2238" si="3784">IF(S2236=0,0,S2236+T2235)</f>
        <v>0</v>
      </c>
      <c r="AH2236" s="257">
        <f t="shared" si="3738"/>
        <v>0</v>
      </c>
      <c r="AI2236" s="266" t="str">
        <f t="shared" si="3777"/>
        <v>OK</v>
      </c>
    </row>
    <row r="2237" spans="1:35" ht="17.45" customHeight="1" x14ac:dyDescent="0.25">
      <c r="A2237" s="257">
        <f t="shared" si="3775"/>
        <v>2</v>
      </c>
      <c r="B2237" s="257">
        <f t="shared" si="3776"/>
        <v>2024</v>
      </c>
      <c r="C2237" s="435">
        <f t="shared" si="3715"/>
        <v>45333</v>
      </c>
      <c r="D2237" s="434"/>
      <c r="E2237" s="436">
        <v>0.69489999999999996</v>
      </c>
      <c r="F2237" s="437"/>
      <c r="G2237" s="438">
        <v>0.58079999999999998</v>
      </c>
      <c r="H2237" s="439"/>
      <c r="I2237" s="434"/>
      <c r="J2237" s="436">
        <v>0.4506</v>
      </c>
      <c r="K2237" s="437"/>
      <c r="L2237" s="436">
        <v>0.66479999999999995</v>
      </c>
      <c r="M2237" s="440">
        <f t="shared" si="3778"/>
        <v>0.69489999999999996</v>
      </c>
      <c r="N2237" s="440">
        <f t="shared" si="3779"/>
        <v>0.58079999999999998</v>
      </c>
      <c r="O2237" s="440">
        <f t="shared" si="3780"/>
        <v>0.4506</v>
      </c>
      <c r="P2237" s="440">
        <f t="shared" si="3781"/>
        <v>0.66479999999999995</v>
      </c>
      <c r="Q2237" s="441"/>
      <c r="R2237" s="442">
        <f t="shared" si="3782"/>
        <v>0.59777500000000006</v>
      </c>
      <c r="S2237" s="443">
        <f t="shared" si="3783"/>
        <v>0</v>
      </c>
      <c r="T2237" s="443">
        <f t="shared" si="3784"/>
        <v>0</v>
      </c>
      <c r="AH2237" s="257">
        <f t="shared" si="3738"/>
        <v>0</v>
      </c>
      <c r="AI2237" s="266" t="str">
        <f t="shared" si="3777"/>
        <v>OK</v>
      </c>
    </row>
    <row r="2238" spans="1:35" ht="17.45" customHeight="1" x14ac:dyDescent="0.25">
      <c r="A2238" s="257">
        <f t="shared" si="3775"/>
        <v>2</v>
      </c>
      <c r="B2238" s="257">
        <f t="shared" si="3776"/>
        <v>2024</v>
      </c>
      <c r="C2238" s="8">
        <f t="shared" si="3715"/>
        <v>45334</v>
      </c>
      <c r="D2238" s="260">
        <v>1.0629999999999999</v>
      </c>
      <c r="E2238" s="261"/>
      <c r="F2238" s="263"/>
      <c r="G2238" s="262"/>
      <c r="H2238" s="285">
        <v>1.0429999999999999</v>
      </c>
      <c r="I2238" s="260">
        <v>1.242</v>
      </c>
      <c r="J2238" s="261"/>
      <c r="K2238" s="263">
        <v>0.96479999999999999</v>
      </c>
      <c r="L2238" s="261"/>
      <c r="M2238" s="293">
        <f t="shared" si="3778"/>
        <v>1.0629999999999999</v>
      </c>
      <c r="N2238" s="293">
        <f t="shared" si="3779"/>
        <v>1.0429999999999999</v>
      </c>
      <c r="O2238" s="293">
        <f t="shared" si="3780"/>
        <v>1.242</v>
      </c>
      <c r="P2238" s="293">
        <f t="shared" si="3781"/>
        <v>0.96479999999999999</v>
      </c>
      <c r="R2238" s="265">
        <f t="shared" si="3782"/>
        <v>1.0782</v>
      </c>
      <c r="S2238" s="266">
        <f t="shared" si="3783"/>
        <v>1</v>
      </c>
      <c r="T2238" s="266">
        <f t="shared" si="3784"/>
        <v>1</v>
      </c>
      <c r="AH2238" s="257">
        <f t="shared" si="3738"/>
        <v>0</v>
      </c>
      <c r="AI2238" s="266" t="str">
        <f t="shared" si="3777"/>
        <v>OK</v>
      </c>
    </row>
    <row r="2239" spans="1:35" ht="17.45" customHeight="1" x14ac:dyDescent="0.25">
      <c r="A2239" s="257">
        <f t="shared" si="3775"/>
        <v>2</v>
      </c>
      <c r="B2239" s="257">
        <f t="shared" si="3776"/>
        <v>2024</v>
      </c>
      <c r="C2239" s="8">
        <f t="shared" si="3715"/>
        <v>45335</v>
      </c>
      <c r="D2239" s="260"/>
      <c r="E2239" s="261">
        <v>1.694</v>
      </c>
      <c r="F2239" s="263"/>
      <c r="G2239" s="262">
        <v>1.302</v>
      </c>
      <c r="H2239" s="285"/>
      <c r="I2239" s="260"/>
      <c r="J2239" s="261">
        <v>1.206</v>
      </c>
      <c r="K2239" s="263"/>
      <c r="L2239" s="261">
        <v>1.2809999999999999</v>
      </c>
      <c r="M2239" s="293">
        <f t="shared" ref="M2239:M2245" si="3785">IFERROR(AVERAGE(D2239:E2239),"")</f>
        <v>1.694</v>
      </c>
      <c r="N2239" s="293">
        <f t="shared" ref="N2239:N2245" si="3786">IFERROR(AVERAGE(F2239:H2239),"")</f>
        <v>1.302</v>
      </c>
      <c r="O2239" s="293">
        <f t="shared" ref="O2239:O2245" si="3787">IFERROR(AVERAGE(I2239:J2239),"")</f>
        <v>1.206</v>
      </c>
      <c r="P2239" s="293">
        <f t="shared" ref="P2239:P2245" si="3788">IFERROR(AVERAGE(K2239:L2239),"")</f>
        <v>1.2809999999999999</v>
      </c>
      <c r="R2239" s="265">
        <f t="shared" ref="R2239:R2245" si="3789">AVERAGE(M2239:P2239)</f>
        <v>1.3707499999999999</v>
      </c>
      <c r="S2239" s="266">
        <f t="shared" ref="S2239:S2245" si="3790">IF(R2239&gt;=1,1,0)</f>
        <v>1</v>
      </c>
      <c r="T2239" s="266">
        <f t="shared" ref="T2239:T2245" si="3791">IF(S2239=0,0,S2239+T2238)</f>
        <v>2</v>
      </c>
      <c r="AH2239" s="257">
        <f t="shared" si="3738"/>
        <v>0</v>
      </c>
      <c r="AI2239" s="266" t="str">
        <f t="shared" si="3777"/>
        <v>OK</v>
      </c>
    </row>
    <row r="2240" spans="1:35" ht="17.45" customHeight="1" x14ac:dyDescent="0.25">
      <c r="A2240" s="257">
        <f t="shared" si="3775"/>
        <v>2</v>
      </c>
      <c r="B2240" s="257">
        <f t="shared" si="3776"/>
        <v>2024</v>
      </c>
      <c r="C2240" s="48">
        <f t="shared" si="3715"/>
        <v>45336</v>
      </c>
      <c r="D2240" s="275">
        <v>0.97130000000000005</v>
      </c>
      <c r="E2240" s="276"/>
      <c r="F2240" s="278">
        <v>0.93730000000000002</v>
      </c>
      <c r="G2240" s="277"/>
      <c r="H2240" s="286">
        <v>1.046</v>
      </c>
      <c r="I2240" s="275">
        <v>1.296</v>
      </c>
      <c r="J2240" s="276"/>
      <c r="K2240" s="278">
        <v>0.91120000000000001</v>
      </c>
      <c r="L2240" s="276"/>
      <c r="M2240" s="293">
        <f t="shared" si="3785"/>
        <v>0.97130000000000005</v>
      </c>
      <c r="N2240" s="293">
        <f t="shared" si="3786"/>
        <v>0.99165000000000003</v>
      </c>
      <c r="O2240" s="293">
        <f t="shared" si="3787"/>
        <v>1.296</v>
      </c>
      <c r="P2240" s="293">
        <f t="shared" si="3788"/>
        <v>0.91120000000000001</v>
      </c>
      <c r="R2240" s="265">
        <f t="shared" si="3789"/>
        <v>1.0425375000000001</v>
      </c>
      <c r="S2240" s="266">
        <f t="shared" si="3790"/>
        <v>1</v>
      </c>
      <c r="T2240" s="266">
        <f t="shared" si="3791"/>
        <v>3</v>
      </c>
      <c r="AH2240" s="257">
        <f t="shared" si="3738"/>
        <v>0</v>
      </c>
      <c r="AI2240" s="266" t="str">
        <f t="shared" si="3777"/>
        <v>OK</v>
      </c>
    </row>
    <row r="2241" spans="1:35" ht="17.45" customHeight="1" x14ac:dyDescent="0.25">
      <c r="A2241" s="257">
        <f t="shared" si="3775"/>
        <v>2</v>
      </c>
      <c r="B2241" s="257">
        <f t="shared" si="3776"/>
        <v>2024</v>
      </c>
      <c r="C2241" s="8">
        <f t="shared" si="3715"/>
        <v>45337</v>
      </c>
      <c r="D2241" s="260"/>
      <c r="E2241" s="261">
        <v>0.94169999999999998</v>
      </c>
      <c r="F2241" s="263"/>
      <c r="G2241" s="262">
        <v>1.24</v>
      </c>
      <c r="H2241" s="285"/>
      <c r="I2241" s="260"/>
      <c r="J2241" s="261">
        <v>1.05</v>
      </c>
      <c r="K2241" s="263"/>
      <c r="L2241" s="261">
        <v>0.95</v>
      </c>
      <c r="M2241" s="293">
        <f t="shared" si="3785"/>
        <v>0.94169999999999998</v>
      </c>
      <c r="N2241" s="293">
        <f t="shared" si="3786"/>
        <v>1.24</v>
      </c>
      <c r="O2241" s="293">
        <f t="shared" si="3787"/>
        <v>1.05</v>
      </c>
      <c r="P2241" s="293">
        <f t="shared" si="3788"/>
        <v>0.95</v>
      </c>
      <c r="R2241" s="265">
        <f t="shared" si="3789"/>
        <v>1.045425</v>
      </c>
      <c r="S2241" s="266">
        <f t="shared" si="3790"/>
        <v>1</v>
      </c>
      <c r="T2241" s="266">
        <f t="shared" si="3791"/>
        <v>4</v>
      </c>
      <c r="AH2241" s="257">
        <f t="shared" si="3738"/>
        <v>0</v>
      </c>
      <c r="AI2241" s="266" t="str">
        <f t="shared" si="3777"/>
        <v>OK</v>
      </c>
    </row>
    <row r="2242" spans="1:35" ht="17.45" customHeight="1" x14ac:dyDescent="0.25">
      <c r="A2242" s="257">
        <f t="shared" si="3775"/>
        <v>2</v>
      </c>
      <c r="B2242" s="257">
        <f t="shared" si="3776"/>
        <v>2024</v>
      </c>
      <c r="C2242" s="8">
        <f t="shared" si="3715"/>
        <v>45338</v>
      </c>
      <c r="D2242" s="260">
        <v>1.008</v>
      </c>
      <c r="E2242" s="261"/>
      <c r="F2242" s="263">
        <v>1.016</v>
      </c>
      <c r="G2242" s="262"/>
      <c r="H2242" s="285"/>
      <c r="I2242" s="260">
        <v>1.1439999999999999</v>
      </c>
      <c r="J2242" s="261"/>
      <c r="K2242" s="263">
        <v>1.0189999999999999</v>
      </c>
      <c r="L2242" s="261"/>
      <c r="M2242" s="293">
        <f t="shared" si="3785"/>
        <v>1.008</v>
      </c>
      <c r="N2242" s="293">
        <f t="shared" si="3786"/>
        <v>1.016</v>
      </c>
      <c r="O2242" s="293">
        <f t="shared" si="3787"/>
        <v>1.1439999999999999</v>
      </c>
      <c r="P2242" s="293">
        <f t="shared" si="3788"/>
        <v>1.0189999999999999</v>
      </c>
      <c r="R2242" s="265">
        <f t="shared" si="3789"/>
        <v>1.0467500000000001</v>
      </c>
      <c r="S2242" s="266">
        <f t="shared" si="3790"/>
        <v>1</v>
      </c>
      <c r="T2242" s="266">
        <f t="shared" si="3791"/>
        <v>5</v>
      </c>
      <c r="AH2242" s="257">
        <f t="shared" si="3738"/>
        <v>0</v>
      </c>
      <c r="AI2242" s="266" t="str">
        <f t="shared" si="3777"/>
        <v>OK</v>
      </c>
    </row>
    <row r="2243" spans="1:35" ht="17.45" customHeight="1" x14ac:dyDescent="0.25">
      <c r="A2243" s="257">
        <f t="shared" si="3775"/>
        <v>2</v>
      </c>
      <c r="B2243" s="257">
        <f t="shared" si="3776"/>
        <v>2024</v>
      </c>
      <c r="C2243" s="435">
        <f t="shared" si="3715"/>
        <v>45339</v>
      </c>
      <c r="D2243" s="434"/>
      <c r="E2243" s="436">
        <v>1.0029999999999999</v>
      </c>
      <c r="F2243" s="437"/>
      <c r="G2243" s="438">
        <v>1.129</v>
      </c>
      <c r="H2243" s="439"/>
      <c r="I2243" s="434"/>
      <c r="J2243" s="436">
        <v>0.89349999999999996</v>
      </c>
      <c r="K2243" s="437"/>
      <c r="L2243" s="436">
        <v>0.9143</v>
      </c>
      <c r="M2243" s="440">
        <f t="shared" si="3785"/>
        <v>1.0029999999999999</v>
      </c>
      <c r="N2243" s="440">
        <f t="shared" si="3786"/>
        <v>1.129</v>
      </c>
      <c r="O2243" s="440">
        <f t="shared" si="3787"/>
        <v>0.89349999999999996</v>
      </c>
      <c r="P2243" s="440">
        <f t="shared" si="3788"/>
        <v>0.9143</v>
      </c>
      <c r="Q2243" s="441"/>
      <c r="R2243" s="442">
        <f t="shared" si="3789"/>
        <v>0.98494999999999988</v>
      </c>
      <c r="S2243" s="443">
        <f t="shared" si="3790"/>
        <v>0</v>
      </c>
      <c r="T2243" s="443">
        <f t="shared" si="3791"/>
        <v>0</v>
      </c>
      <c r="AH2243" s="257">
        <f t="shared" si="3738"/>
        <v>0</v>
      </c>
      <c r="AI2243" s="266" t="str">
        <f t="shared" si="3777"/>
        <v>OK</v>
      </c>
    </row>
    <row r="2244" spans="1:35" ht="17.45" customHeight="1" x14ac:dyDescent="0.25">
      <c r="A2244" s="257">
        <f t="shared" si="3775"/>
        <v>2</v>
      </c>
      <c r="B2244" s="257">
        <f t="shared" si="3776"/>
        <v>2024</v>
      </c>
      <c r="C2244" s="435">
        <f t="shared" si="3715"/>
        <v>45340</v>
      </c>
      <c r="D2244" s="434">
        <v>0.52139999999999997</v>
      </c>
      <c r="E2244" s="436"/>
      <c r="F2244" s="437"/>
      <c r="G2244" s="438"/>
      <c r="H2244" s="439">
        <v>0.4849</v>
      </c>
      <c r="I2244" s="434">
        <v>0.3952</v>
      </c>
      <c r="J2244" s="436"/>
      <c r="K2244" s="437">
        <v>0.51139999999999997</v>
      </c>
      <c r="L2244" s="436"/>
      <c r="M2244" s="440">
        <f t="shared" si="3785"/>
        <v>0.52139999999999997</v>
      </c>
      <c r="N2244" s="440">
        <f t="shared" si="3786"/>
        <v>0.4849</v>
      </c>
      <c r="O2244" s="440">
        <f t="shared" si="3787"/>
        <v>0.3952</v>
      </c>
      <c r="P2244" s="440">
        <f t="shared" si="3788"/>
        <v>0.51139999999999997</v>
      </c>
      <c r="Q2244" s="441"/>
      <c r="R2244" s="442">
        <f t="shared" si="3789"/>
        <v>0.47822500000000001</v>
      </c>
      <c r="S2244" s="443">
        <f t="shared" si="3790"/>
        <v>0</v>
      </c>
      <c r="T2244" s="443">
        <f t="shared" si="3791"/>
        <v>0</v>
      </c>
      <c r="AH2244" s="257">
        <f t="shared" si="3738"/>
        <v>0</v>
      </c>
      <c r="AI2244" s="266" t="str">
        <f t="shared" si="3777"/>
        <v>OK</v>
      </c>
    </row>
    <row r="2245" spans="1:35" ht="17.45" customHeight="1" x14ac:dyDescent="0.25">
      <c r="A2245" s="257">
        <f t="shared" si="3775"/>
        <v>2</v>
      </c>
      <c r="B2245" s="257">
        <f t="shared" si="3776"/>
        <v>2024</v>
      </c>
      <c r="C2245" s="8">
        <f t="shared" si="3715"/>
        <v>45341</v>
      </c>
      <c r="D2245" s="260"/>
      <c r="E2245" s="261">
        <v>0.39150000000000001</v>
      </c>
      <c r="F2245" s="263"/>
      <c r="G2245" s="262">
        <v>1.1319999999999999</v>
      </c>
      <c r="H2245" s="285"/>
      <c r="I2245" s="260"/>
      <c r="J2245" s="261">
        <v>0.2702</v>
      </c>
      <c r="K2245" s="263"/>
      <c r="L2245" s="261">
        <v>0.31640000000000001</v>
      </c>
      <c r="M2245" s="293">
        <f t="shared" si="3785"/>
        <v>0.39150000000000001</v>
      </c>
      <c r="N2245" s="293">
        <f t="shared" si="3786"/>
        <v>1.1319999999999999</v>
      </c>
      <c r="O2245" s="293">
        <f t="shared" si="3787"/>
        <v>0.2702</v>
      </c>
      <c r="P2245" s="293">
        <f t="shared" si="3788"/>
        <v>0.31640000000000001</v>
      </c>
      <c r="R2245" s="265">
        <f t="shared" si="3789"/>
        <v>0.52752500000000002</v>
      </c>
      <c r="S2245" s="266">
        <f t="shared" si="3790"/>
        <v>0</v>
      </c>
      <c r="T2245" s="266">
        <f t="shared" si="3791"/>
        <v>0</v>
      </c>
      <c r="AH2245" s="257">
        <f t="shared" si="3738"/>
        <v>0</v>
      </c>
      <c r="AI2245" s="266" t="str">
        <f t="shared" si="3777"/>
        <v>OK</v>
      </c>
    </row>
    <row r="2246" spans="1:35" ht="17.45" customHeight="1" x14ac:dyDescent="0.25">
      <c r="A2246" s="257">
        <f t="shared" si="3775"/>
        <v>2</v>
      </c>
      <c r="B2246" s="257">
        <f t="shared" si="3776"/>
        <v>2024</v>
      </c>
      <c r="C2246" s="48">
        <f t="shared" si="3715"/>
        <v>45342</v>
      </c>
      <c r="D2246" s="275">
        <v>0.58879999999999999</v>
      </c>
      <c r="E2246" s="276"/>
      <c r="F2246" s="278">
        <v>0.3261</v>
      </c>
      <c r="G2246" s="277"/>
      <c r="H2246" s="286">
        <v>0.3054</v>
      </c>
      <c r="I2246" s="275">
        <v>0.25850000000000001</v>
      </c>
      <c r="J2246" s="276"/>
      <c r="K2246" s="278">
        <v>0.41770000000000002</v>
      </c>
      <c r="L2246" s="276"/>
      <c r="M2246" s="293">
        <f t="shared" ref="M2246:M2252" si="3792">IFERROR(AVERAGE(D2246:E2246),"")</f>
        <v>0.58879999999999999</v>
      </c>
      <c r="N2246" s="293">
        <f t="shared" ref="N2246:N2252" si="3793">IFERROR(AVERAGE(F2246:H2246),"")</f>
        <v>0.31574999999999998</v>
      </c>
      <c r="O2246" s="293">
        <f t="shared" ref="O2246:O2252" si="3794">IFERROR(AVERAGE(I2246:J2246),"")</f>
        <v>0.25850000000000001</v>
      </c>
      <c r="P2246" s="293">
        <f t="shared" ref="P2246:P2252" si="3795">IFERROR(AVERAGE(K2246:L2246),"")</f>
        <v>0.41770000000000002</v>
      </c>
      <c r="R2246" s="265">
        <f t="shared" ref="R2246:R2252" si="3796">AVERAGE(M2246:P2246)</f>
        <v>0.39518749999999997</v>
      </c>
      <c r="S2246" s="266">
        <f t="shared" ref="S2246:S2252" si="3797">IF(R2246&gt;=1,1,0)</f>
        <v>0</v>
      </c>
      <c r="T2246" s="266">
        <f t="shared" ref="T2246:T2252" si="3798">IF(S2246=0,0,S2246+T2245)</f>
        <v>0</v>
      </c>
      <c r="AH2246" s="257">
        <f t="shared" si="3738"/>
        <v>0</v>
      </c>
      <c r="AI2246" s="266" t="str">
        <f t="shared" si="3777"/>
        <v>OK</v>
      </c>
    </row>
    <row r="2247" spans="1:35" ht="17.45" customHeight="1" x14ac:dyDescent="0.25">
      <c r="A2247" s="257">
        <f t="shared" si="3775"/>
        <v>2</v>
      </c>
      <c r="B2247" s="257">
        <f t="shared" si="3776"/>
        <v>2024</v>
      </c>
      <c r="C2247" s="8">
        <f t="shared" si="3715"/>
        <v>45343</v>
      </c>
      <c r="D2247" s="260"/>
      <c r="E2247" s="261">
        <v>0.77680000000000005</v>
      </c>
      <c r="F2247" s="263"/>
      <c r="G2247" s="262">
        <v>0.68830000000000002</v>
      </c>
      <c r="H2247" s="285"/>
      <c r="I2247" s="260"/>
      <c r="J2247" s="261">
        <v>0.59540000000000004</v>
      </c>
      <c r="K2247" s="263"/>
      <c r="L2247" s="261">
        <v>0.67049999999999998</v>
      </c>
      <c r="M2247" s="293">
        <f t="shared" si="3792"/>
        <v>0.77680000000000005</v>
      </c>
      <c r="N2247" s="293">
        <f t="shared" si="3793"/>
        <v>0.68830000000000002</v>
      </c>
      <c r="O2247" s="293">
        <f t="shared" si="3794"/>
        <v>0.59540000000000004</v>
      </c>
      <c r="P2247" s="293">
        <f t="shared" si="3795"/>
        <v>0.67049999999999998</v>
      </c>
      <c r="R2247" s="265">
        <f t="shared" si="3796"/>
        <v>0.68275000000000008</v>
      </c>
      <c r="S2247" s="266">
        <f t="shared" si="3797"/>
        <v>0</v>
      </c>
      <c r="T2247" s="266">
        <f t="shared" si="3798"/>
        <v>0</v>
      </c>
      <c r="AH2247" s="257">
        <f t="shared" si="3738"/>
        <v>0</v>
      </c>
      <c r="AI2247" s="266" t="str">
        <f t="shared" si="3777"/>
        <v>OK</v>
      </c>
    </row>
    <row r="2248" spans="1:35" ht="17.45" customHeight="1" x14ac:dyDescent="0.25">
      <c r="A2248" s="257">
        <f t="shared" si="3775"/>
        <v>2</v>
      </c>
      <c r="B2248" s="257">
        <f t="shared" si="3776"/>
        <v>2024</v>
      </c>
      <c r="C2248" s="8">
        <f t="shared" si="3715"/>
        <v>45344</v>
      </c>
      <c r="D2248" s="260">
        <v>0.88200000000000001</v>
      </c>
      <c r="E2248" s="261"/>
      <c r="F2248" s="263">
        <v>0.73460000000000003</v>
      </c>
      <c r="G2248" s="262"/>
      <c r="H2248" s="285"/>
      <c r="I2248" s="260">
        <v>0.92400000000000004</v>
      </c>
      <c r="J2248" s="261"/>
      <c r="K2248" s="263">
        <v>0.75700000000000001</v>
      </c>
      <c r="L2248" s="261"/>
      <c r="M2248" s="293">
        <f t="shared" si="3792"/>
        <v>0.88200000000000001</v>
      </c>
      <c r="N2248" s="293">
        <f t="shared" si="3793"/>
        <v>0.73460000000000003</v>
      </c>
      <c r="O2248" s="293">
        <f t="shared" si="3794"/>
        <v>0.92400000000000004</v>
      </c>
      <c r="P2248" s="293">
        <f t="shared" si="3795"/>
        <v>0.75700000000000001</v>
      </c>
      <c r="R2248" s="265">
        <f t="shared" si="3796"/>
        <v>0.82440000000000002</v>
      </c>
      <c r="S2248" s="266">
        <f t="shared" si="3797"/>
        <v>0</v>
      </c>
      <c r="T2248" s="266">
        <f t="shared" si="3798"/>
        <v>0</v>
      </c>
      <c r="AH2248" s="257">
        <f t="shared" si="3738"/>
        <v>0</v>
      </c>
      <c r="AI2248" s="266" t="str">
        <f t="shared" si="3777"/>
        <v>OK</v>
      </c>
    </row>
    <row r="2249" spans="1:35" ht="17.45" customHeight="1" x14ac:dyDescent="0.25">
      <c r="A2249" s="257">
        <f t="shared" si="3775"/>
        <v>2</v>
      </c>
      <c r="B2249" s="257">
        <f t="shared" si="3776"/>
        <v>2024</v>
      </c>
      <c r="C2249" s="8">
        <f t="shared" si="3715"/>
        <v>45345</v>
      </c>
      <c r="D2249" s="260"/>
      <c r="E2249" s="261">
        <v>0.95530000000000004</v>
      </c>
      <c r="F2249" s="263"/>
      <c r="G2249" s="262">
        <v>1.028</v>
      </c>
      <c r="H2249" s="285"/>
      <c r="I2249" s="260"/>
      <c r="J2249" s="261">
        <v>1.2749999999999999</v>
      </c>
      <c r="K2249" s="263"/>
      <c r="L2249" s="261">
        <v>0.96250000000000002</v>
      </c>
      <c r="M2249" s="293">
        <f t="shared" si="3792"/>
        <v>0.95530000000000004</v>
      </c>
      <c r="N2249" s="293">
        <f t="shared" si="3793"/>
        <v>1.028</v>
      </c>
      <c r="O2249" s="293">
        <f t="shared" si="3794"/>
        <v>1.2749999999999999</v>
      </c>
      <c r="P2249" s="293">
        <f t="shared" si="3795"/>
        <v>0.96250000000000002</v>
      </c>
      <c r="R2249" s="265">
        <f t="shared" si="3796"/>
        <v>1.0552000000000001</v>
      </c>
      <c r="S2249" s="266">
        <f t="shared" si="3797"/>
        <v>1</v>
      </c>
      <c r="T2249" s="266">
        <f t="shared" si="3798"/>
        <v>1</v>
      </c>
      <c r="AH2249" s="257">
        <f t="shared" si="3738"/>
        <v>0</v>
      </c>
      <c r="AI2249" s="266" t="str">
        <f t="shared" si="3777"/>
        <v>OK</v>
      </c>
    </row>
    <row r="2250" spans="1:35" ht="17.45" customHeight="1" x14ac:dyDescent="0.25">
      <c r="A2250" s="257">
        <f t="shared" si="3775"/>
        <v>2</v>
      </c>
      <c r="B2250" s="257">
        <f t="shared" si="3776"/>
        <v>2024</v>
      </c>
      <c r="C2250" s="435">
        <f t="shared" si="3715"/>
        <v>45346</v>
      </c>
      <c r="D2250" s="434">
        <v>0.90980000000000005</v>
      </c>
      <c r="E2250" s="436"/>
      <c r="F2250" s="437"/>
      <c r="G2250" s="438"/>
      <c r="H2250" s="439">
        <v>0.81330000000000002</v>
      </c>
      <c r="I2250" s="434">
        <v>0.91100000000000003</v>
      </c>
      <c r="J2250" s="436"/>
      <c r="K2250" s="437">
        <v>1.08</v>
      </c>
      <c r="L2250" s="436"/>
      <c r="M2250" s="440">
        <f t="shared" si="3792"/>
        <v>0.90980000000000005</v>
      </c>
      <c r="N2250" s="440">
        <f t="shared" si="3793"/>
        <v>0.81330000000000002</v>
      </c>
      <c r="O2250" s="440">
        <f t="shared" si="3794"/>
        <v>0.91100000000000003</v>
      </c>
      <c r="P2250" s="440">
        <f t="shared" si="3795"/>
        <v>1.08</v>
      </c>
      <c r="Q2250" s="441"/>
      <c r="R2250" s="442">
        <f t="shared" si="3796"/>
        <v>0.92852500000000004</v>
      </c>
      <c r="S2250" s="443">
        <f t="shared" si="3797"/>
        <v>0</v>
      </c>
      <c r="T2250" s="443">
        <f t="shared" si="3798"/>
        <v>0</v>
      </c>
      <c r="AH2250" s="257">
        <f t="shared" si="3738"/>
        <v>0</v>
      </c>
      <c r="AI2250" s="266" t="str">
        <f t="shared" si="3777"/>
        <v>OK</v>
      </c>
    </row>
    <row r="2251" spans="1:35" ht="17.45" customHeight="1" thickBot="1" x14ac:dyDescent="0.3">
      <c r="A2251" s="257">
        <f t="shared" si="3775"/>
        <v>2</v>
      </c>
      <c r="B2251" s="257">
        <f t="shared" si="3776"/>
        <v>2024</v>
      </c>
      <c r="C2251" s="435">
        <f t="shared" si="3715"/>
        <v>45347</v>
      </c>
      <c r="D2251" s="434"/>
      <c r="E2251" s="436">
        <v>1.099</v>
      </c>
      <c r="F2251" s="437"/>
      <c r="G2251" s="438">
        <v>1.006</v>
      </c>
      <c r="H2251" s="439"/>
      <c r="I2251" s="434"/>
      <c r="J2251" s="436">
        <v>0.86719999999999997</v>
      </c>
      <c r="K2251" s="437"/>
      <c r="L2251" s="436">
        <v>1.81</v>
      </c>
      <c r="M2251" s="440">
        <f t="shared" si="3792"/>
        <v>1.099</v>
      </c>
      <c r="N2251" s="440">
        <f t="shared" si="3793"/>
        <v>1.006</v>
      </c>
      <c r="O2251" s="440">
        <f t="shared" si="3794"/>
        <v>0.86719999999999997</v>
      </c>
      <c r="P2251" s="440">
        <f t="shared" si="3795"/>
        <v>1.81</v>
      </c>
      <c r="Q2251" s="441"/>
      <c r="R2251" s="442">
        <f t="shared" si="3796"/>
        <v>1.1955499999999999</v>
      </c>
      <c r="S2251" s="443">
        <f t="shared" si="3797"/>
        <v>1</v>
      </c>
      <c r="T2251" s="443">
        <f t="shared" si="3798"/>
        <v>1</v>
      </c>
      <c r="AH2251" s="257">
        <f t="shared" si="3738"/>
        <v>0</v>
      </c>
      <c r="AI2251" s="266" t="str">
        <f t="shared" si="3777"/>
        <v>OK</v>
      </c>
    </row>
    <row r="2252" spans="1:35" ht="17.45" customHeight="1" thickBot="1" x14ac:dyDescent="0.3">
      <c r="A2252" s="257">
        <f t="shared" si="3775"/>
        <v>2</v>
      </c>
      <c r="B2252" s="257">
        <f t="shared" si="3776"/>
        <v>2024</v>
      </c>
      <c r="C2252" s="48">
        <f t="shared" si="3715"/>
        <v>45348</v>
      </c>
      <c r="D2252" s="275">
        <v>1.1759999999999999</v>
      </c>
      <c r="E2252" s="276"/>
      <c r="F2252" s="278">
        <v>1.242</v>
      </c>
      <c r="G2252" s="277"/>
      <c r="H2252" s="286">
        <v>1.2989999999999999</v>
      </c>
      <c r="I2252" s="275">
        <v>1.119</v>
      </c>
      <c r="J2252" s="276"/>
      <c r="K2252" s="278">
        <v>1.276</v>
      </c>
      <c r="L2252" s="276"/>
      <c r="M2252" s="293">
        <f t="shared" si="3792"/>
        <v>1.1759999999999999</v>
      </c>
      <c r="N2252" s="293">
        <f t="shared" si="3793"/>
        <v>1.2705</v>
      </c>
      <c r="O2252" s="293">
        <f t="shared" si="3794"/>
        <v>1.119</v>
      </c>
      <c r="P2252" s="293">
        <f t="shared" si="3795"/>
        <v>1.276</v>
      </c>
      <c r="R2252" s="265">
        <f t="shared" si="3796"/>
        <v>1.210375</v>
      </c>
      <c r="S2252" s="266">
        <f t="shared" si="3797"/>
        <v>1</v>
      </c>
      <c r="T2252" s="266">
        <f t="shared" si="3798"/>
        <v>2</v>
      </c>
      <c r="U2252" s="514" t="s">
        <v>64</v>
      </c>
      <c r="V2252" s="515">
        <v>2024</v>
      </c>
      <c r="W2252" s="516"/>
      <c r="X2252" s="516"/>
      <c r="Y2252" s="516"/>
      <c r="AH2252" s="257">
        <f t="shared" si="3738"/>
        <v>0</v>
      </c>
      <c r="AI2252" s="266" t="str">
        <f t="shared" si="3777"/>
        <v>OK</v>
      </c>
    </row>
    <row r="2253" spans="1:35" ht="17.45" customHeight="1" x14ac:dyDescent="0.25">
      <c r="A2253" s="257">
        <f t="shared" si="3775"/>
        <v>2</v>
      </c>
      <c r="B2253" s="257">
        <f t="shared" si="3776"/>
        <v>2024</v>
      </c>
      <c r="C2253" s="8">
        <f t="shared" si="3715"/>
        <v>45349</v>
      </c>
      <c r="D2253" s="260"/>
      <c r="E2253" s="261">
        <v>1.2889999999999999</v>
      </c>
      <c r="F2253" s="263"/>
      <c r="G2253" s="262">
        <v>1.1870000000000001</v>
      </c>
      <c r="H2253" s="285"/>
      <c r="I2253" s="260"/>
      <c r="J2253" s="261">
        <v>1.167</v>
      </c>
      <c r="K2253" s="263"/>
      <c r="L2253" s="261">
        <v>1.2989999999999999</v>
      </c>
      <c r="M2253" s="293">
        <f t="shared" ref="M2253" si="3799">IFERROR(AVERAGE(D2253:E2253),"")</f>
        <v>1.2889999999999999</v>
      </c>
      <c r="N2253" s="293">
        <f t="shared" ref="N2253" si="3800">IFERROR(AVERAGE(F2253:H2253),"")</f>
        <v>1.1870000000000001</v>
      </c>
      <c r="O2253" s="293">
        <f t="shared" ref="O2253" si="3801">IFERROR(AVERAGE(I2253:J2253),"")</f>
        <v>1.167</v>
      </c>
      <c r="P2253" s="293">
        <f t="shared" ref="P2253" si="3802">IFERROR(AVERAGE(K2253:L2253),"")</f>
        <v>1.2989999999999999</v>
      </c>
      <c r="R2253" s="265">
        <f t="shared" ref="R2253" si="3803">AVERAGE(M2253:P2253)</f>
        <v>1.2355</v>
      </c>
      <c r="S2253" s="266">
        <f t="shared" ref="S2253" si="3804">IF(R2253&gt;=1,1,0)</f>
        <v>1</v>
      </c>
      <c r="T2253" s="266">
        <f t="shared" ref="T2253" si="3805">IF(S2253=0,0,S2253+T2252)</f>
        <v>3</v>
      </c>
      <c r="U2253" s="517" t="s">
        <v>35</v>
      </c>
      <c r="V2253" s="517" t="s">
        <v>1</v>
      </c>
      <c r="W2253" s="517" t="s">
        <v>2</v>
      </c>
      <c r="X2253" s="517" t="s">
        <v>9</v>
      </c>
      <c r="Y2253" s="517" t="s">
        <v>12</v>
      </c>
      <c r="AH2253" s="257">
        <f t="shared" si="3738"/>
        <v>0</v>
      </c>
      <c r="AI2253" s="266" t="str">
        <f t="shared" si="3777"/>
        <v>OK</v>
      </c>
    </row>
    <row r="2254" spans="1:35" ht="17.45" customHeight="1" x14ac:dyDescent="0.25">
      <c r="A2254" s="257">
        <f t="shared" si="3775"/>
        <v>2</v>
      </c>
      <c r="B2254" s="257">
        <f t="shared" si="3776"/>
        <v>2024</v>
      </c>
      <c r="C2254" s="8">
        <f t="shared" si="3715"/>
        <v>45350</v>
      </c>
      <c r="D2254" s="260">
        <v>1.4530000000000001</v>
      </c>
      <c r="E2254" s="261"/>
      <c r="F2254" s="263">
        <v>1.351</v>
      </c>
      <c r="G2254" s="262"/>
      <c r="H2254" s="285"/>
      <c r="I2254" s="260">
        <v>1.3360000000000001</v>
      </c>
      <c r="J2254" s="261"/>
      <c r="K2254" s="263">
        <v>1.165</v>
      </c>
      <c r="L2254" s="261"/>
      <c r="M2254" s="293">
        <f t="shared" ref="M2254:M2260" si="3806">IFERROR(AVERAGE(D2254:E2254),"")</f>
        <v>1.4530000000000001</v>
      </c>
      <c r="N2254" s="293">
        <f t="shared" ref="N2254:N2260" si="3807">IFERROR(AVERAGE(F2254:H2254),"")</f>
        <v>1.351</v>
      </c>
      <c r="O2254" s="293">
        <f t="shared" ref="O2254:O2260" si="3808">IFERROR(AVERAGE(I2254:J2254),"")</f>
        <v>1.3360000000000001</v>
      </c>
      <c r="P2254" s="293">
        <f t="shared" ref="P2254:P2260" si="3809">IFERROR(AVERAGE(K2254:L2254),"")</f>
        <v>1.165</v>
      </c>
      <c r="R2254" s="265">
        <f t="shared" ref="R2254:R2260" si="3810">AVERAGE(M2254:P2254)</f>
        <v>1.3262500000000002</v>
      </c>
      <c r="S2254" s="266">
        <f t="shared" ref="S2254:S2260" si="3811">IF(R2254&gt;=1,1,0)</f>
        <v>1</v>
      </c>
      <c r="T2254" s="266">
        <f t="shared" ref="T2254:T2260" si="3812">IF(S2254=0,0,S2254+T2253)</f>
        <v>4</v>
      </c>
      <c r="U2254" s="518" t="s">
        <v>58</v>
      </c>
      <c r="V2254" s="519">
        <f>AVERAGE(D2227:E2255)</f>
        <v>0.79879655172413788</v>
      </c>
      <c r="W2254" s="519">
        <f>AVERAGE(F2227:H2255)</f>
        <v>0.8065911764705882</v>
      </c>
      <c r="X2254" s="519">
        <f>AVERAGE(I2227:J2255)</f>
        <v>0.72649310344827578</v>
      </c>
      <c r="Y2254" s="519">
        <f>AVERAGE(K2227:L2255)</f>
        <v>0.8627862068965515</v>
      </c>
      <c r="AH2254" s="257">
        <f t="shared" si="3738"/>
        <v>0</v>
      </c>
      <c r="AI2254" s="266" t="str">
        <f t="shared" si="3777"/>
        <v>OK</v>
      </c>
    </row>
    <row r="2255" spans="1:35" ht="17.45" customHeight="1" x14ac:dyDescent="0.25">
      <c r="A2255" s="257">
        <f t="shared" si="3775"/>
        <v>2</v>
      </c>
      <c r="B2255" s="257">
        <f t="shared" si="3776"/>
        <v>2024</v>
      </c>
      <c r="C2255" s="8">
        <f t="shared" si="3715"/>
        <v>45351</v>
      </c>
      <c r="D2255" s="260"/>
      <c r="E2255" s="261">
        <v>0.76259999999999994</v>
      </c>
      <c r="F2255" s="263"/>
      <c r="G2255" s="262">
        <v>1.0509999999999999</v>
      </c>
      <c r="H2255" s="285"/>
      <c r="I2255" s="260"/>
      <c r="J2255" s="261">
        <v>0.81230000000000002</v>
      </c>
      <c r="K2255" s="263"/>
      <c r="L2255" s="261">
        <v>0.9</v>
      </c>
      <c r="M2255" s="293">
        <f t="shared" si="3806"/>
        <v>0.76259999999999994</v>
      </c>
      <c r="N2255" s="293">
        <f t="shared" si="3807"/>
        <v>1.0509999999999999</v>
      </c>
      <c r="O2255" s="293">
        <f t="shared" si="3808"/>
        <v>0.81230000000000002</v>
      </c>
      <c r="P2255" s="293">
        <f t="shared" si="3809"/>
        <v>0.9</v>
      </c>
      <c r="R2255" s="265">
        <f t="shared" si="3810"/>
        <v>0.8814749999999999</v>
      </c>
      <c r="S2255" s="266">
        <f t="shared" si="3811"/>
        <v>0</v>
      </c>
      <c r="T2255" s="266">
        <f t="shared" si="3812"/>
        <v>0</v>
      </c>
      <c r="U2255" s="518" t="s">
        <v>59</v>
      </c>
      <c r="V2255" s="519">
        <f>MAX(D2227:E2255)</f>
        <v>1.694</v>
      </c>
      <c r="W2255" s="519">
        <f>MAX(F2227:H2255)</f>
        <v>1.351</v>
      </c>
      <c r="X2255" s="519">
        <f>MAX(I2227:J2255)</f>
        <v>1.3360000000000001</v>
      </c>
      <c r="Y2255" s="519">
        <f>MAX(K2227:L2255)</f>
        <v>1.81</v>
      </c>
      <c r="AH2255" s="257">
        <f t="shared" si="3738"/>
        <v>0</v>
      </c>
      <c r="AI2255" s="266" t="str">
        <f t="shared" si="3777"/>
        <v>OK</v>
      </c>
    </row>
    <row r="2256" spans="1:35" ht="17.45" customHeight="1" thickBot="1" x14ac:dyDescent="0.3">
      <c r="A2256" s="257">
        <f t="shared" si="3775"/>
        <v>3</v>
      </c>
      <c r="B2256" s="257">
        <f t="shared" si="3776"/>
        <v>2024</v>
      </c>
      <c r="C2256" s="8">
        <f t="shared" si="3715"/>
        <v>45352</v>
      </c>
      <c r="D2256" s="260">
        <v>1.1120000000000001</v>
      </c>
      <c r="E2256" s="261"/>
      <c r="F2256" s="263"/>
      <c r="G2256" s="262"/>
      <c r="H2256" s="285">
        <v>0.6361</v>
      </c>
      <c r="I2256" s="260">
        <v>0.59050000000000002</v>
      </c>
      <c r="J2256" s="261"/>
      <c r="K2256" s="263">
        <v>0.89019999999999999</v>
      </c>
      <c r="L2256" s="261"/>
      <c r="M2256" s="293">
        <f t="shared" si="3806"/>
        <v>1.1120000000000001</v>
      </c>
      <c r="N2256" s="293">
        <f t="shared" si="3807"/>
        <v>0.6361</v>
      </c>
      <c r="O2256" s="293">
        <f t="shared" si="3808"/>
        <v>0.59050000000000002</v>
      </c>
      <c r="P2256" s="293">
        <f t="shared" si="3809"/>
        <v>0.89019999999999999</v>
      </c>
      <c r="R2256" s="265">
        <f t="shared" si="3810"/>
        <v>0.80720000000000003</v>
      </c>
      <c r="S2256" s="266">
        <f t="shared" si="3811"/>
        <v>0</v>
      </c>
      <c r="T2256" s="266">
        <f t="shared" si="3812"/>
        <v>0</v>
      </c>
      <c r="U2256" s="520" t="s">
        <v>126</v>
      </c>
      <c r="V2256" s="521">
        <f>COUNTIF(D2227:E2255,"&gt;=2.5")</f>
        <v>0</v>
      </c>
      <c r="W2256" s="521">
        <f>COUNTIF(F2227:H2255,"&gt;=2.5")</f>
        <v>0</v>
      </c>
      <c r="X2256" s="521">
        <f>COUNTIF(I2227:J2255,"&gt;=2.5")</f>
        <v>0</v>
      </c>
      <c r="Y2256" s="521">
        <f>COUNTIF(K2227:L2255,"&gt;=2.5")</f>
        <v>0</v>
      </c>
      <c r="AH2256" s="257">
        <f t="shared" si="3738"/>
        <v>0</v>
      </c>
      <c r="AI2256" s="266" t="str">
        <f t="shared" si="3777"/>
        <v>OK</v>
      </c>
    </row>
    <row r="2257" spans="1:35" ht="17.45" customHeight="1" thickBot="1" x14ac:dyDescent="0.3">
      <c r="A2257" s="257">
        <f t="shared" si="3775"/>
        <v>3</v>
      </c>
      <c r="B2257" s="257">
        <f t="shared" si="3776"/>
        <v>2024</v>
      </c>
      <c r="C2257" s="435">
        <f t="shared" si="3715"/>
        <v>45353</v>
      </c>
      <c r="D2257" s="434"/>
      <c r="E2257" s="436">
        <v>0.4541</v>
      </c>
      <c r="F2257" s="437"/>
      <c r="G2257" s="438">
        <v>0.43380000000000002</v>
      </c>
      <c r="H2257" s="439"/>
      <c r="I2257" s="434"/>
      <c r="J2257" s="436">
        <v>0.13370000000000001</v>
      </c>
      <c r="K2257" s="437"/>
      <c r="L2257" s="436">
        <v>0.42909999999999998</v>
      </c>
      <c r="M2257" s="440">
        <f t="shared" si="3806"/>
        <v>0.4541</v>
      </c>
      <c r="N2257" s="440">
        <f t="shared" si="3807"/>
        <v>0.43380000000000002</v>
      </c>
      <c r="O2257" s="440">
        <f t="shared" si="3808"/>
        <v>0.13370000000000001</v>
      </c>
      <c r="P2257" s="440">
        <f t="shared" si="3809"/>
        <v>0.42909999999999998</v>
      </c>
      <c r="Q2257" s="441"/>
      <c r="R2257" s="442">
        <f t="shared" si="3810"/>
        <v>0.36267500000000003</v>
      </c>
      <c r="S2257" s="443">
        <f t="shared" si="3811"/>
        <v>0</v>
      </c>
      <c r="T2257" s="443">
        <f t="shared" si="3812"/>
        <v>0</v>
      </c>
      <c r="X2257" s="664">
        <f>SUM(V2256:Y2256)</f>
        <v>0</v>
      </c>
      <c r="Y2257" s="522">
        <f>AVERAGE(V2254:Y2254)</f>
        <v>0.79866675963488842</v>
      </c>
      <c r="AH2257" s="257">
        <f t="shared" si="3738"/>
        <v>0</v>
      </c>
      <c r="AI2257" s="266" t="str">
        <f t="shared" si="3777"/>
        <v>OK</v>
      </c>
    </row>
    <row r="2258" spans="1:35" ht="17.45" customHeight="1" x14ac:dyDescent="0.25">
      <c r="A2258" s="257">
        <f t="shared" si="3775"/>
        <v>3</v>
      </c>
      <c r="B2258" s="257">
        <f t="shared" si="3776"/>
        <v>2024</v>
      </c>
      <c r="C2258" s="48">
        <f t="shared" si="3715"/>
        <v>45354</v>
      </c>
      <c r="D2258" s="434">
        <v>0.46210000000000001</v>
      </c>
      <c r="E2258" s="436"/>
      <c r="F2258" s="437">
        <v>0.57840000000000003</v>
      </c>
      <c r="G2258" s="438"/>
      <c r="H2258" s="439">
        <v>0.56679999999999997</v>
      </c>
      <c r="I2258" s="434">
        <v>0.25480000000000003</v>
      </c>
      <c r="J2258" s="436"/>
      <c r="K2258" s="437">
        <v>0.43169999999999997</v>
      </c>
      <c r="L2258" s="436"/>
      <c r="M2258" s="440">
        <f t="shared" si="3806"/>
        <v>0.46210000000000001</v>
      </c>
      <c r="N2258" s="440">
        <f t="shared" si="3807"/>
        <v>0.5726</v>
      </c>
      <c r="O2258" s="440">
        <f t="shared" si="3808"/>
        <v>0.25480000000000003</v>
      </c>
      <c r="P2258" s="440">
        <f t="shared" si="3809"/>
        <v>0.43169999999999997</v>
      </c>
      <c r="Q2258" s="441"/>
      <c r="R2258" s="442">
        <f t="shared" si="3810"/>
        <v>0.43029999999999996</v>
      </c>
      <c r="S2258" s="443">
        <f t="shared" si="3811"/>
        <v>0</v>
      </c>
      <c r="T2258" s="443">
        <f t="shared" si="3812"/>
        <v>0</v>
      </c>
      <c r="V2258" s="605">
        <f>V2254-V2226</f>
        <v>-0.26719699666295871</v>
      </c>
      <c r="W2258" s="605">
        <f t="shared" ref="W2258:Y2258" si="3813">W2254-W2226</f>
        <v>-7.4955767973856169E-2</v>
      </c>
      <c r="X2258" s="605">
        <f t="shared" si="3813"/>
        <v>-0.17142302558398226</v>
      </c>
      <c r="Y2258" s="605">
        <f t="shared" si="3813"/>
        <v>-0.11082669632925479</v>
      </c>
      <c r="AH2258" s="257">
        <f t="shared" si="3738"/>
        <v>0</v>
      </c>
      <c r="AI2258" s="266" t="str">
        <f t="shared" si="3777"/>
        <v>OK</v>
      </c>
    </row>
    <row r="2259" spans="1:35" ht="17.45" customHeight="1" x14ac:dyDescent="0.25">
      <c r="A2259" s="257">
        <f t="shared" si="3775"/>
        <v>3</v>
      </c>
      <c r="B2259" s="257">
        <f t="shared" si="3776"/>
        <v>2024</v>
      </c>
      <c r="C2259" s="8">
        <f t="shared" si="3715"/>
        <v>45355</v>
      </c>
      <c r="D2259" s="260"/>
      <c r="E2259" s="261">
        <v>0.75839999999999996</v>
      </c>
      <c r="F2259" s="263"/>
      <c r="G2259" s="262">
        <v>0.61950000000000005</v>
      </c>
      <c r="H2259" s="285"/>
      <c r="I2259" s="260"/>
      <c r="J2259" s="261">
        <v>0.58599999999999997</v>
      </c>
      <c r="K2259" s="263"/>
      <c r="L2259" s="261">
        <v>0.88580000000000003</v>
      </c>
      <c r="M2259" s="293">
        <f t="shared" si="3806"/>
        <v>0.75839999999999996</v>
      </c>
      <c r="N2259" s="293">
        <f t="shared" si="3807"/>
        <v>0.61950000000000005</v>
      </c>
      <c r="O2259" s="293">
        <f t="shared" si="3808"/>
        <v>0.58599999999999997</v>
      </c>
      <c r="P2259" s="293">
        <f t="shared" si="3809"/>
        <v>0.88580000000000003</v>
      </c>
      <c r="R2259" s="265">
        <f t="shared" si="3810"/>
        <v>0.71242499999999997</v>
      </c>
      <c r="S2259" s="266">
        <f t="shared" si="3811"/>
        <v>0</v>
      </c>
      <c r="T2259" s="266">
        <f t="shared" si="3812"/>
        <v>0</v>
      </c>
      <c r="Y2259" s="605">
        <f>Y2257-Y2229</f>
        <v>-0.15610062163751293</v>
      </c>
      <c r="AH2259" s="257">
        <f t="shared" si="3738"/>
        <v>0</v>
      </c>
      <c r="AI2259" s="266" t="str">
        <f t="shared" si="3777"/>
        <v>OK</v>
      </c>
    </row>
    <row r="2260" spans="1:35" ht="17.45" customHeight="1" x14ac:dyDescent="0.25">
      <c r="A2260" s="257">
        <f t="shared" si="3775"/>
        <v>3</v>
      </c>
      <c r="B2260" s="257">
        <f t="shared" si="3776"/>
        <v>2024</v>
      </c>
      <c r="C2260" s="8">
        <f t="shared" si="3715"/>
        <v>45356</v>
      </c>
      <c r="D2260" s="260">
        <v>2.0840000000000001</v>
      </c>
      <c r="E2260" s="261"/>
      <c r="F2260" s="263">
        <v>1.026</v>
      </c>
      <c r="G2260" s="262"/>
      <c r="H2260" s="285"/>
      <c r="I2260" s="260">
        <v>0.66910000000000003</v>
      </c>
      <c r="J2260" s="261"/>
      <c r="K2260" s="263">
        <v>0.69610000000000005</v>
      </c>
      <c r="L2260" s="261"/>
      <c r="M2260" s="293">
        <f t="shared" si="3806"/>
        <v>2.0840000000000001</v>
      </c>
      <c r="N2260" s="293">
        <f t="shared" si="3807"/>
        <v>1.026</v>
      </c>
      <c r="O2260" s="293">
        <f t="shared" si="3808"/>
        <v>0.66910000000000003</v>
      </c>
      <c r="P2260" s="293">
        <f t="shared" si="3809"/>
        <v>0.69610000000000005</v>
      </c>
      <c r="R2260" s="265">
        <f t="shared" si="3810"/>
        <v>1.1188000000000002</v>
      </c>
      <c r="S2260" s="266">
        <f t="shared" si="3811"/>
        <v>1</v>
      </c>
      <c r="T2260" s="266">
        <f t="shared" si="3812"/>
        <v>1</v>
      </c>
      <c r="U2260" s="266" t="s">
        <v>160</v>
      </c>
      <c r="V2260" s="264">
        <f>MIN(M2227:M2255)</f>
        <v>0.25800000000000001</v>
      </c>
      <c r="W2260" s="264">
        <f t="shared" ref="W2260:Y2260" si="3814">MIN(N2227:N2255)</f>
        <v>0.2853</v>
      </c>
      <c r="X2260" s="264">
        <f t="shared" si="3814"/>
        <v>0.18629999999999999</v>
      </c>
      <c r="Y2260" s="264">
        <f t="shared" si="3814"/>
        <v>0.2331</v>
      </c>
      <c r="AH2260" s="257">
        <f t="shared" si="3738"/>
        <v>0</v>
      </c>
      <c r="AI2260" s="266" t="str">
        <f t="shared" si="3777"/>
        <v>OK</v>
      </c>
    </row>
    <row r="2261" spans="1:35" ht="17.45" customHeight="1" x14ac:dyDescent="0.25">
      <c r="A2261" s="257">
        <f t="shared" si="3775"/>
        <v>3</v>
      </c>
      <c r="B2261" s="257">
        <f t="shared" si="3776"/>
        <v>2024</v>
      </c>
      <c r="C2261" s="8">
        <f t="shared" si="3715"/>
        <v>45357</v>
      </c>
      <c r="D2261" s="260"/>
      <c r="E2261" s="261">
        <v>0.6038</v>
      </c>
      <c r="F2261" s="263"/>
      <c r="G2261" s="262">
        <v>0.54900000000000004</v>
      </c>
      <c r="H2261" s="285"/>
      <c r="I2261" s="260"/>
      <c r="J2261" s="261">
        <v>0.58379999999999999</v>
      </c>
      <c r="K2261" s="263"/>
      <c r="L2261" s="261">
        <v>0.58340000000000003</v>
      </c>
      <c r="M2261" s="293">
        <f t="shared" ref="M2261" si="3815">IFERROR(AVERAGE(D2261:E2261),"")</f>
        <v>0.6038</v>
      </c>
      <c r="N2261" s="293">
        <f t="shared" ref="N2261" si="3816">IFERROR(AVERAGE(F2261:H2261),"")</f>
        <v>0.54900000000000004</v>
      </c>
      <c r="O2261" s="293">
        <f t="shared" ref="O2261" si="3817">IFERROR(AVERAGE(I2261:J2261),"")</f>
        <v>0.58379999999999999</v>
      </c>
      <c r="P2261" s="293">
        <f t="shared" ref="P2261" si="3818">IFERROR(AVERAGE(K2261:L2261),"")</f>
        <v>0.58340000000000003</v>
      </c>
      <c r="R2261" s="265">
        <f t="shared" ref="R2261" si="3819">AVERAGE(M2261:P2261)</f>
        <v>0.58000000000000007</v>
      </c>
      <c r="S2261" s="266">
        <f t="shared" ref="S2261" si="3820">IF(R2261&gt;=1,1,0)</f>
        <v>0</v>
      </c>
      <c r="T2261" s="266">
        <f t="shared" ref="T2261" si="3821">IF(S2261=0,0,S2261+T2260)</f>
        <v>0</v>
      </c>
      <c r="AH2261" s="257">
        <f t="shared" si="3738"/>
        <v>0</v>
      </c>
      <c r="AI2261" s="266" t="str">
        <f t="shared" si="3777"/>
        <v>OK</v>
      </c>
    </row>
    <row r="2262" spans="1:35" ht="17.45" customHeight="1" x14ac:dyDescent="0.25">
      <c r="A2262" s="257">
        <f t="shared" si="3775"/>
        <v>3</v>
      </c>
      <c r="B2262" s="257">
        <f t="shared" si="3776"/>
        <v>2024</v>
      </c>
      <c r="C2262" s="8">
        <f t="shared" si="3715"/>
        <v>45358</v>
      </c>
      <c r="D2262" s="260">
        <v>0.46289999999999998</v>
      </c>
      <c r="E2262" s="261"/>
      <c r="F2262" s="263"/>
      <c r="G2262" s="262"/>
      <c r="H2262" s="285">
        <v>0.63149999999999995</v>
      </c>
      <c r="I2262" s="260">
        <v>0.66300000000000003</v>
      </c>
      <c r="J2262" s="261"/>
      <c r="K2262" s="263">
        <v>0.67090000000000005</v>
      </c>
      <c r="L2262" s="261"/>
      <c r="M2262" s="293">
        <f t="shared" ref="M2262:M2267" si="3822">IFERROR(AVERAGE(D2262:E2262),"")</f>
        <v>0.46289999999999998</v>
      </c>
      <c r="N2262" s="293">
        <f t="shared" ref="N2262:N2267" si="3823">IFERROR(AVERAGE(F2262:H2262),"")</f>
        <v>0.63149999999999995</v>
      </c>
      <c r="O2262" s="293">
        <f t="shared" ref="O2262:O2267" si="3824">IFERROR(AVERAGE(I2262:J2262),"")</f>
        <v>0.66300000000000003</v>
      </c>
      <c r="P2262" s="293">
        <f t="shared" ref="P2262:P2267" si="3825">IFERROR(AVERAGE(K2262:L2262),"")</f>
        <v>0.67090000000000005</v>
      </c>
      <c r="R2262" s="265">
        <f t="shared" ref="R2262:R2267" si="3826">AVERAGE(M2262:P2262)</f>
        <v>0.60707500000000003</v>
      </c>
      <c r="S2262" s="266">
        <f t="shared" ref="S2262:S2267" si="3827">IF(R2262&gt;=1,1,0)</f>
        <v>0</v>
      </c>
      <c r="T2262" s="266">
        <f t="shared" ref="T2262:T2267" si="3828">IF(S2262=0,0,S2262+T2261)</f>
        <v>0</v>
      </c>
      <c r="AH2262" s="257">
        <f t="shared" si="3738"/>
        <v>0</v>
      </c>
      <c r="AI2262" s="266" t="str">
        <f t="shared" si="3777"/>
        <v>OK</v>
      </c>
    </row>
    <row r="2263" spans="1:35" ht="17.45" customHeight="1" x14ac:dyDescent="0.25">
      <c r="A2263" s="257">
        <f t="shared" si="3775"/>
        <v>3</v>
      </c>
      <c r="B2263" s="257">
        <f t="shared" si="3776"/>
        <v>2024</v>
      </c>
      <c r="C2263" s="8">
        <f t="shared" si="3715"/>
        <v>45359</v>
      </c>
      <c r="D2263" s="260"/>
      <c r="E2263" s="261">
        <v>0.81169999999999998</v>
      </c>
      <c r="F2263" s="263"/>
      <c r="G2263" s="262">
        <v>1.302</v>
      </c>
      <c r="H2263" s="285"/>
      <c r="I2263" s="260"/>
      <c r="J2263" s="261">
        <v>1.1519999999999999</v>
      </c>
      <c r="K2263" s="263"/>
      <c r="L2263" s="261">
        <v>0.87749999999999995</v>
      </c>
      <c r="M2263" s="293">
        <f t="shared" si="3822"/>
        <v>0.81169999999999998</v>
      </c>
      <c r="N2263" s="293">
        <f t="shared" si="3823"/>
        <v>1.302</v>
      </c>
      <c r="O2263" s="293">
        <f t="shared" si="3824"/>
        <v>1.1519999999999999</v>
      </c>
      <c r="P2263" s="293">
        <f t="shared" si="3825"/>
        <v>0.87749999999999995</v>
      </c>
      <c r="R2263" s="265">
        <f t="shared" si="3826"/>
        <v>1.0358000000000001</v>
      </c>
      <c r="S2263" s="266">
        <f t="shared" si="3827"/>
        <v>1</v>
      </c>
      <c r="T2263" s="266">
        <f t="shared" si="3828"/>
        <v>1</v>
      </c>
      <c r="AH2263" s="257">
        <f t="shared" si="3738"/>
        <v>0</v>
      </c>
      <c r="AI2263" s="266" t="str">
        <f t="shared" si="3777"/>
        <v>OK</v>
      </c>
    </row>
    <row r="2264" spans="1:35" ht="17.45" customHeight="1" x14ac:dyDescent="0.25">
      <c r="A2264" s="257">
        <f t="shared" si="3775"/>
        <v>3</v>
      </c>
      <c r="B2264" s="257">
        <f t="shared" si="3776"/>
        <v>2024</v>
      </c>
      <c r="C2264" s="48">
        <f t="shared" si="3715"/>
        <v>45360</v>
      </c>
      <c r="D2264" s="434">
        <v>1.0469999999999999</v>
      </c>
      <c r="E2264" s="436"/>
      <c r="F2264" s="437">
        <v>1.0840000000000001</v>
      </c>
      <c r="G2264" s="438"/>
      <c r="H2264" s="439">
        <v>1.0469999999999999</v>
      </c>
      <c r="I2264" s="434">
        <v>0.92520000000000002</v>
      </c>
      <c r="J2264" s="436"/>
      <c r="K2264" s="437">
        <v>0.97919999999999996</v>
      </c>
      <c r="L2264" s="436"/>
      <c r="M2264" s="440">
        <f t="shared" si="3822"/>
        <v>1.0469999999999999</v>
      </c>
      <c r="N2264" s="440">
        <f t="shared" si="3823"/>
        <v>1.0655000000000001</v>
      </c>
      <c r="O2264" s="440">
        <f t="shared" si="3824"/>
        <v>0.92520000000000002</v>
      </c>
      <c r="P2264" s="440">
        <f t="shared" si="3825"/>
        <v>0.97919999999999996</v>
      </c>
      <c r="Q2264" s="441"/>
      <c r="R2264" s="442">
        <f t="shared" si="3826"/>
        <v>1.0042249999999999</v>
      </c>
      <c r="S2264" s="443">
        <f t="shared" si="3827"/>
        <v>1</v>
      </c>
      <c r="T2264" s="443">
        <f t="shared" si="3828"/>
        <v>2</v>
      </c>
      <c r="AH2264" s="257">
        <f t="shared" si="3738"/>
        <v>0</v>
      </c>
      <c r="AI2264" s="266" t="str">
        <f t="shared" si="3777"/>
        <v>OK</v>
      </c>
    </row>
    <row r="2265" spans="1:35" ht="17.45" customHeight="1" x14ac:dyDescent="0.25">
      <c r="A2265" s="257">
        <f t="shared" si="3775"/>
        <v>3</v>
      </c>
      <c r="B2265" s="257">
        <f t="shared" si="3776"/>
        <v>2024</v>
      </c>
      <c r="C2265" s="435">
        <f t="shared" si="3715"/>
        <v>45361</v>
      </c>
      <c r="D2265" s="434"/>
      <c r="E2265" s="436">
        <v>0.76559999999999995</v>
      </c>
      <c r="F2265" s="437"/>
      <c r="G2265" s="438">
        <v>1.0369999999999999</v>
      </c>
      <c r="H2265" s="439"/>
      <c r="I2265" s="434"/>
      <c r="J2265" s="436">
        <v>0.63549999999999995</v>
      </c>
      <c r="K2265" s="437"/>
      <c r="L2265" s="436">
        <v>0.7964</v>
      </c>
      <c r="M2265" s="440">
        <f t="shared" si="3822"/>
        <v>0.76559999999999995</v>
      </c>
      <c r="N2265" s="440">
        <f t="shared" si="3823"/>
        <v>1.0369999999999999</v>
      </c>
      <c r="O2265" s="440">
        <f t="shared" si="3824"/>
        <v>0.63549999999999995</v>
      </c>
      <c r="P2265" s="440">
        <f t="shared" si="3825"/>
        <v>0.7964</v>
      </c>
      <c r="Q2265" s="441"/>
      <c r="R2265" s="442">
        <f t="shared" si="3826"/>
        <v>0.80862499999999993</v>
      </c>
      <c r="S2265" s="443">
        <f t="shared" si="3827"/>
        <v>0</v>
      </c>
      <c r="T2265" s="443">
        <f t="shared" si="3828"/>
        <v>0</v>
      </c>
      <c r="AH2265" s="257">
        <f t="shared" si="3738"/>
        <v>0</v>
      </c>
      <c r="AI2265" s="266" t="str">
        <f t="shared" si="3777"/>
        <v>OK</v>
      </c>
    </row>
    <row r="2266" spans="1:35" ht="17.45" customHeight="1" x14ac:dyDescent="0.25">
      <c r="A2266" s="257">
        <f t="shared" si="3775"/>
        <v>3</v>
      </c>
      <c r="B2266" s="257">
        <f t="shared" si="3776"/>
        <v>2024</v>
      </c>
      <c r="C2266" s="8">
        <f t="shared" ref="C2266:C2329" si="3829">C2265+1</f>
        <v>45362</v>
      </c>
      <c r="D2266" s="260">
        <v>0.55640000000000001</v>
      </c>
      <c r="E2266" s="261"/>
      <c r="F2266" s="263">
        <v>0.48230000000000001</v>
      </c>
      <c r="G2266" s="262"/>
      <c r="H2266" s="285"/>
      <c r="I2266" s="260">
        <v>0.62429999999999997</v>
      </c>
      <c r="J2266" s="261"/>
      <c r="K2266" s="263">
        <v>0.42859999999999998</v>
      </c>
      <c r="L2266" s="261"/>
      <c r="M2266" s="293">
        <f t="shared" si="3822"/>
        <v>0.55640000000000001</v>
      </c>
      <c r="N2266" s="293">
        <f t="shared" si="3823"/>
        <v>0.48230000000000001</v>
      </c>
      <c r="O2266" s="293">
        <f t="shared" si="3824"/>
        <v>0.62429999999999997</v>
      </c>
      <c r="P2266" s="293">
        <f t="shared" si="3825"/>
        <v>0.42859999999999998</v>
      </c>
      <c r="R2266" s="265">
        <f t="shared" si="3826"/>
        <v>0.52289999999999992</v>
      </c>
      <c r="S2266" s="266">
        <f t="shared" si="3827"/>
        <v>0</v>
      </c>
      <c r="T2266" s="266">
        <f t="shared" si="3828"/>
        <v>0</v>
      </c>
      <c r="AH2266" s="257">
        <f t="shared" si="3738"/>
        <v>0</v>
      </c>
      <c r="AI2266" s="266" t="str">
        <f t="shared" si="3777"/>
        <v>OK</v>
      </c>
    </row>
    <row r="2267" spans="1:35" ht="17.45" customHeight="1" x14ac:dyDescent="0.25">
      <c r="A2267" s="257">
        <f t="shared" si="3775"/>
        <v>3</v>
      </c>
      <c r="B2267" s="257">
        <f t="shared" si="3776"/>
        <v>2024</v>
      </c>
      <c r="C2267" s="8">
        <f t="shared" si="3829"/>
        <v>45363</v>
      </c>
      <c r="D2267" s="260"/>
      <c r="E2267" s="261">
        <v>0.6119</v>
      </c>
      <c r="F2267" s="263"/>
      <c r="G2267" s="262">
        <v>0.72050000000000003</v>
      </c>
      <c r="H2267" s="285"/>
      <c r="I2267" s="260"/>
      <c r="J2267" s="261">
        <v>0.90529999999999999</v>
      </c>
      <c r="K2267" s="263"/>
      <c r="L2267" s="261">
        <v>0.91600000000000004</v>
      </c>
      <c r="M2267" s="293">
        <f t="shared" si="3822"/>
        <v>0.6119</v>
      </c>
      <c r="N2267" s="293">
        <f t="shared" si="3823"/>
        <v>0.72050000000000003</v>
      </c>
      <c r="O2267" s="293">
        <f t="shared" si="3824"/>
        <v>0.90529999999999999</v>
      </c>
      <c r="P2267" s="293">
        <f t="shared" si="3825"/>
        <v>0.91600000000000004</v>
      </c>
      <c r="R2267" s="265">
        <f t="shared" si="3826"/>
        <v>0.78842500000000004</v>
      </c>
      <c r="S2267" s="266">
        <f t="shared" si="3827"/>
        <v>0</v>
      </c>
      <c r="T2267" s="266">
        <f t="shared" si="3828"/>
        <v>0</v>
      </c>
      <c r="AH2267" s="257">
        <f t="shared" si="3738"/>
        <v>0</v>
      </c>
      <c r="AI2267" s="266" t="str">
        <f t="shared" si="3777"/>
        <v>OK</v>
      </c>
    </row>
    <row r="2268" spans="1:35" ht="17.45" customHeight="1" x14ac:dyDescent="0.25">
      <c r="A2268" s="257">
        <f t="shared" si="3775"/>
        <v>3</v>
      </c>
      <c r="B2268" s="257">
        <f t="shared" si="3776"/>
        <v>2024</v>
      </c>
      <c r="C2268" s="8">
        <f t="shared" si="3829"/>
        <v>45364</v>
      </c>
      <c r="D2268" s="252">
        <v>0.5675</v>
      </c>
      <c r="E2268" s="253"/>
      <c r="F2268" s="255"/>
      <c r="G2268" s="254"/>
      <c r="H2268" s="114">
        <v>0.59330000000000005</v>
      </c>
      <c r="I2268" s="252">
        <v>0.69069999999999998</v>
      </c>
      <c r="J2268" s="253"/>
      <c r="K2268" s="255">
        <v>0.82330000000000003</v>
      </c>
      <c r="L2268" s="253"/>
      <c r="M2268" s="293">
        <f t="shared" ref="M2268" si="3830">IFERROR(AVERAGE(D2268:E2268),"")</f>
        <v>0.5675</v>
      </c>
      <c r="N2268" s="293">
        <f t="shared" ref="N2268" si="3831">IFERROR(AVERAGE(F2268:H2268),"")</f>
        <v>0.59330000000000005</v>
      </c>
      <c r="O2268" s="293">
        <f t="shared" ref="O2268" si="3832">IFERROR(AVERAGE(I2268:J2268),"")</f>
        <v>0.69069999999999998</v>
      </c>
      <c r="P2268" s="293">
        <f t="shared" ref="P2268" si="3833">IFERROR(AVERAGE(K2268:L2268),"")</f>
        <v>0.82330000000000003</v>
      </c>
      <c r="R2268" s="265">
        <f t="shared" ref="R2268" si="3834">AVERAGE(M2268:P2268)</f>
        <v>0.66870000000000007</v>
      </c>
      <c r="S2268" s="266">
        <f t="shared" ref="S2268" si="3835">IF(R2268&gt;=1,1,0)</f>
        <v>0</v>
      </c>
      <c r="T2268" s="266">
        <f t="shared" ref="T2268" si="3836">IF(S2268=0,0,S2268+T2267)</f>
        <v>0</v>
      </c>
      <c r="AH2268" s="257">
        <f t="shared" si="3738"/>
        <v>0</v>
      </c>
      <c r="AI2268" s="266" t="str">
        <f t="shared" si="3777"/>
        <v>OK</v>
      </c>
    </row>
    <row r="2269" spans="1:35" ht="17.45" customHeight="1" x14ac:dyDescent="0.25">
      <c r="A2269" s="257">
        <f t="shared" si="3775"/>
        <v>3</v>
      </c>
      <c r="B2269" s="257">
        <f t="shared" si="3776"/>
        <v>2024</v>
      </c>
      <c r="C2269" s="8">
        <f t="shared" si="3829"/>
        <v>45365</v>
      </c>
      <c r="D2269" s="252"/>
      <c r="E2269" s="253">
        <v>1.115</v>
      </c>
      <c r="F2269" s="255"/>
      <c r="G2269" s="254">
        <v>1.659</v>
      </c>
      <c r="H2269" s="114"/>
      <c r="I2269" s="252"/>
      <c r="J2269" s="253">
        <v>1.57</v>
      </c>
      <c r="K2269" s="255"/>
      <c r="L2269" s="253">
        <v>1.361</v>
      </c>
      <c r="M2269" s="293">
        <f t="shared" ref="M2269" si="3837">IFERROR(AVERAGE(D2269:E2269),"")</f>
        <v>1.115</v>
      </c>
      <c r="N2269" s="293">
        <f t="shared" ref="N2269" si="3838">IFERROR(AVERAGE(F2269:H2269),"")</f>
        <v>1.659</v>
      </c>
      <c r="O2269" s="293">
        <f t="shared" ref="O2269" si="3839">IFERROR(AVERAGE(I2269:J2269),"")</f>
        <v>1.57</v>
      </c>
      <c r="P2269" s="293">
        <f t="shared" ref="P2269" si="3840">IFERROR(AVERAGE(K2269:L2269),"")</f>
        <v>1.361</v>
      </c>
      <c r="R2269" s="265">
        <f t="shared" ref="R2269" si="3841">AVERAGE(M2269:P2269)</f>
        <v>1.42625</v>
      </c>
      <c r="S2269" s="266">
        <f t="shared" ref="S2269" si="3842">IF(R2269&gt;=1,1,0)</f>
        <v>1</v>
      </c>
      <c r="T2269" s="266">
        <f t="shared" ref="T2269" si="3843">IF(S2269=0,0,S2269+T2268)</f>
        <v>1</v>
      </c>
      <c r="AH2269" s="257">
        <f t="shared" si="3738"/>
        <v>0</v>
      </c>
      <c r="AI2269" s="266" t="str">
        <f t="shared" si="3777"/>
        <v>OK</v>
      </c>
    </row>
    <row r="2270" spans="1:35" ht="17.45" customHeight="1" x14ac:dyDescent="0.25">
      <c r="A2270" s="257">
        <f t="shared" si="3775"/>
        <v>3</v>
      </c>
      <c r="B2270" s="257">
        <f t="shared" si="3776"/>
        <v>2024</v>
      </c>
      <c r="C2270" s="48">
        <f t="shared" si="3829"/>
        <v>45366</v>
      </c>
      <c r="D2270" s="275">
        <v>0.9335</v>
      </c>
      <c r="E2270" s="276"/>
      <c r="F2270" s="278">
        <v>0.86080000000000001</v>
      </c>
      <c r="G2270" s="277"/>
      <c r="H2270" s="286">
        <v>0.77580000000000005</v>
      </c>
      <c r="I2270" s="275">
        <v>0.85260000000000002</v>
      </c>
      <c r="J2270" s="276"/>
      <c r="K2270" s="278">
        <v>0.94359999999999999</v>
      </c>
      <c r="L2270" s="276"/>
      <c r="M2270" s="293">
        <f t="shared" ref="M2270" si="3844">IFERROR(AVERAGE(D2270:E2270),"")</f>
        <v>0.9335</v>
      </c>
      <c r="N2270" s="293">
        <f t="shared" ref="N2270" si="3845">IFERROR(AVERAGE(F2270:H2270),"")</f>
        <v>0.81830000000000003</v>
      </c>
      <c r="O2270" s="293">
        <f t="shared" ref="O2270" si="3846">IFERROR(AVERAGE(I2270:J2270),"")</f>
        <v>0.85260000000000002</v>
      </c>
      <c r="P2270" s="293">
        <f t="shared" ref="P2270" si="3847">IFERROR(AVERAGE(K2270:L2270),"")</f>
        <v>0.94359999999999999</v>
      </c>
      <c r="R2270" s="265">
        <f t="shared" ref="R2270" si="3848">AVERAGE(M2270:P2270)</f>
        <v>0.88700000000000001</v>
      </c>
      <c r="S2270" s="266">
        <f t="shared" ref="S2270" si="3849">IF(R2270&gt;=1,1,0)</f>
        <v>0</v>
      </c>
      <c r="T2270" s="266">
        <f t="shared" ref="T2270" si="3850">IF(S2270=0,0,S2270+T2269)</f>
        <v>0</v>
      </c>
      <c r="AH2270" s="257">
        <f t="shared" si="3738"/>
        <v>0</v>
      </c>
      <c r="AI2270" s="266" t="str">
        <f t="shared" si="3777"/>
        <v>OK</v>
      </c>
    </row>
    <row r="2271" spans="1:35" ht="17.45" customHeight="1" x14ac:dyDescent="0.25">
      <c r="A2271" s="257">
        <f t="shared" si="3775"/>
        <v>3</v>
      </c>
      <c r="B2271" s="257">
        <f t="shared" si="3776"/>
        <v>2024</v>
      </c>
      <c r="C2271" s="435">
        <f t="shared" si="3829"/>
        <v>45367</v>
      </c>
      <c r="D2271" s="448"/>
      <c r="E2271" s="449">
        <v>0.50600000000000001</v>
      </c>
      <c r="F2271" s="451"/>
      <c r="G2271" s="450">
        <v>0.60540000000000005</v>
      </c>
      <c r="H2271" s="452"/>
      <c r="I2271" s="448"/>
      <c r="J2271" s="449">
        <v>0.58030000000000004</v>
      </c>
      <c r="K2271" s="451"/>
      <c r="L2271" s="449">
        <v>0.56899999999999995</v>
      </c>
      <c r="M2271" s="440">
        <f t="shared" ref="M2271:M2274" si="3851">IFERROR(AVERAGE(D2271:E2271),"")</f>
        <v>0.50600000000000001</v>
      </c>
      <c r="N2271" s="440">
        <f t="shared" ref="N2271:N2274" si="3852">IFERROR(AVERAGE(F2271:H2271),"")</f>
        <v>0.60540000000000005</v>
      </c>
      <c r="O2271" s="440">
        <f t="shared" ref="O2271:O2274" si="3853">IFERROR(AVERAGE(I2271:J2271),"")</f>
        <v>0.58030000000000004</v>
      </c>
      <c r="P2271" s="440">
        <f t="shared" ref="P2271:P2274" si="3854">IFERROR(AVERAGE(K2271:L2271),"")</f>
        <v>0.56899999999999995</v>
      </c>
      <c r="Q2271" s="441"/>
      <c r="R2271" s="442">
        <f t="shared" ref="R2271:R2274" si="3855">AVERAGE(M2271:P2271)</f>
        <v>0.56517499999999998</v>
      </c>
      <c r="S2271" s="443">
        <f t="shared" ref="S2271:S2274" si="3856">IF(R2271&gt;=1,1,0)</f>
        <v>0</v>
      </c>
      <c r="T2271" s="443">
        <f t="shared" ref="T2271:T2274" si="3857">IF(S2271=0,0,S2271+T2270)</f>
        <v>0</v>
      </c>
      <c r="AH2271" s="257">
        <f t="shared" si="3738"/>
        <v>0</v>
      </c>
      <c r="AI2271" s="266" t="str">
        <f t="shared" si="3777"/>
        <v>OK</v>
      </c>
    </row>
    <row r="2272" spans="1:35" ht="17.45" customHeight="1" x14ac:dyDescent="0.25">
      <c r="A2272" s="257">
        <f t="shared" si="3775"/>
        <v>3</v>
      </c>
      <c r="B2272" s="257">
        <f t="shared" si="3776"/>
        <v>2024</v>
      </c>
      <c r="C2272" s="435">
        <f t="shared" si="3829"/>
        <v>45368</v>
      </c>
      <c r="D2272" s="448">
        <v>0.60829999999999995</v>
      </c>
      <c r="E2272" s="449"/>
      <c r="F2272" s="451">
        <v>0.63280000000000003</v>
      </c>
      <c r="G2272" s="450"/>
      <c r="H2272" s="452"/>
      <c r="I2272" s="448">
        <v>0.72709999999999997</v>
      </c>
      <c r="J2272" s="449"/>
      <c r="K2272" s="451">
        <v>0.54530000000000001</v>
      </c>
      <c r="L2272" s="449"/>
      <c r="M2272" s="440">
        <f t="shared" si="3851"/>
        <v>0.60829999999999995</v>
      </c>
      <c r="N2272" s="440">
        <f t="shared" si="3852"/>
        <v>0.63280000000000003</v>
      </c>
      <c r="O2272" s="440">
        <f t="shared" si="3853"/>
        <v>0.72709999999999997</v>
      </c>
      <c r="P2272" s="440">
        <f t="shared" si="3854"/>
        <v>0.54530000000000001</v>
      </c>
      <c r="Q2272" s="441"/>
      <c r="R2272" s="442">
        <f t="shared" si="3855"/>
        <v>0.62837500000000002</v>
      </c>
      <c r="S2272" s="443">
        <f t="shared" si="3856"/>
        <v>0</v>
      </c>
      <c r="T2272" s="443">
        <f t="shared" si="3857"/>
        <v>0</v>
      </c>
      <c r="AH2272" s="257">
        <f t="shared" si="3738"/>
        <v>0</v>
      </c>
      <c r="AI2272" s="266" t="str">
        <f t="shared" si="3777"/>
        <v>OK</v>
      </c>
    </row>
    <row r="2273" spans="1:35" ht="17.45" customHeight="1" x14ac:dyDescent="0.25">
      <c r="A2273" s="257">
        <f t="shared" si="3775"/>
        <v>3</v>
      </c>
      <c r="B2273" s="257">
        <f t="shared" si="3776"/>
        <v>2024</v>
      </c>
      <c r="C2273" s="8">
        <f t="shared" si="3829"/>
        <v>45369</v>
      </c>
      <c r="D2273" s="260"/>
      <c r="E2273" s="261">
        <v>0.9042</v>
      </c>
      <c r="F2273" s="263"/>
      <c r="G2273" s="262">
        <v>1.056</v>
      </c>
      <c r="H2273" s="285"/>
      <c r="I2273" s="260"/>
      <c r="J2273" s="261">
        <v>1.119</v>
      </c>
      <c r="K2273" s="263"/>
      <c r="L2273" s="261">
        <v>1.0780000000000001</v>
      </c>
      <c r="M2273" s="293">
        <f t="shared" si="3851"/>
        <v>0.9042</v>
      </c>
      <c r="N2273" s="293">
        <f t="shared" si="3852"/>
        <v>1.056</v>
      </c>
      <c r="O2273" s="293">
        <f t="shared" si="3853"/>
        <v>1.119</v>
      </c>
      <c r="P2273" s="293">
        <f t="shared" si="3854"/>
        <v>1.0780000000000001</v>
      </c>
      <c r="R2273" s="265">
        <f t="shared" si="3855"/>
        <v>1.0393000000000001</v>
      </c>
      <c r="S2273" s="266">
        <f t="shared" si="3856"/>
        <v>1</v>
      </c>
      <c r="T2273" s="266">
        <f t="shared" si="3857"/>
        <v>1</v>
      </c>
      <c r="AH2273" s="257">
        <f t="shared" si="3738"/>
        <v>0</v>
      </c>
      <c r="AI2273" s="266" t="str">
        <f t="shared" si="3777"/>
        <v>OK</v>
      </c>
    </row>
    <row r="2274" spans="1:35" ht="17.45" customHeight="1" x14ac:dyDescent="0.25">
      <c r="A2274" s="257">
        <f t="shared" si="3775"/>
        <v>3</v>
      </c>
      <c r="B2274" s="257">
        <f t="shared" si="3776"/>
        <v>2024</v>
      </c>
      <c r="C2274" s="8">
        <f t="shared" si="3829"/>
        <v>45370</v>
      </c>
      <c r="D2274" s="260">
        <v>1.022</v>
      </c>
      <c r="E2274" s="261"/>
      <c r="F2274" s="263"/>
      <c r="G2274" s="262"/>
      <c r="H2274" s="285">
        <v>1.077</v>
      </c>
      <c r="I2274" s="260">
        <v>1.2350000000000001</v>
      </c>
      <c r="J2274" s="261"/>
      <c r="K2274" s="263">
        <v>1.0169999999999999</v>
      </c>
      <c r="L2274" s="261"/>
      <c r="M2274" s="293">
        <f t="shared" si="3851"/>
        <v>1.022</v>
      </c>
      <c r="N2274" s="293">
        <f t="shared" si="3852"/>
        <v>1.077</v>
      </c>
      <c r="O2274" s="293">
        <f t="shared" si="3853"/>
        <v>1.2350000000000001</v>
      </c>
      <c r="P2274" s="293">
        <f t="shared" si="3854"/>
        <v>1.0169999999999999</v>
      </c>
      <c r="R2274" s="265">
        <f t="shared" si="3855"/>
        <v>1.0877500000000002</v>
      </c>
      <c r="S2274" s="266">
        <f t="shared" si="3856"/>
        <v>1</v>
      </c>
      <c r="T2274" s="266">
        <f t="shared" si="3857"/>
        <v>2</v>
      </c>
      <c r="AH2274" s="257">
        <f t="shared" si="3738"/>
        <v>0</v>
      </c>
      <c r="AI2274" s="266" t="str">
        <f t="shared" si="3777"/>
        <v>OK</v>
      </c>
    </row>
    <row r="2275" spans="1:35" ht="17.45" customHeight="1" x14ac:dyDescent="0.25">
      <c r="A2275" s="257">
        <f t="shared" si="3775"/>
        <v>3</v>
      </c>
      <c r="B2275" s="257">
        <f t="shared" si="3776"/>
        <v>2024</v>
      </c>
      <c r="C2275" s="8">
        <f t="shared" si="3829"/>
        <v>45371</v>
      </c>
      <c r="D2275" s="260"/>
      <c r="E2275" s="261">
        <v>1.1739999999999999</v>
      </c>
      <c r="F2275" s="263"/>
      <c r="G2275" s="262">
        <v>1.194</v>
      </c>
      <c r="H2275" s="285"/>
      <c r="I2275" s="260"/>
      <c r="J2275" s="261">
        <v>1.3129999999999999</v>
      </c>
      <c r="K2275" s="263"/>
      <c r="L2275" s="261">
        <v>1.2270000000000001</v>
      </c>
      <c r="M2275" s="293">
        <f t="shared" ref="M2275" si="3858">IFERROR(AVERAGE(D2275:E2275),"")</f>
        <v>1.1739999999999999</v>
      </c>
      <c r="N2275" s="293">
        <f t="shared" ref="N2275" si="3859">IFERROR(AVERAGE(F2275:H2275),"")</f>
        <v>1.194</v>
      </c>
      <c r="O2275" s="293">
        <f t="shared" ref="O2275" si="3860">IFERROR(AVERAGE(I2275:J2275),"")</f>
        <v>1.3129999999999999</v>
      </c>
      <c r="P2275" s="293">
        <f t="shared" ref="P2275" si="3861">IFERROR(AVERAGE(K2275:L2275),"")</f>
        <v>1.2270000000000001</v>
      </c>
      <c r="R2275" s="265">
        <f t="shared" ref="R2275" si="3862">AVERAGE(M2275:P2275)</f>
        <v>1.2270000000000001</v>
      </c>
      <c r="S2275" s="266">
        <f t="shared" ref="S2275" si="3863">IF(R2275&gt;=1,1,0)</f>
        <v>1</v>
      </c>
      <c r="T2275" s="266">
        <f t="shared" ref="T2275" si="3864">IF(S2275=0,0,S2275+T2274)</f>
        <v>3</v>
      </c>
      <c r="AH2275" s="257">
        <f t="shared" si="3738"/>
        <v>0</v>
      </c>
      <c r="AI2275" s="266" t="str">
        <f t="shared" si="3777"/>
        <v>OK</v>
      </c>
    </row>
    <row r="2276" spans="1:35" ht="17.45" customHeight="1" x14ac:dyDescent="0.25">
      <c r="A2276" s="257">
        <f t="shared" si="3775"/>
        <v>3</v>
      </c>
      <c r="B2276" s="257">
        <f t="shared" si="3776"/>
        <v>2024</v>
      </c>
      <c r="C2276" s="48">
        <f t="shared" si="3829"/>
        <v>45372</v>
      </c>
      <c r="D2276" s="279">
        <v>0.84350000000000003</v>
      </c>
      <c r="E2276" s="280"/>
      <c r="F2276" s="282">
        <v>0.92100000000000004</v>
      </c>
      <c r="G2276" s="281"/>
      <c r="H2276" s="142">
        <v>0.90069999999999995</v>
      </c>
      <c r="I2276" s="279">
        <v>0.89459999999999995</v>
      </c>
      <c r="J2276" s="280"/>
      <c r="K2276" s="282">
        <v>0.81520000000000004</v>
      </c>
      <c r="L2276" s="280"/>
      <c r="M2276" s="293">
        <f t="shared" ref="M2276" si="3865">IFERROR(AVERAGE(D2276:E2276),"")</f>
        <v>0.84350000000000003</v>
      </c>
      <c r="N2276" s="293">
        <f t="shared" ref="N2276" si="3866">IFERROR(AVERAGE(F2276:H2276),"")</f>
        <v>0.91084999999999994</v>
      </c>
      <c r="O2276" s="293">
        <f t="shared" ref="O2276" si="3867">IFERROR(AVERAGE(I2276:J2276),"")</f>
        <v>0.89459999999999995</v>
      </c>
      <c r="P2276" s="293">
        <f t="shared" ref="P2276" si="3868">IFERROR(AVERAGE(K2276:L2276),"")</f>
        <v>0.81520000000000004</v>
      </c>
      <c r="R2276" s="265">
        <f t="shared" ref="R2276" si="3869">AVERAGE(M2276:P2276)</f>
        <v>0.86603750000000002</v>
      </c>
      <c r="S2276" s="266">
        <f t="shared" ref="S2276" si="3870">IF(R2276&gt;=1,1,0)</f>
        <v>0</v>
      </c>
      <c r="T2276" s="266">
        <f t="shared" ref="T2276" si="3871">IF(S2276=0,0,S2276+T2275)</f>
        <v>0</v>
      </c>
      <c r="AH2276" s="257">
        <f t="shared" si="3738"/>
        <v>0</v>
      </c>
      <c r="AI2276" s="266" t="str">
        <f t="shared" si="3777"/>
        <v>OK</v>
      </c>
    </row>
    <row r="2277" spans="1:35" ht="17.45" customHeight="1" x14ac:dyDescent="0.25">
      <c r="A2277" s="257">
        <f t="shared" si="3775"/>
        <v>3</v>
      </c>
      <c r="B2277" s="257">
        <f t="shared" si="3776"/>
        <v>2024</v>
      </c>
      <c r="C2277" s="8">
        <f t="shared" si="3829"/>
        <v>45373</v>
      </c>
      <c r="D2277" s="252"/>
      <c r="E2277" s="253">
        <v>0.82030000000000003</v>
      </c>
      <c r="F2277" s="255"/>
      <c r="G2277" s="254">
        <v>0.87809999999999999</v>
      </c>
      <c r="H2277" s="114"/>
      <c r="I2277" s="252"/>
      <c r="J2277" s="253">
        <v>1.1399999999999999</v>
      </c>
      <c r="K2277" s="255"/>
      <c r="L2277" s="253">
        <v>0.95569999999999999</v>
      </c>
      <c r="M2277" s="293">
        <f t="shared" ref="M2277:M2283" si="3872">IFERROR(AVERAGE(D2277:E2277),"")</f>
        <v>0.82030000000000003</v>
      </c>
      <c r="N2277" s="293">
        <f t="shared" ref="N2277:N2283" si="3873">IFERROR(AVERAGE(F2277:H2277),"")</f>
        <v>0.87809999999999999</v>
      </c>
      <c r="O2277" s="293">
        <f t="shared" ref="O2277:O2283" si="3874">IFERROR(AVERAGE(I2277:J2277),"")</f>
        <v>1.1399999999999999</v>
      </c>
      <c r="P2277" s="293">
        <f t="shared" ref="P2277:P2283" si="3875">IFERROR(AVERAGE(K2277:L2277),"")</f>
        <v>0.95569999999999999</v>
      </c>
      <c r="R2277" s="265">
        <f t="shared" ref="R2277:R2283" si="3876">AVERAGE(M2277:P2277)</f>
        <v>0.94852500000000006</v>
      </c>
      <c r="S2277" s="266">
        <f t="shared" ref="S2277:S2283" si="3877">IF(R2277&gt;=1,1,0)</f>
        <v>0</v>
      </c>
      <c r="T2277" s="266">
        <f t="shared" ref="T2277:T2283" si="3878">IF(S2277=0,0,S2277+T2276)</f>
        <v>0</v>
      </c>
      <c r="AH2277" s="257">
        <f t="shared" si="3738"/>
        <v>0</v>
      </c>
      <c r="AI2277" s="266" t="str">
        <f t="shared" si="3777"/>
        <v>OK</v>
      </c>
    </row>
    <row r="2278" spans="1:35" ht="17.45" customHeight="1" x14ac:dyDescent="0.25">
      <c r="A2278" s="257">
        <f t="shared" si="3775"/>
        <v>3</v>
      </c>
      <c r="B2278" s="257">
        <f t="shared" si="3776"/>
        <v>2024</v>
      </c>
      <c r="C2278" s="435">
        <f t="shared" si="3829"/>
        <v>45374</v>
      </c>
      <c r="D2278" s="448">
        <v>0.47699999999999998</v>
      </c>
      <c r="E2278" s="449"/>
      <c r="F2278" s="451">
        <v>0.44309999999999999</v>
      </c>
      <c r="G2278" s="450"/>
      <c r="H2278" s="452"/>
      <c r="I2278" s="448">
        <v>0.30399999999999999</v>
      </c>
      <c r="J2278" s="449"/>
      <c r="K2278" s="451">
        <v>0.42920000000000003</v>
      </c>
      <c r="L2278" s="449"/>
      <c r="M2278" s="440">
        <f t="shared" si="3872"/>
        <v>0.47699999999999998</v>
      </c>
      <c r="N2278" s="440">
        <f t="shared" si="3873"/>
        <v>0.44309999999999999</v>
      </c>
      <c r="O2278" s="440">
        <f t="shared" si="3874"/>
        <v>0.30399999999999999</v>
      </c>
      <c r="P2278" s="440">
        <f t="shared" si="3875"/>
        <v>0.42920000000000003</v>
      </c>
      <c r="Q2278" s="441"/>
      <c r="R2278" s="442">
        <f t="shared" si="3876"/>
        <v>0.413325</v>
      </c>
      <c r="S2278" s="443">
        <f t="shared" si="3877"/>
        <v>0</v>
      </c>
      <c r="T2278" s="443">
        <f t="shared" si="3878"/>
        <v>0</v>
      </c>
      <c r="AH2278" s="257">
        <f t="shared" si="3738"/>
        <v>0</v>
      </c>
      <c r="AI2278" s="266" t="str">
        <f t="shared" si="3777"/>
        <v>OK</v>
      </c>
    </row>
    <row r="2279" spans="1:35" ht="17.45" customHeight="1" x14ac:dyDescent="0.25">
      <c r="A2279" s="257">
        <f t="shared" si="3775"/>
        <v>3</v>
      </c>
      <c r="B2279" s="257">
        <f t="shared" si="3776"/>
        <v>2024</v>
      </c>
      <c r="C2279" s="435">
        <f t="shared" si="3829"/>
        <v>45375</v>
      </c>
      <c r="D2279" s="448"/>
      <c r="E2279" s="449">
        <v>0.4521</v>
      </c>
      <c r="F2279" s="451"/>
      <c r="G2279" s="450">
        <v>0.57110000000000005</v>
      </c>
      <c r="H2279" s="452"/>
      <c r="I2279" s="448"/>
      <c r="J2279" s="630">
        <v>0.1125</v>
      </c>
      <c r="K2279" s="451"/>
      <c r="L2279" s="449">
        <v>0.33160000000000001</v>
      </c>
      <c r="M2279" s="440">
        <f t="shared" si="3872"/>
        <v>0.4521</v>
      </c>
      <c r="N2279" s="440">
        <f t="shared" si="3873"/>
        <v>0.57110000000000005</v>
      </c>
      <c r="O2279" s="440">
        <f t="shared" si="3874"/>
        <v>0.1125</v>
      </c>
      <c r="P2279" s="440">
        <f t="shared" si="3875"/>
        <v>0.33160000000000001</v>
      </c>
      <c r="Q2279" s="441"/>
      <c r="R2279" s="442">
        <f t="shared" si="3876"/>
        <v>0.36682500000000007</v>
      </c>
      <c r="S2279" s="443">
        <f t="shared" si="3877"/>
        <v>0</v>
      </c>
      <c r="T2279" s="443">
        <f t="shared" si="3878"/>
        <v>0</v>
      </c>
      <c r="AH2279" s="257">
        <f t="shared" si="3738"/>
        <v>0</v>
      </c>
      <c r="AI2279" s="266" t="str">
        <f t="shared" si="3777"/>
        <v>OK</v>
      </c>
    </row>
    <row r="2280" spans="1:35" ht="17.45" customHeight="1" x14ac:dyDescent="0.25">
      <c r="A2280" s="257">
        <f t="shared" si="3775"/>
        <v>3</v>
      </c>
      <c r="B2280" s="257">
        <f t="shared" si="3776"/>
        <v>2024</v>
      </c>
      <c r="C2280" s="8">
        <f t="shared" si="3829"/>
        <v>45376</v>
      </c>
      <c r="D2280" s="252">
        <v>0.57099999999999995</v>
      </c>
      <c r="E2280" s="253"/>
      <c r="F2280" s="255"/>
      <c r="G2280" s="254"/>
      <c r="H2280" s="114">
        <v>0.48799999999999999</v>
      </c>
      <c r="I2280" s="252">
        <v>0.58679999999999999</v>
      </c>
      <c r="J2280" s="253"/>
      <c r="K2280" s="255">
        <v>0.6603</v>
      </c>
      <c r="L2280" s="253"/>
      <c r="M2280" s="293">
        <f t="shared" si="3872"/>
        <v>0.57099999999999995</v>
      </c>
      <c r="N2280" s="293">
        <f t="shared" si="3873"/>
        <v>0.48799999999999999</v>
      </c>
      <c r="O2280" s="293">
        <f t="shared" si="3874"/>
        <v>0.58679999999999999</v>
      </c>
      <c r="P2280" s="293">
        <f t="shared" si="3875"/>
        <v>0.6603</v>
      </c>
      <c r="R2280" s="265">
        <f t="shared" si="3876"/>
        <v>0.57652499999999995</v>
      </c>
      <c r="S2280" s="266">
        <f t="shared" si="3877"/>
        <v>0</v>
      </c>
      <c r="T2280" s="266">
        <f t="shared" si="3878"/>
        <v>0</v>
      </c>
      <c r="AH2280" s="257">
        <f t="shared" ref="AH2280:AH2343" si="3879">IF(AND(M2280&gt;=2,N2280&gt;=2,O2280&gt;=2,P2280&gt;=2),1,0)</f>
        <v>0</v>
      </c>
      <c r="AI2280" s="266" t="str">
        <f t="shared" si="3777"/>
        <v>OK</v>
      </c>
    </row>
    <row r="2281" spans="1:35" ht="17.45" customHeight="1" x14ac:dyDescent="0.25">
      <c r="A2281" s="257">
        <f t="shared" si="3775"/>
        <v>3</v>
      </c>
      <c r="B2281" s="257">
        <f t="shared" si="3776"/>
        <v>2024</v>
      </c>
      <c r="C2281" s="8">
        <f t="shared" si="3829"/>
        <v>45377</v>
      </c>
      <c r="D2281" s="252"/>
      <c r="E2281" s="253">
        <v>1.196</v>
      </c>
      <c r="F2281" s="255"/>
      <c r="G2281" s="254">
        <v>1.177</v>
      </c>
      <c r="H2281" s="114"/>
      <c r="I2281" s="252"/>
      <c r="J2281" s="253">
        <v>0.78420000000000001</v>
      </c>
      <c r="K2281" s="255"/>
      <c r="L2281" s="253">
        <v>0.67720000000000002</v>
      </c>
      <c r="M2281" s="293">
        <f t="shared" si="3872"/>
        <v>1.196</v>
      </c>
      <c r="N2281" s="293">
        <f t="shared" si="3873"/>
        <v>1.177</v>
      </c>
      <c r="O2281" s="293">
        <f t="shared" si="3874"/>
        <v>0.78420000000000001</v>
      </c>
      <c r="P2281" s="293">
        <f t="shared" si="3875"/>
        <v>0.67720000000000002</v>
      </c>
      <c r="R2281" s="265">
        <f t="shared" si="3876"/>
        <v>0.95860000000000012</v>
      </c>
      <c r="S2281" s="266">
        <f t="shared" si="3877"/>
        <v>0</v>
      </c>
      <c r="T2281" s="266">
        <f t="shared" si="3878"/>
        <v>0</v>
      </c>
      <c r="AH2281" s="257">
        <f t="shared" si="3879"/>
        <v>0</v>
      </c>
      <c r="AI2281" s="266" t="str">
        <f t="shared" si="3777"/>
        <v>OK</v>
      </c>
    </row>
    <row r="2282" spans="1:35" ht="17.45" customHeight="1" x14ac:dyDescent="0.25">
      <c r="A2282" s="257">
        <f t="shared" si="3775"/>
        <v>3</v>
      </c>
      <c r="B2282" s="257">
        <f t="shared" si="3776"/>
        <v>2024</v>
      </c>
      <c r="C2282" s="48">
        <f t="shared" si="3829"/>
        <v>45378</v>
      </c>
      <c r="D2282" s="279">
        <v>1.8380000000000001</v>
      </c>
      <c r="E2282" s="280"/>
      <c r="F2282" s="282">
        <v>1.258</v>
      </c>
      <c r="G2282" s="281"/>
      <c r="H2282" s="142">
        <v>1.319</v>
      </c>
      <c r="I2282" s="279">
        <v>1.3129999999999999</v>
      </c>
      <c r="J2282" s="280"/>
      <c r="K2282" s="282">
        <v>0.85760000000000003</v>
      </c>
      <c r="L2282" s="280"/>
      <c r="M2282" s="293">
        <f t="shared" si="3872"/>
        <v>1.8380000000000001</v>
      </c>
      <c r="N2282" s="293">
        <f t="shared" si="3873"/>
        <v>1.2885</v>
      </c>
      <c r="O2282" s="293">
        <f t="shared" si="3874"/>
        <v>1.3129999999999999</v>
      </c>
      <c r="P2282" s="293">
        <f t="shared" si="3875"/>
        <v>0.85760000000000003</v>
      </c>
      <c r="R2282" s="265">
        <f t="shared" si="3876"/>
        <v>1.3242749999999999</v>
      </c>
      <c r="S2282" s="266">
        <f t="shared" si="3877"/>
        <v>1</v>
      </c>
      <c r="T2282" s="266">
        <f t="shared" si="3878"/>
        <v>1</v>
      </c>
      <c r="AH2282" s="257">
        <f t="shared" si="3879"/>
        <v>0</v>
      </c>
      <c r="AI2282" s="266" t="str">
        <f t="shared" si="3777"/>
        <v>OK</v>
      </c>
    </row>
    <row r="2283" spans="1:35" ht="17.45" customHeight="1" thickBot="1" x14ac:dyDescent="0.3">
      <c r="A2283" s="257">
        <f t="shared" si="3775"/>
        <v>3</v>
      </c>
      <c r="B2283" s="257">
        <f t="shared" si="3776"/>
        <v>2024</v>
      </c>
      <c r="C2283" s="8">
        <f t="shared" si="3829"/>
        <v>45379</v>
      </c>
      <c r="D2283" s="252"/>
      <c r="E2283" s="253">
        <v>1.319</v>
      </c>
      <c r="F2283" s="255"/>
      <c r="G2283" s="254">
        <v>1.8140000000000001</v>
      </c>
      <c r="H2283" s="114"/>
      <c r="I2283" s="252"/>
      <c r="J2283" s="253">
        <v>0.91300000000000003</v>
      </c>
      <c r="K2283" s="255"/>
      <c r="L2283" s="253">
        <v>0.89159999999999995</v>
      </c>
      <c r="M2283" s="293">
        <f t="shared" si="3872"/>
        <v>1.319</v>
      </c>
      <c r="N2283" s="293">
        <f t="shared" si="3873"/>
        <v>1.8140000000000001</v>
      </c>
      <c r="O2283" s="293">
        <f t="shared" si="3874"/>
        <v>0.91300000000000003</v>
      </c>
      <c r="P2283" s="293">
        <f t="shared" si="3875"/>
        <v>0.89159999999999995</v>
      </c>
      <c r="R2283" s="265">
        <f t="shared" si="3876"/>
        <v>1.2343999999999999</v>
      </c>
      <c r="S2283" s="266">
        <f t="shared" si="3877"/>
        <v>1</v>
      </c>
      <c r="T2283" s="266">
        <f t="shared" si="3878"/>
        <v>2</v>
      </c>
      <c r="AH2283" s="257">
        <f t="shared" si="3879"/>
        <v>0</v>
      </c>
      <c r="AI2283" s="266" t="str">
        <f t="shared" si="3777"/>
        <v>OK</v>
      </c>
    </row>
    <row r="2284" spans="1:35" ht="17.45" customHeight="1" thickBot="1" x14ac:dyDescent="0.3">
      <c r="A2284" s="257">
        <f t="shared" si="3775"/>
        <v>3</v>
      </c>
      <c r="B2284" s="257">
        <f t="shared" si="3776"/>
        <v>2024</v>
      </c>
      <c r="C2284" s="8">
        <f t="shared" si="3829"/>
        <v>45380</v>
      </c>
      <c r="D2284" s="252">
        <v>0.8931</v>
      </c>
      <c r="E2284" s="253"/>
      <c r="F2284" s="255">
        <v>0.37259999999999999</v>
      </c>
      <c r="G2284" s="254"/>
      <c r="H2284" s="114"/>
      <c r="I2284" s="252">
        <v>0.55569999999999997</v>
      </c>
      <c r="J2284" s="253"/>
      <c r="K2284" s="255">
        <v>0.64280000000000004</v>
      </c>
      <c r="L2284" s="253"/>
      <c r="M2284" s="293">
        <f t="shared" ref="M2284:M2291" si="3880">IFERROR(AVERAGE(D2284:E2284),"")</f>
        <v>0.8931</v>
      </c>
      <c r="N2284" s="293">
        <f t="shared" ref="N2284:N2291" si="3881">IFERROR(AVERAGE(F2284:H2284),"")</f>
        <v>0.37259999999999999</v>
      </c>
      <c r="O2284" s="293">
        <f t="shared" ref="O2284:O2291" si="3882">IFERROR(AVERAGE(I2284:J2284),"")</f>
        <v>0.55569999999999997</v>
      </c>
      <c r="P2284" s="293">
        <f t="shared" ref="P2284:P2291" si="3883">IFERROR(AVERAGE(K2284:L2284),"")</f>
        <v>0.64280000000000004</v>
      </c>
      <c r="R2284" s="265">
        <f t="shared" ref="R2284:R2291" si="3884">AVERAGE(M2284:P2284)</f>
        <v>0.61604999999999999</v>
      </c>
      <c r="S2284" s="266">
        <f t="shared" ref="S2284:S2291" si="3885">IF(R2284&gt;=1,1,0)</f>
        <v>0</v>
      </c>
      <c r="T2284" s="266">
        <f t="shared" ref="T2284:T2291" si="3886">IF(S2284=0,0,S2284+T2283)</f>
        <v>0</v>
      </c>
      <c r="U2284" s="514" t="s">
        <v>65</v>
      </c>
      <c r="V2284" s="515">
        <v>2024</v>
      </c>
      <c r="W2284" s="516"/>
      <c r="X2284" s="516"/>
      <c r="Y2284" s="516"/>
      <c r="AH2284" s="257">
        <f t="shared" si="3879"/>
        <v>0</v>
      </c>
      <c r="AI2284" s="266" t="str">
        <f t="shared" si="3777"/>
        <v>OK</v>
      </c>
    </row>
    <row r="2285" spans="1:35" ht="17.45" customHeight="1" x14ac:dyDescent="0.25">
      <c r="A2285" s="257">
        <f t="shared" si="3775"/>
        <v>3</v>
      </c>
      <c r="B2285" s="257">
        <f t="shared" si="3776"/>
        <v>2024</v>
      </c>
      <c r="C2285" s="435">
        <f t="shared" si="3829"/>
        <v>45381</v>
      </c>
      <c r="D2285" s="448"/>
      <c r="E2285" s="449">
        <v>0.43330000000000002</v>
      </c>
      <c r="F2285" s="451"/>
      <c r="G2285" s="450">
        <v>0.3175</v>
      </c>
      <c r="H2285" s="452"/>
      <c r="I2285" s="448"/>
      <c r="J2285" s="449">
        <v>0.18959999999999999</v>
      </c>
      <c r="K2285" s="451"/>
      <c r="L2285" s="449">
        <v>0.3266</v>
      </c>
      <c r="M2285" s="440">
        <f t="shared" si="3880"/>
        <v>0.43330000000000002</v>
      </c>
      <c r="N2285" s="440">
        <f t="shared" si="3881"/>
        <v>0.3175</v>
      </c>
      <c r="O2285" s="440">
        <f t="shared" si="3882"/>
        <v>0.18959999999999999</v>
      </c>
      <c r="P2285" s="440">
        <f t="shared" si="3883"/>
        <v>0.3266</v>
      </c>
      <c r="Q2285" s="441"/>
      <c r="R2285" s="442">
        <f t="shared" si="3884"/>
        <v>0.31674999999999998</v>
      </c>
      <c r="S2285" s="443">
        <f t="shared" si="3885"/>
        <v>0</v>
      </c>
      <c r="T2285" s="443">
        <f t="shared" si="3886"/>
        <v>0</v>
      </c>
      <c r="U2285" s="517" t="s">
        <v>35</v>
      </c>
      <c r="V2285" s="517" t="s">
        <v>1</v>
      </c>
      <c r="W2285" s="517" t="s">
        <v>2</v>
      </c>
      <c r="X2285" s="517" t="s">
        <v>9</v>
      </c>
      <c r="Y2285" s="517" t="s">
        <v>12</v>
      </c>
      <c r="AH2285" s="257">
        <f t="shared" si="3879"/>
        <v>0</v>
      </c>
      <c r="AI2285" s="266" t="str">
        <f t="shared" si="3777"/>
        <v>OK</v>
      </c>
    </row>
    <row r="2286" spans="1:35" ht="17.45" customHeight="1" x14ac:dyDescent="0.25">
      <c r="A2286" s="257">
        <f t="shared" si="3775"/>
        <v>3</v>
      </c>
      <c r="B2286" s="257">
        <f t="shared" si="3776"/>
        <v>2024</v>
      </c>
      <c r="C2286" s="435">
        <f t="shared" si="3829"/>
        <v>45382</v>
      </c>
      <c r="D2286" s="448">
        <v>0.34289999999999998</v>
      </c>
      <c r="E2286" s="449"/>
      <c r="F2286" s="451"/>
      <c r="G2286" s="450"/>
      <c r="H2286" s="452">
        <v>0.37069999999999997</v>
      </c>
      <c r="I2286" s="448">
        <v>0.3649</v>
      </c>
      <c r="J2286" s="449"/>
      <c r="K2286" s="451">
        <v>0.29720000000000002</v>
      </c>
      <c r="L2286" s="449"/>
      <c r="M2286" s="440">
        <f t="shared" si="3880"/>
        <v>0.34289999999999998</v>
      </c>
      <c r="N2286" s="440">
        <f t="shared" si="3881"/>
        <v>0.37069999999999997</v>
      </c>
      <c r="O2286" s="440">
        <f t="shared" si="3882"/>
        <v>0.3649</v>
      </c>
      <c r="P2286" s="440">
        <f t="shared" si="3883"/>
        <v>0.29720000000000002</v>
      </c>
      <c r="Q2286" s="441"/>
      <c r="R2286" s="442">
        <f t="shared" si="3884"/>
        <v>0.34392500000000004</v>
      </c>
      <c r="S2286" s="443">
        <f t="shared" si="3885"/>
        <v>0</v>
      </c>
      <c r="T2286" s="443">
        <f t="shared" si="3886"/>
        <v>0</v>
      </c>
      <c r="U2286" s="518" t="s">
        <v>58</v>
      </c>
      <c r="V2286" s="519">
        <f>AVERAGE(D2256:E2286)</f>
        <v>0.83053548387096787</v>
      </c>
      <c r="W2286" s="519">
        <f>AVERAGE(F2256:H2286)</f>
        <v>0.83329999999999982</v>
      </c>
      <c r="X2286" s="519">
        <f>AVERAGE(I2256:J2286)</f>
        <v>0.74094193548387088</v>
      </c>
      <c r="Y2286" s="519">
        <f>AVERAGE(K2256:L2286)</f>
        <v>0.74303548387096785</v>
      </c>
      <c r="AH2286" s="257">
        <f t="shared" si="3879"/>
        <v>0</v>
      </c>
      <c r="AI2286" s="266" t="str">
        <f t="shared" si="3777"/>
        <v>OK</v>
      </c>
    </row>
    <row r="2287" spans="1:35" ht="17.45" customHeight="1" x14ac:dyDescent="0.25">
      <c r="A2287" s="257">
        <f t="shared" si="3775"/>
        <v>4</v>
      </c>
      <c r="B2287" s="257">
        <f t="shared" si="3776"/>
        <v>2024</v>
      </c>
      <c r="C2287" s="8">
        <f t="shared" si="3829"/>
        <v>45383</v>
      </c>
      <c r="D2287" s="260"/>
      <c r="E2287" s="261">
        <v>0.59030000000000005</v>
      </c>
      <c r="F2287" s="263"/>
      <c r="G2287" s="262">
        <v>2.2679999999999998</v>
      </c>
      <c r="H2287" s="285"/>
      <c r="I2287" s="260"/>
      <c r="J2287" s="261">
        <v>0.68300000000000005</v>
      </c>
      <c r="K2287" s="263"/>
      <c r="L2287" s="261">
        <v>0.55710000000000004</v>
      </c>
      <c r="M2287" s="293">
        <f t="shared" si="3880"/>
        <v>0.59030000000000005</v>
      </c>
      <c r="N2287" s="293">
        <f t="shared" si="3881"/>
        <v>2.2679999999999998</v>
      </c>
      <c r="O2287" s="293">
        <f t="shared" si="3882"/>
        <v>0.68300000000000005</v>
      </c>
      <c r="P2287" s="293">
        <f t="shared" si="3883"/>
        <v>0.55710000000000004</v>
      </c>
      <c r="R2287" s="265">
        <f t="shared" si="3884"/>
        <v>1.0246</v>
      </c>
      <c r="S2287" s="266">
        <f t="shared" si="3885"/>
        <v>1</v>
      </c>
      <c r="T2287" s="266">
        <f t="shared" si="3886"/>
        <v>1</v>
      </c>
      <c r="U2287" s="518" t="s">
        <v>59</v>
      </c>
      <c r="V2287" s="519">
        <f>MAX(D2256:E2286)</f>
        <v>2.0840000000000001</v>
      </c>
      <c r="W2287" s="519">
        <f>MAX(F2256:H2286)</f>
        <v>1.8140000000000001</v>
      </c>
      <c r="X2287" s="519">
        <f>MAX(I2256:J2286)</f>
        <v>1.57</v>
      </c>
      <c r="Y2287" s="519">
        <f>MAX(K2256:L2286)</f>
        <v>1.361</v>
      </c>
      <c r="AH2287" s="257">
        <f t="shared" si="3879"/>
        <v>0</v>
      </c>
      <c r="AI2287" s="266" t="str">
        <f t="shared" si="3777"/>
        <v>OK</v>
      </c>
    </row>
    <row r="2288" spans="1:35" ht="17.45" customHeight="1" thickBot="1" x14ac:dyDescent="0.3">
      <c r="A2288" s="257">
        <f t="shared" si="3775"/>
        <v>4</v>
      </c>
      <c r="B2288" s="257">
        <f t="shared" si="3776"/>
        <v>2024</v>
      </c>
      <c r="C2288" s="48">
        <f t="shared" si="3829"/>
        <v>45384</v>
      </c>
      <c r="D2288" s="275">
        <v>1.081</v>
      </c>
      <c r="E2288" s="276"/>
      <c r="F2288" s="278">
        <v>1.671</v>
      </c>
      <c r="G2288" s="277"/>
      <c r="H2288" s="286">
        <v>1.83</v>
      </c>
      <c r="I2288" s="275">
        <v>1.3340000000000001</v>
      </c>
      <c r="J2288" s="276"/>
      <c r="K2288" s="278">
        <v>0.95109999999999995</v>
      </c>
      <c r="L2288" s="276"/>
      <c r="M2288" s="293">
        <f t="shared" si="3880"/>
        <v>1.081</v>
      </c>
      <c r="N2288" s="293">
        <f t="shared" si="3881"/>
        <v>1.7505000000000002</v>
      </c>
      <c r="O2288" s="293">
        <f t="shared" si="3882"/>
        <v>1.3340000000000001</v>
      </c>
      <c r="P2288" s="293">
        <f t="shared" si="3883"/>
        <v>0.95109999999999995</v>
      </c>
      <c r="R2288" s="265">
        <f t="shared" si="3884"/>
        <v>1.27915</v>
      </c>
      <c r="S2288" s="266">
        <f t="shared" si="3885"/>
        <v>1</v>
      </c>
      <c r="T2288" s="266">
        <f t="shared" si="3886"/>
        <v>2</v>
      </c>
      <c r="U2288" s="520" t="s">
        <v>126</v>
      </c>
      <c r="V2288" s="521">
        <f>COUNTIF(D2256:E2286,"&gt;=2.5")</f>
        <v>0</v>
      </c>
      <c r="W2288" s="521">
        <f>COUNTIF(F2256:H2286,"&gt;=2.5")</f>
        <v>0</v>
      </c>
      <c r="X2288" s="521">
        <f>COUNTIF(I2256:J2286,"&gt;=2.5")</f>
        <v>0</v>
      </c>
      <c r="Y2288" s="521">
        <f>COUNTIF(K2256:L2286,"&gt;=2.5")</f>
        <v>0</v>
      </c>
      <c r="AH2288" s="257">
        <f t="shared" si="3879"/>
        <v>0</v>
      </c>
      <c r="AI2288" s="266" t="str">
        <f t="shared" si="3777"/>
        <v>OK</v>
      </c>
    </row>
    <row r="2289" spans="1:35" ht="17.45" customHeight="1" thickBot="1" x14ac:dyDescent="0.3">
      <c r="A2289" s="257">
        <f t="shared" si="3775"/>
        <v>4</v>
      </c>
      <c r="B2289" s="257">
        <f t="shared" si="3776"/>
        <v>2024</v>
      </c>
      <c r="C2289" s="8">
        <f t="shared" si="3829"/>
        <v>45385</v>
      </c>
      <c r="D2289" s="260"/>
      <c r="E2289" s="261">
        <v>2.1019999999999999</v>
      </c>
      <c r="F2289" s="263"/>
      <c r="G2289" s="262">
        <v>1.3280000000000001</v>
      </c>
      <c r="H2289" s="285"/>
      <c r="I2289" s="260"/>
      <c r="J2289" s="261">
        <v>1.335</v>
      </c>
      <c r="K2289" s="263"/>
      <c r="L2289" s="261">
        <v>1.1919999999999999</v>
      </c>
      <c r="M2289" s="293">
        <f t="shared" si="3880"/>
        <v>2.1019999999999999</v>
      </c>
      <c r="N2289" s="293">
        <f t="shared" si="3881"/>
        <v>1.3280000000000001</v>
      </c>
      <c r="O2289" s="293">
        <f t="shared" si="3882"/>
        <v>1.335</v>
      </c>
      <c r="P2289" s="293">
        <f t="shared" si="3883"/>
        <v>1.1919999999999999</v>
      </c>
      <c r="R2289" s="265">
        <f t="shared" si="3884"/>
        <v>1.48925</v>
      </c>
      <c r="S2289" s="266">
        <f t="shared" si="3885"/>
        <v>1</v>
      </c>
      <c r="T2289" s="266">
        <f t="shared" si="3886"/>
        <v>3</v>
      </c>
      <c r="X2289" s="664">
        <f>SUM(V2288:Y2288)</f>
        <v>0</v>
      </c>
      <c r="Y2289" s="522">
        <f>AVERAGE(V2286:Y2286)</f>
        <v>0.78695322580645155</v>
      </c>
      <c r="AH2289" s="257">
        <f t="shared" si="3879"/>
        <v>0</v>
      </c>
      <c r="AI2289" s="266" t="str">
        <f t="shared" si="3777"/>
        <v>OK</v>
      </c>
    </row>
    <row r="2290" spans="1:35" ht="17.45" customHeight="1" x14ac:dyDescent="0.25">
      <c r="A2290" s="257">
        <f t="shared" si="3775"/>
        <v>4</v>
      </c>
      <c r="B2290" s="257">
        <f t="shared" si="3776"/>
        <v>2024</v>
      </c>
      <c r="C2290" s="8">
        <f t="shared" si="3829"/>
        <v>45386</v>
      </c>
      <c r="D2290" s="252">
        <v>0.78659999999999997</v>
      </c>
      <c r="E2290" s="253"/>
      <c r="F2290" s="255">
        <v>1.5609999999999999</v>
      </c>
      <c r="G2290" s="254"/>
      <c r="H2290" s="114"/>
      <c r="I2290" s="252">
        <v>0.61899999999999999</v>
      </c>
      <c r="J2290" s="253"/>
      <c r="K2290" s="255">
        <v>0.90920000000000001</v>
      </c>
      <c r="L2290" s="253"/>
      <c r="M2290" s="293">
        <f t="shared" si="3880"/>
        <v>0.78659999999999997</v>
      </c>
      <c r="N2290" s="293">
        <f t="shared" si="3881"/>
        <v>1.5609999999999999</v>
      </c>
      <c r="O2290" s="293">
        <f t="shared" si="3882"/>
        <v>0.61899999999999999</v>
      </c>
      <c r="P2290" s="293">
        <f t="shared" si="3883"/>
        <v>0.90920000000000001</v>
      </c>
      <c r="R2290" s="265">
        <f t="shared" si="3884"/>
        <v>0.96894999999999998</v>
      </c>
      <c r="S2290" s="266">
        <f t="shared" si="3885"/>
        <v>0</v>
      </c>
      <c r="T2290" s="266">
        <f t="shared" si="3886"/>
        <v>0</v>
      </c>
      <c r="V2290" s="605">
        <f t="shared" ref="V2290:Y2290" si="3887">V2286-V2254</f>
        <v>3.173893214682999E-2</v>
      </c>
      <c r="W2290" s="605">
        <f t="shared" si="3887"/>
        <v>2.6708823529411618E-2</v>
      </c>
      <c r="X2290" s="605">
        <f t="shared" si="3887"/>
        <v>1.4448832035595105E-2</v>
      </c>
      <c r="Y2290" s="605">
        <f t="shared" si="3887"/>
        <v>-0.11975072302558365</v>
      </c>
      <c r="AH2290" s="257">
        <f t="shared" si="3879"/>
        <v>0</v>
      </c>
      <c r="AI2290" s="266" t="str">
        <f t="shared" si="3777"/>
        <v>OK</v>
      </c>
    </row>
    <row r="2291" spans="1:35" ht="17.45" customHeight="1" x14ac:dyDescent="0.25">
      <c r="A2291" s="257">
        <f t="shared" si="3775"/>
        <v>4</v>
      </c>
      <c r="B2291" s="257">
        <f t="shared" si="3776"/>
        <v>2024</v>
      </c>
      <c r="C2291" s="8">
        <f t="shared" si="3829"/>
        <v>45387</v>
      </c>
      <c r="D2291" s="252"/>
      <c r="E2291" s="253">
        <v>0.9345</v>
      </c>
      <c r="F2291" s="255"/>
      <c r="G2291" s="254">
        <v>0.89710000000000001</v>
      </c>
      <c r="H2291" s="114"/>
      <c r="I2291" s="252"/>
      <c r="J2291" s="253">
        <v>0.4985</v>
      </c>
      <c r="K2291" s="255"/>
      <c r="L2291" s="253">
        <v>0.41860000000000003</v>
      </c>
      <c r="M2291" s="293">
        <f t="shared" si="3880"/>
        <v>0.9345</v>
      </c>
      <c r="N2291" s="293">
        <f t="shared" si="3881"/>
        <v>0.89710000000000001</v>
      </c>
      <c r="O2291" s="293">
        <f t="shared" si="3882"/>
        <v>0.4985</v>
      </c>
      <c r="P2291" s="293">
        <f t="shared" si="3883"/>
        <v>0.41860000000000003</v>
      </c>
      <c r="R2291" s="265">
        <f t="shared" si="3884"/>
        <v>0.68717499999999998</v>
      </c>
      <c r="S2291" s="266">
        <f t="shared" si="3885"/>
        <v>0</v>
      </c>
      <c r="T2291" s="266">
        <f t="shared" si="3886"/>
        <v>0</v>
      </c>
      <c r="Y2291" s="605">
        <f>Y2289-Y2257</f>
        <v>-1.1713533828436873E-2</v>
      </c>
      <c r="AH2291" s="257">
        <f t="shared" si="3879"/>
        <v>0</v>
      </c>
      <c r="AI2291" s="266" t="str">
        <f t="shared" si="3777"/>
        <v>OK</v>
      </c>
    </row>
    <row r="2292" spans="1:35" ht="17.45" customHeight="1" x14ac:dyDescent="0.25">
      <c r="A2292" s="257">
        <f t="shared" si="3775"/>
        <v>4</v>
      </c>
      <c r="B2292" s="257">
        <f t="shared" si="3776"/>
        <v>2024</v>
      </c>
      <c r="C2292" s="435">
        <f t="shared" si="3829"/>
        <v>45388</v>
      </c>
      <c r="D2292" s="448">
        <v>1.1870000000000001</v>
      </c>
      <c r="E2292" s="449"/>
      <c r="F2292" s="451"/>
      <c r="G2292" s="450"/>
      <c r="H2292" s="452">
        <v>0.67589999999999995</v>
      </c>
      <c r="I2292" s="448">
        <v>0.54010000000000002</v>
      </c>
      <c r="J2292" s="449"/>
      <c r="K2292" s="451">
        <v>0.62039999999999995</v>
      </c>
      <c r="L2292" s="449"/>
      <c r="M2292" s="440">
        <f t="shared" ref="M2292:M2296" si="3888">IFERROR(AVERAGE(D2292:E2292),"")</f>
        <v>1.1870000000000001</v>
      </c>
      <c r="N2292" s="440">
        <f t="shared" ref="N2292:N2296" si="3889">IFERROR(AVERAGE(F2292:H2292),"")</f>
        <v>0.67589999999999995</v>
      </c>
      <c r="O2292" s="440">
        <f t="shared" ref="O2292:O2296" si="3890">IFERROR(AVERAGE(I2292:J2292),"")</f>
        <v>0.54010000000000002</v>
      </c>
      <c r="P2292" s="440">
        <f t="shared" ref="P2292:P2296" si="3891">IFERROR(AVERAGE(K2292:L2292),"")</f>
        <v>0.62039999999999995</v>
      </c>
      <c r="Q2292" s="441"/>
      <c r="R2292" s="442">
        <f t="shared" ref="R2292:R2296" si="3892">AVERAGE(M2292:P2292)</f>
        <v>0.75585000000000002</v>
      </c>
      <c r="S2292" s="443">
        <f t="shared" ref="S2292:S2296" si="3893">IF(R2292&gt;=1,1,0)</f>
        <v>0</v>
      </c>
      <c r="T2292" s="443">
        <f t="shared" ref="T2292:T2296" si="3894">IF(S2292=0,0,S2292+T2291)</f>
        <v>0</v>
      </c>
      <c r="AH2292" s="257">
        <f t="shared" si="3879"/>
        <v>0</v>
      </c>
      <c r="AI2292" s="266" t="str">
        <f t="shared" si="3777"/>
        <v>OK</v>
      </c>
    </row>
    <row r="2293" spans="1:35" ht="17.45" customHeight="1" x14ac:dyDescent="0.25">
      <c r="A2293" s="257">
        <f t="shared" si="3775"/>
        <v>4</v>
      </c>
      <c r="B2293" s="257">
        <f t="shared" si="3776"/>
        <v>2024</v>
      </c>
      <c r="C2293" s="435">
        <f t="shared" si="3829"/>
        <v>45389</v>
      </c>
      <c r="D2293" s="448"/>
      <c r="E2293" s="449">
        <v>0.80100000000000005</v>
      </c>
      <c r="F2293" s="451"/>
      <c r="G2293" s="450">
        <v>0.67410000000000003</v>
      </c>
      <c r="H2293" s="452"/>
      <c r="I2293" s="448"/>
      <c r="J2293" s="449">
        <v>0.53390000000000004</v>
      </c>
      <c r="K2293" s="451"/>
      <c r="L2293" s="449">
        <v>1.385</v>
      </c>
      <c r="M2293" s="440">
        <f t="shared" si="3888"/>
        <v>0.80100000000000005</v>
      </c>
      <c r="N2293" s="440">
        <f t="shared" si="3889"/>
        <v>0.67410000000000003</v>
      </c>
      <c r="O2293" s="440">
        <f t="shared" si="3890"/>
        <v>0.53390000000000004</v>
      </c>
      <c r="P2293" s="440">
        <f t="shared" si="3891"/>
        <v>1.385</v>
      </c>
      <c r="Q2293" s="441"/>
      <c r="R2293" s="442">
        <f t="shared" si="3892"/>
        <v>0.84850000000000003</v>
      </c>
      <c r="S2293" s="443">
        <f t="shared" si="3893"/>
        <v>0</v>
      </c>
      <c r="T2293" s="443">
        <f t="shared" si="3894"/>
        <v>0</v>
      </c>
      <c r="AH2293" s="257">
        <f t="shared" si="3879"/>
        <v>0</v>
      </c>
      <c r="AI2293" s="266" t="str">
        <f t="shared" si="3777"/>
        <v>OK</v>
      </c>
    </row>
    <row r="2294" spans="1:35" ht="17.45" customHeight="1" x14ac:dyDescent="0.25">
      <c r="A2294" s="257">
        <f t="shared" si="3775"/>
        <v>4</v>
      </c>
      <c r="B2294" s="257">
        <f t="shared" si="3776"/>
        <v>2024</v>
      </c>
      <c r="C2294" s="48">
        <f t="shared" si="3829"/>
        <v>45390</v>
      </c>
      <c r="D2294" s="279">
        <v>1.4550000000000001</v>
      </c>
      <c r="E2294" s="280"/>
      <c r="F2294" s="282">
        <v>1.339</v>
      </c>
      <c r="G2294" s="281"/>
      <c r="H2294" s="142">
        <v>1.3149999999999999</v>
      </c>
      <c r="I2294" s="279">
        <v>1.0620000000000001</v>
      </c>
      <c r="J2294" s="280"/>
      <c r="K2294" s="282">
        <v>1.5</v>
      </c>
      <c r="L2294" s="280"/>
      <c r="M2294" s="293">
        <f t="shared" si="3888"/>
        <v>1.4550000000000001</v>
      </c>
      <c r="N2294" s="293">
        <f t="shared" si="3889"/>
        <v>1.327</v>
      </c>
      <c r="O2294" s="293">
        <f t="shared" si="3890"/>
        <v>1.0620000000000001</v>
      </c>
      <c r="P2294" s="293">
        <f t="shared" si="3891"/>
        <v>1.5</v>
      </c>
      <c r="R2294" s="265">
        <f t="shared" si="3892"/>
        <v>1.3360000000000001</v>
      </c>
      <c r="S2294" s="266">
        <f t="shared" si="3893"/>
        <v>1</v>
      </c>
      <c r="T2294" s="266">
        <f t="shared" si="3894"/>
        <v>1</v>
      </c>
      <c r="AH2294" s="257">
        <f t="shared" si="3879"/>
        <v>0</v>
      </c>
      <c r="AI2294" s="266" t="str">
        <f t="shared" si="3777"/>
        <v>OK</v>
      </c>
    </row>
    <row r="2295" spans="1:35" ht="17.45" customHeight="1" x14ac:dyDescent="0.25">
      <c r="A2295" s="257">
        <f t="shared" si="3775"/>
        <v>4</v>
      </c>
      <c r="B2295" s="257">
        <f t="shared" si="3776"/>
        <v>2024</v>
      </c>
      <c r="C2295" s="8">
        <f t="shared" si="3829"/>
        <v>45391</v>
      </c>
      <c r="D2295" s="252"/>
      <c r="E2295" s="253">
        <v>1.603</v>
      </c>
      <c r="F2295" s="255"/>
      <c r="G2295" s="254">
        <v>1.587</v>
      </c>
      <c r="H2295" s="114"/>
      <c r="I2295" s="252"/>
      <c r="J2295" s="253">
        <v>1.2569999999999999</v>
      </c>
      <c r="K2295" s="255"/>
      <c r="L2295" s="335">
        <v>2.661</v>
      </c>
      <c r="M2295" s="293">
        <f t="shared" si="3888"/>
        <v>1.603</v>
      </c>
      <c r="N2295" s="293">
        <f t="shared" si="3889"/>
        <v>1.587</v>
      </c>
      <c r="O2295" s="293">
        <f t="shared" si="3890"/>
        <v>1.2569999999999999</v>
      </c>
      <c r="P2295" s="423">
        <f t="shared" si="3891"/>
        <v>2.661</v>
      </c>
      <c r="R2295" s="265">
        <f t="shared" si="3892"/>
        <v>1.7770000000000001</v>
      </c>
      <c r="S2295" s="266">
        <f t="shared" si="3893"/>
        <v>1</v>
      </c>
      <c r="T2295" s="266">
        <f t="shared" si="3894"/>
        <v>2</v>
      </c>
      <c r="AH2295" s="257">
        <f t="shared" si="3879"/>
        <v>0</v>
      </c>
      <c r="AI2295" s="266" t="str">
        <f t="shared" si="3777"/>
        <v>OK</v>
      </c>
    </row>
    <row r="2296" spans="1:35" ht="17.45" customHeight="1" x14ac:dyDescent="0.25">
      <c r="A2296" s="257">
        <f t="shared" ref="A2296:A2359" si="3895">IF(ISNUMBER(C2296),MONTH(C2296),"")</f>
        <v>4</v>
      </c>
      <c r="B2296" s="257">
        <f t="shared" ref="B2296:B2359" si="3896">IF(ISNUMBER(C2296),YEAR(C2296),"")</f>
        <v>2024</v>
      </c>
      <c r="C2296" s="8">
        <f t="shared" si="3829"/>
        <v>45392</v>
      </c>
      <c r="D2296" s="252">
        <v>0.90169999999999995</v>
      </c>
      <c r="E2296" s="253"/>
      <c r="F2296" s="255">
        <v>1.06</v>
      </c>
      <c r="G2296" s="254"/>
      <c r="H2296" s="114"/>
      <c r="I2296" s="252">
        <v>1.0349999999999999</v>
      </c>
      <c r="J2296" s="253"/>
      <c r="K2296" s="255">
        <v>0.94079999999999997</v>
      </c>
      <c r="L2296" s="253"/>
      <c r="M2296" s="293">
        <f t="shared" si="3888"/>
        <v>0.90169999999999995</v>
      </c>
      <c r="N2296" s="293">
        <f t="shared" si="3889"/>
        <v>1.06</v>
      </c>
      <c r="O2296" s="293">
        <f t="shared" si="3890"/>
        <v>1.0349999999999999</v>
      </c>
      <c r="P2296" s="293">
        <f t="shared" si="3891"/>
        <v>0.94079999999999997</v>
      </c>
      <c r="R2296" s="265">
        <f t="shared" si="3892"/>
        <v>0.98437499999999989</v>
      </c>
      <c r="S2296" s="266">
        <f t="shared" si="3893"/>
        <v>0</v>
      </c>
      <c r="T2296" s="266">
        <f t="shared" si="3894"/>
        <v>0</v>
      </c>
      <c r="AH2296" s="257">
        <f t="shared" si="3879"/>
        <v>0</v>
      </c>
      <c r="AI2296" s="266" t="str">
        <f t="shared" si="3777"/>
        <v>OK</v>
      </c>
    </row>
    <row r="2297" spans="1:35" ht="17.45" customHeight="1" x14ac:dyDescent="0.25">
      <c r="A2297" s="257">
        <f t="shared" si="3895"/>
        <v>4</v>
      </c>
      <c r="B2297" s="257">
        <f t="shared" si="3896"/>
        <v>2024</v>
      </c>
      <c r="C2297" s="8">
        <f t="shared" si="3829"/>
        <v>45393</v>
      </c>
      <c r="D2297" s="260"/>
      <c r="E2297" s="261">
        <v>1.5229999999999999</v>
      </c>
      <c r="F2297" s="263"/>
      <c r="G2297" s="262">
        <v>1.645</v>
      </c>
      <c r="H2297" s="285"/>
      <c r="I2297" s="260"/>
      <c r="J2297" s="261">
        <v>1.393</v>
      </c>
      <c r="K2297" s="263"/>
      <c r="L2297" s="261">
        <v>1.8109999999999999</v>
      </c>
      <c r="M2297" s="293">
        <f t="shared" ref="M2297" si="3897">IFERROR(AVERAGE(D2297:E2297),"")</f>
        <v>1.5229999999999999</v>
      </c>
      <c r="N2297" s="293">
        <f t="shared" ref="N2297" si="3898">IFERROR(AVERAGE(F2297:H2297),"")</f>
        <v>1.645</v>
      </c>
      <c r="O2297" s="293">
        <f t="shared" ref="O2297" si="3899">IFERROR(AVERAGE(I2297:J2297),"")</f>
        <v>1.393</v>
      </c>
      <c r="P2297" s="293">
        <f t="shared" ref="P2297" si="3900">IFERROR(AVERAGE(K2297:L2297),"")</f>
        <v>1.8109999999999999</v>
      </c>
      <c r="R2297" s="265">
        <f t="shared" ref="R2297" si="3901">AVERAGE(M2297:P2297)</f>
        <v>1.593</v>
      </c>
      <c r="S2297" s="266">
        <f t="shared" ref="S2297" si="3902">IF(R2297&gt;=1,1,0)</f>
        <v>1</v>
      </c>
      <c r="T2297" s="266">
        <f t="shared" ref="T2297" si="3903">IF(S2297=0,0,S2297+T2296)</f>
        <v>1</v>
      </c>
      <c r="AH2297" s="257">
        <f t="shared" si="3879"/>
        <v>0</v>
      </c>
      <c r="AI2297" s="266" t="str">
        <f t="shared" si="3777"/>
        <v>OK</v>
      </c>
    </row>
    <row r="2298" spans="1:35" ht="17.45" customHeight="1" x14ac:dyDescent="0.25">
      <c r="A2298" s="257">
        <f t="shared" si="3895"/>
        <v>4</v>
      </c>
      <c r="B2298" s="257">
        <f t="shared" si="3896"/>
        <v>2024</v>
      </c>
      <c r="C2298" s="8">
        <f t="shared" si="3829"/>
        <v>45394</v>
      </c>
      <c r="D2298" s="252">
        <v>0.83260000000000001</v>
      </c>
      <c r="E2298" s="253"/>
      <c r="F2298" s="255"/>
      <c r="G2298" s="254"/>
      <c r="H2298" s="114">
        <v>0.5464</v>
      </c>
      <c r="I2298" s="252">
        <v>0.76680000000000004</v>
      </c>
      <c r="J2298" s="253"/>
      <c r="K2298" s="255">
        <v>0.70289999999999997</v>
      </c>
      <c r="L2298" s="253"/>
      <c r="M2298" s="293">
        <f t="shared" ref="M2298:M2299" si="3904">IFERROR(AVERAGE(D2298:E2298),"")</f>
        <v>0.83260000000000001</v>
      </c>
      <c r="N2298" s="293">
        <f t="shared" ref="N2298:N2299" si="3905">IFERROR(AVERAGE(F2298:H2298),"")</f>
        <v>0.5464</v>
      </c>
      <c r="O2298" s="293">
        <f t="shared" ref="O2298:O2299" si="3906">IFERROR(AVERAGE(I2298:J2298),"")</f>
        <v>0.76680000000000004</v>
      </c>
      <c r="P2298" s="293">
        <f t="shared" ref="P2298:P2299" si="3907">IFERROR(AVERAGE(K2298:L2298),"")</f>
        <v>0.70289999999999997</v>
      </c>
      <c r="R2298" s="265">
        <f t="shared" ref="R2298:R2299" si="3908">AVERAGE(M2298:P2298)</f>
        <v>0.712175</v>
      </c>
      <c r="S2298" s="266">
        <f t="shared" ref="S2298:S2299" si="3909">IF(R2298&gt;=1,1,0)</f>
        <v>0</v>
      </c>
      <c r="T2298" s="266">
        <f t="shared" ref="T2298:T2299" si="3910">IF(S2298=0,0,S2298+T2297)</f>
        <v>0</v>
      </c>
      <c r="AH2298" s="257">
        <f t="shared" si="3879"/>
        <v>0</v>
      </c>
      <c r="AI2298" s="266" t="str">
        <f t="shared" si="3777"/>
        <v>OK</v>
      </c>
    </row>
    <row r="2299" spans="1:35" ht="17.45" customHeight="1" x14ac:dyDescent="0.25">
      <c r="A2299" s="257">
        <f t="shared" si="3895"/>
        <v>4</v>
      </c>
      <c r="B2299" s="257">
        <f t="shared" si="3896"/>
        <v>2024</v>
      </c>
      <c r="C2299" s="435">
        <f t="shared" si="3829"/>
        <v>45395</v>
      </c>
      <c r="D2299" s="448"/>
      <c r="E2299" s="449">
        <v>0.50309999999999999</v>
      </c>
      <c r="F2299" s="451"/>
      <c r="G2299" s="450">
        <v>0.7228</v>
      </c>
      <c r="H2299" s="452"/>
      <c r="I2299" s="448"/>
      <c r="J2299" s="449">
        <v>0.41099999999999998</v>
      </c>
      <c r="K2299" s="451"/>
      <c r="L2299" s="449">
        <v>0.53400000000000003</v>
      </c>
      <c r="M2299" s="440">
        <f t="shared" si="3904"/>
        <v>0.50309999999999999</v>
      </c>
      <c r="N2299" s="440">
        <f t="shared" si="3905"/>
        <v>0.7228</v>
      </c>
      <c r="O2299" s="440">
        <f t="shared" si="3906"/>
        <v>0.41099999999999998</v>
      </c>
      <c r="P2299" s="440">
        <f t="shared" si="3907"/>
        <v>0.53400000000000003</v>
      </c>
      <c r="Q2299" s="441"/>
      <c r="R2299" s="442">
        <f t="shared" si="3908"/>
        <v>0.54272500000000001</v>
      </c>
      <c r="S2299" s="443">
        <f t="shared" si="3909"/>
        <v>0</v>
      </c>
      <c r="T2299" s="443">
        <f t="shared" si="3910"/>
        <v>0</v>
      </c>
      <c r="AH2299" s="257">
        <f t="shared" si="3879"/>
        <v>0</v>
      </c>
      <c r="AI2299" s="266" t="str">
        <f t="shared" ref="AI2299:AI2362" si="3911">IF(AH2299=0,"OK","Check")</f>
        <v>OK</v>
      </c>
    </row>
    <row r="2300" spans="1:35" ht="17.45" customHeight="1" x14ac:dyDescent="0.25">
      <c r="A2300" s="257">
        <f t="shared" si="3895"/>
        <v>4</v>
      </c>
      <c r="B2300" s="257">
        <f t="shared" si="3896"/>
        <v>2024</v>
      </c>
      <c r="C2300" s="48">
        <f t="shared" si="3829"/>
        <v>45396</v>
      </c>
      <c r="D2300" s="434">
        <v>0.3241</v>
      </c>
      <c r="E2300" s="436"/>
      <c r="F2300" s="437">
        <v>0.32340000000000002</v>
      </c>
      <c r="G2300" s="438"/>
      <c r="H2300" s="439">
        <v>0.33239999999999997</v>
      </c>
      <c r="I2300" s="434">
        <v>0.20930000000000001</v>
      </c>
      <c r="J2300" s="436"/>
      <c r="K2300" s="437">
        <v>0.36599999999999999</v>
      </c>
      <c r="L2300" s="436"/>
      <c r="M2300" s="440">
        <f t="shared" ref="M2300:M2301" si="3912">IFERROR(AVERAGE(D2300:E2300),"")</f>
        <v>0.3241</v>
      </c>
      <c r="N2300" s="440">
        <f t="shared" ref="N2300:N2301" si="3913">IFERROR(AVERAGE(F2300:H2300),"")</f>
        <v>0.32789999999999997</v>
      </c>
      <c r="O2300" s="440">
        <f t="shared" ref="O2300:O2301" si="3914">IFERROR(AVERAGE(I2300:J2300),"")</f>
        <v>0.20930000000000001</v>
      </c>
      <c r="P2300" s="440">
        <f t="shared" ref="P2300:P2301" si="3915">IFERROR(AVERAGE(K2300:L2300),"")</f>
        <v>0.36599999999999999</v>
      </c>
      <c r="Q2300" s="441"/>
      <c r="R2300" s="442">
        <f t="shared" ref="R2300:R2301" si="3916">AVERAGE(M2300:P2300)</f>
        <v>0.30682500000000001</v>
      </c>
      <c r="S2300" s="443">
        <f t="shared" ref="S2300:S2301" si="3917">IF(R2300&gt;=1,1,0)</f>
        <v>0</v>
      </c>
      <c r="T2300" s="443">
        <f t="shared" ref="T2300:T2301" si="3918">IF(S2300=0,0,S2300+T2299)</f>
        <v>0</v>
      </c>
      <c r="AH2300" s="257">
        <f t="shared" si="3879"/>
        <v>0</v>
      </c>
      <c r="AI2300" s="266" t="str">
        <f t="shared" si="3911"/>
        <v>OK</v>
      </c>
    </row>
    <row r="2301" spans="1:35" ht="17.45" customHeight="1" x14ac:dyDescent="0.25">
      <c r="A2301" s="257">
        <f t="shared" si="3895"/>
        <v>4</v>
      </c>
      <c r="B2301" s="257">
        <f t="shared" si="3896"/>
        <v>2024</v>
      </c>
      <c r="C2301" s="8">
        <f t="shared" si="3829"/>
        <v>45397</v>
      </c>
      <c r="D2301" s="260"/>
      <c r="E2301" s="261">
        <v>0.46239999999999998</v>
      </c>
      <c r="F2301" s="263"/>
      <c r="G2301" s="262">
        <v>0.95479999999999998</v>
      </c>
      <c r="H2301" s="285"/>
      <c r="I2301" s="260"/>
      <c r="J2301" s="261">
        <v>0.5474</v>
      </c>
      <c r="K2301" s="263"/>
      <c r="L2301" s="261">
        <v>0.52729999999999999</v>
      </c>
      <c r="M2301" s="293">
        <f t="shared" si="3912"/>
        <v>0.46239999999999998</v>
      </c>
      <c r="N2301" s="293">
        <f t="shared" si="3913"/>
        <v>0.95479999999999998</v>
      </c>
      <c r="O2301" s="293">
        <f t="shared" si="3914"/>
        <v>0.5474</v>
      </c>
      <c r="P2301" s="293">
        <f t="shared" si="3915"/>
        <v>0.52729999999999999</v>
      </c>
      <c r="R2301" s="265">
        <f t="shared" si="3916"/>
        <v>0.62297499999999995</v>
      </c>
      <c r="S2301" s="266">
        <f t="shared" si="3917"/>
        <v>0</v>
      </c>
      <c r="T2301" s="266">
        <f t="shared" si="3918"/>
        <v>0</v>
      </c>
      <c r="AH2301" s="257">
        <f t="shared" si="3879"/>
        <v>0</v>
      </c>
      <c r="AI2301" s="266" t="str">
        <f t="shared" si="3911"/>
        <v>OK</v>
      </c>
    </row>
    <row r="2302" spans="1:35" ht="17.45" customHeight="1" x14ac:dyDescent="0.25">
      <c r="A2302" s="257">
        <f t="shared" si="3895"/>
        <v>4</v>
      </c>
      <c r="B2302" s="257">
        <f t="shared" si="3896"/>
        <v>2024</v>
      </c>
      <c r="C2302" s="8">
        <f t="shared" si="3829"/>
        <v>45398</v>
      </c>
      <c r="D2302" s="260">
        <v>0.86550000000000005</v>
      </c>
      <c r="E2302" s="261"/>
      <c r="F2302" s="263">
        <v>1.5649999999999999</v>
      </c>
      <c r="G2302" s="262"/>
      <c r="H2302" s="285"/>
      <c r="I2302" s="260">
        <v>1.0860000000000001</v>
      </c>
      <c r="J2302" s="261"/>
      <c r="K2302" s="263">
        <v>0.92559999999999998</v>
      </c>
      <c r="L2302" s="261"/>
      <c r="M2302" s="293">
        <f t="shared" ref="M2302:M2311" si="3919">IFERROR(AVERAGE(D2302:E2302),"")</f>
        <v>0.86550000000000005</v>
      </c>
      <c r="N2302" s="293">
        <f t="shared" ref="N2302:N2311" si="3920">IFERROR(AVERAGE(F2302:H2302),"")</f>
        <v>1.5649999999999999</v>
      </c>
      <c r="O2302" s="293">
        <f t="shared" ref="O2302:O2311" si="3921">IFERROR(AVERAGE(I2302:J2302),"")</f>
        <v>1.0860000000000001</v>
      </c>
      <c r="P2302" s="293">
        <f t="shared" ref="P2302:P2311" si="3922">IFERROR(AVERAGE(K2302:L2302),"")</f>
        <v>0.92559999999999998</v>
      </c>
      <c r="R2302" s="265">
        <f t="shared" ref="R2302:R2311" si="3923">AVERAGE(M2302:P2302)</f>
        <v>1.110525</v>
      </c>
      <c r="S2302" s="266">
        <f t="shared" ref="S2302:S2311" si="3924">IF(R2302&gt;=1,1,0)</f>
        <v>1</v>
      </c>
      <c r="T2302" s="266">
        <f t="shared" ref="T2302:T2311" si="3925">IF(S2302=0,0,S2302+T2301)</f>
        <v>1</v>
      </c>
      <c r="AH2302" s="257">
        <f t="shared" si="3879"/>
        <v>0</v>
      </c>
      <c r="AI2302" s="266" t="str">
        <f t="shared" si="3911"/>
        <v>OK</v>
      </c>
    </row>
    <row r="2303" spans="1:35" ht="17.45" customHeight="1" x14ac:dyDescent="0.25">
      <c r="A2303" s="257">
        <f t="shared" si="3895"/>
        <v>4</v>
      </c>
      <c r="B2303" s="257">
        <f t="shared" si="3896"/>
        <v>2024</v>
      </c>
      <c r="C2303" s="8">
        <f t="shared" si="3829"/>
        <v>45399</v>
      </c>
      <c r="D2303" s="260"/>
      <c r="E2303" s="261">
        <v>0.96089999999999998</v>
      </c>
      <c r="F2303" s="263"/>
      <c r="G2303" s="262">
        <v>1.0609999999999999</v>
      </c>
      <c r="H2303" s="285"/>
      <c r="I2303" s="260"/>
      <c r="J2303" s="261">
        <v>1.1220000000000001</v>
      </c>
      <c r="K2303" s="263"/>
      <c r="L2303" s="261">
        <v>1.0920000000000001</v>
      </c>
      <c r="M2303" s="293">
        <f t="shared" si="3919"/>
        <v>0.96089999999999998</v>
      </c>
      <c r="N2303" s="293">
        <f t="shared" si="3920"/>
        <v>1.0609999999999999</v>
      </c>
      <c r="O2303" s="293">
        <f t="shared" si="3921"/>
        <v>1.1220000000000001</v>
      </c>
      <c r="P2303" s="293">
        <f t="shared" si="3922"/>
        <v>1.0920000000000001</v>
      </c>
      <c r="R2303" s="265">
        <f t="shared" si="3923"/>
        <v>1.0589750000000002</v>
      </c>
      <c r="S2303" s="266">
        <f t="shared" si="3924"/>
        <v>1</v>
      </c>
      <c r="T2303" s="266">
        <f t="shared" si="3925"/>
        <v>2</v>
      </c>
      <c r="AH2303" s="257">
        <f t="shared" si="3879"/>
        <v>0</v>
      </c>
      <c r="AI2303" s="266" t="str">
        <f t="shared" si="3911"/>
        <v>OK</v>
      </c>
    </row>
    <row r="2304" spans="1:35" ht="17.45" customHeight="1" x14ac:dyDescent="0.25">
      <c r="A2304" s="257">
        <f t="shared" si="3895"/>
        <v>4</v>
      </c>
      <c r="B2304" s="257">
        <f t="shared" si="3896"/>
        <v>2024</v>
      </c>
      <c r="C2304" s="8">
        <f t="shared" si="3829"/>
        <v>45400</v>
      </c>
      <c r="D2304" s="260">
        <v>0.95309999999999995</v>
      </c>
      <c r="E2304" s="261"/>
      <c r="F2304" s="263"/>
      <c r="G2304" s="262"/>
      <c r="H2304" s="285">
        <v>0.77680000000000005</v>
      </c>
      <c r="I2304" s="260">
        <v>0.89910000000000001</v>
      </c>
      <c r="J2304" s="261"/>
      <c r="K2304" s="263">
        <v>1.0289999999999999</v>
      </c>
      <c r="L2304" s="261"/>
      <c r="M2304" s="293">
        <f t="shared" si="3919"/>
        <v>0.95309999999999995</v>
      </c>
      <c r="N2304" s="293">
        <f t="shared" si="3920"/>
        <v>0.77680000000000005</v>
      </c>
      <c r="O2304" s="293">
        <f t="shared" si="3921"/>
        <v>0.89910000000000001</v>
      </c>
      <c r="P2304" s="293">
        <f t="shared" si="3922"/>
        <v>1.0289999999999999</v>
      </c>
      <c r="R2304" s="265">
        <f t="shared" si="3923"/>
        <v>0.91449999999999998</v>
      </c>
      <c r="S2304" s="266">
        <f t="shared" si="3924"/>
        <v>0</v>
      </c>
      <c r="T2304" s="266">
        <f t="shared" si="3925"/>
        <v>0</v>
      </c>
      <c r="AH2304" s="257">
        <f t="shared" si="3879"/>
        <v>0</v>
      </c>
      <c r="AI2304" s="266" t="str">
        <f t="shared" si="3911"/>
        <v>OK</v>
      </c>
    </row>
    <row r="2305" spans="1:35" ht="17.45" customHeight="1" x14ac:dyDescent="0.25">
      <c r="A2305" s="257">
        <f t="shared" si="3895"/>
        <v>4</v>
      </c>
      <c r="B2305" s="257">
        <f t="shared" si="3896"/>
        <v>2024</v>
      </c>
      <c r="C2305" s="8">
        <f t="shared" si="3829"/>
        <v>45401</v>
      </c>
      <c r="D2305" s="260"/>
      <c r="E2305" s="261">
        <v>0.75529999999999997</v>
      </c>
      <c r="F2305" s="263"/>
      <c r="G2305" s="262">
        <v>1.2170000000000001</v>
      </c>
      <c r="H2305" s="285"/>
      <c r="I2305" s="260"/>
      <c r="J2305" s="261">
        <v>0.8105</v>
      </c>
      <c r="K2305" s="263"/>
      <c r="L2305" s="261">
        <v>0.83030000000000004</v>
      </c>
      <c r="M2305" s="293">
        <f t="shared" si="3919"/>
        <v>0.75529999999999997</v>
      </c>
      <c r="N2305" s="293">
        <f t="shared" si="3920"/>
        <v>1.2170000000000001</v>
      </c>
      <c r="O2305" s="293">
        <f t="shared" si="3921"/>
        <v>0.8105</v>
      </c>
      <c r="P2305" s="293">
        <f t="shared" si="3922"/>
        <v>0.83030000000000004</v>
      </c>
      <c r="R2305" s="265">
        <f t="shared" si="3923"/>
        <v>0.90327500000000005</v>
      </c>
      <c r="S2305" s="266">
        <f t="shared" si="3924"/>
        <v>0</v>
      </c>
      <c r="T2305" s="266">
        <f t="shared" si="3925"/>
        <v>0</v>
      </c>
      <c r="AH2305" s="257">
        <f t="shared" si="3879"/>
        <v>0</v>
      </c>
      <c r="AI2305" s="266" t="str">
        <f t="shared" si="3911"/>
        <v>OK</v>
      </c>
    </row>
    <row r="2306" spans="1:35" ht="17.45" customHeight="1" x14ac:dyDescent="0.25">
      <c r="A2306" s="257">
        <f t="shared" si="3895"/>
        <v>4</v>
      </c>
      <c r="B2306" s="257">
        <f t="shared" si="3896"/>
        <v>2024</v>
      </c>
      <c r="C2306" s="48">
        <f t="shared" si="3829"/>
        <v>45402</v>
      </c>
      <c r="D2306" s="434">
        <v>0.6341</v>
      </c>
      <c r="E2306" s="436"/>
      <c r="F2306" s="437">
        <v>0.71430000000000005</v>
      </c>
      <c r="G2306" s="438"/>
      <c r="H2306" s="439">
        <v>0.74399999999999999</v>
      </c>
      <c r="I2306" s="434">
        <v>0.6573</v>
      </c>
      <c r="J2306" s="436"/>
      <c r="K2306" s="437">
        <v>0.6623</v>
      </c>
      <c r="L2306" s="436"/>
      <c r="M2306" s="440">
        <f t="shared" si="3919"/>
        <v>0.6341</v>
      </c>
      <c r="N2306" s="440">
        <f t="shared" si="3920"/>
        <v>0.72914999999999996</v>
      </c>
      <c r="O2306" s="440">
        <f t="shared" si="3921"/>
        <v>0.6573</v>
      </c>
      <c r="P2306" s="440">
        <f t="shared" si="3922"/>
        <v>0.6623</v>
      </c>
      <c r="Q2306" s="441"/>
      <c r="R2306" s="442">
        <f t="shared" si="3923"/>
        <v>0.67071250000000004</v>
      </c>
      <c r="S2306" s="443">
        <f t="shared" si="3924"/>
        <v>0</v>
      </c>
      <c r="T2306" s="443">
        <f t="shared" si="3925"/>
        <v>0</v>
      </c>
      <c r="AH2306" s="257">
        <f t="shared" si="3879"/>
        <v>0</v>
      </c>
      <c r="AI2306" s="266" t="str">
        <f t="shared" si="3911"/>
        <v>OK</v>
      </c>
    </row>
    <row r="2307" spans="1:35" ht="17.45" customHeight="1" x14ac:dyDescent="0.25">
      <c r="A2307" s="257">
        <f t="shared" si="3895"/>
        <v>4</v>
      </c>
      <c r="B2307" s="257">
        <f t="shared" si="3896"/>
        <v>2024</v>
      </c>
      <c r="C2307" s="435">
        <f t="shared" si="3829"/>
        <v>45403</v>
      </c>
      <c r="D2307" s="434"/>
      <c r="E2307" s="436">
        <v>0.83750000000000002</v>
      </c>
      <c r="F2307" s="437"/>
      <c r="G2307" s="438">
        <v>1.01</v>
      </c>
      <c r="H2307" s="439"/>
      <c r="I2307" s="434"/>
      <c r="J2307" s="436">
        <v>0.74209999999999998</v>
      </c>
      <c r="K2307" s="437"/>
      <c r="L2307" s="436">
        <v>0.46029999999999999</v>
      </c>
      <c r="M2307" s="440">
        <f t="shared" si="3919"/>
        <v>0.83750000000000002</v>
      </c>
      <c r="N2307" s="440">
        <f t="shared" si="3920"/>
        <v>1.01</v>
      </c>
      <c r="O2307" s="440">
        <f t="shared" si="3921"/>
        <v>0.74209999999999998</v>
      </c>
      <c r="P2307" s="440">
        <f t="shared" si="3922"/>
        <v>0.46029999999999999</v>
      </c>
      <c r="Q2307" s="441"/>
      <c r="R2307" s="442">
        <f t="shared" si="3923"/>
        <v>0.76247500000000001</v>
      </c>
      <c r="S2307" s="443">
        <f t="shared" si="3924"/>
        <v>0</v>
      </c>
      <c r="T2307" s="443">
        <f t="shared" si="3925"/>
        <v>0</v>
      </c>
      <c r="AH2307" s="257">
        <f t="shared" si="3879"/>
        <v>0</v>
      </c>
      <c r="AI2307" s="266" t="str">
        <f t="shared" si="3911"/>
        <v>OK</v>
      </c>
    </row>
    <row r="2308" spans="1:35" ht="17.45" customHeight="1" x14ac:dyDescent="0.25">
      <c r="A2308" s="257">
        <f t="shared" si="3895"/>
        <v>4</v>
      </c>
      <c r="B2308" s="257">
        <f t="shared" si="3896"/>
        <v>2024</v>
      </c>
      <c r="C2308" s="8">
        <f t="shared" si="3829"/>
        <v>45404</v>
      </c>
      <c r="D2308" s="252">
        <v>0.72460000000000002</v>
      </c>
      <c r="E2308" s="253"/>
      <c r="F2308" s="255">
        <v>0.56820000000000004</v>
      </c>
      <c r="G2308" s="254"/>
      <c r="H2308" s="114"/>
      <c r="I2308" s="252">
        <v>0.66549999999999998</v>
      </c>
      <c r="J2308" s="253"/>
      <c r="K2308" s="255">
        <v>1.0229999999999999</v>
      </c>
      <c r="L2308" s="253"/>
      <c r="M2308" s="293">
        <f t="shared" si="3919"/>
        <v>0.72460000000000002</v>
      </c>
      <c r="N2308" s="293">
        <f t="shared" si="3920"/>
        <v>0.56820000000000004</v>
      </c>
      <c r="O2308" s="293">
        <f t="shared" si="3921"/>
        <v>0.66549999999999998</v>
      </c>
      <c r="P2308" s="293">
        <f t="shared" si="3922"/>
        <v>1.0229999999999999</v>
      </c>
      <c r="R2308" s="265">
        <f t="shared" si="3923"/>
        <v>0.74532500000000002</v>
      </c>
      <c r="S2308" s="266">
        <f t="shared" si="3924"/>
        <v>0</v>
      </c>
      <c r="T2308" s="266">
        <f t="shared" si="3925"/>
        <v>0</v>
      </c>
      <c r="AH2308" s="257">
        <f t="shared" si="3879"/>
        <v>0</v>
      </c>
      <c r="AI2308" s="266" t="str">
        <f t="shared" si="3911"/>
        <v>OK</v>
      </c>
    </row>
    <row r="2309" spans="1:35" ht="17.45" customHeight="1" x14ac:dyDescent="0.25">
      <c r="A2309" s="257">
        <f t="shared" si="3895"/>
        <v>4</v>
      </c>
      <c r="B2309" s="257">
        <f t="shared" si="3896"/>
        <v>2024</v>
      </c>
      <c r="C2309" s="8">
        <f t="shared" si="3829"/>
        <v>45405</v>
      </c>
      <c r="D2309" s="252"/>
      <c r="E2309" s="253">
        <v>0.84760000000000002</v>
      </c>
      <c r="F2309" s="255"/>
      <c r="G2309" s="254">
        <v>1.22</v>
      </c>
      <c r="H2309" s="114"/>
      <c r="I2309" s="252"/>
      <c r="J2309" s="253">
        <v>0.71030000000000004</v>
      </c>
      <c r="K2309" s="255"/>
      <c r="L2309" s="253">
        <v>1.198</v>
      </c>
      <c r="M2309" s="293">
        <f t="shared" si="3919"/>
        <v>0.84760000000000002</v>
      </c>
      <c r="N2309" s="293">
        <f t="shared" si="3920"/>
        <v>1.22</v>
      </c>
      <c r="O2309" s="293">
        <f t="shared" si="3921"/>
        <v>0.71030000000000004</v>
      </c>
      <c r="P2309" s="293">
        <f t="shared" si="3922"/>
        <v>1.198</v>
      </c>
      <c r="R2309" s="265">
        <f t="shared" si="3923"/>
        <v>0.99397500000000005</v>
      </c>
      <c r="S2309" s="266">
        <f t="shared" si="3924"/>
        <v>0</v>
      </c>
      <c r="T2309" s="266">
        <f t="shared" si="3925"/>
        <v>0</v>
      </c>
      <c r="AH2309" s="257">
        <f t="shared" si="3879"/>
        <v>0</v>
      </c>
      <c r="AI2309" s="266" t="str">
        <f t="shared" si="3911"/>
        <v>OK</v>
      </c>
    </row>
    <row r="2310" spans="1:35" ht="17.45" customHeight="1" x14ac:dyDescent="0.25">
      <c r="A2310" s="257">
        <f t="shared" si="3895"/>
        <v>4</v>
      </c>
      <c r="B2310" s="257">
        <f t="shared" si="3896"/>
        <v>2024</v>
      </c>
      <c r="C2310" s="8">
        <f t="shared" si="3829"/>
        <v>45406</v>
      </c>
      <c r="D2310" s="252">
        <v>1.544</v>
      </c>
      <c r="E2310" s="253"/>
      <c r="F2310" s="255"/>
      <c r="G2310" s="254"/>
      <c r="H2310" s="114">
        <v>0.8841</v>
      </c>
      <c r="I2310" s="252">
        <v>0.80979999999999996</v>
      </c>
      <c r="J2310" s="253"/>
      <c r="K2310" s="255">
        <v>1.0569999999999999</v>
      </c>
      <c r="L2310" s="253"/>
      <c r="M2310" s="293">
        <f t="shared" si="3919"/>
        <v>1.544</v>
      </c>
      <c r="N2310" s="293">
        <f t="shared" si="3920"/>
        <v>0.8841</v>
      </c>
      <c r="O2310" s="293">
        <f t="shared" si="3921"/>
        <v>0.80979999999999996</v>
      </c>
      <c r="P2310" s="293">
        <f t="shared" si="3922"/>
        <v>1.0569999999999999</v>
      </c>
      <c r="R2310" s="265">
        <f t="shared" si="3923"/>
        <v>1.073725</v>
      </c>
      <c r="S2310" s="266">
        <f t="shared" si="3924"/>
        <v>1</v>
      </c>
      <c r="T2310" s="266">
        <f t="shared" si="3925"/>
        <v>1</v>
      </c>
      <c r="AH2310" s="257">
        <f t="shared" si="3879"/>
        <v>0</v>
      </c>
      <c r="AI2310" s="266" t="str">
        <f t="shared" si="3911"/>
        <v>OK</v>
      </c>
    </row>
    <row r="2311" spans="1:35" ht="17.45" customHeight="1" x14ac:dyDescent="0.25">
      <c r="A2311" s="257">
        <f t="shared" si="3895"/>
        <v>4</v>
      </c>
      <c r="B2311" s="257">
        <f t="shared" si="3896"/>
        <v>2024</v>
      </c>
      <c r="C2311" s="8">
        <f t="shared" si="3829"/>
        <v>45407</v>
      </c>
      <c r="D2311" s="252"/>
      <c r="E2311" s="253">
        <v>1.0820000000000001</v>
      </c>
      <c r="F2311" s="255"/>
      <c r="G2311" s="254">
        <v>1.0209999999999999</v>
      </c>
      <c r="H2311" s="114"/>
      <c r="I2311" s="252"/>
      <c r="J2311" s="253">
        <v>0.56530000000000002</v>
      </c>
      <c r="K2311" s="255"/>
      <c r="L2311" s="253">
        <v>1.512</v>
      </c>
      <c r="M2311" s="293">
        <f t="shared" si="3919"/>
        <v>1.0820000000000001</v>
      </c>
      <c r="N2311" s="293">
        <f t="shared" si="3920"/>
        <v>1.0209999999999999</v>
      </c>
      <c r="O2311" s="293">
        <f t="shared" si="3921"/>
        <v>0.56530000000000002</v>
      </c>
      <c r="P2311" s="293">
        <f t="shared" si="3922"/>
        <v>1.512</v>
      </c>
      <c r="R2311" s="265">
        <f t="shared" si="3923"/>
        <v>1.045075</v>
      </c>
      <c r="S2311" s="266">
        <f t="shared" si="3924"/>
        <v>1</v>
      </c>
      <c r="T2311" s="266">
        <f t="shared" si="3925"/>
        <v>2</v>
      </c>
      <c r="AH2311" s="257">
        <f t="shared" si="3879"/>
        <v>0</v>
      </c>
      <c r="AI2311" s="266" t="str">
        <f t="shared" si="3911"/>
        <v>OK</v>
      </c>
    </row>
    <row r="2312" spans="1:35" ht="17.45" customHeight="1" x14ac:dyDescent="0.25">
      <c r="A2312" s="257">
        <f t="shared" si="3895"/>
        <v>4</v>
      </c>
      <c r="B2312" s="257">
        <f t="shared" si="3896"/>
        <v>2024</v>
      </c>
      <c r="C2312" s="48">
        <f t="shared" si="3829"/>
        <v>45408</v>
      </c>
      <c r="D2312" s="275">
        <v>1.2210000000000001</v>
      </c>
      <c r="E2312" s="276"/>
      <c r="F2312" s="278">
        <v>0.62719999999999998</v>
      </c>
      <c r="G2312" s="277"/>
      <c r="H2312" s="286">
        <v>0.5736</v>
      </c>
      <c r="I2312" s="275">
        <v>0.75309999999999999</v>
      </c>
      <c r="J2312" s="276"/>
      <c r="K2312" s="278">
        <v>0.81620000000000004</v>
      </c>
      <c r="L2312" s="276"/>
      <c r="M2312" s="293">
        <f t="shared" ref="M2312" si="3926">IFERROR(AVERAGE(D2312:E2312),"")</f>
        <v>1.2210000000000001</v>
      </c>
      <c r="N2312" s="293">
        <f t="shared" ref="N2312" si="3927">IFERROR(AVERAGE(F2312:H2312),"")</f>
        <v>0.60040000000000004</v>
      </c>
      <c r="O2312" s="293">
        <f t="shared" ref="O2312" si="3928">IFERROR(AVERAGE(I2312:J2312),"")</f>
        <v>0.75309999999999999</v>
      </c>
      <c r="P2312" s="293">
        <f t="shared" ref="P2312" si="3929">IFERROR(AVERAGE(K2312:L2312),"")</f>
        <v>0.81620000000000004</v>
      </c>
      <c r="R2312" s="265">
        <f t="shared" ref="R2312" si="3930">AVERAGE(M2312:P2312)</f>
        <v>0.84767499999999996</v>
      </c>
      <c r="S2312" s="266">
        <f t="shared" ref="S2312" si="3931">IF(R2312&gt;=1,1,0)</f>
        <v>0</v>
      </c>
      <c r="T2312" s="266">
        <f t="shared" ref="T2312" si="3932">IF(S2312=0,0,S2312+T2311)</f>
        <v>0</v>
      </c>
      <c r="AH2312" s="257">
        <f t="shared" si="3879"/>
        <v>0</v>
      </c>
      <c r="AI2312" s="266" t="str">
        <f t="shared" si="3911"/>
        <v>OK</v>
      </c>
    </row>
    <row r="2313" spans="1:35" ht="17.45" customHeight="1" x14ac:dyDescent="0.25">
      <c r="A2313" s="257">
        <f t="shared" si="3895"/>
        <v>4</v>
      </c>
      <c r="B2313" s="257">
        <f t="shared" si="3896"/>
        <v>2024</v>
      </c>
      <c r="C2313" s="435">
        <f t="shared" si="3829"/>
        <v>45409</v>
      </c>
      <c r="D2313" s="434"/>
      <c r="E2313" s="436">
        <v>1.3520000000000001</v>
      </c>
      <c r="F2313" s="437"/>
      <c r="G2313" s="438">
        <v>0.83299999999999996</v>
      </c>
      <c r="H2313" s="439"/>
      <c r="I2313" s="434"/>
      <c r="J2313" s="436">
        <v>0.50629999999999997</v>
      </c>
      <c r="K2313" s="437"/>
      <c r="L2313" s="436">
        <v>0.7762</v>
      </c>
      <c r="M2313" s="440">
        <f t="shared" ref="M2313:M2319" si="3933">IFERROR(AVERAGE(D2313:E2313),"")</f>
        <v>1.3520000000000001</v>
      </c>
      <c r="N2313" s="440">
        <f t="shared" ref="N2313:N2319" si="3934">IFERROR(AVERAGE(F2313:H2313),"")</f>
        <v>0.83299999999999996</v>
      </c>
      <c r="O2313" s="440">
        <f t="shared" ref="O2313:O2319" si="3935">IFERROR(AVERAGE(I2313:J2313),"")</f>
        <v>0.50629999999999997</v>
      </c>
      <c r="P2313" s="440">
        <f t="shared" ref="P2313:P2319" si="3936">IFERROR(AVERAGE(K2313:L2313),"")</f>
        <v>0.7762</v>
      </c>
      <c r="Q2313" s="441"/>
      <c r="R2313" s="442">
        <f t="shared" ref="R2313:R2319" si="3937">AVERAGE(M2313:P2313)</f>
        <v>0.86687500000000006</v>
      </c>
      <c r="S2313" s="443">
        <f t="shared" ref="S2313:S2319" si="3938">IF(R2313&gt;=1,1,0)</f>
        <v>0</v>
      </c>
      <c r="T2313" s="443">
        <f t="shared" ref="T2313:T2319" si="3939">IF(S2313=0,0,S2313+T2312)</f>
        <v>0</v>
      </c>
      <c r="V2313" s="296"/>
      <c r="AH2313" s="257">
        <f t="shared" si="3879"/>
        <v>0</v>
      </c>
      <c r="AI2313" s="266" t="str">
        <f t="shared" si="3911"/>
        <v>OK</v>
      </c>
    </row>
    <row r="2314" spans="1:35" ht="17.45" customHeight="1" thickBot="1" x14ac:dyDescent="0.3">
      <c r="A2314" s="257">
        <f t="shared" si="3895"/>
        <v>4</v>
      </c>
      <c r="B2314" s="257">
        <f t="shared" si="3896"/>
        <v>2024</v>
      </c>
      <c r="C2314" s="435">
        <f t="shared" si="3829"/>
        <v>45410</v>
      </c>
      <c r="D2314" s="434">
        <v>0.77359999999999995</v>
      </c>
      <c r="E2314" s="436"/>
      <c r="F2314" s="437">
        <v>0.6139</v>
      </c>
      <c r="G2314" s="438"/>
      <c r="H2314" s="439"/>
      <c r="I2314" s="434">
        <v>0.53969999999999996</v>
      </c>
      <c r="J2314" s="436"/>
      <c r="K2314" s="437">
        <v>0.6552</v>
      </c>
      <c r="L2314" s="436"/>
      <c r="M2314" s="440">
        <f t="shared" si="3933"/>
        <v>0.77359999999999995</v>
      </c>
      <c r="N2314" s="440">
        <f t="shared" si="3934"/>
        <v>0.6139</v>
      </c>
      <c r="O2314" s="440">
        <f t="shared" si="3935"/>
        <v>0.53969999999999996</v>
      </c>
      <c r="P2314" s="440">
        <f t="shared" si="3936"/>
        <v>0.6552</v>
      </c>
      <c r="Q2314" s="441"/>
      <c r="R2314" s="442">
        <f t="shared" si="3937"/>
        <v>0.64559999999999995</v>
      </c>
      <c r="S2314" s="443">
        <f t="shared" si="3938"/>
        <v>0</v>
      </c>
      <c r="T2314" s="443">
        <f t="shared" si="3939"/>
        <v>0</v>
      </c>
      <c r="AH2314" s="257">
        <f t="shared" si="3879"/>
        <v>0</v>
      </c>
      <c r="AI2314" s="266" t="str">
        <f t="shared" si="3911"/>
        <v>OK</v>
      </c>
    </row>
    <row r="2315" spans="1:35" ht="17.45" customHeight="1" thickBot="1" x14ac:dyDescent="0.3">
      <c r="A2315" s="257">
        <f t="shared" si="3895"/>
        <v>4</v>
      </c>
      <c r="B2315" s="257">
        <f t="shared" si="3896"/>
        <v>2024</v>
      </c>
      <c r="C2315" s="8">
        <f t="shared" si="3829"/>
        <v>45411</v>
      </c>
      <c r="D2315" s="260"/>
      <c r="E2315" s="261">
        <v>1.0509999999999999</v>
      </c>
      <c r="F2315" s="263"/>
      <c r="G2315" s="262">
        <v>0.93659999999999999</v>
      </c>
      <c r="H2315" s="285"/>
      <c r="I2315" s="260"/>
      <c r="J2315" s="261">
        <v>0.80100000000000005</v>
      </c>
      <c r="K2315" s="263"/>
      <c r="L2315" s="261">
        <v>0.86829999999999996</v>
      </c>
      <c r="M2315" s="293">
        <f t="shared" si="3933"/>
        <v>1.0509999999999999</v>
      </c>
      <c r="N2315" s="293">
        <f t="shared" si="3934"/>
        <v>0.93659999999999999</v>
      </c>
      <c r="O2315" s="293">
        <f t="shared" si="3935"/>
        <v>0.80100000000000005</v>
      </c>
      <c r="P2315" s="293">
        <f t="shared" si="3936"/>
        <v>0.86829999999999996</v>
      </c>
      <c r="R2315" s="265">
        <f t="shared" si="3937"/>
        <v>0.91422500000000007</v>
      </c>
      <c r="S2315" s="266">
        <f t="shared" si="3938"/>
        <v>0</v>
      </c>
      <c r="T2315" s="266">
        <f t="shared" si="3939"/>
        <v>0</v>
      </c>
      <c r="U2315" s="523" t="s">
        <v>66</v>
      </c>
      <c r="V2315" s="515">
        <v>2024</v>
      </c>
      <c r="W2315" s="516"/>
      <c r="X2315" s="516"/>
      <c r="Y2315" s="516"/>
      <c r="AH2315" s="257">
        <f t="shared" si="3879"/>
        <v>0</v>
      </c>
      <c r="AI2315" s="266" t="str">
        <f t="shared" si="3911"/>
        <v>OK</v>
      </c>
    </row>
    <row r="2316" spans="1:35" ht="17.45" customHeight="1" x14ac:dyDescent="0.25">
      <c r="A2316" s="257">
        <f t="shared" si="3895"/>
        <v>4</v>
      </c>
      <c r="B2316" s="257">
        <f t="shared" si="3896"/>
        <v>2024</v>
      </c>
      <c r="C2316" s="8">
        <f t="shared" si="3829"/>
        <v>45412</v>
      </c>
      <c r="D2316" s="260">
        <v>0.98450000000000004</v>
      </c>
      <c r="E2316" s="261"/>
      <c r="F2316" s="263"/>
      <c r="G2316" s="262"/>
      <c r="H2316" s="285">
        <v>0.70299999999999996</v>
      </c>
      <c r="I2316" s="260">
        <v>0.88</v>
      </c>
      <c r="J2316" s="261"/>
      <c r="K2316" s="263">
        <v>0.85099999999999998</v>
      </c>
      <c r="L2316" s="261"/>
      <c r="M2316" s="293">
        <f t="shared" si="3933"/>
        <v>0.98450000000000004</v>
      </c>
      <c r="N2316" s="293">
        <f t="shared" si="3934"/>
        <v>0.70299999999999996</v>
      </c>
      <c r="O2316" s="293">
        <f t="shared" si="3935"/>
        <v>0.88</v>
      </c>
      <c r="P2316" s="293">
        <f t="shared" si="3936"/>
        <v>0.85099999999999998</v>
      </c>
      <c r="R2316" s="265">
        <f t="shared" si="3937"/>
        <v>0.85462499999999997</v>
      </c>
      <c r="S2316" s="266">
        <f t="shared" si="3938"/>
        <v>0</v>
      </c>
      <c r="T2316" s="266">
        <f t="shared" si="3939"/>
        <v>0</v>
      </c>
      <c r="U2316" s="517" t="s">
        <v>35</v>
      </c>
      <c r="V2316" s="517" t="s">
        <v>1</v>
      </c>
      <c r="W2316" s="517" t="s">
        <v>2</v>
      </c>
      <c r="X2316" s="517" t="s">
        <v>9</v>
      </c>
      <c r="Y2316" s="517" t="s">
        <v>12</v>
      </c>
      <c r="AH2316" s="257">
        <f t="shared" si="3879"/>
        <v>0</v>
      </c>
      <c r="AI2316" s="266" t="str">
        <f t="shared" si="3911"/>
        <v>OK</v>
      </c>
    </row>
    <row r="2317" spans="1:35" ht="17.45" customHeight="1" x14ac:dyDescent="0.25">
      <c r="A2317" s="257">
        <f t="shared" si="3895"/>
        <v>5</v>
      </c>
      <c r="B2317" s="257">
        <f t="shared" si="3896"/>
        <v>2024</v>
      </c>
      <c r="C2317" s="8">
        <f t="shared" si="3829"/>
        <v>45413</v>
      </c>
      <c r="D2317" s="260"/>
      <c r="E2317" s="261">
        <v>0.87780000000000002</v>
      </c>
      <c r="F2317" s="263"/>
      <c r="G2317" s="262">
        <v>0.92520000000000002</v>
      </c>
      <c r="H2317" s="285"/>
      <c r="I2317" s="260"/>
      <c r="J2317" s="261">
        <v>0.99660000000000004</v>
      </c>
      <c r="K2317" s="263"/>
      <c r="L2317" s="261">
        <v>0.90139999999999998</v>
      </c>
      <c r="M2317" s="293">
        <f t="shared" si="3933"/>
        <v>0.87780000000000002</v>
      </c>
      <c r="N2317" s="293">
        <f t="shared" si="3934"/>
        <v>0.92520000000000002</v>
      </c>
      <c r="O2317" s="293">
        <f t="shared" si="3935"/>
        <v>0.99660000000000004</v>
      </c>
      <c r="P2317" s="293">
        <f t="shared" si="3936"/>
        <v>0.90139999999999998</v>
      </c>
      <c r="R2317" s="265">
        <f t="shared" si="3937"/>
        <v>0.92524999999999991</v>
      </c>
      <c r="S2317" s="266">
        <f t="shared" si="3938"/>
        <v>0</v>
      </c>
      <c r="T2317" s="266">
        <f t="shared" si="3939"/>
        <v>0</v>
      </c>
      <c r="U2317" s="518" t="s">
        <v>58</v>
      </c>
      <c r="V2317" s="519">
        <f>AVERAGE(D2287:E2316)</f>
        <v>0.98913333333333309</v>
      </c>
      <c r="W2317" s="519">
        <f>AVERAGE(F2287:H2316)</f>
        <v>1.0228457142857141</v>
      </c>
      <c r="X2317" s="519">
        <f>AVERAGE(I2287:J2316)</f>
        <v>0.79243333333333332</v>
      </c>
      <c r="Y2317" s="519">
        <f>AVERAGE(K2287:L2316)</f>
        <v>0.96109333333333313</v>
      </c>
      <c r="AH2317" s="257">
        <f t="shared" si="3879"/>
        <v>0</v>
      </c>
      <c r="AI2317" s="266" t="str">
        <f t="shared" si="3911"/>
        <v>OK</v>
      </c>
    </row>
    <row r="2318" spans="1:35" ht="17.45" customHeight="1" x14ac:dyDescent="0.25">
      <c r="A2318" s="257">
        <f t="shared" si="3895"/>
        <v>5</v>
      </c>
      <c r="B2318" s="257">
        <f t="shared" si="3896"/>
        <v>2024</v>
      </c>
      <c r="C2318" s="48">
        <f t="shared" si="3829"/>
        <v>45414</v>
      </c>
      <c r="D2318" s="275">
        <v>0.85799999999999998</v>
      </c>
      <c r="E2318" s="276"/>
      <c r="F2318" s="278">
        <v>0.73480000000000001</v>
      </c>
      <c r="G2318" s="277"/>
      <c r="H2318" s="286">
        <v>0.75229999999999997</v>
      </c>
      <c r="I2318" s="275">
        <v>0.88480000000000003</v>
      </c>
      <c r="J2318" s="276"/>
      <c r="K2318" s="278">
        <v>0.93710000000000004</v>
      </c>
      <c r="L2318" s="276"/>
      <c r="M2318" s="293">
        <f t="shared" si="3933"/>
        <v>0.85799999999999998</v>
      </c>
      <c r="N2318" s="293">
        <f t="shared" si="3934"/>
        <v>0.74354999999999993</v>
      </c>
      <c r="O2318" s="293">
        <f t="shared" si="3935"/>
        <v>0.88480000000000003</v>
      </c>
      <c r="P2318" s="293">
        <f t="shared" si="3936"/>
        <v>0.93710000000000004</v>
      </c>
      <c r="R2318" s="265">
        <f t="shared" si="3937"/>
        <v>0.85586249999999997</v>
      </c>
      <c r="S2318" s="266">
        <f t="shared" si="3938"/>
        <v>0</v>
      </c>
      <c r="T2318" s="266">
        <f t="shared" si="3939"/>
        <v>0</v>
      </c>
      <c r="U2318" s="518" t="s">
        <v>59</v>
      </c>
      <c r="V2318" s="519">
        <f>MAX(D2287:E2316)</f>
        <v>2.1019999999999999</v>
      </c>
      <c r="W2318" s="519">
        <f>MAX(F2287:H2316)</f>
        <v>2.2679999999999998</v>
      </c>
      <c r="X2318" s="519">
        <f>MAX(I2287:J2316)</f>
        <v>1.393</v>
      </c>
      <c r="Y2318" s="519">
        <f>MAX(K2287:L2316)</f>
        <v>2.661</v>
      </c>
      <c r="AH2318" s="257">
        <f t="shared" si="3879"/>
        <v>0</v>
      </c>
      <c r="AI2318" s="266" t="str">
        <f t="shared" si="3911"/>
        <v>OK</v>
      </c>
    </row>
    <row r="2319" spans="1:35" ht="17.45" customHeight="1" thickBot="1" x14ac:dyDescent="0.3">
      <c r="A2319" s="257">
        <f t="shared" si="3895"/>
        <v>5</v>
      </c>
      <c r="B2319" s="257">
        <f t="shared" si="3896"/>
        <v>2024</v>
      </c>
      <c r="C2319" s="8">
        <f t="shared" si="3829"/>
        <v>45415</v>
      </c>
      <c r="D2319" s="260"/>
      <c r="E2319" s="261">
        <v>0.5887</v>
      </c>
      <c r="F2319" s="263"/>
      <c r="G2319" s="262">
        <v>0.61439999999999995</v>
      </c>
      <c r="H2319" s="285"/>
      <c r="I2319" s="260"/>
      <c r="J2319" s="261">
        <v>0.61399999999999999</v>
      </c>
      <c r="K2319" s="263"/>
      <c r="L2319" s="261">
        <v>0.73760000000000003</v>
      </c>
      <c r="M2319" s="293">
        <f t="shared" si="3933"/>
        <v>0.5887</v>
      </c>
      <c r="N2319" s="293">
        <f t="shared" si="3934"/>
        <v>0.61439999999999995</v>
      </c>
      <c r="O2319" s="293">
        <f t="shared" si="3935"/>
        <v>0.61399999999999999</v>
      </c>
      <c r="P2319" s="293">
        <f t="shared" si="3936"/>
        <v>0.73760000000000003</v>
      </c>
      <c r="R2319" s="265">
        <f t="shared" si="3937"/>
        <v>0.63867499999999999</v>
      </c>
      <c r="S2319" s="266">
        <f t="shared" si="3938"/>
        <v>0</v>
      </c>
      <c r="T2319" s="266">
        <f t="shared" si="3939"/>
        <v>0</v>
      </c>
      <c r="U2319" s="520" t="s">
        <v>126</v>
      </c>
      <c r="V2319" s="521">
        <f>COUNTIF(D2287:E2316,"&gt;=2.5")</f>
        <v>0</v>
      </c>
      <c r="W2319" s="521">
        <f>COUNTIF(F2287:H2316,"&gt;=2.5")</f>
        <v>0</v>
      </c>
      <c r="X2319" s="521">
        <f>COUNTIF(I2287:J2316,"&gt;=2.5")</f>
        <v>0</v>
      </c>
      <c r="Y2319" s="521">
        <f>COUNTIF(K2287:L2316,"&gt;=2.5")</f>
        <v>1</v>
      </c>
      <c r="AH2319" s="257">
        <f t="shared" si="3879"/>
        <v>0</v>
      </c>
      <c r="AI2319" s="266" t="str">
        <f t="shared" si="3911"/>
        <v>OK</v>
      </c>
    </row>
    <row r="2320" spans="1:35" ht="17.45" customHeight="1" thickBot="1" x14ac:dyDescent="0.3">
      <c r="A2320" s="257">
        <f t="shared" si="3895"/>
        <v>5</v>
      </c>
      <c r="B2320" s="257">
        <f t="shared" si="3896"/>
        <v>2024</v>
      </c>
      <c r="C2320" s="435">
        <f t="shared" si="3829"/>
        <v>45416</v>
      </c>
      <c r="D2320" s="434">
        <v>0.48170000000000002</v>
      </c>
      <c r="E2320" s="436"/>
      <c r="F2320" s="437">
        <v>0.44369999999999998</v>
      </c>
      <c r="G2320" s="438"/>
      <c r="H2320" s="439"/>
      <c r="I2320" s="434">
        <v>0.40949999999999998</v>
      </c>
      <c r="J2320" s="436"/>
      <c r="K2320" s="437">
        <v>0.50290000000000001</v>
      </c>
      <c r="L2320" s="436"/>
      <c r="M2320" s="440">
        <f t="shared" ref="M2320:M2322" si="3940">IFERROR(AVERAGE(D2320:E2320),"")</f>
        <v>0.48170000000000002</v>
      </c>
      <c r="N2320" s="440">
        <f t="shared" ref="N2320:N2322" si="3941">IFERROR(AVERAGE(F2320:H2320),"")</f>
        <v>0.44369999999999998</v>
      </c>
      <c r="O2320" s="440">
        <f t="shared" ref="O2320:O2322" si="3942">IFERROR(AVERAGE(I2320:J2320),"")</f>
        <v>0.40949999999999998</v>
      </c>
      <c r="P2320" s="440">
        <f t="shared" ref="P2320:P2322" si="3943">IFERROR(AVERAGE(K2320:L2320),"")</f>
        <v>0.50290000000000001</v>
      </c>
      <c r="Q2320" s="441"/>
      <c r="R2320" s="442">
        <f t="shared" ref="R2320:R2322" si="3944">AVERAGE(M2320:P2320)</f>
        <v>0.45945000000000003</v>
      </c>
      <c r="S2320" s="443">
        <f t="shared" ref="S2320:S2322" si="3945">IF(R2320&gt;=1,1,0)</f>
        <v>0</v>
      </c>
      <c r="T2320" s="443">
        <f t="shared" ref="T2320:T2322" si="3946">IF(S2320=0,0,S2320+T2319)</f>
        <v>0</v>
      </c>
      <c r="X2320" s="664">
        <f>SUM(V2319:Y2319)</f>
        <v>1</v>
      </c>
      <c r="Y2320" s="522">
        <f>AVERAGE(V2317:Y2317)</f>
        <v>0.94137642857142834</v>
      </c>
      <c r="AH2320" s="257">
        <f t="shared" si="3879"/>
        <v>0</v>
      </c>
      <c r="AI2320" s="266" t="str">
        <f t="shared" si="3911"/>
        <v>OK</v>
      </c>
    </row>
    <row r="2321" spans="1:35" ht="17.45" customHeight="1" x14ac:dyDescent="0.25">
      <c r="A2321" s="257">
        <f t="shared" si="3895"/>
        <v>5</v>
      </c>
      <c r="B2321" s="257">
        <f t="shared" si="3896"/>
        <v>2024</v>
      </c>
      <c r="C2321" s="435">
        <f t="shared" si="3829"/>
        <v>45417</v>
      </c>
      <c r="D2321" s="434"/>
      <c r="E2321" s="436">
        <v>0.55110000000000003</v>
      </c>
      <c r="F2321" s="437"/>
      <c r="G2321" s="438">
        <v>0.40770000000000001</v>
      </c>
      <c r="H2321" s="439"/>
      <c r="I2321" s="434"/>
      <c r="J2321" s="436">
        <v>0.2447</v>
      </c>
      <c r="K2321" s="437"/>
      <c r="L2321" s="436">
        <v>1.1970000000000001</v>
      </c>
      <c r="M2321" s="440">
        <f t="shared" si="3940"/>
        <v>0.55110000000000003</v>
      </c>
      <c r="N2321" s="440">
        <f t="shared" si="3941"/>
        <v>0.40770000000000001</v>
      </c>
      <c r="O2321" s="440">
        <f t="shared" si="3942"/>
        <v>0.2447</v>
      </c>
      <c r="P2321" s="440">
        <f t="shared" si="3943"/>
        <v>1.1970000000000001</v>
      </c>
      <c r="Q2321" s="441"/>
      <c r="R2321" s="442">
        <f t="shared" si="3944"/>
        <v>0.60012500000000002</v>
      </c>
      <c r="S2321" s="443">
        <f t="shared" si="3945"/>
        <v>0</v>
      </c>
      <c r="T2321" s="443">
        <f t="shared" si="3946"/>
        <v>0</v>
      </c>
      <c r="V2321" s="605">
        <f>V2317-V2286</f>
        <v>0.15859784946236521</v>
      </c>
      <c r="W2321" s="605">
        <f t="shared" ref="W2321:Y2321" si="3947">W2317-W2286</f>
        <v>0.18954571428571432</v>
      </c>
      <c r="X2321" s="605">
        <f t="shared" si="3947"/>
        <v>5.1491397849462439E-2</v>
      </c>
      <c r="Y2321" s="605">
        <f t="shared" si="3947"/>
        <v>0.21805784946236528</v>
      </c>
      <c r="AH2321" s="257">
        <f t="shared" si="3879"/>
        <v>0</v>
      </c>
      <c r="AI2321" s="266" t="str">
        <f t="shared" si="3911"/>
        <v>OK</v>
      </c>
    </row>
    <row r="2322" spans="1:35" ht="17.45" customHeight="1" x14ac:dyDescent="0.25">
      <c r="A2322" s="257">
        <f t="shared" si="3895"/>
        <v>5</v>
      </c>
      <c r="B2322" s="257">
        <f t="shared" si="3896"/>
        <v>2024</v>
      </c>
      <c r="C2322" s="8">
        <f t="shared" si="3829"/>
        <v>45418</v>
      </c>
      <c r="D2322" s="260">
        <v>1.238</v>
      </c>
      <c r="E2322" s="261"/>
      <c r="F2322" s="263"/>
      <c r="G2322" s="262"/>
      <c r="H2322" s="285">
        <v>1.5740000000000001</v>
      </c>
      <c r="I2322" s="260">
        <v>0.79400000000000004</v>
      </c>
      <c r="J2322" s="261"/>
      <c r="K2322" s="263">
        <v>1.1539999999999999</v>
      </c>
      <c r="L2322" s="261"/>
      <c r="M2322" s="293">
        <f t="shared" si="3940"/>
        <v>1.238</v>
      </c>
      <c r="N2322" s="293">
        <f t="shared" si="3941"/>
        <v>1.5740000000000001</v>
      </c>
      <c r="O2322" s="293">
        <f t="shared" si="3942"/>
        <v>0.79400000000000004</v>
      </c>
      <c r="P2322" s="293">
        <f t="shared" si="3943"/>
        <v>1.1539999999999999</v>
      </c>
      <c r="R2322" s="265">
        <f t="shared" si="3944"/>
        <v>1.19</v>
      </c>
      <c r="S2322" s="266">
        <f t="shared" si="3945"/>
        <v>1</v>
      </c>
      <c r="T2322" s="266">
        <f t="shared" si="3946"/>
        <v>1</v>
      </c>
      <c r="Y2322" s="264">
        <f>Y2320-Y2289</f>
        <v>0.15442320276497679</v>
      </c>
      <c r="AH2322" s="257">
        <f t="shared" si="3879"/>
        <v>0</v>
      </c>
      <c r="AI2322" s="266" t="str">
        <f t="shared" si="3911"/>
        <v>OK</v>
      </c>
    </row>
    <row r="2323" spans="1:35" ht="17.45" customHeight="1" x14ac:dyDescent="0.25">
      <c r="A2323" s="257">
        <f t="shared" si="3895"/>
        <v>5</v>
      </c>
      <c r="B2323" s="257">
        <f t="shared" si="3896"/>
        <v>2024</v>
      </c>
      <c r="C2323" s="8">
        <f t="shared" si="3829"/>
        <v>45419</v>
      </c>
      <c r="D2323" s="260"/>
      <c r="E2323" s="261">
        <v>0.96299999999999997</v>
      </c>
      <c r="F2323" s="263"/>
      <c r="G2323" s="262">
        <v>0.86470000000000002</v>
      </c>
      <c r="H2323" s="285"/>
      <c r="I2323" s="260"/>
      <c r="J2323" s="261">
        <v>0.89339999999999997</v>
      </c>
      <c r="K2323" s="263"/>
      <c r="L2323" s="261">
        <v>1.7130000000000001</v>
      </c>
      <c r="M2323" s="293">
        <f t="shared" ref="M2323" si="3948">IFERROR(AVERAGE(D2323:E2323),"")</f>
        <v>0.96299999999999997</v>
      </c>
      <c r="N2323" s="293">
        <f t="shared" ref="N2323" si="3949">IFERROR(AVERAGE(F2323:H2323),"")</f>
        <v>0.86470000000000002</v>
      </c>
      <c r="O2323" s="293">
        <f t="shared" ref="O2323" si="3950">IFERROR(AVERAGE(I2323:J2323),"")</f>
        <v>0.89339999999999997</v>
      </c>
      <c r="P2323" s="293">
        <f t="shared" ref="P2323" si="3951">IFERROR(AVERAGE(K2323:L2323),"")</f>
        <v>1.7130000000000001</v>
      </c>
      <c r="R2323" s="265">
        <f t="shared" ref="R2323" si="3952">AVERAGE(M2323:P2323)</f>
        <v>1.108525</v>
      </c>
      <c r="S2323" s="266">
        <f t="shared" ref="S2323" si="3953">IF(R2323&gt;=1,1,0)</f>
        <v>1</v>
      </c>
      <c r="T2323" s="266">
        <f t="shared" ref="T2323" si="3954">IF(S2323=0,0,S2323+T2322)</f>
        <v>2</v>
      </c>
      <c r="AH2323" s="257">
        <f t="shared" si="3879"/>
        <v>0</v>
      </c>
      <c r="AI2323" s="266" t="str">
        <f t="shared" si="3911"/>
        <v>OK</v>
      </c>
    </row>
    <row r="2324" spans="1:35" ht="17.45" customHeight="1" x14ac:dyDescent="0.25">
      <c r="A2324" s="257">
        <f t="shared" si="3895"/>
        <v>5</v>
      </c>
      <c r="B2324" s="257">
        <f t="shared" si="3896"/>
        <v>2024</v>
      </c>
      <c r="C2324" s="48">
        <f t="shared" si="3829"/>
        <v>45420</v>
      </c>
      <c r="D2324" s="275">
        <v>1.0629999999999999</v>
      </c>
      <c r="E2324" s="276"/>
      <c r="F2324" s="278">
        <v>0.78380000000000005</v>
      </c>
      <c r="G2324" s="277"/>
      <c r="H2324" s="286">
        <v>0.84289999999999998</v>
      </c>
      <c r="I2324" s="275">
        <v>0.78339999999999999</v>
      </c>
      <c r="J2324" s="276"/>
      <c r="K2324" s="278">
        <v>1.474</v>
      </c>
      <c r="L2324" s="276"/>
      <c r="M2324" s="293">
        <f t="shared" ref="M2324:M2328" si="3955">IFERROR(AVERAGE(D2324:E2324),"")</f>
        <v>1.0629999999999999</v>
      </c>
      <c r="N2324" s="293">
        <f t="shared" ref="N2324:N2328" si="3956">IFERROR(AVERAGE(F2324:H2324),"")</f>
        <v>0.81335000000000002</v>
      </c>
      <c r="O2324" s="293">
        <f t="shared" ref="O2324:O2328" si="3957">IFERROR(AVERAGE(I2324:J2324),"")</f>
        <v>0.78339999999999999</v>
      </c>
      <c r="P2324" s="293">
        <f t="shared" ref="P2324:P2328" si="3958">IFERROR(AVERAGE(K2324:L2324),"")</f>
        <v>1.474</v>
      </c>
      <c r="R2324" s="265">
        <f t="shared" ref="R2324:R2328" si="3959">AVERAGE(M2324:P2324)</f>
        <v>1.0334375</v>
      </c>
      <c r="S2324" s="266">
        <f t="shared" ref="S2324:S2328" si="3960">IF(R2324&gt;=1,1,0)</f>
        <v>1</v>
      </c>
      <c r="T2324" s="266">
        <f t="shared" ref="T2324:T2328" si="3961">IF(S2324=0,0,S2324+T2323)</f>
        <v>3</v>
      </c>
      <c r="AH2324" s="257">
        <f t="shared" si="3879"/>
        <v>0</v>
      </c>
      <c r="AI2324" s="266" t="str">
        <f t="shared" si="3911"/>
        <v>OK</v>
      </c>
    </row>
    <row r="2325" spans="1:35" ht="17.45" customHeight="1" x14ac:dyDescent="0.25">
      <c r="A2325" s="257">
        <f t="shared" si="3895"/>
        <v>5</v>
      </c>
      <c r="B2325" s="257">
        <f t="shared" si="3896"/>
        <v>2024</v>
      </c>
      <c r="C2325" s="8">
        <f t="shared" si="3829"/>
        <v>45421</v>
      </c>
      <c r="D2325" s="260"/>
      <c r="E2325" s="261">
        <v>1.0720000000000001</v>
      </c>
      <c r="F2325" s="263"/>
      <c r="G2325" s="262">
        <v>1.353</v>
      </c>
      <c r="H2325" s="285"/>
      <c r="I2325" s="260"/>
      <c r="J2325" s="261">
        <v>0.92249999999999999</v>
      </c>
      <c r="K2325" s="263"/>
      <c r="L2325" s="261">
        <v>1.655</v>
      </c>
      <c r="M2325" s="293">
        <f t="shared" si="3955"/>
        <v>1.0720000000000001</v>
      </c>
      <c r="N2325" s="293">
        <f t="shared" si="3956"/>
        <v>1.353</v>
      </c>
      <c r="O2325" s="293">
        <f t="shared" si="3957"/>
        <v>0.92249999999999999</v>
      </c>
      <c r="P2325" s="293">
        <f t="shared" si="3958"/>
        <v>1.655</v>
      </c>
      <c r="R2325" s="265">
        <f t="shared" si="3959"/>
        <v>1.2506249999999999</v>
      </c>
      <c r="S2325" s="266">
        <f t="shared" si="3960"/>
        <v>1</v>
      </c>
      <c r="T2325" s="266">
        <f t="shared" si="3961"/>
        <v>4</v>
      </c>
      <c r="AH2325" s="257">
        <f t="shared" si="3879"/>
        <v>0</v>
      </c>
      <c r="AI2325" s="266" t="str">
        <f t="shared" si="3911"/>
        <v>OK</v>
      </c>
    </row>
    <row r="2326" spans="1:35" ht="17.45" customHeight="1" x14ac:dyDescent="0.25">
      <c r="A2326" s="257">
        <f t="shared" si="3895"/>
        <v>5</v>
      </c>
      <c r="B2326" s="257">
        <f t="shared" si="3896"/>
        <v>2024</v>
      </c>
      <c r="C2326" s="8">
        <f t="shared" si="3829"/>
        <v>45422</v>
      </c>
      <c r="D2326" s="260">
        <v>0.70130000000000003</v>
      </c>
      <c r="E2326" s="261"/>
      <c r="F2326" s="263">
        <v>1.077</v>
      </c>
      <c r="G2326" s="262"/>
      <c r="H2326" s="285"/>
      <c r="I2326" s="260">
        <v>1.052</v>
      </c>
      <c r="J2326" s="261"/>
      <c r="K2326" s="263">
        <v>0.81599999999999995</v>
      </c>
      <c r="L2326" s="261"/>
      <c r="M2326" s="293">
        <f t="shared" si="3955"/>
        <v>0.70130000000000003</v>
      </c>
      <c r="N2326" s="293">
        <f t="shared" si="3956"/>
        <v>1.077</v>
      </c>
      <c r="O2326" s="293">
        <f t="shared" si="3957"/>
        <v>1.052</v>
      </c>
      <c r="P2326" s="293">
        <f t="shared" si="3958"/>
        <v>0.81599999999999995</v>
      </c>
      <c r="R2326" s="265">
        <f t="shared" si="3959"/>
        <v>0.91157500000000002</v>
      </c>
      <c r="S2326" s="266">
        <f t="shared" si="3960"/>
        <v>0</v>
      </c>
      <c r="T2326" s="266">
        <f t="shared" si="3961"/>
        <v>0</v>
      </c>
      <c r="AH2326" s="257">
        <f t="shared" si="3879"/>
        <v>0</v>
      </c>
      <c r="AI2326" s="266" t="str">
        <f t="shared" si="3911"/>
        <v>OK</v>
      </c>
    </row>
    <row r="2327" spans="1:35" ht="17.45" customHeight="1" x14ac:dyDescent="0.25">
      <c r="A2327" s="257">
        <f t="shared" si="3895"/>
        <v>5</v>
      </c>
      <c r="B2327" s="257">
        <f t="shared" si="3896"/>
        <v>2024</v>
      </c>
      <c r="C2327" s="435">
        <f t="shared" si="3829"/>
        <v>45423</v>
      </c>
      <c r="D2327" s="434"/>
      <c r="E2327" s="436">
        <v>0.71919999999999995</v>
      </c>
      <c r="F2327" s="437"/>
      <c r="G2327" s="438">
        <v>0.82369999999999999</v>
      </c>
      <c r="H2327" s="439"/>
      <c r="I2327" s="434"/>
      <c r="J2327" s="436">
        <v>0.67669999999999997</v>
      </c>
      <c r="K2327" s="437"/>
      <c r="L2327" s="436">
        <v>0.81799999999999995</v>
      </c>
      <c r="M2327" s="440">
        <f t="shared" si="3955"/>
        <v>0.71919999999999995</v>
      </c>
      <c r="N2327" s="440">
        <f t="shared" si="3956"/>
        <v>0.82369999999999999</v>
      </c>
      <c r="O2327" s="440">
        <f t="shared" si="3957"/>
        <v>0.67669999999999997</v>
      </c>
      <c r="P2327" s="440">
        <f t="shared" si="3958"/>
        <v>0.81799999999999995</v>
      </c>
      <c r="Q2327" s="441"/>
      <c r="R2327" s="442">
        <f t="shared" si="3959"/>
        <v>0.75939999999999996</v>
      </c>
      <c r="S2327" s="443">
        <f t="shared" si="3960"/>
        <v>0</v>
      </c>
      <c r="T2327" s="443">
        <f t="shared" si="3961"/>
        <v>0</v>
      </c>
      <c r="AH2327" s="257">
        <f t="shared" si="3879"/>
        <v>0</v>
      </c>
      <c r="AI2327" s="266" t="str">
        <f t="shared" si="3911"/>
        <v>OK</v>
      </c>
    </row>
    <row r="2328" spans="1:35" ht="17.45" customHeight="1" x14ac:dyDescent="0.25">
      <c r="A2328" s="257">
        <f t="shared" si="3895"/>
        <v>5</v>
      </c>
      <c r="B2328" s="257">
        <f t="shared" si="3896"/>
        <v>2024</v>
      </c>
      <c r="C2328" s="435">
        <f t="shared" si="3829"/>
        <v>45424</v>
      </c>
      <c r="D2328" s="434">
        <v>0.58130000000000004</v>
      </c>
      <c r="E2328" s="436"/>
      <c r="F2328" s="437"/>
      <c r="G2328" s="438"/>
      <c r="H2328" s="439">
        <v>0.66520000000000001</v>
      </c>
      <c r="I2328" s="434">
        <v>0.55210000000000004</v>
      </c>
      <c r="J2328" s="436"/>
      <c r="K2328" s="437">
        <v>0.59760000000000002</v>
      </c>
      <c r="L2328" s="436"/>
      <c r="M2328" s="440">
        <f t="shared" si="3955"/>
        <v>0.58130000000000004</v>
      </c>
      <c r="N2328" s="440">
        <f t="shared" si="3956"/>
        <v>0.66520000000000001</v>
      </c>
      <c r="O2328" s="440">
        <f t="shared" si="3957"/>
        <v>0.55210000000000004</v>
      </c>
      <c r="P2328" s="440">
        <f t="shared" si="3958"/>
        <v>0.59760000000000002</v>
      </c>
      <c r="Q2328" s="441"/>
      <c r="R2328" s="442">
        <f t="shared" si="3959"/>
        <v>0.59905000000000008</v>
      </c>
      <c r="S2328" s="443">
        <f t="shared" si="3960"/>
        <v>0</v>
      </c>
      <c r="T2328" s="443">
        <f t="shared" si="3961"/>
        <v>0</v>
      </c>
      <c r="AH2328" s="257">
        <f t="shared" si="3879"/>
        <v>0</v>
      </c>
      <c r="AI2328" s="266" t="str">
        <f t="shared" si="3911"/>
        <v>OK</v>
      </c>
    </row>
    <row r="2329" spans="1:35" ht="17.45" customHeight="1" x14ac:dyDescent="0.25">
      <c r="A2329" s="257">
        <f t="shared" si="3895"/>
        <v>5</v>
      </c>
      <c r="B2329" s="257">
        <f t="shared" si="3896"/>
        <v>2024</v>
      </c>
      <c r="C2329" s="8">
        <f t="shared" si="3829"/>
        <v>45425</v>
      </c>
      <c r="D2329" s="252"/>
      <c r="E2329" s="253">
        <v>0.5575</v>
      </c>
      <c r="F2329" s="255"/>
      <c r="G2329" s="254">
        <v>0.40820000000000001</v>
      </c>
      <c r="H2329" s="114"/>
      <c r="I2329" s="252"/>
      <c r="J2329" s="253">
        <v>0.93049999999999999</v>
      </c>
      <c r="K2329" s="255"/>
      <c r="L2329" s="253">
        <v>0.52559999999999996</v>
      </c>
      <c r="M2329" s="293">
        <f t="shared" ref="M2329:M2335" si="3962">IFERROR(AVERAGE(D2329:E2329),"")</f>
        <v>0.5575</v>
      </c>
      <c r="N2329" s="293">
        <f t="shared" ref="N2329:N2335" si="3963">IFERROR(AVERAGE(F2329:H2329),"")</f>
        <v>0.40820000000000001</v>
      </c>
      <c r="O2329" s="293">
        <f t="shared" ref="O2329:O2335" si="3964">IFERROR(AVERAGE(I2329:J2329),"")</f>
        <v>0.93049999999999999</v>
      </c>
      <c r="P2329" s="293">
        <f t="shared" ref="P2329:P2335" si="3965">IFERROR(AVERAGE(K2329:L2329),"")</f>
        <v>0.52559999999999996</v>
      </c>
      <c r="R2329" s="265">
        <f t="shared" ref="R2329:R2335" si="3966">AVERAGE(M2329:P2329)</f>
        <v>0.60544999999999993</v>
      </c>
      <c r="S2329" s="266">
        <f t="shared" ref="S2329:S2335" si="3967">IF(R2329&gt;=1,1,0)</f>
        <v>0</v>
      </c>
      <c r="T2329" s="266">
        <f t="shared" ref="T2329:T2335" si="3968">IF(S2329=0,0,S2329+T2328)</f>
        <v>0</v>
      </c>
      <c r="AH2329" s="257">
        <f t="shared" si="3879"/>
        <v>0</v>
      </c>
      <c r="AI2329" s="266" t="str">
        <f t="shared" si="3911"/>
        <v>OK</v>
      </c>
    </row>
    <row r="2330" spans="1:35" ht="17.45" customHeight="1" x14ac:dyDescent="0.25">
      <c r="A2330" s="257">
        <f t="shared" si="3895"/>
        <v>5</v>
      </c>
      <c r="B2330" s="257">
        <f t="shared" si="3896"/>
        <v>2024</v>
      </c>
      <c r="C2330" s="48">
        <f t="shared" ref="C2330:C2393" si="3969">C2329+1</f>
        <v>45426</v>
      </c>
      <c r="D2330" s="275">
        <v>0.86209999999999998</v>
      </c>
      <c r="E2330" s="276"/>
      <c r="F2330" s="278">
        <v>0.83489999999999998</v>
      </c>
      <c r="G2330" s="277"/>
      <c r="H2330" s="286">
        <v>0.72899999999999998</v>
      </c>
      <c r="I2330" s="275">
        <v>0.7006</v>
      </c>
      <c r="J2330" s="276"/>
      <c r="K2330" s="278">
        <v>0.79449999999999998</v>
      </c>
      <c r="L2330" s="276"/>
      <c r="M2330" s="293">
        <f t="shared" si="3962"/>
        <v>0.86209999999999998</v>
      </c>
      <c r="N2330" s="293">
        <f t="shared" si="3963"/>
        <v>0.78194999999999992</v>
      </c>
      <c r="O2330" s="293">
        <f t="shared" si="3964"/>
        <v>0.7006</v>
      </c>
      <c r="P2330" s="293">
        <f t="shared" si="3965"/>
        <v>0.79449999999999998</v>
      </c>
      <c r="R2330" s="265">
        <f t="shared" si="3966"/>
        <v>0.78478749999999997</v>
      </c>
      <c r="S2330" s="266">
        <f t="shared" si="3967"/>
        <v>0</v>
      </c>
      <c r="T2330" s="266">
        <f t="shared" si="3968"/>
        <v>0</v>
      </c>
      <c r="AH2330" s="257">
        <f t="shared" si="3879"/>
        <v>0</v>
      </c>
      <c r="AI2330" s="266" t="str">
        <f t="shared" si="3911"/>
        <v>OK</v>
      </c>
    </row>
    <row r="2331" spans="1:35" ht="17.45" customHeight="1" x14ac:dyDescent="0.25">
      <c r="A2331" s="257">
        <f t="shared" si="3895"/>
        <v>5</v>
      </c>
      <c r="B2331" s="257">
        <f t="shared" si="3896"/>
        <v>2024</v>
      </c>
      <c r="C2331" s="8">
        <f t="shared" si="3969"/>
        <v>45427</v>
      </c>
      <c r="D2331" s="260"/>
      <c r="E2331" s="261">
        <v>0.64180000000000004</v>
      </c>
      <c r="F2331" s="263"/>
      <c r="G2331" s="262">
        <v>0.4703</v>
      </c>
      <c r="H2331" s="285"/>
      <c r="I2331" s="260"/>
      <c r="J2331" s="261">
        <v>0.7258</v>
      </c>
      <c r="K2331" s="263"/>
      <c r="L2331" s="261">
        <v>0.98880000000000001</v>
      </c>
      <c r="M2331" s="293">
        <f t="shared" si="3962"/>
        <v>0.64180000000000004</v>
      </c>
      <c r="N2331" s="293">
        <f t="shared" si="3963"/>
        <v>0.4703</v>
      </c>
      <c r="O2331" s="293">
        <f t="shared" si="3964"/>
        <v>0.7258</v>
      </c>
      <c r="P2331" s="293">
        <f t="shared" si="3965"/>
        <v>0.98880000000000001</v>
      </c>
      <c r="R2331" s="265">
        <f t="shared" si="3966"/>
        <v>0.70667500000000005</v>
      </c>
      <c r="S2331" s="266">
        <f t="shared" si="3967"/>
        <v>0</v>
      </c>
      <c r="T2331" s="266">
        <f t="shared" si="3968"/>
        <v>0</v>
      </c>
      <c r="AH2331" s="257">
        <f t="shared" si="3879"/>
        <v>0</v>
      </c>
      <c r="AI2331" s="266" t="str">
        <f t="shared" si="3911"/>
        <v>OK</v>
      </c>
    </row>
    <row r="2332" spans="1:35" ht="17.45" customHeight="1" x14ac:dyDescent="0.25">
      <c r="A2332" s="257">
        <f t="shared" si="3895"/>
        <v>5</v>
      </c>
      <c r="B2332" s="257">
        <f t="shared" si="3896"/>
        <v>2024</v>
      </c>
      <c r="C2332" s="8">
        <f t="shared" si="3969"/>
        <v>45428</v>
      </c>
      <c r="D2332" s="260">
        <v>1.0309999999999999</v>
      </c>
      <c r="E2332" s="261"/>
      <c r="F2332" s="263">
        <v>0.65500000000000003</v>
      </c>
      <c r="G2332" s="262"/>
      <c r="H2332" s="285"/>
      <c r="I2332" s="260">
        <v>0.76980000000000004</v>
      </c>
      <c r="J2332" s="261"/>
      <c r="K2332" s="263">
        <v>0.65400000000000003</v>
      </c>
      <c r="L2332" s="261"/>
      <c r="M2332" s="293">
        <f t="shared" si="3962"/>
        <v>1.0309999999999999</v>
      </c>
      <c r="N2332" s="293">
        <f t="shared" si="3963"/>
        <v>0.65500000000000003</v>
      </c>
      <c r="O2332" s="293">
        <f t="shared" si="3964"/>
        <v>0.76980000000000004</v>
      </c>
      <c r="P2332" s="293">
        <f t="shared" si="3965"/>
        <v>0.65400000000000003</v>
      </c>
      <c r="R2332" s="265">
        <f t="shared" si="3966"/>
        <v>0.77744999999999997</v>
      </c>
      <c r="S2332" s="266">
        <f t="shared" si="3967"/>
        <v>0</v>
      </c>
      <c r="T2332" s="266">
        <f t="shared" si="3968"/>
        <v>0</v>
      </c>
      <c r="AH2332" s="257">
        <f t="shared" si="3879"/>
        <v>0</v>
      </c>
      <c r="AI2332" s="266" t="str">
        <f t="shared" si="3911"/>
        <v>OK</v>
      </c>
    </row>
    <row r="2333" spans="1:35" ht="17.45" customHeight="1" x14ac:dyDescent="0.25">
      <c r="A2333" s="257">
        <f t="shared" si="3895"/>
        <v>5</v>
      </c>
      <c r="B2333" s="257">
        <f t="shared" si="3896"/>
        <v>2024</v>
      </c>
      <c r="C2333" s="8">
        <f t="shared" si="3969"/>
        <v>45429</v>
      </c>
      <c r="D2333" s="260"/>
      <c r="E2333" s="261">
        <v>0.80449999999999999</v>
      </c>
      <c r="F2333" s="263"/>
      <c r="G2333" s="262">
        <v>0.67859999999999998</v>
      </c>
      <c r="H2333" s="285"/>
      <c r="I2333" s="260"/>
      <c r="J2333" s="261">
        <v>0.81169999999999998</v>
      </c>
      <c r="K2333" s="263"/>
      <c r="L2333" s="261">
        <v>0.78200000000000003</v>
      </c>
      <c r="M2333" s="293">
        <f t="shared" si="3962"/>
        <v>0.80449999999999999</v>
      </c>
      <c r="N2333" s="293">
        <f t="shared" si="3963"/>
        <v>0.67859999999999998</v>
      </c>
      <c r="O2333" s="293">
        <f t="shared" si="3964"/>
        <v>0.81169999999999998</v>
      </c>
      <c r="P2333" s="293">
        <f t="shared" si="3965"/>
        <v>0.78200000000000003</v>
      </c>
      <c r="R2333" s="265">
        <f t="shared" si="3966"/>
        <v>0.76919999999999999</v>
      </c>
      <c r="S2333" s="266">
        <f t="shared" si="3967"/>
        <v>0</v>
      </c>
      <c r="T2333" s="266">
        <f t="shared" si="3968"/>
        <v>0</v>
      </c>
      <c r="AH2333" s="257">
        <f t="shared" si="3879"/>
        <v>0</v>
      </c>
      <c r="AI2333" s="266" t="str">
        <f t="shared" si="3911"/>
        <v>OK</v>
      </c>
    </row>
    <row r="2334" spans="1:35" ht="17.45" customHeight="1" x14ac:dyDescent="0.25">
      <c r="A2334" s="257">
        <f t="shared" si="3895"/>
        <v>5</v>
      </c>
      <c r="B2334" s="257">
        <f t="shared" si="3896"/>
        <v>2024</v>
      </c>
      <c r="C2334" s="435">
        <f t="shared" si="3969"/>
        <v>45430</v>
      </c>
      <c r="D2334" s="434">
        <v>0.77100000000000002</v>
      </c>
      <c r="E2334" s="436"/>
      <c r="F2334" s="437"/>
      <c r="G2334" s="438"/>
      <c r="H2334" s="439">
        <v>0.92390000000000005</v>
      </c>
      <c r="I2334" s="434">
        <v>0.6321</v>
      </c>
      <c r="J2334" s="436"/>
      <c r="K2334" s="437">
        <v>0.75849999999999995</v>
      </c>
      <c r="L2334" s="436"/>
      <c r="M2334" s="440">
        <f t="shared" si="3962"/>
        <v>0.77100000000000002</v>
      </c>
      <c r="N2334" s="440">
        <f t="shared" si="3963"/>
        <v>0.92390000000000005</v>
      </c>
      <c r="O2334" s="440">
        <f t="shared" si="3964"/>
        <v>0.6321</v>
      </c>
      <c r="P2334" s="440">
        <f t="shared" si="3965"/>
        <v>0.75849999999999995</v>
      </c>
      <c r="Q2334" s="441"/>
      <c r="R2334" s="442">
        <f t="shared" si="3966"/>
        <v>0.77137499999999992</v>
      </c>
      <c r="S2334" s="443">
        <f t="shared" si="3967"/>
        <v>0</v>
      </c>
      <c r="T2334" s="443">
        <f t="shared" si="3968"/>
        <v>0</v>
      </c>
      <c r="AH2334" s="257">
        <f t="shared" si="3879"/>
        <v>0</v>
      </c>
      <c r="AI2334" s="266" t="str">
        <f t="shared" si="3911"/>
        <v>OK</v>
      </c>
    </row>
    <row r="2335" spans="1:35" ht="17.45" customHeight="1" x14ac:dyDescent="0.25">
      <c r="A2335" s="257">
        <f t="shared" si="3895"/>
        <v>5</v>
      </c>
      <c r="B2335" s="257">
        <f t="shared" si="3896"/>
        <v>2024</v>
      </c>
      <c r="C2335" s="435">
        <f t="shared" si="3969"/>
        <v>45431</v>
      </c>
      <c r="D2335" s="434"/>
      <c r="E2335" s="436">
        <v>0.61209999999999998</v>
      </c>
      <c r="F2335" s="437"/>
      <c r="G2335" s="438">
        <v>0.58279999999999998</v>
      </c>
      <c r="H2335" s="439"/>
      <c r="I2335" s="434"/>
      <c r="J2335" s="436">
        <v>0.57330000000000003</v>
      </c>
      <c r="K2335" s="437"/>
      <c r="L2335" s="436">
        <v>1.248</v>
      </c>
      <c r="M2335" s="440">
        <f t="shared" si="3962"/>
        <v>0.61209999999999998</v>
      </c>
      <c r="N2335" s="440">
        <f t="shared" si="3963"/>
        <v>0.58279999999999998</v>
      </c>
      <c r="O2335" s="440">
        <f t="shared" si="3964"/>
        <v>0.57330000000000003</v>
      </c>
      <c r="P2335" s="440">
        <f t="shared" si="3965"/>
        <v>1.248</v>
      </c>
      <c r="Q2335" s="441"/>
      <c r="R2335" s="442">
        <f t="shared" si="3966"/>
        <v>0.75405000000000011</v>
      </c>
      <c r="S2335" s="443">
        <f t="shared" si="3967"/>
        <v>0</v>
      </c>
      <c r="T2335" s="443">
        <f t="shared" si="3968"/>
        <v>0</v>
      </c>
      <c r="AH2335" s="257">
        <f t="shared" si="3879"/>
        <v>0</v>
      </c>
      <c r="AI2335" s="266" t="str">
        <f t="shared" si="3911"/>
        <v>OK</v>
      </c>
    </row>
    <row r="2336" spans="1:35" ht="17.45" customHeight="1" x14ac:dyDescent="0.25">
      <c r="A2336" s="257">
        <f t="shared" si="3895"/>
        <v>5</v>
      </c>
      <c r="B2336" s="257">
        <f t="shared" si="3896"/>
        <v>2024</v>
      </c>
      <c r="C2336" s="48">
        <f t="shared" si="3969"/>
        <v>45432</v>
      </c>
      <c r="D2336" s="275">
        <v>0.59150000000000003</v>
      </c>
      <c r="E2336" s="276"/>
      <c r="F2336" s="275">
        <v>0.57689999999999997</v>
      </c>
      <c r="G2336" s="277"/>
      <c r="H2336" s="276">
        <v>0.53169999999999995</v>
      </c>
      <c r="I2336" s="275">
        <v>0.61350000000000005</v>
      </c>
      <c r="J2336" s="276"/>
      <c r="K2336" s="278">
        <v>0.70830000000000004</v>
      </c>
      <c r="L2336" s="276"/>
      <c r="M2336" s="293">
        <f t="shared" ref="M2336:M2342" si="3970">IFERROR(AVERAGE(D2336:E2336),"")</f>
        <v>0.59150000000000003</v>
      </c>
      <c r="N2336" s="293">
        <f t="shared" ref="N2336:N2342" si="3971">IFERROR(AVERAGE(F2336:H2336),"")</f>
        <v>0.55430000000000001</v>
      </c>
      <c r="O2336" s="293">
        <f t="shared" ref="O2336:O2342" si="3972">IFERROR(AVERAGE(I2336:J2336),"")</f>
        <v>0.61350000000000005</v>
      </c>
      <c r="P2336" s="293">
        <f t="shared" ref="P2336:P2342" si="3973">IFERROR(AVERAGE(K2336:L2336),"")</f>
        <v>0.70830000000000004</v>
      </c>
      <c r="R2336" s="265">
        <f t="shared" ref="R2336:R2342" si="3974">AVERAGE(M2336:P2336)</f>
        <v>0.6169</v>
      </c>
      <c r="S2336" s="266">
        <f t="shared" ref="S2336:S2342" si="3975">IF(R2336&gt;=1,1,0)</f>
        <v>0</v>
      </c>
      <c r="T2336" s="266">
        <f t="shared" ref="T2336:T2342" si="3976">IF(S2336=0,0,S2336+T2335)</f>
        <v>0</v>
      </c>
      <c r="AH2336" s="257">
        <f t="shared" si="3879"/>
        <v>0</v>
      </c>
      <c r="AI2336" s="266" t="str">
        <f t="shared" si="3911"/>
        <v>OK</v>
      </c>
    </row>
    <row r="2337" spans="1:35" ht="17.45" customHeight="1" x14ac:dyDescent="0.25">
      <c r="A2337" s="257">
        <f t="shared" si="3895"/>
        <v>5</v>
      </c>
      <c r="B2337" s="257">
        <f t="shared" si="3896"/>
        <v>2024</v>
      </c>
      <c r="C2337" s="8">
        <f t="shared" si="3969"/>
        <v>45433</v>
      </c>
      <c r="D2337" s="260"/>
      <c r="E2337" s="261">
        <v>1.1140000000000001</v>
      </c>
      <c r="F2337" s="260"/>
      <c r="G2337" s="262">
        <v>0.87260000000000004</v>
      </c>
      <c r="H2337" s="261"/>
      <c r="I2337" s="260"/>
      <c r="J2337" s="261">
        <v>0.8649</v>
      </c>
      <c r="K2337" s="263"/>
      <c r="L2337" s="261">
        <v>1.109</v>
      </c>
      <c r="M2337" s="293">
        <f t="shared" si="3970"/>
        <v>1.1140000000000001</v>
      </c>
      <c r="N2337" s="293">
        <f t="shared" si="3971"/>
        <v>0.87260000000000004</v>
      </c>
      <c r="O2337" s="293">
        <f t="shared" si="3972"/>
        <v>0.8649</v>
      </c>
      <c r="P2337" s="293">
        <f t="shared" si="3973"/>
        <v>1.109</v>
      </c>
      <c r="R2337" s="265">
        <f t="shared" si="3974"/>
        <v>0.99012500000000003</v>
      </c>
      <c r="S2337" s="266">
        <f t="shared" si="3975"/>
        <v>0</v>
      </c>
      <c r="T2337" s="266">
        <f t="shared" si="3976"/>
        <v>0</v>
      </c>
      <c r="AH2337" s="257">
        <f t="shared" si="3879"/>
        <v>0</v>
      </c>
      <c r="AI2337" s="266" t="str">
        <f t="shared" si="3911"/>
        <v>OK</v>
      </c>
    </row>
    <row r="2338" spans="1:35" ht="17.45" customHeight="1" x14ac:dyDescent="0.25">
      <c r="A2338" s="257">
        <f t="shared" si="3895"/>
        <v>5</v>
      </c>
      <c r="B2338" s="257">
        <f t="shared" si="3896"/>
        <v>2024</v>
      </c>
      <c r="C2338" s="8">
        <f t="shared" si="3969"/>
        <v>45434</v>
      </c>
      <c r="D2338" s="260">
        <v>0.99650000000000005</v>
      </c>
      <c r="E2338" s="261"/>
      <c r="F2338" s="260">
        <v>0.79600000000000004</v>
      </c>
      <c r="G2338" s="262"/>
      <c r="H2338" s="261"/>
      <c r="I2338" s="260">
        <v>1.163</v>
      </c>
      <c r="J2338" s="261"/>
      <c r="K2338" s="263">
        <v>1.2649999999999999</v>
      </c>
      <c r="L2338" s="261"/>
      <c r="M2338" s="293">
        <f t="shared" si="3970"/>
        <v>0.99650000000000005</v>
      </c>
      <c r="N2338" s="293">
        <f t="shared" si="3971"/>
        <v>0.79600000000000004</v>
      </c>
      <c r="O2338" s="293">
        <f t="shared" si="3972"/>
        <v>1.163</v>
      </c>
      <c r="P2338" s="293">
        <f t="shared" si="3973"/>
        <v>1.2649999999999999</v>
      </c>
      <c r="R2338" s="265">
        <f t="shared" si="3974"/>
        <v>1.0551249999999999</v>
      </c>
      <c r="S2338" s="266">
        <f t="shared" si="3975"/>
        <v>1</v>
      </c>
      <c r="T2338" s="266">
        <f t="shared" si="3976"/>
        <v>1</v>
      </c>
      <c r="AH2338" s="257">
        <f t="shared" si="3879"/>
        <v>0</v>
      </c>
      <c r="AI2338" s="266" t="str">
        <f t="shared" si="3911"/>
        <v>OK</v>
      </c>
    </row>
    <row r="2339" spans="1:35" ht="17.45" customHeight="1" x14ac:dyDescent="0.25">
      <c r="A2339" s="257">
        <f t="shared" si="3895"/>
        <v>5</v>
      </c>
      <c r="B2339" s="257">
        <f t="shared" si="3896"/>
        <v>2024</v>
      </c>
      <c r="C2339" s="8">
        <f t="shared" si="3969"/>
        <v>45435</v>
      </c>
      <c r="D2339" s="260"/>
      <c r="E2339" s="261">
        <v>0.70960000000000001</v>
      </c>
      <c r="F2339" s="260"/>
      <c r="G2339" s="262">
        <v>0.56889999999999996</v>
      </c>
      <c r="H2339" s="261"/>
      <c r="I2339" s="260"/>
      <c r="J2339" s="261">
        <v>0.65469999999999995</v>
      </c>
      <c r="K2339" s="263"/>
      <c r="L2339" s="261">
        <v>1.403</v>
      </c>
      <c r="M2339" s="293">
        <f t="shared" si="3970"/>
        <v>0.70960000000000001</v>
      </c>
      <c r="N2339" s="293">
        <f t="shared" si="3971"/>
        <v>0.56889999999999996</v>
      </c>
      <c r="O2339" s="293">
        <f t="shared" si="3972"/>
        <v>0.65469999999999995</v>
      </c>
      <c r="P2339" s="293">
        <f t="shared" si="3973"/>
        <v>1.403</v>
      </c>
      <c r="R2339" s="265">
        <f t="shared" si="3974"/>
        <v>0.83404999999999996</v>
      </c>
      <c r="S2339" s="266">
        <f t="shared" si="3975"/>
        <v>0</v>
      </c>
      <c r="T2339" s="266">
        <f t="shared" si="3976"/>
        <v>0</v>
      </c>
      <c r="AH2339" s="257">
        <f t="shared" si="3879"/>
        <v>0</v>
      </c>
      <c r="AI2339" s="266" t="str">
        <f t="shared" si="3911"/>
        <v>OK</v>
      </c>
    </row>
    <row r="2340" spans="1:35" ht="17.45" customHeight="1" x14ac:dyDescent="0.25">
      <c r="A2340" s="257">
        <f t="shared" si="3895"/>
        <v>5</v>
      </c>
      <c r="B2340" s="257">
        <f t="shared" si="3896"/>
        <v>2024</v>
      </c>
      <c r="C2340" s="8">
        <f t="shared" si="3969"/>
        <v>45436</v>
      </c>
      <c r="D2340" s="260">
        <v>0.65990000000000004</v>
      </c>
      <c r="E2340" s="261"/>
      <c r="F2340" s="260"/>
      <c r="G2340" s="262"/>
      <c r="H2340" s="261">
        <v>0.46629999999999999</v>
      </c>
      <c r="I2340" s="260">
        <v>0.62880000000000003</v>
      </c>
      <c r="J2340" s="261"/>
      <c r="K2340" s="263">
        <v>0.84640000000000004</v>
      </c>
      <c r="L2340" s="261"/>
      <c r="M2340" s="293">
        <f t="shared" si="3970"/>
        <v>0.65990000000000004</v>
      </c>
      <c r="N2340" s="293">
        <f t="shared" si="3971"/>
        <v>0.46629999999999999</v>
      </c>
      <c r="O2340" s="293">
        <f t="shared" si="3972"/>
        <v>0.62880000000000003</v>
      </c>
      <c r="P2340" s="293">
        <f t="shared" si="3973"/>
        <v>0.84640000000000004</v>
      </c>
      <c r="R2340" s="265">
        <f t="shared" si="3974"/>
        <v>0.65034999999999998</v>
      </c>
      <c r="S2340" s="266">
        <f t="shared" si="3975"/>
        <v>0</v>
      </c>
      <c r="T2340" s="266">
        <f t="shared" si="3976"/>
        <v>0</v>
      </c>
      <c r="AH2340" s="257">
        <f t="shared" si="3879"/>
        <v>0</v>
      </c>
      <c r="AI2340" s="266" t="str">
        <f t="shared" si="3911"/>
        <v>OK</v>
      </c>
    </row>
    <row r="2341" spans="1:35" ht="17.45" customHeight="1" x14ac:dyDescent="0.25">
      <c r="A2341" s="257">
        <f t="shared" si="3895"/>
        <v>5</v>
      </c>
      <c r="B2341" s="257">
        <f t="shared" si="3896"/>
        <v>2024</v>
      </c>
      <c r="C2341" s="435">
        <f t="shared" si="3969"/>
        <v>45437</v>
      </c>
      <c r="D2341" s="434"/>
      <c r="E2341" s="436">
        <v>0.44400000000000001</v>
      </c>
      <c r="F2341" s="434"/>
      <c r="G2341" s="438">
        <v>0.44140000000000001</v>
      </c>
      <c r="H2341" s="436"/>
      <c r="I2341" s="434"/>
      <c r="J2341" s="436">
        <v>0.30640000000000001</v>
      </c>
      <c r="K2341" s="437"/>
      <c r="L2341" s="444">
        <v>2.948</v>
      </c>
      <c r="M2341" s="440">
        <f t="shared" si="3970"/>
        <v>0.44400000000000001</v>
      </c>
      <c r="N2341" s="440">
        <f t="shared" si="3971"/>
        <v>0.44140000000000001</v>
      </c>
      <c r="O2341" s="440">
        <f t="shared" si="3972"/>
        <v>0.30640000000000001</v>
      </c>
      <c r="P2341" s="493">
        <f t="shared" si="3973"/>
        <v>2.948</v>
      </c>
      <c r="Q2341" s="441"/>
      <c r="R2341" s="442">
        <f t="shared" si="3974"/>
        <v>1.03495</v>
      </c>
      <c r="S2341" s="443">
        <f t="shared" si="3975"/>
        <v>1</v>
      </c>
      <c r="T2341" s="443">
        <f t="shared" si="3976"/>
        <v>1</v>
      </c>
      <c r="AH2341" s="257">
        <f t="shared" si="3879"/>
        <v>0</v>
      </c>
      <c r="AI2341" s="266" t="str">
        <f t="shared" si="3911"/>
        <v>OK</v>
      </c>
    </row>
    <row r="2342" spans="1:35" ht="17.45" customHeight="1" x14ac:dyDescent="0.25">
      <c r="A2342" s="257">
        <f t="shared" si="3895"/>
        <v>5</v>
      </c>
      <c r="B2342" s="257">
        <f t="shared" si="3896"/>
        <v>2024</v>
      </c>
      <c r="C2342" s="48">
        <f t="shared" si="3969"/>
        <v>45438</v>
      </c>
      <c r="D2342" s="448">
        <v>0.90869999999999995</v>
      </c>
      <c r="E2342" s="449"/>
      <c r="F2342" s="451">
        <v>0.59450000000000003</v>
      </c>
      <c r="G2342" s="450"/>
      <c r="H2342" s="452">
        <v>0.61670000000000003</v>
      </c>
      <c r="I2342" s="448">
        <v>0.41610000000000003</v>
      </c>
      <c r="J2342" s="449"/>
      <c r="K2342" s="451">
        <v>0.74129999999999996</v>
      </c>
      <c r="L2342" s="449"/>
      <c r="M2342" s="440">
        <f t="shared" si="3970"/>
        <v>0.90869999999999995</v>
      </c>
      <c r="N2342" s="440">
        <f t="shared" si="3971"/>
        <v>0.60560000000000003</v>
      </c>
      <c r="O2342" s="440">
        <f t="shared" si="3972"/>
        <v>0.41610000000000003</v>
      </c>
      <c r="P2342" s="440">
        <f t="shared" si="3973"/>
        <v>0.74129999999999996</v>
      </c>
      <c r="Q2342" s="441"/>
      <c r="R2342" s="442">
        <f t="shared" si="3974"/>
        <v>0.66792499999999999</v>
      </c>
      <c r="S2342" s="443">
        <f t="shared" si="3975"/>
        <v>0</v>
      </c>
      <c r="T2342" s="443">
        <f t="shared" si="3976"/>
        <v>0</v>
      </c>
      <c r="AH2342" s="257">
        <f t="shared" si="3879"/>
        <v>0</v>
      </c>
      <c r="AI2342" s="266" t="str">
        <f t="shared" si="3911"/>
        <v>OK</v>
      </c>
    </row>
    <row r="2343" spans="1:35" ht="17.45" customHeight="1" x14ac:dyDescent="0.25">
      <c r="A2343" s="257">
        <f t="shared" si="3895"/>
        <v>5</v>
      </c>
      <c r="B2343" s="257">
        <f t="shared" si="3896"/>
        <v>2024</v>
      </c>
      <c r="C2343" s="8">
        <f t="shared" si="3969"/>
        <v>45439</v>
      </c>
      <c r="D2343" s="252"/>
      <c r="E2343" s="253">
        <v>0.53790000000000004</v>
      </c>
      <c r="F2343" s="255"/>
      <c r="G2343" s="254">
        <v>0.39750000000000002</v>
      </c>
      <c r="H2343" s="114"/>
      <c r="I2343" s="252"/>
      <c r="J2343" s="253">
        <v>0.34370000000000001</v>
      </c>
      <c r="K2343" s="255"/>
      <c r="L2343" s="253">
        <v>0.99019999999999997</v>
      </c>
      <c r="M2343" s="293">
        <f t="shared" ref="M2343:M2344" si="3977">IFERROR(AVERAGE(D2343:E2343),"")</f>
        <v>0.53790000000000004</v>
      </c>
      <c r="N2343" s="293">
        <f t="shared" ref="N2343:N2344" si="3978">IFERROR(AVERAGE(F2343:H2343),"")</f>
        <v>0.39750000000000002</v>
      </c>
      <c r="O2343" s="293">
        <f t="shared" ref="O2343:O2344" si="3979">IFERROR(AVERAGE(I2343:J2343),"")</f>
        <v>0.34370000000000001</v>
      </c>
      <c r="P2343" s="293">
        <f t="shared" ref="P2343:P2344" si="3980">IFERROR(AVERAGE(K2343:L2343),"")</f>
        <v>0.99019999999999997</v>
      </c>
      <c r="R2343" s="265">
        <f t="shared" ref="R2343:R2344" si="3981">AVERAGE(M2343:P2343)</f>
        <v>0.56732500000000008</v>
      </c>
      <c r="S2343" s="266">
        <f t="shared" ref="S2343:S2344" si="3982">IF(R2343&gt;=1,1,0)</f>
        <v>0</v>
      </c>
      <c r="T2343" s="266">
        <f t="shared" ref="T2343:T2344" si="3983">IF(S2343=0,0,S2343+T2342)</f>
        <v>0</v>
      </c>
      <c r="AH2343" s="257">
        <f t="shared" si="3879"/>
        <v>0</v>
      </c>
      <c r="AI2343" s="266" t="str">
        <f t="shared" si="3911"/>
        <v>OK</v>
      </c>
    </row>
    <row r="2344" spans="1:35" ht="17.45" customHeight="1" thickBot="1" x14ac:dyDescent="0.3">
      <c r="A2344" s="257">
        <f t="shared" si="3895"/>
        <v>5</v>
      </c>
      <c r="B2344" s="257">
        <f t="shared" si="3896"/>
        <v>2024</v>
      </c>
      <c r="C2344" s="8">
        <f t="shared" si="3969"/>
        <v>45440</v>
      </c>
      <c r="D2344" s="252">
        <v>0.80789999999999995</v>
      </c>
      <c r="E2344" s="253"/>
      <c r="F2344" s="255">
        <v>0.71730000000000005</v>
      </c>
      <c r="G2344" s="254"/>
      <c r="H2344" s="114"/>
      <c r="I2344" s="252">
        <v>0.84360000000000002</v>
      </c>
      <c r="J2344" s="253"/>
      <c r="K2344" s="255">
        <v>0.98350000000000004</v>
      </c>
      <c r="L2344" s="253"/>
      <c r="M2344" s="293">
        <f t="shared" si="3977"/>
        <v>0.80789999999999995</v>
      </c>
      <c r="N2344" s="293">
        <f t="shared" si="3978"/>
        <v>0.71730000000000005</v>
      </c>
      <c r="O2344" s="293">
        <f t="shared" si="3979"/>
        <v>0.84360000000000002</v>
      </c>
      <c r="P2344" s="293">
        <f t="shared" si="3980"/>
        <v>0.98350000000000004</v>
      </c>
      <c r="R2344" s="265">
        <f t="shared" si="3981"/>
        <v>0.8380749999999999</v>
      </c>
      <c r="S2344" s="266">
        <f t="shared" si="3982"/>
        <v>0</v>
      </c>
      <c r="T2344" s="266">
        <f t="shared" si="3983"/>
        <v>0</v>
      </c>
      <c r="AH2344" s="257">
        <f t="shared" ref="AH2344:AH2407" si="3984">IF(AND(M2344&gt;=2,N2344&gt;=2,O2344&gt;=2,P2344&gt;=2),1,0)</f>
        <v>0</v>
      </c>
      <c r="AI2344" s="266" t="str">
        <f t="shared" si="3911"/>
        <v>OK</v>
      </c>
    </row>
    <row r="2345" spans="1:35" ht="17.45" customHeight="1" thickBot="1" x14ac:dyDescent="0.3">
      <c r="A2345" s="257">
        <f t="shared" si="3895"/>
        <v>5</v>
      </c>
      <c r="B2345" s="257">
        <f t="shared" si="3896"/>
        <v>2024</v>
      </c>
      <c r="C2345" s="8">
        <f t="shared" si="3969"/>
        <v>45441</v>
      </c>
      <c r="D2345" s="252"/>
      <c r="E2345" s="253">
        <v>0.5736</v>
      </c>
      <c r="F2345" s="255"/>
      <c r="G2345" s="254">
        <v>0.56530000000000002</v>
      </c>
      <c r="H2345" s="114"/>
      <c r="I2345" s="252"/>
      <c r="J2345" s="253">
        <v>0.73350000000000004</v>
      </c>
      <c r="K2345" s="255"/>
      <c r="L2345" s="253">
        <v>0.80289999999999995</v>
      </c>
      <c r="M2345" s="293">
        <f t="shared" ref="M2345" si="3985">IFERROR(AVERAGE(D2345:E2345),"")</f>
        <v>0.5736</v>
      </c>
      <c r="N2345" s="293">
        <f t="shared" ref="N2345" si="3986">IFERROR(AVERAGE(F2345:H2345),"")</f>
        <v>0.56530000000000002</v>
      </c>
      <c r="O2345" s="293">
        <f t="shared" ref="O2345" si="3987">IFERROR(AVERAGE(I2345:J2345),"")</f>
        <v>0.73350000000000004</v>
      </c>
      <c r="P2345" s="293">
        <f t="shared" ref="P2345" si="3988">IFERROR(AVERAGE(K2345:L2345),"")</f>
        <v>0.80289999999999995</v>
      </c>
      <c r="R2345" s="265">
        <f t="shared" ref="R2345" si="3989">AVERAGE(M2345:P2345)</f>
        <v>0.668825</v>
      </c>
      <c r="S2345" s="266">
        <f t="shared" ref="S2345" si="3990">IF(R2345&gt;=1,1,0)</f>
        <v>0</v>
      </c>
      <c r="T2345" s="266">
        <f t="shared" ref="T2345" si="3991">IF(S2345=0,0,S2345+T2344)</f>
        <v>0</v>
      </c>
      <c r="U2345" s="514" t="s">
        <v>67</v>
      </c>
      <c r="V2345" s="515">
        <v>2024</v>
      </c>
      <c r="W2345" s="516"/>
      <c r="X2345" s="516"/>
      <c r="Y2345" s="516"/>
      <c r="AH2345" s="257">
        <f t="shared" si="3984"/>
        <v>0</v>
      </c>
      <c r="AI2345" s="266" t="str">
        <f t="shared" si="3911"/>
        <v>OK</v>
      </c>
    </row>
    <row r="2346" spans="1:35" ht="17.45" customHeight="1" x14ac:dyDescent="0.25">
      <c r="A2346" s="257">
        <f t="shared" si="3895"/>
        <v>5</v>
      </c>
      <c r="B2346" s="257">
        <f t="shared" si="3896"/>
        <v>2024</v>
      </c>
      <c r="C2346" s="8">
        <f t="shared" si="3969"/>
        <v>45442</v>
      </c>
      <c r="D2346" s="260">
        <v>0.83899999999999997</v>
      </c>
      <c r="E2346" s="261"/>
      <c r="F2346" s="263"/>
      <c r="G2346" s="262"/>
      <c r="H2346" s="285">
        <v>0.84330000000000005</v>
      </c>
      <c r="I2346" s="260">
        <v>1.0249999999999999</v>
      </c>
      <c r="J2346" s="261"/>
      <c r="K2346" s="263">
        <v>0.93149999999999999</v>
      </c>
      <c r="L2346" s="261"/>
      <c r="M2346" s="293">
        <f t="shared" ref="M2346" si="3992">IFERROR(AVERAGE(D2346:E2346),"")</f>
        <v>0.83899999999999997</v>
      </c>
      <c r="N2346" s="293">
        <f t="shared" ref="N2346" si="3993">IFERROR(AVERAGE(F2346:H2346),"")</f>
        <v>0.84330000000000005</v>
      </c>
      <c r="O2346" s="293">
        <f t="shared" ref="O2346" si="3994">IFERROR(AVERAGE(I2346:J2346),"")</f>
        <v>1.0249999999999999</v>
      </c>
      <c r="P2346" s="293">
        <f t="shared" ref="P2346" si="3995">IFERROR(AVERAGE(K2346:L2346),"")</f>
        <v>0.93149999999999999</v>
      </c>
      <c r="R2346" s="265">
        <f t="shared" ref="R2346" si="3996">AVERAGE(M2346:P2346)</f>
        <v>0.90969999999999995</v>
      </c>
      <c r="S2346" s="266">
        <f t="shared" ref="S2346" si="3997">IF(R2346&gt;=1,1,0)</f>
        <v>0</v>
      </c>
      <c r="T2346" s="266">
        <f t="shared" ref="T2346" si="3998">IF(S2346=0,0,S2346+T2345)</f>
        <v>0</v>
      </c>
      <c r="U2346" s="517" t="s">
        <v>35</v>
      </c>
      <c r="V2346" s="517" t="s">
        <v>1</v>
      </c>
      <c r="W2346" s="517" t="s">
        <v>2</v>
      </c>
      <c r="X2346" s="517" t="s">
        <v>9</v>
      </c>
      <c r="Y2346" s="517" t="s">
        <v>12</v>
      </c>
      <c r="AH2346" s="257">
        <f t="shared" si="3984"/>
        <v>0</v>
      </c>
      <c r="AI2346" s="266" t="str">
        <f t="shared" si="3911"/>
        <v>OK</v>
      </c>
    </row>
    <row r="2347" spans="1:35" ht="17.45" customHeight="1" x14ac:dyDescent="0.25">
      <c r="A2347" s="257">
        <f t="shared" si="3895"/>
        <v>5</v>
      </c>
      <c r="B2347" s="257">
        <f t="shared" si="3896"/>
        <v>2024</v>
      </c>
      <c r="C2347" s="8">
        <f t="shared" si="3969"/>
        <v>45443</v>
      </c>
      <c r="D2347" s="260"/>
      <c r="E2347" s="261">
        <v>0.76770000000000005</v>
      </c>
      <c r="F2347" s="263"/>
      <c r="G2347" s="262">
        <v>0.73719999999999997</v>
      </c>
      <c r="H2347" s="285"/>
      <c r="I2347" s="260"/>
      <c r="J2347" s="261">
        <v>0.86109999999999998</v>
      </c>
      <c r="K2347" s="263"/>
      <c r="L2347" s="261">
        <v>0.92689999999999995</v>
      </c>
      <c r="M2347" s="293">
        <f t="shared" ref="M2347:M2348" si="3999">IFERROR(AVERAGE(D2347:E2347),"")</f>
        <v>0.76770000000000005</v>
      </c>
      <c r="N2347" s="293">
        <f t="shared" ref="N2347:N2348" si="4000">IFERROR(AVERAGE(F2347:H2347),"")</f>
        <v>0.73719999999999997</v>
      </c>
      <c r="O2347" s="293">
        <f t="shared" ref="O2347:O2348" si="4001">IFERROR(AVERAGE(I2347:J2347),"")</f>
        <v>0.86109999999999998</v>
      </c>
      <c r="P2347" s="293">
        <f t="shared" ref="P2347:P2348" si="4002">IFERROR(AVERAGE(K2347:L2347),"")</f>
        <v>0.92689999999999995</v>
      </c>
      <c r="R2347" s="265">
        <f t="shared" ref="R2347:R2348" si="4003">AVERAGE(M2347:P2347)</f>
        <v>0.82322499999999998</v>
      </c>
      <c r="S2347" s="266">
        <f t="shared" ref="S2347:S2348" si="4004">IF(R2347&gt;=1,1,0)</f>
        <v>0</v>
      </c>
      <c r="T2347" s="266">
        <f t="shared" ref="T2347:T2348" si="4005">IF(S2347=0,0,S2347+T2346)</f>
        <v>0</v>
      </c>
      <c r="U2347" s="518" t="s">
        <v>58</v>
      </c>
      <c r="V2347" s="519">
        <f>AVERAGE(D2317:E2347)</f>
        <v>0.77178709677419366</v>
      </c>
      <c r="W2347" s="519">
        <f>AVERAGE(F2317:H2347)</f>
        <v>0.71863055555555566</v>
      </c>
      <c r="X2347" s="519">
        <f>AVERAGE(I2317:J2347)</f>
        <v>0.7232838709677416</v>
      </c>
      <c r="Y2347" s="519">
        <f>AVERAGE(K2317:L2347)</f>
        <v>1.0293870967741936</v>
      </c>
      <c r="AH2347" s="257">
        <f t="shared" si="3984"/>
        <v>0</v>
      </c>
      <c r="AI2347" s="266" t="str">
        <f t="shared" si="3911"/>
        <v>OK</v>
      </c>
    </row>
    <row r="2348" spans="1:35" ht="17.45" customHeight="1" x14ac:dyDescent="0.25">
      <c r="A2348" s="257">
        <f t="shared" si="3895"/>
        <v>6</v>
      </c>
      <c r="B2348" s="257">
        <f t="shared" si="3896"/>
        <v>2024</v>
      </c>
      <c r="C2348" s="48">
        <f t="shared" si="3969"/>
        <v>45444</v>
      </c>
      <c r="D2348" s="434">
        <v>0.60589999999999999</v>
      </c>
      <c r="E2348" s="436"/>
      <c r="F2348" s="437">
        <v>0.65610000000000002</v>
      </c>
      <c r="G2348" s="438"/>
      <c r="H2348" s="439">
        <v>0.57079999999999997</v>
      </c>
      <c r="I2348" s="434">
        <v>0.47620000000000001</v>
      </c>
      <c r="J2348" s="436"/>
      <c r="K2348" s="437">
        <v>0.56169999999999998</v>
      </c>
      <c r="L2348" s="436"/>
      <c r="M2348" s="440">
        <f t="shared" si="3999"/>
        <v>0.60589999999999999</v>
      </c>
      <c r="N2348" s="440">
        <f t="shared" si="4000"/>
        <v>0.61345000000000005</v>
      </c>
      <c r="O2348" s="440">
        <f t="shared" si="4001"/>
        <v>0.47620000000000001</v>
      </c>
      <c r="P2348" s="440">
        <f t="shared" si="4002"/>
        <v>0.56169999999999998</v>
      </c>
      <c r="Q2348" s="441"/>
      <c r="R2348" s="442">
        <f t="shared" si="4003"/>
        <v>0.56431249999999999</v>
      </c>
      <c r="S2348" s="443">
        <f t="shared" si="4004"/>
        <v>0</v>
      </c>
      <c r="T2348" s="443">
        <f t="shared" si="4005"/>
        <v>0</v>
      </c>
      <c r="U2348" s="518" t="s">
        <v>59</v>
      </c>
      <c r="V2348" s="519">
        <f>MAX(D2317:E2347)</f>
        <v>1.238</v>
      </c>
      <c r="W2348" s="519">
        <f>MAX(F2317:H2347)</f>
        <v>1.5740000000000001</v>
      </c>
      <c r="X2348" s="519">
        <f>MAX(I2317:J2347)</f>
        <v>1.163</v>
      </c>
      <c r="Y2348" s="519">
        <f>MAX(K2317:L2347)</f>
        <v>2.948</v>
      </c>
      <c r="AH2348" s="257">
        <f t="shared" si="3984"/>
        <v>0</v>
      </c>
      <c r="AI2348" s="266" t="str">
        <f t="shared" si="3911"/>
        <v>OK</v>
      </c>
    </row>
    <row r="2349" spans="1:35" ht="17.45" customHeight="1" thickBot="1" x14ac:dyDescent="0.3">
      <c r="A2349" s="257">
        <f t="shared" si="3895"/>
        <v>6</v>
      </c>
      <c r="B2349" s="257">
        <f t="shared" si="3896"/>
        <v>2024</v>
      </c>
      <c r="C2349" s="435">
        <f t="shared" si="3969"/>
        <v>45445</v>
      </c>
      <c r="D2349" s="434"/>
      <c r="E2349" s="436">
        <v>0.37809999999999999</v>
      </c>
      <c r="F2349" s="437"/>
      <c r="G2349" s="438">
        <v>0.35539999999999999</v>
      </c>
      <c r="H2349" s="439"/>
      <c r="I2349" s="434"/>
      <c r="J2349" s="436">
        <v>0.29170000000000001</v>
      </c>
      <c r="K2349" s="437"/>
      <c r="L2349" s="436">
        <v>0.42109999999999997</v>
      </c>
      <c r="M2349" s="440">
        <f t="shared" ref="M2349:M2351" si="4006">IFERROR(AVERAGE(D2349:E2349),"")</f>
        <v>0.37809999999999999</v>
      </c>
      <c r="N2349" s="440">
        <f t="shared" ref="N2349:N2351" si="4007">IFERROR(AVERAGE(F2349:H2349),"")</f>
        <v>0.35539999999999999</v>
      </c>
      <c r="O2349" s="440">
        <f t="shared" ref="O2349:O2351" si="4008">IFERROR(AVERAGE(I2349:J2349),"")</f>
        <v>0.29170000000000001</v>
      </c>
      <c r="P2349" s="440">
        <f t="shared" ref="P2349:P2351" si="4009">IFERROR(AVERAGE(K2349:L2349),"")</f>
        <v>0.42109999999999997</v>
      </c>
      <c r="Q2349" s="441"/>
      <c r="R2349" s="442">
        <f t="shared" ref="R2349:R2351" si="4010">AVERAGE(M2349:P2349)</f>
        <v>0.36157500000000004</v>
      </c>
      <c r="S2349" s="443">
        <f t="shared" ref="S2349:S2351" si="4011">IF(R2349&gt;=1,1,0)</f>
        <v>0</v>
      </c>
      <c r="T2349" s="443">
        <f t="shared" ref="T2349:T2351" si="4012">IF(S2349=0,0,S2349+T2348)</f>
        <v>0</v>
      </c>
      <c r="U2349" s="520" t="s">
        <v>126</v>
      </c>
      <c r="V2349" s="521">
        <f>COUNTIF(D2317:E2347,"&gt;=2.5")</f>
        <v>0</v>
      </c>
      <c r="W2349" s="521">
        <f>COUNTIF(F2317:H2347,"&gt;=2.5")</f>
        <v>0</v>
      </c>
      <c r="X2349" s="521">
        <f>COUNTIF(I2317:J2347,"&gt;=2.5")</f>
        <v>0</v>
      </c>
      <c r="Y2349" s="521">
        <f>COUNTIF(K2317:L2347,"&gt;=2.5")</f>
        <v>1</v>
      </c>
      <c r="AH2349" s="257">
        <f t="shared" si="3984"/>
        <v>0</v>
      </c>
      <c r="AI2349" s="266" t="str">
        <f t="shared" si="3911"/>
        <v>OK</v>
      </c>
    </row>
    <row r="2350" spans="1:35" ht="17.45" customHeight="1" thickBot="1" x14ac:dyDescent="0.3">
      <c r="A2350" s="257">
        <f t="shared" si="3895"/>
        <v>6</v>
      </c>
      <c r="B2350" s="257">
        <f t="shared" si="3896"/>
        <v>2024</v>
      </c>
      <c r="C2350" s="8">
        <f t="shared" si="3969"/>
        <v>45446</v>
      </c>
      <c r="D2350" s="260">
        <v>0.69120000000000004</v>
      </c>
      <c r="E2350" s="261"/>
      <c r="F2350" s="263">
        <v>0.86409999999999998</v>
      </c>
      <c r="G2350" s="262"/>
      <c r="H2350" s="285"/>
      <c r="I2350" s="260">
        <v>0.94699999999999995</v>
      </c>
      <c r="J2350" s="261"/>
      <c r="K2350" s="263">
        <v>1.0089999999999999</v>
      </c>
      <c r="L2350" s="261"/>
      <c r="M2350" s="293">
        <f t="shared" si="4006"/>
        <v>0.69120000000000004</v>
      </c>
      <c r="N2350" s="293">
        <f t="shared" si="4007"/>
        <v>0.86409999999999998</v>
      </c>
      <c r="O2350" s="293">
        <f t="shared" si="4008"/>
        <v>0.94699999999999995</v>
      </c>
      <c r="P2350" s="293">
        <f t="shared" si="4009"/>
        <v>1.0089999999999999</v>
      </c>
      <c r="R2350" s="265">
        <f t="shared" si="4010"/>
        <v>0.87782499999999997</v>
      </c>
      <c r="S2350" s="266">
        <f t="shared" si="4011"/>
        <v>0</v>
      </c>
      <c r="T2350" s="266">
        <f t="shared" si="4012"/>
        <v>0</v>
      </c>
      <c r="X2350" s="664">
        <f>SUM(V2349:Y2349)</f>
        <v>1</v>
      </c>
      <c r="Y2350" s="522">
        <f>AVERAGE(V2347:Y2347)</f>
        <v>0.81077215501792121</v>
      </c>
      <c r="AH2350" s="257">
        <f t="shared" si="3984"/>
        <v>0</v>
      </c>
      <c r="AI2350" s="266" t="str">
        <f t="shared" si="3911"/>
        <v>OK</v>
      </c>
    </row>
    <row r="2351" spans="1:35" ht="17.45" customHeight="1" x14ac:dyDescent="0.25">
      <c r="A2351" s="257">
        <f t="shared" si="3895"/>
        <v>6</v>
      </c>
      <c r="B2351" s="257">
        <f t="shared" si="3896"/>
        <v>2024</v>
      </c>
      <c r="C2351" s="8">
        <f t="shared" si="3969"/>
        <v>45447</v>
      </c>
      <c r="D2351" s="260"/>
      <c r="E2351" s="261">
        <v>0.78500000000000003</v>
      </c>
      <c r="F2351" s="263"/>
      <c r="G2351" s="262">
        <v>0.74729999999999996</v>
      </c>
      <c r="H2351" s="285"/>
      <c r="I2351" s="260"/>
      <c r="J2351" s="261">
        <v>0.85940000000000005</v>
      </c>
      <c r="K2351" s="263"/>
      <c r="L2351" s="261">
        <v>0.79320000000000002</v>
      </c>
      <c r="M2351" s="293">
        <f t="shared" si="4006"/>
        <v>0.78500000000000003</v>
      </c>
      <c r="N2351" s="293">
        <f t="shared" si="4007"/>
        <v>0.74729999999999996</v>
      </c>
      <c r="O2351" s="293">
        <f t="shared" si="4008"/>
        <v>0.85940000000000005</v>
      </c>
      <c r="P2351" s="293">
        <f t="shared" si="4009"/>
        <v>0.79320000000000002</v>
      </c>
      <c r="R2351" s="265">
        <f t="shared" si="4010"/>
        <v>0.79622500000000007</v>
      </c>
      <c r="S2351" s="266">
        <f t="shared" si="4011"/>
        <v>0</v>
      </c>
      <c r="T2351" s="266">
        <f t="shared" si="4012"/>
        <v>0</v>
      </c>
      <c r="V2351" s="605">
        <f>V2347-V2317</f>
        <v>-0.21734623655913943</v>
      </c>
      <c r="W2351" s="605">
        <f t="shared" ref="W2351:Y2351" si="4013">W2347-W2317</f>
        <v>-0.30421515873015847</v>
      </c>
      <c r="X2351" s="605">
        <f t="shared" si="4013"/>
        <v>-6.9149462365591718E-2</v>
      </c>
      <c r="Y2351" s="605">
        <f t="shared" si="4013"/>
        <v>6.8293763440860467E-2</v>
      </c>
      <c r="AH2351" s="257">
        <f t="shared" si="3984"/>
        <v>0</v>
      </c>
      <c r="AI2351" s="266" t="str">
        <f t="shared" si="3911"/>
        <v>OK</v>
      </c>
    </row>
    <row r="2352" spans="1:35" ht="17.45" customHeight="1" x14ac:dyDescent="0.25">
      <c r="A2352" s="257">
        <f t="shared" si="3895"/>
        <v>6</v>
      </c>
      <c r="B2352" s="257">
        <f t="shared" si="3896"/>
        <v>2024</v>
      </c>
      <c r="C2352" s="8">
        <f t="shared" si="3969"/>
        <v>45448</v>
      </c>
      <c r="D2352" s="260">
        <v>1.0569999999999999</v>
      </c>
      <c r="E2352" s="261"/>
      <c r="F2352" s="263"/>
      <c r="G2352" s="262"/>
      <c r="H2352" s="285">
        <v>0.86270000000000002</v>
      </c>
      <c r="I2352" s="260">
        <v>1.06</v>
      </c>
      <c r="J2352" s="261"/>
      <c r="K2352" s="263">
        <v>1.1619999999999999</v>
      </c>
      <c r="L2352" s="261"/>
      <c r="M2352" s="293">
        <f t="shared" ref="M2352" si="4014">IFERROR(AVERAGE(D2352:E2352),"")</f>
        <v>1.0569999999999999</v>
      </c>
      <c r="N2352" s="293">
        <f t="shared" ref="N2352" si="4015">IFERROR(AVERAGE(F2352:H2352),"")</f>
        <v>0.86270000000000002</v>
      </c>
      <c r="O2352" s="293">
        <f t="shared" ref="O2352" si="4016">IFERROR(AVERAGE(I2352:J2352),"")</f>
        <v>1.06</v>
      </c>
      <c r="P2352" s="293">
        <f t="shared" ref="P2352" si="4017">IFERROR(AVERAGE(K2352:L2352),"")</f>
        <v>1.1619999999999999</v>
      </c>
      <c r="R2352" s="265">
        <f t="shared" ref="R2352" si="4018">AVERAGE(M2352:P2352)</f>
        <v>1.035425</v>
      </c>
      <c r="S2352" s="266">
        <f t="shared" ref="S2352" si="4019">IF(R2352&gt;=1,1,0)</f>
        <v>1</v>
      </c>
      <c r="T2352" s="266">
        <f t="shared" ref="T2352" si="4020">IF(S2352=0,0,S2352+T2351)</f>
        <v>1</v>
      </c>
      <c r="Y2352" s="605">
        <f>Y2350-Y2320</f>
        <v>-0.13060427355350712</v>
      </c>
      <c r="AH2352" s="257">
        <f t="shared" si="3984"/>
        <v>0</v>
      </c>
      <c r="AI2352" s="266" t="str">
        <f t="shared" si="3911"/>
        <v>OK</v>
      </c>
    </row>
    <row r="2353" spans="1:35" ht="17.45" customHeight="1" x14ac:dyDescent="0.25">
      <c r="A2353" s="257">
        <f t="shared" si="3895"/>
        <v>6</v>
      </c>
      <c r="B2353" s="257">
        <f t="shared" si="3896"/>
        <v>2024</v>
      </c>
      <c r="C2353" s="8">
        <f t="shared" si="3969"/>
        <v>45449</v>
      </c>
      <c r="D2353" s="260"/>
      <c r="E2353" s="261">
        <v>1.0389999999999999</v>
      </c>
      <c r="F2353" s="263"/>
      <c r="G2353" s="262">
        <v>1.006</v>
      </c>
      <c r="H2353" s="285"/>
      <c r="I2353" s="260"/>
      <c r="J2353" s="261">
        <v>1.01</v>
      </c>
      <c r="K2353" s="263"/>
      <c r="L2353" s="261">
        <v>1.232</v>
      </c>
      <c r="M2353" s="293">
        <f t="shared" ref="M2353" si="4021">IFERROR(AVERAGE(D2353:E2353),"")</f>
        <v>1.0389999999999999</v>
      </c>
      <c r="N2353" s="293">
        <f t="shared" ref="N2353" si="4022">IFERROR(AVERAGE(F2353:H2353),"")</f>
        <v>1.006</v>
      </c>
      <c r="O2353" s="293">
        <f t="shared" ref="O2353" si="4023">IFERROR(AVERAGE(I2353:J2353),"")</f>
        <v>1.01</v>
      </c>
      <c r="P2353" s="293">
        <f t="shared" ref="P2353" si="4024">IFERROR(AVERAGE(K2353:L2353),"")</f>
        <v>1.232</v>
      </c>
      <c r="R2353" s="265">
        <f t="shared" ref="R2353" si="4025">AVERAGE(M2353:P2353)</f>
        <v>1.07175</v>
      </c>
      <c r="S2353" s="266">
        <f t="shared" ref="S2353" si="4026">IF(R2353&gt;=1,1,0)</f>
        <v>1</v>
      </c>
      <c r="T2353" s="266">
        <f t="shared" ref="T2353" si="4027">IF(S2353=0,0,S2353+T2352)</f>
        <v>2</v>
      </c>
      <c r="AH2353" s="257">
        <f t="shared" si="3984"/>
        <v>0</v>
      </c>
      <c r="AI2353" s="266" t="str">
        <f t="shared" si="3911"/>
        <v>OK</v>
      </c>
    </row>
    <row r="2354" spans="1:35" ht="17.45" customHeight="1" x14ac:dyDescent="0.25">
      <c r="A2354" s="257">
        <f t="shared" si="3895"/>
        <v>6</v>
      </c>
      <c r="B2354" s="257">
        <f t="shared" si="3896"/>
        <v>2024</v>
      </c>
      <c r="C2354" s="48">
        <f t="shared" si="3969"/>
        <v>45450</v>
      </c>
      <c r="D2354" s="275">
        <v>0.77010000000000001</v>
      </c>
      <c r="E2354" s="276"/>
      <c r="F2354" s="278">
        <v>0.64890000000000003</v>
      </c>
      <c r="G2354" s="277"/>
      <c r="H2354" s="286">
        <v>0.56420000000000003</v>
      </c>
      <c r="I2354" s="275">
        <v>0.74329999999999996</v>
      </c>
      <c r="J2354" s="276"/>
      <c r="K2354" s="278">
        <v>1.04</v>
      </c>
      <c r="L2354" s="276"/>
      <c r="M2354" s="293">
        <f t="shared" ref="M2354" si="4028">IFERROR(AVERAGE(D2354:E2354),"")</f>
        <v>0.77010000000000001</v>
      </c>
      <c r="N2354" s="293">
        <f t="shared" ref="N2354" si="4029">IFERROR(AVERAGE(F2354:H2354),"")</f>
        <v>0.60655000000000003</v>
      </c>
      <c r="O2354" s="293">
        <f t="shared" ref="O2354" si="4030">IFERROR(AVERAGE(I2354:J2354),"")</f>
        <v>0.74329999999999996</v>
      </c>
      <c r="P2354" s="293">
        <f t="shared" ref="P2354" si="4031">IFERROR(AVERAGE(K2354:L2354),"")</f>
        <v>1.04</v>
      </c>
      <c r="R2354" s="265">
        <f t="shared" ref="R2354" si="4032">AVERAGE(M2354:P2354)</f>
        <v>0.78998750000000006</v>
      </c>
      <c r="S2354" s="266">
        <f t="shared" ref="S2354" si="4033">IF(R2354&gt;=1,1,0)</f>
        <v>0</v>
      </c>
      <c r="T2354" s="266">
        <f t="shared" ref="T2354" si="4034">IF(S2354=0,0,S2354+T2353)</f>
        <v>0</v>
      </c>
      <c r="AH2354" s="257">
        <f t="shared" si="3984"/>
        <v>0</v>
      </c>
      <c r="AI2354" s="266" t="str">
        <f t="shared" si="3911"/>
        <v>OK</v>
      </c>
    </row>
    <row r="2355" spans="1:35" ht="17.45" customHeight="1" x14ac:dyDescent="0.25">
      <c r="A2355" s="257">
        <f t="shared" si="3895"/>
        <v>6</v>
      </c>
      <c r="B2355" s="257">
        <f t="shared" si="3896"/>
        <v>2024</v>
      </c>
      <c r="C2355" s="435">
        <f t="shared" si="3969"/>
        <v>45451</v>
      </c>
      <c r="D2355" s="448"/>
      <c r="E2355" s="449">
        <v>0.59219999999999995</v>
      </c>
      <c r="F2355" s="451"/>
      <c r="G2355" s="450">
        <v>0.39460000000000001</v>
      </c>
      <c r="H2355" s="452"/>
      <c r="I2355" s="448"/>
      <c r="J2355" s="449">
        <v>0.41949999999999998</v>
      </c>
      <c r="K2355" s="451"/>
      <c r="L2355" s="449">
        <v>0.77449999999999997</v>
      </c>
      <c r="M2355" s="440">
        <f t="shared" ref="M2355:M2358" si="4035">IFERROR(AVERAGE(D2355:E2355),"")</f>
        <v>0.59219999999999995</v>
      </c>
      <c r="N2355" s="440">
        <f t="shared" ref="N2355:N2358" si="4036">IFERROR(AVERAGE(F2355:H2355),"")</f>
        <v>0.39460000000000001</v>
      </c>
      <c r="O2355" s="440">
        <f t="shared" ref="O2355:O2358" si="4037">IFERROR(AVERAGE(I2355:J2355),"")</f>
        <v>0.41949999999999998</v>
      </c>
      <c r="P2355" s="440">
        <f t="shared" ref="P2355:P2358" si="4038">IFERROR(AVERAGE(K2355:L2355),"")</f>
        <v>0.77449999999999997</v>
      </c>
      <c r="Q2355" s="441"/>
      <c r="R2355" s="442">
        <f t="shared" ref="R2355:R2358" si="4039">AVERAGE(M2355:P2355)</f>
        <v>0.54519999999999991</v>
      </c>
      <c r="S2355" s="443">
        <f t="shared" ref="S2355:S2358" si="4040">IF(R2355&gt;=1,1,0)</f>
        <v>0</v>
      </c>
      <c r="T2355" s="443">
        <f t="shared" ref="T2355:T2358" si="4041">IF(S2355=0,0,S2355+T2354)</f>
        <v>0</v>
      </c>
      <c r="AH2355" s="257">
        <f t="shared" si="3984"/>
        <v>0</v>
      </c>
      <c r="AI2355" s="266" t="str">
        <f t="shared" si="3911"/>
        <v>OK</v>
      </c>
    </row>
    <row r="2356" spans="1:35" ht="17.45" customHeight="1" x14ac:dyDescent="0.25">
      <c r="A2356" s="257">
        <f t="shared" si="3895"/>
        <v>6</v>
      </c>
      <c r="B2356" s="257">
        <f t="shared" si="3896"/>
        <v>2024</v>
      </c>
      <c r="C2356" s="435">
        <f t="shared" si="3969"/>
        <v>45452</v>
      </c>
      <c r="D2356" s="448">
        <v>0.32300000000000001</v>
      </c>
      <c r="E2356" s="449"/>
      <c r="F2356" s="451">
        <v>0.39100000000000001</v>
      </c>
      <c r="G2356" s="450"/>
      <c r="H2356" s="452"/>
      <c r="I2356" s="448">
        <v>0.25729999999999997</v>
      </c>
      <c r="J2356" s="449"/>
      <c r="K2356" s="451">
        <v>0.38319999999999999</v>
      </c>
      <c r="L2356" s="449"/>
      <c r="M2356" s="440">
        <f t="shared" si="4035"/>
        <v>0.32300000000000001</v>
      </c>
      <c r="N2356" s="440">
        <f t="shared" si="4036"/>
        <v>0.39100000000000001</v>
      </c>
      <c r="O2356" s="440">
        <f t="shared" si="4037"/>
        <v>0.25729999999999997</v>
      </c>
      <c r="P2356" s="440">
        <f t="shared" si="4038"/>
        <v>0.38319999999999999</v>
      </c>
      <c r="Q2356" s="441"/>
      <c r="R2356" s="442">
        <f t="shared" si="4039"/>
        <v>0.33862499999999995</v>
      </c>
      <c r="S2356" s="443">
        <f t="shared" si="4040"/>
        <v>0</v>
      </c>
      <c r="T2356" s="443">
        <f t="shared" si="4041"/>
        <v>0</v>
      </c>
      <c r="AH2356" s="257">
        <f t="shared" si="3984"/>
        <v>0</v>
      </c>
      <c r="AI2356" s="266" t="str">
        <f t="shared" si="3911"/>
        <v>OK</v>
      </c>
    </row>
    <row r="2357" spans="1:35" ht="17.45" customHeight="1" x14ac:dyDescent="0.25">
      <c r="A2357" s="257">
        <f t="shared" si="3895"/>
        <v>6</v>
      </c>
      <c r="B2357" s="257">
        <f t="shared" si="3896"/>
        <v>2024</v>
      </c>
      <c r="C2357" s="8">
        <f t="shared" si="3969"/>
        <v>45453</v>
      </c>
      <c r="D2357" s="260"/>
      <c r="E2357" s="261">
        <v>0.59670000000000001</v>
      </c>
      <c r="F2357" s="263"/>
      <c r="G2357" s="262">
        <v>0.66500000000000004</v>
      </c>
      <c r="H2357" s="285"/>
      <c r="I2357" s="260"/>
      <c r="J2357" s="261">
        <v>0.61829999999999996</v>
      </c>
      <c r="K2357" s="263"/>
      <c r="L2357" s="261">
        <v>0.6835</v>
      </c>
      <c r="M2357" s="293">
        <f t="shared" si="4035"/>
        <v>0.59670000000000001</v>
      </c>
      <c r="N2357" s="293">
        <f t="shared" si="4036"/>
        <v>0.66500000000000004</v>
      </c>
      <c r="O2357" s="293">
        <f t="shared" si="4037"/>
        <v>0.61829999999999996</v>
      </c>
      <c r="P2357" s="293">
        <f t="shared" si="4038"/>
        <v>0.6835</v>
      </c>
      <c r="R2357" s="265">
        <f t="shared" si="4039"/>
        <v>0.64087499999999997</v>
      </c>
      <c r="S2357" s="266">
        <f t="shared" si="4040"/>
        <v>0</v>
      </c>
      <c r="T2357" s="266">
        <f t="shared" si="4041"/>
        <v>0</v>
      </c>
      <c r="AH2357" s="257">
        <f t="shared" si="3984"/>
        <v>0</v>
      </c>
      <c r="AI2357" s="266" t="str">
        <f t="shared" si="3911"/>
        <v>OK</v>
      </c>
    </row>
    <row r="2358" spans="1:35" ht="17.45" customHeight="1" x14ac:dyDescent="0.25">
      <c r="A2358" s="257">
        <f t="shared" si="3895"/>
        <v>6</v>
      </c>
      <c r="B2358" s="257">
        <f t="shared" si="3896"/>
        <v>2024</v>
      </c>
      <c r="C2358" s="8">
        <f t="shared" si="3969"/>
        <v>45454</v>
      </c>
      <c r="D2358" s="260">
        <v>0.84370000000000001</v>
      </c>
      <c r="E2358" s="261"/>
      <c r="F2358" s="263"/>
      <c r="G2358" s="262"/>
      <c r="H2358" s="285">
        <v>0.68810000000000004</v>
      </c>
      <c r="I2358" s="260">
        <v>1.0349999999999999</v>
      </c>
      <c r="J2358" s="261"/>
      <c r="K2358" s="263">
        <v>0.86399999999999999</v>
      </c>
      <c r="L2358" s="261"/>
      <c r="M2358" s="293">
        <f t="shared" si="4035"/>
        <v>0.84370000000000001</v>
      </c>
      <c r="N2358" s="293">
        <f t="shared" si="4036"/>
        <v>0.68810000000000004</v>
      </c>
      <c r="O2358" s="293">
        <f t="shared" si="4037"/>
        <v>1.0349999999999999</v>
      </c>
      <c r="P2358" s="293">
        <f t="shared" si="4038"/>
        <v>0.86399999999999999</v>
      </c>
      <c r="R2358" s="265">
        <f t="shared" si="4039"/>
        <v>0.85769999999999991</v>
      </c>
      <c r="S2358" s="266">
        <f t="shared" si="4040"/>
        <v>0</v>
      </c>
      <c r="T2358" s="266">
        <f t="shared" si="4041"/>
        <v>0</v>
      </c>
      <c r="AH2358" s="257">
        <f t="shared" si="3984"/>
        <v>0</v>
      </c>
      <c r="AI2358" s="266" t="str">
        <f t="shared" si="3911"/>
        <v>OK</v>
      </c>
    </row>
    <row r="2359" spans="1:35" ht="17.45" customHeight="1" x14ac:dyDescent="0.25">
      <c r="A2359" s="257">
        <f t="shared" si="3895"/>
        <v>6</v>
      </c>
      <c r="B2359" s="257">
        <f t="shared" si="3896"/>
        <v>2024</v>
      </c>
      <c r="C2359" s="8">
        <f t="shared" si="3969"/>
        <v>45455</v>
      </c>
      <c r="D2359" s="260"/>
      <c r="E2359" s="261">
        <v>0.82289999999999996</v>
      </c>
      <c r="F2359" s="263"/>
      <c r="G2359" s="262">
        <v>0.79610000000000003</v>
      </c>
      <c r="H2359" s="285"/>
      <c r="I2359" s="260"/>
      <c r="J2359" s="261">
        <v>0.876</v>
      </c>
      <c r="K2359" s="263"/>
      <c r="L2359" s="261">
        <v>0.90910000000000002</v>
      </c>
      <c r="M2359" s="293">
        <f t="shared" ref="M2359:M2364" si="4042">IFERROR(AVERAGE(D2359:E2359),"")</f>
        <v>0.82289999999999996</v>
      </c>
      <c r="N2359" s="293">
        <f t="shared" ref="N2359:N2364" si="4043">IFERROR(AVERAGE(F2359:H2359),"")</f>
        <v>0.79610000000000003</v>
      </c>
      <c r="O2359" s="293">
        <f t="shared" ref="O2359:O2364" si="4044">IFERROR(AVERAGE(I2359:J2359),"")</f>
        <v>0.876</v>
      </c>
      <c r="P2359" s="293">
        <f t="shared" ref="P2359:P2364" si="4045">IFERROR(AVERAGE(K2359:L2359),"")</f>
        <v>0.90910000000000002</v>
      </c>
      <c r="R2359" s="265">
        <f t="shared" ref="R2359:R2364" si="4046">AVERAGE(M2359:P2359)</f>
        <v>0.85102500000000003</v>
      </c>
      <c r="S2359" s="266">
        <f t="shared" ref="S2359:S2364" si="4047">IF(R2359&gt;=1,1,0)</f>
        <v>0</v>
      </c>
      <c r="T2359" s="266">
        <f t="shared" ref="T2359:T2364" si="4048">IF(S2359=0,0,S2359+T2358)</f>
        <v>0</v>
      </c>
      <c r="AH2359" s="257">
        <f t="shared" si="3984"/>
        <v>0</v>
      </c>
      <c r="AI2359" s="266" t="str">
        <f t="shared" si="3911"/>
        <v>OK</v>
      </c>
    </row>
    <row r="2360" spans="1:35" ht="17.45" customHeight="1" x14ac:dyDescent="0.25">
      <c r="A2360" s="257">
        <f t="shared" ref="A2360:A2423" si="4049">IF(ISNUMBER(C2360),MONTH(C2360),"")</f>
        <v>6</v>
      </c>
      <c r="B2360" s="257">
        <f t="shared" ref="B2360:B2423" si="4050">IF(ISNUMBER(C2360),YEAR(C2360),"")</f>
        <v>2024</v>
      </c>
      <c r="C2360" s="48">
        <f t="shared" si="3969"/>
        <v>45456</v>
      </c>
      <c r="D2360" s="275">
        <v>0.83189999999999997</v>
      </c>
      <c r="E2360" s="276"/>
      <c r="F2360" s="278">
        <v>0.73209999999999997</v>
      </c>
      <c r="G2360" s="277"/>
      <c r="H2360" s="286">
        <v>0.70630000000000004</v>
      </c>
      <c r="I2360" s="275">
        <v>0.87090000000000001</v>
      </c>
      <c r="J2360" s="276"/>
      <c r="K2360" s="278">
        <v>0.80420000000000003</v>
      </c>
      <c r="L2360" s="276"/>
      <c r="M2360" s="293">
        <f t="shared" si="4042"/>
        <v>0.83189999999999997</v>
      </c>
      <c r="N2360" s="293">
        <f t="shared" si="4043"/>
        <v>0.71920000000000006</v>
      </c>
      <c r="O2360" s="293">
        <f t="shared" si="4044"/>
        <v>0.87090000000000001</v>
      </c>
      <c r="P2360" s="293">
        <f t="shared" si="4045"/>
        <v>0.80420000000000003</v>
      </c>
      <c r="R2360" s="265">
        <f t="shared" si="4046"/>
        <v>0.80654999999999988</v>
      </c>
      <c r="S2360" s="266">
        <f t="shared" si="4047"/>
        <v>0</v>
      </c>
      <c r="T2360" s="266">
        <f t="shared" si="4048"/>
        <v>0</v>
      </c>
      <c r="AH2360" s="257">
        <f t="shared" si="3984"/>
        <v>0</v>
      </c>
      <c r="AI2360" s="266" t="str">
        <f t="shared" si="3911"/>
        <v>OK</v>
      </c>
    </row>
    <row r="2361" spans="1:35" ht="17.45" customHeight="1" x14ac:dyDescent="0.25">
      <c r="A2361" s="257">
        <f t="shared" si="4049"/>
        <v>6</v>
      </c>
      <c r="B2361" s="257">
        <f t="shared" si="4050"/>
        <v>2024</v>
      </c>
      <c r="C2361" s="8">
        <f t="shared" si="3969"/>
        <v>45457</v>
      </c>
      <c r="D2361" s="260"/>
      <c r="E2361" s="261">
        <v>1.0409999999999999</v>
      </c>
      <c r="F2361" s="263"/>
      <c r="G2361" s="262">
        <v>1.298</v>
      </c>
      <c r="H2361" s="285"/>
      <c r="I2361" s="260"/>
      <c r="J2361" s="261">
        <v>0.88200000000000001</v>
      </c>
      <c r="K2361" s="263"/>
      <c r="L2361" s="261">
        <v>1.0760000000000001</v>
      </c>
      <c r="M2361" s="293">
        <f t="shared" si="4042"/>
        <v>1.0409999999999999</v>
      </c>
      <c r="N2361" s="293">
        <f t="shared" si="4043"/>
        <v>1.298</v>
      </c>
      <c r="O2361" s="293">
        <f t="shared" si="4044"/>
        <v>0.88200000000000001</v>
      </c>
      <c r="P2361" s="293">
        <f t="shared" si="4045"/>
        <v>1.0760000000000001</v>
      </c>
      <c r="R2361" s="265">
        <f t="shared" si="4046"/>
        <v>1.0742500000000001</v>
      </c>
      <c r="S2361" s="266">
        <f t="shared" si="4047"/>
        <v>1</v>
      </c>
      <c r="T2361" s="266">
        <f t="shared" si="4048"/>
        <v>1</v>
      </c>
      <c r="AH2361" s="257">
        <f t="shared" si="3984"/>
        <v>0</v>
      </c>
      <c r="AI2361" s="266" t="str">
        <f t="shared" si="3911"/>
        <v>OK</v>
      </c>
    </row>
    <row r="2362" spans="1:35" ht="17.45" customHeight="1" x14ac:dyDescent="0.25">
      <c r="A2362" s="257">
        <f t="shared" si="4049"/>
        <v>6</v>
      </c>
      <c r="B2362" s="257">
        <f t="shared" si="4050"/>
        <v>2024</v>
      </c>
      <c r="C2362" s="435">
        <f t="shared" si="3969"/>
        <v>45458</v>
      </c>
      <c r="D2362" s="434">
        <v>1.1839999999999999</v>
      </c>
      <c r="E2362" s="436"/>
      <c r="F2362" s="437">
        <v>1.095</v>
      </c>
      <c r="G2362" s="438"/>
      <c r="H2362" s="439"/>
      <c r="I2362" s="434">
        <v>1.079</v>
      </c>
      <c r="J2362" s="436"/>
      <c r="K2362" s="437">
        <v>1.34</v>
      </c>
      <c r="L2362" s="436"/>
      <c r="M2362" s="440">
        <f t="shared" si="4042"/>
        <v>1.1839999999999999</v>
      </c>
      <c r="N2362" s="440">
        <f t="shared" si="4043"/>
        <v>1.095</v>
      </c>
      <c r="O2362" s="440">
        <f t="shared" si="4044"/>
        <v>1.079</v>
      </c>
      <c r="P2362" s="440">
        <f t="shared" si="4045"/>
        <v>1.34</v>
      </c>
      <c r="Q2362" s="441"/>
      <c r="R2362" s="442">
        <f t="shared" si="4046"/>
        <v>1.1744999999999999</v>
      </c>
      <c r="S2362" s="443">
        <f t="shared" si="4047"/>
        <v>1</v>
      </c>
      <c r="T2362" s="443">
        <f t="shared" si="4048"/>
        <v>2</v>
      </c>
      <c r="AH2362" s="257">
        <f t="shared" si="3984"/>
        <v>0</v>
      </c>
      <c r="AI2362" s="266" t="str">
        <f t="shared" si="3911"/>
        <v>OK</v>
      </c>
    </row>
    <row r="2363" spans="1:35" ht="17.45" customHeight="1" x14ac:dyDescent="0.25">
      <c r="A2363" s="257">
        <f t="shared" si="4049"/>
        <v>6</v>
      </c>
      <c r="B2363" s="257">
        <f t="shared" si="4050"/>
        <v>2024</v>
      </c>
      <c r="C2363" s="435">
        <f t="shared" si="3969"/>
        <v>45459</v>
      </c>
      <c r="D2363" s="434"/>
      <c r="E2363" s="436">
        <v>0.8296</v>
      </c>
      <c r="F2363" s="437"/>
      <c r="G2363" s="438">
        <v>0.72970000000000002</v>
      </c>
      <c r="H2363" s="439"/>
      <c r="I2363" s="434"/>
      <c r="J2363" s="436">
        <v>0.69379999999999997</v>
      </c>
      <c r="K2363" s="437"/>
      <c r="L2363" s="436">
        <v>1.077</v>
      </c>
      <c r="M2363" s="440">
        <f t="shared" si="4042"/>
        <v>0.8296</v>
      </c>
      <c r="N2363" s="440">
        <f t="shared" si="4043"/>
        <v>0.72970000000000002</v>
      </c>
      <c r="O2363" s="440">
        <f t="shared" si="4044"/>
        <v>0.69379999999999997</v>
      </c>
      <c r="P2363" s="440">
        <f t="shared" si="4045"/>
        <v>1.077</v>
      </c>
      <c r="Q2363" s="441"/>
      <c r="R2363" s="442">
        <f t="shared" si="4046"/>
        <v>0.83252499999999996</v>
      </c>
      <c r="S2363" s="443">
        <f t="shared" si="4047"/>
        <v>0</v>
      </c>
      <c r="T2363" s="443">
        <f t="shared" si="4048"/>
        <v>0</v>
      </c>
      <c r="AH2363" s="257">
        <f t="shared" si="3984"/>
        <v>0</v>
      </c>
      <c r="AI2363" s="266" t="str">
        <f t="shared" ref="AI2363:AI2426" si="4051">IF(AH2363=0,"OK","Check")</f>
        <v>OK</v>
      </c>
    </row>
    <row r="2364" spans="1:35" ht="17.45" customHeight="1" x14ac:dyDescent="0.25">
      <c r="A2364" s="257">
        <f t="shared" si="4049"/>
        <v>6</v>
      </c>
      <c r="B2364" s="257">
        <f t="shared" si="4050"/>
        <v>2024</v>
      </c>
      <c r="C2364" s="8">
        <f t="shared" si="3969"/>
        <v>45460</v>
      </c>
      <c r="D2364" s="252">
        <v>1.212</v>
      </c>
      <c r="E2364" s="253"/>
      <c r="F2364" s="255"/>
      <c r="G2364" s="254"/>
      <c r="H2364" s="114">
        <v>0.82140000000000002</v>
      </c>
      <c r="I2364" s="252">
        <v>1.0269999999999999</v>
      </c>
      <c r="J2364" s="253"/>
      <c r="K2364" s="255">
        <v>1.0940000000000001</v>
      </c>
      <c r="L2364" s="253"/>
      <c r="M2364" s="293">
        <f t="shared" si="4042"/>
        <v>1.212</v>
      </c>
      <c r="N2364" s="293">
        <f t="shared" si="4043"/>
        <v>0.82140000000000002</v>
      </c>
      <c r="O2364" s="293">
        <f t="shared" si="4044"/>
        <v>1.0269999999999999</v>
      </c>
      <c r="P2364" s="293">
        <f t="shared" si="4045"/>
        <v>1.0940000000000001</v>
      </c>
      <c r="R2364" s="265">
        <f t="shared" si="4046"/>
        <v>1.0386</v>
      </c>
      <c r="S2364" s="266">
        <f t="shared" si="4047"/>
        <v>1</v>
      </c>
      <c r="T2364" s="266">
        <f t="shared" si="4048"/>
        <v>1</v>
      </c>
      <c r="AH2364" s="257">
        <f t="shared" si="3984"/>
        <v>0</v>
      </c>
      <c r="AI2364" s="266" t="str">
        <f t="shared" si="4051"/>
        <v>OK</v>
      </c>
    </row>
    <row r="2365" spans="1:35" ht="17.45" customHeight="1" x14ac:dyDescent="0.25">
      <c r="A2365" s="257">
        <f t="shared" si="4049"/>
        <v>6</v>
      </c>
      <c r="B2365" s="257">
        <f t="shared" si="4050"/>
        <v>2024</v>
      </c>
      <c r="C2365" s="8">
        <f t="shared" si="3969"/>
        <v>45461</v>
      </c>
      <c r="D2365" s="260"/>
      <c r="E2365" s="261">
        <v>1.1910000000000001</v>
      </c>
      <c r="F2365" s="263"/>
      <c r="G2365" s="262">
        <v>1.341</v>
      </c>
      <c r="H2365" s="285"/>
      <c r="I2365" s="260"/>
      <c r="J2365" s="261">
        <v>1.1879999999999999</v>
      </c>
      <c r="K2365" s="263"/>
      <c r="L2365" s="261">
        <v>1.538</v>
      </c>
      <c r="M2365" s="293">
        <f t="shared" ref="M2365:M2370" si="4052">IFERROR(AVERAGE(D2365:E2365),"")</f>
        <v>1.1910000000000001</v>
      </c>
      <c r="N2365" s="293">
        <f t="shared" ref="N2365:N2370" si="4053">IFERROR(AVERAGE(F2365:H2365),"")</f>
        <v>1.341</v>
      </c>
      <c r="O2365" s="293">
        <f t="shared" ref="O2365:O2370" si="4054">IFERROR(AVERAGE(I2365:J2365),"")</f>
        <v>1.1879999999999999</v>
      </c>
      <c r="P2365" s="293">
        <f t="shared" ref="P2365:P2370" si="4055">IFERROR(AVERAGE(K2365:L2365),"")</f>
        <v>1.538</v>
      </c>
      <c r="R2365" s="265">
        <f t="shared" ref="R2365:R2370" si="4056">AVERAGE(M2365:P2365)</f>
        <v>1.3145</v>
      </c>
      <c r="S2365" s="266">
        <f t="shared" ref="S2365:S2370" si="4057">IF(R2365&gt;=1,1,0)</f>
        <v>1</v>
      </c>
      <c r="T2365" s="266">
        <f t="shared" ref="T2365:T2370" si="4058">IF(S2365=0,0,S2365+T2364)</f>
        <v>2</v>
      </c>
      <c r="AH2365" s="257">
        <f t="shared" si="3984"/>
        <v>0</v>
      </c>
      <c r="AI2365" s="266" t="str">
        <f t="shared" si="4051"/>
        <v>OK</v>
      </c>
    </row>
    <row r="2366" spans="1:35" ht="17.45" customHeight="1" x14ac:dyDescent="0.25">
      <c r="A2366" s="257">
        <f t="shared" si="4049"/>
        <v>6</v>
      </c>
      <c r="B2366" s="257">
        <f t="shared" si="4050"/>
        <v>2024</v>
      </c>
      <c r="C2366" s="48">
        <f t="shared" si="3969"/>
        <v>45462</v>
      </c>
      <c r="D2366" s="279">
        <v>1.84</v>
      </c>
      <c r="E2366" s="280"/>
      <c r="F2366" s="282">
        <v>1.2</v>
      </c>
      <c r="G2366" s="281"/>
      <c r="H2366" s="142">
        <v>1.143</v>
      </c>
      <c r="I2366" s="279">
        <v>1.1619999999999999</v>
      </c>
      <c r="J2366" s="280"/>
      <c r="K2366" s="282">
        <v>1.3979999999999999</v>
      </c>
      <c r="L2366" s="280"/>
      <c r="M2366" s="293">
        <f t="shared" si="4052"/>
        <v>1.84</v>
      </c>
      <c r="N2366" s="293">
        <f t="shared" si="4053"/>
        <v>1.1715</v>
      </c>
      <c r="O2366" s="293">
        <f t="shared" si="4054"/>
        <v>1.1619999999999999</v>
      </c>
      <c r="P2366" s="293">
        <f t="shared" si="4055"/>
        <v>1.3979999999999999</v>
      </c>
      <c r="R2366" s="265">
        <f t="shared" si="4056"/>
        <v>1.3928749999999999</v>
      </c>
      <c r="S2366" s="266">
        <f t="shared" si="4057"/>
        <v>1</v>
      </c>
      <c r="T2366" s="266">
        <f t="shared" si="4058"/>
        <v>3</v>
      </c>
      <c r="AH2366" s="257">
        <f t="shared" si="3984"/>
        <v>0</v>
      </c>
      <c r="AI2366" s="266" t="str">
        <f t="shared" si="4051"/>
        <v>OK</v>
      </c>
    </row>
    <row r="2367" spans="1:35" ht="17.45" customHeight="1" x14ac:dyDescent="0.25">
      <c r="A2367" s="257">
        <f t="shared" si="4049"/>
        <v>6</v>
      </c>
      <c r="B2367" s="257">
        <f t="shared" si="4050"/>
        <v>2024</v>
      </c>
      <c r="C2367" s="8">
        <f t="shared" si="3969"/>
        <v>45463</v>
      </c>
      <c r="D2367" s="252"/>
      <c r="E2367" s="253">
        <v>1.766</v>
      </c>
      <c r="F2367" s="255"/>
      <c r="G2367" s="254">
        <v>1.224</v>
      </c>
      <c r="H2367" s="114"/>
      <c r="I2367" s="252"/>
      <c r="J2367" s="253">
        <v>1.284</v>
      </c>
      <c r="K2367" s="255"/>
      <c r="L2367" s="253">
        <v>1.391</v>
      </c>
      <c r="M2367" s="293">
        <f t="shared" si="4052"/>
        <v>1.766</v>
      </c>
      <c r="N2367" s="293">
        <f t="shared" si="4053"/>
        <v>1.224</v>
      </c>
      <c r="O2367" s="293">
        <f t="shared" si="4054"/>
        <v>1.284</v>
      </c>
      <c r="P2367" s="293">
        <f t="shared" si="4055"/>
        <v>1.391</v>
      </c>
      <c r="R2367" s="265">
        <f t="shared" si="4056"/>
        <v>1.41625</v>
      </c>
      <c r="S2367" s="266">
        <f t="shared" si="4057"/>
        <v>1</v>
      </c>
      <c r="T2367" s="266">
        <f t="shared" si="4058"/>
        <v>4</v>
      </c>
      <c r="AH2367" s="257">
        <f t="shared" si="3984"/>
        <v>0</v>
      </c>
      <c r="AI2367" s="266" t="str">
        <f t="shared" si="4051"/>
        <v>OK</v>
      </c>
    </row>
    <row r="2368" spans="1:35" ht="17.45" customHeight="1" x14ac:dyDescent="0.25">
      <c r="A2368" s="257">
        <f t="shared" si="4049"/>
        <v>6</v>
      </c>
      <c r="B2368" s="257">
        <f t="shared" si="4050"/>
        <v>2024</v>
      </c>
      <c r="C2368" s="8">
        <f t="shared" si="3969"/>
        <v>45464</v>
      </c>
      <c r="D2368" s="252">
        <v>0.95330000000000004</v>
      </c>
      <c r="E2368" s="253"/>
      <c r="F2368" s="255">
        <v>1.1599999999999999</v>
      </c>
      <c r="G2368" s="254"/>
      <c r="H2368" s="114"/>
      <c r="I2368" s="252">
        <v>1.3380000000000001</v>
      </c>
      <c r="J2368" s="253"/>
      <c r="K2368" s="255">
        <v>1.1020000000000001</v>
      </c>
      <c r="L2368" s="253"/>
      <c r="M2368" s="293">
        <f t="shared" si="4052"/>
        <v>0.95330000000000004</v>
      </c>
      <c r="N2368" s="293">
        <f t="shared" si="4053"/>
        <v>1.1599999999999999</v>
      </c>
      <c r="O2368" s="293">
        <f t="shared" si="4054"/>
        <v>1.3380000000000001</v>
      </c>
      <c r="P2368" s="293">
        <f t="shared" si="4055"/>
        <v>1.1020000000000001</v>
      </c>
      <c r="R2368" s="265">
        <f t="shared" si="4056"/>
        <v>1.138325</v>
      </c>
      <c r="S2368" s="266">
        <f t="shared" si="4057"/>
        <v>1</v>
      </c>
      <c r="T2368" s="266">
        <f t="shared" si="4058"/>
        <v>5</v>
      </c>
      <c r="AH2368" s="257">
        <f t="shared" si="3984"/>
        <v>0</v>
      </c>
      <c r="AI2368" s="266" t="str">
        <f t="shared" si="4051"/>
        <v>OK</v>
      </c>
    </row>
    <row r="2369" spans="1:35" ht="17.45" customHeight="1" x14ac:dyDescent="0.25">
      <c r="A2369" s="257">
        <f t="shared" si="4049"/>
        <v>6</v>
      </c>
      <c r="B2369" s="257">
        <f t="shared" si="4050"/>
        <v>2024</v>
      </c>
      <c r="C2369" s="435">
        <f t="shared" si="3969"/>
        <v>45465</v>
      </c>
      <c r="D2369" s="448"/>
      <c r="E2369" s="449">
        <v>0.88690000000000002</v>
      </c>
      <c r="F2369" s="451"/>
      <c r="G2369" s="450">
        <v>1.321</v>
      </c>
      <c r="H2369" s="452"/>
      <c r="I2369" s="448"/>
      <c r="J2369" s="449">
        <v>0.84399999999999997</v>
      </c>
      <c r="K2369" s="451"/>
      <c r="L2369" s="449">
        <v>0.98980000000000001</v>
      </c>
      <c r="M2369" s="440">
        <f t="shared" si="4052"/>
        <v>0.88690000000000002</v>
      </c>
      <c r="N2369" s="440">
        <f t="shared" si="4053"/>
        <v>1.321</v>
      </c>
      <c r="O2369" s="440">
        <f t="shared" si="4054"/>
        <v>0.84399999999999997</v>
      </c>
      <c r="P2369" s="440">
        <f t="shared" si="4055"/>
        <v>0.98980000000000001</v>
      </c>
      <c r="Q2369" s="441"/>
      <c r="R2369" s="442">
        <f t="shared" si="4056"/>
        <v>1.0104249999999999</v>
      </c>
      <c r="S2369" s="443">
        <f t="shared" si="4057"/>
        <v>1</v>
      </c>
      <c r="T2369" s="443">
        <f t="shared" si="4058"/>
        <v>6</v>
      </c>
      <c r="AH2369" s="257">
        <f t="shared" si="3984"/>
        <v>0</v>
      </c>
      <c r="AI2369" s="266" t="str">
        <f t="shared" si="4051"/>
        <v>OK</v>
      </c>
    </row>
    <row r="2370" spans="1:35" ht="17.45" customHeight="1" x14ac:dyDescent="0.25">
      <c r="A2370" s="257">
        <f t="shared" si="4049"/>
        <v>6</v>
      </c>
      <c r="B2370" s="257">
        <f t="shared" si="4050"/>
        <v>2024</v>
      </c>
      <c r="C2370" s="435">
        <f t="shared" si="3969"/>
        <v>45466</v>
      </c>
      <c r="D2370" s="448">
        <v>0.82410000000000005</v>
      </c>
      <c r="E2370" s="449"/>
      <c r="F2370" s="451"/>
      <c r="G2370" s="450"/>
      <c r="H2370" s="452">
        <v>0.86360000000000003</v>
      </c>
      <c r="I2370" s="448">
        <v>0.64839999999999998</v>
      </c>
      <c r="J2370" s="449"/>
      <c r="K2370" s="451">
        <v>0.82940000000000003</v>
      </c>
      <c r="L2370" s="449"/>
      <c r="M2370" s="440">
        <f t="shared" si="4052"/>
        <v>0.82410000000000005</v>
      </c>
      <c r="N2370" s="440">
        <f t="shared" si="4053"/>
        <v>0.86360000000000003</v>
      </c>
      <c r="O2370" s="440">
        <f t="shared" si="4054"/>
        <v>0.64839999999999998</v>
      </c>
      <c r="P2370" s="440">
        <f t="shared" si="4055"/>
        <v>0.82940000000000003</v>
      </c>
      <c r="Q2370" s="441"/>
      <c r="R2370" s="442">
        <f t="shared" si="4056"/>
        <v>0.79137500000000005</v>
      </c>
      <c r="S2370" s="443">
        <f t="shared" si="4057"/>
        <v>0</v>
      </c>
      <c r="T2370" s="443">
        <f t="shared" si="4058"/>
        <v>0</v>
      </c>
      <c r="AH2370" s="257">
        <f t="shared" si="3984"/>
        <v>0</v>
      </c>
      <c r="AI2370" s="266" t="str">
        <f t="shared" si="4051"/>
        <v>OK</v>
      </c>
    </row>
    <row r="2371" spans="1:35" ht="17.45" customHeight="1" x14ac:dyDescent="0.25">
      <c r="A2371" s="257">
        <f t="shared" si="4049"/>
        <v>6</v>
      </c>
      <c r="B2371" s="257">
        <f t="shared" si="4050"/>
        <v>2024</v>
      </c>
      <c r="C2371" s="8">
        <f t="shared" si="3969"/>
        <v>45467</v>
      </c>
      <c r="D2371" s="260"/>
      <c r="E2371" s="261">
        <v>0.82730000000000004</v>
      </c>
      <c r="F2371" s="263"/>
      <c r="G2371" s="262">
        <v>0.89649999999999996</v>
      </c>
      <c r="H2371" s="285"/>
      <c r="I2371" s="260"/>
      <c r="J2371" s="261">
        <v>0.88319999999999999</v>
      </c>
      <c r="K2371" s="263"/>
      <c r="L2371" s="261">
        <v>0.95330000000000004</v>
      </c>
      <c r="M2371" s="293">
        <f t="shared" ref="M2371:M2377" si="4059">IFERROR(AVERAGE(D2371:E2371),"")</f>
        <v>0.82730000000000004</v>
      </c>
      <c r="N2371" s="293">
        <f t="shared" ref="N2371:N2377" si="4060">IFERROR(AVERAGE(F2371:H2371),"")</f>
        <v>0.89649999999999996</v>
      </c>
      <c r="O2371" s="293">
        <f t="shared" ref="O2371:O2377" si="4061">IFERROR(AVERAGE(I2371:J2371),"")</f>
        <v>0.88319999999999999</v>
      </c>
      <c r="P2371" s="293">
        <f t="shared" ref="P2371:P2377" si="4062">IFERROR(AVERAGE(K2371:L2371),"")</f>
        <v>0.95330000000000004</v>
      </c>
      <c r="R2371" s="265">
        <f t="shared" ref="R2371:R2377" si="4063">AVERAGE(M2371:P2371)</f>
        <v>0.89007500000000006</v>
      </c>
      <c r="S2371" s="266">
        <f t="shared" ref="S2371:S2377" si="4064">IF(R2371&gt;=1,1,0)</f>
        <v>0</v>
      </c>
      <c r="T2371" s="266">
        <f t="shared" ref="T2371:T2377" si="4065">IF(S2371=0,0,S2371+T2370)</f>
        <v>0</v>
      </c>
      <c r="AH2371" s="257">
        <f t="shared" si="3984"/>
        <v>0</v>
      </c>
      <c r="AI2371" s="266" t="str">
        <f t="shared" si="4051"/>
        <v>OK</v>
      </c>
    </row>
    <row r="2372" spans="1:35" ht="17.45" customHeight="1" x14ac:dyDescent="0.25">
      <c r="A2372" s="257">
        <f t="shared" si="4049"/>
        <v>6</v>
      </c>
      <c r="B2372" s="257">
        <f t="shared" si="4050"/>
        <v>2024</v>
      </c>
      <c r="C2372" s="48">
        <f t="shared" si="3969"/>
        <v>45468</v>
      </c>
      <c r="D2372" s="279">
        <v>0.98919999999999997</v>
      </c>
      <c r="E2372" s="280"/>
      <c r="F2372" s="282">
        <v>1.0780000000000001</v>
      </c>
      <c r="G2372" s="281"/>
      <c r="H2372" s="142">
        <v>0.97889999999999999</v>
      </c>
      <c r="I2372" s="279">
        <v>1.2270000000000001</v>
      </c>
      <c r="J2372" s="280"/>
      <c r="K2372" s="282">
        <v>1.0169999999999999</v>
      </c>
      <c r="L2372" s="280"/>
      <c r="M2372" s="293">
        <f t="shared" si="4059"/>
        <v>0.98919999999999997</v>
      </c>
      <c r="N2372" s="293">
        <f t="shared" si="4060"/>
        <v>1.0284500000000001</v>
      </c>
      <c r="O2372" s="293">
        <f t="shared" si="4061"/>
        <v>1.2270000000000001</v>
      </c>
      <c r="P2372" s="293">
        <f t="shared" si="4062"/>
        <v>1.0169999999999999</v>
      </c>
      <c r="R2372" s="265">
        <f t="shared" si="4063"/>
        <v>1.0654124999999999</v>
      </c>
      <c r="S2372" s="266">
        <f t="shared" si="4064"/>
        <v>1</v>
      </c>
      <c r="T2372" s="266">
        <f t="shared" si="4065"/>
        <v>1</v>
      </c>
      <c r="AH2372" s="257">
        <f t="shared" si="3984"/>
        <v>0</v>
      </c>
      <c r="AI2372" s="266" t="str">
        <f t="shared" si="4051"/>
        <v>OK</v>
      </c>
    </row>
    <row r="2373" spans="1:35" ht="17.45" customHeight="1" x14ac:dyDescent="0.25">
      <c r="A2373" s="257">
        <f t="shared" si="4049"/>
        <v>6</v>
      </c>
      <c r="B2373" s="257">
        <f t="shared" si="4050"/>
        <v>2024</v>
      </c>
      <c r="C2373" s="8">
        <f t="shared" si="3969"/>
        <v>45469</v>
      </c>
      <c r="D2373" s="252"/>
      <c r="E2373" s="253">
        <v>0.86499999999999999</v>
      </c>
      <c r="F2373" s="255"/>
      <c r="G2373" s="254">
        <v>0.76559999999999995</v>
      </c>
      <c r="H2373" s="114"/>
      <c r="I2373" s="252"/>
      <c r="J2373" s="253">
        <v>0.93420000000000003</v>
      </c>
      <c r="K2373" s="255"/>
      <c r="L2373" s="253">
        <v>1.4550000000000001</v>
      </c>
      <c r="M2373" s="293">
        <f t="shared" si="4059"/>
        <v>0.86499999999999999</v>
      </c>
      <c r="N2373" s="293">
        <f t="shared" si="4060"/>
        <v>0.76559999999999995</v>
      </c>
      <c r="O2373" s="293">
        <f t="shared" si="4061"/>
        <v>0.93420000000000003</v>
      </c>
      <c r="P2373" s="293">
        <f t="shared" si="4062"/>
        <v>1.4550000000000001</v>
      </c>
      <c r="R2373" s="265">
        <f t="shared" si="4063"/>
        <v>1.00495</v>
      </c>
      <c r="S2373" s="266">
        <f t="shared" si="4064"/>
        <v>1</v>
      </c>
      <c r="T2373" s="266">
        <f t="shared" si="4065"/>
        <v>2</v>
      </c>
      <c r="AH2373" s="257">
        <f t="shared" si="3984"/>
        <v>0</v>
      </c>
      <c r="AI2373" s="266" t="str">
        <f t="shared" si="4051"/>
        <v>OK</v>
      </c>
    </row>
    <row r="2374" spans="1:35" ht="17.45" customHeight="1" x14ac:dyDescent="0.25">
      <c r="A2374" s="257">
        <f t="shared" si="4049"/>
        <v>6</v>
      </c>
      <c r="B2374" s="257">
        <f t="shared" si="4050"/>
        <v>2024</v>
      </c>
      <c r="C2374" s="8">
        <f t="shared" si="3969"/>
        <v>45470</v>
      </c>
      <c r="D2374" s="370">
        <v>3.899</v>
      </c>
      <c r="E2374" s="253"/>
      <c r="F2374" s="255">
        <v>0.77449999999999997</v>
      </c>
      <c r="G2374" s="254"/>
      <c r="H2374" s="114"/>
      <c r="I2374" s="252">
        <v>0.99099999999999999</v>
      </c>
      <c r="J2374" s="253"/>
      <c r="K2374" s="255">
        <v>1.1539999999999999</v>
      </c>
      <c r="L2374" s="253"/>
      <c r="M2374" s="423">
        <f t="shared" si="4059"/>
        <v>3.899</v>
      </c>
      <c r="N2374" s="293">
        <f t="shared" si="4060"/>
        <v>0.77449999999999997</v>
      </c>
      <c r="O2374" s="293">
        <f t="shared" si="4061"/>
        <v>0.99099999999999999</v>
      </c>
      <c r="P2374" s="293">
        <f t="shared" si="4062"/>
        <v>1.1539999999999999</v>
      </c>
      <c r="R2374" s="265">
        <f t="shared" si="4063"/>
        <v>1.7046249999999998</v>
      </c>
      <c r="S2374" s="266">
        <f t="shared" si="4064"/>
        <v>1</v>
      </c>
      <c r="T2374" s="266">
        <f t="shared" si="4065"/>
        <v>3</v>
      </c>
      <c r="AH2374" s="257">
        <f t="shared" si="3984"/>
        <v>0</v>
      </c>
      <c r="AI2374" s="266" t="str">
        <f t="shared" si="4051"/>
        <v>OK</v>
      </c>
    </row>
    <row r="2375" spans="1:35" ht="17.45" customHeight="1" thickBot="1" x14ac:dyDescent="0.3">
      <c r="A2375" s="257">
        <f t="shared" si="4049"/>
        <v>6</v>
      </c>
      <c r="B2375" s="257">
        <f t="shared" si="4050"/>
        <v>2024</v>
      </c>
      <c r="C2375" s="8">
        <f t="shared" si="3969"/>
        <v>45471</v>
      </c>
      <c r="D2375" s="252"/>
      <c r="E2375" s="253">
        <v>1.946</v>
      </c>
      <c r="F2375" s="255"/>
      <c r="G2375" s="254">
        <v>0.92090000000000005</v>
      </c>
      <c r="H2375" s="114"/>
      <c r="I2375" s="252"/>
      <c r="J2375" s="253">
        <v>0.69030000000000002</v>
      </c>
      <c r="K2375" s="255"/>
      <c r="L2375" s="253">
        <v>1.292</v>
      </c>
      <c r="M2375" s="293">
        <f t="shared" si="4059"/>
        <v>1.946</v>
      </c>
      <c r="N2375" s="293">
        <f t="shared" si="4060"/>
        <v>0.92090000000000005</v>
      </c>
      <c r="O2375" s="293">
        <f t="shared" si="4061"/>
        <v>0.69030000000000002</v>
      </c>
      <c r="P2375" s="293">
        <f t="shared" si="4062"/>
        <v>1.292</v>
      </c>
      <c r="R2375" s="265">
        <f t="shared" si="4063"/>
        <v>1.2123000000000002</v>
      </c>
      <c r="S2375" s="266">
        <f t="shared" si="4064"/>
        <v>1</v>
      </c>
      <c r="T2375" s="266">
        <f t="shared" si="4065"/>
        <v>4</v>
      </c>
      <c r="AH2375" s="257">
        <f t="shared" si="3984"/>
        <v>0</v>
      </c>
      <c r="AI2375" s="266" t="str">
        <f t="shared" si="4051"/>
        <v>OK</v>
      </c>
    </row>
    <row r="2376" spans="1:35" ht="17.45" customHeight="1" thickBot="1" x14ac:dyDescent="0.3">
      <c r="A2376" s="257">
        <f t="shared" si="4049"/>
        <v>6</v>
      </c>
      <c r="B2376" s="257">
        <f t="shared" si="4050"/>
        <v>2024</v>
      </c>
      <c r="C2376" s="435">
        <f t="shared" si="3969"/>
        <v>45472</v>
      </c>
      <c r="D2376" s="448">
        <v>1.093</v>
      </c>
      <c r="E2376" s="449"/>
      <c r="F2376" s="451"/>
      <c r="G2376" s="450"/>
      <c r="H2376" s="452">
        <v>0.71440000000000003</v>
      </c>
      <c r="I2376" s="448">
        <v>0.64449999999999996</v>
      </c>
      <c r="J2376" s="449"/>
      <c r="K2376" s="451">
        <v>1.1719999999999999</v>
      </c>
      <c r="L2376" s="449"/>
      <c r="M2376" s="440">
        <f t="shared" si="4059"/>
        <v>1.093</v>
      </c>
      <c r="N2376" s="440">
        <f t="shared" si="4060"/>
        <v>0.71440000000000003</v>
      </c>
      <c r="O2376" s="440">
        <f t="shared" si="4061"/>
        <v>0.64449999999999996</v>
      </c>
      <c r="P2376" s="440">
        <f t="shared" si="4062"/>
        <v>1.1719999999999999</v>
      </c>
      <c r="Q2376" s="441"/>
      <c r="R2376" s="442">
        <f t="shared" si="4063"/>
        <v>0.90597499999999997</v>
      </c>
      <c r="S2376" s="443">
        <f t="shared" si="4064"/>
        <v>0</v>
      </c>
      <c r="T2376" s="443">
        <f t="shared" si="4065"/>
        <v>0</v>
      </c>
      <c r="U2376" s="514" t="s">
        <v>68</v>
      </c>
      <c r="V2376" s="515">
        <v>2024</v>
      </c>
      <c r="W2376" s="516"/>
      <c r="X2376" s="516"/>
      <c r="Y2376" s="516"/>
      <c r="AH2376" s="257">
        <f t="shared" si="3984"/>
        <v>0</v>
      </c>
      <c r="AI2376" s="266" t="str">
        <f t="shared" si="4051"/>
        <v>OK</v>
      </c>
    </row>
    <row r="2377" spans="1:35" ht="17.45" customHeight="1" x14ac:dyDescent="0.25">
      <c r="A2377" s="257">
        <f t="shared" si="4049"/>
        <v>6</v>
      </c>
      <c r="B2377" s="257">
        <f t="shared" si="4050"/>
        <v>2024</v>
      </c>
      <c r="C2377" s="435">
        <f t="shared" si="3969"/>
        <v>45473</v>
      </c>
      <c r="D2377" s="448"/>
      <c r="E2377" s="449">
        <v>1.04</v>
      </c>
      <c r="F2377" s="451"/>
      <c r="G2377" s="450">
        <v>0.84570000000000001</v>
      </c>
      <c r="H2377" s="452"/>
      <c r="I2377" s="448"/>
      <c r="J2377" s="449">
        <v>0.7974</v>
      </c>
      <c r="K2377" s="451"/>
      <c r="L2377" s="449">
        <v>0.99880000000000002</v>
      </c>
      <c r="M2377" s="440">
        <f t="shared" si="4059"/>
        <v>1.04</v>
      </c>
      <c r="N2377" s="440">
        <f t="shared" si="4060"/>
        <v>0.84570000000000001</v>
      </c>
      <c r="O2377" s="440">
        <f t="shared" si="4061"/>
        <v>0.7974</v>
      </c>
      <c r="P2377" s="440">
        <f t="shared" si="4062"/>
        <v>0.99880000000000002</v>
      </c>
      <c r="Q2377" s="441"/>
      <c r="R2377" s="442">
        <f t="shared" si="4063"/>
        <v>0.92047500000000004</v>
      </c>
      <c r="S2377" s="443">
        <f t="shared" si="4064"/>
        <v>0</v>
      </c>
      <c r="T2377" s="443">
        <f t="shared" si="4065"/>
        <v>0</v>
      </c>
      <c r="U2377" s="517" t="s">
        <v>35</v>
      </c>
      <c r="V2377" s="517" t="s">
        <v>1</v>
      </c>
      <c r="W2377" s="517" t="s">
        <v>2</v>
      </c>
      <c r="X2377" s="517" t="s">
        <v>9</v>
      </c>
      <c r="Y2377" s="517" t="s">
        <v>12</v>
      </c>
      <c r="AH2377" s="257">
        <f t="shared" si="3984"/>
        <v>0</v>
      </c>
      <c r="AI2377" s="266" t="str">
        <f t="shared" si="4051"/>
        <v>OK</v>
      </c>
    </row>
    <row r="2378" spans="1:35" ht="17.45" customHeight="1" x14ac:dyDescent="0.25">
      <c r="A2378" s="257">
        <f t="shared" si="4049"/>
        <v>7</v>
      </c>
      <c r="B2378" s="257">
        <f t="shared" si="4050"/>
        <v>2024</v>
      </c>
      <c r="C2378" s="48">
        <f t="shared" si="3969"/>
        <v>45474</v>
      </c>
      <c r="D2378" s="275">
        <v>1.7410000000000001</v>
      </c>
      <c r="E2378" s="276"/>
      <c r="F2378" s="278">
        <v>0.84430000000000005</v>
      </c>
      <c r="G2378" s="277"/>
      <c r="H2378" s="286">
        <v>0.77449999999999997</v>
      </c>
      <c r="I2378" s="275">
        <v>0.82489999999999997</v>
      </c>
      <c r="J2378" s="276"/>
      <c r="K2378" s="278">
        <v>1.2829999999999999</v>
      </c>
      <c r="L2378" s="276"/>
      <c r="M2378" s="293">
        <f t="shared" ref="M2378:M2383" si="4066">IFERROR(AVERAGE(D2378:E2378),"")</f>
        <v>1.7410000000000001</v>
      </c>
      <c r="N2378" s="293">
        <f t="shared" ref="N2378:N2383" si="4067">IFERROR(AVERAGE(F2378:H2378),"")</f>
        <v>0.80940000000000001</v>
      </c>
      <c r="O2378" s="293">
        <f t="shared" ref="O2378:O2383" si="4068">IFERROR(AVERAGE(I2378:J2378),"")</f>
        <v>0.82489999999999997</v>
      </c>
      <c r="P2378" s="293">
        <f t="shared" ref="P2378:P2383" si="4069">IFERROR(AVERAGE(K2378:L2378),"")</f>
        <v>1.2829999999999999</v>
      </c>
      <c r="R2378" s="265">
        <f t="shared" ref="R2378:R2383" si="4070">AVERAGE(M2378:P2378)</f>
        <v>1.1645750000000001</v>
      </c>
      <c r="S2378" s="266">
        <f t="shared" ref="S2378:S2383" si="4071">IF(R2378&gt;=1,1,0)</f>
        <v>1</v>
      </c>
      <c r="T2378" s="266">
        <f t="shared" ref="T2378:T2383" si="4072">IF(S2378=0,0,S2378+T2377)</f>
        <v>1</v>
      </c>
      <c r="U2378" s="518" t="s">
        <v>58</v>
      </c>
      <c r="V2378" s="519">
        <f>AVERAGE(D2348:E2377)</f>
        <v>1.0574700000000001</v>
      </c>
      <c r="W2378" s="519">
        <f>AVERAGE(F2348:H2377)</f>
        <v>0.85199714285714301</v>
      </c>
      <c r="X2378" s="519">
        <f>AVERAGE(I2348:J2377)</f>
        <v>0.85928000000000004</v>
      </c>
      <c r="Y2378" s="519">
        <f>AVERAGE(K2348:L2377)</f>
        <v>1.0171599999999998</v>
      </c>
      <c r="AH2378" s="257">
        <f t="shared" si="3984"/>
        <v>0</v>
      </c>
      <c r="AI2378" s="266" t="str">
        <f t="shared" si="4051"/>
        <v>OK</v>
      </c>
    </row>
    <row r="2379" spans="1:35" ht="17.45" customHeight="1" x14ac:dyDescent="0.25">
      <c r="A2379" s="257">
        <f t="shared" si="4049"/>
        <v>7</v>
      </c>
      <c r="B2379" s="257">
        <f t="shared" si="4050"/>
        <v>2024</v>
      </c>
      <c r="C2379" s="8">
        <f t="shared" si="3969"/>
        <v>45475</v>
      </c>
      <c r="D2379" s="260"/>
      <c r="E2379" s="261">
        <v>1.105</v>
      </c>
      <c r="F2379" s="263"/>
      <c r="G2379" s="262">
        <v>0.8538</v>
      </c>
      <c r="H2379" s="285"/>
      <c r="I2379" s="260"/>
      <c r="J2379" s="261">
        <v>0.81779999999999997</v>
      </c>
      <c r="K2379" s="263"/>
      <c r="L2379" s="261">
        <v>1.282</v>
      </c>
      <c r="M2379" s="293">
        <f t="shared" si="4066"/>
        <v>1.105</v>
      </c>
      <c r="N2379" s="293">
        <f t="shared" si="4067"/>
        <v>0.8538</v>
      </c>
      <c r="O2379" s="293">
        <f t="shared" si="4068"/>
        <v>0.81779999999999997</v>
      </c>
      <c r="P2379" s="293">
        <f t="shared" si="4069"/>
        <v>1.282</v>
      </c>
      <c r="R2379" s="265">
        <f t="shared" si="4070"/>
        <v>1.0146500000000001</v>
      </c>
      <c r="S2379" s="266">
        <f t="shared" si="4071"/>
        <v>1</v>
      </c>
      <c r="T2379" s="266">
        <f t="shared" si="4072"/>
        <v>2</v>
      </c>
      <c r="U2379" s="518" t="s">
        <v>59</v>
      </c>
      <c r="V2379" s="519">
        <f>MAX(D2348:E2377)</f>
        <v>3.899</v>
      </c>
      <c r="W2379" s="519">
        <f>MAX(F2348:H2377)</f>
        <v>1.341</v>
      </c>
      <c r="X2379" s="519">
        <f>MAX(I2348:J2377)</f>
        <v>1.3380000000000001</v>
      </c>
      <c r="Y2379" s="519">
        <f>MAX(K2348:L2377)</f>
        <v>1.538</v>
      </c>
      <c r="AH2379" s="257">
        <f t="shared" si="3984"/>
        <v>0</v>
      </c>
      <c r="AI2379" s="266" t="str">
        <f t="shared" si="4051"/>
        <v>OK</v>
      </c>
    </row>
    <row r="2380" spans="1:35" ht="17.45" customHeight="1" thickBot="1" x14ac:dyDescent="0.3">
      <c r="A2380" s="257">
        <f t="shared" si="4049"/>
        <v>7</v>
      </c>
      <c r="B2380" s="257">
        <f t="shared" si="4050"/>
        <v>2024</v>
      </c>
      <c r="C2380" s="8">
        <f t="shared" si="3969"/>
        <v>45476</v>
      </c>
      <c r="D2380" s="260">
        <v>1.425</v>
      </c>
      <c r="E2380" s="261"/>
      <c r="F2380" s="263">
        <v>1.242</v>
      </c>
      <c r="G2380" s="262"/>
      <c r="H2380" s="285"/>
      <c r="I2380" s="260">
        <v>1.163</v>
      </c>
      <c r="J2380" s="261"/>
      <c r="K2380" s="263">
        <v>1.21</v>
      </c>
      <c r="L2380" s="261"/>
      <c r="M2380" s="293">
        <f t="shared" si="4066"/>
        <v>1.425</v>
      </c>
      <c r="N2380" s="293">
        <f t="shared" si="4067"/>
        <v>1.242</v>
      </c>
      <c r="O2380" s="293">
        <f t="shared" si="4068"/>
        <v>1.163</v>
      </c>
      <c r="P2380" s="293">
        <f t="shared" si="4069"/>
        <v>1.21</v>
      </c>
      <c r="R2380" s="265">
        <f t="shared" si="4070"/>
        <v>1.26</v>
      </c>
      <c r="S2380" s="266">
        <f t="shared" si="4071"/>
        <v>1</v>
      </c>
      <c r="T2380" s="266">
        <f t="shared" si="4072"/>
        <v>3</v>
      </c>
      <c r="U2380" s="520" t="s">
        <v>126</v>
      </c>
      <c r="V2380" s="521">
        <f>COUNTIF(D2348:E2377,"&gt;=2.5")</f>
        <v>1</v>
      </c>
      <c r="W2380" s="521">
        <f>COUNTIF(F2348:H2377,"&gt;=2.5")</f>
        <v>0</v>
      </c>
      <c r="X2380" s="521">
        <f>COUNTIF(I2348:J2377,"&gt;=2.5")</f>
        <v>0</v>
      </c>
      <c r="Y2380" s="521">
        <f>COUNTIF(K2348:L2377,"&gt;=2.5")</f>
        <v>0</v>
      </c>
      <c r="AH2380" s="257">
        <f t="shared" si="3984"/>
        <v>0</v>
      </c>
      <c r="AI2380" s="266" t="str">
        <f t="shared" si="4051"/>
        <v>OK</v>
      </c>
    </row>
    <row r="2381" spans="1:35" ht="17.45" customHeight="1" thickBot="1" x14ac:dyDescent="0.3">
      <c r="A2381" s="257">
        <f t="shared" si="4049"/>
        <v>7</v>
      </c>
      <c r="B2381" s="257">
        <f t="shared" si="4050"/>
        <v>2024</v>
      </c>
      <c r="C2381" s="8">
        <f t="shared" si="3969"/>
        <v>45477</v>
      </c>
      <c r="D2381" s="260"/>
      <c r="E2381" s="261">
        <v>1.2709999999999999</v>
      </c>
      <c r="F2381" s="263"/>
      <c r="G2381" s="262">
        <v>1.325</v>
      </c>
      <c r="H2381" s="285"/>
      <c r="I2381" s="260"/>
      <c r="J2381" s="261">
        <v>1.044</v>
      </c>
      <c r="K2381" s="263"/>
      <c r="L2381" s="261">
        <v>1.327</v>
      </c>
      <c r="M2381" s="293">
        <f t="shared" si="4066"/>
        <v>1.2709999999999999</v>
      </c>
      <c r="N2381" s="293">
        <f t="shared" si="4067"/>
        <v>1.325</v>
      </c>
      <c r="O2381" s="293">
        <f t="shared" si="4068"/>
        <v>1.044</v>
      </c>
      <c r="P2381" s="293">
        <f t="shared" si="4069"/>
        <v>1.327</v>
      </c>
      <c r="R2381" s="265">
        <f t="shared" si="4070"/>
        <v>1.2417500000000001</v>
      </c>
      <c r="S2381" s="266">
        <f t="shared" si="4071"/>
        <v>1</v>
      </c>
      <c r="T2381" s="266">
        <f t="shared" si="4072"/>
        <v>4</v>
      </c>
      <c r="X2381" s="664">
        <f>SUM(V2380:Y2380)</f>
        <v>1</v>
      </c>
      <c r="Y2381" s="522">
        <f>AVERAGE(V2378:Y2378)</f>
        <v>0.94647678571428573</v>
      </c>
      <c r="AH2381" s="257">
        <f t="shared" si="3984"/>
        <v>0</v>
      </c>
      <c r="AI2381" s="266" t="str">
        <f t="shared" si="4051"/>
        <v>OK</v>
      </c>
    </row>
    <row r="2382" spans="1:35" ht="17.45" customHeight="1" x14ac:dyDescent="0.25">
      <c r="A2382" s="257">
        <f t="shared" si="4049"/>
        <v>7</v>
      </c>
      <c r="B2382" s="257">
        <f t="shared" si="4050"/>
        <v>2024</v>
      </c>
      <c r="C2382" s="8">
        <f t="shared" si="3969"/>
        <v>45478</v>
      </c>
      <c r="D2382" s="332">
        <v>3.8359999999999999</v>
      </c>
      <c r="E2382" s="261"/>
      <c r="F2382" s="263"/>
      <c r="G2382" s="262"/>
      <c r="H2382" s="407">
        <v>3.5630000000000002</v>
      </c>
      <c r="I2382" s="332">
        <v>3.44</v>
      </c>
      <c r="J2382" s="261"/>
      <c r="K2382" s="363">
        <v>3.5739999999999998</v>
      </c>
      <c r="L2382" s="261"/>
      <c r="M2382" s="423">
        <f t="shared" si="4066"/>
        <v>3.8359999999999999</v>
      </c>
      <c r="N2382" s="423">
        <f t="shared" si="4067"/>
        <v>3.5630000000000002</v>
      </c>
      <c r="O2382" s="423">
        <f t="shared" si="4068"/>
        <v>3.44</v>
      </c>
      <c r="P2382" s="423">
        <f t="shared" si="4069"/>
        <v>3.5739999999999998</v>
      </c>
      <c r="R2382" s="265">
        <f t="shared" si="4070"/>
        <v>3.6032500000000001</v>
      </c>
      <c r="S2382" s="266">
        <f t="shared" si="4071"/>
        <v>1</v>
      </c>
      <c r="T2382" s="266">
        <f t="shared" si="4072"/>
        <v>5</v>
      </c>
      <c r="V2382" s="605">
        <f>V2378-V2347</f>
        <v>0.28568290322580647</v>
      </c>
      <c r="W2382" s="605">
        <f t="shared" ref="W2382:Y2382" si="4073">W2378-W2347</f>
        <v>0.13336658730158735</v>
      </c>
      <c r="X2382" s="605">
        <f t="shared" si="4073"/>
        <v>0.13599612903225844</v>
      </c>
      <c r="Y2382" s="605">
        <f t="shared" si="4073"/>
        <v>-1.2227096774193758E-2</v>
      </c>
      <c r="AH2382" s="257">
        <f t="shared" si="3984"/>
        <v>1</v>
      </c>
      <c r="AI2382" s="266" t="str">
        <f t="shared" si="4051"/>
        <v>Check</v>
      </c>
    </row>
    <row r="2383" spans="1:35" ht="17.45" customHeight="1" x14ac:dyDescent="0.25">
      <c r="A2383" s="257">
        <f t="shared" si="4049"/>
        <v>7</v>
      </c>
      <c r="B2383" s="257">
        <f t="shared" si="4050"/>
        <v>2024</v>
      </c>
      <c r="C2383" s="435">
        <f t="shared" si="3969"/>
        <v>45479</v>
      </c>
      <c r="D2383" s="434"/>
      <c r="E2383" s="436">
        <v>0.94930000000000003</v>
      </c>
      <c r="F2383" s="437"/>
      <c r="G2383" s="438">
        <v>0.75929999999999997</v>
      </c>
      <c r="H2383" s="439"/>
      <c r="I2383" s="434"/>
      <c r="J2383" s="436">
        <v>0.55730000000000002</v>
      </c>
      <c r="K2383" s="437"/>
      <c r="L2383" s="444">
        <v>2.0590000000000002</v>
      </c>
      <c r="M2383" s="440">
        <f t="shared" si="4066"/>
        <v>0.94930000000000003</v>
      </c>
      <c r="N2383" s="440">
        <f t="shared" si="4067"/>
        <v>0.75929999999999997</v>
      </c>
      <c r="O2383" s="440">
        <f t="shared" si="4068"/>
        <v>0.55730000000000002</v>
      </c>
      <c r="P2383" s="493">
        <f t="shared" si="4069"/>
        <v>2.0590000000000002</v>
      </c>
      <c r="Q2383" s="441"/>
      <c r="R2383" s="442">
        <f t="shared" si="4070"/>
        <v>1.0812250000000001</v>
      </c>
      <c r="S2383" s="443">
        <f t="shared" si="4071"/>
        <v>1</v>
      </c>
      <c r="T2383" s="443">
        <f t="shared" si="4072"/>
        <v>6</v>
      </c>
      <c r="Y2383" s="264">
        <f>Y2381-Y2350</f>
        <v>0.13570463069636451</v>
      </c>
      <c r="AH2383" s="257">
        <f t="shared" si="3984"/>
        <v>0</v>
      </c>
      <c r="AI2383" s="266" t="str">
        <f t="shared" si="4051"/>
        <v>OK</v>
      </c>
    </row>
    <row r="2384" spans="1:35" ht="17.45" customHeight="1" x14ac:dyDescent="0.25">
      <c r="A2384" s="257">
        <f t="shared" si="4049"/>
        <v>7</v>
      </c>
      <c r="B2384" s="257">
        <f t="shared" si="4050"/>
        <v>2024</v>
      </c>
      <c r="C2384" s="48">
        <f t="shared" si="3969"/>
        <v>45480</v>
      </c>
      <c r="D2384" s="434">
        <v>0.82379999999999998</v>
      </c>
      <c r="E2384" s="436"/>
      <c r="F2384" s="434">
        <v>0.61419999999999997</v>
      </c>
      <c r="G2384" s="438"/>
      <c r="H2384" s="436">
        <v>0.57169999999999999</v>
      </c>
      <c r="I2384" s="434">
        <v>0.43409999999999999</v>
      </c>
      <c r="J2384" s="436"/>
      <c r="K2384" s="437">
        <v>0.59989999999999999</v>
      </c>
      <c r="L2384" s="436"/>
      <c r="M2384" s="440">
        <f t="shared" ref="M2384:M2385" si="4074">IFERROR(AVERAGE(D2384:E2384),"")</f>
        <v>0.82379999999999998</v>
      </c>
      <c r="N2384" s="440">
        <f t="shared" ref="N2384:N2385" si="4075">IFERROR(AVERAGE(F2384:H2384),"")</f>
        <v>0.59294999999999998</v>
      </c>
      <c r="O2384" s="440">
        <f t="shared" ref="O2384:O2385" si="4076">IFERROR(AVERAGE(I2384:J2384),"")</f>
        <v>0.43409999999999999</v>
      </c>
      <c r="P2384" s="440">
        <f t="shared" ref="P2384:P2385" si="4077">IFERROR(AVERAGE(K2384:L2384),"")</f>
        <v>0.59989999999999999</v>
      </c>
      <c r="Q2384" s="441"/>
      <c r="R2384" s="442">
        <f t="shared" ref="R2384:R2385" si="4078">AVERAGE(M2384:P2384)</f>
        <v>0.61268749999999994</v>
      </c>
      <c r="S2384" s="443">
        <f t="shared" ref="S2384:S2385" si="4079">IF(R2384&gt;=1,1,0)</f>
        <v>0</v>
      </c>
      <c r="T2384" s="443">
        <f t="shared" ref="T2384:T2385" si="4080">IF(S2384=0,0,S2384+T2383)</f>
        <v>0</v>
      </c>
      <c r="AH2384" s="257">
        <f t="shared" si="3984"/>
        <v>0</v>
      </c>
      <c r="AI2384" s="266" t="str">
        <f t="shared" si="4051"/>
        <v>OK</v>
      </c>
    </row>
    <row r="2385" spans="1:35" ht="17.45" customHeight="1" x14ac:dyDescent="0.25">
      <c r="A2385" s="257">
        <f t="shared" si="4049"/>
        <v>7</v>
      </c>
      <c r="B2385" s="257">
        <f t="shared" si="4050"/>
        <v>2024</v>
      </c>
      <c r="C2385" s="8">
        <f t="shared" si="3969"/>
        <v>45481</v>
      </c>
      <c r="D2385" s="260"/>
      <c r="E2385" s="261">
        <v>1.508</v>
      </c>
      <c r="F2385" s="260"/>
      <c r="G2385" s="262">
        <v>0.93440000000000001</v>
      </c>
      <c r="H2385" s="261"/>
      <c r="I2385" s="260"/>
      <c r="J2385" s="261">
        <v>0.87150000000000005</v>
      </c>
      <c r="K2385" s="263"/>
      <c r="L2385" s="261">
        <v>1.353</v>
      </c>
      <c r="M2385" s="293">
        <f t="shared" si="4074"/>
        <v>1.508</v>
      </c>
      <c r="N2385" s="293">
        <f t="shared" si="4075"/>
        <v>0.93440000000000001</v>
      </c>
      <c r="O2385" s="293">
        <f t="shared" si="4076"/>
        <v>0.87150000000000005</v>
      </c>
      <c r="P2385" s="293">
        <f t="shared" si="4077"/>
        <v>1.353</v>
      </c>
      <c r="R2385" s="265">
        <f t="shared" si="4078"/>
        <v>1.166725</v>
      </c>
      <c r="S2385" s="266">
        <f t="shared" si="4079"/>
        <v>1</v>
      </c>
      <c r="T2385" s="266">
        <f t="shared" si="4080"/>
        <v>1</v>
      </c>
      <c r="AH2385" s="257">
        <f t="shared" si="3984"/>
        <v>0</v>
      </c>
      <c r="AI2385" s="266" t="str">
        <f t="shared" si="4051"/>
        <v>OK</v>
      </c>
    </row>
    <row r="2386" spans="1:35" ht="17.45" customHeight="1" x14ac:dyDescent="0.25">
      <c r="A2386" s="257">
        <f t="shared" si="4049"/>
        <v>7</v>
      </c>
      <c r="B2386" s="257">
        <f t="shared" si="4050"/>
        <v>2024</v>
      </c>
      <c r="C2386" s="8">
        <f t="shared" si="3969"/>
        <v>45482</v>
      </c>
      <c r="D2386" s="260">
        <v>1.661</v>
      </c>
      <c r="E2386" s="261"/>
      <c r="F2386" s="263">
        <v>1.48</v>
      </c>
      <c r="G2386" s="262"/>
      <c r="H2386" s="285"/>
      <c r="I2386" s="260">
        <v>1.2769999999999999</v>
      </c>
      <c r="J2386" s="261"/>
      <c r="K2386" s="263">
        <v>1.155</v>
      </c>
      <c r="L2386" s="261"/>
      <c r="M2386" s="293">
        <f t="shared" ref="M2386" si="4081">IFERROR(AVERAGE(D2386:E2386),"")</f>
        <v>1.661</v>
      </c>
      <c r="N2386" s="293">
        <f t="shared" ref="N2386" si="4082">IFERROR(AVERAGE(F2386:H2386),"")</f>
        <v>1.48</v>
      </c>
      <c r="O2386" s="293">
        <f t="shared" ref="O2386" si="4083">IFERROR(AVERAGE(I2386:J2386),"")</f>
        <v>1.2769999999999999</v>
      </c>
      <c r="P2386" s="293">
        <f t="shared" ref="P2386" si="4084">IFERROR(AVERAGE(K2386:L2386),"")</f>
        <v>1.155</v>
      </c>
      <c r="R2386" s="265">
        <f t="shared" ref="R2386" si="4085">AVERAGE(M2386:P2386)</f>
        <v>1.3932500000000001</v>
      </c>
      <c r="S2386" s="266">
        <f t="shared" ref="S2386" si="4086">IF(R2386&gt;=1,1,0)</f>
        <v>1</v>
      </c>
      <c r="T2386" s="266">
        <f t="shared" ref="T2386" si="4087">IF(S2386=0,0,S2386+T2385)</f>
        <v>2</v>
      </c>
      <c r="AH2386" s="257">
        <f t="shared" si="3984"/>
        <v>0</v>
      </c>
      <c r="AI2386" s="266" t="str">
        <f t="shared" si="4051"/>
        <v>OK</v>
      </c>
    </row>
    <row r="2387" spans="1:35" ht="17.45" customHeight="1" x14ac:dyDescent="0.25">
      <c r="A2387" s="257">
        <f t="shared" si="4049"/>
        <v>7</v>
      </c>
      <c r="B2387" s="257">
        <f t="shared" si="4050"/>
        <v>2024</v>
      </c>
      <c r="C2387" s="8">
        <f t="shared" si="3969"/>
        <v>45483</v>
      </c>
      <c r="D2387" s="252"/>
      <c r="E2387" s="253">
        <v>2.1110000000000002</v>
      </c>
      <c r="F2387" s="255"/>
      <c r="G2387" s="254">
        <v>1.4930000000000001</v>
      </c>
      <c r="H2387" s="114"/>
      <c r="I2387" s="252"/>
      <c r="J2387" s="253">
        <v>1.256</v>
      </c>
      <c r="K2387" s="255"/>
      <c r="L2387" s="253">
        <v>1.1930000000000001</v>
      </c>
      <c r="M2387" s="293">
        <f t="shared" ref="M2387" si="4088">IFERROR(AVERAGE(D2387:E2387),"")</f>
        <v>2.1110000000000002</v>
      </c>
      <c r="N2387" s="293">
        <f t="shared" ref="N2387" si="4089">IFERROR(AVERAGE(F2387:H2387),"")</f>
        <v>1.4930000000000001</v>
      </c>
      <c r="O2387" s="293">
        <f t="shared" ref="O2387" si="4090">IFERROR(AVERAGE(I2387:J2387),"")</f>
        <v>1.256</v>
      </c>
      <c r="P2387" s="293">
        <f t="shared" ref="P2387" si="4091">IFERROR(AVERAGE(K2387:L2387),"")</f>
        <v>1.1930000000000001</v>
      </c>
      <c r="R2387" s="265">
        <f t="shared" ref="R2387" si="4092">AVERAGE(M2387:P2387)</f>
        <v>1.5132500000000002</v>
      </c>
      <c r="S2387" s="266">
        <f t="shared" ref="S2387" si="4093">IF(R2387&gt;=1,1,0)</f>
        <v>1</v>
      </c>
      <c r="T2387" s="266">
        <f t="shared" ref="T2387" si="4094">IF(S2387=0,0,S2387+T2386)</f>
        <v>3</v>
      </c>
      <c r="AH2387" s="257">
        <f t="shared" si="3984"/>
        <v>0</v>
      </c>
      <c r="AI2387" s="266" t="str">
        <f t="shared" si="4051"/>
        <v>OK</v>
      </c>
    </row>
    <row r="2388" spans="1:35" ht="17.45" customHeight="1" x14ac:dyDescent="0.25">
      <c r="A2388" s="257">
        <f t="shared" si="4049"/>
        <v>7</v>
      </c>
      <c r="B2388" s="257">
        <f t="shared" si="4050"/>
        <v>2024</v>
      </c>
      <c r="C2388" s="8">
        <f t="shared" si="3969"/>
        <v>45484</v>
      </c>
      <c r="D2388" s="260">
        <v>1.421</v>
      </c>
      <c r="E2388" s="261"/>
      <c r="F2388" s="263"/>
      <c r="G2388" s="262"/>
      <c r="H2388" s="285">
        <v>1.395</v>
      </c>
      <c r="I2388" s="260">
        <v>0.98040000000000005</v>
      </c>
      <c r="J2388" s="261"/>
      <c r="K2388" s="263">
        <v>1.1279999999999999</v>
      </c>
      <c r="L2388" s="261"/>
      <c r="M2388" s="293">
        <f t="shared" ref="M2388:M2390" si="4095">IFERROR(AVERAGE(D2388:E2388),"")</f>
        <v>1.421</v>
      </c>
      <c r="N2388" s="293">
        <f t="shared" ref="N2388:N2390" si="4096">IFERROR(AVERAGE(F2388:H2388),"")</f>
        <v>1.395</v>
      </c>
      <c r="O2388" s="293">
        <f t="shared" ref="O2388:O2390" si="4097">IFERROR(AVERAGE(I2388:J2388),"")</f>
        <v>0.98040000000000005</v>
      </c>
      <c r="P2388" s="293">
        <f t="shared" ref="P2388:P2390" si="4098">IFERROR(AVERAGE(K2388:L2388),"")</f>
        <v>1.1279999999999999</v>
      </c>
      <c r="R2388" s="265">
        <f t="shared" ref="R2388:R2390" si="4099">AVERAGE(M2388:P2388)</f>
        <v>1.2310999999999999</v>
      </c>
      <c r="S2388" s="266">
        <f t="shared" ref="S2388:S2390" si="4100">IF(R2388&gt;=1,1,0)</f>
        <v>1</v>
      </c>
      <c r="T2388" s="266">
        <f t="shared" ref="T2388:T2390" si="4101">IF(S2388=0,0,S2388+T2387)</f>
        <v>4</v>
      </c>
      <c r="AH2388" s="257">
        <f t="shared" si="3984"/>
        <v>0</v>
      </c>
      <c r="AI2388" s="266" t="str">
        <f t="shared" si="4051"/>
        <v>OK</v>
      </c>
    </row>
    <row r="2389" spans="1:35" ht="17.45" customHeight="1" x14ac:dyDescent="0.25">
      <c r="A2389" s="257">
        <f t="shared" si="4049"/>
        <v>7</v>
      </c>
      <c r="B2389" s="257">
        <f t="shared" si="4050"/>
        <v>2024</v>
      </c>
      <c r="C2389" s="8">
        <f t="shared" si="3969"/>
        <v>45485</v>
      </c>
      <c r="D2389" s="260"/>
      <c r="E2389" s="261">
        <v>1.329</v>
      </c>
      <c r="F2389" s="263"/>
      <c r="G2389" s="262">
        <v>1.216</v>
      </c>
      <c r="H2389" s="285"/>
      <c r="I2389" s="260"/>
      <c r="J2389" s="261">
        <v>1.028</v>
      </c>
      <c r="K2389" s="263"/>
      <c r="L2389" s="261">
        <v>1.1779999999999999</v>
      </c>
      <c r="M2389" s="293">
        <f t="shared" si="4095"/>
        <v>1.329</v>
      </c>
      <c r="N2389" s="293">
        <f t="shared" si="4096"/>
        <v>1.216</v>
      </c>
      <c r="O2389" s="293">
        <f t="shared" si="4097"/>
        <v>1.028</v>
      </c>
      <c r="P2389" s="293">
        <f t="shared" si="4098"/>
        <v>1.1779999999999999</v>
      </c>
      <c r="R2389" s="265">
        <f t="shared" si="4099"/>
        <v>1.1877499999999999</v>
      </c>
      <c r="S2389" s="266">
        <f t="shared" si="4100"/>
        <v>1</v>
      </c>
      <c r="T2389" s="266">
        <f t="shared" si="4101"/>
        <v>5</v>
      </c>
      <c r="AH2389" s="257">
        <f t="shared" si="3984"/>
        <v>0</v>
      </c>
      <c r="AI2389" s="266" t="str">
        <f t="shared" si="4051"/>
        <v>OK</v>
      </c>
    </row>
    <row r="2390" spans="1:35" ht="17.45" customHeight="1" x14ac:dyDescent="0.25">
      <c r="A2390" s="257">
        <f t="shared" si="4049"/>
        <v>7</v>
      </c>
      <c r="B2390" s="257">
        <f t="shared" si="4050"/>
        <v>2024</v>
      </c>
      <c r="C2390" s="48">
        <f t="shared" si="3969"/>
        <v>45486</v>
      </c>
      <c r="D2390" s="434">
        <v>0.92310000000000003</v>
      </c>
      <c r="E2390" s="436"/>
      <c r="F2390" s="437">
        <v>0.82779999999999998</v>
      </c>
      <c r="G2390" s="438"/>
      <c r="H2390" s="439">
        <v>0.76600000000000001</v>
      </c>
      <c r="I2390" s="434">
        <v>0.65149999999999997</v>
      </c>
      <c r="J2390" s="436"/>
      <c r="K2390" s="437">
        <v>1.044</v>
      </c>
      <c r="L2390" s="436"/>
      <c r="M2390" s="440">
        <f t="shared" si="4095"/>
        <v>0.92310000000000003</v>
      </c>
      <c r="N2390" s="440">
        <f t="shared" si="4096"/>
        <v>0.79689999999999994</v>
      </c>
      <c r="O2390" s="440">
        <f t="shared" si="4097"/>
        <v>0.65149999999999997</v>
      </c>
      <c r="P2390" s="653">
        <f t="shared" si="4098"/>
        <v>1.044</v>
      </c>
      <c r="Q2390" s="441"/>
      <c r="R2390" s="442">
        <f t="shared" si="4099"/>
        <v>0.85387500000000005</v>
      </c>
      <c r="S2390" s="443">
        <f t="shared" si="4100"/>
        <v>0</v>
      </c>
      <c r="T2390" s="443">
        <f t="shared" si="4101"/>
        <v>0</v>
      </c>
      <c r="AH2390" s="257">
        <f t="shared" si="3984"/>
        <v>0</v>
      </c>
      <c r="AI2390" s="266" t="str">
        <f t="shared" si="4051"/>
        <v>OK</v>
      </c>
    </row>
    <row r="2391" spans="1:35" ht="17.45" customHeight="1" x14ac:dyDescent="0.25">
      <c r="A2391" s="257">
        <f t="shared" si="4049"/>
        <v>7</v>
      </c>
      <c r="B2391" s="257">
        <f t="shared" si="4050"/>
        <v>2024</v>
      </c>
      <c r="C2391" s="435">
        <f t="shared" si="3969"/>
        <v>45487</v>
      </c>
      <c r="D2391" s="434"/>
      <c r="E2391" s="436">
        <v>0.8347</v>
      </c>
      <c r="F2391" s="437"/>
      <c r="G2391" s="438">
        <v>0.78920000000000001</v>
      </c>
      <c r="H2391" s="439"/>
      <c r="I2391" s="434"/>
      <c r="J2391" s="436">
        <v>0.74139999999999995</v>
      </c>
      <c r="K2391" s="437"/>
      <c r="L2391" s="436">
        <v>0.83679999999999999</v>
      </c>
      <c r="M2391" s="440">
        <f t="shared" ref="M2391:M2392" si="4102">IFERROR(AVERAGE(D2391:E2391),"")</f>
        <v>0.8347</v>
      </c>
      <c r="N2391" s="440">
        <f t="shared" ref="N2391:N2392" si="4103">IFERROR(AVERAGE(F2391:H2391),"")</f>
        <v>0.78920000000000001</v>
      </c>
      <c r="O2391" s="440">
        <f t="shared" ref="O2391:O2392" si="4104">IFERROR(AVERAGE(I2391:J2391),"")</f>
        <v>0.74139999999999995</v>
      </c>
      <c r="P2391" s="440">
        <f t="shared" ref="P2391:P2392" si="4105">IFERROR(AVERAGE(K2391:L2391),"")</f>
        <v>0.83679999999999999</v>
      </c>
      <c r="Q2391" s="441"/>
      <c r="R2391" s="442">
        <f t="shared" ref="R2391:R2392" si="4106">AVERAGE(M2391:P2391)</f>
        <v>0.80052499999999993</v>
      </c>
      <c r="S2391" s="443">
        <f t="shared" ref="S2391:S2392" si="4107">IF(R2391&gt;=1,1,0)</f>
        <v>0</v>
      </c>
      <c r="T2391" s="443">
        <f t="shared" ref="T2391:T2392" si="4108">IF(S2391=0,0,S2391+T2390)</f>
        <v>0</v>
      </c>
      <c r="AH2391" s="257">
        <f t="shared" si="3984"/>
        <v>0</v>
      </c>
      <c r="AI2391" s="266" t="str">
        <f t="shared" si="4051"/>
        <v>OK</v>
      </c>
    </row>
    <row r="2392" spans="1:35" ht="17.45" customHeight="1" x14ac:dyDescent="0.25">
      <c r="A2392" s="257">
        <f t="shared" si="4049"/>
        <v>7</v>
      </c>
      <c r="B2392" s="257">
        <f t="shared" si="4050"/>
        <v>2024</v>
      </c>
      <c r="C2392" s="8">
        <f t="shared" si="3969"/>
        <v>45488</v>
      </c>
      <c r="D2392" s="252">
        <v>0.89559999999999995</v>
      </c>
      <c r="E2392" s="253"/>
      <c r="F2392" s="255">
        <v>1.2549999999999999</v>
      </c>
      <c r="G2392" s="254"/>
      <c r="H2392" s="114"/>
      <c r="I2392" s="252">
        <v>0.9819</v>
      </c>
      <c r="J2392" s="253"/>
      <c r="K2392" s="255">
        <v>0.82489999999999997</v>
      </c>
      <c r="L2392" s="253"/>
      <c r="M2392" s="293">
        <f t="shared" si="4102"/>
        <v>0.89559999999999995</v>
      </c>
      <c r="N2392" s="293">
        <f t="shared" si="4103"/>
        <v>1.2549999999999999</v>
      </c>
      <c r="O2392" s="293">
        <f t="shared" si="4104"/>
        <v>0.9819</v>
      </c>
      <c r="P2392" s="293">
        <f t="shared" si="4105"/>
        <v>0.82489999999999997</v>
      </c>
      <c r="R2392" s="265">
        <f t="shared" si="4106"/>
        <v>0.98934999999999995</v>
      </c>
      <c r="S2392" s="266">
        <f t="shared" si="4107"/>
        <v>0</v>
      </c>
      <c r="T2392" s="266">
        <f t="shared" si="4108"/>
        <v>0</v>
      </c>
      <c r="AH2392" s="257">
        <f t="shared" si="3984"/>
        <v>0</v>
      </c>
      <c r="AI2392" s="266" t="str">
        <f t="shared" si="4051"/>
        <v>OK</v>
      </c>
    </row>
    <row r="2393" spans="1:35" ht="17.45" customHeight="1" x14ac:dyDescent="0.25">
      <c r="A2393" s="257">
        <f t="shared" si="4049"/>
        <v>7</v>
      </c>
      <c r="B2393" s="257">
        <f t="shared" si="4050"/>
        <v>2024</v>
      </c>
      <c r="C2393" s="8">
        <f t="shared" si="3969"/>
        <v>45489</v>
      </c>
      <c r="D2393" s="260"/>
      <c r="E2393" s="261">
        <v>0.85399999999999998</v>
      </c>
      <c r="F2393" s="263"/>
      <c r="G2393" s="262">
        <v>0.8498</v>
      </c>
      <c r="H2393" s="285"/>
      <c r="I2393" s="260"/>
      <c r="J2393" s="261">
        <v>0.92500000000000004</v>
      </c>
      <c r="K2393" s="263"/>
      <c r="L2393" s="261">
        <v>0.97419999999999995</v>
      </c>
      <c r="M2393" s="293">
        <f t="shared" ref="M2393" si="4109">IFERROR(AVERAGE(D2393:E2393),"")</f>
        <v>0.85399999999999998</v>
      </c>
      <c r="N2393" s="293">
        <f t="shared" ref="N2393" si="4110">IFERROR(AVERAGE(F2393:H2393),"")</f>
        <v>0.8498</v>
      </c>
      <c r="O2393" s="293">
        <f t="shared" ref="O2393" si="4111">IFERROR(AVERAGE(I2393:J2393),"")</f>
        <v>0.92500000000000004</v>
      </c>
      <c r="P2393" s="293">
        <f t="shared" ref="P2393" si="4112">IFERROR(AVERAGE(K2393:L2393),"")</f>
        <v>0.97419999999999995</v>
      </c>
      <c r="R2393" s="265">
        <f t="shared" ref="R2393" si="4113">AVERAGE(M2393:P2393)</f>
        <v>0.90074999999999994</v>
      </c>
      <c r="S2393" s="266">
        <f t="shared" ref="S2393" si="4114">IF(R2393&gt;=1,1,0)</f>
        <v>0</v>
      </c>
      <c r="T2393" s="266">
        <f t="shared" ref="T2393" si="4115">IF(S2393=0,0,S2393+T2392)</f>
        <v>0</v>
      </c>
      <c r="AH2393" s="257">
        <f t="shared" si="3984"/>
        <v>0</v>
      </c>
      <c r="AI2393" s="266" t="str">
        <f t="shared" si="4051"/>
        <v>OK</v>
      </c>
    </row>
    <row r="2394" spans="1:35" ht="17.45" customHeight="1" x14ac:dyDescent="0.25">
      <c r="A2394" s="257">
        <f t="shared" si="4049"/>
        <v>7</v>
      </c>
      <c r="B2394" s="257">
        <f t="shared" si="4050"/>
        <v>2024</v>
      </c>
      <c r="C2394" s="8">
        <f t="shared" ref="C2394:C2418" si="4116">C2393+1</f>
        <v>45490</v>
      </c>
      <c r="D2394" s="260">
        <v>1.012</v>
      </c>
      <c r="E2394" s="261"/>
      <c r="F2394" s="263"/>
      <c r="G2394" s="262"/>
      <c r="H2394" s="285">
        <v>1.018</v>
      </c>
      <c r="I2394" s="260">
        <v>0.87709999999999999</v>
      </c>
      <c r="J2394" s="261"/>
      <c r="K2394" s="263">
        <v>0.93530000000000002</v>
      </c>
      <c r="L2394" s="261"/>
      <c r="M2394" s="293">
        <f t="shared" ref="M2394" si="4117">IFERROR(AVERAGE(D2394:E2394),"")</f>
        <v>1.012</v>
      </c>
      <c r="N2394" s="293">
        <f t="shared" ref="N2394" si="4118">IFERROR(AVERAGE(F2394:H2394),"")</f>
        <v>1.018</v>
      </c>
      <c r="O2394" s="293">
        <f t="shared" ref="O2394" si="4119">IFERROR(AVERAGE(I2394:J2394),"")</f>
        <v>0.87709999999999999</v>
      </c>
      <c r="P2394" s="293">
        <f t="shared" ref="P2394" si="4120">IFERROR(AVERAGE(K2394:L2394),"")</f>
        <v>0.93530000000000002</v>
      </c>
      <c r="R2394" s="265">
        <f t="shared" ref="R2394" si="4121">AVERAGE(M2394:P2394)</f>
        <v>0.96060000000000012</v>
      </c>
      <c r="S2394" s="266">
        <f t="shared" ref="S2394" si="4122">IF(R2394&gt;=1,1,0)</f>
        <v>0</v>
      </c>
      <c r="T2394" s="266">
        <f t="shared" ref="T2394" si="4123">IF(S2394=0,0,S2394+T2393)</f>
        <v>0</v>
      </c>
      <c r="AH2394" s="257">
        <f t="shared" si="3984"/>
        <v>0</v>
      </c>
      <c r="AI2394" s="266" t="str">
        <f t="shared" si="4051"/>
        <v>OK</v>
      </c>
    </row>
    <row r="2395" spans="1:35" ht="17.45" customHeight="1" x14ac:dyDescent="0.25">
      <c r="A2395" s="257">
        <f t="shared" si="4049"/>
        <v>7</v>
      </c>
      <c r="B2395" s="257">
        <f t="shared" si="4050"/>
        <v>2024</v>
      </c>
      <c r="C2395" s="8">
        <f t="shared" si="4116"/>
        <v>45491</v>
      </c>
      <c r="D2395" s="260"/>
      <c r="E2395" s="261">
        <v>1.2210000000000001</v>
      </c>
      <c r="F2395" s="263"/>
      <c r="G2395" s="262">
        <v>1.1819999999999999</v>
      </c>
      <c r="H2395" s="285"/>
      <c r="I2395" s="260"/>
      <c r="J2395" s="261">
        <v>1.097</v>
      </c>
      <c r="K2395" s="263"/>
      <c r="L2395" s="261">
        <v>1.1579999999999999</v>
      </c>
      <c r="M2395" s="293">
        <f t="shared" ref="M2395:M2396" si="4124">IFERROR(AVERAGE(D2395:E2395),"")</f>
        <v>1.2210000000000001</v>
      </c>
      <c r="N2395" s="293">
        <f t="shared" ref="N2395:N2396" si="4125">IFERROR(AVERAGE(F2395:H2395),"")</f>
        <v>1.1819999999999999</v>
      </c>
      <c r="O2395" s="293">
        <f t="shared" ref="O2395:O2396" si="4126">IFERROR(AVERAGE(I2395:J2395),"")</f>
        <v>1.097</v>
      </c>
      <c r="P2395" s="293">
        <f t="shared" ref="P2395:P2396" si="4127">IFERROR(AVERAGE(K2395:L2395),"")</f>
        <v>1.1579999999999999</v>
      </c>
      <c r="R2395" s="265">
        <f t="shared" ref="R2395:R2396" si="4128">AVERAGE(M2395:P2395)</f>
        <v>1.1644999999999999</v>
      </c>
      <c r="S2395" s="266">
        <f t="shared" ref="S2395:S2396" si="4129">IF(R2395&gt;=1,1,0)</f>
        <v>1</v>
      </c>
      <c r="T2395" s="266">
        <f t="shared" ref="T2395:T2396" si="4130">IF(S2395=0,0,S2395+T2394)</f>
        <v>1</v>
      </c>
      <c r="AH2395" s="257">
        <f t="shared" si="3984"/>
        <v>0</v>
      </c>
      <c r="AI2395" s="266" t="str">
        <f t="shared" si="4051"/>
        <v>OK</v>
      </c>
    </row>
    <row r="2396" spans="1:35" ht="17.45" customHeight="1" x14ac:dyDescent="0.25">
      <c r="A2396" s="257">
        <f t="shared" si="4049"/>
        <v>7</v>
      </c>
      <c r="B2396" s="257">
        <f t="shared" si="4050"/>
        <v>2024</v>
      </c>
      <c r="C2396" s="48">
        <f t="shared" si="4116"/>
        <v>45492</v>
      </c>
      <c r="D2396" s="275">
        <v>1.3560000000000001</v>
      </c>
      <c r="E2396" s="276"/>
      <c r="F2396" s="278">
        <v>1.6220000000000001</v>
      </c>
      <c r="G2396" s="277"/>
      <c r="H2396" s="286">
        <v>1.6419999999999999</v>
      </c>
      <c r="I2396" s="275">
        <v>1.2989999999999999</v>
      </c>
      <c r="J2396" s="276"/>
      <c r="K2396" s="278">
        <v>1.488</v>
      </c>
      <c r="L2396" s="276"/>
      <c r="M2396" s="293">
        <f t="shared" si="4124"/>
        <v>1.3560000000000001</v>
      </c>
      <c r="N2396" s="293">
        <f t="shared" si="4125"/>
        <v>1.6320000000000001</v>
      </c>
      <c r="O2396" s="293">
        <f t="shared" si="4126"/>
        <v>1.2989999999999999</v>
      </c>
      <c r="P2396" s="293">
        <f t="shared" si="4127"/>
        <v>1.488</v>
      </c>
      <c r="R2396" s="265">
        <f t="shared" si="4128"/>
        <v>1.4437500000000001</v>
      </c>
      <c r="S2396" s="266">
        <f t="shared" si="4129"/>
        <v>1</v>
      </c>
      <c r="T2396" s="266">
        <f t="shared" si="4130"/>
        <v>2</v>
      </c>
      <c r="AH2396" s="257">
        <f t="shared" si="3984"/>
        <v>0</v>
      </c>
      <c r="AI2396" s="266" t="str">
        <f t="shared" si="4051"/>
        <v>OK</v>
      </c>
    </row>
    <row r="2397" spans="1:35" ht="17.45" customHeight="1" x14ac:dyDescent="0.25">
      <c r="A2397" s="257">
        <f t="shared" si="4049"/>
        <v>7</v>
      </c>
      <c r="B2397" s="257">
        <f t="shared" si="4050"/>
        <v>2024</v>
      </c>
      <c r="C2397" s="435">
        <f t="shared" si="4116"/>
        <v>45493</v>
      </c>
      <c r="D2397" s="448"/>
      <c r="E2397" s="449">
        <v>1.109</v>
      </c>
      <c r="F2397" s="451"/>
      <c r="G2397" s="498">
        <v>2.7050000000000001</v>
      </c>
      <c r="H2397" s="452"/>
      <c r="I2397" s="448"/>
      <c r="J2397" s="449">
        <v>0.99709999999999999</v>
      </c>
      <c r="K2397" s="451"/>
      <c r="L2397" s="449">
        <v>1.2450000000000001</v>
      </c>
      <c r="M2397" s="440">
        <f t="shared" ref="M2397:M2400" si="4131">IFERROR(AVERAGE(D2397:E2397),"")</f>
        <v>1.109</v>
      </c>
      <c r="N2397" s="493">
        <f t="shared" ref="N2397:N2400" si="4132">IFERROR(AVERAGE(F2397:H2397),"")</f>
        <v>2.7050000000000001</v>
      </c>
      <c r="O2397" s="440">
        <f t="shared" ref="O2397:O2400" si="4133">IFERROR(AVERAGE(I2397:J2397),"")</f>
        <v>0.99709999999999999</v>
      </c>
      <c r="P2397" s="653">
        <f t="shared" ref="P2397:P2400" si="4134">IFERROR(AVERAGE(K2397:L2397),"")</f>
        <v>1.2450000000000001</v>
      </c>
      <c r="Q2397" s="441"/>
      <c r="R2397" s="442">
        <f t="shared" ref="R2397:R2400" si="4135">AVERAGE(M2397:P2397)</f>
        <v>1.514025</v>
      </c>
      <c r="S2397" s="443">
        <f t="shared" ref="S2397:S2400" si="4136">IF(R2397&gt;=1,1,0)</f>
        <v>1</v>
      </c>
      <c r="T2397" s="443">
        <f t="shared" ref="T2397:T2400" si="4137">IF(S2397=0,0,S2397+T2396)</f>
        <v>3</v>
      </c>
      <c r="AH2397" s="257">
        <f t="shared" si="3984"/>
        <v>0</v>
      </c>
      <c r="AI2397" s="266" t="str">
        <f t="shared" si="4051"/>
        <v>OK</v>
      </c>
    </row>
    <row r="2398" spans="1:35" ht="17.45" customHeight="1" x14ac:dyDescent="0.25">
      <c r="A2398" s="257">
        <f t="shared" si="4049"/>
        <v>7</v>
      </c>
      <c r="B2398" s="257">
        <f t="shared" si="4050"/>
        <v>2024</v>
      </c>
      <c r="C2398" s="435">
        <f t="shared" si="4116"/>
        <v>45494</v>
      </c>
      <c r="D2398" s="448">
        <v>0.82040000000000002</v>
      </c>
      <c r="E2398" s="449"/>
      <c r="F2398" s="451">
        <v>0.80020000000000002</v>
      </c>
      <c r="G2398" s="450"/>
      <c r="H2398" s="452"/>
      <c r="I2398" s="448">
        <v>0.65910000000000002</v>
      </c>
      <c r="J2398" s="449"/>
      <c r="K2398" s="451">
        <v>0.76749999999999996</v>
      </c>
      <c r="L2398" s="449"/>
      <c r="M2398" s="440">
        <f t="shared" si="4131"/>
        <v>0.82040000000000002</v>
      </c>
      <c r="N2398" s="440">
        <f t="shared" si="4132"/>
        <v>0.80020000000000002</v>
      </c>
      <c r="O2398" s="440">
        <f t="shared" si="4133"/>
        <v>0.65910000000000002</v>
      </c>
      <c r="P2398" s="440">
        <f t="shared" si="4134"/>
        <v>0.76749999999999996</v>
      </c>
      <c r="Q2398" s="441"/>
      <c r="R2398" s="442">
        <f t="shared" si="4135"/>
        <v>0.76180000000000003</v>
      </c>
      <c r="S2398" s="443">
        <f t="shared" si="4136"/>
        <v>0</v>
      </c>
      <c r="T2398" s="443">
        <f t="shared" si="4137"/>
        <v>0</v>
      </c>
      <c r="AH2398" s="257">
        <f t="shared" si="3984"/>
        <v>0</v>
      </c>
      <c r="AI2398" s="266" t="str">
        <f t="shared" si="4051"/>
        <v>OK</v>
      </c>
    </row>
    <row r="2399" spans="1:35" ht="17.45" customHeight="1" x14ac:dyDescent="0.25">
      <c r="A2399" s="257">
        <f t="shared" si="4049"/>
        <v>7</v>
      </c>
      <c r="B2399" s="257">
        <f t="shared" si="4050"/>
        <v>2024</v>
      </c>
      <c r="C2399" s="8">
        <f t="shared" si="4116"/>
        <v>45495</v>
      </c>
      <c r="D2399" s="260"/>
      <c r="E2399" s="261">
        <v>1.262</v>
      </c>
      <c r="F2399" s="263"/>
      <c r="G2399" s="262">
        <v>1.37</v>
      </c>
      <c r="H2399" s="285"/>
      <c r="I2399" s="260"/>
      <c r="J2399" s="261">
        <v>1.165</v>
      </c>
      <c r="K2399" s="263"/>
      <c r="L2399" s="261">
        <v>1.5740000000000001</v>
      </c>
      <c r="M2399" s="293">
        <f t="shared" si="4131"/>
        <v>1.262</v>
      </c>
      <c r="N2399" s="293">
        <f t="shared" si="4132"/>
        <v>1.37</v>
      </c>
      <c r="O2399" s="293">
        <f t="shared" si="4133"/>
        <v>1.165</v>
      </c>
      <c r="P2399" s="293">
        <f t="shared" si="4134"/>
        <v>1.5740000000000001</v>
      </c>
      <c r="R2399" s="265">
        <f t="shared" si="4135"/>
        <v>1.3427500000000001</v>
      </c>
      <c r="S2399" s="266">
        <f t="shared" si="4136"/>
        <v>1</v>
      </c>
      <c r="T2399" s="266">
        <f t="shared" si="4137"/>
        <v>1</v>
      </c>
      <c r="AH2399" s="257">
        <f t="shared" si="3984"/>
        <v>0</v>
      </c>
      <c r="AI2399" s="266" t="str">
        <f t="shared" si="4051"/>
        <v>OK</v>
      </c>
    </row>
    <row r="2400" spans="1:35" ht="17.45" customHeight="1" x14ac:dyDescent="0.25">
      <c r="A2400" s="257">
        <f t="shared" si="4049"/>
        <v>7</v>
      </c>
      <c r="B2400" s="257">
        <f t="shared" si="4050"/>
        <v>2024</v>
      </c>
      <c r="C2400" s="8">
        <f t="shared" si="4116"/>
        <v>45496</v>
      </c>
      <c r="D2400" s="260">
        <v>1.042</v>
      </c>
      <c r="E2400" s="261"/>
      <c r="F2400" s="263"/>
      <c r="G2400" s="262"/>
      <c r="H2400" s="285">
        <v>1.167</v>
      </c>
      <c r="I2400" s="260">
        <v>0.97960000000000003</v>
      </c>
      <c r="J2400" s="261"/>
      <c r="K2400" s="263">
        <v>0.98680000000000001</v>
      </c>
      <c r="L2400" s="261"/>
      <c r="M2400" s="293">
        <f t="shared" si="4131"/>
        <v>1.042</v>
      </c>
      <c r="N2400" s="293">
        <f t="shared" si="4132"/>
        <v>1.167</v>
      </c>
      <c r="O2400" s="293">
        <f t="shared" si="4133"/>
        <v>0.97960000000000003</v>
      </c>
      <c r="P2400" s="293">
        <f t="shared" si="4134"/>
        <v>0.98680000000000001</v>
      </c>
      <c r="R2400" s="265">
        <f t="shared" si="4135"/>
        <v>1.0438499999999999</v>
      </c>
      <c r="S2400" s="266">
        <f t="shared" si="4136"/>
        <v>1</v>
      </c>
      <c r="T2400" s="266">
        <f t="shared" si="4137"/>
        <v>2</v>
      </c>
      <c r="AH2400" s="257">
        <f t="shared" si="3984"/>
        <v>0</v>
      </c>
      <c r="AI2400" s="266" t="str">
        <f t="shared" si="4051"/>
        <v>OK</v>
      </c>
    </row>
    <row r="2401" spans="1:35" ht="17.45" customHeight="1" x14ac:dyDescent="0.25">
      <c r="A2401" s="257">
        <f t="shared" si="4049"/>
        <v>7</v>
      </c>
      <c r="B2401" s="257">
        <f t="shared" si="4050"/>
        <v>2024</v>
      </c>
      <c r="C2401" s="8">
        <f t="shared" si="4116"/>
        <v>45497</v>
      </c>
      <c r="D2401" s="260"/>
      <c r="E2401" s="261">
        <v>1.1040000000000001</v>
      </c>
      <c r="F2401" s="263"/>
      <c r="G2401" s="262">
        <v>1.1579999999999999</v>
      </c>
      <c r="H2401" s="285"/>
      <c r="I2401" s="260"/>
      <c r="J2401" s="261">
        <v>1.0449999999999999</v>
      </c>
      <c r="K2401" s="263"/>
      <c r="L2401" s="261">
        <v>1.1659999999999999</v>
      </c>
      <c r="M2401" s="293">
        <f t="shared" ref="M2401:M2406" si="4138">IFERROR(AVERAGE(D2401:E2401),"")</f>
        <v>1.1040000000000001</v>
      </c>
      <c r="N2401" s="293">
        <f t="shared" ref="N2401:N2406" si="4139">IFERROR(AVERAGE(F2401:H2401),"")</f>
        <v>1.1579999999999999</v>
      </c>
      <c r="O2401" s="293">
        <f t="shared" ref="O2401:O2406" si="4140">IFERROR(AVERAGE(I2401:J2401),"")</f>
        <v>1.0449999999999999</v>
      </c>
      <c r="P2401" s="293">
        <f t="shared" ref="P2401:P2406" si="4141">IFERROR(AVERAGE(K2401:L2401),"")</f>
        <v>1.1659999999999999</v>
      </c>
      <c r="R2401" s="265">
        <f t="shared" ref="R2401:R2406" si="4142">AVERAGE(M2401:P2401)</f>
        <v>1.11825</v>
      </c>
      <c r="S2401" s="266">
        <f t="shared" ref="S2401:S2406" si="4143">IF(R2401&gt;=1,1,0)</f>
        <v>1</v>
      </c>
      <c r="T2401" s="266">
        <f t="shared" ref="T2401:T2406" si="4144">IF(S2401=0,0,S2401+T2400)</f>
        <v>3</v>
      </c>
      <c r="AH2401" s="257">
        <f t="shared" si="3984"/>
        <v>0</v>
      </c>
      <c r="AI2401" s="266" t="str">
        <f t="shared" si="4051"/>
        <v>OK</v>
      </c>
    </row>
    <row r="2402" spans="1:35" ht="17.45" customHeight="1" x14ac:dyDescent="0.25">
      <c r="A2402" s="257">
        <f t="shared" si="4049"/>
        <v>7</v>
      </c>
      <c r="B2402" s="257">
        <f t="shared" si="4050"/>
        <v>2024</v>
      </c>
      <c r="C2402" s="48">
        <f t="shared" si="4116"/>
        <v>45498</v>
      </c>
      <c r="D2402" s="275">
        <v>1.1319999999999999</v>
      </c>
      <c r="E2402" s="276"/>
      <c r="F2402" s="278">
        <v>1.46</v>
      </c>
      <c r="G2402" s="277"/>
      <c r="H2402" s="286">
        <v>1.405</v>
      </c>
      <c r="I2402" s="275">
        <v>1.222</v>
      </c>
      <c r="J2402" s="276"/>
      <c r="K2402" s="278">
        <v>1.4419999999999999</v>
      </c>
      <c r="L2402" s="276"/>
      <c r="M2402" s="293">
        <f t="shared" si="4138"/>
        <v>1.1319999999999999</v>
      </c>
      <c r="N2402" s="293">
        <f t="shared" si="4139"/>
        <v>1.4325000000000001</v>
      </c>
      <c r="O2402" s="293">
        <f t="shared" si="4140"/>
        <v>1.222</v>
      </c>
      <c r="P2402" s="293">
        <f t="shared" si="4141"/>
        <v>1.4419999999999999</v>
      </c>
      <c r="R2402" s="265">
        <f t="shared" si="4142"/>
        <v>1.3071249999999999</v>
      </c>
      <c r="S2402" s="266">
        <f t="shared" si="4143"/>
        <v>1</v>
      </c>
      <c r="T2402" s="266">
        <f t="shared" si="4144"/>
        <v>4</v>
      </c>
      <c r="AH2402" s="257">
        <f t="shared" si="3984"/>
        <v>0</v>
      </c>
      <c r="AI2402" s="266" t="str">
        <f t="shared" si="4051"/>
        <v>OK</v>
      </c>
    </row>
    <row r="2403" spans="1:35" ht="17.45" customHeight="1" x14ac:dyDescent="0.25">
      <c r="A2403" s="257">
        <f t="shared" si="4049"/>
        <v>7</v>
      </c>
      <c r="B2403" s="257">
        <f t="shared" si="4050"/>
        <v>2024</v>
      </c>
      <c r="C2403" s="8">
        <f t="shared" si="4116"/>
        <v>45499</v>
      </c>
      <c r="D2403" s="260"/>
      <c r="E2403" s="261">
        <v>1.0720000000000001</v>
      </c>
      <c r="F2403" s="263"/>
      <c r="G2403" s="262">
        <v>1.2609999999999999</v>
      </c>
      <c r="H2403" s="285"/>
      <c r="I2403" s="260"/>
      <c r="J2403" s="261">
        <v>0.89259999999999995</v>
      </c>
      <c r="K2403" s="263"/>
      <c r="L2403" s="261">
        <v>1.165</v>
      </c>
      <c r="M2403" s="293">
        <f t="shared" si="4138"/>
        <v>1.0720000000000001</v>
      </c>
      <c r="N2403" s="293">
        <f t="shared" si="4139"/>
        <v>1.2609999999999999</v>
      </c>
      <c r="O2403" s="293">
        <f t="shared" si="4140"/>
        <v>0.89259999999999995</v>
      </c>
      <c r="P2403" s="293">
        <f t="shared" si="4141"/>
        <v>1.165</v>
      </c>
      <c r="R2403" s="265">
        <f t="shared" si="4142"/>
        <v>1.09765</v>
      </c>
      <c r="S2403" s="266">
        <f t="shared" si="4143"/>
        <v>1</v>
      </c>
      <c r="T2403" s="266">
        <f t="shared" si="4144"/>
        <v>5</v>
      </c>
      <c r="AH2403" s="257">
        <f t="shared" si="3984"/>
        <v>0</v>
      </c>
      <c r="AI2403" s="266" t="str">
        <f t="shared" si="4051"/>
        <v>OK</v>
      </c>
    </row>
    <row r="2404" spans="1:35" ht="17.45" customHeight="1" x14ac:dyDescent="0.25">
      <c r="A2404" s="257">
        <f t="shared" si="4049"/>
        <v>7</v>
      </c>
      <c r="B2404" s="257">
        <f t="shared" si="4050"/>
        <v>2024</v>
      </c>
      <c r="C2404" s="435">
        <f t="shared" si="4116"/>
        <v>45500</v>
      </c>
      <c r="D2404" s="434">
        <v>0.69359999999999999</v>
      </c>
      <c r="E2404" s="436"/>
      <c r="F2404" s="437">
        <v>0.65249999999999997</v>
      </c>
      <c r="G2404" s="438"/>
      <c r="H2404" s="439"/>
      <c r="I2404" s="434">
        <v>0.60550000000000004</v>
      </c>
      <c r="J2404" s="436"/>
      <c r="K2404" s="437">
        <v>0.76900000000000002</v>
      </c>
      <c r="L2404" s="436"/>
      <c r="M2404" s="440">
        <f t="shared" si="4138"/>
        <v>0.69359999999999999</v>
      </c>
      <c r="N2404" s="440">
        <f t="shared" si="4139"/>
        <v>0.65249999999999997</v>
      </c>
      <c r="O2404" s="440">
        <f t="shared" si="4140"/>
        <v>0.60550000000000004</v>
      </c>
      <c r="P2404" s="440">
        <f t="shared" si="4141"/>
        <v>0.76900000000000002</v>
      </c>
      <c r="Q2404" s="441"/>
      <c r="R2404" s="442">
        <f t="shared" si="4142"/>
        <v>0.68015000000000003</v>
      </c>
      <c r="S2404" s="443">
        <f t="shared" si="4143"/>
        <v>0</v>
      </c>
      <c r="T2404" s="443">
        <f t="shared" si="4144"/>
        <v>0</v>
      </c>
      <c r="AH2404" s="257">
        <f t="shared" si="3984"/>
        <v>0</v>
      </c>
      <c r="AI2404" s="266" t="str">
        <f t="shared" si="4051"/>
        <v>OK</v>
      </c>
    </row>
    <row r="2405" spans="1:35" ht="17.45" customHeight="1" thickBot="1" x14ac:dyDescent="0.3">
      <c r="A2405" s="257">
        <f t="shared" si="4049"/>
        <v>7</v>
      </c>
      <c r="B2405" s="257">
        <f t="shared" si="4050"/>
        <v>2024</v>
      </c>
      <c r="C2405" s="435">
        <f t="shared" si="4116"/>
        <v>45501</v>
      </c>
      <c r="D2405" s="434"/>
      <c r="E2405" s="436">
        <v>0.68240000000000001</v>
      </c>
      <c r="F2405" s="437"/>
      <c r="G2405" s="438">
        <v>0.77449999999999997</v>
      </c>
      <c r="H2405" s="439"/>
      <c r="I2405" s="434"/>
      <c r="J2405" s="436">
        <v>0.59719999999999995</v>
      </c>
      <c r="K2405" s="437"/>
      <c r="L2405" s="436">
        <v>0.79610000000000003</v>
      </c>
      <c r="M2405" s="440">
        <f t="shared" si="4138"/>
        <v>0.68240000000000001</v>
      </c>
      <c r="N2405" s="440">
        <f t="shared" si="4139"/>
        <v>0.77449999999999997</v>
      </c>
      <c r="O2405" s="440">
        <f t="shared" si="4140"/>
        <v>0.59719999999999995</v>
      </c>
      <c r="P2405" s="440">
        <f t="shared" si="4141"/>
        <v>0.79610000000000003</v>
      </c>
      <c r="Q2405" s="441"/>
      <c r="R2405" s="442">
        <f t="shared" si="4142"/>
        <v>0.71255000000000002</v>
      </c>
      <c r="S2405" s="443">
        <f t="shared" si="4143"/>
        <v>0</v>
      </c>
      <c r="T2405" s="443">
        <f t="shared" si="4144"/>
        <v>0</v>
      </c>
      <c r="AH2405" s="257">
        <f t="shared" si="3984"/>
        <v>0</v>
      </c>
      <c r="AI2405" s="266" t="str">
        <f t="shared" si="4051"/>
        <v>OK</v>
      </c>
    </row>
    <row r="2406" spans="1:35" ht="17.45" customHeight="1" thickBot="1" x14ac:dyDescent="0.3">
      <c r="A2406" s="257">
        <f t="shared" si="4049"/>
        <v>7</v>
      </c>
      <c r="B2406" s="257">
        <f t="shared" si="4050"/>
        <v>2024</v>
      </c>
      <c r="C2406" s="8">
        <f t="shared" si="4116"/>
        <v>45502</v>
      </c>
      <c r="D2406" s="260">
        <v>1.0660000000000001</v>
      </c>
      <c r="E2406" s="261"/>
      <c r="F2406" s="263"/>
      <c r="G2406" s="262"/>
      <c r="H2406" s="285">
        <v>0.86299999999999999</v>
      </c>
      <c r="I2406" s="260">
        <v>0.99080000000000001</v>
      </c>
      <c r="J2406" s="261"/>
      <c r="K2406" s="263">
        <v>0.89229999999999998</v>
      </c>
      <c r="L2406" s="261"/>
      <c r="M2406" s="293">
        <f t="shared" si="4138"/>
        <v>1.0660000000000001</v>
      </c>
      <c r="N2406" s="293">
        <f t="shared" si="4139"/>
        <v>0.86299999999999999</v>
      </c>
      <c r="O2406" s="293">
        <f t="shared" si="4140"/>
        <v>0.99080000000000001</v>
      </c>
      <c r="P2406" s="293">
        <f t="shared" si="4141"/>
        <v>0.89229999999999998</v>
      </c>
      <c r="R2406" s="265">
        <f t="shared" si="4142"/>
        <v>0.95302500000000001</v>
      </c>
      <c r="S2406" s="266">
        <f t="shared" si="4143"/>
        <v>0</v>
      </c>
      <c r="T2406" s="266">
        <f t="shared" si="4144"/>
        <v>0</v>
      </c>
      <c r="U2406" s="514" t="s">
        <v>69</v>
      </c>
      <c r="V2406" s="515">
        <v>2024</v>
      </c>
      <c r="W2406" s="516"/>
      <c r="X2406" s="516"/>
      <c r="Y2406" s="516"/>
      <c r="AH2406" s="257">
        <f t="shared" si="3984"/>
        <v>0</v>
      </c>
      <c r="AI2406" s="266" t="str">
        <f t="shared" si="4051"/>
        <v>OK</v>
      </c>
    </row>
    <row r="2407" spans="1:35" ht="17.45" customHeight="1" x14ac:dyDescent="0.25">
      <c r="A2407" s="257">
        <f t="shared" si="4049"/>
        <v>7</v>
      </c>
      <c r="B2407" s="257">
        <f t="shared" si="4050"/>
        <v>2024</v>
      </c>
      <c r="C2407" s="8">
        <f t="shared" si="4116"/>
        <v>45503</v>
      </c>
      <c r="D2407" s="252"/>
      <c r="E2407" s="253">
        <v>1.0529999999999999</v>
      </c>
      <c r="F2407" s="255"/>
      <c r="G2407" s="254">
        <v>1.2150000000000001</v>
      </c>
      <c r="H2407" s="114"/>
      <c r="I2407" s="252"/>
      <c r="J2407" s="253">
        <v>1.089</v>
      </c>
      <c r="K2407" s="255"/>
      <c r="L2407" s="253">
        <v>1.246</v>
      </c>
      <c r="M2407" s="293">
        <f t="shared" ref="M2407" si="4145">IFERROR(AVERAGE(D2407:E2407),"")</f>
        <v>1.0529999999999999</v>
      </c>
      <c r="N2407" s="293">
        <f t="shared" ref="N2407" si="4146">IFERROR(AVERAGE(F2407:H2407),"")</f>
        <v>1.2150000000000001</v>
      </c>
      <c r="O2407" s="293">
        <f t="shared" ref="O2407" si="4147">IFERROR(AVERAGE(I2407:J2407),"")</f>
        <v>1.089</v>
      </c>
      <c r="P2407" s="293">
        <f t="shared" ref="P2407" si="4148">IFERROR(AVERAGE(K2407:L2407),"")</f>
        <v>1.246</v>
      </c>
      <c r="R2407" s="265">
        <f t="shared" ref="R2407" si="4149">AVERAGE(M2407:P2407)</f>
        <v>1.1507499999999999</v>
      </c>
      <c r="S2407" s="266">
        <f t="shared" ref="S2407" si="4150">IF(R2407&gt;=1,1,0)</f>
        <v>1</v>
      </c>
      <c r="T2407" s="266">
        <f t="shared" ref="T2407" si="4151">IF(S2407=0,0,S2407+T2406)</f>
        <v>1</v>
      </c>
      <c r="U2407" s="517" t="s">
        <v>35</v>
      </c>
      <c r="V2407" s="517" t="s">
        <v>1</v>
      </c>
      <c r="W2407" s="517" t="s">
        <v>2</v>
      </c>
      <c r="X2407" s="517" t="s">
        <v>9</v>
      </c>
      <c r="Y2407" s="517" t="s">
        <v>12</v>
      </c>
      <c r="AH2407" s="257">
        <f t="shared" si="3984"/>
        <v>0</v>
      </c>
      <c r="AI2407" s="266" t="str">
        <f t="shared" si="4051"/>
        <v>OK</v>
      </c>
    </row>
    <row r="2408" spans="1:35" ht="17.45" customHeight="1" x14ac:dyDescent="0.25">
      <c r="A2408" s="257">
        <f t="shared" si="4049"/>
        <v>7</v>
      </c>
      <c r="B2408" s="257">
        <f t="shared" si="4050"/>
        <v>2024</v>
      </c>
      <c r="C2408" s="48">
        <f t="shared" si="4116"/>
        <v>45504</v>
      </c>
      <c r="D2408" s="279">
        <v>0.91779999999999995</v>
      </c>
      <c r="E2408" s="280"/>
      <c r="F2408" s="282">
        <v>1.4259999999999999</v>
      </c>
      <c r="G2408" s="281"/>
      <c r="H2408" s="142">
        <v>1.3540000000000001</v>
      </c>
      <c r="I2408" s="279">
        <v>1.1060000000000001</v>
      </c>
      <c r="J2408" s="280"/>
      <c r="K2408" s="282">
        <v>1.073</v>
      </c>
      <c r="L2408" s="280"/>
      <c r="M2408" s="293">
        <f t="shared" ref="M2408:M2412" si="4152">IFERROR(AVERAGE(D2408:E2408),"")</f>
        <v>0.91779999999999995</v>
      </c>
      <c r="N2408" s="293">
        <f t="shared" ref="N2408:N2412" si="4153">IFERROR(AVERAGE(F2408:H2408),"")</f>
        <v>1.3900000000000001</v>
      </c>
      <c r="O2408" s="293">
        <f t="shared" ref="O2408:O2412" si="4154">IFERROR(AVERAGE(I2408:J2408),"")</f>
        <v>1.1060000000000001</v>
      </c>
      <c r="P2408" s="293">
        <f t="shared" ref="P2408:P2412" si="4155">IFERROR(AVERAGE(K2408:L2408),"")</f>
        <v>1.073</v>
      </c>
      <c r="R2408" s="265">
        <f t="shared" ref="R2408:R2412" si="4156">AVERAGE(M2408:P2408)</f>
        <v>1.1217000000000001</v>
      </c>
      <c r="S2408" s="266">
        <f t="shared" ref="S2408:S2412" si="4157">IF(R2408&gt;=1,1,0)</f>
        <v>1</v>
      </c>
      <c r="T2408" s="266">
        <f t="shared" ref="T2408:T2412" si="4158">IF(S2408=0,0,S2408+T2407)</f>
        <v>2</v>
      </c>
      <c r="U2408" s="518" t="s">
        <v>58</v>
      </c>
      <c r="V2408" s="519">
        <f>AVERAGE(D2378:E2408)</f>
        <v>1.2332806451612905</v>
      </c>
      <c r="W2408" s="519">
        <f>AVERAGE(F2378:H2408)</f>
        <v>1.2061945945945951</v>
      </c>
      <c r="X2408" s="519">
        <f>AVERAGE(I2378:J2408)</f>
        <v>1.0198645161290323</v>
      </c>
      <c r="Y2408" s="519">
        <f>AVERAGE(K2378:L2408)</f>
        <v>1.2169612903225808</v>
      </c>
      <c r="AH2408" s="257">
        <f t="shared" ref="AH2408:AH2471" si="4159">IF(AND(M2408&gt;=2,N2408&gt;=2,O2408&gt;=2,P2408&gt;=2),1,0)</f>
        <v>0</v>
      </c>
      <c r="AI2408" s="266" t="str">
        <f t="shared" si="4051"/>
        <v>OK</v>
      </c>
    </row>
    <row r="2409" spans="1:35" ht="17.45" customHeight="1" x14ac:dyDescent="0.25">
      <c r="A2409" s="257">
        <f t="shared" si="4049"/>
        <v>8</v>
      </c>
      <c r="B2409" s="257">
        <f t="shared" si="4050"/>
        <v>2024</v>
      </c>
      <c r="C2409" s="8">
        <f t="shared" si="4116"/>
        <v>45505</v>
      </c>
      <c r="D2409" s="252"/>
      <c r="E2409" s="253">
        <v>1.2</v>
      </c>
      <c r="F2409" s="255"/>
      <c r="G2409" s="254">
        <v>1.377</v>
      </c>
      <c r="H2409" s="114"/>
      <c r="I2409" s="252"/>
      <c r="J2409" s="253">
        <v>1.282</v>
      </c>
      <c r="K2409" s="255"/>
      <c r="L2409" s="253">
        <v>1.425</v>
      </c>
      <c r="M2409" s="293">
        <f t="shared" si="4152"/>
        <v>1.2</v>
      </c>
      <c r="N2409" s="293">
        <f t="shared" si="4153"/>
        <v>1.377</v>
      </c>
      <c r="O2409" s="293">
        <f t="shared" si="4154"/>
        <v>1.282</v>
      </c>
      <c r="P2409" s="293">
        <f t="shared" si="4155"/>
        <v>1.425</v>
      </c>
      <c r="R2409" s="265">
        <f t="shared" si="4156"/>
        <v>1.321</v>
      </c>
      <c r="S2409" s="266">
        <f t="shared" si="4157"/>
        <v>1</v>
      </c>
      <c r="T2409" s="266">
        <f t="shared" si="4158"/>
        <v>3</v>
      </c>
      <c r="U2409" s="518" t="s">
        <v>59</v>
      </c>
      <c r="V2409" s="519">
        <f>MAX(D2378:E2408)</f>
        <v>3.8359999999999999</v>
      </c>
      <c r="W2409" s="519">
        <f>MAX(F2378:H2408)</f>
        <v>3.5630000000000002</v>
      </c>
      <c r="X2409" s="519">
        <f>MAX(I2378:J2408)</f>
        <v>3.44</v>
      </c>
      <c r="Y2409" s="519">
        <f>MAX(K2378:L2408)</f>
        <v>3.5739999999999998</v>
      </c>
      <c r="AH2409" s="257">
        <f t="shared" si="4159"/>
        <v>0</v>
      </c>
      <c r="AI2409" s="266" t="str">
        <f t="shared" si="4051"/>
        <v>OK</v>
      </c>
    </row>
    <row r="2410" spans="1:35" ht="17.45" customHeight="1" thickBot="1" x14ac:dyDescent="0.3">
      <c r="A2410" s="257">
        <f t="shared" si="4049"/>
        <v>8</v>
      </c>
      <c r="B2410" s="257">
        <f t="shared" si="4050"/>
        <v>2024</v>
      </c>
      <c r="C2410" s="8">
        <f t="shared" si="4116"/>
        <v>45506</v>
      </c>
      <c r="D2410" s="252">
        <v>1.4179999999999999</v>
      </c>
      <c r="E2410" s="253"/>
      <c r="F2410" s="255">
        <v>1.5529999999999999</v>
      </c>
      <c r="G2410" s="254"/>
      <c r="H2410" s="114"/>
      <c r="I2410" s="252">
        <v>1.3129999999999999</v>
      </c>
      <c r="J2410" s="253"/>
      <c r="K2410" s="255">
        <v>1.5169999999999999</v>
      </c>
      <c r="L2410" s="253"/>
      <c r="M2410" s="293">
        <f t="shared" si="4152"/>
        <v>1.4179999999999999</v>
      </c>
      <c r="N2410" s="293">
        <f t="shared" si="4153"/>
        <v>1.5529999999999999</v>
      </c>
      <c r="O2410" s="293">
        <f t="shared" si="4154"/>
        <v>1.3129999999999999</v>
      </c>
      <c r="P2410" s="293">
        <f t="shared" si="4155"/>
        <v>1.5169999999999999</v>
      </c>
      <c r="R2410" s="265">
        <f t="shared" si="4156"/>
        <v>1.45025</v>
      </c>
      <c r="S2410" s="266">
        <f t="shared" si="4157"/>
        <v>1</v>
      </c>
      <c r="T2410" s="266">
        <f t="shared" si="4158"/>
        <v>4</v>
      </c>
      <c r="U2410" s="520" t="s">
        <v>126</v>
      </c>
      <c r="V2410" s="521">
        <f>COUNTIF(D2378:E2408,"&gt;=2.5")</f>
        <v>1</v>
      </c>
      <c r="W2410" s="521">
        <f>COUNTIF(F2378:H2408,"&gt;=2.5")</f>
        <v>2</v>
      </c>
      <c r="X2410" s="521">
        <f>COUNTIF(I2378:J2408,"&gt;=2.5")</f>
        <v>1</v>
      </c>
      <c r="Y2410" s="521">
        <f>COUNTIF(K2378:L2408,"&gt;=2.5")</f>
        <v>1</v>
      </c>
      <c r="AH2410" s="257">
        <f t="shared" si="4159"/>
        <v>0</v>
      </c>
      <c r="AI2410" s="266" t="str">
        <f t="shared" si="4051"/>
        <v>OK</v>
      </c>
    </row>
    <row r="2411" spans="1:35" ht="17.45" customHeight="1" thickBot="1" x14ac:dyDescent="0.3">
      <c r="A2411" s="257">
        <f t="shared" si="4049"/>
        <v>8</v>
      </c>
      <c r="B2411" s="257">
        <f t="shared" si="4050"/>
        <v>2024</v>
      </c>
      <c r="C2411" s="435">
        <f t="shared" si="4116"/>
        <v>45507</v>
      </c>
      <c r="D2411" s="448"/>
      <c r="E2411" s="449">
        <v>1.0609999999999999</v>
      </c>
      <c r="F2411" s="451"/>
      <c r="G2411" s="450">
        <v>1.258</v>
      </c>
      <c r="H2411" s="452"/>
      <c r="I2411" s="448"/>
      <c r="J2411" s="449">
        <v>0.94930000000000003</v>
      </c>
      <c r="K2411" s="451"/>
      <c r="L2411" s="449">
        <v>1.2190000000000001</v>
      </c>
      <c r="M2411" s="440">
        <f t="shared" si="4152"/>
        <v>1.0609999999999999</v>
      </c>
      <c r="N2411" s="440">
        <f t="shared" si="4153"/>
        <v>1.258</v>
      </c>
      <c r="O2411" s="440">
        <f t="shared" si="4154"/>
        <v>0.94930000000000003</v>
      </c>
      <c r="P2411" s="440">
        <f t="shared" si="4155"/>
        <v>1.2190000000000001</v>
      </c>
      <c r="Q2411" s="441"/>
      <c r="R2411" s="442">
        <f t="shared" si="4156"/>
        <v>1.1218250000000001</v>
      </c>
      <c r="S2411" s="443">
        <f t="shared" si="4157"/>
        <v>1</v>
      </c>
      <c r="T2411" s="443">
        <f t="shared" si="4158"/>
        <v>5</v>
      </c>
      <c r="X2411" s="664">
        <f>SUM(V2410:Y2410)</f>
        <v>5</v>
      </c>
      <c r="Y2411" s="522">
        <f>AVERAGE(V2408:Y2408)</f>
        <v>1.1690752615518747</v>
      </c>
      <c r="AH2411" s="257">
        <f t="shared" si="4159"/>
        <v>0</v>
      </c>
      <c r="AI2411" s="266" t="str">
        <f t="shared" si="4051"/>
        <v>OK</v>
      </c>
    </row>
    <row r="2412" spans="1:35" ht="17.45" customHeight="1" x14ac:dyDescent="0.25">
      <c r="A2412" s="257">
        <f t="shared" si="4049"/>
        <v>8</v>
      </c>
      <c r="B2412" s="257">
        <f t="shared" si="4050"/>
        <v>2024</v>
      </c>
      <c r="C2412" s="435">
        <f t="shared" si="4116"/>
        <v>45508</v>
      </c>
      <c r="D2412" s="448">
        <v>0.82640000000000002</v>
      </c>
      <c r="E2412" s="449"/>
      <c r="F2412" s="451"/>
      <c r="G2412" s="450"/>
      <c r="H2412" s="452">
        <v>0.94469999999999998</v>
      </c>
      <c r="I2412" s="448">
        <v>0.81010000000000004</v>
      </c>
      <c r="J2412" s="449"/>
      <c r="K2412" s="451">
        <v>0.96499999999999997</v>
      </c>
      <c r="L2412" s="449"/>
      <c r="M2412" s="440">
        <f t="shared" si="4152"/>
        <v>0.82640000000000002</v>
      </c>
      <c r="N2412" s="440">
        <f t="shared" si="4153"/>
        <v>0.94469999999999998</v>
      </c>
      <c r="O2412" s="440">
        <f t="shared" si="4154"/>
        <v>0.81010000000000004</v>
      </c>
      <c r="P2412" s="440">
        <f t="shared" si="4155"/>
        <v>0.96499999999999997</v>
      </c>
      <c r="Q2412" s="441"/>
      <c r="R2412" s="442">
        <f t="shared" si="4156"/>
        <v>0.88654999999999995</v>
      </c>
      <c r="S2412" s="443">
        <f t="shared" si="4157"/>
        <v>0</v>
      </c>
      <c r="T2412" s="443">
        <f t="shared" si="4158"/>
        <v>0</v>
      </c>
      <c r="V2412" s="605">
        <f>V2408-V2378</f>
        <v>0.17581064516129041</v>
      </c>
      <c r="W2412" s="605">
        <f t="shared" ref="W2412:Y2412" si="4160">W2408-W2378</f>
        <v>0.3541974517374521</v>
      </c>
      <c r="X2412" s="605">
        <f t="shared" si="4160"/>
        <v>0.16058451612903224</v>
      </c>
      <c r="Y2412" s="605">
        <f t="shared" si="4160"/>
        <v>0.19980129032258098</v>
      </c>
      <c r="AH2412" s="257">
        <f t="shared" si="4159"/>
        <v>0</v>
      </c>
      <c r="AI2412" s="266" t="str">
        <f t="shared" si="4051"/>
        <v>OK</v>
      </c>
    </row>
    <row r="2413" spans="1:35" ht="17.45" customHeight="1" x14ac:dyDescent="0.25">
      <c r="A2413" s="257">
        <f t="shared" si="4049"/>
        <v>8</v>
      </c>
      <c r="B2413" s="257">
        <f t="shared" si="4050"/>
        <v>2024</v>
      </c>
      <c r="C2413" s="8">
        <f t="shared" si="4116"/>
        <v>45509</v>
      </c>
      <c r="D2413" s="252"/>
      <c r="E2413" s="253">
        <v>1.038</v>
      </c>
      <c r="F2413" s="255"/>
      <c r="G2413" s="254">
        <v>1.032</v>
      </c>
      <c r="H2413" s="114"/>
      <c r="I2413" s="252"/>
      <c r="J2413" s="253">
        <v>1.1879999999999999</v>
      </c>
      <c r="K2413" s="255"/>
      <c r="L2413" s="253">
        <v>1.147</v>
      </c>
      <c r="M2413" s="293">
        <f t="shared" ref="M2413:M2415" si="4161">IFERROR(AVERAGE(D2413:E2413),"")</f>
        <v>1.038</v>
      </c>
      <c r="N2413" s="293">
        <f t="shared" ref="N2413:N2415" si="4162">IFERROR(AVERAGE(F2413:H2413),"")</f>
        <v>1.032</v>
      </c>
      <c r="O2413" s="293">
        <f t="shared" ref="O2413:O2415" si="4163">IFERROR(AVERAGE(I2413:J2413),"")</f>
        <v>1.1879999999999999</v>
      </c>
      <c r="P2413" s="293">
        <f t="shared" ref="P2413:P2415" si="4164">IFERROR(AVERAGE(K2413:L2413),"")</f>
        <v>1.147</v>
      </c>
      <c r="R2413" s="265">
        <f t="shared" ref="R2413:R2415" si="4165">AVERAGE(M2413:P2413)</f>
        <v>1.1012500000000001</v>
      </c>
      <c r="S2413" s="266">
        <f t="shared" ref="S2413:S2415" si="4166">IF(R2413&gt;=1,1,0)</f>
        <v>1</v>
      </c>
      <c r="T2413" s="266">
        <f t="shared" ref="T2413:T2415" si="4167">IF(S2413=0,0,S2413+T2412)</f>
        <v>1</v>
      </c>
      <c r="Y2413" s="605">
        <f>Y2412-Y2381</f>
        <v>-0.74667549539170475</v>
      </c>
      <c r="AH2413" s="257">
        <f t="shared" si="4159"/>
        <v>0</v>
      </c>
      <c r="AI2413" s="266" t="str">
        <f t="shared" si="4051"/>
        <v>OK</v>
      </c>
    </row>
    <row r="2414" spans="1:35" ht="17.45" customHeight="1" x14ac:dyDescent="0.25">
      <c r="A2414" s="257">
        <f t="shared" si="4049"/>
        <v>8</v>
      </c>
      <c r="B2414" s="257">
        <f t="shared" si="4050"/>
        <v>2024</v>
      </c>
      <c r="C2414" s="48">
        <f t="shared" si="4116"/>
        <v>45510</v>
      </c>
      <c r="D2414" s="279">
        <v>1.2370000000000001</v>
      </c>
      <c r="E2414" s="280"/>
      <c r="F2414" s="282">
        <v>1.1779999999999999</v>
      </c>
      <c r="G2414" s="281"/>
      <c r="H2414" s="142">
        <v>1.349</v>
      </c>
      <c r="I2414" s="279">
        <v>1.681</v>
      </c>
      <c r="J2414" s="280"/>
      <c r="K2414" s="420">
        <v>2.9609999999999999</v>
      </c>
      <c r="L2414" s="280"/>
      <c r="M2414" s="293">
        <f t="shared" si="4161"/>
        <v>1.2370000000000001</v>
      </c>
      <c r="N2414" s="293">
        <f t="shared" si="4162"/>
        <v>1.2635000000000001</v>
      </c>
      <c r="O2414" s="293">
        <f t="shared" si="4163"/>
        <v>1.681</v>
      </c>
      <c r="P2414" s="423">
        <f t="shared" si="4164"/>
        <v>2.9609999999999999</v>
      </c>
      <c r="R2414" s="265">
        <f t="shared" si="4165"/>
        <v>1.785625</v>
      </c>
      <c r="S2414" s="266">
        <f t="shared" si="4166"/>
        <v>1</v>
      </c>
      <c r="T2414" s="266">
        <f t="shared" si="4167"/>
        <v>2</v>
      </c>
      <c r="AH2414" s="257">
        <f t="shared" si="4159"/>
        <v>0</v>
      </c>
      <c r="AI2414" s="266" t="str">
        <f t="shared" si="4051"/>
        <v>OK</v>
      </c>
    </row>
    <row r="2415" spans="1:35" ht="17.45" customHeight="1" x14ac:dyDescent="0.25">
      <c r="A2415" s="257">
        <f t="shared" si="4049"/>
        <v>8</v>
      </c>
      <c r="B2415" s="257">
        <f t="shared" si="4050"/>
        <v>2024</v>
      </c>
      <c r="C2415" s="8">
        <f t="shared" si="4116"/>
        <v>45511</v>
      </c>
      <c r="D2415" s="252"/>
      <c r="E2415" s="253">
        <v>0.98729999999999996</v>
      </c>
      <c r="F2415" s="255"/>
      <c r="G2415" s="254">
        <v>0.99880000000000002</v>
      </c>
      <c r="H2415" s="114"/>
      <c r="I2415" s="252"/>
      <c r="J2415" s="253">
        <v>1.208</v>
      </c>
      <c r="K2415" s="255"/>
      <c r="L2415" s="253">
        <v>1.508</v>
      </c>
      <c r="M2415" s="293">
        <f t="shared" si="4161"/>
        <v>0.98729999999999996</v>
      </c>
      <c r="N2415" s="293">
        <f t="shared" si="4162"/>
        <v>0.99880000000000002</v>
      </c>
      <c r="O2415" s="293">
        <f t="shared" si="4163"/>
        <v>1.208</v>
      </c>
      <c r="P2415" s="293">
        <f t="shared" si="4164"/>
        <v>1.508</v>
      </c>
      <c r="R2415" s="265">
        <f t="shared" si="4165"/>
        <v>1.1755249999999999</v>
      </c>
      <c r="S2415" s="266">
        <f t="shared" si="4166"/>
        <v>1</v>
      </c>
      <c r="T2415" s="266">
        <f t="shared" si="4167"/>
        <v>3</v>
      </c>
      <c r="AH2415" s="257">
        <f t="shared" si="4159"/>
        <v>0</v>
      </c>
      <c r="AI2415" s="266" t="str">
        <f t="shared" si="4051"/>
        <v>OK</v>
      </c>
    </row>
    <row r="2416" spans="1:35" ht="17.45" customHeight="1" x14ac:dyDescent="0.25">
      <c r="A2416" s="257">
        <f t="shared" si="4049"/>
        <v>8</v>
      </c>
      <c r="B2416" s="257">
        <f t="shared" si="4050"/>
        <v>2024</v>
      </c>
      <c r="C2416" s="8">
        <f t="shared" si="4116"/>
        <v>45512</v>
      </c>
      <c r="D2416" s="252">
        <v>0.96440000000000003</v>
      </c>
      <c r="E2416" s="253"/>
      <c r="F2416" s="255">
        <v>0.98519999999999996</v>
      </c>
      <c r="G2416" s="254"/>
      <c r="H2416" s="114"/>
      <c r="I2416" s="252">
        <v>1.2989999999999999</v>
      </c>
      <c r="J2416" s="253"/>
      <c r="K2416" s="255">
        <v>1.234</v>
      </c>
      <c r="L2416" s="253"/>
      <c r="M2416" s="293">
        <f t="shared" ref="M2416" si="4168">IFERROR(AVERAGE(D2416:E2416),"")</f>
        <v>0.96440000000000003</v>
      </c>
      <c r="N2416" s="293">
        <f t="shared" ref="N2416" si="4169">IFERROR(AVERAGE(F2416:H2416),"")</f>
        <v>0.98519999999999996</v>
      </c>
      <c r="O2416" s="293">
        <f t="shared" ref="O2416" si="4170">IFERROR(AVERAGE(I2416:J2416),"")</f>
        <v>1.2989999999999999</v>
      </c>
      <c r="P2416" s="293">
        <f t="shared" ref="P2416" si="4171">IFERROR(AVERAGE(K2416:L2416),"")</f>
        <v>1.234</v>
      </c>
      <c r="R2416" s="265">
        <f t="shared" ref="R2416" si="4172">AVERAGE(M2416:P2416)</f>
        <v>1.1206499999999999</v>
      </c>
      <c r="S2416" s="266">
        <f t="shared" ref="S2416" si="4173">IF(R2416&gt;=1,1,0)</f>
        <v>1</v>
      </c>
      <c r="T2416" s="266">
        <f t="shared" ref="T2416" si="4174">IF(S2416=0,0,S2416+T2415)</f>
        <v>4</v>
      </c>
      <c r="AH2416" s="257">
        <f t="shared" si="4159"/>
        <v>0</v>
      </c>
      <c r="AI2416" s="266" t="str">
        <f t="shared" si="4051"/>
        <v>OK</v>
      </c>
    </row>
    <row r="2417" spans="1:35" ht="17.45" customHeight="1" x14ac:dyDescent="0.25">
      <c r="A2417" s="257">
        <f t="shared" si="4049"/>
        <v>8</v>
      </c>
      <c r="B2417" s="257">
        <f t="shared" si="4050"/>
        <v>2024</v>
      </c>
      <c r="C2417" s="8">
        <f t="shared" si="4116"/>
        <v>45513</v>
      </c>
      <c r="D2417" s="260"/>
      <c r="E2417" s="261">
        <v>0.98050000000000004</v>
      </c>
      <c r="F2417" s="263"/>
      <c r="G2417" s="262">
        <v>1.123</v>
      </c>
      <c r="H2417" s="285"/>
      <c r="I2417" s="260"/>
      <c r="J2417" s="261">
        <v>1.2629999999999999</v>
      </c>
      <c r="K2417" s="263"/>
      <c r="L2417" s="261">
        <v>1.01</v>
      </c>
      <c r="M2417" s="293">
        <f t="shared" ref="M2417:M2421" si="4175">IFERROR(AVERAGE(D2417:E2417),"")</f>
        <v>0.98050000000000004</v>
      </c>
      <c r="N2417" s="293">
        <f t="shared" ref="N2417:N2421" si="4176">IFERROR(AVERAGE(F2417:H2417),"")</f>
        <v>1.123</v>
      </c>
      <c r="O2417" s="293">
        <f t="shared" ref="O2417:O2421" si="4177">IFERROR(AVERAGE(I2417:J2417),"")</f>
        <v>1.2629999999999999</v>
      </c>
      <c r="P2417" s="293">
        <f t="shared" ref="P2417:P2421" si="4178">IFERROR(AVERAGE(K2417:L2417),"")</f>
        <v>1.01</v>
      </c>
      <c r="R2417" s="265">
        <f t="shared" ref="R2417:R2421" si="4179">AVERAGE(M2417:P2417)</f>
        <v>1.094125</v>
      </c>
      <c r="S2417" s="266">
        <f t="shared" ref="S2417:S2421" si="4180">IF(R2417&gt;=1,1,0)</f>
        <v>1</v>
      </c>
      <c r="T2417" s="266">
        <f t="shared" ref="T2417:T2421" si="4181">IF(S2417=0,0,S2417+T2416)</f>
        <v>5</v>
      </c>
      <c r="AH2417" s="257">
        <f t="shared" si="4159"/>
        <v>0</v>
      </c>
      <c r="AI2417" s="266" t="str">
        <f t="shared" si="4051"/>
        <v>OK</v>
      </c>
    </row>
    <row r="2418" spans="1:35" ht="17.45" customHeight="1" x14ac:dyDescent="0.25">
      <c r="A2418" s="257">
        <f t="shared" si="4049"/>
        <v>8</v>
      </c>
      <c r="B2418" s="257">
        <f t="shared" si="4050"/>
        <v>2024</v>
      </c>
      <c r="C2418" s="435">
        <f t="shared" si="4116"/>
        <v>45514</v>
      </c>
      <c r="D2418" s="434">
        <v>0.91949999999999998</v>
      </c>
      <c r="E2418" s="436"/>
      <c r="F2418" s="437"/>
      <c r="G2418" s="438"/>
      <c r="H2418" s="439">
        <v>0.96630000000000005</v>
      </c>
      <c r="I2418" s="434">
        <v>0.92490000000000006</v>
      </c>
      <c r="J2418" s="436"/>
      <c r="K2418" s="437">
        <v>1.0960000000000001</v>
      </c>
      <c r="L2418" s="436"/>
      <c r="M2418" s="440">
        <f t="shared" si="4175"/>
        <v>0.91949999999999998</v>
      </c>
      <c r="N2418" s="440">
        <f t="shared" si="4176"/>
        <v>0.96630000000000005</v>
      </c>
      <c r="O2418" s="440">
        <f t="shared" si="4177"/>
        <v>0.92490000000000006</v>
      </c>
      <c r="P2418" s="440">
        <f t="shared" si="4178"/>
        <v>1.0960000000000001</v>
      </c>
      <c r="Q2418" s="441"/>
      <c r="R2418" s="442">
        <f t="shared" si="4179"/>
        <v>0.97667500000000007</v>
      </c>
      <c r="S2418" s="443">
        <f t="shared" si="4180"/>
        <v>0</v>
      </c>
      <c r="T2418" s="443">
        <f t="shared" si="4181"/>
        <v>0</v>
      </c>
      <c r="AH2418" s="257">
        <f t="shared" si="4159"/>
        <v>0</v>
      </c>
      <c r="AI2418" s="266" t="str">
        <f t="shared" si="4051"/>
        <v>OK</v>
      </c>
    </row>
    <row r="2419" spans="1:35" ht="17.45" customHeight="1" x14ac:dyDescent="0.25">
      <c r="A2419" s="257">
        <f t="shared" si="4049"/>
        <v>8</v>
      </c>
      <c r="B2419" s="257">
        <f t="shared" si="4050"/>
        <v>2024</v>
      </c>
      <c r="C2419" s="435">
        <f t="shared" ref="C2419:C2450" si="4182">C2418+1</f>
        <v>45515</v>
      </c>
      <c r="D2419" s="434"/>
      <c r="E2419" s="436">
        <v>0.84550000000000003</v>
      </c>
      <c r="F2419" s="437"/>
      <c r="G2419" s="438">
        <v>0.84179999999999999</v>
      </c>
      <c r="H2419" s="439"/>
      <c r="I2419" s="434"/>
      <c r="J2419" s="436">
        <v>0.74380000000000002</v>
      </c>
      <c r="K2419" s="437"/>
      <c r="L2419" s="436">
        <v>0.92069999999999996</v>
      </c>
      <c r="M2419" s="440">
        <f t="shared" si="4175"/>
        <v>0.84550000000000003</v>
      </c>
      <c r="N2419" s="440">
        <f t="shared" si="4176"/>
        <v>0.84179999999999999</v>
      </c>
      <c r="O2419" s="440">
        <f t="shared" si="4177"/>
        <v>0.74380000000000002</v>
      </c>
      <c r="P2419" s="440">
        <f t="shared" si="4178"/>
        <v>0.92069999999999996</v>
      </c>
      <c r="Q2419" s="441"/>
      <c r="R2419" s="442">
        <f t="shared" si="4179"/>
        <v>0.83794999999999997</v>
      </c>
      <c r="S2419" s="443">
        <f t="shared" si="4180"/>
        <v>0</v>
      </c>
      <c r="T2419" s="443">
        <f t="shared" si="4181"/>
        <v>0</v>
      </c>
      <c r="AH2419" s="257">
        <f t="shared" si="4159"/>
        <v>0</v>
      </c>
      <c r="AI2419" s="266" t="str">
        <f t="shared" si="4051"/>
        <v>OK</v>
      </c>
    </row>
    <row r="2420" spans="1:35" ht="17.45" customHeight="1" x14ac:dyDescent="0.25">
      <c r="A2420" s="257">
        <f t="shared" si="4049"/>
        <v>8</v>
      </c>
      <c r="B2420" s="257">
        <f t="shared" si="4050"/>
        <v>2024</v>
      </c>
      <c r="C2420" s="48">
        <f t="shared" si="4182"/>
        <v>45516</v>
      </c>
      <c r="D2420" s="279">
        <v>1.079</v>
      </c>
      <c r="E2420" s="280"/>
      <c r="F2420" s="282">
        <v>1.2829999999999999</v>
      </c>
      <c r="G2420" s="281"/>
      <c r="H2420" s="142">
        <v>1.05</v>
      </c>
      <c r="I2420" s="279">
        <v>1.2849999999999999</v>
      </c>
      <c r="J2420" s="280"/>
      <c r="K2420" s="282">
        <v>1.56</v>
      </c>
      <c r="L2420" s="280"/>
      <c r="M2420" s="293">
        <f t="shared" si="4175"/>
        <v>1.079</v>
      </c>
      <c r="N2420" s="293">
        <f t="shared" si="4176"/>
        <v>1.1665000000000001</v>
      </c>
      <c r="O2420" s="293">
        <f t="shared" si="4177"/>
        <v>1.2849999999999999</v>
      </c>
      <c r="P2420" s="293">
        <f t="shared" si="4178"/>
        <v>1.56</v>
      </c>
      <c r="R2420" s="265">
        <f t="shared" si="4179"/>
        <v>1.2726250000000001</v>
      </c>
      <c r="S2420" s="266">
        <f t="shared" si="4180"/>
        <v>1</v>
      </c>
      <c r="T2420" s="266">
        <f t="shared" si="4181"/>
        <v>1</v>
      </c>
      <c r="AH2420" s="257">
        <f t="shared" si="4159"/>
        <v>0</v>
      </c>
      <c r="AI2420" s="266" t="str">
        <f t="shared" si="4051"/>
        <v>OK</v>
      </c>
    </row>
    <row r="2421" spans="1:35" ht="17.45" customHeight="1" x14ac:dyDescent="0.25">
      <c r="A2421" s="257">
        <f t="shared" si="4049"/>
        <v>8</v>
      </c>
      <c r="B2421" s="257">
        <f t="shared" si="4050"/>
        <v>2024</v>
      </c>
      <c r="C2421" s="8">
        <f t="shared" si="4182"/>
        <v>45517</v>
      </c>
      <c r="D2421" s="252"/>
      <c r="E2421" s="253">
        <v>1.694</v>
      </c>
      <c r="F2421" s="255"/>
      <c r="G2421" s="254">
        <v>1.069</v>
      </c>
      <c r="H2421" s="114"/>
      <c r="I2421" s="252"/>
      <c r="J2421" s="253">
        <v>1.0429999999999999</v>
      </c>
      <c r="K2421" s="255"/>
      <c r="L2421" s="253">
        <v>1.0649999999999999</v>
      </c>
      <c r="M2421" s="293">
        <f t="shared" si="4175"/>
        <v>1.694</v>
      </c>
      <c r="N2421" s="293">
        <f t="shared" si="4176"/>
        <v>1.069</v>
      </c>
      <c r="O2421" s="293">
        <f t="shared" si="4177"/>
        <v>1.0429999999999999</v>
      </c>
      <c r="P2421" s="293">
        <f t="shared" si="4178"/>
        <v>1.0649999999999999</v>
      </c>
      <c r="R2421" s="265">
        <f t="shared" si="4179"/>
        <v>1.2177500000000001</v>
      </c>
      <c r="S2421" s="266">
        <f t="shared" si="4180"/>
        <v>1</v>
      </c>
      <c r="T2421" s="266">
        <f t="shared" si="4181"/>
        <v>2</v>
      </c>
      <c r="AH2421" s="257">
        <f t="shared" si="4159"/>
        <v>0</v>
      </c>
      <c r="AI2421" s="266" t="str">
        <f t="shared" si="4051"/>
        <v>OK</v>
      </c>
    </row>
    <row r="2422" spans="1:35" ht="17.45" customHeight="1" x14ac:dyDescent="0.25">
      <c r="A2422" s="257">
        <f t="shared" si="4049"/>
        <v>8</v>
      </c>
      <c r="B2422" s="257">
        <f t="shared" si="4050"/>
        <v>2024</v>
      </c>
      <c r="C2422" s="8">
        <f t="shared" si="4182"/>
        <v>45518</v>
      </c>
      <c r="D2422" s="260">
        <v>1.0660000000000001</v>
      </c>
      <c r="E2422" s="261"/>
      <c r="F2422" s="263">
        <v>1.0620000000000001</v>
      </c>
      <c r="G2422" s="262"/>
      <c r="H2422" s="285"/>
      <c r="I2422" s="260">
        <v>1.1819999999999999</v>
      </c>
      <c r="J2422" s="261"/>
      <c r="K2422" s="263">
        <v>1.17</v>
      </c>
      <c r="L2422" s="261"/>
      <c r="M2422" s="293">
        <f t="shared" ref="M2422" si="4183">IFERROR(AVERAGE(D2422:E2422),"")</f>
        <v>1.0660000000000001</v>
      </c>
      <c r="N2422" s="293">
        <f t="shared" ref="N2422" si="4184">IFERROR(AVERAGE(F2422:H2422),"")</f>
        <v>1.0620000000000001</v>
      </c>
      <c r="O2422" s="293">
        <f t="shared" ref="O2422" si="4185">IFERROR(AVERAGE(I2422:J2422),"")</f>
        <v>1.1819999999999999</v>
      </c>
      <c r="P2422" s="293">
        <f t="shared" ref="P2422" si="4186">IFERROR(AVERAGE(K2422:L2422),"")</f>
        <v>1.17</v>
      </c>
      <c r="R2422" s="265">
        <f t="shared" ref="R2422" si="4187">AVERAGE(M2422:P2422)</f>
        <v>1.1200000000000001</v>
      </c>
      <c r="S2422" s="266">
        <f t="shared" ref="S2422" si="4188">IF(R2422&gt;=1,1,0)</f>
        <v>1</v>
      </c>
      <c r="T2422" s="266">
        <f t="shared" ref="T2422" si="4189">IF(S2422=0,0,S2422+T2421)</f>
        <v>3</v>
      </c>
      <c r="AH2422" s="257">
        <f t="shared" si="4159"/>
        <v>0</v>
      </c>
      <c r="AI2422" s="266" t="str">
        <f t="shared" si="4051"/>
        <v>OK</v>
      </c>
    </row>
    <row r="2423" spans="1:35" ht="17.45" customHeight="1" x14ac:dyDescent="0.25">
      <c r="A2423" s="257">
        <f t="shared" si="4049"/>
        <v>8</v>
      </c>
      <c r="B2423" s="257">
        <f t="shared" si="4050"/>
        <v>2024</v>
      </c>
      <c r="C2423" s="8">
        <f t="shared" si="4182"/>
        <v>45519</v>
      </c>
      <c r="D2423" s="252"/>
      <c r="E2423" s="253">
        <v>1.2230000000000001</v>
      </c>
      <c r="F2423" s="255"/>
      <c r="G2423" s="254">
        <v>1.343</v>
      </c>
      <c r="H2423" s="114"/>
      <c r="I2423" s="252"/>
      <c r="J2423" s="253">
        <v>1.2509999999999999</v>
      </c>
      <c r="K2423" s="255"/>
      <c r="L2423" s="253">
        <v>1.321</v>
      </c>
      <c r="M2423" s="293">
        <f t="shared" ref="M2423:M2427" si="4190">IFERROR(AVERAGE(D2423:E2423),"")</f>
        <v>1.2230000000000001</v>
      </c>
      <c r="N2423" s="293">
        <f t="shared" ref="N2423:N2427" si="4191">IFERROR(AVERAGE(F2423:H2423),"")</f>
        <v>1.343</v>
      </c>
      <c r="O2423" s="293">
        <f t="shared" ref="O2423:O2427" si="4192">IFERROR(AVERAGE(I2423:J2423),"")</f>
        <v>1.2509999999999999</v>
      </c>
      <c r="P2423" s="293">
        <f t="shared" ref="P2423:P2427" si="4193">IFERROR(AVERAGE(K2423:L2423),"")</f>
        <v>1.321</v>
      </c>
      <c r="R2423" s="265">
        <f t="shared" ref="R2423:R2427" si="4194">AVERAGE(M2423:P2423)</f>
        <v>1.2845</v>
      </c>
      <c r="S2423" s="266">
        <f t="shared" ref="S2423:S2427" si="4195">IF(R2423&gt;=1,1,0)</f>
        <v>1</v>
      </c>
      <c r="T2423" s="266">
        <f t="shared" ref="T2423:T2427" si="4196">IF(S2423=0,0,S2423+T2422)</f>
        <v>4</v>
      </c>
      <c r="AH2423" s="257">
        <f t="shared" si="4159"/>
        <v>0</v>
      </c>
      <c r="AI2423" s="266" t="str">
        <f t="shared" si="4051"/>
        <v>OK</v>
      </c>
    </row>
    <row r="2424" spans="1:35" ht="17.45" customHeight="1" x14ac:dyDescent="0.25">
      <c r="A2424" s="257">
        <f t="shared" ref="A2424:A2487" si="4197">IF(ISNUMBER(C2424),MONTH(C2424),"")</f>
        <v>8</v>
      </c>
      <c r="B2424" s="257">
        <f t="shared" ref="B2424:B2487" si="4198">IF(ISNUMBER(C2424),YEAR(C2424),"")</f>
        <v>2024</v>
      </c>
      <c r="C2424" s="8">
        <f t="shared" si="4182"/>
        <v>45520</v>
      </c>
      <c r="D2424" s="260">
        <v>0.95660000000000001</v>
      </c>
      <c r="E2424" s="261"/>
      <c r="F2424" s="263"/>
      <c r="G2424" s="262"/>
      <c r="H2424" s="285">
        <v>1.0620000000000001</v>
      </c>
      <c r="I2424" s="260">
        <v>1.216</v>
      </c>
      <c r="J2424" s="261"/>
      <c r="K2424" s="263">
        <v>1.66</v>
      </c>
      <c r="L2424" s="261"/>
      <c r="M2424" s="293">
        <f t="shared" si="4190"/>
        <v>0.95660000000000001</v>
      </c>
      <c r="N2424" s="293">
        <f t="shared" si="4191"/>
        <v>1.0620000000000001</v>
      </c>
      <c r="O2424" s="293">
        <f t="shared" si="4192"/>
        <v>1.216</v>
      </c>
      <c r="P2424" s="293">
        <f t="shared" si="4193"/>
        <v>1.66</v>
      </c>
      <c r="R2424" s="265">
        <f t="shared" si="4194"/>
        <v>1.2236500000000001</v>
      </c>
      <c r="S2424" s="266">
        <f t="shared" si="4195"/>
        <v>1</v>
      </c>
      <c r="T2424" s="266">
        <f t="shared" si="4196"/>
        <v>5</v>
      </c>
      <c r="AH2424" s="257">
        <f t="shared" si="4159"/>
        <v>0</v>
      </c>
      <c r="AI2424" s="266" t="str">
        <f t="shared" si="4051"/>
        <v>OK</v>
      </c>
    </row>
    <row r="2425" spans="1:35" ht="17.45" customHeight="1" x14ac:dyDescent="0.25">
      <c r="A2425" s="257">
        <f t="shared" si="4197"/>
        <v>8</v>
      </c>
      <c r="B2425" s="257">
        <f t="shared" si="4198"/>
        <v>2024</v>
      </c>
      <c r="C2425" s="435">
        <f t="shared" si="4182"/>
        <v>45521</v>
      </c>
      <c r="D2425" s="434"/>
      <c r="E2425" s="436">
        <v>0.68430000000000002</v>
      </c>
      <c r="F2425" s="437"/>
      <c r="G2425" s="438">
        <v>0.63839999999999997</v>
      </c>
      <c r="H2425" s="439"/>
      <c r="I2425" s="434"/>
      <c r="J2425" s="436">
        <v>0.63200000000000001</v>
      </c>
      <c r="K2425" s="437"/>
      <c r="L2425" s="436">
        <v>1.026</v>
      </c>
      <c r="M2425" s="440">
        <f t="shared" si="4190"/>
        <v>0.68430000000000002</v>
      </c>
      <c r="N2425" s="440">
        <f t="shared" si="4191"/>
        <v>0.63839999999999997</v>
      </c>
      <c r="O2425" s="440">
        <f t="shared" si="4192"/>
        <v>0.63200000000000001</v>
      </c>
      <c r="P2425" s="440">
        <f t="shared" si="4193"/>
        <v>1.026</v>
      </c>
      <c r="Q2425" s="441"/>
      <c r="R2425" s="442">
        <f t="shared" si="4194"/>
        <v>0.74517499999999992</v>
      </c>
      <c r="S2425" s="443">
        <f t="shared" si="4195"/>
        <v>0</v>
      </c>
      <c r="T2425" s="443">
        <f t="shared" si="4196"/>
        <v>0</v>
      </c>
      <c r="AH2425" s="257">
        <f t="shared" si="4159"/>
        <v>0</v>
      </c>
      <c r="AI2425" s="266" t="str">
        <f t="shared" si="4051"/>
        <v>OK</v>
      </c>
    </row>
    <row r="2426" spans="1:35" ht="17.45" customHeight="1" x14ac:dyDescent="0.25">
      <c r="A2426" s="257">
        <f t="shared" si="4197"/>
        <v>8</v>
      </c>
      <c r="B2426" s="257">
        <f t="shared" si="4198"/>
        <v>2024</v>
      </c>
      <c r="C2426" s="48">
        <f t="shared" si="4182"/>
        <v>45522</v>
      </c>
      <c r="D2426" s="434">
        <v>0.80179999999999996</v>
      </c>
      <c r="E2426" s="436"/>
      <c r="F2426" s="437">
        <v>0.75260000000000005</v>
      </c>
      <c r="G2426" s="438"/>
      <c r="H2426" s="439">
        <v>0.73780000000000001</v>
      </c>
      <c r="I2426" s="434">
        <v>0.6724</v>
      </c>
      <c r="J2426" s="436"/>
      <c r="K2426" s="437">
        <v>0.8014</v>
      </c>
      <c r="L2426" s="436"/>
      <c r="M2426" s="440">
        <f t="shared" si="4190"/>
        <v>0.80179999999999996</v>
      </c>
      <c r="N2426" s="440">
        <f t="shared" si="4191"/>
        <v>0.74520000000000008</v>
      </c>
      <c r="O2426" s="440">
        <f t="shared" si="4192"/>
        <v>0.6724</v>
      </c>
      <c r="P2426" s="440">
        <f t="shared" si="4193"/>
        <v>0.8014</v>
      </c>
      <c r="Q2426" s="441"/>
      <c r="R2426" s="442">
        <f t="shared" si="4194"/>
        <v>0.75520000000000009</v>
      </c>
      <c r="S2426" s="443">
        <f t="shared" si="4195"/>
        <v>0</v>
      </c>
      <c r="T2426" s="443">
        <f t="shared" si="4196"/>
        <v>0</v>
      </c>
      <c r="AH2426" s="257">
        <f t="shared" si="4159"/>
        <v>0</v>
      </c>
      <c r="AI2426" s="266" t="str">
        <f t="shared" si="4051"/>
        <v>OK</v>
      </c>
    </row>
    <row r="2427" spans="1:35" ht="17.45" customHeight="1" x14ac:dyDescent="0.25">
      <c r="A2427" s="257">
        <f t="shared" si="4197"/>
        <v>8</v>
      </c>
      <c r="B2427" s="257">
        <f t="shared" si="4198"/>
        <v>2024</v>
      </c>
      <c r="C2427" s="8">
        <f t="shared" si="4182"/>
        <v>45523</v>
      </c>
      <c r="D2427" s="260"/>
      <c r="E2427" s="261">
        <v>0.90010000000000001</v>
      </c>
      <c r="F2427" s="263"/>
      <c r="G2427" s="262">
        <v>1.617</v>
      </c>
      <c r="H2427" s="285"/>
      <c r="I2427" s="260"/>
      <c r="J2427" s="261">
        <v>0.99609999999999999</v>
      </c>
      <c r="K2427" s="263"/>
      <c r="L2427" s="261">
        <v>1.117</v>
      </c>
      <c r="M2427" s="293">
        <f t="shared" si="4190"/>
        <v>0.90010000000000001</v>
      </c>
      <c r="N2427" s="293">
        <f t="shared" si="4191"/>
        <v>1.617</v>
      </c>
      <c r="O2427" s="293">
        <f t="shared" si="4192"/>
        <v>0.99609999999999999</v>
      </c>
      <c r="P2427" s="293">
        <f t="shared" si="4193"/>
        <v>1.117</v>
      </c>
      <c r="R2427" s="265">
        <f t="shared" si="4194"/>
        <v>1.1575500000000001</v>
      </c>
      <c r="S2427" s="266">
        <f t="shared" si="4195"/>
        <v>1</v>
      </c>
      <c r="T2427" s="266">
        <f t="shared" si="4196"/>
        <v>1</v>
      </c>
      <c r="AH2427" s="257">
        <f t="shared" si="4159"/>
        <v>0</v>
      </c>
      <c r="AI2427" s="266" t="str">
        <f t="shared" ref="AI2427:AI2490" si="4199">IF(AH2427=0,"OK","Check")</f>
        <v>OK</v>
      </c>
    </row>
    <row r="2428" spans="1:35" ht="17.45" customHeight="1" x14ac:dyDescent="0.25">
      <c r="A2428" s="257">
        <f t="shared" si="4197"/>
        <v>8</v>
      </c>
      <c r="B2428" s="257">
        <f t="shared" si="4198"/>
        <v>2024</v>
      </c>
      <c r="C2428" s="8">
        <f t="shared" si="4182"/>
        <v>45524</v>
      </c>
      <c r="D2428" s="260">
        <v>1.1830000000000001</v>
      </c>
      <c r="E2428" s="261"/>
      <c r="F2428" s="263">
        <v>1.1499999999999999</v>
      </c>
      <c r="G2428" s="262"/>
      <c r="H2428" s="285"/>
      <c r="I2428" s="260">
        <v>1.2110000000000001</v>
      </c>
      <c r="J2428" s="261"/>
      <c r="K2428" s="263">
        <v>1.2290000000000001</v>
      </c>
      <c r="L2428" s="261"/>
      <c r="M2428" s="293">
        <f t="shared" ref="M2428" si="4200">IFERROR(AVERAGE(D2428:E2428),"")</f>
        <v>1.1830000000000001</v>
      </c>
      <c r="N2428" s="293">
        <f t="shared" ref="N2428" si="4201">IFERROR(AVERAGE(F2428:H2428),"")</f>
        <v>1.1499999999999999</v>
      </c>
      <c r="O2428" s="293">
        <f t="shared" ref="O2428" si="4202">IFERROR(AVERAGE(I2428:J2428),"")</f>
        <v>1.2110000000000001</v>
      </c>
      <c r="P2428" s="293">
        <f t="shared" ref="P2428" si="4203">IFERROR(AVERAGE(K2428:L2428),"")</f>
        <v>1.2290000000000001</v>
      </c>
      <c r="R2428" s="265">
        <f t="shared" ref="R2428" si="4204">AVERAGE(M2428:P2428)</f>
        <v>1.1932500000000001</v>
      </c>
      <c r="S2428" s="266">
        <f t="shared" ref="S2428" si="4205">IF(R2428&gt;=1,1,0)</f>
        <v>1</v>
      </c>
      <c r="T2428" s="266">
        <f t="shared" ref="T2428" si="4206">IF(S2428=0,0,S2428+T2427)</f>
        <v>2</v>
      </c>
      <c r="AH2428" s="257">
        <f t="shared" si="4159"/>
        <v>0</v>
      </c>
      <c r="AI2428" s="266" t="str">
        <f t="shared" si="4199"/>
        <v>OK</v>
      </c>
    </row>
    <row r="2429" spans="1:35" ht="17.45" customHeight="1" x14ac:dyDescent="0.25">
      <c r="A2429" s="257">
        <f t="shared" si="4197"/>
        <v>8</v>
      </c>
      <c r="B2429" s="257">
        <f t="shared" si="4198"/>
        <v>2024</v>
      </c>
      <c r="C2429" s="8">
        <f t="shared" si="4182"/>
        <v>45525</v>
      </c>
      <c r="D2429" s="252"/>
      <c r="E2429" s="253">
        <v>1.016</v>
      </c>
      <c r="F2429" s="255"/>
      <c r="G2429" s="254">
        <v>1.3360000000000001</v>
      </c>
      <c r="H2429" s="114"/>
      <c r="I2429" s="252"/>
      <c r="J2429" s="253">
        <v>1.175</v>
      </c>
      <c r="K2429" s="255"/>
      <c r="L2429" s="253">
        <v>1.9950000000000001</v>
      </c>
      <c r="M2429" s="293">
        <f t="shared" ref="M2429:M2430" si="4207">IFERROR(AVERAGE(D2429:E2429),"")</f>
        <v>1.016</v>
      </c>
      <c r="N2429" s="293">
        <f t="shared" ref="N2429:N2430" si="4208">IFERROR(AVERAGE(F2429:H2429),"")</f>
        <v>1.3360000000000001</v>
      </c>
      <c r="O2429" s="293">
        <f t="shared" ref="O2429:O2430" si="4209">IFERROR(AVERAGE(I2429:J2429),"")</f>
        <v>1.175</v>
      </c>
      <c r="P2429" s="293">
        <f t="shared" ref="P2429:P2430" si="4210">IFERROR(AVERAGE(K2429:L2429),"")</f>
        <v>1.9950000000000001</v>
      </c>
      <c r="R2429" s="265">
        <f t="shared" ref="R2429:R2430" si="4211">AVERAGE(M2429:P2429)</f>
        <v>1.3805000000000001</v>
      </c>
      <c r="S2429" s="266">
        <f t="shared" ref="S2429:S2430" si="4212">IF(R2429&gt;=1,1,0)</f>
        <v>1</v>
      </c>
      <c r="T2429" s="266">
        <f t="shared" ref="T2429:T2430" si="4213">IF(S2429=0,0,S2429+T2428)</f>
        <v>3</v>
      </c>
      <c r="AH2429" s="257">
        <f t="shared" si="4159"/>
        <v>0</v>
      </c>
      <c r="AI2429" s="266" t="str">
        <f t="shared" si="4199"/>
        <v>OK</v>
      </c>
    </row>
    <row r="2430" spans="1:35" ht="17.45" customHeight="1" x14ac:dyDescent="0.25">
      <c r="A2430" s="257">
        <f t="shared" si="4197"/>
        <v>8</v>
      </c>
      <c r="B2430" s="257">
        <f t="shared" si="4198"/>
        <v>2024</v>
      </c>
      <c r="C2430" s="8">
        <f t="shared" si="4182"/>
        <v>45526</v>
      </c>
      <c r="D2430" s="252">
        <v>0.87570000000000003</v>
      </c>
      <c r="E2430" s="253"/>
      <c r="F2430" s="255"/>
      <c r="G2430" s="254"/>
      <c r="H2430" s="114">
        <v>0.86739999999999995</v>
      </c>
      <c r="I2430" s="252">
        <v>0.90169999999999995</v>
      </c>
      <c r="J2430" s="253"/>
      <c r="K2430" s="255">
        <v>0.95489999999999997</v>
      </c>
      <c r="L2430" s="253"/>
      <c r="M2430" s="293">
        <f t="shared" si="4207"/>
        <v>0.87570000000000003</v>
      </c>
      <c r="N2430" s="293">
        <f t="shared" si="4208"/>
        <v>0.86739999999999995</v>
      </c>
      <c r="O2430" s="293">
        <f t="shared" si="4209"/>
        <v>0.90169999999999995</v>
      </c>
      <c r="P2430" s="293">
        <f t="shared" si="4210"/>
        <v>0.95489999999999997</v>
      </c>
      <c r="R2430" s="265">
        <f t="shared" si="4211"/>
        <v>0.89992499999999997</v>
      </c>
      <c r="S2430" s="266">
        <f t="shared" si="4212"/>
        <v>0</v>
      </c>
      <c r="T2430" s="266">
        <f t="shared" si="4213"/>
        <v>0</v>
      </c>
      <c r="AH2430" s="257">
        <f t="shared" si="4159"/>
        <v>0</v>
      </c>
      <c r="AI2430" s="266" t="str">
        <f t="shared" si="4199"/>
        <v>OK</v>
      </c>
    </row>
    <row r="2431" spans="1:35" ht="17.45" customHeight="1" x14ac:dyDescent="0.25">
      <c r="A2431" s="257">
        <f t="shared" si="4197"/>
        <v>8</v>
      </c>
      <c r="B2431" s="257">
        <f t="shared" si="4198"/>
        <v>2024</v>
      </c>
      <c r="C2431" s="8">
        <f t="shared" si="4182"/>
        <v>45527</v>
      </c>
      <c r="D2431" s="260"/>
      <c r="E2431" s="261">
        <v>0.64100000000000001</v>
      </c>
      <c r="F2431" s="263"/>
      <c r="G2431" s="262">
        <v>0.61360000000000003</v>
      </c>
      <c r="H2431" s="285"/>
      <c r="I2431" s="260"/>
      <c r="J2431" s="261">
        <v>0.78180000000000005</v>
      </c>
      <c r="K2431" s="263"/>
      <c r="L2431" s="261">
        <v>1.2310000000000001</v>
      </c>
      <c r="M2431" s="293">
        <f t="shared" ref="M2431:M2432" si="4214">IFERROR(AVERAGE(D2431:E2431),"")</f>
        <v>0.64100000000000001</v>
      </c>
      <c r="N2431" s="293">
        <f t="shared" ref="N2431:N2432" si="4215">IFERROR(AVERAGE(F2431:H2431),"")</f>
        <v>0.61360000000000003</v>
      </c>
      <c r="O2431" s="293">
        <f t="shared" ref="O2431:O2432" si="4216">IFERROR(AVERAGE(I2431:J2431),"")</f>
        <v>0.78180000000000005</v>
      </c>
      <c r="P2431" s="293">
        <f t="shared" ref="P2431:P2432" si="4217">IFERROR(AVERAGE(K2431:L2431),"")</f>
        <v>1.2310000000000001</v>
      </c>
      <c r="R2431" s="265">
        <f t="shared" ref="R2431:R2432" si="4218">AVERAGE(M2431:P2431)</f>
        <v>0.81685000000000008</v>
      </c>
      <c r="S2431" s="266">
        <f t="shared" ref="S2431:S2432" si="4219">IF(R2431&gt;=1,1,0)</f>
        <v>0</v>
      </c>
      <c r="T2431" s="266">
        <f t="shared" ref="T2431:T2432" si="4220">IF(S2431=0,0,S2431+T2430)</f>
        <v>0</v>
      </c>
      <c r="AH2431" s="257">
        <f t="shared" si="4159"/>
        <v>0</v>
      </c>
      <c r="AI2431" s="266" t="str">
        <f t="shared" si="4199"/>
        <v>OK</v>
      </c>
    </row>
    <row r="2432" spans="1:35" ht="17.45" customHeight="1" x14ac:dyDescent="0.25">
      <c r="A2432" s="257">
        <f t="shared" si="4197"/>
        <v>8</v>
      </c>
      <c r="B2432" s="257">
        <f t="shared" si="4198"/>
        <v>2024</v>
      </c>
      <c r="C2432" s="48">
        <f t="shared" si="4182"/>
        <v>45528</v>
      </c>
      <c r="D2432" s="434">
        <v>0.72960000000000003</v>
      </c>
      <c r="E2432" s="436"/>
      <c r="F2432" s="437">
        <v>0.50049999999999994</v>
      </c>
      <c r="G2432" s="438"/>
      <c r="H2432" s="439">
        <v>0.55669999999999997</v>
      </c>
      <c r="I2432" s="434">
        <v>0.57340000000000002</v>
      </c>
      <c r="J2432" s="436"/>
      <c r="K2432" s="437">
        <v>1.1870000000000001</v>
      </c>
      <c r="L2432" s="436"/>
      <c r="M2432" s="440">
        <f t="shared" si="4214"/>
        <v>0.72960000000000003</v>
      </c>
      <c r="N2432" s="440">
        <f t="shared" si="4215"/>
        <v>0.52859999999999996</v>
      </c>
      <c r="O2432" s="440">
        <f t="shared" si="4216"/>
        <v>0.57340000000000002</v>
      </c>
      <c r="P2432" s="440">
        <f t="shared" si="4217"/>
        <v>1.1870000000000001</v>
      </c>
      <c r="Q2432" s="441"/>
      <c r="R2432" s="442">
        <f t="shared" si="4218"/>
        <v>0.75465000000000004</v>
      </c>
      <c r="S2432" s="443">
        <f t="shared" si="4219"/>
        <v>0</v>
      </c>
      <c r="T2432" s="443">
        <f t="shared" si="4220"/>
        <v>0</v>
      </c>
      <c r="AH2432" s="257">
        <f t="shared" si="4159"/>
        <v>0</v>
      </c>
      <c r="AI2432" s="266" t="str">
        <f t="shared" si="4199"/>
        <v>OK</v>
      </c>
    </row>
    <row r="2433" spans="1:35" ht="17.45" customHeight="1" x14ac:dyDescent="0.25">
      <c r="A2433" s="257">
        <f t="shared" si="4197"/>
        <v>8</v>
      </c>
      <c r="B2433" s="257">
        <f t="shared" si="4198"/>
        <v>2024</v>
      </c>
      <c r="C2433" s="435">
        <f t="shared" si="4182"/>
        <v>45529</v>
      </c>
      <c r="D2433" s="434"/>
      <c r="E2433" s="436">
        <v>0.74380000000000002</v>
      </c>
      <c r="F2433" s="437"/>
      <c r="G2433" s="438">
        <v>0.85870000000000002</v>
      </c>
      <c r="H2433" s="439"/>
      <c r="I2433" s="434"/>
      <c r="J2433" s="436">
        <v>0.67200000000000004</v>
      </c>
      <c r="K2433" s="437"/>
      <c r="L2433" s="436">
        <v>1.03</v>
      </c>
      <c r="M2433" s="440">
        <f t="shared" ref="M2433:M2434" si="4221">IFERROR(AVERAGE(D2433:E2433),"")</f>
        <v>0.74380000000000002</v>
      </c>
      <c r="N2433" s="440">
        <f t="shared" ref="N2433:N2434" si="4222">IFERROR(AVERAGE(F2433:H2433),"")</f>
        <v>0.85870000000000002</v>
      </c>
      <c r="O2433" s="440">
        <f t="shared" ref="O2433:O2434" si="4223">IFERROR(AVERAGE(I2433:J2433),"")</f>
        <v>0.67200000000000004</v>
      </c>
      <c r="P2433" s="440">
        <f t="shared" ref="P2433:P2434" si="4224">IFERROR(AVERAGE(K2433:L2433),"")</f>
        <v>1.03</v>
      </c>
      <c r="Q2433" s="441"/>
      <c r="R2433" s="442">
        <f t="shared" ref="R2433:R2434" si="4225">AVERAGE(M2433:P2433)</f>
        <v>0.826125</v>
      </c>
      <c r="S2433" s="443">
        <f t="shared" ref="S2433:S2434" si="4226">IF(R2433&gt;=1,1,0)</f>
        <v>0</v>
      </c>
      <c r="T2433" s="443">
        <f t="shared" ref="T2433:T2434" si="4227">IF(S2433=0,0,S2433+T2432)</f>
        <v>0</v>
      </c>
      <c r="AH2433" s="257">
        <f t="shared" si="4159"/>
        <v>0</v>
      </c>
      <c r="AI2433" s="266" t="str">
        <f t="shared" si="4199"/>
        <v>OK</v>
      </c>
    </row>
    <row r="2434" spans="1:35" ht="17.45" customHeight="1" x14ac:dyDescent="0.25">
      <c r="A2434" s="257">
        <f t="shared" si="4197"/>
        <v>8</v>
      </c>
      <c r="B2434" s="257">
        <f t="shared" si="4198"/>
        <v>2024</v>
      </c>
      <c r="C2434" s="8">
        <f t="shared" si="4182"/>
        <v>45530</v>
      </c>
      <c r="D2434" s="260">
        <v>1.1990000000000001</v>
      </c>
      <c r="E2434" s="261"/>
      <c r="F2434" s="263">
        <v>1.417</v>
      </c>
      <c r="G2434" s="262"/>
      <c r="H2434" s="285"/>
      <c r="I2434" s="260">
        <v>1.379</v>
      </c>
      <c r="J2434" s="261"/>
      <c r="K2434" s="263">
        <v>1.208</v>
      </c>
      <c r="L2434" s="261"/>
      <c r="M2434" s="293">
        <f t="shared" si="4221"/>
        <v>1.1990000000000001</v>
      </c>
      <c r="N2434" s="293">
        <f t="shared" si="4222"/>
        <v>1.417</v>
      </c>
      <c r="O2434" s="293">
        <f t="shared" si="4223"/>
        <v>1.379</v>
      </c>
      <c r="P2434" s="293">
        <f t="shared" si="4224"/>
        <v>1.208</v>
      </c>
      <c r="R2434" s="265">
        <f t="shared" si="4225"/>
        <v>1.3007500000000001</v>
      </c>
      <c r="S2434" s="266">
        <f t="shared" si="4226"/>
        <v>1</v>
      </c>
      <c r="T2434" s="266">
        <f t="shared" si="4227"/>
        <v>1</v>
      </c>
      <c r="AH2434" s="257">
        <f t="shared" si="4159"/>
        <v>0</v>
      </c>
      <c r="AI2434" s="266" t="str">
        <f t="shared" si="4199"/>
        <v>OK</v>
      </c>
    </row>
    <row r="2435" spans="1:35" ht="17.45" customHeight="1" x14ac:dyDescent="0.25">
      <c r="A2435" s="257">
        <f t="shared" si="4197"/>
        <v>8</v>
      </c>
      <c r="B2435" s="257">
        <f t="shared" si="4198"/>
        <v>2024</v>
      </c>
      <c r="C2435" s="8">
        <f t="shared" si="4182"/>
        <v>45531</v>
      </c>
      <c r="D2435" s="260"/>
      <c r="E2435" s="261">
        <v>1.1779999999999999</v>
      </c>
      <c r="F2435" s="263"/>
      <c r="G2435" s="262">
        <v>1.1559999999999999</v>
      </c>
      <c r="H2435" s="285"/>
      <c r="I2435" s="260"/>
      <c r="J2435" s="261">
        <v>1.137</v>
      </c>
      <c r="K2435" s="263"/>
      <c r="L2435" s="261">
        <v>1.2370000000000001</v>
      </c>
      <c r="M2435" s="293">
        <f t="shared" ref="M2435" si="4228">IFERROR(AVERAGE(D2435:E2435),"")</f>
        <v>1.1779999999999999</v>
      </c>
      <c r="N2435" s="293">
        <f t="shared" ref="N2435" si="4229">IFERROR(AVERAGE(F2435:H2435),"")</f>
        <v>1.1559999999999999</v>
      </c>
      <c r="O2435" s="293">
        <f t="shared" ref="O2435" si="4230">IFERROR(AVERAGE(I2435:J2435),"")</f>
        <v>1.137</v>
      </c>
      <c r="P2435" s="293">
        <f t="shared" ref="P2435" si="4231">IFERROR(AVERAGE(K2435:L2435),"")</f>
        <v>1.2370000000000001</v>
      </c>
      <c r="R2435" s="265">
        <f t="shared" ref="R2435" si="4232">AVERAGE(M2435:P2435)</f>
        <v>1.177</v>
      </c>
      <c r="S2435" s="266">
        <f t="shared" ref="S2435" si="4233">IF(R2435&gt;=1,1,0)</f>
        <v>1</v>
      </c>
      <c r="T2435" s="266">
        <f t="shared" ref="T2435" si="4234">IF(S2435=0,0,S2435+T2434)</f>
        <v>2</v>
      </c>
      <c r="AH2435" s="257">
        <f t="shared" si="4159"/>
        <v>0</v>
      </c>
      <c r="AI2435" s="266" t="str">
        <f t="shared" si="4199"/>
        <v>OK</v>
      </c>
    </row>
    <row r="2436" spans="1:35" ht="17.45" customHeight="1" thickBot="1" x14ac:dyDescent="0.3">
      <c r="A2436" s="257">
        <f t="shared" si="4197"/>
        <v>8</v>
      </c>
      <c r="B2436" s="257">
        <f t="shared" si="4198"/>
        <v>2024</v>
      </c>
      <c r="C2436" s="8">
        <f t="shared" si="4182"/>
        <v>45532</v>
      </c>
      <c r="D2436" s="260">
        <v>1.206</v>
      </c>
      <c r="E2436" s="261"/>
      <c r="F2436" s="263"/>
      <c r="G2436" s="262"/>
      <c r="H2436" s="285">
        <v>1.1200000000000001</v>
      </c>
      <c r="I2436" s="260">
        <v>1.1879999999999999</v>
      </c>
      <c r="J2436" s="261"/>
      <c r="K2436" s="263">
        <v>1.373</v>
      </c>
      <c r="L2436" s="261"/>
      <c r="M2436" s="293">
        <f t="shared" ref="M2436:M2437" si="4235">IFERROR(AVERAGE(D2436:E2436),"")</f>
        <v>1.206</v>
      </c>
      <c r="N2436" s="293">
        <f t="shared" ref="N2436:N2437" si="4236">IFERROR(AVERAGE(F2436:H2436),"")</f>
        <v>1.1200000000000001</v>
      </c>
      <c r="O2436" s="293">
        <f t="shared" ref="O2436:O2437" si="4237">IFERROR(AVERAGE(I2436:J2436),"")</f>
        <v>1.1879999999999999</v>
      </c>
      <c r="P2436" s="293">
        <f t="shared" ref="P2436:P2437" si="4238">IFERROR(AVERAGE(K2436:L2436),"")</f>
        <v>1.373</v>
      </c>
      <c r="R2436" s="265">
        <f t="shared" ref="R2436:R2437" si="4239">AVERAGE(M2436:P2436)</f>
        <v>1.2217500000000001</v>
      </c>
      <c r="S2436" s="266">
        <f t="shared" ref="S2436:S2437" si="4240">IF(R2436&gt;=1,1,0)</f>
        <v>1</v>
      </c>
      <c r="T2436" s="266">
        <f t="shared" ref="T2436:T2437" si="4241">IF(S2436=0,0,S2436+T2435)</f>
        <v>3</v>
      </c>
      <c r="AH2436" s="257">
        <f t="shared" si="4159"/>
        <v>0</v>
      </c>
      <c r="AI2436" s="266" t="str">
        <f t="shared" si="4199"/>
        <v>OK</v>
      </c>
    </row>
    <row r="2437" spans="1:35" ht="17.45" customHeight="1" thickBot="1" x14ac:dyDescent="0.3">
      <c r="A2437" s="257">
        <f t="shared" si="4197"/>
        <v>8</v>
      </c>
      <c r="B2437" s="257">
        <f t="shared" si="4198"/>
        <v>2024</v>
      </c>
      <c r="C2437" s="8">
        <f t="shared" si="4182"/>
        <v>45533</v>
      </c>
      <c r="D2437" s="260"/>
      <c r="E2437" s="261">
        <v>0.88759999999999994</v>
      </c>
      <c r="F2437" s="263"/>
      <c r="G2437" s="262">
        <v>1.1020000000000001</v>
      </c>
      <c r="H2437" s="285"/>
      <c r="I2437" s="260"/>
      <c r="J2437" s="261">
        <v>1.0069999999999999</v>
      </c>
      <c r="K2437" s="263"/>
      <c r="L2437" s="261">
        <v>1.01</v>
      </c>
      <c r="M2437" s="293">
        <f t="shared" si="4235"/>
        <v>0.88759999999999994</v>
      </c>
      <c r="N2437" s="293">
        <f t="shared" si="4236"/>
        <v>1.1020000000000001</v>
      </c>
      <c r="O2437" s="293">
        <f t="shared" si="4237"/>
        <v>1.0069999999999999</v>
      </c>
      <c r="P2437" s="293">
        <f t="shared" si="4238"/>
        <v>1.01</v>
      </c>
      <c r="R2437" s="265">
        <f t="shared" si="4239"/>
        <v>1.0016499999999999</v>
      </c>
      <c r="S2437" s="266">
        <f t="shared" si="4240"/>
        <v>1</v>
      </c>
      <c r="T2437" s="266">
        <f t="shared" si="4241"/>
        <v>4</v>
      </c>
      <c r="U2437" s="514" t="s">
        <v>60</v>
      </c>
      <c r="V2437" s="515">
        <v>2024</v>
      </c>
      <c r="W2437" s="516"/>
      <c r="X2437" s="516"/>
      <c r="Y2437" s="516"/>
      <c r="AH2437" s="257">
        <f t="shared" si="4159"/>
        <v>0</v>
      </c>
      <c r="AI2437" s="266" t="str">
        <f t="shared" si="4199"/>
        <v>OK</v>
      </c>
    </row>
    <row r="2438" spans="1:35" ht="17.45" customHeight="1" x14ac:dyDescent="0.25">
      <c r="A2438" s="257">
        <f t="shared" si="4197"/>
        <v>8</v>
      </c>
      <c r="B2438" s="257">
        <f t="shared" si="4198"/>
        <v>2024</v>
      </c>
      <c r="C2438" s="48">
        <f t="shared" si="4182"/>
        <v>45534</v>
      </c>
      <c r="D2438" s="275">
        <v>0.91590000000000005</v>
      </c>
      <c r="E2438" s="276"/>
      <c r="F2438" s="278">
        <v>0.93269999999999997</v>
      </c>
      <c r="G2438" s="277"/>
      <c r="H2438" s="286">
        <v>0.91820000000000002</v>
      </c>
      <c r="I2438" s="275">
        <v>1.0860000000000001</v>
      </c>
      <c r="J2438" s="276"/>
      <c r="K2438" s="278">
        <v>0.96560000000000001</v>
      </c>
      <c r="L2438" s="276"/>
      <c r="M2438" s="293">
        <f t="shared" ref="M2438" si="4242">IFERROR(AVERAGE(D2438:E2438),"")</f>
        <v>0.91590000000000005</v>
      </c>
      <c r="N2438" s="293">
        <f t="shared" ref="N2438" si="4243">IFERROR(AVERAGE(F2438:H2438),"")</f>
        <v>0.92544999999999999</v>
      </c>
      <c r="O2438" s="293">
        <f t="shared" ref="O2438" si="4244">IFERROR(AVERAGE(I2438:J2438),"")</f>
        <v>1.0860000000000001</v>
      </c>
      <c r="P2438" s="293">
        <f t="shared" ref="P2438" si="4245">IFERROR(AVERAGE(K2438:L2438),"")</f>
        <v>0.96560000000000001</v>
      </c>
      <c r="R2438" s="265">
        <f t="shared" ref="R2438" si="4246">AVERAGE(M2438:P2438)</f>
        <v>0.97323749999999998</v>
      </c>
      <c r="S2438" s="266">
        <f t="shared" ref="S2438" si="4247">IF(R2438&gt;=1,1,0)</f>
        <v>0</v>
      </c>
      <c r="T2438" s="266">
        <f t="shared" ref="T2438" si="4248">IF(S2438=0,0,S2438+T2437)</f>
        <v>0</v>
      </c>
      <c r="U2438" s="517" t="s">
        <v>35</v>
      </c>
      <c r="V2438" s="517" t="s">
        <v>1</v>
      </c>
      <c r="W2438" s="517" t="s">
        <v>2</v>
      </c>
      <c r="X2438" s="517" t="s">
        <v>9</v>
      </c>
      <c r="Y2438" s="517" t="s">
        <v>12</v>
      </c>
      <c r="AH2438" s="257">
        <f t="shared" si="4159"/>
        <v>0</v>
      </c>
      <c r="AI2438" s="266" t="str">
        <f t="shared" si="4199"/>
        <v>OK</v>
      </c>
    </row>
    <row r="2439" spans="1:35" ht="17.45" customHeight="1" x14ac:dyDescent="0.25">
      <c r="A2439" s="257">
        <f t="shared" si="4197"/>
        <v>8</v>
      </c>
      <c r="B2439" s="257">
        <f t="shared" si="4198"/>
        <v>2024</v>
      </c>
      <c r="C2439" s="435">
        <f t="shared" si="4182"/>
        <v>45535</v>
      </c>
      <c r="D2439" s="434"/>
      <c r="E2439" s="436">
        <v>1.355</v>
      </c>
      <c r="F2439" s="437"/>
      <c r="G2439" s="438">
        <v>1.2969999999999999</v>
      </c>
      <c r="H2439" s="439"/>
      <c r="I2439" s="434"/>
      <c r="J2439" s="436">
        <v>1.1419999999999999</v>
      </c>
      <c r="K2439" s="437"/>
      <c r="L2439" s="436">
        <v>1.234</v>
      </c>
      <c r="M2439" s="440">
        <f t="shared" ref="M2439:M2445" si="4249">IFERROR(AVERAGE(D2439:E2439),"")</f>
        <v>1.355</v>
      </c>
      <c r="N2439" s="440">
        <f t="shared" ref="N2439:N2445" si="4250">IFERROR(AVERAGE(F2439:H2439),"")</f>
        <v>1.2969999999999999</v>
      </c>
      <c r="O2439" s="440">
        <f t="shared" ref="O2439:O2445" si="4251">IFERROR(AVERAGE(I2439:J2439),"")</f>
        <v>1.1419999999999999</v>
      </c>
      <c r="P2439" s="440">
        <f t="shared" ref="P2439:P2445" si="4252">IFERROR(AVERAGE(K2439:L2439),"")</f>
        <v>1.234</v>
      </c>
      <c r="Q2439" s="441"/>
      <c r="R2439" s="442">
        <f t="shared" ref="R2439:R2445" si="4253">AVERAGE(M2439:P2439)</f>
        <v>1.2570000000000001</v>
      </c>
      <c r="S2439" s="443">
        <f t="shared" ref="S2439:S2445" si="4254">IF(R2439&gt;=1,1,0)</f>
        <v>1</v>
      </c>
      <c r="T2439" s="443">
        <f t="shared" ref="T2439:T2445" si="4255">IF(S2439=0,0,S2439+T2438)</f>
        <v>1</v>
      </c>
      <c r="U2439" s="518" t="s">
        <v>58</v>
      </c>
      <c r="V2439" s="519">
        <f>AVERAGE(D2409:E2439)</f>
        <v>1.026225806451613</v>
      </c>
      <c r="W2439" s="519">
        <f>AVERAGE(F2409:H2439)</f>
        <v>1.056872222222222</v>
      </c>
      <c r="X2439" s="519">
        <f>AVERAGE(I2409:J2439)</f>
        <v>1.0707580645161292</v>
      </c>
      <c r="Y2439" s="519">
        <f>AVERAGE(K2409:L2439)</f>
        <v>1.2702451612903227</v>
      </c>
      <c r="AH2439" s="257">
        <f t="shared" si="4159"/>
        <v>0</v>
      </c>
      <c r="AI2439" s="266" t="str">
        <f t="shared" si="4199"/>
        <v>OK</v>
      </c>
    </row>
    <row r="2440" spans="1:35" ht="17.45" customHeight="1" x14ac:dyDescent="0.25">
      <c r="A2440" s="257">
        <f t="shared" si="4197"/>
        <v>9</v>
      </c>
      <c r="B2440" s="257">
        <f t="shared" si="4198"/>
        <v>2024</v>
      </c>
      <c r="C2440" s="435">
        <f t="shared" si="4182"/>
        <v>45536</v>
      </c>
      <c r="D2440" s="434">
        <v>0.81620000000000004</v>
      </c>
      <c r="E2440" s="436"/>
      <c r="F2440" s="437">
        <v>0.89339999999999997</v>
      </c>
      <c r="G2440" s="438"/>
      <c r="H2440" s="439"/>
      <c r="I2440" s="434">
        <v>0.85</v>
      </c>
      <c r="J2440" s="436"/>
      <c r="K2440" s="437">
        <v>0.84930000000000005</v>
      </c>
      <c r="L2440" s="436"/>
      <c r="M2440" s="440">
        <f t="shared" si="4249"/>
        <v>0.81620000000000004</v>
      </c>
      <c r="N2440" s="440">
        <f t="shared" si="4250"/>
        <v>0.89339999999999997</v>
      </c>
      <c r="O2440" s="440">
        <f t="shared" si="4251"/>
        <v>0.85</v>
      </c>
      <c r="P2440" s="440">
        <f t="shared" si="4252"/>
        <v>0.84930000000000005</v>
      </c>
      <c r="Q2440" s="441"/>
      <c r="R2440" s="442">
        <f t="shared" si="4253"/>
        <v>0.85222500000000001</v>
      </c>
      <c r="S2440" s="443">
        <f t="shared" si="4254"/>
        <v>0</v>
      </c>
      <c r="T2440" s="443">
        <f t="shared" si="4255"/>
        <v>0</v>
      </c>
      <c r="U2440" s="518" t="s">
        <v>59</v>
      </c>
      <c r="V2440" s="519">
        <f>MAX(D2409:E2439)</f>
        <v>1.694</v>
      </c>
      <c r="W2440" s="519">
        <f>MAX(F2409:H2439)</f>
        <v>1.617</v>
      </c>
      <c r="X2440" s="519">
        <f>MAX(I2409:J2439)</f>
        <v>1.681</v>
      </c>
      <c r="Y2440" s="519">
        <f>MAX(K2409:L2439)</f>
        <v>2.9609999999999999</v>
      </c>
      <c r="AH2440" s="257">
        <f t="shared" si="4159"/>
        <v>0</v>
      </c>
      <c r="AI2440" s="266" t="str">
        <f t="shared" si="4199"/>
        <v>OK</v>
      </c>
    </row>
    <row r="2441" spans="1:35" ht="17.45" customHeight="1" thickBot="1" x14ac:dyDescent="0.3">
      <c r="A2441" s="257">
        <f t="shared" si="4197"/>
        <v>9</v>
      </c>
      <c r="B2441" s="257">
        <f t="shared" si="4198"/>
        <v>2024</v>
      </c>
      <c r="C2441" s="8">
        <f t="shared" si="4182"/>
        <v>45537</v>
      </c>
      <c r="D2441" s="260"/>
      <c r="E2441" s="261">
        <v>0.82679999999999998</v>
      </c>
      <c r="F2441" s="263"/>
      <c r="G2441" s="262">
        <v>0.89090000000000003</v>
      </c>
      <c r="H2441" s="285"/>
      <c r="I2441" s="260"/>
      <c r="J2441" s="261">
        <v>0.78959999999999997</v>
      </c>
      <c r="K2441" s="263"/>
      <c r="L2441" s="261">
        <v>0.77769999999999995</v>
      </c>
      <c r="M2441" s="293">
        <f t="shared" si="4249"/>
        <v>0.82679999999999998</v>
      </c>
      <c r="N2441" s="293">
        <f t="shared" si="4250"/>
        <v>0.89090000000000003</v>
      </c>
      <c r="O2441" s="293">
        <f t="shared" si="4251"/>
        <v>0.78959999999999997</v>
      </c>
      <c r="P2441" s="293">
        <f t="shared" si="4252"/>
        <v>0.77769999999999995</v>
      </c>
      <c r="R2441" s="265">
        <f t="shared" si="4253"/>
        <v>0.82124999999999992</v>
      </c>
      <c r="S2441" s="266">
        <f t="shared" si="4254"/>
        <v>0</v>
      </c>
      <c r="T2441" s="266">
        <f t="shared" si="4255"/>
        <v>0</v>
      </c>
      <c r="U2441" s="520" t="s">
        <v>126</v>
      </c>
      <c r="V2441" s="521">
        <f>COUNTIF(D2409:E2439,"&gt;=2.5")</f>
        <v>0</v>
      </c>
      <c r="W2441" s="521">
        <f>COUNTIF(F2409:H2439,"&gt;=2.5")</f>
        <v>0</v>
      </c>
      <c r="X2441" s="521">
        <f>COUNTIF(I2409:J2439,"&gt;=2.5")</f>
        <v>0</v>
      </c>
      <c r="Y2441" s="521">
        <f>COUNTIF(K2409:L2439,"&gt;=2.5")</f>
        <v>1</v>
      </c>
      <c r="AH2441" s="257">
        <f t="shared" si="4159"/>
        <v>0</v>
      </c>
      <c r="AI2441" s="266" t="str">
        <f t="shared" si="4199"/>
        <v>OK</v>
      </c>
    </row>
    <row r="2442" spans="1:35" ht="17.45" customHeight="1" thickBot="1" x14ac:dyDescent="0.3">
      <c r="A2442" s="257">
        <f t="shared" si="4197"/>
        <v>9</v>
      </c>
      <c r="B2442" s="257">
        <f t="shared" si="4198"/>
        <v>2024</v>
      </c>
      <c r="C2442" s="8">
        <f t="shared" si="4182"/>
        <v>45538</v>
      </c>
      <c r="D2442" s="260">
        <v>1.2310000000000001</v>
      </c>
      <c r="E2442" s="261"/>
      <c r="F2442" s="263"/>
      <c r="G2442" s="262"/>
      <c r="H2442" s="285">
        <v>1.2649999999999999</v>
      </c>
      <c r="I2442" s="260">
        <v>1.379</v>
      </c>
      <c r="J2442" s="261"/>
      <c r="K2442" s="263">
        <v>1.23</v>
      </c>
      <c r="L2442" s="261"/>
      <c r="M2442" s="293">
        <f t="shared" si="4249"/>
        <v>1.2310000000000001</v>
      </c>
      <c r="N2442" s="293">
        <f t="shared" si="4250"/>
        <v>1.2649999999999999</v>
      </c>
      <c r="O2442" s="293">
        <f t="shared" si="4251"/>
        <v>1.379</v>
      </c>
      <c r="P2442" s="293">
        <f t="shared" si="4252"/>
        <v>1.23</v>
      </c>
      <c r="R2442" s="265">
        <f t="shared" si="4253"/>
        <v>1.2762500000000001</v>
      </c>
      <c r="S2442" s="266">
        <f t="shared" si="4254"/>
        <v>1</v>
      </c>
      <c r="T2442" s="266">
        <f t="shared" si="4255"/>
        <v>1</v>
      </c>
      <c r="X2442" s="664">
        <f>SUM(V2441:Y2441)</f>
        <v>1</v>
      </c>
      <c r="Y2442" s="522">
        <f>AVERAGE(V2439:Y2439)</f>
        <v>1.1060253136200717</v>
      </c>
      <c r="AH2442" s="257">
        <f t="shared" si="4159"/>
        <v>0</v>
      </c>
      <c r="AI2442" s="266" t="str">
        <f t="shared" si="4199"/>
        <v>OK</v>
      </c>
    </row>
    <row r="2443" spans="1:35" ht="17.45" customHeight="1" x14ac:dyDescent="0.25">
      <c r="A2443" s="257">
        <f t="shared" si="4197"/>
        <v>9</v>
      </c>
      <c r="B2443" s="257">
        <f t="shared" si="4198"/>
        <v>2024</v>
      </c>
      <c r="C2443" s="8">
        <f t="shared" si="4182"/>
        <v>45539</v>
      </c>
      <c r="D2443" s="260"/>
      <c r="E2443" s="261">
        <v>1.306</v>
      </c>
      <c r="F2443" s="263"/>
      <c r="G2443" s="262">
        <v>1.3759999999999999</v>
      </c>
      <c r="H2443" s="285"/>
      <c r="I2443" s="260"/>
      <c r="J2443" s="261">
        <v>1.375</v>
      </c>
      <c r="K2443" s="263"/>
      <c r="L2443" s="261">
        <v>1.2689999999999999</v>
      </c>
      <c r="M2443" s="293">
        <f t="shared" si="4249"/>
        <v>1.306</v>
      </c>
      <c r="N2443" s="293">
        <f t="shared" si="4250"/>
        <v>1.3759999999999999</v>
      </c>
      <c r="O2443" s="293">
        <f t="shared" si="4251"/>
        <v>1.375</v>
      </c>
      <c r="P2443" s="293">
        <f t="shared" si="4252"/>
        <v>1.2689999999999999</v>
      </c>
      <c r="R2443" s="265">
        <f t="shared" si="4253"/>
        <v>1.3315000000000001</v>
      </c>
      <c r="S2443" s="266">
        <f t="shared" si="4254"/>
        <v>1</v>
      </c>
      <c r="T2443" s="266">
        <f t="shared" si="4255"/>
        <v>2</v>
      </c>
      <c r="V2443" s="605">
        <f>V2439-V2408</f>
        <v>-0.20705483870967756</v>
      </c>
      <c r="W2443" s="605">
        <f t="shared" ref="W2443:Y2443" si="4256">W2439-W2408</f>
        <v>-0.14932237237237311</v>
      </c>
      <c r="X2443" s="605">
        <f t="shared" si="4256"/>
        <v>5.0893548387096921E-2</v>
      </c>
      <c r="Y2443" s="605">
        <f t="shared" si="4256"/>
        <v>5.3283870967741898E-2</v>
      </c>
      <c r="AH2443" s="257">
        <f t="shared" si="4159"/>
        <v>0</v>
      </c>
      <c r="AI2443" s="266" t="str">
        <f t="shared" si="4199"/>
        <v>OK</v>
      </c>
    </row>
    <row r="2444" spans="1:35" ht="17.45" customHeight="1" x14ac:dyDescent="0.25">
      <c r="A2444" s="257">
        <f t="shared" si="4197"/>
        <v>9</v>
      </c>
      <c r="B2444" s="257">
        <f t="shared" si="4198"/>
        <v>2024</v>
      </c>
      <c r="C2444" s="48">
        <f t="shared" si="4182"/>
        <v>45540</v>
      </c>
      <c r="D2444" s="275">
        <v>2.0089999999999999</v>
      </c>
      <c r="E2444" s="276"/>
      <c r="F2444" s="278">
        <v>1.704</v>
      </c>
      <c r="G2444" s="277"/>
      <c r="H2444" s="286">
        <v>1.68</v>
      </c>
      <c r="I2444" s="275">
        <v>1.8680000000000001</v>
      </c>
      <c r="J2444" s="276"/>
      <c r="K2444" s="278">
        <v>1.601</v>
      </c>
      <c r="L2444" s="276"/>
      <c r="M2444" s="293">
        <f t="shared" si="4249"/>
        <v>2.0089999999999999</v>
      </c>
      <c r="N2444" s="293">
        <f t="shared" si="4250"/>
        <v>1.6919999999999999</v>
      </c>
      <c r="O2444" s="293">
        <f t="shared" si="4251"/>
        <v>1.8680000000000001</v>
      </c>
      <c r="P2444" s="293">
        <f t="shared" si="4252"/>
        <v>1.601</v>
      </c>
      <c r="R2444" s="265">
        <f t="shared" si="4253"/>
        <v>1.7925</v>
      </c>
      <c r="S2444" s="266">
        <f t="shared" si="4254"/>
        <v>1</v>
      </c>
      <c r="T2444" s="266">
        <f t="shared" si="4255"/>
        <v>3</v>
      </c>
      <c r="Y2444" s="605">
        <f>Y2442-Y2411</f>
        <v>-6.3049947931802963E-2</v>
      </c>
      <c r="AH2444" s="257">
        <f t="shared" si="4159"/>
        <v>0</v>
      </c>
      <c r="AI2444" s="266" t="str">
        <f t="shared" si="4199"/>
        <v>OK</v>
      </c>
    </row>
    <row r="2445" spans="1:35" ht="17.45" customHeight="1" x14ac:dyDescent="0.25">
      <c r="A2445" s="257">
        <f t="shared" si="4197"/>
        <v>9</v>
      </c>
      <c r="B2445" s="257">
        <f t="shared" si="4198"/>
        <v>2024</v>
      </c>
      <c r="C2445" s="8">
        <f t="shared" si="4182"/>
        <v>45541</v>
      </c>
      <c r="D2445" s="260"/>
      <c r="E2445" s="261">
        <v>1.5269999999999999</v>
      </c>
      <c r="F2445" s="263"/>
      <c r="G2445" s="262">
        <v>1.742</v>
      </c>
      <c r="H2445" s="285"/>
      <c r="I2445" s="260"/>
      <c r="J2445" s="261">
        <v>1.716</v>
      </c>
      <c r="K2445" s="263"/>
      <c r="L2445" s="261">
        <v>1.978</v>
      </c>
      <c r="M2445" s="293">
        <f t="shared" si="4249"/>
        <v>1.5269999999999999</v>
      </c>
      <c r="N2445" s="293">
        <f t="shared" si="4250"/>
        <v>1.742</v>
      </c>
      <c r="O2445" s="293">
        <f t="shared" si="4251"/>
        <v>1.716</v>
      </c>
      <c r="P2445" s="293">
        <f t="shared" si="4252"/>
        <v>1.978</v>
      </c>
      <c r="R2445" s="265">
        <f t="shared" si="4253"/>
        <v>1.74075</v>
      </c>
      <c r="S2445" s="266">
        <f t="shared" si="4254"/>
        <v>1</v>
      </c>
      <c r="T2445" s="266">
        <f t="shared" si="4255"/>
        <v>4</v>
      </c>
      <c r="AH2445" s="257">
        <f t="shared" si="4159"/>
        <v>0</v>
      </c>
      <c r="AI2445" s="266" t="str">
        <f t="shared" si="4199"/>
        <v>OK</v>
      </c>
    </row>
    <row r="2446" spans="1:35" ht="17.45" customHeight="1" x14ac:dyDescent="0.25">
      <c r="A2446" s="257">
        <f t="shared" si="4197"/>
        <v>9</v>
      </c>
      <c r="B2446" s="257">
        <f t="shared" si="4198"/>
        <v>2024</v>
      </c>
      <c r="C2446" s="435">
        <f t="shared" si="4182"/>
        <v>45542</v>
      </c>
      <c r="D2446" s="434">
        <v>1.165</v>
      </c>
      <c r="E2446" s="436"/>
      <c r="F2446" s="437">
        <v>1.266</v>
      </c>
      <c r="G2446" s="438"/>
      <c r="H2446" s="439"/>
      <c r="I2446" s="434">
        <v>1.177</v>
      </c>
      <c r="J2446" s="436"/>
      <c r="K2446" s="437">
        <v>1.458</v>
      </c>
      <c r="L2446" s="436"/>
      <c r="M2446" s="440">
        <f t="shared" ref="M2446:M2452" si="4257">IFERROR(AVERAGE(D2446:E2446),"")</f>
        <v>1.165</v>
      </c>
      <c r="N2446" s="440">
        <f t="shared" ref="N2446:N2452" si="4258">IFERROR(AVERAGE(F2446:H2446),"")</f>
        <v>1.266</v>
      </c>
      <c r="O2446" s="440">
        <f t="shared" ref="O2446:O2452" si="4259">IFERROR(AVERAGE(I2446:J2446),"")</f>
        <v>1.177</v>
      </c>
      <c r="P2446" s="440">
        <f t="shared" ref="P2446:P2452" si="4260">IFERROR(AVERAGE(K2446:L2446),"")</f>
        <v>1.458</v>
      </c>
      <c r="Q2446" s="441"/>
      <c r="R2446" s="442">
        <f t="shared" ref="R2446:R2452" si="4261">AVERAGE(M2446:P2446)</f>
        <v>1.2665</v>
      </c>
      <c r="S2446" s="443">
        <f t="shared" ref="S2446:S2448" si="4262">IF(R2446&gt;=1,1,0)</f>
        <v>1</v>
      </c>
      <c r="T2446" s="443">
        <f t="shared" ref="T2446:T2448" si="4263">IF(S2446=0,0,S2446+T2445)</f>
        <v>5</v>
      </c>
      <c r="AH2446" s="257">
        <f t="shared" si="4159"/>
        <v>0</v>
      </c>
      <c r="AI2446" s="266" t="str">
        <f t="shared" si="4199"/>
        <v>OK</v>
      </c>
    </row>
    <row r="2447" spans="1:35" ht="17.45" customHeight="1" x14ac:dyDescent="0.25">
      <c r="A2447" s="257">
        <f t="shared" si="4197"/>
        <v>9</v>
      </c>
      <c r="B2447" s="257">
        <f t="shared" si="4198"/>
        <v>2024</v>
      </c>
      <c r="C2447" s="435">
        <f t="shared" si="4182"/>
        <v>45543</v>
      </c>
      <c r="D2447" s="434"/>
      <c r="E2447" s="436">
        <v>1.6140000000000001</v>
      </c>
      <c r="F2447" s="437"/>
      <c r="G2447" s="438">
        <v>1.655</v>
      </c>
      <c r="H2447" s="439"/>
      <c r="I2447" s="434"/>
      <c r="J2447" s="436">
        <v>1.2170000000000001</v>
      </c>
      <c r="K2447" s="437"/>
      <c r="L2447" s="436">
        <v>2.0510000000000002</v>
      </c>
      <c r="M2447" s="440">
        <f t="shared" si="4257"/>
        <v>1.6140000000000001</v>
      </c>
      <c r="N2447" s="440">
        <f t="shared" si="4258"/>
        <v>1.655</v>
      </c>
      <c r="O2447" s="440">
        <f t="shared" si="4259"/>
        <v>1.2170000000000001</v>
      </c>
      <c r="P2447" s="440">
        <f t="shared" si="4260"/>
        <v>2.0510000000000002</v>
      </c>
      <c r="Q2447" s="441"/>
      <c r="R2447" s="442">
        <f t="shared" si="4261"/>
        <v>1.6342500000000002</v>
      </c>
      <c r="S2447" s="443">
        <f t="shared" si="4262"/>
        <v>1</v>
      </c>
      <c r="T2447" s="443">
        <f t="shared" si="4263"/>
        <v>6</v>
      </c>
      <c r="AH2447" s="257">
        <f t="shared" si="4159"/>
        <v>0</v>
      </c>
      <c r="AI2447" s="266" t="str">
        <f t="shared" si="4199"/>
        <v>OK</v>
      </c>
    </row>
    <row r="2448" spans="1:35" ht="17.45" customHeight="1" x14ac:dyDescent="0.25">
      <c r="A2448" s="257">
        <f t="shared" si="4197"/>
        <v>9</v>
      </c>
      <c r="B2448" s="257">
        <f t="shared" si="4198"/>
        <v>2024</v>
      </c>
      <c r="C2448" s="8">
        <f t="shared" si="4182"/>
        <v>45544</v>
      </c>
      <c r="D2448" s="370">
        <v>2.36</v>
      </c>
      <c r="E2448" s="253"/>
      <c r="F2448" s="255"/>
      <c r="G2448" s="254"/>
      <c r="H2448" s="114">
        <v>1.34</v>
      </c>
      <c r="I2448" s="252">
        <v>1.5940000000000001</v>
      </c>
      <c r="J2448" s="253"/>
      <c r="K2448" s="255">
        <v>1.645</v>
      </c>
      <c r="L2448" s="253"/>
      <c r="M2448" s="423">
        <f t="shared" si="4257"/>
        <v>2.36</v>
      </c>
      <c r="N2448" s="293">
        <f t="shared" si="4258"/>
        <v>1.34</v>
      </c>
      <c r="O2448" s="293">
        <f t="shared" si="4259"/>
        <v>1.5940000000000001</v>
      </c>
      <c r="P2448" s="293">
        <f t="shared" si="4260"/>
        <v>1.645</v>
      </c>
      <c r="R2448" s="265">
        <f t="shared" si="4261"/>
        <v>1.73475</v>
      </c>
      <c r="S2448" s="266">
        <f t="shared" si="4262"/>
        <v>1</v>
      </c>
      <c r="T2448" s="266">
        <f t="shared" si="4263"/>
        <v>7</v>
      </c>
      <c r="AH2448" s="257">
        <f t="shared" si="4159"/>
        <v>0</v>
      </c>
      <c r="AI2448" s="266" t="str">
        <f t="shared" si="4199"/>
        <v>OK</v>
      </c>
    </row>
    <row r="2449" spans="1:35" ht="17.45" customHeight="1" x14ac:dyDescent="0.25">
      <c r="A2449" s="257">
        <f t="shared" si="4197"/>
        <v>9</v>
      </c>
      <c r="B2449" s="257">
        <f t="shared" si="4198"/>
        <v>2024</v>
      </c>
      <c r="C2449" s="8">
        <f t="shared" si="4182"/>
        <v>45545</v>
      </c>
      <c r="D2449" s="252"/>
      <c r="E2449" s="253">
        <v>1.2509999999999999</v>
      </c>
      <c r="F2449" s="255"/>
      <c r="G2449" s="254">
        <v>1.371</v>
      </c>
      <c r="H2449" s="114"/>
      <c r="I2449" s="252"/>
      <c r="J2449" s="253">
        <v>1.3129999999999999</v>
      </c>
      <c r="K2449" s="255"/>
      <c r="L2449" s="253">
        <v>1.2330000000000001</v>
      </c>
      <c r="M2449" s="293">
        <f t="shared" si="4257"/>
        <v>1.2509999999999999</v>
      </c>
      <c r="N2449" s="293">
        <f t="shared" si="4258"/>
        <v>1.371</v>
      </c>
      <c r="O2449" s="293">
        <f t="shared" si="4259"/>
        <v>1.3129999999999999</v>
      </c>
      <c r="P2449" s="293">
        <f t="shared" si="4260"/>
        <v>1.2330000000000001</v>
      </c>
      <c r="R2449" s="265">
        <f t="shared" si="4261"/>
        <v>1.2919999999999998</v>
      </c>
      <c r="S2449" s="266">
        <f t="shared" ref="S2449:S2454" si="4264">IF(R2449&gt;=1,1,0)</f>
        <v>1</v>
      </c>
      <c r="T2449" s="266">
        <f t="shared" ref="T2449:T2454" si="4265">IF(S2449=0,0,S2449+T2448)</f>
        <v>8</v>
      </c>
      <c r="AH2449" s="257">
        <f t="shared" si="4159"/>
        <v>0</v>
      </c>
      <c r="AI2449" s="266" t="str">
        <f t="shared" si="4199"/>
        <v>OK</v>
      </c>
    </row>
    <row r="2450" spans="1:35" ht="17.45" customHeight="1" x14ac:dyDescent="0.25">
      <c r="A2450" s="257">
        <f t="shared" si="4197"/>
        <v>9</v>
      </c>
      <c r="B2450" s="257">
        <f t="shared" si="4198"/>
        <v>2024</v>
      </c>
      <c r="C2450" s="48">
        <f t="shared" si="4182"/>
        <v>45546</v>
      </c>
      <c r="D2450" s="279">
        <v>0.9123</v>
      </c>
      <c r="E2450" s="280"/>
      <c r="F2450" s="282">
        <v>0.75419999999999998</v>
      </c>
      <c r="G2450" s="281"/>
      <c r="H2450" s="142">
        <v>0.76780000000000004</v>
      </c>
      <c r="I2450" s="279">
        <v>1.1879999999999999</v>
      </c>
      <c r="J2450" s="280"/>
      <c r="K2450" s="282">
        <v>1.006</v>
      </c>
      <c r="L2450" s="280"/>
      <c r="M2450" s="293">
        <f t="shared" si="4257"/>
        <v>0.9123</v>
      </c>
      <c r="N2450" s="293">
        <f t="shared" si="4258"/>
        <v>0.76100000000000001</v>
      </c>
      <c r="O2450" s="293">
        <f t="shared" si="4259"/>
        <v>1.1879999999999999</v>
      </c>
      <c r="P2450" s="293">
        <f t="shared" si="4260"/>
        <v>1.006</v>
      </c>
      <c r="R2450" s="265">
        <f t="shared" si="4261"/>
        <v>0.96682500000000005</v>
      </c>
      <c r="S2450" s="266">
        <f t="shared" si="4264"/>
        <v>0</v>
      </c>
      <c r="T2450" s="266">
        <f t="shared" si="4265"/>
        <v>0</v>
      </c>
      <c r="AH2450" s="257">
        <f t="shared" si="4159"/>
        <v>0</v>
      </c>
      <c r="AI2450" s="266" t="str">
        <f t="shared" si="4199"/>
        <v>OK</v>
      </c>
    </row>
    <row r="2451" spans="1:35" ht="17.45" customHeight="1" x14ac:dyDescent="0.25">
      <c r="A2451" s="257">
        <f t="shared" si="4197"/>
        <v>9</v>
      </c>
      <c r="B2451" s="257">
        <f t="shared" si="4198"/>
        <v>2024</v>
      </c>
      <c r="C2451" s="8">
        <f t="shared" ref="C2451:C2482" si="4266">C2450+1</f>
        <v>45547</v>
      </c>
      <c r="D2451" s="252"/>
      <c r="E2451" s="253">
        <v>0.79149999999999998</v>
      </c>
      <c r="F2451" s="255"/>
      <c r="G2451" s="254">
        <v>0.5887</v>
      </c>
      <c r="H2451" s="114"/>
      <c r="I2451" s="252"/>
      <c r="J2451" s="253">
        <v>0.79969999999999997</v>
      </c>
      <c r="K2451" s="255"/>
      <c r="L2451" s="253">
        <v>1.101</v>
      </c>
      <c r="M2451" s="293">
        <f t="shared" si="4257"/>
        <v>0.79149999999999998</v>
      </c>
      <c r="N2451" s="293">
        <f t="shared" si="4258"/>
        <v>0.5887</v>
      </c>
      <c r="O2451" s="293">
        <f t="shared" si="4259"/>
        <v>0.79969999999999997</v>
      </c>
      <c r="P2451" s="293">
        <f t="shared" si="4260"/>
        <v>1.101</v>
      </c>
      <c r="R2451" s="265">
        <f t="shared" si="4261"/>
        <v>0.82022499999999998</v>
      </c>
      <c r="S2451" s="266">
        <f t="shared" si="4264"/>
        <v>0</v>
      </c>
      <c r="T2451" s="266">
        <f t="shared" si="4265"/>
        <v>0</v>
      </c>
      <c r="AH2451" s="257">
        <f t="shared" si="4159"/>
        <v>0</v>
      </c>
      <c r="AI2451" s="266" t="str">
        <f t="shared" si="4199"/>
        <v>OK</v>
      </c>
    </row>
    <row r="2452" spans="1:35" ht="17.45" customHeight="1" x14ac:dyDescent="0.25">
      <c r="A2452" s="257">
        <f t="shared" si="4197"/>
        <v>9</v>
      </c>
      <c r="B2452" s="257">
        <f t="shared" si="4198"/>
        <v>2024</v>
      </c>
      <c r="C2452" s="8">
        <f t="shared" si="4266"/>
        <v>45548</v>
      </c>
      <c r="D2452" s="260">
        <v>0.87790000000000001</v>
      </c>
      <c r="E2452" s="261"/>
      <c r="F2452" s="263">
        <v>0.87739999999999996</v>
      </c>
      <c r="G2452" s="262"/>
      <c r="H2452" s="285"/>
      <c r="I2452" s="260">
        <v>0.87909999999999999</v>
      </c>
      <c r="J2452" s="261"/>
      <c r="K2452" s="263">
        <v>1.1200000000000001</v>
      </c>
      <c r="L2452" s="261"/>
      <c r="M2452" s="293">
        <f t="shared" si="4257"/>
        <v>0.87790000000000001</v>
      </c>
      <c r="N2452" s="293">
        <f t="shared" si="4258"/>
        <v>0.87739999999999996</v>
      </c>
      <c r="O2452" s="293">
        <f t="shared" si="4259"/>
        <v>0.87909999999999999</v>
      </c>
      <c r="P2452" s="293">
        <f t="shared" si="4260"/>
        <v>1.1200000000000001</v>
      </c>
      <c r="R2452" s="265">
        <f t="shared" si="4261"/>
        <v>0.9386000000000001</v>
      </c>
      <c r="S2452" s="266">
        <f t="shared" si="4264"/>
        <v>0</v>
      </c>
      <c r="T2452" s="266">
        <f t="shared" si="4265"/>
        <v>0</v>
      </c>
      <c r="AH2452" s="257">
        <f t="shared" si="4159"/>
        <v>0</v>
      </c>
      <c r="AI2452" s="266" t="str">
        <f t="shared" si="4199"/>
        <v>OK</v>
      </c>
    </row>
    <row r="2453" spans="1:35" ht="17.45" customHeight="1" x14ac:dyDescent="0.25">
      <c r="A2453" s="257">
        <f t="shared" si="4197"/>
        <v>9</v>
      </c>
      <c r="B2453" s="257">
        <f t="shared" si="4198"/>
        <v>2024</v>
      </c>
      <c r="C2453" s="435">
        <f t="shared" si="4266"/>
        <v>45549</v>
      </c>
      <c r="D2453" s="434"/>
      <c r="E2453" s="436">
        <v>0.6774</v>
      </c>
      <c r="F2453" s="437"/>
      <c r="G2453" s="438">
        <v>0.64319999999999999</v>
      </c>
      <c r="H2453" s="439"/>
      <c r="I2453" s="434"/>
      <c r="J2453" s="436">
        <v>0.65410000000000001</v>
      </c>
      <c r="K2453" s="437"/>
      <c r="L2453" s="436">
        <v>0.76570000000000005</v>
      </c>
      <c r="M2453" s="440">
        <f t="shared" ref="M2453:M2457" si="4267">IFERROR(AVERAGE(D2453:E2453),"")</f>
        <v>0.6774</v>
      </c>
      <c r="N2453" s="440">
        <f t="shared" ref="N2453:N2457" si="4268">IFERROR(AVERAGE(F2453:H2453),"")</f>
        <v>0.64319999999999999</v>
      </c>
      <c r="O2453" s="440">
        <f t="shared" ref="O2453:O2457" si="4269">IFERROR(AVERAGE(I2453:J2453),"")</f>
        <v>0.65410000000000001</v>
      </c>
      <c r="P2453" s="440">
        <f t="shared" ref="P2453:P2457" si="4270">IFERROR(AVERAGE(K2453:L2453),"")</f>
        <v>0.76570000000000005</v>
      </c>
      <c r="Q2453" s="441"/>
      <c r="R2453" s="442">
        <f t="shared" ref="R2453:R2457" si="4271">AVERAGE(M2453:P2453)</f>
        <v>0.68510000000000004</v>
      </c>
      <c r="S2453" s="443">
        <f t="shared" si="4264"/>
        <v>0</v>
      </c>
      <c r="T2453" s="443">
        <f t="shared" si="4265"/>
        <v>0</v>
      </c>
      <c r="AH2453" s="257">
        <f t="shared" si="4159"/>
        <v>0</v>
      </c>
      <c r="AI2453" s="266" t="str">
        <f t="shared" si="4199"/>
        <v>OK</v>
      </c>
    </row>
    <row r="2454" spans="1:35" ht="17.45" customHeight="1" x14ac:dyDescent="0.25">
      <c r="A2454" s="257">
        <f t="shared" si="4197"/>
        <v>9</v>
      </c>
      <c r="B2454" s="257">
        <f t="shared" si="4198"/>
        <v>2024</v>
      </c>
      <c r="C2454" s="435">
        <f t="shared" si="4266"/>
        <v>45550</v>
      </c>
      <c r="D2454" s="434">
        <v>0.45760000000000001</v>
      </c>
      <c r="E2454" s="436"/>
      <c r="F2454" s="437"/>
      <c r="G2454" s="438"/>
      <c r="H2454" s="439">
        <v>0.60719999999999996</v>
      </c>
      <c r="I2454" s="434">
        <v>0.46960000000000002</v>
      </c>
      <c r="J2454" s="436"/>
      <c r="K2454" s="437">
        <v>0.5393</v>
      </c>
      <c r="L2454" s="436"/>
      <c r="M2454" s="440">
        <f t="shared" si="4267"/>
        <v>0.45760000000000001</v>
      </c>
      <c r="N2454" s="440">
        <f t="shared" si="4268"/>
        <v>0.60719999999999996</v>
      </c>
      <c r="O2454" s="440">
        <f t="shared" si="4269"/>
        <v>0.46960000000000002</v>
      </c>
      <c r="P2454" s="440">
        <f t="shared" si="4270"/>
        <v>0.5393</v>
      </c>
      <c r="Q2454" s="441"/>
      <c r="R2454" s="442">
        <f t="shared" si="4271"/>
        <v>0.51842500000000002</v>
      </c>
      <c r="S2454" s="443">
        <f t="shared" si="4264"/>
        <v>0</v>
      </c>
      <c r="T2454" s="443">
        <f t="shared" si="4265"/>
        <v>0</v>
      </c>
      <c r="AH2454" s="257">
        <f t="shared" si="4159"/>
        <v>0</v>
      </c>
      <c r="AI2454" s="266" t="str">
        <f t="shared" si="4199"/>
        <v>OK</v>
      </c>
    </row>
    <row r="2455" spans="1:35" ht="17.45" customHeight="1" x14ac:dyDescent="0.25">
      <c r="A2455" s="257">
        <f t="shared" si="4197"/>
        <v>9</v>
      </c>
      <c r="B2455" s="257">
        <f t="shared" si="4198"/>
        <v>2024</v>
      </c>
      <c r="C2455" s="8">
        <f t="shared" si="4266"/>
        <v>45551</v>
      </c>
      <c r="D2455" s="260"/>
      <c r="E2455" s="261">
        <v>0.77129999999999999</v>
      </c>
      <c r="F2455" s="263"/>
      <c r="G2455" s="262">
        <v>0.50480000000000003</v>
      </c>
      <c r="H2455" s="285"/>
      <c r="I2455" s="260"/>
      <c r="J2455" s="261">
        <v>0.7823</v>
      </c>
      <c r="K2455" s="263"/>
      <c r="L2455" s="261">
        <v>0.86019999999999996</v>
      </c>
      <c r="M2455" s="293">
        <f t="shared" si="4267"/>
        <v>0.77129999999999999</v>
      </c>
      <c r="N2455" s="293">
        <f t="shared" si="4268"/>
        <v>0.50480000000000003</v>
      </c>
      <c r="O2455" s="293">
        <f t="shared" si="4269"/>
        <v>0.7823</v>
      </c>
      <c r="P2455" s="293">
        <f t="shared" si="4270"/>
        <v>0.86019999999999996</v>
      </c>
      <c r="R2455" s="265">
        <f t="shared" si="4271"/>
        <v>0.72964999999999991</v>
      </c>
      <c r="S2455" s="266">
        <f t="shared" ref="S2455:S2457" si="4272">IF(R2455&gt;=1,1,0)</f>
        <v>0</v>
      </c>
      <c r="T2455" s="266">
        <f t="shared" ref="T2455:T2457" si="4273">IF(S2455=0,0,S2455+T2454)</f>
        <v>0</v>
      </c>
      <c r="AH2455" s="257">
        <f t="shared" si="4159"/>
        <v>0</v>
      </c>
      <c r="AI2455" s="266" t="str">
        <f t="shared" si="4199"/>
        <v>OK</v>
      </c>
    </row>
    <row r="2456" spans="1:35" ht="17.45" customHeight="1" x14ac:dyDescent="0.25">
      <c r="A2456" s="257">
        <f t="shared" si="4197"/>
        <v>9</v>
      </c>
      <c r="B2456" s="257">
        <f t="shared" si="4198"/>
        <v>2024</v>
      </c>
      <c r="C2456" s="48">
        <f t="shared" si="4266"/>
        <v>45552</v>
      </c>
      <c r="D2456" s="275">
        <v>0.75729999999999997</v>
      </c>
      <c r="E2456" s="276"/>
      <c r="F2456" s="278">
        <v>0.62470000000000003</v>
      </c>
      <c r="G2456" s="277"/>
      <c r="H2456" s="286">
        <v>0.61240000000000006</v>
      </c>
      <c r="I2456" s="275">
        <v>0.70189999999999997</v>
      </c>
      <c r="J2456" s="276"/>
      <c r="K2456" s="278">
        <v>0.65469999999999995</v>
      </c>
      <c r="L2456" s="276"/>
      <c r="M2456" s="293">
        <f t="shared" si="4267"/>
        <v>0.75729999999999997</v>
      </c>
      <c r="N2456" s="293">
        <f t="shared" si="4268"/>
        <v>0.61855000000000004</v>
      </c>
      <c r="O2456" s="293">
        <f t="shared" si="4269"/>
        <v>0.70189999999999997</v>
      </c>
      <c r="P2456" s="293">
        <f t="shared" si="4270"/>
        <v>0.65469999999999995</v>
      </c>
      <c r="R2456" s="265">
        <f t="shared" si="4271"/>
        <v>0.68311250000000001</v>
      </c>
      <c r="S2456" s="266">
        <f t="shared" si="4272"/>
        <v>0</v>
      </c>
      <c r="T2456" s="266">
        <f t="shared" si="4273"/>
        <v>0</v>
      </c>
      <c r="AH2456" s="257">
        <f t="shared" si="4159"/>
        <v>0</v>
      </c>
      <c r="AI2456" s="266" t="str">
        <f t="shared" si="4199"/>
        <v>OK</v>
      </c>
    </row>
    <row r="2457" spans="1:35" ht="17.45" customHeight="1" x14ac:dyDescent="0.25">
      <c r="A2457" s="257">
        <f t="shared" si="4197"/>
        <v>9</v>
      </c>
      <c r="B2457" s="257">
        <f t="shared" si="4198"/>
        <v>2024</v>
      </c>
      <c r="C2457" s="8">
        <f t="shared" si="4266"/>
        <v>45553</v>
      </c>
      <c r="D2457" s="260"/>
      <c r="E2457" s="261">
        <v>0.81710000000000005</v>
      </c>
      <c r="F2457" s="263"/>
      <c r="G2457" s="262">
        <v>0.6774</v>
      </c>
      <c r="H2457" s="285"/>
      <c r="I2457" s="260"/>
      <c r="J2457" s="261">
        <v>0.91759999999999997</v>
      </c>
      <c r="K2457" s="263"/>
      <c r="L2457" s="261">
        <v>0.83209999999999995</v>
      </c>
      <c r="M2457" s="293">
        <f t="shared" si="4267"/>
        <v>0.81710000000000005</v>
      </c>
      <c r="N2457" s="293">
        <f t="shared" si="4268"/>
        <v>0.6774</v>
      </c>
      <c r="O2457" s="293">
        <f t="shared" si="4269"/>
        <v>0.91759999999999997</v>
      </c>
      <c r="P2457" s="293">
        <f t="shared" si="4270"/>
        <v>0.83209999999999995</v>
      </c>
      <c r="R2457" s="265">
        <f t="shared" si="4271"/>
        <v>0.81104999999999994</v>
      </c>
      <c r="S2457" s="266">
        <f t="shared" si="4272"/>
        <v>0</v>
      </c>
      <c r="T2457" s="266">
        <f t="shared" si="4273"/>
        <v>0</v>
      </c>
      <c r="AH2457" s="257">
        <f t="shared" si="4159"/>
        <v>0</v>
      </c>
      <c r="AI2457" s="266" t="str">
        <f t="shared" si="4199"/>
        <v>OK</v>
      </c>
    </row>
    <row r="2458" spans="1:35" ht="17.45" customHeight="1" x14ac:dyDescent="0.25">
      <c r="A2458" s="257">
        <f t="shared" si="4197"/>
        <v>9</v>
      </c>
      <c r="B2458" s="257">
        <f t="shared" si="4198"/>
        <v>2024</v>
      </c>
      <c r="C2458" s="8">
        <f t="shared" si="4266"/>
        <v>45554</v>
      </c>
      <c r="D2458" s="260">
        <v>0.71740000000000004</v>
      </c>
      <c r="E2458" s="261"/>
      <c r="F2458" s="263">
        <v>0.50480000000000003</v>
      </c>
      <c r="G2458" s="262"/>
      <c r="H2458" s="285"/>
      <c r="I2458" s="260">
        <v>0.65380000000000005</v>
      </c>
      <c r="J2458" s="261"/>
      <c r="K2458" s="263">
        <v>0.58779999999999999</v>
      </c>
      <c r="L2458" s="261"/>
      <c r="M2458" s="293">
        <f t="shared" ref="M2458:M2461" si="4274">IFERROR(AVERAGE(D2458:E2458),"")</f>
        <v>0.71740000000000004</v>
      </c>
      <c r="N2458" s="293">
        <f t="shared" ref="N2458:N2461" si="4275">IFERROR(AVERAGE(F2458:H2458),"")</f>
        <v>0.50480000000000003</v>
      </c>
      <c r="O2458" s="293">
        <f t="shared" ref="O2458:O2461" si="4276">IFERROR(AVERAGE(I2458:J2458),"")</f>
        <v>0.65380000000000005</v>
      </c>
      <c r="P2458" s="293">
        <f t="shared" ref="P2458:P2461" si="4277">IFERROR(AVERAGE(K2458:L2458),"")</f>
        <v>0.58779999999999999</v>
      </c>
      <c r="R2458" s="265">
        <f t="shared" ref="R2458:R2461" si="4278">AVERAGE(M2458:P2458)</f>
        <v>0.61595</v>
      </c>
      <c r="S2458" s="266">
        <f t="shared" ref="S2458:S2461" si="4279">IF(R2458&gt;=1,1,0)</f>
        <v>0</v>
      </c>
      <c r="T2458" s="266">
        <f t="shared" ref="T2458:T2461" si="4280">IF(S2458=0,0,S2458+T2457)</f>
        <v>0</v>
      </c>
      <c r="AH2458" s="257">
        <f t="shared" si="4159"/>
        <v>0</v>
      </c>
      <c r="AI2458" s="266" t="str">
        <f t="shared" si="4199"/>
        <v>OK</v>
      </c>
    </row>
    <row r="2459" spans="1:35" ht="17.45" customHeight="1" x14ac:dyDescent="0.25">
      <c r="A2459" s="257">
        <f t="shared" si="4197"/>
        <v>9</v>
      </c>
      <c r="B2459" s="257">
        <f t="shared" si="4198"/>
        <v>2024</v>
      </c>
      <c r="C2459" s="8">
        <f t="shared" si="4266"/>
        <v>45555</v>
      </c>
      <c r="D2459" s="260"/>
      <c r="E2459" s="261">
        <v>0.71020000000000005</v>
      </c>
      <c r="F2459" s="263"/>
      <c r="G2459" s="262">
        <v>0.75190000000000001</v>
      </c>
      <c r="H2459" s="285"/>
      <c r="I2459" s="260"/>
      <c r="J2459" s="261">
        <v>0.81200000000000006</v>
      </c>
      <c r="K2459" s="263"/>
      <c r="L2459" s="261">
        <v>0.77149999999999996</v>
      </c>
      <c r="M2459" s="293">
        <f t="shared" si="4274"/>
        <v>0.71020000000000005</v>
      </c>
      <c r="N2459" s="293">
        <f t="shared" si="4275"/>
        <v>0.75190000000000001</v>
      </c>
      <c r="O2459" s="293">
        <f t="shared" si="4276"/>
        <v>0.81200000000000006</v>
      </c>
      <c r="P2459" s="293">
        <f t="shared" si="4277"/>
        <v>0.77149999999999996</v>
      </c>
      <c r="R2459" s="265">
        <f t="shared" si="4278"/>
        <v>0.76139999999999997</v>
      </c>
      <c r="S2459" s="266">
        <f t="shared" si="4279"/>
        <v>0</v>
      </c>
      <c r="T2459" s="266">
        <f t="shared" si="4280"/>
        <v>0</v>
      </c>
      <c r="AH2459" s="257">
        <f t="shared" si="4159"/>
        <v>0</v>
      </c>
      <c r="AI2459" s="266" t="str">
        <f t="shared" si="4199"/>
        <v>OK</v>
      </c>
    </row>
    <row r="2460" spans="1:35" ht="17.45" customHeight="1" x14ac:dyDescent="0.25">
      <c r="A2460" s="257">
        <f t="shared" si="4197"/>
        <v>9</v>
      </c>
      <c r="B2460" s="257">
        <f t="shared" si="4198"/>
        <v>2024</v>
      </c>
      <c r="C2460" s="435">
        <f t="shared" si="4266"/>
        <v>45556</v>
      </c>
      <c r="D2460" s="434">
        <v>0.78220000000000001</v>
      </c>
      <c r="E2460" s="436"/>
      <c r="F2460" s="437"/>
      <c r="G2460" s="438"/>
      <c r="H2460" s="439">
        <v>0.72260000000000002</v>
      </c>
      <c r="I2460" s="434">
        <v>0.81759999999999999</v>
      </c>
      <c r="J2460" s="436"/>
      <c r="K2460" s="437">
        <v>0.86629999999999996</v>
      </c>
      <c r="L2460" s="436"/>
      <c r="M2460" s="440">
        <f t="shared" si="4274"/>
        <v>0.78220000000000001</v>
      </c>
      <c r="N2460" s="440">
        <f t="shared" si="4275"/>
        <v>0.72260000000000002</v>
      </c>
      <c r="O2460" s="440">
        <f t="shared" si="4276"/>
        <v>0.81759999999999999</v>
      </c>
      <c r="P2460" s="440">
        <f t="shared" si="4277"/>
        <v>0.86629999999999996</v>
      </c>
      <c r="Q2460" s="441"/>
      <c r="R2460" s="442">
        <f t="shared" si="4278"/>
        <v>0.79717499999999997</v>
      </c>
      <c r="S2460" s="443">
        <f t="shared" si="4279"/>
        <v>0</v>
      </c>
      <c r="T2460" s="443">
        <f t="shared" si="4280"/>
        <v>0</v>
      </c>
      <c r="AH2460" s="257">
        <f t="shared" si="4159"/>
        <v>0</v>
      </c>
      <c r="AI2460" s="266" t="str">
        <f t="shared" si="4199"/>
        <v>OK</v>
      </c>
    </row>
    <row r="2461" spans="1:35" ht="17.45" customHeight="1" x14ac:dyDescent="0.25">
      <c r="A2461" s="257">
        <f t="shared" si="4197"/>
        <v>9</v>
      </c>
      <c r="B2461" s="257">
        <f t="shared" si="4198"/>
        <v>2024</v>
      </c>
      <c r="C2461" s="435">
        <f t="shared" si="4266"/>
        <v>45557</v>
      </c>
      <c r="D2461" s="434"/>
      <c r="E2461" s="436">
        <v>0.74670000000000003</v>
      </c>
      <c r="F2461" s="437"/>
      <c r="G2461" s="438">
        <v>1.0960000000000001</v>
      </c>
      <c r="H2461" s="439"/>
      <c r="I2461" s="434"/>
      <c r="J2461" s="436">
        <v>0.80410000000000004</v>
      </c>
      <c r="K2461" s="437"/>
      <c r="L2461" s="436">
        <v>0.80669999999999997</v>
      </c>
      <c r="M2461" s="440">
        <f t="shared" si="4274"/>
        <v>0.74670000000000003</v>
      </c>
      <c r="N2461" s="440">
        <f t="shared" si="4275"/>
        <v>1.0960000000000001</v>
      </c>
      <c r="O2461" s="440">
        <f t="shared" si="4276"/>
        <v>0.80410000000000004</v>
      </c>
      <c r="P2461" s="440">
        <f t="shared" si="4277"/>
        <v>0.80669999999999997</v>
      </c>
      <c r="Q2461" s="441"/>
      <c r="R2461" s="442">
        <f t="shared" si="4278"/>
        <v>0.863375</v>
      </c>
      <c r="S2461" s="443">
        <f t="shared" si="4279"/>
        <v>0</v>
      </c>
      <c r="T2461" s="443">
        <f t="shared" si="4280"/>
        <v>0</v>
      </c>
      <c r="AH2461" s="257">
        <f t="shared" si="4159"/>
        <v>0</v>
      </c>
      <c r="AI2461" s="266" t="str">
        <f t="shared" si="4199"/>
        <v>OK</v>
      </c>
    </row>
    <row r="2462" spans="1:35" ht="17.45" customHeight="1" x14ac:dyDescent="0.25">
      <c r="A2462" s="257">
        <f t="shared" si="4197"/>
        <v>9</v>
      </c>
      <c r="B2462" s="257">
        <f t="shared" si="4198"/>
        <v>2024</v>
      </c>
      <c r="C2462" s="48">
        <f t="shared" si="4266"/>
        <v>45558</v>
      </c>
      <c r="D2462" s="275">
        <v>0.92930000000000001</v>
      </c>
      <c r="E2462" s="276"/>
      <c r="F2462" s="278">
        <v>1.163</v>
      </c>
      <c r="G2462" s="277"/>
      <c r="H2462" s="286">
        <v>0.99529999999999996</v>
      </c>
      <c r="I2462" s="275">
        <v>0.94499999999999995</v>
      </c>
      <c r="J2462" s="276"/>
      <c r="K2462" s="278">
        <v>1.121</v>
      </c>
      <c r="L2462" s="276"/>
      <c r="M2462" s="293">
        <f t="shared" ref="M2462:M2463" si="4281">IFERROR(AVERAGE(D2462:E2462),"")</f>
        <v>0.92930000000000001</v>
      </c>
      <c r="N2462" s="293">
        <f t="shared" ref="N2462:N2463" si="4282">IFERROR(AVERAGE(F2462:H2462),"")</f>
        <v>1.0791500000000001</v>
      </c>
      <c r="O2462" s="293">
        <f t="shared" ref="O2462:O2463" si="4283">IFERROR(AVERAGE(I2462:J2462),"")</f>
        <v>0.94499999999999995</v>
      </c>
      <c r="P2462" s="293">
        <f t="shared" ref="P2462:P2463" si="4284">IFERROR(AVERAGE(K2462:L2462),"")</f>
        <v>1.121</v>
      </c>
      <c r="R2462" s="265">
        <f t="shared" ref="R2462:R2463" si="4285">AVERAGE(M2462:P2462)</f>
        <v>1.0186124999999999</v>
      </c>
      <c r="S2462" s="266">
        <f t="shared" ref="S2462:S2463" si="4286">IF(R2462&gt;=1,1,0)</f>
        <v>1</v>
      </c>
      <c r="T2462" s="266">
        <f t="shared" ref="T2462:T2463" si="4287">IF(S2462=0,0,S2462+T2461)</f>
        <v>1</v>
      </c>
      <c r="AH2462" s="257">
        <f t="shared" si="4159"/>
        <v>0</v>
      </c>
      <c r="AI2462" s="266" t="str">
        <f t="shared" si="4199"/>
        <v>OK</v>
      </c>
    </row>
    <row r="2463" spans="1:35" ht="17.45" customHeight="1" x14ac:dyDescent="0.25">
      <c r="A2463" s="257">
        <f t="shared" si="4197"/>
        <v>9</v>
      </c>
      <c r="B2463" s="257">
        <f t="shared" si="4198"/>
        <v>2024</v>
      </c>
      <c r="C2463" s="8">
        <f t="shared" si="4266"/>
        <v>45559</v>
      </c>
      <c r="D2463" s="260"/>
      <c r="E2463" s="261">
        <v>0.96319999999999995</v>
      </c>
      <c r="F2463" s="263"/>
      <c r="G2463" s="262">
        <v>1.169</v>
      </c>
      <c r="H2463" s="285"/>
      <c r="I2463" s="260"/>
      <c r="J2463" s="261">
        <v>0.97089999999999999</v>
      </c>
      <c r="K2463" s="263"/>
      <c r="L2463" s="261">
        <v>0.96130000000000004</v>
      </c>
      <c r="M2463" s="293">
        <f t="shared" si="4281"/>
        <v>0.96319999999999995</v>
      </c>
      <c r="N2463" s="293">
        <f t="shared" si="4282"/>
        <v>1.169</v>
      </c>
      <c r="O2463" s="293">
        <f t="shared" si="4283"/>
        <v>0.97089999999999999</v>
      </c>
      <c r="P2463" s="293">
        <f t="shared" si="4284"/>
        <v>0.96130000000000004</v>
      </c>
      <c r="R2463" s="265">
        <f t="shared" si="4285"/>
        <v>1.0161</v>
      </c>
      <c r="S2463" s="266">
        <f t="shared" si="4286"/>
        <v>1</v>
      </c>
      <c r="T2463" s="266">
        <f t="shared" si="4287"/>
        <v>2</v>
      </c>
      <c r="AH2463" s="257">
        <f t="shared" si="4159"/>
        <v>0</v>
      </c>
      <c r="AI2463" s="266" t="str">
        <f t="shared" si="4199"/>
        <v>OK</v>
      </c>
    </row>
    <row r="2464" spans="1:35" ht="17.45" customHeight="1" x14ac:dyDescent="0.25">
      <c r="A2464" s="257">
        <f t="shared" si="4197"/>
        <v>9</v>
      </c>
      <c r="B2464" s="257">
        <f t="shared" si="4198"/>
        <v>2024</v>
      </c>
      <c r="C2464" s="8">
        <f t="shared" si="4266"/>
        <v>45560</v>
      </c>
      <c r="D2464" s="260">
        <v>0.90990000000000004</v>
      </c>
      <c r="E2464" s="261"/>
      <c r="F2464" s="263">
        <v>1.129</v>
      </c>
      <c r="G2464" s="262"/>
      <c r="H2464" s="285"/>
      <c r="I2464" s="260">
        <v>1.008</v>
      </c>
      <c r="J2464" s="261"/>
      <c r="K2464" s="263">
        <v>0.89529999999999998</v>
      </c>
      <c r="L2464" s="261"/>
      <c r="M2464" s="293">
        <f t="shared" ref="M2464" si="4288">IFERROR(AVERAGE(D2464:E2464),"")</f>
        <v>0.90990000000000004</v>
      </c>
      <c r="N2464" s="293">
        <f t="shared" ref="N2464" si="4289">IFERROR(AVERAGE(F2464:H2464),"")</f>
        <v>1.129</v>
      </c>
      <c r="O2464" s="293">
        <f t="shared" ref="O2464" si="4290">IFERROR(AVERAGE(I2464:J2464),"")</f>
        <v>1.008</v>
      </c>
      <c r="P2464" s="293">
        <f t="shared" ref="P2464" si="4291">IFERROR(AVERAGE(K2464:L2464),"")</f>
        <v>0.89529999999999998</v>
      </c>
      <c r="R2464" s="265">
        <f t="shared" ref="R2464" si="4292">AVERAGE(M2464:P2464)</f>
        <v>0.98554999999999993</v>
      </c>
      <c r="S2464" s="266">
        <f t="shared" ref="S2464" si="4293">IF(R2464&gt;=1,1,0)</f>
        <v>0</v>
      </c>
      <c r="T2464" s="266">
        <f t="shared" ref="T2464" si="4294">IF(S2464=0,0,S2464+T2463)</f>
        <v>0</v>
      </c>
      <c r="AH2464" s="257">
        <f t="shared" si="4159"/>
        <v>0</v>
      </c>
      <c r="AI2464" s="266" t="str">
        <f t="shared" si="4199"/>
        <v>OK</v>
      </c>
    </row>
    <row r="2465" spans="1:35" ht="17.45" customHeight="1" x14ac:dyDescent="0.25">
      <c r="A2465" s="257">
        <f t="shared" si="4197"/>
        <v>9</v>
      </c>
      <c r="B2465" s="257">
        <f t="shared" si="4198"/>
        <v>2024</v>
      </c>
      <c r="C2465" s="8">
        <f t="shared" si="4266"/>
        <v>45561</v>
      </c>
      <c r="D2465" s="260"/>
      <c r="E2465" s="261">
        <v>1.0760000000000001</v>
      </c>
      <c r="F2465" s="263"/>
      <c r="G2465" s="262">
        <v>1.4650000000000001</v>
      </c>
      <c r="H2465" s="285"/>
      <c r="I2465" s="260"/>
      <c r="J2465" s="261">
        <v>1.0840000000000001</v>
      </c>
      <c r="K2465" s="263"/>
      <c r="L2465" s="261">
        <v>1.0509999999999999</v>
      </c>
      <c r="M2465" s="293">
        <f t="shared" ref="M2465" si="4295">IFERROR(AVERAGE(D2465:E2465),"")</f>
        <v>1.0760000000000001</v>
      </c>
      <c r="N2465" s="293">
        <f t="shared" ref="N2465" si="4296">IFERROR(AVERAGE(F2465:H2465),"")</f>
        <v>1.4650000000000001</v>
      </c>
      <c r="O2465" s="293">
        <f t="shared" ref="O2465" si="4297">IFERROR(AVERAGE(I2465:J2465),"")</f>
        <v>1.0840000000000001</v>
      </c>
      <c r="P2465" s="293">
        <f t="shared" ref="P2465" si="4298">IFERROR(AVERAGE(K2465:L2465),"")</f>
        <v>1.0509999999999999</v>
      </c>
      <c r="R2465" s="265">
        <f t="shared" ref="R2465" si="4299">AVERAGE(M2465:P2465)</f>
        <v>1.169</v>
      </c>
      <c r="S2465" s="266">
        <f t="shared" ref="S2465" si="4300">IF(R2465&gt;=1,1,0)</f>
        <v>1</v>
      </c>
      <c r="T2465" s="266">
        <f t="shared" ref="T2465" si="4301">IF(S2465=0,0,S2465+T2464)</f>
        <v>1</v>
      </c>
      <c r="AH2465" s="257">
        <f t="shared" si="4159"/>
        <v>0</v>
      </c>
      <c r="AI2465" s="266" t="str">
        <f t="shared" si="4199"/>
        <v>OK</v>
      </c>
    </row>
    <row r="2466" spans="1:35" ht="17.45" customHeight="1" x14ac:dyDescent="0.25">
      <c r="A2466" s="257">
        <f t="shared" si="4197"/>
        <v>9</v>
      </c>
      <c r="B2466" s="257">
        <f t="shared" si="4198"/>
        <v>2024</v>
      </c>
      <c r="C2466" s="8">
        <f t="shared" si="4266"/>
        <v>45562</v>
      </c>
      <c r="D2466" s="252">
        <v>1.016</v>
      </c>
      <c r="E2466" s="253"/>
      <c r="F2466" s="255"/>
      <c r="G2466" s="254"/>
      <c r="H2466" s="114">
        <v>1.159</v>
      </c>
      <c r="I2466" s="252">
        <v>1.165</v>
      </c>
      <c r="J2466" s="253"/>
      <c r="K2466" s="255">
        <v>1.111</v>
      </c>
      <c r="L2466" s="253"/>
      <c r="M2466" s="293">
        <f t="shared" ref="M2466:M2470" si="4302">IFERROR(AVERAGE(D2466:E2466),"")</f>
        <v>1.016</v>
      </c>
      <c r="N2466" s="293">
        <f t="shared" ref="N2466:N2470" si="4303">IFERROR(AVERAGE(F2466:H2466),"")</f>
        <v>1.159</v>
      </c>
      <c r="O2466" s="293">
        <f t="shared" ref="O2466:O2470" si="4304">IFERROR(AVERAGE(I2466:J2466),"")</f>
        <v>1.165</v>
      </c>
      <c r="P2466" s="293">
        <f t="shared" ref="P2466:P2470" si="4305">IFERROR(AVERAGE(K2466:L2466),"")</f>
        <v>1.111</v>
      </c>
      <c r="R2466" s="265">
        <f t="shared" ref="R2466:R2470" si="4306">AVERAGE(M2466:P2466)</f>
        <v>1.1127499999999999</v>
      </c>
      <c r="S2466" s="266">
        <f t="shared" ref="S2466:S2470" si="4307">IF(R2466&gt;=1,1,0)</f>
        <v>1</v>
      </c>
      <c r="T2466" s="266">
        <f t="shared" ref="T2466:T2470" si="4308">IF(S2466=0,0,S2466+T2465)</f>
        <v>2</v>
      </c>
      <c r="AH2466" s="257">
        <f t="shared" si="4159"/>
        <v>0</v>
      </c>
      <c r="AI2466" s="266" t="str">
        <f t="shared" si="4199"/>
        <v>OK</v>
      </c>
    </row>
    <row r="2467" spans="1:35" ht="17.45" customHeight="1" thickBot="1" x14ac:dyDescent="0.3">
      <c r="A2467" s="257">
        <f t="shared" si="4197"/>
        <v>9</v>
      </c>
      <c r="B2467" s="257">
        <f t="shared" si="4198"/>
        <v>2024</v>
      </c>
      <c r="C2467" s="435">
        <f t="shared" si="4266"/>
        <v>45563</v>
      </c>
      <c r="D2467" s="448"/>
      <c r="E2467" s="449">
        <v>1.038</v>
      </c>
      <c r="F2467" s="451"/>
      <c r="G2467" s="450">
        <v>1.113</v>
      </c>
      <c r="H2467" s="452"/>
      <c r="I2467" s="448"/>
      <c r="J2467" s="449">
        <v>1.0620000000000001</v>
      </c>
      <c r="K2467" s="451"/>
      <c r="L2467" s="449">
        <v>1.1160000000000001</v>
      </c>
      <c r="M2467" s="440">
        <f t="shared" si="4302"/>
        <v>1.038</v>
      </c>
      <c r="N2467" s="440">
        <f t="shared" si="4303"/>
        <v>1.113</v>
      </c>
      <c r="O2467" s="440">
        <f t="shared" si="4304"/>
        <v>1.0620000000000001</v>
      </c>
      <c r="P2467" s="440">
        <f t="shared" si="4305"/>
        <v>1.1160000000000001</v>
      </c>
      <c r="Q2467" s="441"/>
      <c r="R2467" s="442">
        <f t="shared" si="4306"/>
        <v>1.0822500000000002</v>
      </c>
      <c r="S2467" s="443">
        <f t="shared" si="4307"/>
        <v>1</v>
      </c>
      <c r="T2467" s="443">
        <f t="shared" si="4308"/>
        <v>3</v>
      </c>
      <c r="AH2467" s="257">
        <f t="shared" si="4159"/>
        <v>0</v>
      </c>
      <c r="AI2467" s="266" t="str">
        <f t="shared" si="4199"/>
        <v>OK</v>
      </c>
    </row>
    <row r="2468" spans="1:35" ht="17.45" customHeight="1" thickBot="1" x14ac:dyDescent="0.3">
      <c r="A2468" s="257">
        <f t="shared" si="4197"/>
        <v>9</v>
      </c>
      <c r="B2468" s="257">
        <f t="shared" si="4198"/>
        <v>2024</v>
      </c>
      <c r="C2468" s="48">
        <f t="shared" si="4266"/>
        <v>45564</v>
      </c>
      <c r="D2468" s="448">
        <v>0.76590000000000003</v>
      </c>
      <c r="E2468" s="449"/>
      <c r="F2468" s="451">
        <v>0.84099999999999997</v>
      </c>
      <c r="G2468" s="450"/>
      <c r="H2468" s="452">
        <v>0.81759999999999999</v>
      </c>
      <c r="I2468" s="448">
        <v>0.71140000000000003</v>
      </c>
      <c r="J2468" s="449"/>
      <c r="K2468" s="451">
        <v>0.77849999999999997</v>
      </c>
      <c r="L2468" s="449"/>
      <c r="M2468" s="440">
        <f t="shared" si="4302"/>
        <v>0.76590000000000003</v>
      </c>
      <c r="N2468" s="440">
        <f t="shared" si="4303"/>
        <v>0.82929999999999993</v>
      </c>
      <c r="O2468" s="440">
        <f t="shared" si="4304"/>
        <v>0.71140000000000003</v>
      </c>
      <c r="P2468" s="440">
        <f t="shared" si="4305"/>
        <v>0.77849999999999997</v>
      </c>
      <c r="Q2468" s="441"/>
      <c r="R2468" s="442">
        <f t="shared" si="4306"/>
        <v>0.77127499999999993</v>
      </c>
      <c r="S2468" s="443">
        <f t="shared" si="4307"/>
        <v>0</v>
      </c>
      <c r="T2468" s="443">
        <f t="shared" si="4308"/>
        <v>0</v>
      </c>
      <c r="U2468" s="514" t="s">
        <v>61</v>
      </c>
      <c r="V2468" s="515">
        <v>2024</v>
      </c>
      <c r="W2468" s="516"/>
      <c r="X2468" s="516"/>
      <c r="Y2468" s="516"/>
      <c r="AH2468" s="257">
        <f t="shared" si="4159"/>
        <v>0</v>
      </c>
      <c r="AI2468" s="266" t="str">
        <f t="shared" si="4199"/>
        <v>OK</v>
      </c>
    </row>
    <row r="2469" spans="1:35" ht="17.45" customHeight="1" x14ac:dyDescent="0.25">
      <c r="A2469" s="257">
        <f t="shared" si="4197"/>
        <v>9</v>
      </c>
      <c r="B2469" s="257">
        <f t="shared" si="4198"/>
        <v>2024</v>
      </c>
      <c r="C2469" s="8">
        <f t="shared" si="4266"/>
        <v>45565</v>
      </c>
      <c r="D2469" s="252"/>
      <c r="E2469" s="253">
        <v>1.177</v>
      </c>
      <c r="F2469" s="255"/>
      <c r="G2469" s="254">
        <v>1.4079999999999999</v>
      </c>
      <c r="H2469" s="114"/>
      <c r="I2469" s="252"/>
      <c r="J2469" s="253">
        <v>1.29</v>
      </c>
      <c r="K2469" s="255"/>
      <c r="L2469" s="253">
        <v>1.3819999999999999</v>
      </c>
      <c r="M2469" s="293">
        <f t="shared" si="4302"/>
        <v>1.177</v>
      </c>
      <c r="N2469" s="293">
        <f t="shared" si="4303"/>
        <v>1.4079999999999999</v>
      </c>
      <c r="O2469" s="293">
        <f t="shared" si="4304"/>
        <v>1.29</v>
      </c>
      <c r="P2469" s="293">
        <f t="shared" si="4305"/>
        <v>1.3819999999999999</v>
      </c>
      <c r="R2469" s="265">
        <f t="shared" si="4306"/>
        <v>1.3142499999999999</v>
      </c>
      <c r="S2469" s="266">
        <f t="shared" si="4307"/>
        <v>1</v>
      </c>
      <c r="T2469" s="266">
        <f t="shared" si="4308"/>
        <v>1</v>
      </c>
      <c r="U2469" s="517" t="s">
        <v>35</v>
      </c>
      <c r="V2469" s="517" t="s">
        <v>1</v>
      </c>
      <c r="W2469" s="517" t="s">
        <v>2</v>
      </c>
      <c r="X2469" s="517" t="s">
        <v>9</v>
      </c>
      <c r="Y2469" s="517" t="s">
        <v>12</v>
      </c>
      <c r="AH2469" s="257">
        <f t="shared" si="4159"/>
        <v>0</v>
      </c>
      <c r="AI2469" s="266" t="str">
        <f t="shared" si="4199"/>
        <v>OK</v>
      </c>
    </row>
    <row r="2470" spans="1:35" ht="17.45" customHeight="1" x14ac:dyDescent="0.25">
      <c r="A2470" s="257">
        <f t="shared" si="4197"/>
        <v>10</v>
      </c>
      <c r="B2470" s="257">
        <f t="shared" si="4198"/>
        <v>2024</v>
      </c>
      <c r="C2470" s="8">
        <f t="shared" si="4266"/>
        <v>45566</v>
      </c>
      <c r="D2470" s="252">
        <v>1.113</v>
      </c>
      <c r="E2470" s="253"/>
      <c r="F2470" s="255">
        <v>1.423</v>
      </c>
      <c r="G2470" s="254"/>
      <c r="H2470" s="114"/>
      <c r="I2470" s="252">
        <v>1.3340000000000001</v>
      </c>
      <c r="J2470" s="253"/>
      <c r="K2470" s="255">
        <v>1.3049999999999999</v>
      </c>
      <c r="L2470" s="253"/>
      <c r="M2470" s="293">
        <f t="shared" si="4302"/>
        <v>1.113</v>
      </c>
      <c r="N2470" s="293">
        <f t="shared" si="4303"/>
        <v>1.423</v>
      </c>
      <c r="O2470" s="293">
        <f t="shared" si="4304"/>
        <v>1.3340000000000001</v>
      </c>
      <c r="P2470" s="293">
        <f t="shared" si="4305"/>
        <v>1.3049999999999999</v>
      </c>
      <c r="R2470" s="265">
        <f t="shared" si="4306"/>
        <v>1.29375</v>
      </c>
      <c r="S2470" s="266">
        <f t="shared" si="4307"/>
        <v>1</v>
      </c>
      <c r="T2470" s="266">
        <f t="shared" si="4308"/>
        <v>2</v>
      </c>
      <c r="U2470" s="518" t="s">
        <v>58</v>
      </c>
      <c r="V2470" s="519">
        <f>AVERAGE(D2440:E2469)</f>
        <v>1.0333399999999999</v>
      </c>
      <c r="W2470" s="519">
        <f>AVERAGE(F2440:H2469)</f>
        <v>1.0336085714285717</v>
      </c>
      <c r="X2470" s="519">
        <f>AVERAGE(I2440:J2469)</f>
        <v>1.0331566666666667</v>
      </c>
      <c r="Y2470" s="519">
        <f>AVERAGE(K2440:L2469)</f>
        <v>1.0806466666666665</v>
      </c>
      <c r="AH2470" s="257">
        <f t="shared" si="4159"/>
        <v>0</v>
      </c>
      <c r="AI2470" s="266" t="str">
        <f t="shared" si="4199"/>
        <v>OK</v>
      </c>
    </row>
    <row r="2471" spans="1:35" ht="17.45" customHeight="1" x14ac:dyDescent="0.25">
      <c r="A2471" s="257">
        <f t="shared" si="4197"/>
        <v>10</v>
      </c>
      <c r="B2471" s="257">
        <f t="shared" si="4198"/>
        <v>2024</v>
      </c>
      <c r="C2471" s="8">
        <f t="shared" si="4266"/>
        <v>45567</v>
      </c>
      <c r="D2471" s="260"/>
      <c r="E2471" s="261">
        <v>1.7829999999999999</v>
      </c>
      <c r="F2471" s="263"/>
      <c r="G2471" s="262">
        <v>2.2970000000000002</v>
      </c>
      <c r="H2471" s="285"/>
      <c r="I2471" s="260"/>
      <c r="J2471" s="261">
        <v>1.8420000000000001</v>
      </c>
      <c r="K2471" s="263"/>
      <c r="L2471" s="261">
        <v>1.84</v>
      </c>
      <c r="M2471" s="293">
        <f t="shared" ref="M2471" si="4309">IFERROR(AVERAGE(D2471:E2471),"")</f>
        <v>1.7829999999999999</v>
      </c>
      <c r="N2471" s="293">
        <f t="shared" ref="N2471" si="4310">IFERROR(AVERAGE(F2471:H2471),"")</f>
        <v>2.2970000000000002</v>
      </c>
      <c r="O2471" s="293">
        <f t="shared" ref="O2471" si="4311">IFERROR(AVERAGE(I2471:J2471),"")</f>
        <v>1.8420000000000001</v>
      </c>
      <c r="P2471" s="293">
        <f t="shared" ref="P2471" si="4312">IFERROR(AVERAGE(K2471:L2471),"")</f>
        <v>1.84</v>
      </c>
      <c r="R2471" s="265">
        <f t="shared" ref="R2471" si="4313">AVERAGE(M2471:P2471)</f>
        <v>1.9405000000000001</v>
      </c>
      <c r="S2471" s="266">
        <f t="shared" ref="S2471" si="4314">IF(R2471&gt;=1,1,0)</f>
        <v>1</v>
      </c>
      <c r="T2471" s="266">
        <f t="shared" ref="T2471" si="4315">IF(S2471=0,0,S2471+T2470)</f>
        <v>3</v>
      </c>
      <c r="U2471" s="518" t="s">
        <v>59</v>
      </c>
      <c r="V2471" s="519">
        <f>MAX(D2440:E2469)</f>
        <v>2.36</v>
      </c>
      <c r="W2471" s="519">
        <f>MAX(F2440:H2469)</f>
        <v>1.742</v>
      </c>
      <c r="X2471" s="519">
        <f>MAX(I2440:J2469)</f>
        <v>1.8680000000000001</v>
      </c>
      <c r="Y2471" s="519">
        <f>MAX(K2440:L2469)</f>
        <v>2.0510000000000002</v>
      </c>
      <c r="AH2471" s="257">
        <f t="shared" si="4159"/>
        <v>0</v>
      </c>
      <c r="AI2471" s="266" t="str">
        <f t="shared" si="4199"/>
        <v>OK</v>
      </c>
    </row>
    <row r="2472" spans="1:35" ht="17.45" customHeight="1" thickBot="1" x14ac:dyDescent="0.3">
      <c r="A2472" s="257">
        <f t="shared" si="4197"/>
        <v>10</v>
      </c>
      <c r="B2472" s="257">
        <f t="shared" si="4198"/>
        <v>2024</v>
      </c>
      <c r="C2472" s="8">
        <f t="shared" si="4266"/>
        <v>45568</v>
      </c>
      <c r="D2472" s="260">
        <v>1.472</v>
      </c>
      <c r="E2472" s="261"/>
      <c r="F2472" s="263"/>
      <c r="G2472" s="262"/>
      <c r="H2472" s="285">
        <v>1.5269999999999999</v>
      </c>
      <c r="I2472" s="260">
        <v>1.321</v>
      </c>
      <c r="J2472" s="261"/>
      <c r="K2472" s="263">
        <v>1.371</v>
      </c>
      <c r="L2472" s="261"/>
      <c r="M2472" s="293">
        <f t="shared" ref="M2472:M2474" si="4316">IFERROR(AVERAGE(D2472:E2472),"")</f>
        <v>1.472</v>
      </c>
      <c r="N2472" s="293">
        <f t="shared" ref="N2472:N2474" si="4317">IFERROR(AVERAGE(F2472:H2472),"")</f>
        <v>1.5269999999999999</v>
      </c>
      <c r="O2472" s="293">
        <f t="shared" ref="O2472:O2474" si="4318">IFERROR(AVERAGE(I2472:J2472),"")</f>
        <v>1.321</v>
      </c>
      <c r="P2472" s="293">
        <f t="shared" ref="P2472:P2474" si="4319">IFERROR(AVERAGE(K2472:L2472),"")</f>
        <v>1.371</v>
      </c>
      <c r="R2472" s="265">
        <f t="shared" ref="R2472:R2474" si="4320">AVERAGE(M2472:P2472)</f>
        <v>1.4227499999999997</v>
      </c>
      <c r="S2472" s="266">
        <f t="shared" ref="S2472:S2474" si="4321">IF(R2472&gt;=1,1,0)</f>
        <v>1</v>
      </c>
      <c r="T2472" s="266">
        <f t="shared" ref="T2472:T2474" si="4322">IF(S2472=0,0,S2472+T2471)</f>
        <v>4</v>
      </c>
      <c r="U2472" s="520" t="s">
        <v>126</v>
      </c>
      <c r="V2472" s="521">
        <f>COUNTIF(D2440:E2469,"&gt;=2.5")</f>
        <v>0</v>
      </c>
      <c r="W2472" s="521">
        <f>COUNTIF(F2440:H2469,"&gt;=2.5")</f>
        <v>0</v>
      </c>
      <c r="X2472" s="521">
        <f>COUNTIF(I2440:J2469,"&gt;=2.5")</f>
        <v>0</v>
      </c>
      <c r="Y2472" s="521">
        <f>COUNTIF(K2440:L2469,"&gt;=2.5")</f>
        <v>0</v>
      </c>
      <c r="AH2472" s="257">
        <f t="shared" ref="AH2472:AH2535" si="4323">IF(AND(M2472&gt;=2,N2472&gt;=2,O2472&gt;=2,P2472&gt;=2),1,0)</f>
        <v>0</v>
      </c>
      <c r="AI2472" s="266" t="str">
        <f t="shared" si="4199"/>
        <v>OK</v>
      </c>
    </row>
    <row r="2473" spans="1:35" ht="17.45" customHeight="1" thickBot="1" x14ac:dyDescent="0.3">
      <c r="A2473" s="257">
        <f t="shared" si="4197"/>
        <v>10</v>
      </c>
      <c r="B2473" s="257">
        <f t="shared" si="4198"/>
        <v>2024</v>
      </c>
      <c r="C2473" s="8">
        <f t="shared" si="4266"/>
        <v>45569</v>
      </c>
      <c r="D2473" s="260"/>
      <c r="E2473" s="261">
        <v>1.29</v>
      </c>
      <c r="F2473" s="263"/>
      <c r="G2473" s="262">
        <v>1.486</v>
      </c>
      <c r="H2473" s="285"/>
      <c r="I2473" s="260"/>
      <c r="J2473" s="261">
        <v>1.35</v>
      </c>
      <c r="K2473" s="263"/>
      <c r="L2473" s="261">
        <v>1.276</v>
      </c>
      <c r="M2473" s="293">
        <f t="shared" si="4316"/>
        <v>1.29</v>
      </c>
      <c r="N2473" s="293">
        <f t="shared" si="4317"/>
        <v>1.486</v>
      </c>
      <c r="O2473" s="293">
        <f t="shared" si="4318"/>
        <v>1.35</v>
      </c>
      <c r="P2473" s="293">
        <f t="shared" si="4319"/>
        <v>1.276</v>
      </c>
      <c r="R2473" s="265">
        <f t="shared" si="4320"/>
        <v>1.3504999999999998</v>
      </c>
      <c r="S2473" s="266">
        <f t="shared" si="4321"/>
        <v>1</v>
      </c>
      <c r="T2473" s="266">
        <f t="shared" si="4322"/>
        <v>5</v>
      </c>
      <c r="X2473" s="664">
        <f>SUM(V2472:Y2472)</f>
        <v>0</v>
      </c>
      <c r="Y2473" s="522">
        <f>AVERAGE(V2470:Y2470)</f>
        <v>1.0451879761904763</v>
      </c>
      <c r="AH2473" s="257">
        <f t="shared" si="4323"/>
        <v>0</v>
      </c>
      <c r="AI2473" s="266" t="str">
        <f t="shared" si="4199"/>
        <v>OK</v>
      </c>
    </row>
    <row r="2474" spans="1:35" ht="17.45" customHeight="1" x14ac:dyDescent="0.25">
      <c r="A2474" s="257">
        <f t="shared" si="4197"/>
        <v>10</v>
      </c>
      <c r="B2474" s="257">
        <f t="shared" si="4198"/>
        <v>2024</v>
      </c>
      <c r="C2474" s="48">
        <f t="shared" si="4266"/>
        <v>45570</v>
      </c>
      <c r="D2474" s="279">
        <v>0.9859</v>
      </c>
      <c r="E2474" s="280"/>
      <c r="F2474" s="282">
        <v>1.268</v>
      </c>
      <c r="G2474" s="281"/>
      <c r="H2474" s="142">
        <v>1.2250000000000001</v>
      </c>
      <c r="I2474" s="279">
        <v>0.99829999999999997</v>
      </c>
      <c r="J2474" s="280"/>
      <c r="K2474" s="282">
        <v>0.96460000000000001</v>
      </c>
      <c r="L2474" s="280"/>
      <c r="M2474" s="440">
        <f t="shared" si="4316"/>
        <v>0.9859</v>
      </c>
      <c r="N2474" s="440">
        <f t="shared" si="4317"/>
        <v>1.2465000000000002</v>
      </c>
      <c r="O2474" s="440">
        <f t="shared" si="4318"/>
        <v>0.99829999999999997</v>
      </c>
      <c r="P2474" s="440">
        <f t="shared" si="4319"/>
        <v>0.96460000000000001</v>
      </c>
      <c r="Q2474" s="441"/>
      <c r="R2474" s="442">
        <f t="shared" si="4320"/>
        <v>1.0488250000000001</v>
      </c>
      <c r="S2474" s="443">
        <f t="shared" si="4321"/>
        <v>1</v>
      </c>
      <c r="T2474" s="443">
        <f t="shared" si="4322"/>
        <v>6</v>
      </c>
      <c r="V2474" s="605">
        <f>V2470-V2439</f>
        <v>7.1141935483869378E-3</v>
      </c>
      <c r="W2474" s="605">
        <f t="shared" ref="W2474:Y2474" si="4324">W2470-W2439</f>
        <v>-2.3263650793650337E-2</v>
      </c>
      <c r="X2474" s="605">
        <f t="shared" si="4324"/>
        <v>-3.7601397849462481E-2</v>
      </c>
      <c r="Y2474" s="605">
        <f t="shared" si="4324"/>
        <v>-0.18959849462365619</v>
      </c>
      <c r="AH2474" s="257">
        <f t="shared" si="4323"/>
        <v>0</v>
      </c>
      <c r="AI2474" s="266" t="str">
        <f t="shared" si="4199"/>
        <v>OK</v>
      </c>
    </row>
    <row r="2475" spans="1:35" ht="17.45" customHeight="1" x14ac:dyDescent="0.25">
      <c r="A2475" s="257">
        <f t="shared" si="4197"/>
        <v>10</v>
      </c>
      <c r="B2475" s="257">
        <f t="shared" si="4198"/>
        <v>2024</v>
      </c>
      <c r="C2475" s="435">
        <f t="shared" si="4266"/>
        <v>45571</v>
      </c>
      <c r="D2475" s="434"/>
      <c r="E2475" s="436">
        <v>0.95369999999999999</v>
      </c>
      <c r="F2475" s="437"/>
      <c r="G2475" s="438">
        <v>1.135</v>
      </c>
      <c r="H2475" s="439"/>
      <c r="I2475" s="434"/>
      <c r="J2475" s="436">
        <v>0.89900000000000002</v>
      </c>
      <c r="K2475" s="437"/>
      <c r="L2475" s="436">
        <v>0.91190000000000004</v>
      </c>
      <c r="M2475" s="440">
        <f t="shared" ref="M2475:M2476" si="4325">IFERROR(AVERAGE(D2475:E2475),"")</f>
        <v>0.95369999999999999</v>
      </c>
      <c r="N2475" s="440">
        <f t="shared" ref="N2475:N2476" si="4326">IFERROR(AVERAGE(F2475:H2475),"")</f>
        <v>1.135</v>
      </c>
      <c r="O2475" s="440">
        <f t="shared" ref="O2475:O2476" si="4327">IFERROR(AVERAGE(I2475:J2475),"")</f>
        <v>0.89900000000000002</v>
      </c>
      <c r="P2475" s="440">
        <f t="shared" ref="P2475:P2476" si="4328">IFERROR(AVERAGE(K2475:L2475),"")</f>
        <v>0.91190000000000004</v>
      </c>
      <c r="Q2475" s="441"/>
      <c r="R2475" s="442">
        <f t="shared" ref="R2475:R2476" si="4329">AVERAGE(M2475:P2475)</f>
        <v>0.9749000000000001</v>
      </c>
      <c r="S2475" s="443">
        <f t="shared" ref="S2475:S2476" si="4330">IF(R2475&gt;=1,1,0)</f>
        <v>0</v>
      </c>
      <c r="T2475" s="443">
        <f t="shared" ref="T2475:T2476" si="4331">IF(S2475=0,0,S2475+T2474)</f>
        <v>0</v>
      </c>
      <c r="Y2475" s="605">
        <f>Y2473-Y2442</f>
        <v>-6.0837337429595406E-2</v>
      </c>
      <c r="AH2475" s="257">
        <f t="shared" si="4323"/>
        <v>0</v>
      </c>
      <c r="AI2475" s="266" t="str">
        <f t="shared" si="4199"/>
        <v>OK</v>
      </c>
    </row>
    <row r="2476" spans="1:35" ht="17.45" customHeight="1" x14ac:dyDescent="0.25">
      <c r="A2476" s="257">
        <f t="shared" si="4197"/>
        <v>10</v>
      </c>
      <c r="B2476" s="257">
        <f t="shared" si="4198"/>
        <v>2024</v>
      </c>
      <c r="C2476" s="8">
        <f t="shared" si="4266"/>
        <v>45572</v>
      </c>
      <c r="D2476" s="252">
        <v>1.1930000000000001</v>
      </c>
      <c r="E2476" s="253"/>
      <c r="F2476" s="255">
        <v>1.5660000000000001</v>
      </c>
      <c r="G2476" s="254"/>
      <c r="H2476" s="114"/>
      <c r="I2476" s="252">
        <v>1.726</v>
      </c>
      <c r="J2476" s="253"/>
      <c r="K2476" s="255">
        <v>1.1910000000000001</v>
      </c>
      <c r="L2476" s="253"/>
      <c r="M2476" s="293">
        <f t="shared" si="4325"/>
        <v>1.1930000000000001</v>
      </c>
      <c r="N2476" s="293">
        <f t="shared" si="4326"/>
        <v>1.5660000000000001</v>
      </c>
      <c r="O2476" s="293">
        <f t="shared" si="4327"/>
        <v>1.726</v>
      </c>
      <c r="P2476" s="293">
        <f t="shared" si="4328"/>
        <v>1.1910000000000001</v>
      </c>
      <c r="R2476" s="265">
        <f t="shared" si="4329"/>
        <v>1.419</v>
      </c>
      <c r="S2476" s="266">
        <f t="shared" si="4330"/>
        <v>1</v>
      </c>
      <c r="T2476" s="266">
        <f t="shared" si="4331"/>
        <v>1</v>
      </c>
      <c r="AH2476" s="257">
        <f t="shared" si="4323"/>
        <v>0</v>
      </c>
      <c r="AI2476" s="266" t="str">
        <f t="shared" si="4199"/>
        <v>OK</v>
      </c>
    </row>
    <row r="2477" spans="1:35" ht="17.45" customHeight="1" x14ac:dyDescent="0.25">
      <c r="A2477" s="257">
        <f t="shared" si="4197"/>
        <v>10</v>
      </c>
      <c r="B2477" s="257">
        <f t="shared" si="4198"/>
        <v>2024</v>
      </c>
      <c r="C2477" s="8">
        <f t="shared" si="4266"/>
        <v>45573</v>
      </c>
      <c r="D2477" s="252"/>
      <c r="E2477" s="253">
        <v>1.256</v>
      </c>
      <c r="F2477" s="255"/>
      <c r="G2477" s="254">
        <v>1.7629999999999999</v>
      </c>
      <c r="H2477" s="114"/>
      <c r="I2477" s="252"/>
      <c r="J2477" s="253">
        <v>1.726</v>
      </c>
      <c r="K2477" s="255"/>
      <c r="L2477" s="253">
        <v>1.4710000000000001</v>
      </c>
      <c r="M2477" s="293">
        <f t="shared" ref="M2477" si="4332">IFERROR(AVERAGE(D2477:E2477),"")</f>
        <v>1.256</v>
      </c>
      <c r="N2477" s="293">
        <f t="shared" ref="N2477" si="4333">IFERROR(AVERAGE(F2477:H2477),"")</f>
        <v>1.7629999999999999</v>
      </c>
      <c r="O2477" s="293">
        <f t="shared" ref="O2477" si="4334">IFERROR(AVERAGE(I2477:J2477),"")</f>
        <v>1.726</v>
      </c>
      <c r="P2477" s="293">
        <f t="shared" ref="P2477" si="4335">IFERROR(AVERAGE(K2477:L2477),"")</f>
        <v>1.4710000000000001</v>
      </c>
      <c r="R2477" s="265">
        <f t="shared" ref="R2477" si="4336">AVERAGE(M2477:P2477)</f>
        <v>1.554</v>
      </c>
      <c r="S2477" s="266">
        <f t="shared" ref="S2477" si="4337">IF(R2477&gt;=1,1,0)</f>
        <v>1</v>
      </c>
      <c r="T2477" s="266">
        <f t="shared" ref="T2477" si="4338">IF(S2477=0,0,S2477+T2476)</f>
        <v>2</v>
      </c>
      <c r="AH2477" s="257">
        <f t="shared" si="4323"/>
        <v>0</v>
      </c>
      <c r="AI2477" s="266" t="str">
        <f t="shared" si="4199"/>
        <v>OK</v>
      </c>
    </row>
    <row r="2478" spans="1:35" ht="17.45" customHeight="1" x14ac:dyDescent="0.25">
      <c r="A2478" s="257">
        <f t="shared" si="4197"/>
        <v>10</v>
      </c>
      <c r="B2478" s="257">
        <f t="shared" si="4198"/>
        <v>2024</v>
      </c>
      <c r="C2478" s="8">
        <f t="shared" si="4266"/>
        <v>45574</v>
      </c>
      <c r="D2478" s="260">
        <v>1.246</v>
      </c>
      <c r="E2478" s="261"/>
      <c r="F2478" s="263"/>
      <c r="G2478" s="262"/>
      <c r="H2478" s="285">
        <v>1.2889999999999999</v>
      </c>
      <c r="I2478" s="260">
        <v>1.474</v>
      </c>
      <c r="J2478" s="261"/>
      <c r="K2478" s="263">
        <v>1.2649999999999999</v>
      </c>
      <c r="L2478" s="261"/>
      <c r="M2478" s="293">
        <f t="shared" ref="M2478" si="4339">IFERROR(AVERAGE(D2478:E2478),"")</f>
        <v>1.246</v>
      </c>
      <c r="N2478" s="293">
        <f t="shared" ref="N2478" si="4340">IFERROR(AVERAGE(F2478:H2478),"")</f>
        <v>1.2889999999999999</v>
      </c>
      <c r="O2478" s="293">
        <f t="shared" ref="O2478" si="4341">IFERROR(AVERAGE(I2478:J2478),"")</f>
        <v>1.474</v>
      </c>
      <c r="P2478" s="293">
        <f t="shared" ref="P2478" si="4342">IFERROR(AVERAGE(K2478:L2478),"")</f>
        <v>1.2649999999999999</v>
      </c>
      <c r="R2478" s="265">
        <f t="shared" ref="R2478" si="4343">AVERAGE(M2478:P2478)</f>
        <v>1.3185</v>
      </c>
      <c r="S2478" s="266">
        <f t="shared" ref="S2478" si="4344">IF(R2478&gt;=1,1,0)</f>
        <v>1</v>
      </c>
      <c r="T2478" s="266">
        <f t="shared" ref="T2478" si="4345">IF(S2478=0,0,S2478+T2477)</f>
        <v>3</v>
      </c>
      <c r="AH2478" s="257">
        <f t="shared" si="4323"/>
        <v>0</v>
      </c>
      <c r="AI2478" s="266" t="str">
        <f t="shared" si="4199"/>
        <v>OK</v>
      </c>
    </row>
    <row r="2479" spans="1:35" ht="17.45" customHeight="1" x14ac:dyDescent="0.25">
      <c r="A2479" s="257">
        <f t="shared" si="4197"/>
        <v>10</v>
      </c>
      <c r="B2479" s="257">
        <f t="shared" si="4198"/>
        <v>2024</v>
      </c>
      <c r="C2479" s="8">
        <f t="shared" si="4266"/>
        <v>45575</v>
      </c>
      <c r="D2479" s="260"/>
      <c r="E2479" s="261">
        <v>1.1759999999999999</v>
      </c>
      <c r="F2479" s="263"/>
      <c r="G2479" s="262">
        <v>1.248</v>
      </c>
      <c r="H2479" s="285"/>
      <c r="I2479" s="260"/>
      <c r="J2479" s="261">
        <v>1.335</v>
      </c>
      <c r="K2479" s="263"/>
      <c r="L2479" s="261">
        <v>1.236</v>
      </c>
      <c r="M2479" s="293">
        <f t="shared" ref="M2479" si="4346">IFERROR(AVERAGE(D2479:E2479),"")</f>
        <v>1.1759999999999999</v>
      </c>
      <c r="N2479" s="293">
        <f t="shared" ref="N2479" si="4347">IFERROR(AVERAGE(F2479:H2479),"")</f>
        <v>1.248</v>
      </c>
      <c r="O2479" s="293">
        <f t="shared" ref="O2479" si="4348">IFERROR(AVERAGE(I2479:J2479),"")</f>
        <v>1.335</v>
      </c>
      <c r="P2479" s="293">
        <f t="shared" ref="P2479" si="4349">IFERROR(AVERAGE(K2479:L2479),"")</f>
        <v>1.236</v>
      </c>
      <c r="R2479" s="265">
        <f t="shared" ref="R2479" si="4350">AVERAGE(M2479:P2479)</f>
        <v>1.24875</v>
      </c>
      <c r="S2479" s="266">
        <f t="shared" ref="S2479" si="4351">IF(R2479&gt;=1,1,0)</f>
        <v>1</v>
      </c>
      <c r="T2479" s="266">
        <f t="shared" ref="T2479" si="4352">IF(S2479=0,0,S2479+T2478)</f>
        <v>4</v>
      </c>
      <c r="AH2479" s="257">
        <f t="shared" si="4323"/>
        <v>0</v>
      </c>
      <c r="AI2479" s="266" t="str">
        <f t="shared" si="4199"/>
        <v>OK</v>
      </c>
    </row>
    <row r="2480" spans="1:35" ht="17.45" customHeight="1" x14ac:dyDescent="0.25">
      <c r="A2480" s="257">
        <f t="shared" si="4197"/>
        <v>10</v>
      </c>
      <c r="B2480" s="257">
        <f t="shared" si="4198"/>
        <v>2024</v>
      </c>
      <c r="C2480" s="48">
        <f t="shared" si="4266"/>
        <v>45576</v>
      </c>
      <c r="D2480" s="275">
        <v>1.3169999999999999</v>
      </c>
      <c r="E2480" s="276"/>
      <c r="F2480" s="278">
        <v>1.323</v>
      </c>
      <c r="G2480" s="277"/>
      <c r="H2480" s="286">
        <v>1.3049999999999999</v>
      </c>
      <c r="I2480" s="275">
        <v>1.411</v>
      </c>
      <c r="J2480" s="276"/>
      <c r="K2480" s="278">
        <v>1.3919999999999999</v>
      </c>
      <c r="L2480" s="276"/>
      <c r="M2480" s="293">
        <f t="shared" ref="M2480" si="4353">IFERROR(AVERAGE(D2480:E2480),"")</f>
        <v>1.3169999999999999</v>
      </c>
      <c r="N2480" s="293">
        <f t="shared" ref="N2480" si="4354">IFERROR(AVERAGE(F2480:H2480),"")</f>
        <v>1.3140000000000001</v>
      </c>
      <c r="O2480" s="293">
        <f t="shared" ref="O2480" si="4355">IFERROR(AVERAGE(I2480:J2480),"")</f>
        <v>1.411</v>
      </c>
      <c r="P2480" s="293">
        <f t="shared" ref="P2480" si="4356">IFERROR(AVERAGE(K2480:L2480),"")</f>
        <v>1.3919999999999999</v>
      </c>
      <c r="R2480" s="265">
        <f t="shared" ref="R2480" si="4357">AVERAGE(M2480:P2480)</f>
        <v>1.3584999999999998</v>
      </c>
      <c r="S2480" s="266">
        <f t="shared" ref="S2480" si="4358">IF(R2480&gt;=1,1,0)</f>
        <v>1</v>
      </c>
      <c r="T2480" s="266">
        <f t="shared" ref="T2480" si="4359">IF(S2480=0,0,S2480+T2479)</f>
        <v>5</v>
      </c>
      <c r="AH2480" s="257">
        <f t="shared" si="4323"/>
        <v>0</v>
      </c>
      <c r="AI2480" s="266" t="str">
        <f t="shared" si="4199"/>
        <v>OK</v>
      </c>
    </row>
    <row r="2481" spans="1:35" ht="17.45" customHeight="1" x14ac:dyDescent="0.25">
      <c r="A2481" s="257">
        <f t="shared" si="4197"/>
        <v>10</v>
      </c>
      <c r="B2481" s="257">
        <f t="shared" si="4198"/>
        <v>2024</v>
      </c>
      <c r="C2481" s="435">
        <f t="shared" si="4266"/>
        <v>45577</v>
      </c>
      <c r="D2481" s="448"/>
      <c r="E2481" s="449">
        <v>1.226</v>
      </c>
      <c r="F2481" s="451"/>
      <c r="G2481" s="450">
        <v>1.073</v>
      </c>
      <c r="H2481" s="452"/>
      <c r="I2481" s="448"/>
      <c r="J2481" s="449">
        <v>1.0509999999999999</v>
      </c>
      <c r="K2481" s="451"/>
      <c r="L2481" s="494">
        <v>2.3380000000000001</v>
      </c>
      <c r="M2481" s="440">
        <f t="shared" ref="M2481:M2485" si="4360">IFERROR(AVERAGE(D2481:E2481),"")</f>
        <v>1.226</v>
      </c>
      <c r="N2481" s="440">
        <f t="shared" ref="N2481:N2485" si="4361">IFERROR(AVERAGE(F2481:H2481),"")</f>
        <v>1.073</v>
      </c>
      <c r="O2481" s="440">
        <f t="shared" ref="O2481:O2485" si="4362">IFERROR(AVERAGE(I2481:J2481),"")</f>
        <v>1.0509999999999999</v>
      </c>
      <c r="P2481" s="493">
        <f t="shared" ref="P2481:P2485" si="4363">IFERROR(AVERAGE(K2481:L2481),"")</f>
        <v>2.3380000000000001</v>
      </c>
      <c r="Q2481" s="441"/>
      <c r="R2481" s="442">
        <f t="shared" ref="R2481:R2485" si="4364">AVERAGE(M2481:P2481)</f>
        <v>1.4219999999999999</v>
      </c>
      <c r="S2481" s="443">
        <f t="shared" ref="S2481:S2485" si="4365">IF(R2481&gt;=1,1,0)</f>
        <v>1</v>
      </c>
      <c r="T2481" s="443">
        <f t="shared" ref="T2481:T2485" si="4366">IF(S2481=0,0,S2481+T2480)</f>
        <v>6</v>
      </c>
      <c r="AH2481" s="257">
        <f t="shared" si="4323"/>
        <v>0</v>
      </c>
      <c r="AI2481" s="266" t="str">
        <f t="shared" si="4199"/>
        <v>OK</v>
      </c>
    </row>
    <row r="2482" spans="1:35" ht="17.45" customHeight="1" x14ac:dyDescent="0.25">
      <c r="A2482" s="257">
        <f t="shared" si="4197"/>
        <v>10</v>
      </c>
      <c r="B2482" s="257">
        <f t="shared" si="4198"/>
        <v>2024</v>
      </c>
      <c r="C2482" s="435">
        <f t="shared" si="4266"/>
        <v>45578</v>
      </c>
      <c r="D2482" s="448">
        <v>0.71379999999999999</v>
      </c>
      <c r="E2482" s="449"/>
      <c r="F2482" s="451">
        <v>0.65700000000000003</v>
      </c>
      <c r="G2482" s="450"/>
      <c r="H2482" s="452"/>
      <c r="I2482" s="448">
        <v>0.62380000000000002</v>
      </c>
      <c r="J2482" s="449"/>
      <c r="K2482" s="451">
        <v>0.75749999999999995</v>
      </c>
      <c r="L2482" s="449"/>
      <c r="M2482" s="440">
        <f t="shared" si="4360"/>
        <v>0.71379999999999999</v>
      </c>
      <c r="N2482" s="440">
        <f t="shared" si="4361"/>
        <v>0.65700000000000003</v>
      </c>
      <c r="O2482" s="440">
        <f t="shared" si="4362"/>
        <v>0.62380000000000002</v>
      </c>
      <c r="P2482" s="440">
        <f t="shared" si="4363"/>
        <v>0.75749999999999995</v>
      </c>
      <c r="Q2482" s="441"/>
      <c r="R2482" s="442">
        <f t="shared" si="4364"/>
        <v>0.688025</v>
      </c>
      <c r="S2482" s="443">
        <f t="shared" si="4365"/>
        <v>0</v>
      </c>
      <c r="T2482" s="443">
        <f t="shared" si="4366"/>
        <v>0</v>
      </c>
      <c r="AH2482" s="257">
        <f t="shared" si="4323"/>
        <v>0</v>
      </c>
      <c r="AI2482" s="266" t="str">
        <f t="shared" si="4199"/>
        <v>OK</v>
      </c>
    </row>
    <row r="2483" spans="1:35" ht="17.45" customHeight="1" x14ac:dyDescent="0.25">
      <c r="A2483" s="257">
        <f t="shared" si="4197"/>
        <v>10</v>
      </c>
      <c r="B2483" s="257">
        <f t="shared" si="4198"/>
        <v>2024</v>
      </c>
      <c r="C2483" s="8">
        <f t="shared" ref="C2483:C2502" si="4367">C2482+1</f>
        <v>45579</v>
      </c>
      <c r="D2483" s="260"/>
      <c r="E2483" s="261">
        <v>0.45150000000000001</v>
      </c>
      <c r="F2483" s="263"/>
      <c r="G2483" s="262">
        <v>0.51080000000000003</v>
      </c>
      <c r="H2483" s="285"/>
      <c r="I2483" s="260"/>
      <c r="J2483" s="261">
        <v>0.54920000000000002</v>
      </c>
      <c r="K2483" s="263"/>
      <c r="L2483" s="261">
        <v>0.67669999999999997</v>
      </c>
      <c r="M2483" s="293">
        <f t="shared" si="4360"/>
        <v>0.45150000000000001</v>
      </c>
      <c r="N2483" s="293">
        <f t="shared" si="4361"/>
        <v>0.51080000000000003</v>
      </c>
      <c r="O2483" s="293">
        <f t="shared" si="4362"/>
        <v>0.54920000000000002</v>
      </c>
      <c r="P2483" s="293">
        <f t="shared" si="4363"/>
        <v>0.67669999999999997</v>
      </c>
      <c r="R2483" s="265">
        <f t="shared" si="4364"/>
        <v>0.54705000000000004</v>
      </c>
      <c r="S2483" s="266">
        <f t="shared" si="4365"/>
        <v>0</v>
      </c>
      <c r="T2483" s="266">
        <f t="shared" si="4366"/>
        <v>0</v>
      </c>
      <c r="AH2483" s="257">
        <f t="shared" si="4323"/>
        <v>0</v>
      </c>
      <c r="AI2483" s="266" t="str">
        <f t="shared" si="4199"/>
        <v>OK</v>
      </c>
    </row>
    <row r="2484" spans="1:35" ht="17.45" customHeight="1" x14ac:dyDescent="0.25">
      <c r="A2484" s="257">
        <f t="shared" si="4197"/>
        <v>10</v>
      </c>
      <c r="B2484" s="257">
        <f t="shared" si="4198"/>
        <v>2024</v>
      </c>
      <c r="C2484" s="8">
        <f t="shared" si="4367"/>
        <v>45580</v>
      </c>
      <c r="D2484" s="260">
        <v>1.37</v>
      </c>
      <c r="E2484" s="261"/>
      <c r="F2484" s="263"/>
      <c r="G2484" s="262"/>
      <c r="H2484" s="285">
        <v>1.1659999999999999</v>
      </c>
      <c r="I2484" s="260">
        <v>1.05</v>
      </c>
      <c r="J2484" s="261"/>
      <c r="K2484" s="263">
        <v>1.0369999999999999</v>
      </c>
      <c r="L2484" s="261"/>
      <c r="M2484" s="293">
        <f t="shared" si="4360"/>
        <v>1.37</v>
      </c>
      <c r="N2484" s="293">
        <f t="shared" si="4361"/>
        <v>1.1659999999999999</v>
      </c>
      <c r="O2484" s="293">
        <f t="shared" si="4362"/>
        <v>1.05</v>
      </c>
      <c r="P2484" s="293">
        <f t="shared" si="4363"/>
        <v>1.0369999999999999</v>
      </c>
      <c r="R2484" s="265">
        <f t="shared" si="4364"/>
        <v>1.1557500000000001</v>
      </c>
      <c r="S2484" s="266">
        <f t="shared" si="4365"/>
        <v>1</v>
      </c>
      <c r="T2484" s="266">
        <f t="shared" si="4366"/>
        <v>1</v>
      </c>
      <c r="AH2484" s="257">
        <f t="shared" si="4323"/>
        <v>0</v>
      </c>
      <c r="AI2484" s="266" t="str">
        <f t="shared" si="4199"/>
        <v>OK</v>
      </c>
    </row>
    <row r="2485" spans="1:35" ht="17.45" customHeight="1" x14ac:dyDescent="0.25">
      <c r="A2485" s="257">
        <f t="shared" si="4197"/>
        <v>10</v>
      </c>
      <c r="B2485" s="257">
        <f t="shared" si="4198"/>
        <v>2024</v>
      </c>
      <c r="C2485" s="8">
        <f t="shared" si="4367"/>
        <v>45581</v>
      </c>
      <c r="D2485" s="260"/>
      <c r="E2485" s="261">
        <v>0.83779999999999999</v>
      </c>
      <c r="F2485" s="263"/>
      <c r="G2485" s="262">
        <v>0.89629999999999999</v>
      </c>
      <c r="H2485" s="285"/>
      <c r="I2485" s="260"/>
      <c r="J2485" s="261">
        <v>0.93899999999999995</v>
      </c>
      <c r="K2485" s="263"/>
      <c r="L2485" s="261">
        <v>0.90090000000000003</v>
      </c>
      <c r="M2485" s="293">
        <f t="shared" si="4360"/>
        <v>0.83779999999999999</v>
      </c>
      <c r="N2485" s="293">
        <f t="shared" si="4361"/>
        <v>0.89629999999999999</v>
      </c>
      <c r="O2485" s="293">
        <f t="shared" si="4362"/>
        <v>0.93899999999999995</v>
      </c>
      <c r="P2485" s="293">
        <f t="shared" si="4363"/>
        <v>0.90090000000000003</v>
      </c>
      <c r="R2485" s="265">
        <f t="shared" si="4364"/>
        <v>0.89349999999999996</v>
      </c>
      <c r="S2485" s="266">
        <f t="shared" si="4365"/>
        <v>0</v>
      </c>
      <c r="T2485" s="266">
        <f t="shared" si="4366"/>
        <v>0</v>
      </c>
      <c r="AH2485" s="257">
        <f t="shared" si="4323"/>
        <v>0</v>
      </c>
      <c r="AI2485" s="266" t="str">
        <f t="shared" si="4199"/>
        <v>OK</v>
      </c>
    </row>
    <row r="2486" spans="1:35" ht="17.45" customHeight="1" x14ac:dyDescent="0.25">
      <c r="A2486" s="257">
        <f t="shared" si="4197"/>
        <v>10</v>
      </c>
      <c r="B2486" s="257">
        <f t="shared" si="4198"/>
        <v>2024</v>
      </c>
      <c r="C2486" s="48">
        <f t="shared" si="4367"/>
        <v>45582</v>
      </c>
      <c r="D2486" s="279">
        <v>0.68669999999999998</v>
      </c>
      <c r="E2486" s="280"/>
      <c r="F2486" s="282">
        <v>0.65529999999999999</v>
      </c>
      <c r="G2486" s="281"/>
      <c r="H2486" s="142">
        <v>0.59760000000000002</v>
      </c>
      <c r="I2486" s="279">
        <v>0.89059999999999995</v>
      </c>
      <c r="J2486" s="280"/>
      <c r="K2486" s="282">
        <v>0.98009999999999997</v>
      </c>
      <c r="L2486" s="280"/>
      <c r="M2486" s="293">
        <f t="shared" ref="M2486:M2489" si="4368">IFERROR(AVERAGE(D2486:E2486),"")</f>
        <v>0.68669999999999998</v>
      </c>
      <c r="N2486" s="293">
        <f t="shared" ref="N2486:N2489" si="4369">IFERROR(AVERAGE(F2486:H2486),"")</f>
        <v>0.62644999999999995</v>
      </c>
      <c r="O2486" s="293">
        <f t="shared" ref="O2486:O2489" si="4370">IFERROR(AVERAGE(I2486:J2486),"")</f>
        <v>0.89059999999999995</v>
      </c>
      <c r="P2486" s="293">
        <f t="shared" ref="P2486:P2489" si="4371">IFERROR(AVERAGE(K2486:L2486),"")</f>
        <v>0.98009999999999997</v>
      </c>
      <c r="R2486" s="265">
        <f t="shared" ref="R2486:R2489" si="4372">AVERAGE(M2486:P2486)</f>
        <v>0.79596249999999991</v>
      </c>
      <c r="S2486" s="266">
        <f t="shared" ref="S2486:S2489" si="4373">IF(R2486&gt;=1,1,0)</f>
        <v>0</v>
      </c>
      <c r="T2486" s="266">
        <f t="shared" ref="T2486:T2489" si="4374">IF(S2486=0,0,S2486+T2485)</f>
        <v>0</v>
      </c>
      <c r="AH2486" s="257">
        <f t="shared" si="4323"/>
        <v>0</v>
      </c>
      <c r="AI2486" s="266" t="str">
        <f t="shared" si="4199"/>
        <v>OK</v>
      </c>
    </row>
    <row r="2487" spans="1:35" ht="17.45" customHeight="1" x14ac:dyDescent="0.25">
      <c r="A2487" s="257">
        <f t="shared" si="4197"/>
        <v>10</v>
      </c>
      <c r="B2487" s="257">
        <f t="shared" si="4198"/>
        <v>2024</v>
      </c>
      <c r="C2487" s="8">
        <f t="shared" si="4367"/>
        <v>45583</v>
      </c>
      <c r="D2487" s="252"/>
      <c r="E2487" s="253">
        <v>1.4770000000000001</v>
      </c>
      <c r="F2487" s="255"/>
      <c r="G2487" s="254">
        <v>1.996</v>
      </c>
      <c r="H2487" s="114"/>
      <c r="I2487" s="252"/>
      <c r="J2487" s="253">
        <v>1.6519999999999999</v>
      </c>
      <c r="K2487" s="255"/>
      <c r="L2487" s="253">
        <v>2.0379999999999998</v>
      </c>
      <c r="M2487" s="293">
        <f t="shared" si="4368"/>
        <v>1.4770000000000001</v>
      </c>
      <c r="N2487" s="293">
        <f t="shared" si="4369"/>
        <v>1.996</v>
      </c>
      <c r="O2487" s="293">
        <f t="shared" si="4370"/>
        <v>1.6519999999999999</v>
      </c>
      <c r="P2487" s="293">
        <f t="shared" si="4371"/>
        <v>2.0379999999999998</v>
      </c>
      <c r="R2487" s="265">
        <f t="shared" si="4372"/>
        <v>1.7907500000000001</v>
      </c>
      <c r="S2487" s="266">
        <f t="shared" si="4373"/>
        <v>1</v>
      </c>
      <c r="T2487" s="266">
        <f t="shared" si="4374"/>
        <v>1</v>
      </c>
      <c r="AH2487" s="257">
        <f t="shared" si="4323"/>
        <v>0</v>
      </c>
      <c r="AI2487" s="266" t="str">
        <f t="shared" si="4199"/>
        <v>OK</v>
      </c>
    </row>
    <row r="2488" spans="1:35" ht="17.45" customHeight="1" x14ac:dyDescent="0.25">
      <c r="A2488" s="257">
        <f t="shared" ref="A2488:A2551" si="4375">IF(ISNUMBER(C2488),MONTH(C2488),"")</f>
        <v>10</v>
      </c>
      <c r="B2488" s="257">
        <f t="shared" ref="B2488:B2551" si="4376">IF(ISNUMBER(C2488),YEAR(C2488),"")</f>
        <v>2024</v>
      </c>
      <c r="C2488" s="435">
        <f t="shared" si="4367"/>
        <v>45584</v>
      </c>
      <c r="D2488" s="448">
        <v>1.9179999999999999</v>
      </c>
      <c r="E2488" s="449"/>
      <c r="F2488" s="451">
        <v>2.0910000000000002</v>
      </c>
      <c r="G2488" s="450"/>
      <c r="H2488" s="452"/>
      <c r="I2488" s="448">
        <v>1.8959999999999999</v>
      </c>
      <c r="J2488" s="449"/>
      <c r="K2488" s="451">
        <v>1.748</v>
      </c>
      <c r="L2488" s="449"/>
      <c r="M2488" s="440">
        <f t="shared" si="4368"/>
        <v>1.9179999999999999</v>
      </c>
      <c r="N2488" s="440">
        <f t="shared" si="4369"/>
        <v>2.0910000000000002</v>
      </c>
      <c r="O2488" s="440">
        <f t="shared" si="4370"/>
        <v>1.8959999999999999</v>
      </c>
      <c r="P2488" s="440">
        <f t="shared" si="4371"/>
        <v>1.748</v>
      </c>
      <c r="Q2488" s="441"/>
      <c r="R2488" s="442">
        <f t="shared" si="4372"/>
        <v>1.9132500000000001</v>
      </c>
      <c r="S2488" s="443">
        <f t="shared" si="4373"/>
        <v>1</v>
      </c>
      <c r="T2488" s="443">
        <f t="shared" si="4374"/>
        <v>2</v>
      </c>
      <c r="AH2488" s="257">
        <f t="shared" si="4323"/>
        <v>0</v>
      </c>
      <c r="AI2488" s="266" t="str">
        <f t="shared" si="4199"/>
        <v>OK</v>
      </c>
    </row>
    <row r="2489" spans="1:35" ht="17.45" customHeight="1" x14ac:dyDescent="0.25">
      <c r="A2489" s="257">
        <f t="shared" si="4375"/>
        <v>10</v>
      </c>
      <c r="B2489" s="257">
        <f t="shared" si="4376"/>
        <v>2024</v>
      </c>
      <c r="C2489" s="435">
        <f t="shared" si="4367"/>
        <v>45585</v>
      </c>
      <c r="D2489" s="448"/>
      <c r="E2489" s="449">
        <v>1.18</v>
      </c>
      <c r="F2489" s="451"/>
      <c r="G2489" s="450">
        <v>1.1419999999999999</v>
      </c>
      <c r="H2489" s="452"/>
      <c r="I2489" s="448"/>
      <c r="J2489" s="449">
        <v>1.0920000000000001</v>
      </c>
      <c r="K2489" s="451"/>
      <c r="L2489" s="449">
        <v>1.2310000000000001</v>
      </c>
      <c r="M2489" s="440">
        <f t="shared" si="4368"/>
        <v>1.18</v>
      </c>
      <c r="N2489" s="440">
        <f t="shared" si="4369"/>
        <v>1.1419999999999999</v>
      </c>
      <c r="O2489" s="440">
        <f t="shared" si="4370"/>
        <v>1.0920000000000001</v>
      </c>
      <c r="P2489" s="440">
        <f t="shared" si="4371"/>
        <v>1.2310000000000001</v>
      </c>
      <c r="Q2489" s="441"/>
      <c r="R2489" s="442">
        <f t="shared" si="4372"/>
        <v>1.1612500000000001</v>
      </c>
      <c r="S2489" s="443">
        <f t="shared" si="4373"/>
        <v>1</v>
      </c>
      <c r="T2489" s="443">
        <f t="shared" si="4374"/>
        <v>3</v>
      </c>
      <c r="AH2489" s="257">
        <f t="shared" si="4323"/>
        <v>0</v>
      </c>
      <c r="AI2489" s="266" t="str">
        <f t="shared" si="4199"/>
        <v>OK</v>
      </c>
    </row>
    <row r="2490" spans="1:35" ht="17.45" customHeight="1" x14ac:dyDescent="0.25">
      <c r="A2490" s="257">
        <f t="shared" si="4375"/>
        <v>10</v>
      </c>
      <c r="B2490" s="257">
        <f t="shared" si="4376"/>
        <v>2024</v>
      </c>
      <c r="C2490" s="8">
        <f t="shared" si="4367"/>
        <v>45586</v>
      </c>
      <c r="D2490" s="260">
        <v>1.2450000000000001</v>
      </c>
      <c r="E2490" s="261"/>
      <c r="F2490" s="263"/>
      <c r="G2490" s="262"/>
      <c r="H2490" s="285">
        <v>1.1259999999999999</v>
      </c>
      <c r="I2490" s="260">
        <v>1.357</v>
      </c>
      <c r="J2490" s="261"/>
      <c r="K2490" s="263">
        <v>1.381</v>
      </c>
      <c r="L2490" s="261"/>
      <c r="M2490" s="293">
        <f t="shared" ref="M2490:M2491" si="4377">IFERROR(AVERAGE(D2490:E2490),"")</f>
        <v>1.2450000000000001</v>
      </c>
      <c r="N2490" s="293">
        <f t="shared" ref="N2490:N2491" si="4378">IFERROR(AVERAGE(F2490:H2490),"")</f>
        <v>1.1259999999999999</v>
      </c>
      <c r="O2490" s="293">
        <f t="shared" ref="O2490:O2491" si="4379">IFERROR(AVERAGE(I2490:J2490),"")</f>
        <v>1.357</v>
      </c>
      <c r="P2490" s="293">
        <f t="shared" ref="P2490:P2491" si="4380">IFERROR(AVERAGE(K2490:L2490),"")</f>
        <v>1.381</v>
      </c>
      <c r="R2490" s="265">
        <f t="shared" ref="R2490:R2491" si="4381">AVERAGE(M2490:P2490)</f>
        <v>1.27725</v>
      </c>
      <c r="S2490" s="266">
        <f t="shared" ref="S2490:S2491" si="4382">IF(R2490&gt;=1,1,0)</f>
        <v>1</v>
      </c>
      <c r="T2490" s="266">
        <f t="shared" ref="T2490:T2491" si="4383">IF(S2490=0,0,S2490+T2489)</f>
        <v>4</v>
      </c>
      <c r="AH2490" s="257">
        <f t="shared" si="4323"/>
        <v>0</v>
      </c>
      <c r="AI2490" s="266" t="str">
        <f t="shared" si="4199"/>
        <v>OK</v>
      </c>
    </row>
    <row r="2491" spans="1:35" ht="17.45" customHeight="1" x14ac:dyDescent="0.25">
      <c r="A2491" s="257">
        <f t="shared" si="4375"/>
        <v>10</v>
      </c>
      <c r="B2491" s="257">
        <f t="shared" si="4376"/>
        <v>2024</v>
      </c>
      <c r="C2491" s="8">
        <f t="shared" si="4367"/>
        <v>45587</v>
      </c>
      <c r="D2491" s="260"/>
      <c r="E2491" s="261">
        <v>1.2749999999999999</v>
      </c>
      <c r="F2491" s="263"/>
      <c r="G2491" s="262">
        <v>1.2869999999999999</v>
      </c>
      <c r="H2491" s="285"/>
      <c r="I2491" s="260"/>
      <c r="J2491" s="261">
        <v>1.272</v>
      </c>
      <c r="K2491" s="263"/>
      <c r="L2491" s="261">
        <v>1.552</v>
      </c>
      <c r="M2491" s="293">
        <f t="shared" si="4377"/>
        <v>1.2749999999999999</v>
      </c>
      <c r="N2491" s="293">
        <f t="shared" si="4378"/>
        <v>1.2869999999999999</v>
      </c>
      <c r="O2491" s="293">
        <f t="shared" si="4379"/>
        <v>1.272</v>
      </c>
      <c r="P2491" s="293">
        <f t="shared" si="4380"/>
        <v>1.552</v>
      </c>
      <c r="R2491" s="265">
        <f t="shared" si="4381"/>
        <v>1.3464999999999998</v>
      </c>
      <c r="S2491" s="266">
        <f t="shared" si="4382"/>
        <v>1</v>
      </c>
      <c r="T2491" s="266">
        <f t="shared" si="4383"/>
        <v>5</v>
      </c>
      <c r="AH2491" s="257">
        <f t="shared" si="4323"/>
        <v>0</v>
      </c>
      <c r="AI2491" s="266" t="str">
        <f t="shared" ref="AI2491:AI2554" si="4384">IF(AH2491=0,"OK","Check")</f>
        <v>OK</v>
      </c>
    </row>
    <row r="2492" spans="1:35" ht="17.45" customHeight="1" x14ac:dyDescent="0.25">
      <c r="A2492" s="257">
        <f t="shared" si="4375"/>
        <v>10</v>
      </c>
      <c r="B2492" s="257">
        <f t="shared" si="4376"/>
        <v>2024</v>
      </c>
      <c r="C2492" s="48">
        <f t="shared" si="4367"/>
        <v>45588</v>
      </c>
      <c r="D2492" s="279">
        <v>1.4850000000000001</v>
      </c>
      <c r="E2492" s="280"/>
      <c r="F2492" s="282">
        <v>1.56</v>
      </c>
      <c r="G2492" s="281"/>
      <c r="H2492" s="142">
        <v>1.4330000000000001</v>
      </c>
      <c r="I2492" s="279">
        <v>1.744</v>
      </c>
      <c r="J2492" s="280"/>
      <c r="K2492" s="282">
        <v>1.6319999999999999</v>
      </c>
      <c r="L2492" s="280"/>
      <c r="M2492" s="293">
        <f t="shared" ref="M2492" si="4385">IFERROR(AVERAGE(D2492:E2492),"")</f>
        <v>1.4850000000000001</v>
      </c>
      <c r="N2492" s="293">
        <f t="shared" ref="N2492" si="4386">IFERROR(AVERAGE(F2492:H2492),"")</f>
        <v>1.4965000000000002</v>
      </c>
      <c r="O2492" s="293">
        <f t="shared" ref="O2492" si="4387">IFERROR(AVERAGE(I2492:J2492),"")</f>
        <v>1.744</v>
      </c>
      <c r="P2492" s="293">
        <f t="shared" ref="P2492" si="4388">IFERROR(AVERAGE(K2492:L2492),"")</f>
        <v>1.6319999999999999</v>
      </c>
      <c r="R2492" s="265">
        <f t="shared" ref="R2492" si="4389">AVERAGE(M2492:P2492)</f>
        <v>1.589375</v>
      </c>
      <c r="S2492" s="266">
        <f t="shared" ref="S2492" si="4390">IF(R2492&gt;=1,1,0)</f>
        <v>1</v>
      </c>
      <c r="T2492" s="266">
        <f t="shared" ref="T2492" si="4391">IF(S2492=0,0,S2492+T2491)</f>
        <v>6</v>
      </c>
      <c r="AH2492" s="257">
        <f t="shared" si="4323"/>
        <v>0</v>
      </c>
      <c r="AI2492" s="266" t="str">
        <f t="shared" si="4384"/>
        <v>OK</v>
      </c>
    </row>
    <row r="2493" spans="1:35" ht="17.45" customHeight="1" x14ac:dyDescent="0.25">
      <c r="A2493" s="257">
        <f t="shared" si="4375"/>
        <v>10</v>
      </c>
      <c r="B2493" s="257">
        <f t="shared" si="4376"/>
        <v>2024</v>
      </c>
      <c r="C2493" s="8">
        <f t="shared" si="4367"/>
        <v>45589</v>
      </c>
      <c r="D2493" s="260"/>
      <c r="E2493" s="261">
        <v>1.339</v>
      </c>
      <c r="F2493" s="263"/>
      <c r="G2493" s="262">
        <v>1.3819999999999999</v>
      </c>
      <c r="H2493" s="285"/>
      <c r="I2493" s="260"/>
      <c r="J2493" s="261">
        <v>1.5009999999999999</v>
      </c>
      <c r="K2493" s="263"/>
      <c r="L2493" s="261">
        <v>1.5029999999999999</v>
      </c>
      <c r="M2493" s="293">
        <f t="shared" ref="M2493:M2499" si="4392">IFERROR(AVERAGE(D2493:E2493),"")</f>
        <v>1.339</v>
      </c>
      <c r="N2493" s="293">
        <f t="shared" ref="N2493:N2499" si="4393">IFERROR(AVERAGE(F2493:H2493),"")</f>
        <v>1.3819999999999999</v>
      </c>
      <c r="O2493" s="293">
        <f t="shared" ref="O2493:O2499" si="4394">IFERROR(AVERAGE(I2493:J2493),"")</f>
        <v>1.5009999999999999</v>
      </c>
      <c r="P2493" s="293">
        <f t="shared" ref="P2493:P2499" si="4395">IFERROR(AVERAGE(K2493:L2493),"")</f>
        <v>1.5029999999999999</v>
      </c>
      <c r="R2493" s="265">
        <f t="shared" ref="R2493:R2499" si="4396">AVERAGE(M2493:P2493)</f>
        <v>1.4312499999999999</v>
      </c>
      <c r="S2493" s="266">
        <f t="shared" ref="S2493:S2499" si="4397">IF(R2493&gt;=1,1,0)</f>
        <v>1</v>
      </c>
      <c r="T2493" s="266">
        <f t="shared" ref="T2493:T2499" si="4398">IF(S2493=0,0,S2493+T2492)</f>
        <v>7</v>
      </c>
      <c r="AH2493" s="257">
        <f t="shared" si="4323"/>
        <v>0</v>
      </c>
      <c r="AI2493" s="266" t="str">
        <f t="shared" si="4384"/>
        <v>OK</v>
      </c>
    </row>
    <row r="2494" spans="1:35" ht="17.45" customHeight="1" x14ac:dyDescent="0.25">
      <c r="A2494" s="257">
        <f t="shared" si="4375"/>
        <v>10</v>
      </c>
      <c r="B2494" s="257">
        <f t="shared" si="4376"/>
        <v>2024</v>
      </c>
      <c r="C2494" s="8">
        <f t="shared" si="4367"/>
        <v>45590</v>
      </c>
      <c r="D2494" s="252">
        <v>1.589</v>
      </c>
      <c r="E2494" s="253"/>
      <c r="F2494" s="255">
        <v>1.63</v>
      </c>
      <c r="G2494" s="254"/>
      <c r="H2494" s="114"/>
      <c r="I2494" s="252">
        <v>1.8620000000000001</v>
      </c>
      <c r="J2494" s="253"/>
      <c r="K2494" s="255">
        <v>1.7949999999999999</v>
      </c>
      <c r="L2494" s="253"/>
      <c r="M2494" s="293">
        <f t="shared" si="4392"/>
        <v>1.589</v>
      </c>
      <c r="N2494" s="293">
        <f t="shared" si="4393"/>
        <v>1.63</v>
      </c>
      <c r="O2494" s="293">
        <f t="shared" si="4394"/>
        <v>1.8620000000000001</v>
      </c>
      <c r="P2494" s="293">
        <f t="shared" si="4395"/>
        <v>1.7949999999999999</v>
      </c>
      <c r="R2494" s="265">
        <f t="shared" si="4396"/>
        <v>1.7189999999999999</v>
      </c>
      <c r="S2494" s="266">
        <f t="shared" si="4397"/>
        <v>1</v>
      </c>
      <c r="T2494" s="266">
        <f t="shared" si="4398"/>
        <v>8</v>
      </c>
      <c r="AH2494" s="257">
        <f t="shared" si="4323"/>
        <v>0</v>
      </c>
      <c r="AI2494" s="266" t="str">
        <f t="shared" si="4384"/>
        <v>OK</v>
      </c>
    </row>
    <row r="2495" spans="1:35" ht="17.45" customHeight="1" x14ac:dyDescent="0.25">
      <c r="A2495" s="257">
        <f t="shared" si="4375"/>
        <v>10</v>
      </c>
      <c r="B2495" s="257">
        <f t="shared" si="4376"/>
        <v>2024</v>
      </c>
      <c r="C2495" s="435">
        <f t="shared" si="4367"/>
        <v>45591</v>
      </c>
      <c r="D2495" s="448"/>
      <c r="E2495" s="449">
        <v>1.3839999999999999</v>
      </c>
      <c r="F2495" s="451"/>
      <c r="G2495" s="450">
        <v>1.3859999999999999</v>
      </c>
      <c r="H2495" s="452"/>
      <c r="I2495" s="448"/>
      <c r="J2495" s="449">
        <v>1.3169999999999999</v>
      </c>
      <c r="K2495" s="451"/>
      <c r="L2495" s="449">
        <v>1.4830000000000001</v>
      </c>
      <c r="M2495" s="440">
        <f t="shared" si="4392"/>
        <v>1.3839999999999999</v>
      </c>
      <c r="N2495" s="440">
        <f t="shared" si="4393"/>
        <v>1.3859999999999999</v>
      </c>
      <c r="O2495" s="440">
        <f t="shared" si="4394"/>
        <v>1.3169999999999999</v>
      </c>
      <c r="P2495" s="440">
        <f t="shared" si="4395"/>
        <v>1.4830000000000001</v>
      </c>
      <c r="Q2495" s="441"/>
      <c r="R2495" s="442">
        <f t="shared" si="4396"/>
        <v>1.3925000000000001</v>
      </c>
      <c r="S2495" s="443">
        <f t="shared" si="4397"/>
        <v>1</v>
      </c>
      <c r="T2495" s="443">
        <f t="shared" si="4398"/>
        <v>9</v>
      </c>
      <c r="AH2495" s="257">
        <f t="shared" si="4323"/>
        <v>0</v>
      </c>
      <c r="AI2495" s="266" t="str">
        <f t="shared" si="4384"/>
        <v>OK</v>
      </c>
    </row>
    <row r="2496" spans="1:35" ht="17.45" customHeight="1" x14ac:dyDescent="0.25">
      <c r="A2496" s="257">
        <f t="shared" si="4375"/>
        <v>10</v>
      </c>
      <c r="B2496" s="257">
        <f t="shared" si="4376"/>
        <v>2024</v>
      </c>
      <c r="C2496" s="435">
        <f t="shared" si="4367"/>
        <v>45592</v>
      </c>
      <c r="D2496" s="448">
        <v>0.9647</v>
      </c>
      <c r="E2496" s="449"/>
      <c r="F2496" s="451"/>
      <c r="G2496" s="450"/>
      <c r="H2496" s="452">
        <v>0.95340000000000003</v>
      </c>
      <c r="I2496" s="448">
        <v>1.016</v>
      </c>
      <c r="J2496" s="449"/>
      <c r="K2496" s="451">
        <v>1.022</v>
      </c>
      <c r="L2496" s="449"/>
      <c r="M2496" s="440">
        <f t="shared" si="4392"/>
        <v>0.9647</v>
      </c>
      <c r="N2496" s="440">
        <f t="shared" si="4393"/>
        <v>0.95340000000000003</v>
      </c>
      <c r="O2496" s="440">
        <f t="shared" si="4394"/>
        <v>1.016</v>
      </c>
      <c r="P2496" s="440">
        <f t="shared" si="4395"/>
        <v>1.022</v>
      </c>
      <c r="Q2496" s="441"/>
      <c r="R2496" s="442">
        <f t="shared" si="4396"/>
        <v>0.98902500000000004</v>
      </c>
      <c r="S2496" s="443">
        <f t="shared" si="4397"/>
        <v>0</v>
      </c>
      <c r="T2496" s="443">
        <f t="shared" si="4398"/>
        <v>0</v>
      </c>
      <c r="AH2496" s="257">
        <f t="shared" si="4323"/>
        <v>0</v>
      </c>
      <c r="AI2496" s="266" t="str">
        <f t="shared" si="4384"/>
        <v>OK</v>
      </c>
    </row>
    <row r="2497" spans="1:35" ht="17.45" customHeight="1" thickBot="1" x14ac:dyDescent="0.3">
      <c r="A2497" s="257">
        <f t="shared" si="4375"/>
        <v>10</v>
      </c>
      <c r="B2497" s="257">
        <f t="shared" si="4376"/>
        <v>2024</v>
      </c>
      <c r="C2497" s="8">
        <f t="shared" si="4367"/>
        <v>45593</v>
      </c>
      <c r="D2497" s="252"/>
      <c r="E2497" s="253">
        <v>0.50629999999999997</v>
      </c>
      <c r="F2497" s="255"/>
      <c r="G2497" s="254">
        <v>0.5655</v>
      </c>
      <c r="H2497" s="114"/>
      <c r="I2497" s="252"/>
      <c r="J2497" s="253">
        <v>0.74570000000000003</v>
      </c>
      <c r="K2497" s="255"/>
      <c r="L2497" s="253">
        <v>0.61680000000000001</v>
      </c>
      <c r="M2497" s="293">
        <f t="shared" si="4392"/>
        <v>0.50629999999999997</v>
      </c>
      <c r="N2497" s="293">
        <f t="shared" si="4393"/>
        <v>0.5655</v>
      </c>
      <c r="O2497" s="293">
        <f t="shared" si="4394"/>
        <v>0.74570000000000003</v>
      </c>
      <c r="P2497" s="293">
        <f t="shared" si="4395"/>
        <v>0.61680000000000001</v>
      </c>
      <c r="R2497" s="265">
        <f t="shared" si="4396"/>
        <v>0.60857500000000009</v>
      </c>
      <c r="S2497" s="266">
        <f t="shared" si="4397"/>
        <v>0</v>
      </c>
      <c r="T2497" s="266">
        <f t="shared" si="4398"/>
        <v>0</v>
      </c>
      <c r="AH2497" s="257">
        <f t="shared" si="4323"/>
        <v>0</v>
      </c>
      <c r="AI2497" s="266" t="str">
        <f t="shared" si="4384"/>
        <v>OK</v>
      </c>
    </row>
    <row r="2498" spans="1:35" ht="17.45" customHeight="1" thickBot="1" x14ac:dyDescent="0.3">
      <c r="A2498" s="257">
        <f t="shared" si="4375"/>
        <v>10</v>
      </c>
      <c r="B2498" s="257">
        <f t="shared" si="4376"/>
        <v>2024</v>
      </c>
      <c r="C2498" s="48">
        <f t="shared" si="4367"/>
        <v>45594</v>
      </c>
      <c r="D2498" s="369">
        <v>2.3730000000000002</v>
      </c>
      <c r="E2498" s="280"/>
      <c r="F2498" s="282">
        <v>1.8360000000000001</v>
      </c>
      <c r="G2498" s="281"/>
      <c r="H2498" s="142">
        <v>1.9430000000000001</v>
      </c>
      <c r="I2498" s="279">
        <v>1.077</v>
      </c>
      <c r="J2498" s="280"/>
      <c r="K2498" s="282">
        <v>0.99180000000000001</v>
      </c>
      <c r="L2498" s="280"/>
      <c r="M2498" s="423">
        <f t="shared" si="4392"/>
        <v>2.3730000000000002</v>
      </c>
      <c r="N2498" s="293">
        <f t="shared" si="4393"/>
        <v>1.8895</v>
      </c>
      <c r="O2498" s="293">
        <f t="shared" si="4394"/>
        <v>1.077</v>
      </c>
      <c r="P2498" s="293">
        <f t="shared" si="4395"/>
        <v>0.99180000000000001</v>
      </c>
      <c r="R2498" s="265">
        <f t="shared" si="4396"/>
        <v>1.5828250000000001</v>
      </c>
      <c r="S2498" s="266">
        <f t="shared" si="4397"/>
        <v>1</v>
      </c>
      <c r="T2498" s="266">
        <f t="shared" si="4398"/>
        <v>1</v>
      </c>
      <c r="U2498" s="514" t="s">
        <v>62</v>
      </c>
      <c r="V2498" s="515">
        <v>2024</v>
      </c>
      <c r="W2498" s="516"/>
      <c r="X2498" s="516"/>
      <c r="Y2498" s="516"/>
      <c r="AH2498" s="257">
        <f t="shared" si="4323"/>
        <v>0</v>
      </c>
      <c r="AI2498" s="266" t="str">
        <f t="shared" si="4384"/>
        <v>OK</v>
      </c>
    </row>
    <row r="2499" spans="1:35" ht="17.45" customHeight="1" x14ac:dyDescent="0.25">
      <c r="A2499" s="257">
        <f t="shared" si="4375"/>
        <v>10</v>
      </c>
      <c r="B2499" s="257">
        <f t="shared" si="4376"/>
        <v>2024</v>
      </c>
      <c r="C2499" s="8">
        <f t="shared" si="4367"/>
        <v>45595</v>
      </c>
      <c r="D2499" s="252"/>
      <c r="E2499" s="253">
        <v>1.5109999999999999</v>
      </c>
      <c r="F2499" s="255"/>
      <c r="G2499" s="254">
        <v>1.04</v>
      </c>
      <c r="H2499" s="114"/>
      <c r="I2499" s="252"/>
      <c r="J2499" s="253">
        <v>1.1830000000000001</v>
      </c>
      <c r="K2499" s="255"/>
      <c r="L2499" s="253">
        <v>1.208</v>
      </c>
      <c r="M2499" s="293">
        <f t="shared" si="4392"/>
        <v>1.5109999999999999</v>
      </c>
      <c r="N2499" s="293">
        <f t="shared" si="4393"/>
        <v>1.04</v>
      </c>
      <c r="O2499" s="293">
        <f t="shared" si="4394"/>
        <v>1.1830000000000001</v>
      </c>
      <c r="P2499" s="293">
        <f t="shared" si="4395"/>
        <v>1.208</v>
      </c>
      <c r="R2499" s="265">
        <f t="shared" si="4396"/>
        <v>1.2355</v>
      </c>
      <c r="S2499" s="266">
        <f t="shared" si="4397"/>
        <v>1</v>
      </c>
      <c r="T2499" s="266">
        <f t="shared" si="4398"/>
        <v>2</v>
      </c>
      <c r="U2499" s="517" t="s">
        <v>35</v>
      </c>
      <c r="V2499" s="517" t="s">
        <v>1</v>
      </c>
      <c r="W2499" s="517" t="s">
        <v>2</v>
      </c>
      <c r="X2499" s="517" t="s">
        <v>9</v>
      </c>
      <c r="Y2499" s="517" t="s">
        <v>12</v>
      </c>
      <c r="AH2499" s="257">
        <f t="shared" si="4323"/>
        <v>0</v>
      </c>
      <c r="AI2499" s="266" t="str">
        <f t="shared" si="4384"/>
        <v>OK</v>
      </c>
    </row>
    <row r="2500" spans="1:35" ht="17.45" customHeight="1" x14ac:dyDescent="0.25">
      <c r="A2500" s="257">
        <f t="shared" si="4375"/>
        <v>10</v>
      </c>
      <c r="B2500" s="257">
        <f t="shared" si="4376"/>
        <v>2024</v>
      </c>
      <c r="C2500" s="8">
        <f t="shared" si="4367"/>
        <v>45596</v>
      </c>
      <c r="D2500" s="260">
        <v>1.925</v>
      </c>
      <c r="E2500" s="261"/>
      <c r="F2500" s="263">
        <v>1.282</v>
      </c>
      <c r="G2500" s="262"/>
      <c r="H2500" s="285"/>
      <c r="I2500" s="260">
        <v>1.4410000000000001</v>
      </c>
      <c r="J2500" s="261"/>
      <c r="K2500" s="263">
        <v>1.544</v>
      </c>
      <c r="L2500" s="261"/>
      <c r="M2500" s="293">
        <f t="shared" ref="M2500:M2503" si="4399">IFERROR(AVERAGE(D2500:E2500),"")</f>
        <v>1.925</v>
      </c>
      <c r="N2500" s="293">
        <f t="shared" ref="N2500:N2503" si="4400">IFERROR(AVERAGE(F2500:H2500),"")</f>
        <v>1.282</v>
      </c>
      <c r="O2500" s="293">
        <f t="shared" ref="O2500:O2503" si="4401">IFERROR(AVERAGE(I2500:J2500),"")</f>
        <v>1.4410000000000001</v>
      </c>
      <c r="P2500" s="293">
        <f t="shared" ref="P2500:P2503" si="4402">IFERROR(AVERAGE(K2500:L2500),"")</f>
        <v>1.544</v>
      </c>
      <c r="R2500" s="265">
        <f t="shared" ref="R2500:R2503" si="4403">AVERAGE(M2500:P2500)</f>
        <v>1.548</v>
      </c>
      <c r="S2500" s="266">
        <f t="shared" ref="S2500:S2503" si="4404">IF(R2500&gt;=1,1,0)</f>
        <v>1</v>
      </c>
      <c r="T2500" s="266">
        <f t="shared" ref="T2500:T2503" si="4405">IF(S2500=0,0,S2500+T2499)</f>
        <v>3</v>
      </c>
      <c r="U2500" s="518" t="s">
        <v>58</v>
      </c>
      <c r="V2500" s="519">
        <f>AVERAGE(D2470:E2500)</f>
        <v>1.2659161290322578</v>
      </c>
      <c r="W2500" s="519">
        <f>AVERAGE(F2470:H2500)</f>
        <v>1.3073305555555557</v>
      </c>
      <c r="X2500" s="519">
        <f>AVERAGE(I2470:J2500)</f>
        <v>1.2798580645161288</v>
      </c>
      <c r="Y2500" s="519">
        <f>AVERAGE(K2470:L2500)</f>
        <v>1.3115903225806449</v>
      </c>
      <c r="AH2500" s="257">
        <f t="shared" si="4323"/>
        <v>0</v>
      </c>
      <c r="AI2500" s="266" t="str">
        <f t="shared" si="4384"/>
        <v>OK</v>
      </c>
    </row>
    <row r="2501" spans="1:35" ht="17.45" customHeight="1" x14ac:dyDescent="0.25">
      <c r="A2501" s="257">
        <f t="shared" si="4375"/>
        <v>11</v>
      </c>
      <c r="B2501" s="257">
        <f t="shared" si="4376"/>
        <v>2024</v>
      </c>
      <c r="C2501" s="8">
        <f t="shared" si="4367"/>
        <v>45597</v>
      </c>
      <c r="D2501" s="260"/>
      <c r="E2501" s="261">
        <v>1.0129999999999999</v>
      </c>
      <c r="F2501" s="263"/>
      <c r="G2501" s="262">
        <v>1.1220000000000001</v>
      </c>
      <c r="H2501" s="285"/>
      <c r="I2501" s="260"/>
      <c r="J2501" s="261">
        <v>1.1890000000000001</v>
      </c>
      <c r="K2501" s="263"/>
      <c r="L2501" s="261">
        <v>1.165</v>
      </c>
      <c r="M2501" s="293">
        <f t="shared" si="4399"/>
        <v>1.0129999999999999</v>
      </c>
      <c r="N2501" s="293">
        <f t="shared" si="4400"/>
        <v>1.1220000000000001</v>
      </c>
      <c r="O2501" s="293">
        <f t="shared" si="4401"/>
        <v>1.1890000000000001</v>
      </c>
      <c r="P2501" s="293">
        <f t="shared" si="4402"/>
        <v>1.165</v>
      </c>
      <c r="R2501" s="265">
        <f t="shared" si="4403"/>
        <v>1.12225</v>
      </c>
      <c r="S2501" s="266">
        <f t="shared" si="4404"/>
        <v>1</v>
      </c>
      <c r="T2501" s="266">
        <f t="shared" si="4405"/>
        <v>4</v>
      </c>
      <c r="U2501" s="518" t="s">
        <v>59</v>
      </c>
      <c r="V2501" s="519">
        <f>MAX(D2470:E2500)</f>
        <v>2.3730000000000002</v>
      </c>
      <c r="W2501" s="519">
        <f>MAX(F2470:H2500)</f>
        <v>2.2970000000000002</v>
      </c>
      <c r="X2501" s="519">
        <f>MAX(I2470:J2500)</f>
        <v>1.8959999999999999</v>
      </c>
      <c r="Y2501" s="519">
        <f>MAX(K2470:L2500)</f>
        <v>2.3380000000000001</v>
      </c>
      <c r="AH2501" s="257">
        <f t="shared" si="4323"/>
        <v>0</v>
      </c>
      <c r="AI2501" s="266" t="str">
        <f t="shared" si="4384"/>
        <v>OK</v>
      </c>
    </row>
    <row r="2502" spans="1:35" ht="17.45" customHeight="1" thickBot="1" x14ac:dyDescent="0.3">
      <c r="A2502" s="257">
        <f t="shared" si="4375"/>
        <v>11</v>
      </c>
      <c r="B2502" s="257">
        <f t="shared" si="4376"/>
        <v>2024</v>
      </c>
      <c r="C2502" s="435">
        <f t="shared" si="4367"/>
        <v>45598</v>
      </c>
      <c r="D2502" s="434">
        <v>0.52549999999999997</v>
      </c>
      <c r="E2502" s="436"/>
      <c r="F2502" s="437"/>
      <c r="G2502" s="438"/>
      <c r="H2502" s="439">
        <v>0.4577</v>
      </c>
      <c r="I2502" s="434">
        <v>0.53979999999999995</v>
      </c>
      <c r="J2502" s="436"/>
      <c r="K2502" s="437">
        <v>0.64990000000000003</v>
      </c>
      <c r="L2502" s="436"/>
      <c r="M2502" s="440">
        <f t="shared" si="4399"/>
        <v>0.52549999999999997</v>
      </c>
      <c r="N2502" s="440">
        <f t="shared" si="4400"/>
        <v>0.4577</v>
      </c>
      <c r="O2502" s="440">
        <f t="shared" si="4401"/>
        <v>0.53979999999999995</v>
      </c>
      <c r="P2502" s="440">
        <f t="shared" si="4402"/>
        <v>0.64990000000000003</v>
      </c>
      <c r="Q2502" s="441"/>
      <c r="R2502" s="442">
        <f t="shared" si="4403"/>
        <v>0.54322499999999996</v>
      </c>
      <c r="S2502" s="443">
        <f t="shared" si="4404"/>
        <v>0</v>
      </c>
      <c r="T2502" s="443">
        <f t="shared" si="4405"/>
        <v>0</v>
      </c>
      <c r="U2502" s="520" t="s">
        <v>126</v>
      </c>
      <c r="V2502" s="521">
        <f>COUNTIF(D2470:E2500,"&gt;=2.5")</f>
        <v>0</v>
      </c>
      <c r="W2502" s="521">
        <f>COUNTIF(F2470:H2500,"&gt;=2.5")</f>
        <v>0</v>
      </c>
      <c r="X2502" s="521">
        <f>COUNTIF(I2470:J2500,"&gt;=2.5")</f>
        <v>0</v>
      </c>
      <c r="Y2502" s="521">
        <f>COUNTIF(K2470:L2500,"&gt;=2.5")</f>
        <v>0</v>
      </c>
      <c r="AH2502" s="257">
        <f t="shared" si="4323"/>
        <v>0</v>
      </c>
      <c r="AI2502" s="266" t="str">
        <f t="shared" si="4384"/>
        <v>OK</v>
      </c>
    </row>
    <row r="2503" spans="1:35" ht="17.45" customHeight="1" thickBot="1" x14ac:dyDescent="0.3">
      <c r="A2503" s="257">
        <f t="shared" si="4375"/>
        <v>11</v>
      </c>
      <c r="B2503" s="257">
        <f t="shared" si="4376"/>
        <v>2024</v>
      </c>
      <c r="C2503" s="435">
        <f t="shared" ref="C2503:C2534" si="4406">C2502+1</f>
        <v>45599</v>
      </c>
      <c r="D2503" s="434"/>
      <c r="E2503" s="436">
        <v>0.48010000000000003</v>
      </c>
      <c r="F2503" s="437"/>
      <c r="G2503" s="438">
        <v>0.47860000000000003</v>
      </c>
      <c r="H2503" s="439"/>
      <c r="I2503" s="434"/>
      <c r="J2503" s="436">
        <v>0.46710000000000002</v>
      </c>
      <c r="K2503" s="437"/>
      <c r="L2503" s="436">
        <v>0.67169999999999996</v>
      </c>
      <c r="M2503" s="440">
        <f t="shared" si="4399"/>
        <v>0.48010000000000003</v>
      </c>
      <c r="N2503" s="440">
        <f t="shared" si="4400"/>
        <v>0.47860000000000003</v>
      </c>
      <c r="O2503" s="440">
        <f t="shared" si="4401"/>
        <v>0.46710000000000002</v>
      </c>
      <c r="P2503" s="440">
        <f t="shared" si="4402"/>
        <v>0.67169999999999996</v>
      </c>
      <c r="Q2503" s="441"/>
      <c r="R2503" s="442">
        <f t="shared" si="4403"/>
        <v>0.52437500000000004</v>
      </c>
      <c r="S2503" s="443">
        <f t="shared" si="4404"/>
        <v>0</v>
      </c>
      <c r="T2503" s="443">
        <f t="shared" si="4405"/>
        <v>0</v>
      </c>
      <c r="X2503" s="664">
        <f>SUM(V2502:Y2502)</f>
        <v>0</v>
      </c>
      <c r="Y2503" s="522">
        <f>AVERAGE(V2500:Y2500)</f>
        <v>1.2911737679211468</v>
      </c>
      <c r="AH2503" s="257">
        <f t="shared" si="4323"/>
        <v>0</v>
      </c>
      <c r="AI2503" s="266" t="str">
        <f t="shared" si="4384"/>
        <v>OK</v>
      </c>
    </row>
    <row r="2504" spans="1:35" ht="17.45" customHeight="1" x14ac:dyDescent="0.25">
      <c r="A2504" s="257">
        <f t="shared" si="4375"/>
        <v>11</v>
      </c>
      <c r="B2504" s="257">
        <f t="shared" si="4376"/>
        <v>2024</v>
      </c>
      <c r="C2504" s="48">
        <f t="shared" si="4406"/>
        <v>45600</v>
      </c>
      <c r="D2504" s="279">
        <v>1.097</v>
      </c>
      <c r="E2504" s="280"/>
      <c r="F2504" s="282">
        <v>1.1040000000000001</v>
      </c>
      <c r="G2504" s="281"/>
      <c r="H2504" s="142">
        <v>1.143</v>
      </c>
      <c r="I2504" s="279">
        <v>1.5289999999999999</v>
      </c>
      <c r="J2504" s="280"/>
      <c r="K2504" s="282">
        <v>1.159</v>
      </c>
      <c r="L2504" s="280"/>
      <c r="M2504" s="293">
        <f t="shared" ref="M2504:M2505" si="4407">IFERROR(AVERAGE(D2504:E2504),"")</f>
        <v>1.097</v>
      </c>
      <c r="N2504" s="293">
        <f t="shared" ref="N2504:N2505" si="4408">IFERROR(AVERAGE(F2504:H2504),"")</f>
        <v>1.1234999999999999</v>
      </c>
      <c r="O2504" s="293">
        <f t="shared" ref="O2504:O2505" si="4409">IFERROR(AVERAGE(I2504:J2504),"")</f>
        <v>1.5289999999999999</v>
      </c>
      <c r="P2504" s="293">
        <f t="shared" ref="P2504:P2505" si="4410">IFERROR(AVERAGE(K2504:L2504),"")</f>
        <v>1.159</v>
      </c>
      <c r="R2504" s="265">
        <f t="shared" ref="R2504:R2505" si="4411">AVERAGE(M2504:P2504)</f>
        <v>1.227125</v>
      </c>
      <c r="S2504" s="266">
        <f t="shared" ref="S2504:S2505" si="4412">IF(R2504&gt;=1,1,0)</f>
        <v>1</v>
      </c>
      <c r="T2504" s="266">
        <f t="shared" ref="T2504:T2505" si="4413">IF(S2504=0,0,S2504+T2503)</f>
        <v>1</v>
      </c>
      <c r="V2504" s="605">
        <f>V2500-V2470</f>
        <v>0.23257612903225788</v>
      </c>
      <c r="W2504" s="605">
        <f t="shared" ref="W2504:Y2504" si="4414">W2500-W2470</f>
        <v>0.27372198412698401</v>
      </c>
      <c r="X2504" s="605">
        <f t="shared" si="4414"/>
        <v>0.2467013978494621</v>
      </c>
      <c r="Y2504" s="605">
        <f t="shared" si="4414"/>
        <v>0.23094365591397836</v>
      </c>
      <c r="AH2504" s="257">
        <f t="shared" si="4323"/>
        <v>0</v>
      </c>
      <c r="AI2504" s="266" t="str">
        <f t="shared" si="4384"/>
        <v>OK</v>
      </c>
    </row>
    <row r="2505" spans="1:35" ht="17.45" customHeight="1" x14ac:dyDescent="0.25">
      <c r="A2505" s="257">
        <f t="shared" si="4375"/>
        <v>11</v>
      </c>
      <c r="B2505" s="257">
        <f t="shared" si="4376"/>
        <v>2024</v>
      </c>
      <c r="C2505" s="8">
        <f t="shared" si="4406"/>
        <v>45601</v>
      </c>
      <c r="D2505" s="252"/>
      <c r="E2505" s="253">
        <v>1.054</v>
      </c>
      <c r="F2505" s="255"/>
      <c r="G2505" s="254">
        <v>1.0309999999999999</v>
      </c>
      <c r="H2505" s="114"/>
      <c r="I2505" s="252"/>
      <c r="J2505" s="253">
        <v>1.1000000000000001</v>
      </c>
      <c r="K2505" s="255"/>
      <c r="L2505" s="253">
        <v>1.294</v>
      </c>
      <c r="M2505" s="293">
        <f t="shared" si="4407"/>
        <v>1.054</v>
      </c>
      <c r="N2505" s="293">
        <f t="shared" si="4408"/>
        <v>1.0309999999999999</v>
      </c>
      <c r="O2505" s="293">
        <f t="shared" si="4409"/>
        <v>1.1000000000000001</v>
      </c>
      <c r="P2505" s="293">
        <f t="shared" si="4410"/>
        <v>1.294</v>
      </c>
      <c r="R2505" s="265">
        <f t="shared" si="4411"/>
        <v>1.11975</v>
      </c>
      <c r="S2505" s="266">
        <f t="shared" si="4412"/>
        <v>1</v>
      </c>
      <c r="T2505" s="266">
        <f t="shared" si="4413"/>
        <v>2</v>
      </c>
      <c r="AH2505" s="257">
        <f t="shared" si="4323"/>
        <v>0</v>
      </c>
      <c r="AI2505" s="266" t="str">
        <f t="shared" si="4384"/>
        <v>OK</v>
      </c>
    </row>
    <row r="2506" spans="1:35" ht="17.45" customHeight="1" x14ac:dyDescent="0.25">
      <c r="A2506" s="257">
        <f t="shared" si="4375"/>
        <v>11</v>
      </c>
      <c r="B2506" s="257">
        <f t="shared" si="4376"/>
        <v>2024</v>
      </c>
      <c r="C2506" s="8">
        <f t="shared" si="4406"/>
        <v>45602</v>
      </c>
      <c r="D2506" s="252">
        <v>1.8380000000000001</v>
      </c>
      <c r="E2506" s="253"/>
      <c r="F2506" s="333">
        <v>2.8719999999999999</v>
      </c>
      <c r="G2506" s="254"/>
      <c r="H2506" s="114"/>
      <c r="I2506" s="370">
        <v>2.0859999999999999</v>
      </c>
      <c r="J2506" s="253"/>
      <c r="K2506" s="333">
        <v>2.2949999999999999</v>
      </c>
      <c r="L2506" s="253"/>
      <c r="M2506" s="293">
        <f t="shared" ref="M2506:M2507" si="4415">IFERROR(AVERAGE(D2506:E2506),"")</f>
        <v>1.8380000000000001</v>
      </c>
      <c r="N2506" s="423">
        <f t="shared" ref="N2506:N2507" si="4416">IFERROR(AVERAGE(F2506:H2506),"")</f>
        <v>2.8719999999999999</v>
      </c>
      <c r="O2506" s="423">
        <f t="shared" ref="O2506:O2507" si="4417">IFERROR(AVERAGE(I2506:J2506),"")</f>
        <v>2.0859999999999999</v>
      </c>
      <c r="P2506" s="423">
        <f t="shared" ref="P2506:P2507" si="4418">IFERROR(AVERAGE(K2506:L2506),"")</f>
        <v>2.2949999999999999</v>
      </c>
      <c r="R2506" s="334">
        <f t="shared" ref="R2506:R2507" si="4419">AVERAGE(M2506:P2506)</f>
        <v>2.2727499999999998</v>
      </c>
      <c r="S2506" s="266">
        <f t="shared" ref="S2506:S2507" si="4420">IF(R2506&gt;=1,1,0)</f>
        <v>1</v>
      </c>
      <c r="T2506" s="266">
        <f t="shared" ref="T2506:T2507" si="4421">IF(S2506=0,0,S2506+T2505)</f>
        <v>3</v>
      </c>
      <c r="AH2506" s="257">
        <f t="shared" si="4323"/>
        <v>0</v>
      </c>
      <c r="AI2506" s="266" t="str">
        <f t="shared" si="4384"/>
        <v>OK</v>
      </c>
    </row>
    <row r="2507" spans="1:35" ht="17.45" customHeight="1" x14ac:dyDescent="0.25">
      <c r="A2507" s="257">
        <f t="shared" si="4375"/>
        <v>11</v>
      </c>
      <c r="B2507" s="257">
        <f t="shared" si="4376"/>
        <v>2024</v>
      </c>
      <c r="C2507" s="8">
        <f t="shared" si="4406"/>
        <v>45603</v>
      </c>
      <c r="D2507" s="260"/>
      <c r="E2507" s="261">
        <v>1.262</v>
      </c>
      <c r="F2507" s="263"/>
      <c r="G2507" s="262">
        <v>1.3460000000000001</v>
      </c>
      <c r="H2507" s="285"/>
      <c r="I2507" s="260"/>
      <c r="J2507" s="261">
        <v>1.456</v>
      </c>
      <c r="K2507" s="263"/>
      <c r="L2507" s="261">
        <v>1.482</v>
      </c>
      <c r="M2507" s="293">
        <f t="shared" si="4415"/>
        <v>1.262</v>
      </c>
      <c r="N2507" s="293">
        <f t="shared" si="4416"/>
        <v>1.3460000000000001</v>
      </c>
      <c r="O2507" s="293">
        <f t="shared" si="4417"/>
        <v>1.456</v>
      </c>
      <c r="P2507" s="293">
        <f t="shared" si="4418"/>
        <v>1.482</v>
      </c>
      <c r="R2507" s="265">
        <f t="shared" si="4419"/>
        <v>1.3865000000000001</v>
      </c>
      <c r="S2507" s="266">
        <f t="shared" si="4420"/>
        <v>1</v>
      </c>
      <c r="T2507" s="266">
        <f t="shared" si="4421"/>
        <v>4</v>
      </c>
      <c r="AH2507" s="257">
        <f t="shared" si="4323"/>
        <v>0</v>
      </c>
      <c r="AI2507" s="266" t="str">
        <f t="shared" si="4384"/>
        <v>OK</v>
      </c>
    </row>
    <row r="2508" spans="1:35" ht="17.45" customHeight="1" x14ac:dyDescent="0.25">
      <c r="A2508" s="257">
        <f t="shared" si="4375"/>
        <v>11</v>
      </c>
      <c r="B2508" s="257">
        <f t="shared" si="4376"/>
        <v>2024</v>
      </c>
      <c r="C2508" s="8">
        <f t="shared" si="4406"/>
        <v>45604</v>
      </c>
      <c r="D2508" s="260">
        <v>1.0009999999999999</v>
      </c>
      <c r="E2508" s="261"/>
      <c r="F2508" s="263"/>
      <c r="G2508" s="262"/>
      <c r="H2508" s="285">
        <v>0.85760000000000003</v>
      </c>
      <c r="I2508" s="260">
        <v>1.1739999999999999</v>
      </c>
      <c r="J2508" s="261"/>
      <c r="K2508" s="263">
        <v>1.0660000000000001</v>
      </c>
      <c r="L2508" s="261"/>
      <c r="M2508" s="293">
        <f t="shared" ref="M2508:M2510" si="4422">IFERROR(AVERAGE(D2508:E2508),"")</f>
        <v>1.0009999999999999</v>
      </c>
      <c r="N2508" s="293">
        <f t="shared" ref="N2508:N2510" si="4423">IFERROR(AVERAGE(F2508:H2508),"")</f>
        <v>0.85760000000000003</v>
      </c>
      <c r="O2508" s="293">
        <f t="shared" ref="O2508:O2510" si="4424">IFERROR(AVERAGE(I2508:J2508),"")</f>
        <v>1.1739999999999999</v>
      </c>
      <c r="P2508" s="293">
        <f t="shared" ref="P2508:P2510" si="4425">IFERROR(AVERAGE(K2508:L2508),"")</f>
        <v>1.0660000000000001</v>
      </c>
      <c r="R2508" s="265">
        <f t="shared" ref="R2508:R2510" si="4426">AVERAGE(M2508:P2508)</f>
        <v>1.0246500000000001</v>
      </c>
      <c r="S2508" s="266">
        <f t="shared" ref="S2508:S2510" si="4427">IF(R2508&gt;=1,1,0)</f>
        <v>1</v>
      </c>
      <c r="T2508" s="266">
        <f t="shared" ref="T2508:T2510" si="4428">IF(S2508=0,0,S2508+T2507)</f>
        <v>5</v>
      </c>
      <c r="AH2508" s="257">
        <f t="shared" si="4323"/>
        <v>0</v>
      </c>
      <c r="AI2508" s="266" t="str">
        <f t="shared" si="4384"/>
        <v>OK</v>
      </c>
    </row>
    <row r="2509" spans="1:35" ht="17.45" customHeight="1" x14ac:dyDescent="0.25">
      <c r="A2509" s="257">
        <f t="shared" si="4375"/>
        <v>11</v>
      </c>
      <c r="B2509" s="257">
        <f t="shared" si="4376"/>
        <v>2024</v>
      </c>
      <c r="C2509" s="435">
        <f t="shared" si="4406"/>
        <v>45605</v>
      </c>
      <c r="D2509" s="434"/>
      <c r="E2509" s="436">
        <v>1.06</v>
      </c>
      <c r="F2509" s="437"/>
      <c r="G2509" s="438">
        <v>1.101</v>
      </c>
      <c r="H2509" s="439"/>
      <c r="I2509" s="434"/>
      <c r="J2509" s="436">
        <v>1.026</v>
      </c>
      <c r="K2509" s="437"/>
      <c r="L2509" s="436">
        <v>1.2</v>
      </c>
      <c r="M2509" s="440">
        <f t="shared" si="4422"/>
        <v>1.06</v>
      </c>
      <c r="N2509" s="440">
        <f t="shared" si="4423"/>
        <v>1.101</v>
      </c>
      <c r="O2509" s="440">
        <f t="shared" si="4424"/>
        <v>1.026</v>
      </c>
      <c r="P2509" s="440">
        <f t="shared" si="4425"/>
        <v>1.2</v>
      </c>
      <c r="Q2509" s="441"/>
      <c r="R2509" s="442">
        <f t="shared" si="4426"/>
        <v>1.0967500000000001</v>
      </c>
      <c r="S2509" s="443">
        <f t="shared" si="4427"/>
        <v>1</v>
      </c>
      <c r="T2509" s="443">
        <f t="shared" si="4428"/>
        <v>6</v>
      </c>
      <c r="AH2509" s="257">
        <f t="shared" si="4323"/>
        <v>0</v>
      </c>
      <c r="AI2509" s="266" t="str">
        <f t="shared" si="4384"/>
        <v>OK</v>
      </c>
    </row>
    <row r="2510" spans="1:35" ht="17.45" customHeight="1" x14ac:dyDescent="0.25">
      <c r="A2510" s="257">
        <f t="shared" si="4375"/>
        <v>11</v>
      </c>
      <c r="B2510" s="257">
        <f t="shared" si="4376"/>
        <v>2024</v>
      </c>
      <c r="C2510" s="48">
        <f t="shared" si="4406"/>
        <v>45606</v>
      </c>
      <c r="D2510" s="434">
        <v>1.177</v>
      </c>
      <c r="E2510" s="436"/>
      <c r="F2510" s="437">
        <v>1.1930000000000001</v>
      </c>
      <c r="G2510" s="438"/>
      <c r="H2510" s="439">
        <v>1.079</v>
      </c>
      <c r="I2510" s="434">
        <v>1.137</v>
      </c>
      <c r="J2510" s="436"/>
      <c r="K2510" s="437">
        <v>1.204</v>
      </c>
      <c r="L2510" s="436"/>
      <c r="M2510" s="440">
        <f t="shared" si="4422"/>
        <v>1.177</v>
      </c>
      <c r="N2510" s="440">
        <f t="shared" si="4423"/>
        <v>1.1360000000000001</v>
      </c>
      <c r="O2510" s="440">
        <f t="shared" si="4424"/>
        <v>1.137</v>
      </c>
      <c r="P2510" s="440">
        <f t="shared" si="4425"/>
        <v>1.204</v>
      </c>
      <c r="Q2510" s="441"/>
      <c r="R2510" s="442">
        <f t="shared" si="4426"/>
        <v>1.1635</v>
      </c>
      <c r="S2510" s="443">
        <f t="shared" si="4427"/>
        <v>1</v>
      </c>
      <c r="T2510" s="443">
        <f t="shared" si="4428"/>
        <v>7</v>
      </c>
      <c r="AH2510" s="257">
        <f t="shared" si="4323"/>
        <v>0</v>
      </c>
      <c r="AI2510" s="266" t="str">
        <f t="shared" si="4384"/>
        <v>OK</v>
      </c>
    </row>
    <row r="2511" spans="1:35" ht="17.45" customHeight="1" x14ac:dyDescent="0.25">
      <c r="A2511" s="257">
        <f t="shared" si="4375"/>
        <v>11</v>
      </c>
      <c r="B2511" s="257">
        <f t="shared" si="4376"/>
        <v>2024</v>
      </c>
      <c r="C2511" s="8">
        <f t="shared" si="4406"/>
        <v>45607</v>
      </c>
      <c r="D2511" s="260"/>
      <c r="E2511" s="261">
        <v>1.113</v>
      </c>
      <c r="F2511" s="263"/>
      <c r="G2511" s="262">
        <v>1.1739999999999999</v>
      </c>
      <c r="H2511" s="285"/>
      <c r="I2511" s="260"/>
      <c r="J2511" s="261">
        <v>1.071</v>
      </c>
      <c r="K2511" s="263"/>
      <c r="L2511" s="261">
        <v>1.361</v>
      </c>
      <c r="M2511" s="293">
        <f t="shared" ref="M2511" si="4429">IFERROR(AVERAGE(D2511:E2511),"")</f>
        <v>1.113</v>
      </c>
      <c r="N2511" s="293">
        <f t="shared" ref="N2511" si="4430">IFERROR(AVERAGE(F2511:H2511),"")</f>
        <v>1.1739999999999999</v>
      </c>
      <c r="O2511" s="293">
        <f t="shared" ref="O2511" si="4431">IFERROR(AVERAGE(I2511:J2511),"")</f>
        <v>1.071</v>
      </c>
      <c r="P2511" s="293">
        <f t="shared" ref="P2511" si="4432">IFERROR(AVERAGE(K2511:L2511),"")</f>
        <v>1.361</v>
      </c>
      <c r="R2511" s="265">
        <f t="shared" ref="R2511" si="4433">AVERAGE(M2511:P2511)</f>
        <v>1.1797499999999999</v>
      </c>
      <c r="S2511" s="266">
        <f t="shared" ref="S2511" si="4434">IF(R2511&gt;=1,1,0)</f>
        <v>1</v>
      </c>
      <c r="T2511" s="266">
        <f t="shared" ref="T2511" si="4435">IF(S2511=0,0,S2511+T2510)</f>
        <v>8</v>
      </c>
      <c r="AH2511" s="257">
        <f t="shared" si="4323"/>
        <v>0</v>
      </c>
      <c r="AI2511" s="266" t="str">
        <f t="shared" si="4384"/>
        <v>OK</v>
      </c>
    </row>
    <row r="2512" spans="1:35" ht="17.45" customHeight="1" x14ac:dyDescent="0.25">
      <c r="A2512" s="257">
        <f t="shared" si="4375"/>
        <v>11</v>
      </c>
      <c r="B2512" s="257">
        <f t="shared" si="4376"/>
        <v>2024</v>
      </c>
      <c r="C2512" s="8">
        <f t="shared" si="4406"/>
        <v>45608</v>
      </c>
      <c r="D2512" s="260">
        <v>0.62749999999999995</v>
      </c>
      <c r="E2512" s="261"/>
      <c r="F2512" s="263">
        <v>0.56369999999999998</v>
      </c>
      <c r="G2512" s="262"/>
      <c r="H2512" s="285"/>
      <c r="I2512" s="260">
        <v>0.49790000000000001</v>
      </c>
      <c r="J2512" s="261"/>
      <c r="K2512" s="263">
        <v>0.53690000000000004</v>
      </c>
      <c r="L2512" s="261"/>
      <c r="M2512" s="293">
        <f t="shared" ref="M2512" si="4436">IFERROR(AVERAGE(D2512:E2512),"")</f>
        <v>0.62749999999999995</v>
      </c>
      <c r="N2512" s="293">
        <f t="shared" ref="N2512" si="4437">IFERROR(AVERAGE(F2512:H2512),"")</f>
        <v>0.56369999999999998</v>
      </c>
      <c r="O2512" s="293">
        <f t="shared" ref="O2512" si="4438">IFERROR(AVERAGE(I2512:J2512),"")</f>
        <v>0.49790000000000001</v>
      </c>
      <c r="P2512" s="293">
        <f t="shared" ref="P2512" si="4439">IFERROR(AVERAGE(K2512:L2512),"")</f>
        <v>0.53690000000000004</v>
      </c>
      <c r="R2512" s="265">
        <f t="shared" ref="R2512" si="4440">AVERAGE(M2512:P2512)</f>
        <v>0.55649999999999999</v>
      </c>
      <c r="S2512" s="266">
        <f t="shared" ref="S2512" si="4441">IF(R2512&gt;=1,1,0)</f>
        <v>0</v>
      </c>
      <c r="T2512" s="266">
        <f t="shared" ref="T2512" si="4442">IF(S2512=0,0,S2512+T2511)</f>
        <v>0</v>
      </c>
      <c r="AH2512" s="257">
        <f t="shared" si="4323"/>
        <v>0</v>
      </c>
      <c r="AI2512" s="266" t="str">
        <f t="shared" si="4384"/>
        <v>OK</v>
      </c>
    </row>
    <row r="2513" spans="1:35" ht="17.45" customHeight="1" x14ac:dyDescent="0.25">
      <c r="A2513" s="257">
        <f t="shared" si="4375"/>
        <v>11</v>
      </c>
      <c r="B2513" s="257">
        <f t="shared" si="4376"/>
        <v>2024</v>
      </c>
      <c r="C2513" s="8">
        <f t="shared" si="4406"/>
        <v>45609</v>
      </c>
      <c r="D2513" s="260"/>
      <c r="E2513" s="261">
        <v>1.3759999999999999</v>
      </c>
      <c r="F2513" s="263"/>
      <c r="G2513" s="262">
        <v>1.129</v>
      </c>
      <c r="H2513" s="285"/>
      <c r="I2513" s="260"/>
      <c r="J2513" s="261">
        <v>1.1000000000000001</v>
      </c>
      <c r="K2513" s="263"/>
      <c r="L2513" s="261">
        <v>1.26</v>
      </c>
      <c r="M2513" s="293">
        <f t="shared" ref="M2513:M2517" si="4443">IFERROR(AVERAGE(D2513:E2513),"")</f>
        <v>1.3759999999999999</v>
      </c>
      <c r="N2513" s="293">
        <f t="shared" ref="N2513:N2517" si="4444">IFERROR(AVERAGE(F2513:H2513),"")</f>
        <v>1.129</v>
      </c>
      <c r="O2513" s="293">
        <f t="shared" ref="O2513:O2517" si="4445">IFERROR(AVERAGE(I2513:J2513),"")</f>
        <v>1.1000000000000001</v>
      </c>
      <c r="P2513" s="293">
        <f t="shared" ref="P2513:P2517" si="4446">IFERROR(AVERAGE(K2513:L2513),"")</f>
        <v>1.26</v>
      </c>
      <c r="R2513" s="265">
        <f t="shared" ref="R2513:R2517" si="4447">AVERAGE(M2513:P2513)</f>
        <v>1.2162500000000001</v>
      </c>
      <c r="S2513" s="266">
        <f t="shared" ref="S2513:S2517" si="4448">IF(R2513&gt;=1,1,0)</f>
        <v>1</v>
      </c>
      <c r="T2513" s="266">
        <f t="shared" ref="T2513:T2517" si="4449">IF(S2513=0,0,S2513+T2512)</f>
        <v>1</v>
      </c>
      <c r="AH2513" s="257">
        <f t="shared" si="4323"/>
        <v>0</v>
      </c>
      <c r="AI2513" s="266" t="str">
        <f t="shared" si="4384"/>
        <v>OK</v>
      </c>
    </row>
    <row r="2514" spans="1:35" ht="17.45" customHeight="1" x14ac:dyDescent="0.25">
      <c r="A2514" s="257">
        <f t="shared" si="4375"/>
        <v>11</v>
      </c>
      <c r="B2514" s="257">
        <f t="shared" si="4376"/>
        <v>2024</v>
      </c>
      <c r="C2514" s="8">
        <f t="shared" si="4406"/>
        <v>45610</v>
      </c>
      <c r="D2514" s="260">
        <v>1.5840000000000001</v>
      </c>
      <c r="E2514" s="261"/>
      <c r="F2514" s="263"/>
      <c r="G2514" s="262"/>
      <c r="H2514" s="285">
        <v>1.093</v>
      </c>
      <c r="I2514" s="260">
        <v>1.35</v>
      </c>
      <c r="J2514" s="261"/>
      <c r="K2514" s="263">
        <v>1.488</v>
      </c>
      <c r="L2514" s="261"/>
      <c r="M2514" s="293">
        <f t="shared" si="4443"/>
        <v>1.5840000000000001</v>
      </c>
      <c r="N2514" s="293">
        <f t="shared" si="4444"/>
        <v>1.093</v>
      </c>
      <c r="O2514" s="293">
        <f t="shared" si="4445"/>
        <v>1.35</v>
      </c>
      <c r="P2514" s="293">
        <f t="shared" si="4446"/>
        <v>1.488</v>
      </c>
      <c r="R2514" s="265">
        <f t="shared" si="4447"/>
        <v>1.3787500000000001</v>
      </c>
      <c r="S2514" s="266">
        <f t="shared" si="4448"/>
        <v>1</v>
      </c>
      <c r="T2514" s="266">
        <f t="shared" si="4449"/>
        <v>2</v>
      </c>
      <c r="AH2514" s="257">
        <f t="shared" si="4323"/>
        <v>0</v>
      </c>
      <c r="AI2514" s="266" t="str">
        <f t="shared" si="4384"/>
        <v>OK</v>
      </c>
    </row>
    <row r="2515" spans="1:35" ht="17.45" customHeight="1" x14ac:dyDescent="0.25">
      <c r="A2515" s="257">
        <f t="shared" si="4375"/>
        <v>11</v>
      </c>
      <c r="B2515" s="257">
        <f t="shared" si="4376"/>
        <v>2024</v>
      </c>
      <c r="C2515" s="8">
        <f t="shared" si="4406"/>
        <v>45611</v>
      </c>
      <c r="D2515" s="252"/>
      <c r="E2515" s="253">
        <v>0.71</v>
      </c>
      <c r="F2515" s="255"/>
      <c r="G2515" s="254">
        <v>0.84279999999999999</v>
      </c>
      <c r="H2515" s="114"/>
      <c r="I2515" s="252"/>
      <c r="J2515" s="253">
        <v>0.86609999999999998</v>
      </c>
      <c r="K2515" s="255"/>
      <c r="L2515" s="253">
        <v>1.052</v>
      </c>
      <c r="M2515" s="293">
        <f t="shared" si="4443"/>
        <v>0.71</v>
      </c>
      <c r="N2515" s="293">
        <f t="shared" si="4444"/>
        <v>0.84279999999999999</v>
      </c>
      <c r="O2515" s="293">
        <f t="shared" si="4445"/>
        <v>0.86609999999999998</v>
      </c>
      <c r="P2515" s="293">
        <f t="shared" si="4446"/>
        <v>1.052</v>
      </c>
      <c r="R2515" s="265">
        <f t="shared" si="4447"/>
        <v>0.86772499999999997</v>
      </c>
      <c r="S2515" s="266">
        <f t="shared" si="4448"/>
        <v>0</v>
      </c>
      <c r="T2515" s="266">
        <f t="shared" si="4449"/>
        <v>0</v>
      </c>
      <c r="AH2515" s="257">
        <f t="shared" si="4323"/>
        <v>0</v>
      </c>
      <c r="AI2515" s="266" t="str">
        <f t="shared" si="4384"/>
        <v>OK</v>
      </c>
    </row>
    <row r="2516" spans="1:35" ht="17.45" customHeight="1" x14ac:dyDescent="0.25">
      <c r="A2516" s="257">
        <f t="shared" si="4375"/>
        <v>11</v>
      </c>
      <c r="B2516" s="257">
        <f t="shared" si="4376"/>
        <v>2024</v>
      </c>
      <c r="C2516" s="48">
        <f t="shared" si="4406"/>
        <v>45612</v>
      </c>
      <c r="D2516" s="448">
        <v>0.64239999999999997</v>
      </c>
      <c r="E2516" s="449"/>
      <c r="F2516" s="451">
        <v>0.60309999999999997</v>
      </c>
      <c r="G2516" s="450"/>
      <c r="H2516" s="452">
        <v>0.59430000000000005</v>
      </c>
      <c r="I2516" s="448">
        <v>0.63260000000000005</v>
      </c>
      <c r="J2516" s="449"/>
      <c r="K2516" s="451">
        <v>0.63919999999999999</v>
      </c>
      <c r="L2516" s="449"/>
      <c r="M2516" s="440">
        <f t="shared" si="4443"/>
        <v>0.64239999999999997</v>
      </c>
      <c r="N2516" s="440">
        <f t="shared" si="4444"/>
        <v>0.59870000000000001</v>
      </c>
      <c r="O2516" s="440">
        <f t="shared" si="4445"/>
        <v>0.63260000000000005</v>
      </c>
      <c r="P2516" s="440">
        <f t="shared" si="4446"/>
        <v>0.63919999999999999</v>
      </c>
      <c r="Q2516" s="441"/>
      <c r="R2516" s="442">
        <f t="shared" si="4447"/>
        <v>0.62822500000000003</v>
      </c>
      <c r="S2516" s="443">
        <f t="shared" si="4448"/>
        <v>0</v>
      </c>
      <c r="T2516" s="443">
        <f t="shared" si="4449"/>
        <v>0</v>
      </c>
      <c r="AH2516" s="257">
        <f t="shared" si="4323"/>
        <v>0</v>
      </c>
      <c r="AI2516" s="266" t="str">
        <f t="shared" si="4384"/>
        <v>OK</v>
      </c>
    </row>
    <row r="2517" spans="1:35" ht="17.45" customHeight="1" x14ac:dyDescent="0.25">
      <c r="A2517" s="257">
        <f t="shared" si="4375"/>
        <v>11</v>
      </c>
      <c r="B2517" s="257">
        <f t="shared" si="4376"/>
        <v>2024</v>
      </c>
      <c r="C2517" s="435">
        <f t="shared" si="4406"/>
        <v>45613</v>
      </c>
      <c r="D2517" s="448"/>
      <c r="E2517" s="449">
        <v>0.54800000000000004</v>
      </c>
      <c r="F2517" s="451"/>
      <c r="G2517" s="450">
        <v>0.56230000000000002</v>
      </c>
      <c r="H2517" s="452"/>
      <c r="I2517" s="448"/>
      <c r="J2517" s="449">
        <v>0.55100000000000005</v>
      </c>
      <c r="K2517" s="451"/>
      <c r="L2517" s="449">
        <v>0.64070000000000005</v>
      </c>
      <c r="M2517" s="440">
        <f t="shared" si="4443"/>
        <v>0.54800000000000004</v>
      </c>
      <c r="N2517" s="440">
        <f t="shared" si="4444"/>
        <v>0.56230000000000002</v>
      </c>
      <c r="O2517" s="440">
        <f t="shared" si="4445"/>
        <v>0.55100000000000005</v>
      </c>
      <c r="P2517" s="440">
        <f t="shared" si="4446"/>
        <v>0.64070000000000005</v>
      </c>
      <c r="Q2517" s="441"/>
      <c r="R2517" s="442">
        <f t="shared" si="4447"/>
        <v>0.57550000000000012</v>
      </c>
      <c r="S2517" s="443">
        <f t="shared" si="4448"/>
        <v>0</v>
      </c>
      <c r="T2517" s="443">
        <f t="shared" si="4449"/>
        <v>0</v>
      </c>
      <c r="AH2517" s="257">
        <f t="shared" si="4323"/>
        <v>0</v>
      </c>
      <c r="AI2517" s="266" t="str">
        <f t="shared" si="4384"/>
        <v>OK</v>
      </c>
    </row>
    <row r="2518" spans="1:35" ht="17.45" customHeight="1" x14ac:dyDescent="0.25">
      <c r="A2518" s="257">
        <f t="shared" si="4375"/>
        <v>11</v>
      </c>
      <c r="B2518" s="257">
        <f t="shared" si="4376"/>
        <v>2024</v>
      </c>
      <c r="C2518" s="8">
        <f t="shared" si="4406"/>
        <v>45614</v>
      </c>
      <c r="D2518" s="260">
        <v>0.81730000000000003</v>
      </c>
      <c r="E2518" s="261"/>
      <c r="F2518" s="263">
        <v>0.71619999999999995</v>
      </c>
      <c r="G2518" s="262"/>
      <c r="H2518" s="285"/>
      <c r="I2518" s="260">
        <v>0.9405</v>
      </c>
      <c r="J2518" s="261"/>
      <c r="K2518" s="263">
        <v>0.82989999999999997</v>
      </c>
      <c r="L2518" s="261"/>
      <c r="M2518" s="293">
        <f t="shared" ref="M2518:M2519" si="4450">IFERROR(AVERAGE(D2518:E2518),"")</f>
        <v>0.81730000000000003</v>
      </c>
      <c r="N2518" s="293">
        <f t="shared" ref="N2518:N2519" si="4451">IFERROR(AVERAGE(F2518:H2518),"")</f>
        <v>0.71619999999999995</v>
      </c>
      <c r="O2518" s="293">
        <f t="shared" ref="O2518:O2519" si="4452">IFERROR(AVERAGE(I2518:J2518),"")</f>
        <v>0.9405</v>
      </c>
      <c r="P2518" s="293">
        <f t="shared" ref="P2518:P2519" si="4453">IFERROR(AVERAGE(K2518:L2518),"")</f>
        <v>0.82989999999999997</v>
      </c>
      <c r="R2518" s="265">
        <f t="shared" ref="R2518:R2519" si="4454">AVERAGE(M2518:P2518)</f>
        <v>0.82597500000000001</v>
      </c>
      <c r="S2518" s="266">
        <f t="shared" ref="S2518:S2519" si="4455">IF(R2518&gt;=1,1,0)</f>
        <v>0</v>
      </c>
      <c r="T2518" s="266">
        <f t="shared" ref="T2518:T2519" si="4456">IF(S2518=0,0,S2518+T2517)</f>
        <v>0</v>
      </c>
      <c r="AH2518" s="257">
        <f t="shared" si="4323"/>
        <v>0</v>
      </c>
      <c r="AI2518" s="266" t="str">
        <f t="shared" si="4384"/>
        <v>OK</v>
      </c>
    </row>
    <row r="2519" spans="1:35" ht="17.45" customHeight="1" x14ac:dyDescent="0.25">
      <c r="A2519" s="257">
        <f t="shared" si="4375"/>
        <v>11</v>
      </c>
      <c r="B2519" s="257">
        <f t="shared" si="4376"/>
        <v>2024</v>
      </c>
      <c r="C2519" s="8">
        <f t="shared" si="4406"/>
        <v>45615</v>
      </c>
      <c r="D2519" s="260"/>
      <c r="E2519" s="261">
        <v>1.0489999999999999</v>
      </c>
      <c r="F2519" s="263"/>
      <c r="G2519" s="262">
        <v>1.0189999999999999</v>
      </c>
      <c r="H2519" s="285"/>
      <c r="I2519" s="260"/>
      <c r="J2519" s="261">
        <v>1.173</v>
      </c>
      <c r="K2519" s="263"/>
      <c r="L2519" s="261">
        <v>1.079</v>
      </c>
      <c r="M2519" s="293">
        <f t="shared" si="4450"/>
        <v>1.0489999999999999</v>
      </c>
      <c r="N2519" s="293">
        <f t="shared" si="4451"/>
        <v>1.0189999999999999</v>
      </c>
      <c r="O2519" s="293">
        <f t="shared" si="4452"/>
        <v>1.173</v>
      </c>
      <c r="P2519" s="293">
        <f t="shared" si="4453"/>
        <v>1.079</v>
      </c>
      <c r="R2519" s="265">
        <f t="shared" si="4454"/>
        <v>1.0799999999999998</v>
      </c>
      <c r="S2519" s="266">
        <f t="shared" si="4455"/>
        <v>1</v>
      </c>
      <c r="T2519" s="266">
        <f t="shared" si="4456"/>
        <v>1</v>
      </c>
      <c r="AH2519" s="257">
        <f t="shared" si="4323"/>
        <v>0</v>
      </c>
      <c r="AI2519" s="266" t="str">
        <f t="shared" si="4384"/>
        <v>OK</v>
      </c>
    </row>
    <row r="2520" spans="1:35" ht="17.45" customHeight="1" x14ac:dyDescent="0.25">
      <c r="A2520" s="257">
        <f t="shared" si="4375"/>
        <v>11</v>
      </c>
      <c r="B2520" s="257">
        <f t="shared" si="4376"/>
        <v>2024</v>
      </c>
      <c r="C2520" s="8">
        <f t="shared" si="4406"/>
        <v>45616</v>
      </c>
      <c r="D2520" s="260">
        <v>1.151</v>
      </c>
      <c r="E2520" s="261"/>
      <c r="F2520" s="263"/>
      <c r="G2520" s="262"/>
      <c r="H2520" s="285">
        <v>1.032</v>
      </c>
      <c r="I2520" s="260">
        <v>1.282</v>
      </c>
      <c r="J2520" s="261"/>
      <c r="K2520" s="263">
        <v>1.2609999999999999</v>
      </c>
      <c r="L2520" s="261"/>
      <c r="M2520" s="293">
        <f t="shared" ref="M2520:M2526" si="4457">IFERROR(AVERAGE(D2520:E2520),"")</f>
        <v>1.151</v>
      </c>
      <c r="N2520" s="293">
        <f t="shared" ref="N2520:N2526" si="4458">IFERROR(AVERAGE(F2520:H2520),"")</f>
        <v>1.032</v>
      </c>
      <c r="O2520" s="293">
        <f t="shared" ref="O2520:O2526" si="4459">IFERROR(AVERAGE(I2520:J2520),"")</f>
        <v>1.282</v>
      </c>
      <c r="P2520" s="293">
        <f t="shared" ref="P2520:P2526" si="4460">IFERROR(AVERAGE(K2520:L2520),"")</f>
        <v>1.2609999999999999</v>
      </c>
      <c r="R2520" s="265">
        <f t="shared" ref="R2520:R2526" si="4461">AVERAGE(M2520:P2520)</f>
        <v>1.1815</v>
      </c>
      <c r="S2520" s="266">
        <f t="shared" ref="S2520:S2526" si="4462">IF(R2520&gt;=1,1,0)</f>
        <v>1</v>
      </c>
      <c r="T2520" s="266">
        <f t="shared" ref="T2520:T2526" si="4463">IF(S2520=0,0,S2520+T2519)</f>
        <v>2</v>
      </c>
      <c r="AH2520" s="257">
        <f t="shared" si="4323"/>
        <v>0</v>
      </c>
      <c r="AI2520" s="266" t="str">
        <f t="shared" si="4384"/>
        <v>OK</v>
      </c>
    </row>
    <row r="2521" spans="1:35" ht="17.45" customHeight="1" x14ac:dyDescent="0.25">
      <c r="A2521" s="257">
        <f t="shared" si="4375"/>
        <v>11</v>
      </c>
      <c r="B2521" s="257">
        <f t="shared" si="4376"/>
        <v>2024</v>
      </c>
      <c r="C2521" s="8">
        <f t="shared" si="4406"/>
        <v>45617</v>
      </c>
      <c r="D2521" s="260"/>
      <c r="E2521" s="261">
        <v>1.603</v>
      </c>
      <c r="F2521" s="263"/>
      <c r="G2521" s="262">
        <v>1.1850000000000001</v>
      </c>
      <c r="H2521" s="285"/>
      <c r="I2521" s="260"/>
      <c r="J2521" s="261">
        <v>1.343</v>
      </c>
      <c r="K2521" s="263"/>
      <c r="L2521" s="261">
        <v>1.3149999999999999</v>
      </c>
      <c r="M2521" s="293">
        <f t="shared" si="4457"/>
        <v>1.603</v>
      </c>
      <c r="N2521" s="293">
        <f t="shared" si="4458"/>
        <v>1.1850000000000001</v>
      </c>
      <c r="O2521" s="293">
        <f t="shared" si="4459"/>
        <v>1.343</v>
      </c>
      <c r="P2521" s="293">
        <f t="shared" si="4460"/>
        <v>1.3149999999999999</v>
      </c>
      <c r="R2521" s="265">
        <f t="shared" si="4461"/>
        <v>1.3614999999999999</v>
      </c>
      <c r="S2521" s="266">
        <f t="shared" si="4462"/>
        <v>1</v>
      </c>
      <c r="T2521" s="266">
        <f t="shared" si="4463"/>
        <v>3</v>
      </c>
      <c r="AH2521" s="257">
        <f t="shared" si="4323"/>
        <v>0</v>
      </c>
      <c r="AI2521" s="266" t="str">
        <f t="shared" si="4384"/>
        <v>OK</v>
      </c>
    </row>
    <row r="2522" spans="1:35" ht="17.45" customHeight="1" x14ac:dyDescent="0.25">
      <c r="A2522" s="257">
        <f t="shared" si="4375"/>
        <v>11</v>
      </c>
      <c r="B2522" s="257">
        <f t="shared" si="4376"/>
        <v>2024</v>
      </c>
      <c r="C2522" s="48">
        <f t="shared" si="4406"/>
        <v>45618</v>
      </c>
      <c r="D2522" s="275">
        <v>1.98</v>
      </c>
      <c r="E2522" s="276"/>
      <c r="F2522" s="278">
        <v>1.756</v>
      </c>
      <c r="G2522" s="277"/>
      <c r="H2522" s="286">
        <v>1.6539999999999999</v>
      </c>
      <c r="I2522" s="275">
        <v>1.6919999999999999</v>
      </c>
      <c r="J2522" s="276"/>
      <c r="K2522" s="278">
        <v>1.619</v>
      </c>
      <c r="L2522" s="276"/>
      <c r="M2522" s="293">
        <f t="shared" si="4457"/>
        <v>1.98</v>
      </c>
      <c r="N2522" s="293">
        <f t="shared" si="4458"/>
        <v>1.7050000000000001</v>
      </c>
      <c r="O2522" s="293">
        <f t="shared" si="4459"/>
        <v>1.6919999999999999</v>
      </c>
      <c r="P2522" s="293">
        <f t="shared" si="4460"/>
        <v>1.619</v>
      </c>
      <c r="R2522" s="265">
        <f t="shared" si="4461"/>
        <v>1.7489999999999999</v>
      </c>
      <c r="S2522" s="266">
        <f t="shared" si="4462"/>
        <v>1</v>
      </c>
      <c r="T2522" s="266">
        <f t="shared" si="4463"/>
        <v>4</v>
      </c>
      <c r="AH2522" s="257">
        <f t="shared" si="4323"/>
        <v>0</v>
      </c>
      <c r="AI2522" s="266" t="str">
        <f t="shared" si="4384"/>
        <v>OK</v>
      </c>
    </row>
    <row r="2523" spans="1:35" ht="17.45" customHeight="1" x14ac:dyDescent="0.25">
      <c r="A2523" s="257">
        <f t="shared" si="4375"/>
        <v>11</v>
      </c>
      <c r="B2523" s="257">
        <f t="shared" si="4376"/>
        <v>2024</v>
      </c>
      <c r="C2523" s="435">
        <f t="shared" si="4406"/>
        <v>45619</v>
      </c>
      <c r="D2523" s="434"/>
      <c r="E2523" s="436">
        <v>0.74770000000000003</v>
      </c>
      <c r="F2523" s="437"/>
      <c r="G2523" s="438">
        <v>0.74050000000000005</v>
      </c>
      <c r="H2523" s="439"/>
      <c r="I2523" s="434"/>
      <c r="J2523" s="436">
        <v>0.76</v>
      </c>
      <c r="K2523" s="437"/>
      <c r="L2523" s="436">
        <v>1.097</v>
      </c>
      <c r="M2523" s="440">
        <f t="shared" si="4457"/>
        <v>0.74770000000000003</v>
      </c>
      <c r="N2523" s="440">
        <f t="shared" si="4458"/>
        <v>0.74050000000000005</v>
      </c>
      <c r="O2523" s="440">
        <f t="shared" si="4459"/>
        <v>0.76</v>
      </c>
      <c r="P2523" s="440">
        <f t="shared" si="4460"/>
        <v>1.097</v>
      </c>
      <c r="Q2523" s="441"/>
      <c r="R2523" s="442">
        <f t="shared" si="4461"/>
        <v>0.83629999999999993</v>
      </c>
      <c r="S2523" s="443">
        <f t="shared" si="4462"/>
        <v>0</v>
      </c>
      <c r="T2523" s="443">
        <f t="shared" si="4463"/>
        <v>0</v>
      </c>
      <c r="AH2523" s="257">
        <f t="shared" si="4323"/>
        <v>0</v>
      </c>
      <c r="AI2523" s="266" t="str">
        <f t="shared" si="4384"/>
        <v>OK</v>
      </c>
    </row>
    <row r="2524" spans="1:35" ht="17.45" customHeight="1" x14ac:dyDescent="0.25">
      <c r="A2524" s="257">
        <f t="shared" si="4375"/>
        <v>11</v>
      </c>
      <c r="B2524" s="257">
        <f t="shared" si="4376"/>
        <v>2024</v>
      </c>
      <c r="C2524" s="435">
        <f t="shared" si="4406"/>
        <v>45620</v>
      </c>
      <c r="D2524" s="434">
        <v>0.80669999999999997</v>
      </c>
      <c r="E2524" s="436"/>
      <c r="F2524" s="437">
        <v>0.72419999999999995</v>
      </c>
      <c r="G2524" s="438"/>
      <c r="H2524" s="439"/>
      <c r="I2524" s="434">
        <v>0.51270000000000004</v>
      </c>
      <c r="J2524" s="436"/>
      <c r="K2524" s="437">
        <v>1.075</v>
      </c>
      <c r="L2524" s="436"/>
      <c r="M2524" s="440">
        <f t="shared" si="4457"/>
        <v>0.80669999999999997</v>
      </c>
      <c r="N2524" s="440">
        <f t="shared" si="4458"/>
        <v>0.72419999999999995</v>
      </c>
      <c r="O2524" s="440">
        <f t="shared" si="4459"/>
        <v>0.51270000000000004</v>
      </c>
      <c r="P2524" s="440">
        <f t="shared" si="4460"/>
        <v>1.075</v>
      </c>
      <c r="Q2524" s="441"/>
      <c r="R2524" s="442">
        <f t="shared" si="4461"/>
        <v>0.77964999999999995</v>
      </c>
      <c r="S2524" s="443">
        <f t="shared" si="4462"/>
        <v>0</v>
      </c>
      <c r="T2524" s="443">
        <f t="shared" si="4463"/>
        <v>0</v>
      </c>
      <c r="AH2524" s="257">
        <f t="shared" si="4323"/>
        <v>0</v>
      </c>
      <c r="AI2524" s="266" t="str">
        <f t="shared" si="4384"/>
        <v>OK</v>
      </c>
    </row>
    <row r="2525" spans="1:35" ht="17.45" customHeight="1" x14ac:dyDescent="0.25">
      <c r="A2525" s="257">
        <f t="shared" si="4375"/>
        <v>11</v>
      </c>
      <c r="B2525" s="257">
        <f t="shared" si="4376"/>
        <v>2024</v>
      </c>
      <c r="C2525" s="8">
        <f t="shared" si="4406"/>
        <v>45621</v>
      </c>
      <c r="D2525" s="260"/>
      <c r="E2525" s="261">
        <v>1.284</v>
      </c>
      <c r="F2525" s="263"/>
      <c r="G2525" s="262">
        <v>1.2230000000000001</v>
      </c>
      <c r="H2525" s="285"/>
      <c r="I2525" s="260"/>
      <c r="J2525" s="261">
        <v>1.2889999999999999</v>
      </c>
      <c r="K2525" s="263"/>
      <c r="L2525" s="261">
        <v>1.38</v>
      </c>
      <c r="M2525" s="293">
        <f t="shared" si="4457"/>
        <v>1.284</v>
      </c>
      <c r="N2525" s="293">
        <f t="shared" si="4458"/>
        <v>1.2230000000000001</v>
      </c>
      <c r="O2525" s="293">
        <f t="shared" si="4459"/>
        <v>1.2889999999999999</v>
      </c>
      <c r="P2525" s="293">
        <f t="shared" si="4460"/>
        <v>1.38</v>
      </c>
      <c r="R2525" s="265">
        <f t="shared" si="4461"/>
        <v>1.294</v>
      </c>
      <c r="S2525" s="266">
        <f t="shared" si="4462"/>
        <v>1</v>
      </c>
      <c r="T2525" s="266">
        <f t="shared" si="4463"/>
        <v>1</v>
      </c>
      <c r="AH2525" s="257">
        <f t="shared" si="4323"/>
        <v>0</v>
      </c>
      <c r="AI2525" s="266" t="str">
        <f t="shared" si="4384"/>
        <v>OK</v>
      </c>
    </row>
    <row r="2526" spans="1:35" ht="17.45" customHeight="1" x14ac:dyDescent="0.25">
      <c r="A2526" s="257">
        <f t="shared" si="4375"/>
        <v>11</v>
      </c>
      <c r="B2526" s="257">
        <f t="shared" si="4376"/>
        <v>2024</v>
      </c>
      <c r="C2526" s="8">
        <f t="shared" si="4406"/>
        <v>45622</v>
      </c>
      <c r="D2526" s="260">
        <v>1.2150000000000001</v>
      </c>
      <c r="E2526" s="261"/>
      <c r="F2526" s="263"/>
      <c r="G2526" s="262"/>
      <c r="H2526" s="285">
        <v>1.341</v>
      </c>
      <c r="I2526" s="260">
        <v>1.37</v>
      </c>
      <c r="J2526" s="261"/>
      <c r="K2526" s="263">
        <v>1.401</v>
      </c>
      <c r="L2526" s="261"/>
      <c r="M2526" s="293">
        <f t="shared" si="4457"/>
        <v>1.2150000000000001</v>
      </c>
      <c r="N2526" s="293">
        <f t="shared" si="4458"/>
        <v>1.341</v>
      </c>
      <c r="O2526" s="293">
        <f t="shared" si="4459"/>
        <v>1.37</v>
      </c>
      <c r="P2526" s="293">
        <f t="shared" si="4460"/>
        <v>1.401</v>
      </c>
      <c r="R2526" s="265">
        <f t="shared" si="4461"/>
        <v>1.33175</v>
      </c>
      <c r="S2526" s="266">
        <f t="shared" si="4462"/>
        <v>1</v>
      </c>
      <c r="T2526" s="266">
        <f t="shared" si="4463"/>
        <v>2</v>
      </c>
      <c r="AH2526" s="257">
        <f t="shared" si="4323"/>
        <v>0</v>
      </c>
      <c r="AI2526" s="266" t="str">
        <f t="shared" si="4384"/>
        <v>OK</v>
      </c>
    </row>
    <row r="2527" spans="1:35" ht="17.45" customHeight="1" x14ac:dyDescent="0.25">
      <c r="A2527" s="257">
        <f t="shared" si="4375"/>
        <v>11</v>
      </c>
      <c r="B2527" s="257">
        <f t="shared" si="4376"/>
        <v>2024</v>
      </c>
      <c r="C2527" s="8">
        <f t="shared" si="4406"/>
        <v>45623</v>
      </c>
      <c r="D2527" s="260"/>
      <c r="E2527" s="261">
        <v>0.66469999999999996</v>
      </c>
      <c r="F2527" s="263"/>
      <c r="G2527" s="262">
        <v>0.79959999999999998</v>
      </c>
      <c r="H2527" s="285"/>
      <c r="I2527" s="260"/>
      <c r="J2527" s="261">
        <v>0.80089999999999995</v>
      </c>
      <c r="K2527" s="263"/>
      <c r="L2527" s="261">
        <v>0.93220000000000003</v>
      </c>
      <c r="M2527" s="293">
        <f t="shared" ref="M2527" si="4464">IFERROR(AVERAGE(D2527:E2527),"")</f>
        <v>0.66469999999999996</v>
      </c>
      <c r="N2527" s="293">
        <f t="shared" ref="N2527" si="4465">IFERROR(AVERAGE(F2527:H2527),"")</f>
        <v>0.79959999999999998</v>
      </c>
      <c r="O2527" s="293">
        <f t="shared" ref="O2527" si="4466">IFERROR(AVERAGE(I2527:J2527),"")</f>
        <v>0.80089999999999995</v>
      </c>
      <c r="P2527" s="293">
        <f t="shared" ref="P2527" si="4467">IFERROR(AVERAGE(K2527:L2527),"")</f>
        <v>0.93220000000000003</v>
      </c>
      <c r="R2527" s="265">
        <f t="shared" ref="R2527" si="4468">AVERAGE(M2527:P2527)</f>
        <v>0.79935</v>
      </c>
      <c r="S2527" s="266">
        <f t="shared" ref="S2527" si="4469">IF(R2527&gt;=1,1,0)</f>
        <v>0</v>
      </c>
      <c r="T2527" s="266">
        <f t="shared" ref="T2527" si="4470">IF(S2527=0,0,S2527+T2526)</f>
        <v>0</v>
      </c>
      <c r="AH2527" s="257">
        <f t="shared" si="4323"/>
        <v>0</v>
      </c>
      <c r="AI2527" s="266" t="str">
        <f t="shared" si="4384"/>
        <v>OK</v>
      </c>
    </row>
    <row r="2528" spans="1:35" ht="17.45" customHeight="1" thickBot="1" x14ac:dyDescent="0.3">
      <c r="A2528" s="257">
        <f t="shared" si="4375"/>
        <v>11</v>
      </c>
      <c r="B2528" s="257">
        <f t="shared" si="4376"/>
        <v>2024</v>
      </c>
      <c r="C2528" s="48">
        <f t="shared" si="4406"/>
        <v>45624</v>
      </c>
      <c r="D2528" s="275">
        <v>0.82730000000000004</v>
      </c>
      <c r="E2528" s="276"/>
      <c r="F2528" s="278">
        <v>0.63800000000000001</v>
      </c>
      <c r="G2528" s="277"/>
      <c r="H2528" s="286">
        <v>0.62970000000000004</v>
      </c>
      <c r="I2528" s="275">
        <v>0.63570000000000004</v>
      </c>
      <c r="J2528" s="276"/>
      <c r="K2528" s="410">
        <v>5.8029999999999999</v>
      </c>
      <c r="L2528" s="276"/>
      <c r="M2528" s="293">
        <f t="shared" ref="M2528" si="4471">IFERROR(AVERAGE(D2528:E2528),"")</f>
        <v>0.82730000000000004</v>
      </c>
      <c r="N2528" s="293">
        <f t="shared" ref="N2528" si="4472">IFERROR(AVERAGE(F2528:H2528),"")</f>
        <v>0.63385000000000002</v>
      </c>
      <c r="O2528" s="293">
        <f t="shared" ref="O2528" si="4473">IFERROR(AVERAGE(I2528:J2528),"")</f>
        <v>0.63570000000000004</v>
      </c>
      <c r="P2528" s="423">
        <f t="shared" ref="P2528" si="4474">IFERROR(AVERAGE(K2528:L2528),"")</f>
        <v>5.8029999999999999</v>
      </c>
      <c r="R2528" s="265">
        <f t="shared" ref="R2528" si="4475">AVERAGE(M2528:P2528)</f>
        <v>1.9749625</v>
      </c>
      <c r="S2528" s="266">
        <f t="shared" ref="S2528" si="4476">IF(R2528&gt;=1,1,0)</f>
        <v>1</v>
      </c>
      <c r="T2528" s="266">
        <f t="shared" ref="T2528" si="4477">IF(S2528=0,0,S2528+T2527)</f>
        <v>1</v>
      </c>
      <c r="AH2528" s="257">
        <f t="shared" si="4323"/>
        <v>0</v>
      </c>
      <c r="AI2528" s="266" t="str">
        <f t="shared" si="4384"/>
        <v>OK</v>
      </c>
    </row>
    <row r="2529" spans="1:35" ht="17.45" customHeight="1" thickBot="1" x14ac:dyDescent="0.3">
      <c r="A2529" s="257">
        <f t="shared" si="4375"/>
        <v>11</v>
      </c>
      <c r="B2529" s="257">
        <f t="shared" si="4376"/>
        <v>2024</v>
      </c>
      <c r="C2529" s="8">
        <f t="shared" si="4406"/>
        <v>45625</v>
      </c>
      <c r="D2529" s="260"/>
      <c r="E2529" s="261">
        <v>0.97260000000000002</v>
      </c>
      <c r="F2529" s="263"/>
      <c r="G2529" s="262">
        <v>0.99080000000000001</v>
      </c>
      <c r="H2529" s="285"/>
      <c r="I2529" s="260"/>
      <c r="J2529" s="261">
        <v>0.93710000000000004</v>
      </c>
      <c r="K2529" s="263"/>
      <c r="L2529" s="261">
        <v>1.7210000000000001</v>
      </c>
      <c r="M2529" s="293">
        <f t="shared" ref="M2529:M2531" si="4478">IFERROR(AVERAGE(D2529:E2529),"")</f>
        <v>0.97260000000000002</v>
      </c>
      <c r="N2529" s="293">
        <f t="shared" ref="N2529:N2531" si="4479">IFERROR(AVERAGE(F2529:H2529),"")</f>
        <v>0.99080000000000001</v>
      </c>
      <c r="O2529" s="293">
        <f t="shared" ref="O2529:O2531" si="4480">IFERROR(AVERAGE(I2529:J2529),"")</f>
        <v>0.93710000000000004</v>
      </c>
      <c r="P2529" s="293">
        <f t="shared" ref="P2529:P2531" si="4481">IFERROR(AVERAGE(K2529:L2529),"")</f>
        <v>1.7210000000000001</v>
      </c>
      <c r="R2529" s="265">
        <f t="shared" ref="R2529:R2531" si="4482">AVERAGE(M2529:P2529)</f>
        <v>1.155375</v>
      </c>
      <c r="S2529" s="266">
        <f t="shared" ref="S2529:S2531" si="4483">IF(R2529&gt;=1,1,0)</f>
        <v>1</v>
      </c>
      <c r="T2529" s="266">
        <f t="shared" ref="T2529:T2531" si="4484">IF(S2529=0,0,S2529+T2528)</f>
        <v>2</v>
      </c>
      <c r="U2529" s="514" t="s">
        <v>70</v>
      </c>
      <c r="V2529" s="515">
        <v>2024</v>
      </c>
      <c r="W2529" s="516"/>
      <c r="X2529" s="516"/>
      <c r="Y2529" s="516"/>
      <c r="AH2529" s="257">
        <f t="shared" si="4323"/>
        <v>0</v>
      </c>
      <c r="AI2529" s="266" t="str">
        <f t="shared" si="4384"/>
        <v>OK</v>
      </c>
    </row>
    <row r="2530" spans="1:35" ht="17.45" customHeight="1" thickBot="1" x14ac:dyDescent="0.3">
      <c r="A2530" s="257">
        <f t="shared" si="4375"/>
        <v>11</v>
      </c>
      <c r="B2530" s="257">
        <f t="shared" si="4376"/>
        <v>2024</v>
      </c>
      <c r="C2530" s="459">
        <f t="shared" si="4406"/>
        <v>45626</v>
      </c>
      <c r="D2530" s="460">
        <v>0.77690000000000003</v>
      </c>
      <c r="E2530" s="461"/>
      <c r="F2530" s="462">
        <v>0.67930000000000001</v>
      </c>
      <c r="G2530" s="463"/>
      <c r="H2530" s="464"/>
      <c r="I2530" s="460">
        <v>0.74650000000000005</v>
      </c>
      <c r="J2530" s="461"/>
      <c r="K2530" s="462">
        <v>1.1519999999999999</v>
      </c>
      <c r="L2530" s="461"/>
      <c r="M2530" s="508">
        <f t="shared" si="4478"/>
        <v>0.77690000000000003</v>
      </c>
      <c r="N2530" s="508">
        <f t="shared" si="4479"/>
        <v>0.67930000000000001</v>
      </c>
      <c r="O2530" s="508">
        <f t="shared" si="4480"/>
        <v>0.74650000000000005</v>
      </c>
      <c r="P2530" s="508">
        <f t="shared" si="4481"/>
        <v>1.1519999999999999</v>
      </c>
      <c r="Q2530" s="531"/>
      <c r="R2530" s="466">
        <f t="shared" si="4482"/>
        <v>0.83867500000000006</v>
      </c>
      <c r="S2530" s="510">
        <f t="shared" si="4483"/>
        <v>0</v>
      </c>
      <c r="T2530" s="510">
        <f t="shared" si="4484"/>
        <v>0</v>
      </c>
      <c r="U2530" s="517" t="s">
        <v>35</v>
      </c>
      <c r="V2530" s="517" t="s">
        <v>1</v>
      </c>
      <c r="W2530" s="517" t="s">
        <v>2</v>
      </c>
      <c r="X2530" s="517" t="s">
        <v>9</v>
      </c>
      <c r="Y2530" s="517" t="s">
        <v>12</v>
      </c>
      <c r="AH2530" s="257">
        <f t="shared" si="4323"/>
        <v>0</v>
      </c>
      <c r="AI2530" s="266" t="str">
        <f t="shared" si="4384"/>
        <v>OK</v>
      </c>
    </row>
    <row r="2531" spans="1:35" ht="17.45" customHeight="1" x14ac:dyDescent="0.25">
      <c r="A2531" s="257">
        <f t="shared" si="4375"/>
        <v>12</v>
      </c>
      <c r="B2531" s="257">
        <f t="shared" si="4376"/>
        <v>2024</v>
      </c>
      <c r="C2531" s="465">
        <f t="shared" si="4406"/>
        <v>45627</v>
      </c>
      <c r="D2531" s="469"/>
      <c r="E2531" s="470">
        <v>0.84699999999999998</v>
      </c>
      <c r="F2531" s="471"/>
      <c r="G2531" s="472">
        <v>0.79520000000000002</v>
      </c>
      <c r="H2531" s="473"/>
      <c r="I2531" s="469"/>
      <c r="J2531" s="470">
        <v>0.7712</v>
      </c>
      <c r="K2531" s="471"/>
      <c r="L2531" s="470">
        <v>0.93230000000000002</v>
      </c>
      <c r="M2531" s="440">
        <f t="shared" si="4478"/>
        <v>0.84699999999999998</v>
      </c>
      <c r="N2531" s="440">
        <f t="shared" si="4479"/>
        <v>0.79520000000000002</v>
      </c>
      <c r="O2531" s="440">
        <f t="shared" si="4480"/>
        <v>0.7712</v>
      </c>
      <c r="P2531" s="440">
        <f t="shared" si="4481"/>
        <v>0.93230000000000002</v>
      </c>
      <c r="Q2531" s="441"/>
      <c r="R2531" s="442">
        <f t="shared" si="4482"/>
        <v>0.83642499999999997</v>
      </c>
      <c r="S2531" s="443">
        <f t="shared" si="4483"/>
        <v>0</v>
      </c>
      <c r="T2531" s="443">
        <f t="shared" si="4484"/>
        <v>0</v>
      </c>
      <c r="U2531" s="518" t="s">
        <v>58</v>
      </c>
      <c r="V2531" s="519">
        <f>AVERAGE(D2501:E2530)</f>
        <v>1.0334566666666667</v>
      </c>
      <c r="W2531" s="519">
        <f>AVERAGE(F2501:H2530)</f>
        <v>1.0135828571428569</v>
      </c>
      <c r="X2531" s="519">
        <f>AVERAGE(I2501:J2530)</f>
        <v>1.04183</v>
      </c>
      <c r="Y2531" s="519">
        <f>AVERAGE(K2501:L2530)</f>
        <v>1.3276499999999998</v>
      </c>
      <c r="AH2531" s="257">
        <f t="shared" si="4323"/>
        <v>0</v>
      </c>
      <c r="AI2531" s="266" t="str">
        <f t="shared" si="4384"/>
        <v>OK</v>
      </c>
    </row>
    <row r="2532" spans="1:35" ht="17.45" customHeight="1" x14ac:dyDescent="0.25">
      <c r="A2532" s="257">
        <f t="shared" si="4375"/>
        <v>12</v>
      </c>
      <c r="B2532" s="257">
        <f t="shared" si="4376"/>
        <v>2024</v>
      </c>
      <c r="C2532" s="8">
        <f t="shared" si="4406"/>
        <v>45628</v>
      </c>
      <c r="D2532" s="252">
        <v>1.6839999999999999</v>
      </c>
      <c r="E2532" s="253"/>
      <c r="F2532" s="255"/>
      <c r="G2532" s="254"/>
      <c r="H2532" s="114">
        <v>1.286</v>
      </c>
      <c r="I2532" s="252">
        <v>1.341</v>
      </c>
      <c r="J2532" s="253"/>
      <c r="K2532" s="255">
        <v>1.5349999999999999</v>
      </c>
      <c r="L2532" s="253"/>
      <c r="M2532" s="293">
        <f t="shared" ref="M2532:M2533" si="4485">IFERROR(AVERAGE(D2532:E2532),"")</f>
        <v>1.6839999999999999</v>
      </c>
      <c r="N2532" s="293">
        <f t="shared" ref="N2532:N2533" si="4486">IFERROR(AVERAGE(F2532:H2532),"")</f>
        <v>1.286</v>
      </c>
      <c r="O2532" s="293">
        <f t="shared" ref="O2532:O2533" si="4487">IFERROR(AVERAGE(I2532:J2532),"")</f>
        <v>1.341</v>
      </c>
      <c r="P2532" s="293">
        <f t="shared" ref="P2532:P2533" si="4488">IFERROR(AVERAGE(K2532:L2532),"")</f>
        <v>1.5349999999999999</v>
      </c>
      <c r="R2532" s="265">
        <f t="shared" ref="R2532:R2533" si="4489">AVERAGE(M2532:P2532)</f>
        <v>1.4615</v>
      </c>
      <c r="S2532" s="266">
        <f t="shared" ref="S2532:S2533" si="4490">IF(R2532&gt;=1,1,0)</f>
        <v>1</v>
      </c>
      <c r="T2532" s="266">
        <f t="shared" ref="T2532:T2533" si="4491">IF(S2532=0,0,S2532+T2531)</f>
        <v>1</v>
      </c>
      <c r="U2532" s="518" t="s">
        <v>59</v>
      </c>
      <c r="V2532" s="519">
        <f>MAX(D2501:E2530)</f>
        <v>1.98</v>
      </c>
      <c r="W2532" s="519">
        <f>MAX(F2501:H2530)</f>
        <v>2.8719999999999999</v>
      </c>
      <c r="X2532" s="519">
        <f>MAX(I2501:J2530)</f>
        <v>2.0859999999999999</v>
      </c>
      <c r="Y2532" s="519">
        <f>MAX(K2501:L2530)</f>
        <v>5.8029999999999999</v>
      </c>
      <c r="AH2532" s="257">
        <f t="shared" si="4323"/>
        <v>0</v>
      </c>
      <c r="AI2532" s="266" t="str">
        <f t="shared" si="4384"/>
        <v>OK</v>
      </c>
    </row>
    <row r="2533" spans="1:35" ht="17.45" customHeight="1" thickBot="1" x14ac:dyDescent="0.3">
      <c r="A2533" s="257">
        <f t="shared" si="4375"/>
        <v>12</v>
      </c>
      <c r="B2533" s="257">
        <f t="shared" si="4376"/>
        <v>2024</v>
      </c>
      <c r="C2533" s="8">
        <f t="shared" si="4406"/>
        <v>45629</v>
      </c>
      <c r="D2533" s="260"/>
      <c r="E2533" s="261">
        <v>1.407</v>
      </c>
      <c r="F2533" s="260"/>
      <c r="G2533" s="262">
        <v>1.56</v>
      </c>
      <c r="H2533" s="261"/>
      <c r="I2533" s="260"/>
      <c r="J2533" s="261">
        <v>1.716</v>
      </c>
      <c r="K2533" s="263"/>
      <c r="L2533" s="261">
        <v>1.722</v>
      </c>
      <c r="M2533" s="293">
        <f t="shared" si="4485"/>
        <v>1.407</v>
      </c>
      <c r="N2533" s="293">
        <f t="shared" si="4486"/>
        <v>1.56</v>
      </c>
      <c r="O2533" s="293">
        <f t="shared" si="4487"/>
        <v>1.716</v>
      </c>
      <c r="P2533" s="293">
        <f t="shared" si="4488"/>
        <v>1.722</v>
      </c>
      <c r="R2533" s="265">
        <f t="shared" si="4489"/>
        <v>1.6012499999999998</v>
      </c>
      <c r="S2533" s="266">
        <f t="shared" si="4490"/>
        <v>1</v>
      </c>
      <c r="T2533" s="266">
        <f t="shared" si="4491"/>
        <v>2</v>
      </c>
      <c r="U2533" s="520" t="s">
        <v>126</v>
      </c>
      <c r="V2533" s="521">
        <f>COUNTIF(D2501:E2530,"&gt;=2.5")</f>
        <v>0</v>
      </c>
      <c r="W2533" s="521">
        <f>COUNTIF(F2501:H2530,"&gt;=2.5")</f>
        <v>1</v>
      </c>
      <c r="X2533" s="521">
        <f>COUNTIF(I2501:J2530,"&gt;=2.5")</f>
        <v>0</v>
      </c>
      <c r="Y2533" s="521">
        <f>COUNTIF(K2501:L2530,"&gt;=2.5")</f>
        <v>1</v>
      </c>
      <c r="AH2533" s="257">
        <f t="shared" si="4323"/>
        <v>0</v>
      </c>
      <c r="AI2533" s="266" t="str">
        <f t="shared" si="4384"/>
        <v>OK</v>
      </c>
    </row>
    <row r="2534" spans="1:35" ht="17.45" customHeight="1" thickBot="1" x14ac:dyDescent="0.3">
      <c r="A2534" s="257">
        <f t="shared" si="4375"/>
        <v>12</v>
      </c>
      <c r="B2534" s="257">
        <f t="shared" si="4376"/>
        <v>2024</v>
      </c>
      <c r="C2534" s="48">
        <f t="shared" si="4406"/>
        <v>45630</v>
      </c>
      <c r="D2534" s="275">
        <v>1.5980000000000001</v>
      </c>
      <c r="E2534" s="276"/>
      <c r="F2534" s="278">
        <v>1.3660000000000001</v>
      </c>
      <c r="G2534" s="277"/>
      <c r="H2534" s="286">
        <v>1.36</v>
      </c>
      <c r="I2534" s="275">
        <v>1.4379999999999999</v>
      </c>
      <c r="J2534" s="276"/>
      <c r="K2534" s="278">
        <v>1.423</v>
      </c>
      <c r="L2534" s="276"/>
      <c r="M2534" s="293">
        <f t="shared" ref="M2534:M2535" si="4492">IFERROR(AVERAGE(D2534:E2534),"")</f>
        <v>1.5980000000000001</v>
      </c>
      <c r="N2534" s="293">
        <f t="shared" ref="N2534:N2535" si="4493">IFERROR(AVERAGE(F2534:H2534),"")</f>
        <v>1.363</v>
      </c>
      <c r="O2534" s="293">
        <f t="shared" ref="O2534:O2535" si="4494">IFERROR(AVERAGE(I2534:J2534),"")</f>
        <v>1.4379999999999999</v>
      </c>
      <c r="P2534" s="293">
        <f t="shared" ref="P2534:P2535" si="4495">IFERROR(AVERAGE(K2534:L2534),"")</f>
        <v>1.423</v>
      </c>
      <c r="R2534" s="265">
        <f t="shared" ref="R2534:R2535" si="4496">AVERAGE(M2534:P2534)</f>
        <v>1.4555</v>
      </c>
      <c r="S2534" s="266">
        <f t="shared" ref="S2534:S2535" si="4497">IF(R2534&gt;=1,1,0)</f>
        <v>1</v>
      </c>
      <c r="T2534" s="266">
        <f t="shared" ref="T2534:T2535" si="4498">IF(S2534=0,0,S2534+T2533)</f>
        <v>3</v>
      </c>
      <c r="X2534" s="664">
        <f>SUM(V2533:Y2533)</f>
        <v>2</v>
      </c>
      <c r="Y2534" s="522">
        <f>AVERAGE(V2531:Y2531)</f>
        <v>1.1041298809523807</v>
      </c>
      <c r="AH2534" s="257">
        <f t="shared" si="4323"/>
        <v>0</v>
      </c>
      <c r="AI2534" s="266" t="str">
        <f t="shared" si="4384"/>
        <v>OK</v>
      </c>
    </row>
    <row r="2535" spans="1:35" ht="17.45" customHeight="1" x14ac:dyDescent="0.25">
      <c r="A2535" s="257">
        <f t="shared" si="4375"/>
        <v>12</v>
      </c>
      <c r="B2535" s="257">
        <f t="shared" si="4376"/>
        <v>2024</v>
      </c>
      <c r="C2535" s="8">
        <f t="shared" ref="C2535:C2568" si="4499">C2534+1</f>
        <v>45631</v>
      </c>
      <c r="D2535" s="260"/>
      <c r="E2535" s="261">
        <v>2.1469999999999998</v>
      </c>
      <c r="F2535" s="263"/>
      <c r="G2535" s="262">
        <v>1.919</v>
      </c>
      <c r="H2535" s="285"/>
      <c r="I2535" s="260"/>
      <c r="J2535" s="261">
        <v>2.1819999999999999</v>
      </c>
      <c r="K2535" s="263"/>
      <c r="L2535" s="261">
        <v>2.1139999999999999</v>
      </c>
      <c r="M2535" s="293">
        <f t="shared" si="4492"/>
        <v>2.1469999999999998</v>
      </c>
      <c r="N2535" s="293">
        <f t="shared" si="4493"/>
        <v>1.919</v>
      </c>
      <c r="O2535" s="293">
        <f t="shared" si="4494"/>
        <v>2.1819999999999999</v>
      </c>
      <c r="P2535" s="293">
        <f t="shared" si="4495"/>
        <v>2.1139999999999999</v>
      </c>
      <c r="R2535" s="334">
        <f t="shared" si="4496"/>
        <v>2.0904999999999996</v>
      </c>
      <c r="S2535" s="266">
        <f t="shared" si="4497"/>
        <v>1</v>
      </c>
      <c r="T2535" s="266">
        <f t="shared" si="4498"/>
        <v>4</v>
      </c>
      <c r="V2535" s="605">
        <f>V2531-V2500</f>
        <v>-0.23245946236559112</v>
      </c>
      <c r="W2535" s="605">
        <f t="shared" ref="W2535:Y2535" si="4500">W2531-W2500</f>
        <v>-0.29374769841269877</v>
      </c>
      <c r="X2535" s="605">
        <f t="shared" si="4500"/>
        <v>-0.23802806451612879</v>
      </c>
      <c r="Y2535" s="605">
        <f t="shared" si="4500"/>
        <v>1.6059677419354879E-2</v>
      </c>
      <c r="AH2535" s="257">
        <f t="shared" si="4323"/>
        <v>0</v>
      </c>
      <c r="AI2535" s="266" t="str">
        <f t="shared" si="4384"/>
        <v>OK</v>
      </c>
    </row>
    <row r="2536" spans="1:35" ht="17.45" customHeight="1" x14ac:dyDescent="0.25">
      <c r="A2536" s="257">
        <f t="shared" si="4375"/>
        <v>12</v>
      </c>
      <c r="B2536" s="257">
        <f t="shared" si="4376"/>
        <v>2024</v>
      </c>
      <c r="C2536" s="8">
        <f t="shared" si="4499"/>
        <v>45632</v>
      </c>
      <c r="D2536" s="370">
        <v>2.9670000000000001</v>
      </c>
      <c r="E2536" s="253"/>
      <c r="F2536" s="333">
        <v>2.448</v>
      </c>
      <c r="G2536" s="254"/>
      <c r="H2536" s="114"/>
      <c r="I2536" s="370">
        <v>2.4409999999999998</v>
      </c>
      <c r="J2536" s="253"/>
      <c r="K2536" s="333">
        <v>3.06</v>
      </c>
      <c r="L2536" s="253"/>
      <c r="M2536" s="423">
        <f t="shared" ref="M2536:M2543" si="4501">IFERROR(AVERAGE(D2536:E2536),"")</f>
        <v>2.9670000000000001</v>
      </c>
      <c r="N2536" s="423">
        <f t="shared" ref="N2536:N2543" si="4502">IFERROR(AVERAGE(F2536:H2536),"")</f>
        <v>2.448</v>
      </c>
      <c r="O2536" s="423">
        <f t="shared" ref="O2536:O2543" si="4503">IFERROR(AVERAGE(I2536:J2536),"")</f>
        <v>2.4409999999999998</v>
      </c>
      <c r="P2536" s="423">
        <f t="shared" ref="P2536:P2543" si="4504">IFERROR(AVERAGE(K2536:L2536),"")</f>
        <v>3.06</v>
      </c>
      <c r="R2536" s="334">
        <f t="shared" ref="R2536:R2543" si="4505">AVERAGE(M2536:P2536)</f>
        <v>2.7290000000000001</v>
      </c>
      <c r="S2536" s="266">
        <f t="shared" ref="S2536:S2543" si="4506">IF(R2536&gt;=1,1,0)</f>
        <v>1</v>
      </c>
      <c r="T2536" s="266">
        <f t="shared" ref="T2536:T2543" si="4507">IF(S2536=0,0,S2536+T2535)</f>
        <v>5</v>
      </c>
      <c r="AH2536" s="257">
        <f t="shared" ref="AH2536:AH2599" si="4508">IF(AND(M2536&gt;=2,N2536&gt;=2,O2536&gt;=2,P2536&gt;=2),1,0)</f>
        <v>1</v>
      </c>
      <c r="AI2536" s="266" t="str">
        <f t="shared" si="4384"/>
        <v>Check</v>
      </c>
    </row>
    <row r="2537" spans="1:35" ht="17.45" customHeight="1" x14ac:dyDescent="0.25">
      <c r="A2537" s="257">
        <f t="shared" si="4375"/>
        <v>12</v>
      </c>
      <c r="B2537" s="257">
        <f t="shared" si="4376"/>
        <v>2024</v>
      </c>
      <c r="C2537" s="435">
        <f t="shared" si="4499"/>
        <v>45633</v>
      </c>
      <c r="D2537" s="448"/>
      <c r="E2537" s="449">
        <v>1.165</v>
      </c>
      <c r="F2537" s="451"/>
      <c r="G2537" s="450">
        <v>1.2769999999999999</v>
      </c>
      <c r="H2537" s="452"/>
      <c r="I2537" s="448"/>
      <c r="J2537" s="449">
        <v>1.01</v>
      </c>
      <c r="K2537" s="451"/>
      <c r="L2537" s="449">
        <v>1.5349999999999999</v>
      </c>
      <c r="M2537" s="440">
        <f t="shared" si="4501"/>
        <v>1.165</v>
      </c>
      <c r="N2537" s="440">
        <f t="shared" si="4502"/>
        <v>1.2769999999999999</v>
      </c>
      <c r="O2537" s="440">
        <f t="shared" si="4503"/>
        <v>1.01</v>
      </c>
      <c r="P2537" s="440">
        <f t="shared" si="4504"/>
        <v>1.5349999999999999</v>
      </c>
      <c r="Q2537" s="441"/>
      <c r="R2537" s="442">
        <f t="shared" si="4505"/>
        <v>1.24675</v>
      </c>
      <c r="S2537" s="443">
        <f t="shared" si="4506"/>
        <v>1</v>
      </c>
      <c r="T2537" s="443">
        <f t="shared" si="4507"/>
        <v>6</v>
      </c>
      <c r="AH2537" s="257">
        <f t="shared" si="4508"/>
        <v>0</v>
      </c>
      <c r="AI2537" s="266" t="str">
        <f t="shared" si="4384"/>
        <v>OK</v>
      </c>
    </row>
    <row r="2538" spans="1:35" ht="17.45" customHeight="1" x14ac:dyDescent="0.25">
      <c r="A2538" s="257">
        <f t="shared" si="4375"/>
        <v>12</v>
      </c>
      <c r="B2538" s="257">
        <f t="shared" si="4376"/>
        <v>2024</v>
      </c>
      <c r="C2538" s="435">
        <f t="shared" si="4499"/>
        <v>45634</v>
      </c>
      <c r="D2538" s="448">
        <v>1.244</v>
      </c>
      <c r="E2538" s="449"/>
      <c r="F2538" s="451"/>
      <c r="G2538" s="450"/>
      <c r="H2538" s="452">
        <v>1.0369999999999999</v>
      </c>
      <c r="I2538" s="448">
        <v>1.786</v>
      </c>
      <c r="J2538" s="449"/>
      <c r="K2538" s="451">
        <v>1.5529999999999999</v>
      </c>
      <c r="L2538" s="449"/>
      <c r="M2538" s="440">
        <f t="shared" si="4501"/>
        <v>1.244</v>
      </c>
      <c r="N2538" s="440">
        <f t="shared" si="4502"/>
        <v>1.0369999999999999</v>
      </c>
      <c r="O2538" s="440">
        <f t="shared" si="4503"/>
        <v>1.786</v>
      </c>
      <c r="P2538" s="440">
        <f t="shared" si="4504"/>
        <v>1.5529999999999999</v>
      </c>
      <c r="Q2538" s="441"/>
      <c r="R2538" s="442">
        <f t="shared" si="4505"/>
        <v>1.405</v>
      </c>
      <c r="S2538" s="443">
        <f t="shared" si="4506"/>
        <v>1</v>
      </c>
      <c r="T2538" s="443">
        <f t="shared" si="4507"/>
        <v>7</v>
      </c>
      <c r="AH2538" s="257">
        <f t="shared" si="4508"/>
        <v>0</v>
      </c>
      <c r="AI2538" s="266" t="str">
        <f t="shared" si="4384"/>
        <v>OK</v>
      </c>
    </row>
    <row r="2539" spans="1:35" ht="17.45" customHeight="1" x14ac:dyDescent="0.25">
      <c r="A2539" s="257">
        <f t="shared" si="4375"/>
        <v>12</v>
      </c>
      <c r="B2539" s="257">
        <f t="shared" si="4376"/>
        <v>2024</v>
      </c>
      <c r="C2539" s="8">
        <f t="shared" si="4499"/>
        <v>45635</v>
      </c>
      <c r="D2539" s="252"/>
      <c r="E2539" s="253">
        <v>1.895</v>
      </c>
      <c r="F2539" s="255"/>
      <c r="G2539" s="254">
        <v>1.605</v>
      </c>
      <c r="H2539" s="114"/>
      <c r="I2539" s="252"/>
      <c r="J2539" s="253">
        <v>2.0459999999999998</v>
      </c>
      <c r="K2539" s="255"/>
      <c r="L2539" s="335">
        <v>3.0249999999999999</v>
      </c>
      <c r="M2539" s="293">
        <f t="shared" si="4501"/>
        <v>1.895</v>
      </c>
      <c r="N2539" s="293">
        <f t="shared" si="4502"/>
        <v>1.605</v>
      </c>
      <c r="O2539" s="293">
        <f t="shared" si="4503"/>
        <v>2.0459999999999998</v>
      </c>
      <c r="P2539" s="423">
        <f t="shared" si="4504"/>
        <v>3.0249999999999999</v>
      </c>
      <c r="R2539" s="334">
        <f t="shared" si="4505"/>
        <v>2.1427499999999999</v>
      </c>
      <c r="S2539" s="266">
        <f t="shared" si="4506"/>
        <v>1</v>
      </c>
      <c r="T2539" s="266">
        <f t="shared" si="4507"/>
        <v>8</v>
      </c>
      <c r="AH2539" s="257">
        <f t="shared" si="4508"/>
        <v>0</v>
      </c>
      <c r="AI2539" s="266" t="str">
        <f t="shared" si="4384"/>
        <v>OK</v>
      </c>
    </row>
    <row r="2540" spans="1:35" ht="17.45" customHeight="1" x14ac:dyDescent="0.25">
      <c r="A2540" s="257">
        <f t="shared" si="4375"/>
        <v>12</v>
      </c>
      <c r="B2540" s="257">
        <f t="shared" si="4376"/>
        <v>2024</v>
      </c>
      <c r="C2540" s="670">
        <f t="shared" si="4499"/>
        <v>45636</v>
      </c>
      <c r="D2540" s="369">
        <v>2.4620000000000002</v>
      </c>
      <c r="E2540" s="280"/>
      <c r="F2540" s="420">
        <v>2.3929999999999998</v>
      </c>
      <c r="G2540" s="281"/>
      <c r="H2540" s="422">
        <v>2.274</v>
      </c>
      <c r="I2540" s="369">
        <v>2.613</v>
      </c>
      <c r="J2540" s="280"/>
      <c r="K2540" s="420">
        <v>2.5449999999999999</v>
      </c>
      <c r="L2540" s="280"/>
      <c r="M2540" s="423">
        <f t="shared" si="4501"/>
        <v>2.4620000000000002</v>
      </c>
      <c r="N2540" s="423">
        <f t="shared" si="4502"/>
        <v>2.3334999999999999</v>
      </c>
      <c r="O2540" s="423">
        <f t="shared" si="4503"/>
        <v>2.613</v>
      </c>
      <c r="P2540" s="423">
        <f t="shared" si="4504"/>
        <v>2.5449999999999999</v>
      </c>
      <c r="R2540" s="334">
        <f t="shared" si="4505"/>
        <v>2.488375</v>
      </c>
      <c r="S2540" s="266">
        <f t="shared" si="4506"/>
        <v>1</v>
      </c>
      <c r="T2540" s="266">
        <f t="shared" si="4507"/>
        <v>9</v>
      </c>
      <c r="AH2540" s="257">
        <f t="shared" si="4508"/>
        <v>1</v>
      </c>
      <c r="AI2540" s="266" t="str">
        <f t="shared" si="4384"/>
        <v>Check</v>
      </c>
    </row>
    <row r="2541" spans="1:35" ht="17.45" customHeight="1" x14ac:dyDescent="0.25">
      <c r="A2541" s="257">
        <f t="shared" si="4375"/>
        <v>12</v>
      </c>
      <c r="B2541" s="257">
        <f t="shared" si="4376"/>
        <v>2024</v>
      </c>
      <c r="C2541" s="8">
        <f t="shared" si="4499"/>
        <v>45637</v>
      </c>
      <c r="D2541" s="252"/>
      <c r="E2541" s="335">
        <v>2.4740000000000002</v>
      </c>
      <c r="F2541" s="255"/>
      <c r="G2541" s="364">
        <v>2.161</v>
      </c>
      <c r="H2541" s="114"/>
      <c r="I2541" s="252"/>
      <c r="J2541" s="253">
        <v>1.843</v>
      </c>
      <c r="K2541" s="255"/>
      <c r="L2541" s="335">
        <v>2.5680000000000001</v>
      </c>
      <c r="M2541" s="423">
        <f t="shared" si="4501"/>
        <v>2.4740000000000002</v>
      </c>
      <c r="N2541" s="423">
        <f t="shared" si="4502"/>
        <v>2.161</v>
      </c>
      <c r="O2541" s="293">
        <f t="shared" si="4503"/>
        <v>1.843</v>
      </c>
      <c r="P2541" s="423">
        <f t="shared" si="4504"/>
        <v>2.5680000000000001</v>
      </c>
      <c r="R2541" s="334">
        <f t="shared" si="4505"/>
        <v>2.2614999999999998</v>
      </c>
      <c r="S2541" s="266">
        <f t="shared" si="4506"/>
        <v>1</v>
      </c>
      <c r="T2541" s="266">
        <f t="shared" si="4507"/>
        <v>10</v>
      </c>
      <c r="AH2541" s="257">
        <f t="shared" si="4508"/>
        <v>0</v>
      </c>
      <c r="AI2541" s="266" t="str">
        <f t="shared" si="4384"/>
        <v>OK</v>
      </c>
    </row>
    <row r="2542" spans="1:35" ht="17.45" customHeight="1" x14ac:dyDescent="0.25">
      <c r="A2542" s="257">
        <f t="shared" si="4375"/>
        <v>12</v>
      </c>
      <c r="B2542" s="257">
        <f t="shared" si="4376"/>
        <v>2024</v>
      </c>
      <c r="C2542" s="8">
        <f t="shared" si="4499"/>
        <v>45638</v>
      </c>
      <c r="D2542" s="260">
        <v>1.579</v>
      </c>
      <c r="E2542" s="261"/>
      <c r="F2542" s="263">
        <v>1.3779999999999999</v>
      </c>
      <c r="G2542" s="262"/>
      <c r="H2542" s="285"/>
      <c r="I2542" s="260">
        <v>1.498</v>
      </c>
      <c r="J2542" s="261"/>
      <c r="K2542" s="263">
        <v>1.9370000000000001</v>
      </c>
      <c r="L2542" s="261"/>
      <c r="M2542" s="293">
        <f t="shared" si="4501"/>
        <v>1.579</v>
      </c>
      <c r="N2542" s="293">
        <f t="shared" si="4502"/>
        <v>1.3779999999999999</v>
      </c>
      <c r="O2542" s="293">
        <f t="shared" si="4503"/>
        <v>1.498</v>
      </c>
      <c r="P2542" s="293">
        <f t="shared" si="4504"/>
        <v>1.9370000000000001</v>
      </c>
      <c r="R2542" s="265">
        <f t="shared" si="4505"/>
        <v>1.5980000000000001</v>
      </c>
      <c r="S2542" s="266">
        <f t="shared" si="4506"/>
        <v>1</v>
      </c>
      <c r="T2542" s="266">
        <f t="shared" si="4507"/>
        <v>11</v>
      </c>
      <c r="AH2542" s="257">
        <f t="shared" si="4508"/>
        <v>0</v>
      </c>
      <c r="AI2542" s="266" t="str">
        <f t="shared" si="4384"/>
        <v>OK</v>
      </c>
    </row>
    <row r="2543" spans="1:35" ht="17.45" customHeight="1" x14ac:dyDescent="0.25">
      <c r="A2543" s="257">
        <f t="shared" si="4375"/>
        <v>12</v>
      </c>
      <c r="B2543" s="257">
        <f t="shared" si="4376"/>
        <v>2024</v>
      </c>
      <c r="C2543" s="8">
        <f t="shared" si="4499"/>
        <v>45639</v>
      </c>
      <c r="D2543" s="260"/>
      <c r="E2543" s="261">
        <v>1.073</v>
      </c>
      <c r="F2543" s="263"/>
      <c r="G2543" s="262">
        <v>0.95630000000000004</v>
      </c>
      <c r="H2543" s="285"/>
      <c r="I2543" s="260"/>
      <c r="J2543" s="261">
        <v>0.99719999999999998</v>
      </c>
      <c r="K2543" s="263"/>
      <c r="L2543" s="261">
        <v>1.43</v>
      </c>
      <c r="M2543" s="293">
        <f t="shared" si="4501"/>
        <v>1.073</v>
      </c>
      <c r="N2543" s="293">
        <f t="shared" si="4502"/>
        <v>0.95630000000000004</v>
      </c>
      <c r="O2543" s="293">
        <f t="shared" si="4503"/>
        <v>0.99719999999999998</v>
      </c>
      <c r="P2543" s="293">
        <f t="shared" si="4504"/>
        <v>1.43</v>
      </c>
      <c r="R2543" s="265">
        <f t="shared" si="4505"/>
        <v>1.114125</v>
      </c>
      <c r="S2543" s="266">
        <f t="shared" si="4506"/>
        <v>1</v>
      </c>
      <c r="T2543" s="266">
        <f t="shared" si="4507"/>
        <v>12</v>
      </c>
      <c r="AH2543" s="257">
        <f t="shared" si="4508"/>
        <v>0</v>
      </c>
      <c r="AI2543" s="266" t="str">
        <f t="shared" si="4384"/>
        <v>OK</v>
      </c>
    </row>
    <row r="2544" spans="1:35" ht="17.45" customHeight="1" x14ac:dyDescent="0.25">
      <c r="A2544" s="257">
        <f t="shared" si="4375"/>
        <v>12</v>
      </c>
      <c r="B2544" s="257">
        <f t="shared" si="4376"/>
        <v>2024</v>
      </c>
      <c r="C2544" s="435">
        <f t="shared" si="4499"/>
        <v>45640</v>
      </c>
      <c r="D2544" s="434">
        <v>1.0009999999999999</v>
      </c>
      <c r="E2544" s="436"/>
      <c r="F2544" s="437"/>
      <c r="G2544" s="438"/>
      <c r="H2544" s="439">
        <v>0.91820000000000002</v>
      </c>
      <c r="I2544" s="434">
        <v>0.87529999999999997</v>
      </c>
      <c r="J2544" s="436"/>
      <c r="K2544" s="437">
        <v>1.177</v>
      </c>
      <c r="L2544" s="436"/>
      <c r="M2544" s="440">
        <f t="shared" ref="M2544:M2547" si="4509">IFERROR(AVERAGE(D2544:E2544),"")</f>
        <v>1.0009999999999999</v>
      </c>
      <c r="N2544" s="440">
        <f t="shared" ref="N2544:N2547" si="4510">IFERROR(AVERAGE(F2544:H2544),"")</f>
        <v>0.91820000000000002</v>
      </c>
      <c r="O2544" s="440">
        <f t="shared" ref="O2544:O2547" si="4511">IFERROR(AVERAGE(I2544:J2544),"")</f>
        <v>0.87529999999999997</v>
      </c>
      <c r="P2544" s="440">
        <f t="shared" ref="P2544:P2547" si="4512">IFERROR(AVERAGE(K2544:L2544),"")</f>
        <v>1.177</v>
      </c>
      <c r="Q2544" s="441"/>
      <c r="R2544" s="442">
        <f t="shared" ref="R2544:R2547" si="4513">AVERAGE(M2544:P2544)</f>
        <v>0.99287500000000006</v>
      </c>
      <c r="S2544" s="443">
        <f t="shared" ref="S2544:S2547" si="4514">IF(R2544&gt;=1,1,0)</f>
        <v>0</v>
      </c>
      <c r="T2544" s="443">
        <f t="shared" ref="T2544:T2547" si="4515">IF(S2544=0,0,S2544+T2543)</f>
        <v>0</v>
      </c>
      <c r="AH2544" s="257">
        <f t="shared" si="4508"/>
        <v>0</v>
      </c>
      <c r="AI2544" s="266" t="str">
        <f t="shared" si="4384"/>
        <v>OK</v>
      </c>
    </row>
    <row r="2545" spans="1:35" ht="17.45" customHeight="1" x14ac:dyDescent="0.25">
      <c r="A2545" s="257">
        <f t="shared" si="4375"/>
        <v>12</v>
      </c>
      <c r="B2545" s="257">
        <f t="shared" si="4376"/>
        <v>2024</v>
      </c>
      <c r="C2545" s="435">
        <f t="shared" si="4499"/>
        <v>45641</v>
      </c>
      <c r="D2545" s="434"/>
      <c r="E2545" s="436">
        <v>0.59509999999999996</v>
      </c>
      <c r="F2545" s="437"/>
      <c r="G2545" s="438">
        <v>0.63500000000000001</v>
      </c>
      <c r="H2545" s="439"/>
      <c r="I2545" s="434"/>
      <c r="J2545" s="436">
        <v>0.60629999999999995</v>
      </c>
      <c r="K2545" s="437"/>
      <c r="L2545" s="436">
        <v>0.65690000000000004</v>
      </c>
      <c r="M2545" s="440">
        <f t="shared" si="4509"/>
        <v>0.59509999999999996</v>
      </c>
      <c r="N2545" s="440">
        <f t="shared" si="4510"/>
        <v>0.63500000000000001</v>
      </c>
      <c r="O2545" s="440">
        <f t="shared" si="4511"/>
        <v>0.60629999999999995</v>
      </c>
      <c r="P2545" s="440">
        <f t="shared" si="4512"/>
        <v>0.65690000000000004</v>
      </c>
      <c r="Q2545" s="441"/>
      <c r="R2545" s="442">
        <f t="shared" si="4513"/>
        <v>0.62332499999999991</v>
      </c>
      <c r="S2545" s="443">
        <f t="shared" si="4514"/>
        <v>0</v>
      </c>
      <c r="T2545" s="443">
        <f t="shared" si="4515"/>
        <v>0</v>
      </c>
      <c r="AH2545" s="257">
        <f t="shared" si="4508"/>
        <v>0</v>
      </c>
      <c r="AI2545" s="266" t="str">
        <f t="shared" si="4384"/>
        <v>OK</v>
      </c>
    </row>
    <row r="2546" spans="1:35" ht="17.45" customHeight="1" x14ac:dyDescent="0.25">
      <c r="A2546" s="257">
        <f t="shared" si="4375"/>
        <v>12</v>
      </c>
      <c r="B2546" s="257">
        <f t="shared" si="4376"/>
        <v>2024</v>
      </c>
      <c r="C2546" s="48">
        <f t="shared" si="4499"/>
        <v>45642</v>
      </c>
      <c r="D2546" s="275">
        <v>1.3089999999999999</v>
      </c>
      <c r="E2546" s="276"/>
      <c r="F2546" s="278">
        <v>1.1240000000000001</v>
      </c>
      <c r="G2546" s="277"/>
      <c r="H2546" s="286">
        <v>1.131</v>
      </c>
      <c r="I2546" s="275">
        <v>1.44</v>
      </c>
      <c r="J2546" s="276"/>
      <c r="K2546" s="278">
        <v>1.5740000000000001</v>
      </c>
      <c r="L2546" s="276"/>
      <c r="M2546" s="293">
        <f t="shared" si="4509"/>
        <v>1.3089999999999999</v>
      </c>
      <c r="N2546" s="293">
        <f t="shared" si="4510"/>
        <v>1.1274999999999999</v>
      </c>
      <c r="O2546" s="293">
        <f t="shared" si="4511"/>
        <v>1.44</v>
      </c>
      <c r="P2546" s="293">
        <f t="shared" si="4512"/>
        <v>1.5740000000000001</v>
      </c>
      <c r="R2546" s="265">
        <f t="shared" si="4513"/>
        <v>1.362625</v>
      </c>
      <c r="S2546" s="266">
        <f t="shared" si="4514"/>
        <v>1</v>
      </c>
      <c r="T2546" s="266">
        <f t="shared" si="4515"/>
        <v>1</v>
      </c>
      <c r="AH2546" s="257">
        <f t="shared" si="4508"/>
        <v>0</v>
      </c>
      <c r="AI2546" s="266" t="str">
        <f t="shared" si="4384"/>
        <v>OK</v>
      </c>
    </row>
    <row r="2547" spans="1:35" ht="17.45" customHeight="1" x14ac:dyDescent="0.25">
      <c r="A2547" s="257">
        <f t="shared" si="4375"/>
        <v>12</v>
      </c>
      <c r="B2547" s="257">
        <f t="shared" si="4376"/>
        <v>2024</v>
      </c>
      <c r="C2547" s="8">
        <f t="shared" si="4499"/>
        <v>45643</v>
      </c>
      <c r="D2547" s="260"/>
      <c r="E2547" s="261">
        <v>1.6160000000000001</v>
      </c>
      <c r="F2547" s="263"/>
      <c r="G2547" s="262">
        <v>1.877</v>
      </c>
      <c r="H2547" s="285"/>
      <c r="I2547" s="260"/>
      <c r="J2547" s="261">
        <v>1.7749999999999999</v>
      </c>
      <c r="K2547" s="263"/>
      <c r="L2547" s="261">
        <v>1.8069999999999999</v>
      </c>
      <c r="M2547" s="293">
        <f t="shared" si="4509"/>
        <v>1.6160000000000001</v>
      </c>
      <c r="N2547" s="293">
        <f t="shared" si="4510"/>
        <v>1.877</v>
      </c>
      <c r="O2547" s="293">
        <f t="shared" si="4511"/>
        <v>1.7749999999999999</v>
      </c>
      <c r="P2547" s="293">
        <f t="shared" si="4512"/>
        <v>1.8069999999999999</v>
      </c>
      <c r="R2547" s="265">
        <f t="shared" si="4513"/>
        <v>1.7687500000000003</v>
      </c>
      <c r="S2547" s="266">
        <f t="shared" si="4514"/>
        <v>1</v>
      </c>
      <c r="T2547" s="266">
        <f t="shared" si="4515"/>
        <v>2</v>
      </c>
      <c r="AH2547" s="257">
        <f t="shared" si="4508"/>
        <v>0</v>
      </c>
      <c r="AI2547" s="266" t="str">
        <f t="shared" si="4384"/>
        <v>OK</v>
      </c>
    </row>
    <row r="2548" spans="1:35" ht="17.45" customHeight="1" x14ac:dyDescent="0.25">
      <c r="A2548" s="257">
        <f t="shared" si="4375"/>
        <v>12</v>
      </c>
      <c r="B2548" s="257">
        <f t="shared" si="4376"/>
        <v>2024</v>
      </c>
      <c r="C2548" s="8">
        <f t="shared" si="4499"/>
        <v>45644</v>
      </c>
      <c r="D2548" s="332">
        <v>2.1269999999999998</v>
      </c>
      <c r="E2548" s="261"/>
      <c r="F2548" s="263">
        <v>1.875</v>
      </c>
      <c r="G2548" s="262"/>
      <c r="H2548" s="285"/>
      <c r="I2548" s="332">
        <v>2.0249999999999999</v>
      </c>
      <c r="J2548" s="261"/>
      <c r="K2548" s="363">
        <v>2.121</v>
      </c>
      <c r="L2548" s="261"/>
      <c r="M2548" s="423">
        <f t="shared" ref="M2548:M2557" si="4516">IFERROR(AVERAGE(D2548:E2548),"")</f>
        <v>2.1269999999999998</v>
      </c>
      <c r="N2548" s="293">
        <f t="shared" ref="N2548:N2557" si="4517">IFERROR(AVERAGE(F2548:H2548),"")</f>
        <v>1.875</v>
      </c>
      <c r="O2548" s="423">
        <f t="shared" ref="O2548:O2557" si="4518">IFERROR(AVERAGE(I2548:J2548),"")</f>
        <v>2.0249999999999999</v>
      </c>
      <c r="P2548" s="423">
        <f t="shared" ref="P2548:P2557" si="4519">IFERROR(AVERAGE(K2548:L2548),"")</f>
        <v>2.121</v>
      </c>
      <c r="R2548" s="334">
        <f t="shared" ref="R2548:R2557" si="4520">AVERAGE(M2548:P2548)</f>
        <v>2.0369999999999999</v>
      </c>
      <c r="S2548" s="266">
        <f t="shared" ref="S2548:S2557" si="4521">IF(R2548&gt;=1,1,0)</f>
        <v>1</v>
      </c>
      <c r="T2548" s="266">
        <f t="shared" ref="T2548:T2557" si="4522">IF(S2548=0,0,S2548+T2547)</f>
        <v>3</v>
      </c>
      <c r="AH2548" s="257">
        <f t="shared" si="4508"/>
        <v>0</v>
      </c>
      <c r="AI2548" s="266" t="str">
        <f t="shared" si="4384"/>
        <v>OK</v>
      </c>
    </row>
    <row r="2549" spans="1:35" ht="17.45" customHeight="1" x14ac:dyDescent="0.25">
      <c r="A2549" s="257">
        <f t="shared" si="4375"/>
        <v>12</v>
      </c>
      <c r="B2549" s="257">
        <f t="shared" si="4376"/>
        <v>2024</v>
      </c>
      <c r="C2549" s="8">
        <f t="shared" si="4499"/>
        <v>45645</v>
      </c>
      <c r="D2549" s="260"/>
      <c r="E2549" s="261">
        <v>1.75</v>
      </c>
      <c r="F2549" s="263"/>
      <c r="G2549" s="262">
        <v>1.615</v>
      </c>
      <c r="H2549" s="285"/>
      <c r="I2549" s="260"/>
      <c r="J2549" s="261">
        <v>1.83</v>
      </c>
      <c r="K2549" s="263"/>
      <c r="L2549" s="134">
        <v>2.2280000000000002</v>
      </c>
      <c r="M2549" s="293">
        <f t="shared" si="4516"/>
        <v>1.75</v>
      </c>
      <c r="N2549" s="293">
        <f t="shared" si="4517"/>
        <v>1.615</v>
      </c>
      <c r="O2549" s="293">
        <f t="shared" si="4518"/>
        <v>1.83</v>
      </c>
      <c r="P2549" s="423">
        <f t="shared" si="4519"/>
        <v>2.2280000000000002</v>
      </c>
      <c r="R2549" s="265">
        <f t="shared" si="4520"/>
        <v>1.85575</v>
      </c>
      <c r="S2549" s="266">
        <f t="shared" si="4521"/>
        <v>1</v>
      </c>
      <c r="T2549" s="266">
        <f t="shared" si="4522"/>
        <v>4</v>
      </c>
      <c r="AH2549" s="257">
        <f t="shared" si="4508"/>
        <v>0</v>
      </c>
      <c r="AI2549" s="266" t="str">
        <f t="shared" si="4384"/>
        <v>OK</v>
      </c>
    </row>
    <row r="2550" spans="1:35" ht="17.45" customHeight="1" x14ac:dyDescent="0.25">
      <c r="A2550" s="257">
        <f t="shared" si="4375"/>
        <v>12</v>
      </c>
      <c r="B2550" s="257">
        <f t="shared" si="4376"/>
        <v>2024</v>
      </c>
      <c r="C2550" s="8">
        <f t="shared" si="4499"/>
        <v>45646</v>
      </c>
      <c r="D2550" s="332">
        <v>2.149</v>
      </c>
      <c r="E2550" s="261"/>
      <c r="F2550" s="263"/>
      <c r="G2550" s="262"/>
      <c r="H2550" s="407">
        <v>2.0920000000000001</v>
      </c>
      <c r="I2550" s="332">
        <v>2.2610000000000001</v>
      </c>
      <c r="J2550" s="261"/>
      <c r="K2550" s="363">
        <v>2.415</v>
      </c>
      <c r="L2550" s="261"/>
      <c r="M2550" s="423">
        <f t="shared" si="4516"/>
        <v>2.149</v>
      </c>
      <c r="N2550" s="423">
        <f t="shared" si="4517"/>
        <v>2.0920000000000001</v>
      </c>
      <c r="O2550" s="423">
        <f t="shared" si="4518"/>
        <v>2.2610000000000001</v>
      </c>
      <c r="P2550" s="423">
        <f t="shared" si="4519"/>
        <v>2.415</v>
      </c>
      <c r="R2550" s="265">
        <f t="shared" si="4520"/>
        <v>2.22925</v>
      </c>
      <c r="S2550" s="266">
        <f t="shared" si="4521"/>
        <v>1</v>
      </c>
      <c r="T2550" s="266">
        <f t="shared" si="4522"/>
        <v>5</v>
      </c>
      <c r="AH2550" s="257">
        <f t="shared" si="4508"/>
        <v>1</v>
      </c>
      <c r="AI2550" s="266" t="str">
        <f t="shared" si="4384"/>
        <v>Check</v>
      </c>
    </row>
    <row r="2551" spans="1:35" ht="17.45" customHeight="1" x14ac:dyDescent="0.25">
      <c r="A2551" s="257">
        <f t="shared" si="4375"/>
        <v>12</v>
      </c>
      <c r="B2551" s="257">
        <f t="shared" si="4376"/>
        <v>2024</v>
      </c>
      <c r="C2551" s="435">
        <f t="shared" si="4499"/>
        <v>45647</v>
      </c>
      <c r="D2551" s="434"/>
      <c r="E2551" s="436">
        <v>1.337</v>
      </c>
      <c r="F2551" s="437"/>
      <c r="G2551" s="438">
        <v>1.3240000000000001</v>
      </c>
      <c r="H2551" s="439"/>
      <c r="I2551" s="434"/>
      <c r="J2551" s="436">
        <v>1.296</v>
      </c>
      <c r="K2551" s="437"/>
      <c r="L2551" s="436">
        <v>1.3979999999999999</v>
      </c>
      <c r="M2551" s="440">
        <f t="shared" si="4516"/>
        <v>1.337</v>
      </c>
      <c r="N2551" s="440">
        <f t="shared" si="4517"/>
        <v>1.3240000000000001</v>
      </c>
      <c r="O2551" s="440">
        <f t="shared" si="4518"/>
        <v>1.296</v>
      </c>
      <c r="P2551" s="440">
        <f t="shared" si="4519"/>
        <v>1.3979999999999999</v>
      </c>
      <c r="Q2551" s="441"/>
      <c r="R2551" s="442">
        <f t="shared" si="4520"/>
        <v>1.3387499999999999</v>
      </c>
      <c r="S2551" s="443">
        <f t="shared" si="4521"/>
        <v>1</v>
      </c>
      <c r="T2551" s="443">
        <f t="shared" si="4522"/>
        <v>6</v>
      </c>
      <c r="AH2551" s="257">
        <f t="shared" si="4508"/>
        <v>0</v>
      </c>
      <c r="AI2551" s="266" t="str">
        <f t="shared" si="4384"/>
        <v>OK</v>
      </c>
    </row>
    <row r="2552" spans="1:35" ht="17.45" customHeight="1" x14ac:dyDescent="0.25">
      <c r="A2552" s="257">
        <f t="shared" ref="A2552:A2615" si="4523">IF(ISNUMBER(C2552),MONTH(C2552),"")</f>
        <v>12</v>
      </c>
      <c r="B2552" s="257">
        <f t="shared" ref="B2552:B2615" si="4524">IF(ISNUMBER(C2552),YEAR(C2552),"")</f>
        <v>2024</v>
      </c>
      <c r="C2552" s="48">
        <f t="shared" si="4499"/>
        <v>45648</v>
      </c>
      <c r="D2552" s="434">
        <v>1.4850000000000001</v>
      </c>
      <c r="E2552" s="436"/>
      <c r="F2552" s="437">
        <v>1.319</v>
      </c>
      <c r="G2552" s="438"/>
      <c r="H2552" s="439">
        <v>1.339</v>
      </c>
      <c r="I2552" s="434">
        <v>1.3979999999999999</v>
      </c>
      <c r="J2552" s="436"/>
      <c r="K2552" s="437">
        <v>1.9259999999999999</v>
      </c>
      <c r="L2552" s="436"/>
      <c r="M2552" s="440">
        <f t="shared" si="4516"/>
        <v>1.4850000000000001</v>
      </c>
      <c r="N2552" s="440">
        <f t="shared" si="4517"/>
        <v>1.329</v>
      </c>
      <c r="O2552" s="440">
        <f t="shared" si="4518"/>
        <v>1.3979999999999999</v>
      </c>
      <c r="P2552" s="440">
        <f t="shared" si="4519"/>
        <v>1.9259999999999999</v>
      </c>
      <c r="Q2552" s="441"/>
      <c r="R2552" s="442">
        <f t="shared" si="4520"/>
        <v>1.5345</v>
      </c>
      <c r="S2552" s="443">
        <f t="shared" si="4521"/>
        <v>1</v>
      </c>
      <c r="T2552" s="443">
        <f t="shared" si="4522"/>
        <v>7</v>
      </c>
      <c r="AH2552" s="257">
        <f t="shared" si="4508"/>
        <v>0</v>
      </c>
      <c r="AI2552" s="266" t="str">
        <f t="shared" si="4384"/>
        <v>OK</v>
      </c>
    </row>
    <row r="2553" spans="1:35" ht="17.45" customHeight="1" x14ac:dyDescent="0.25">
      <c r="A2553" s="257">
        <f t="shared" si="4523"/>
        <v>12</v>
      </c>
      <c r="B2553" s="257">
        <f t="shared" si="4524"/>
        <v>2024</v>
      </c>
      <c r="C2553" s="8">
        <f t="shared" si="4499"/>
        <v>45649</v>
      </c>
      <c r="D2553" s="260"/>
      <c r="E2553" s="261">
        <v>1.542</v>
      </c>
      <c r="F2553" s="263"/>
      <c r="G2553" s="262">
        <v>1.7729999999999999</v>
      </c>
      <c r="H2553" s="285"/>
      <c r="I2553" s="260"/>
      <c r="J2553" s="261">
        <v>1.728</v>
      </c>
      <c r="K2553" s="263"/>
      <c r="L2553" s="134">
        <v>3.694</v>
      </c>
      <c r="M2553" s="293">
        <f t="shared" si="4516"/>
        <v>1.542</v>
      </c>
      <c r="N2553" s="293">
        <f t="shared" si="4517"/>
        <v>1.7729999999999999</v>
      </c>
      <c r="O2553" s="293">
        <f t="shared" si="4518"/>
        <v>1.728</v>
      </c>
      <c r="P2553" s="423">
        <f t="shared" si="4519"/>
        <v>3.694</v>
      </c>
      <c r="R2553" s="265">
        <f t="shared" si="4520"/>
        <v>2.18425</v>
      </c>
      <c r="S2553" s="266">
        <f t="shared" si="4521"/>
        <v>1</v>
      </c>
      <c r="T2553" s="266">
        <f t="shared" si="4522"/>
        <v>8</v>
      </c>
      <c r="AH2553" s="257">
        <f t="shared" si="4508"/>
        <v>0</v>
      </c>
      <c r="AI2553" s="266" t="str">
        <f t="shared" si="4384"/>
        <v>OK</v>
      </c>
    </row>
    <row r="2554" spans="1:35" ht="17.45" customHeight="1" x14ac:dyDescent="0.25">
      <c r="A2554" s="257">
        <f t="shared" si="4523"/>
        <v>12</v>
      </c>
      <c r="B2554" s="257">
        <f t="shared" si="4524"/>
        <v>2024</v>
      </c>
      <c r="C2554" s="8">
        <f t="shared" si="4499"/>
        <v>45650</v>
      </c>
      <c r="D2554" s="260">
        <v>0.871</v>
      </c>
      <c r="E2554" s="261"/>
      <c r="F2554" s="263">
        <v>0.88919999999999999</v>
      </c>
      <c r="G2554" s="262"/>
      <c r="H2554" s="285"/>
      <c r="I2554" s="260">
        <v>0.85880000000000001</v>
      </c>
      <c r="J2554" s="261"/>
      <c r="K2554" s="263">
        <v>0.95369999999999999</v>
      </c>
      <c r="L2554" s="261"/>
      <c r="M2554" s="293">
        <f t="shared" si="4516"/>
        <v>0.871</v>
      </c>
      <c r="N2554" s="293">
        <f t="shared" si="4517"/>
        <v>0.88919999999999999</v>
      </c>
      <c r="O2554" s="293">
        <f t="shared" si="4518"/>
        <v>0.85880000000000001</v>
      </c>
      <c r="P2554" s="293">
        <f t="shared" si="4519"/>
        <v>0.95369999999999999</v>
      </c>
      <c r="R2554" s="265">
        <f t="shared" si="4520"/>
        <v>0.89317499999999994</v>
      </c>
      <c r="S2554" s="266">
        <f t="shared" si="4521"/>
        <v>0</v>
      </c>
      <c r="T2554" s="266">
        <f t="shared" si="4522"/>
        <v>0</v>
      </c>
      <c r="AH2554" s="257">
        <f t="shared" si="4508"/>
        <v>0</v>
      </c>
      <c r="AI2554" s="266" t="str">
        <f t="shared" si="4384"/>
        <v>OK</v>
      </c>
    </row>
    <row r="2555" spans="1:35" ht="17.45" customHeight="1" x14ac:dyDescent="0.25">
      <c r="A2555" s="257">
        <f t="shared" si="4523"/>
        <v>12</v>
      </c>
      <c r="B2555" s="257">
        <f t="shared" si="4524"/>
        <v>2024</v>
      </c>
      <c r="C2555" s="8">
        <f t="shared" si="4499"/>
        <v>45651</v>
      </c>
      <c r="D2555" s="260"/>
      <c r="E2555" s="261">
        <v>0.62580000000000002</v>
      </c>
      <c r="F2555" s="263"/>
      <c r="G2555" s="262">
        <v>0.50580000000000003</v>
      </c>
      <c r="H2555" s="285"/>
      <c r="I2555" s="260"/>
      <c r="J2555" s="261">
        <v>0.39800000000000002</v>
      </c>
      <c r="K2555" s="263"/>
      <c r="L2555" s="261">
        <v>0.49780000000000002</v>
      </c>
      <c r="M2555" s="293">
        <f t="shared" si="4516"/>
        <v>0.62580000000000002</v>
      </c>
      <c r="N2555" s="293">
        <f t="shared" si="4517"/>
        <v>0.50580000000000003</v>
      </c>
      <c r="O2555" s="293">
        <f t="shared" si="4518"/>
        <v>0.39800000000000002</v>
      </c>
      <c r="P2555" s="293">
        <f t="shared" si="4519"/>
        <v>0.49780000000000002</v>
      </c>
      <c r="R2555" s="265">
        <f t="shared" si="4520"/>
        <v>0.50685000000000002</v>
      </c>
      <c r="S2555" s="266">
        <f t="shared" si="4521"/>
        <v>0</v>
      </c>
      <c r="T2555" s="266">
        <f t="shared" si="4522"/>
        <v>0</v>
      </c>
      <c r="AH2555" s="257">
        <f t="shared" si="4508"/>
        <v>0</v>
      </c>
      <c r="AI2555" s="266" t="str">
        <f t="shared" ref="AI2555:AI2618" si="4525">IF(AH2555=0,"OK","Check")</f>
        <v>OK</v>
      </c>
    </row>
    <row r="2556" spans="1:35" ht="17.45" customHeight="1" x14ac:dyDescent="0.25">
      <c r="A2556" s="257">
        <f t="shared" si="4523"/>
        <v>12</v>
      </c>
      <c r="B2556" s="257">
        <f t="shared" si="4524"/>
        <v>2024</v>
      </c>
      <c r="C2556" s="8">
        <f t="shared" si="4499"/>
        <v>45652</v>
      </c>
      <c r="D2556" s="260">
        <v>1.0249999999999999</v>
      </c>
      <c r="E2556" s="261"/>
      <c r="F2556" s="263"/>
      <c r="G2556" s="262"/>
      <c r="H2556" s="285">
        <v>0.82220000000000004</v>
      </c>
      <c r="I2556" s="260">
        <v>1.0820000000000001</v>
      </c>
      <c r="J2556" s="261"/>
      <c r="K2556" s="363">
        <v>2.5470000000000002</v>
      </c>
      <c r="L2556" s="261"/>
      <c r="M2556" s="293">
        <f t="shared" si="4516"/>
        <v>1.0249999999999999</v>
      </c>
      <c r="N2556" s="293">
        <f t="shared" si="4517"/>
        <v>0.82220000000000004</v>
      </c>
      <c r="O2556" s="293">
        <f t="shared" si="4518"/>
        <v>1.0820000000000001</v>
      </c>
      <c r="P2556" s="423">
        <f t="shared" si="4519"/>
        <v>2.5470000000000002</v>
      </c>
      <c r="R2556" s="265">
        <f t="shared" si="4520"/>
        <v>1.3690500000000001</v>
      </c>
      <c r="S2556" s="266">
        <f t="shared" si="4521"/>
        <v>1</v>
      </c>
      <c r="T2556" s="266">
        <f t="shared" si="4522"/>
        <v>1</v>
      </c>
      <c r="AH2556" s="257">
        <f t="shared" si="4508"/>
        <v>0</v>
      </c>
      <c r="AI2556" s="266" t="str">
        <f t="shared" si="4525"/>
        <v>OK</v>
      </c>
    </row>
    <row r="2557" spans="1:35" ht="17.45" customHeight="1" x14ac:dyDescent="0.25">
      <c r="A2557" s="257">
        <f t="shared" si="4523"/>
        <v>12</v>
      </c>
      <c r="B2557" s="257">
        <f t="shared" si="4524"/>
        <v>2024</v>
      </c>
      <c r="C2557" s="8">
        <f t="shared" si="4499"/>
        <v>45653</v>
      </c>
      <c r="D2557" s="260"/>
      <c r="E2557" s="261">
        <v>0.78600000000000003</v>
      </c>
      <c r="F2557" s="263"/>
      <c r="G2557" s="262">
        <v>0.74939999999999996</v>
      </c>
      <c r="H2557" s="285"/>
      <c r="I2557" s="260"/>
      <c r="J2557" s="261">
        <v>0.95899999999999996</v>
      </c>
      <c r="K2557" s="263"/>
      <c r="L2557" s="261">
        <v>1.875</v>
      </c>
      <c r="M2557" s="293">
        <f t="shared" si="4516"/>
        <v>0.78600000000000003</v>
      </c>
      <c r="N2557" s="293">
        <f t="shared" si="4517"/>
        <v>0.74939999999999996</v>
      </c>
      <c r="O2557" s="293">
        <f t="shared" si="4518"/>
        <v>0.95899999999999996</v>
      </c>
      <c r="P2557" s="293">
        <f t="shared" si="4519"/>
        <v>1.875</v>
      </c>
      <c r="R2557" s="265">
        <f t="shared" si="4520"/>
        <v>1.0923500000000002</v>
      </c>
      <c r="S2557" s="266">
        <f t="shared" si="4521"/>
        <v>1</v>
      </c>
      <c r="T2557" s="266">
        <f t="shared" si="4522"/>
        <v>2</v>
      </c>
      <c r="AH2557" s="257">
        <f t="shared" si="4508"/>
        <v>0</v>
      </c>
      <c r="AI2557" s="266" t="str">
        <f t="shared" si="4525"/>
        <v>OK</v>
      </c>
    </row>
    <row r="2558" spans="1:35" ht="17.45" customHeight="1" thickBot="1" x14ac:dyDescent="0.3">
      <c r="A2558" s="257">
        <f t="shared" si="4523"/>
        <v>12</v>
      </c>
      <c r="B2558" s="257">
        <f t="shared" si="4524"/>
        <v>2024</v>
      </c>
      <c r="C2558" s="48">
        <f t="shared" si="4499"/>
        <v>45654</v>
      </c>
      <c r="D2558" s="434">
        <v>0.98050000000000004</v>
      </c>
      <c r="E2558" s="436"/>
      <c r="F2558" s="437">
        <v>0.80830000000000002</v>
      </c>
      <c r="G2558" s="438"/>
      <c r="H2558" s="439">
        <v>0.88139999999999996</v>
      </c>
      <c r="I2558" s="434">
        <v>0.90259999999999996</v>
      </c>
      <c r="J2558" s="436"/>
      <c r="K2558" s="437">
        <v>1.9790000000000001</v>
      </c>
      <c r="L2558" s="436"/>
      <c r="M2558" s="440">
        <f t="shared" ref="M2558:M2560" si="4526">IFERROR(AVERAGE(D2558:E2558),"")</f>
        <v>0.98050000000000004</v>
      </c>
      <c r="N2558" s="440">
        <f t="shared" ref="N2558:N2560" si="4527">IFERROR(AVERAGE(F2558:H2558),"")</f>
        <v>0.84484999999999999</v>
      </c>
      <c r="O2558" s="440">
        <f t="shared" ref="O2558:O2560" si="4528">IFERROR(AVERAGE(I2558:J2558),"")</f>
        <v>0.90259999999999996</v>
      </c>
      <c r="P2558" s="440">
        <f t="shared" ref="P2558:P2560" si="4529">IFERROR(AVERAGE(K2558:L2558),"")</f>
        <v>1.9790000000000001</v>
      </c>
      <c r="Q2558" s="441"/>
      <c r="R2558" s="442">
        <f t="shared" ref="R2558:R2560" si="4530">AVERAGE(M2558:P2558)</f>
        <v>1.1767375</v>
      </c>
      <c r="S2558" s="443">
        <f t="shared" ref="S2558:S2560" si="4531">IF(R2558&gt;=1,1,0)</f>
        <v>1</v>
      </c>
      <c r="T2558" s="443">
        <f t="shared" ref="T2558:T2560" si="4532">IF(S2558=0,0,S2558+T2557)</f>
        <v>3</v>
      </c>
      <c r="AH2558" s="257">
        <f t="shared" si="4508"/>
        <v>0</v>
      </c>
      <c r="AI2558" s="266" t="str">
        <f t="shared" si="4525"/>
        <v>OK</v>
      </c>
    </row>
    <row r="2559" spans="1:35" ht="17.45" customHeight="1" thickBot="1" x14ac:dyDescent="0.3">
      <c r="A2559" s="257">
        <f t="shared" si="4523"/>
        <v>12</v>
      </c>
      <c r="B2559" s="257">
        <f t="shared" si="4524"/>
        <v>2024</v>
      </c>
      <c r="C2559" s="435">
        <f t="shared" si="4499"/>
        <v>45655</v>
      </c>
      <c r="D2559" s="434"/>
      <c r="E2559" s="436">
        <v>0.85550000000000004</v>
      </c>
      <c r="F2559" s="437"/>
      <c r="G2559" s="438">
        <v>1.1870000000000001</v>
      </c>
      <c r="H2559" s="439"/>
      <c r="I2559" s="434"/>
      <c r="J2559" s="436">
        <v>1.129</v>
      </c>
      <c r="K2559" s="437"/>
      <c r="L2559" s="436">
        <v>1.9790000000000001</v>
      </c>
      <c r="M2559" s="440">
        <f t="shared" si="4526"/>
        <v>0.85550000000000004</v>
      </c>
      <c r="N2559" s="440">
        <f t="shared" si="4527"/>
        <v>1.1870000000000001</v>
      </c>
      <c r="O2559" s="440">
        <f t="shared" si="4528"/>
        <v>1.129</v>
      </c>
      <c r="P2559" s="440">
        <f t="shared" si="4529"/>
        <v>1.9790000000000001</v>
      </c>
      <c r="Q2559" s="441"/>
      <c r="R2559" s="442">
        <f t="shared" si="4530"/>
        <v>1.287625</v>
      </c>
      <c r="S2559" s="443">
        <f t="shared" si="4531"/>
        <v>1</v>
      </c>
      <c r="T2559" s="443">
        <f t="shared" si="4532"/>
        <v>4</v>
      </c>
      <c r="U2559" s="514" t="s">
        <v>71</v>
      </c>
      <c r="V2559" s="515">
        <v>2024</v>
      </c>
      <c r="W2559" s="516"/>
      <c r="X2559" s="516"/>
      <c r="Y2559" s="516"/>
      <c r="AH2559" s="257">
        <f t="shared" si="4508"/>
        <v>0</v>
      </c>
      <c r="AI2559" s="266" t="str">
        <f t="shared" si="4525"/>
        <v>OK</v>
      </c>
    </row>
    <row r="2560" spans="1:35" ht="17.45" customHeight="1" x14ac:dyDescent="0.25">
      <c r="A2560" s="257">
        <f t="shared" si="4523"/>
        <v>12</v>
      </c>
      <c r="B2560" s="257">
        <f t="shared" si="4524"/>
        <v>2024</v>
      </c>
      <c r="C2560" s="8">
        <f t="shared" si="4499"/>
        <v>45656</v>
      </c>
      <c r="D2560" s="260">
        <v>0.78790000000000004</v>
      </c>
      <c r="E2560" s="261"/>
      <c r="F2560" s="263">
        <v>0.73729999999999996</v>
      </c>
      <c r="G2560" s="262"/>
      <c r="H2560" s="285"/>
      <c r="I2560" s="260">
        <v>0.97440000000000004</v>
      </c>
      <c r="J2560" s="261"/>
      <c r="K2560" s="263">
        <v>1.097</v>
      </c>
      <c r="L2560" s="261"/>
      <c r="M2560" s="293">
        <f t="shared" si="4526"/>
        <v>0.78790000000000004</v>
      </c>
      <c r="N2560" s="293">
        <f t="shared" si="4527"/>
        <v>0.73729999999999996</v>
      </c>
      <c r="O2560" s="293">
        <f t="shared" si="4528"/>
        <v>0.97440000000000004</v>
      </c>
      <c r="P2560" s="293">
        <f t="shared" si="4529"/>
        <v>1.097</v>
      </c>
      <c r="R2560" s="265">
        <f t="shared" si="4530"/>
        <v>0.89915</v>
      </c>
      <c r="S2560" s="266">
        <f t="shared" si="4531"/>
        <v>0</v>
      </c>
      <c r="T2560" s="266">
        <f t="shared" si="4532"/>
        <v>0</v>
      </c>
      <c r="U2560" s="517" t="s">
        <v>35</v>
      </c>
      <c r="V2560" s="517" t="s">
        <v>1</v>
      </c>
      <c r="W2560" s="517" t="s">
        <v>2</v>
      </c>
      <c r="X2560" s="517" t="s">
        <v>9</v>
      </c>
      <c r="Y2560" s="517" t="s">
        <v>12</v>
      </c>
      <c r="AH2560" s="257">
        <f t="shared" si="4508"/>
        <v>0</v>
      </c>
      <c r="AI2560" s="266" t="str">
        <f t="shared" si="4525"/>
        <v>OK</v>
      </c>
    </row>
    <row r="2561" spans="1:35" ht="17.45" customHeight="1" thickBot="1" x14ac:dyDescent="0.3">
      <c r="A2561" s="257">
        <f t="shared" si="4523"/>
        <v>12</v>
      </c>
      <c r="B2561" s="257">
        <f t="shared" si="4524"/>
        <v>2024</v>
      </c>
      <c r="C2561" s="116">
        <f t="shared" si="4499"/>
        <v>45657</v>
      </c>
      <c r="D2561" s="126"/>
      <c r="E2561" s="524">
        <v>2.633</v>
      </c>
      <c r="F2561" s="130"/>
      <c r="G2561" s="525">
        <v>2.657</v>
      </c>
      <c r="H2561" s="127"/>
      <c r="I2561" s="126"/>
      <c r="J2561" s="524">
        <v>7.7290000000000001</v>
      </c>
      <c r="K2561" s="130"/>
      <c r="L2561" s="524">
        <v>5.3239999999999998</v>
      </c>
      <c r="M2561" s="526">
        <f t="shared" ref="M2561:M2562" si="4533">IFERROR(AVERAGE(D2561:E2561),"")</f>
        <v>2.633</v>
      </c>
      <c r="N2561" s="526">
        <f t="shared" ref="N2561:N2562" si="4534">IFERROR(AVERAGE(F2561:H2561),"")</f>
        <v>2.657</v>
      </c>
      <c r="O2561" s="526">
        <f t="shared" ref="O2561:O2562" si="4535">IFERROR(AVERAGE(I2561:J2561),"")</f>
        <v>7.7290000000000001</v>
      </c>
      <c r="P2561" s="526">
        <f t="shared" ref="P2561:P2562" si="4536">IFERROR(AVERAGE(K2561:L2561),"")</f>
        <v>5.3239999999999998</v>
      </c>
      <c r="Q2561" s="315"/>
      <c r="R2561" s="308">
        <f t="shared" ref="R2561:R2562" si="4537">AVERAGE(M2561:P2561)</f>
        <v>4.58575</v>
      </c>
      <c r="S2561" s="312">
        <f t="shared" ref="S2561:S2562" si="4538">IF(R2561&gt;=1,1,0)</f>
        <v>1</v>
      </c>
      <c r="T2561" s="312">
        <f t="shared" ref="T2561:T2562" si="4539">IF(S2561=0,0,S2561+T2560)</f>
        <v>1</v>
      </c>
      <c r="U2561" s="518" t="s">
        <v>58</v>
      </c>
      <c r="V2561" s="519">
        <f>AVERAGE(D2531:E2561)</f>
        <v>1.4844451612903229</v>
      </c>
      <c r="W2561" s="519">
        <f>AVERAGE(F2531:H2561)</f>
        <v>1.3909805555555559</v>
      </c>
      <c r="X2561" s="519">
        <f>AVERAGE(I2531:J2561)</f>
        <v>1.6435419354838714</v>
      </c>
      <c r="Y2561" s="519">
        <f>AVERAGE(K2531:L2561)</f>
        <v>1.9557645161290322</v>
      </c>
      <c r="AH2561" s="257">
        <f t="shared" si="4508"/>
        <v>1</v>
      </c>
      <c r="AI2561" s="266" t="str">
        <f t="shared" si="4525"/>
        <v>Check</v>
      </c>
    </row>
    <row r="2562" spans="1:35" ht="17.45" customHeight="1" x14ac:dyDescent="0.25">
      <c r="A2562" s="257">
        <f t="shared" si="4523"/>
        <v>1</v>
      </c>
      <c r="B2562" s="257">
        <f t="shared" si="4524"/>
        <v>2025</v>
      </c>
      <c r="C2562" s="115">
        <f t="shared" si="4499"/>
        <v>45658</v>
      </c>
      <c r="D2562" s="122">
        <v>1.4910000000000001</v>
      </c>
      <c r="E2562" s="124"/>
      <c r="F2562" s="125"/>
      <c r="G2562" s="123"/>
      <c r="H2562" s="121">
        <v>1.367</v>
      </c>
      <c r="I2562" s="122">
        <v>1.1559999999999999</v>
      </c>
      <c r="J2562" s="124"/>
      <c r="K2562" s="125">
        <v>1.7130000000000001</v>
      </c>
      <c r="L2562" s="124"/>
      <c r="M2562" s="293">
        <f t="shared" si="4533"/>
        <v>1.4910000000000001</v>
      </c>
      <c r="N2562" s="293">
        <f t="shared" si="4534"/>
        <v>1.367</v>
      </c>
      <c r="O2562" s="293">
        <f t="shared" si="4535"/>
        <v>1.1559999999999999</v>
      </c>
      <c r="P2562" s="293">
        <f t="shared" si="4536"/>
        <v>1.7130000000000001</v>
      </c>
      <c r="R2562" s="265">
        <f t="shared" si="4537"/>
        <v>1.4317500000000001</v>
      </c>
      <c r="S2562" s="266">
        <f t="shared" si="4538"/>
        <v>1</v>
      </c>
      <c r="T2562" s="266">
        <f t="shared" si="4539"/>
        <v>2</v>
      </c>
      <c r="U2562" s="518" t="s">
        <v>59</v>
      </c>
      <c r="V2562" s="519">
        <f>MAX(D2531:E2561)</f>
        <v>2.9670000000000001</v>
      </c>
      <c r="W2562" s="519">
        <f>MAX(F2531:H2561)</f>
        <v>2.657</v>
      </c>
      <c r="X2562" s="519">
        <f>MAX(I2531:J2561)</f>
        <v>7.7290000000000001</v>
      </c>
      <c r="Y2562" s="519">
        <f>MAX(K2531:L2561)</f>
        <v>5.3239999999999998</v>
      </c>
      <c r="AH2562" s="257">
        <f t="shared" si="4508"/>
        <v>0</v>
      </c>
      <c r="AI2562" s="266" t="str">
        <f t="shared" si="4525"/>
        <v>OK</v>
      </c>
    </row>
    <row r="2563" spans="1:35" ht="17.45" customHeight="1" thickBot="1" x14ac:dyDescent="0.3">
      <c r="A2563" s="257">
        <f t="shared" si="4523"/>
        <v>1</v>
      </c>
      <c r="B2563" s="257">
        <f t="shared" si="4524"/>
        <v>2025</v>
      </c>
      <c r="C2563" s="8">
        <f t="shared" si="4499"/>
        <v>45659</v>
      </c>
      <c r="D2563" s="260"/>
      <c r="E2563" s="261">
        <v>2.0790000000000002</v>
      </c>
      <c r="F2563" s="263"/>
      <c r="G2563" s="262">
        <v>1.8959999999999999</v>
      </c>
      <c r="H2563" s="285"/>
      <c r="I2563" s="260"/>
      <c r="J2563" s="261">
        <v>1.8049999999999999</v>
      </c>
      <c r="K2563" s="263"/>
      <c r="L2563" s="134">
        <v>2.5030000000000001</v>
      </c>
      <c r="M2563" s="423">
        <f t="shared" ref="M2563:M2566" si="4540">IFERROR(AVERAGE(D2563:E2563),"")</f>
        <v>2.0790000000000002</v>
      </c>
      <c r="N2563" s="293">
        <f t="shared" ref="N2563:N2566" si="4541">IFERROR(AVERAGE(F2563:H2563),"")</f>
        <v>1.8959999999999999</v>
      </c>
      <c r="O2563" s="293">
        <f t="shared" ref="O2563:O2566" si="4542">IFERROR(AVERAGE(I2563:J2563),"")</f>
        <v>1.8049999999999999</v>
      </c>
      <c r="P2563" s="423">
        <f t="shared" ref="P2563:P2566" si="4543">IFERROR(AVERAGE(K2563:L2563),"")</f>
        <v>2.5030000000000001</v>
      </c>
      <c r="R2563" s="265">
        <f t="shared" ref="R2563:R2566" si="4544">AVERAGE(M2563:P2563)</f>
        <v>2.0707500000000003</v>
      </c>
      <c r="S2563" s="266">
        <f t="shared" ref="S2563:S2566" si="4545">IF(R2563&gt;=1,1,0)</f>
        <v>1</v>
      </c>
      <c r="T2563" s="266">
        <f t="shared" ref="T2563:T2566" si="4546">IF(S2563=0,0,S2563+T2562)</f>
        <v>3</v>
      </c>
      <c r="U2563" s="520" t="s">
        <v>126</v>
      </c>
      <c r="V2563" s="521">
        <f>COUNTIF(D2531:E2561,"&gt;=2.5")</f>
        <v>2</v>
      </c>
      <c r="W2563" s="521">
        <f>COUNTIF(F2531:H2561,"&gt;=2.5")</f>
        <v>1</v>
      </c>
      <c r="X2563" s="521">
        <f>COUNTIF(I2531:J2561,"&gt;=2.5")</f>
        <v>2</v>
      </c>
      <c r="Y2563" s="521">
        <f>COUNTIF(K2531:L2561,"&gt;=2.5")</f>
        <v>7</v>
      </c>
      <c r="AH2563" s="257">
        <f t="shared" si="4508"/>
        <v>0</v>
      </c>
      <c r="AI2563" s="266" t="str">
        <f t="shared" si="4525"/>
        <v>OK</v>
      </c>
    </row>
    <row r="2564" spans="1:35" ht="17.45" customHeight="1" thickBot="1" x14ac:dyDescent="0.3">
      <c r="A2564" s="257">
        <f t="shared" si="4523"/>
        <v>1</v>
      </c>
      <c r="B2564" s="257">
        <f t="shared" si="4524"/>
        <v>2025</v>
      </c>
      <c r="C2564" s="48">
        <f t="shared" si="4499"/>
        <v>45660</v>
      </c>
      <c r="D2564" s="275">
        <v>1.524</v>
      </c>
      <c r="E2564" s="276"/>
      <c r="F2564" s="278">
        <v>1.4139999999999999</v>
      </c>
      <c r="G2564" s="277"/>
      <c r="H2564" s="286">
        <v>1.5760000000000001</v>
      </c>
      <c r="I2564" s="275">
        <v>1.5549999999999999</v>
      </c>
      <c r="J2564" s="276"/>
      <c r="K2564" s="278">
        <v>1.8740000000000001</v>
      </c>
      <c r="L2564" s="276"/>
      <c r="M2564" s="293">
        <f t="shared" si="4540"/>
        <v>1.524</v>
      </c>
      <c r="N2564" s="293">
        <f t="shared" si="4541"/>
        <v>1.4950000000000001</v>
      </c>
      <c r="O2564" s="293">
        <f t="shared" si="4542"/>
        <v>1.5549999999999999</v>
      </c>
      <c r="P2564" s="293">
        <f t="shared" si="4543"/>
        <v>1.8740000000000001</v>
      </c>
      <c r="R2564" s="265">
        <f t="shared" si="4544"/>
        <v>1.6120000000000001</v>
      </c>
      <c r="S2564" s="266">
        <f t="shared" si="4545"/>
        <v>1</v>
      </c>
      <c r="T2564" s="266">
        <f t="shared" si="4546"/>
        <v>4</v>
      </c>
      <c r="X2564" s="664">
        <f>SUM(V2563:Y2563)</f>
        <v>12</v>
      </c>
      <c r="Y2564" s="522">
        <f>AVERAGE(V2561:Y2561)</f>
        <v>1.6186830421146956</v>
      </c>
      <c r="AH2564" s="257">
        <f t="shared" si="4508"/>
        <v>0</v>
      </c>
      <c r="AI2564" s="266" t="str">
        <f t="shared" si="4525"/>
        <v>OK</v>
      </c>
    </row>
    <row r="2565" spans="1:35" ht="17.45" customHeight="1" thickBot="1" x14ac:dyDescent="0.3">
      <c r="A2565" s="257">
        <f t="shared" si="4523"/>
        <v>1</v>
      </c>
      <c r="B2565" s="257">
        <f t="shared" si="4524"/>
        <v>2025</v>
      </c>
      <c r="C2565" s="435">
        <f t="shared" si="4499"/>
        <v>45661</v>
      </c>
      <c r="D2565" s="434"/>
      <c r="E2565" s="436">
        <v>0.86660000000000004</v>
      </c>
      <c r="F2565" s="437"/>
      <c r="G2565" s="438">
        <v>0.82220000000000004</v>
      </c>
      <c r="H2565" s="439"/>
      <c r="I2565" s="434"/>
      <c r="J2565" s="436">
        <v>0.91790000000000005</v>
      </c>
      <c r="K2565" s="437"/>
      <c r="L2565" s="436">
        <v>1.6519999999999999</v>
      </c>
      <c r="M2565" s="440">
        <f t="shared" si="4540"/>
        <v>0.86660000000000004</v>
      </c>
      <c r="N2565" s="440">
        <f t="shared" si="4541"/>
        <v>0.82220000000000004</v>
      </c>
      <c r="O2565" s="440">
        <f t="shared" si="4542"/>
        <v>0.91790000000000005</v>
      </c>
      <c r="P2565" s="440">
        <f t="shared" si="4543"/>
        <v>1.6519999999999999</v>
      </c>
      <c r="Q2565" s="441"/>
      <c r="R2565" s="442">
        <f t="shared" si="4544"/>
        <v>1.064675</v>
      </c>
      <c r="S2565" s="443">
        <f t="shared" si="4545"/>
        <v>1</v>
      </c>
      <c r="T2565" s="443">
        <f t="shared" si="4546"/>
        <v>5</v>
      </c>
      <c r="V2565" s="605">
        <f>V2561-V2531</f>
        <v>0.4509884946236562</v>
      </c>
      <c r="W2565" s="605">
        <f t="shared" ref="W2565:Y2565" si="4547">W2561-W2531</f>
        <v>0.37739769841269899</v>
      </c>
      <c r="X2565" s="605">
        <f t="shared" si="4547"/>
        <v>0.60171193548387136</v>
      </c>
      <c r="Y2565" s="605">
        <f t="shared" si="4547"/>
        <v>0.62811451612903246</v>
      </c>
      <c r="AH2565" s="257">
        <f t="shared" si="4508"/>
        <v>0</v>
      </c>
      <c r="AI2565" s="266" t="str">
        <f t="shared" si="4525"/>
        <v>OK</v>
      </c>
    </row>
    <row r="2566" spans="1:35" ht="17.45" customHeight="1" thickBot="1" x14ac:dyDescent="0.3">
      <c r="A2566" s="257">
        <f t="shared" si="4523"/>
        <v>1</v>
      </c>
      <c r="B2566" s="257">
        <f t="shared" si="4524"/>
        <v>2025</v>
      </c>
      <c r="C2566" s="435">
        <f t="shared" si="4499"/>
        <v>45662</v>
      </c>
      <c r="D2566" s="434">
        <v>1.452</v>
      </c>
      <c r="E2566" s="436"/>
      <c r="F2566" s="437">
        <v>1.004</v>
      </c>
      <c r="G2566" s="438"/>
      <c r="H2566" s="439"/>
      <c r="I2566" s="434">
        <v>0.82909999999999995</v>
      </c>
      <c r="J2566" s="436"/>
      <c r="K2566" s="437">
        <v>1.4630000000000001</v>
      </c>
      <c r="L2566" s="436"/>
      <c r="M2566" s="440">
        <f t="shared" si="4540"/>
        <v>1.452</v>
      </c>
      <c r="N2566" s="440">
        <f t="shared" si="4541"/>
        <v>1.004</v>
      </c>
      <c r="O2566" s="440">
        <f t="shared" si="4542"/>
        <v>0.82909999999999995</v>
      </c>
      <c r="P2566" s="440">
        <f t="shared" si="4543"/>
        <v>1.4630000000000001</v>
      </c>
      <c r="Q2566" s="441"/>
      <c r="R2566" s="442">
        <f t="shared" si="4544"/>
        <v>1.187025</v>
      </c>
      <c r="S2566" s="443">
        <f t="shared" si="4545"/>
        <v>1</v>
      </c>
      <c r="T2566" s="443">
        <f t="shared" si="4546"/>
        <v>6</v>
      </c>
      <c r="U2566" s="514" t="s">
        <v>73</v>
      </c>
      <c r="V2566" s="515">
        <v>2024</v>
      </c>
      <c r="W2566" s="516"/>
      <c r="X2566" s="516"/>
      <c r="Y2566" s="516"/>
      <c r="AF2566" s="427" t="s">
        <v>159</v>
      </c>
      <c r="AG2566" s="427" t="s">
        <v>158</v>
      </c>
      <c r="AH2566" s="257">
        <f t="shared" si="4508"/>
        <v>0</v>
      </c>
      <c r="AI2566" s="266" t="str">
        <f t="shared" si="4525"/>
        <v>OK</v>
      </c>
    </row>
    <row r="2567" spans="1:35" ht="17.45" customHeight="1" x14ac:dyDescent="0.25">
      <c r="A2567" s="257">
        <f t="shared" si="4523"/>
        <v>1</v>
      </c>
      <c r="B2567" s="257">
        <f t="shared" si="4524"/>
        <v>2025</v>
      </c>
      <c r="C2567" s="671">
        <f t="shared" si="4499"/>
        <v>45663</v>
      </c>
      <c r="D2567" s="252"/>
      <c r="E2567" s="253">
        <v>1.9730000000000001</v>
      </c>
      <c r="F2567" s="255"/>
      <c r="G2567" s="254">
        <v>1.2470000000000001</v>
      </c>
      <c r="H2567" s="114"/>
      <c r="I2567" s="252"/>
      <c r="J2567" s="253">
        <v>1.2609999999999999</v>
      </c>
      <c r="K2567" s="255"/>
      <c r="L2567" s="657">
        <v>11.11</v>
      </c>
      <c r="M2567" s="293">
        <f t="shared" ref="M2567:M2568" si="4548">IFERROR(AVERAGE(D2567:E2567),"")</f>
        <v>1.9730000000000001</v>
      </c>
      <c r="N2567" s="293">
        <f t="shared" ref="N2567:N2568" si="4549">IFERROR(AVERAGE(F2567:H2567),"")</f>
        <v>1.2470000000000001</v>
      </c>
      <c r="O2567" s="293">
        <f t="shared" ref="O2567:O2568" si="4550">IFERROR(AVERAGE(I2567:J2567),"")</f>
        <v>1.2609999999999999</v>
      </c>
      <c r="P2567" s="658">
        <f t="shared" ref="P2567:P2568" si="4551">IFERROR(AVERAGE(K2567:L2567),"")</f>
        <v>11.11</v>
      </c>
      <c r="R2567" s="265">
        <f t="shared" ref="R2567:R2568" si="4552">AVERAGE(M2567:P2567)</f>
        <v>3.8977499999999998</v>
      </c>
      <c r="S2567" s="266">
        <f t="shared" ref="S2567:S2568" si="4553">IF(R2567&gt;=1,1,0)</f>
        <v>1</v>
      </c>
      <c r="T2567" s="266">
        <f t="shared" ref="T2567:T2568" si="4554">IF(S2567=0,0,S2567+T2566)</f>
        <v>7</v>
      </c>
      <c r="U2567" s="517" t="s">
        <v>35</v>
      </c>
      <c r="V2567" s="517" t="s">
        <v>1</v>
      </c>
      <c r="W2567" s="517" t="s">
        <v>2</v>
      </c>
      <c r="X2567" s="517" t="s">
        <v>9</v>
      </c>
      <c r="Y2567" s="517" t="s">
        <v>12</v>
      </c>
      <c r="AE2567" s="22" t="s">
        <v>20</v>
      </c>
      <c r="AF2567" s="264">
        <f>MAX($D$2196:$L$2561)</f>
        <v>7.7290000000000001</v>
      </c>
      <c r="AG2567" s="264">
        <f>MAX($D$5:$L$2561)</f>
        <v>28.43</v>
      </c>
      <c r="AH2567" s="257">
        <f t="shared" si="4508"/>
        <v>0</v>
      </c>
      <c r="AI2567" s="266" t="str">
        <f t="shared" si="4525"/>
        <v>OK</v>
      </c>
    </row>
    <row r="2568" spans="1:35" ht="17.45" customHeight="1" x14ac:dyDescent="0.25">
      <c r="A2568" s="257">
        <f t="shared" si="4523"/>
        <v>1</v>
      </c>
      <c r="B2568" s="257">
        <f t="shared" si="4524"/>
        <v>2025</v>
      </c>
      <c r="C2568" s="8">
        <f t="shared" si="4499"/>
        <v>45664</v>
      </c>
      <c r="D2568" s="370">
        <v>2.3260000000000001</v>
      </c>
      <c r="E2568" s="253"/>
      <c r="F2568" s="255"/>
      <c r="G2568" s="254"/>
      <c r="H2568" s="432">
        <v>5.0250000000000004</v>
      </c>
      <c r="I2568" s="370">
        <v>3.1629999999999998</v>
      </c>
      <c r="J2568" s="253"/>
      <c r="K2568" s="333">
        <v>2.7370000000000001</v>
      </c>
      <c r="L2568" s="253"/>
      <c r="M2568" s="423">
        <f t="shared" si="4548"/>
        <v>2.3260000000000001</v>
      </c>
      <c r="N2568" s="423">
        <f t="shared" si="4549"/>
        <v>5.0250000000000004</v>
      </c>
      <c r="O2568" s="423">
        <f t="shared" si="4550"/>
        <v>3.1629999999999998</v>
      </c>
      <c r="P2568" s="423">
        <f t="shared" si="4551"/>
        <v>2.7370000000000001</v>
      </c>
      <c r="R2568" s="265">
        <f t="shared" si="4552"/>
        <v>3.3127500000000003</v>
      </c>
      <c r="S2568" s="266">
        <f t="shared" si="4553"/>
        <v>1</v>
      </c>
      <c r="T2568" s="266">
        <f t="shared" si="4554"/>
        <v>8</v>
      </c>
      <c r="U2568" s="518" t="s">
        <v>58</v>
      </c>
      <c r="V2568" s="519">
        <f>AVERAGE(D2196:E2562)</f>
        <v>1.0519940054495909</v>
      </c>
      <c r="W2568" s="519">
        <f>AVERAGE(F2196:H2562)</f>
        <v>1.012811425233644</v>
      </c>
      <c r="X2568" s="519">
        <f>AVERAGE(I2196:J2562)</f>
        <v>0.98824632152588632</v>
      </c>
      <c r="Y2568" s="519">
        <f>AVERAGE(K2196:L2562)</f>
        <v>1.1494517711171666</v>
      </c>
      <c r="AE2568" s="22" t="s">
        <v>157</v>
      </c>
      <c r="AF2568" s="264">
        <f>PERCENTILE($D$2196:$L$2561,0.99)</f>
        <v>2.6944399999999997</v>
      </c>
      <c r="AG2568" s="264">
        <f>PERCENTILE($D$5:$L$2561,0.99)</f>
        <v>3.2484999999999999</v>
      </c>
      <c r="AH2568" s="257">
        <f t="shared" si="4508"/>
        <v>1</v>
      </c>
      <c r="AI2568" s="266" t="str">
        <f t="shared" si="4525"/>
        <v>Check</v>
      </c>
    </row>
    <row r="2569" spans="1:35" ht="17.45" customHeight="1" x14ac:dyDescent="0.25">
      <c r="A2569" s="257">
        <f t="shared" si="4523"/>
        <v>1</v>
      </c>
      <c r="B2569" s="257">
        <f t="shared" si="4524"/>
        <v>2025</v>
      </c>
      <c r="C2569" s="8">
        <f t="shared" ref="C2569:C2632" si="4555">C2568+1</f>
        <v>45665</v>
      </c>
      <c r="D2569" s="252"/>
      <c r="E2569" s="335">
        <v>3.5150000000000001</v>
      </c>
      <c r="F2569" s="255"/>
      <c r="G2569" s="364">
        <v>3.58</v>
      </c>
      <c r="H2569" s="114"/>
      <c r="I2569" s="252"/>
      <c r="J2569" s="335">
        <v>3.25</v>
      </c>
      <c r="K2569" s="255"/>
      <c r="L2569" s="335">
        <v>4.375</v>
      </c>
      <c r="M2569" s="423">
        <f t="shared" ref="M2569" si="4556">IFERROR(AVERAGE(D2569:E2569),"")</f>
        <v>3.5150000000000001</v>
      </c>
      <c r="N2569" s="423">
        <f t="shared" ref="N2569" si="4557">IFERROR(AVERAGE(F2569:H2569),"")</f>
        <v>3.58</v>
      </c>
      <c r="O2569" s="423">
        <f t="shared" ref="O2569" si="4558">IFERROR(AVERAGE(I2569:J2569),"")</f>
        <v>3.25</v>
      </c>
      <c r="P2569" s="423">
        <f t="shared" ref="P2569" si="4559">IFERROR(AVERAGE(K2569:L2569),"")</f>
        <v>4.375</v>
      </c>
      <c r="R2569" s="265">
        <f t="shared" ref="R2569" si="4560">AVERAGE(M2569:P2569)</f>
        <v>3.68</v>
      </c>
      <c r="S2569" s="266">
        <f t="shared" ref="S2569" si="4561">IF(R2569&gt;=1,1,0)</f>
        <v>1</v>
      </c>
      <c r="T2569" s="266">
        <f t="shared" ref="T2569" si="4562">IF(S2569=0,0,S2569+T2568)</f>
        <v>9</v>
      </c>
      <c r="U2569" s="518" t="s">
        <v>59</v>
      </c>
      <c r="V2569" s="519">
        <f>MAX(D2196:E2562)</f>
        <v>3.899</v>
      </c>
      <c r="W2569" s="519">
        <f>MAX(F2196:H2562)</f>
        <v>3.5630000000000002</v>
      </c>
      <c r="X2569" s="519">
        <f>MAX(I2196:J2562)</f>
        <v>7.7290000000000001</v>
      </c>
      <c r="Y2569" s="519">
        <f>MAX(K2196:L2562)</f>
        <v>5.8029999999999999</v>
      </c>
      <c r="AE2569" s="22" t="s">
        <v>55</v>
      </c>
      <c r="AF2569" s="264">
        <f>PERCENTILE($D$2196:$L$2561,0.98)</f>
        <v>2.3494399999999995</v>
      </c>
      <c r="AG2569" s="264">
        <f>PERCENTILE($D$5:$L$2561,0.98)</f>
        <v>2.5270000000000001</v>
      </c>
      <c r="AH2569" s="257">
        <f t="shared" si="4508"/>
        <v>1</v>
      </c>
      <c r="AI2569" s="266" t="str">
        <f t="shared" si="4525"/>
        <v>Check</v>
      </c>
    </row>
    <row r="2570" spans="1:35" ht="17.45" customHeight="1" thickBot="1" x14ac:dyDescent="0.3">
      <c r="A2570" s="257">
        <f t="shared" si="4523"/>
        <v>1</v>
      </c>
      <c r="B2570" s="257">
        <f t="shared" si="4524"/>
        <v>2025</v>
      </c>
      <c r="C2570" s="670">
        <f t="shared" si="4555"/>
        <v>45666</v>
      </c>
      <c r="D2570" s="369">
        <v>4.0110000000000001</v>
      </c>
      <c r="E2570" s="280"/>
      <c r="F2570" s="420">
        <v>3.7160000000000002</v>
      </c>
      <c r="G2570" s="281"/>
      <c r="H2570" s="422">
        <v>3.8319999999999999</v>
      </c>
      <c r="I2570" s="369">
        <v>3.0830000000000002</v>
      </c>
      <c r="J2570" s="280"/>
      <c r="K2570" s="420">
        <v>4.5199999999999996</v>
      </c>
      <c r="L2570" s="280"/>
      <c r="M2570" s="423">
        <f t="shared" ref="M2570:M2575" si="4563">IFERROR(AVERAGE(D2570:E2570),"")</f>
        <v>4.0110000000000001</v>
      </c>
      <c r="N2570" s="423">
        <f t="shared" ref="N2570:N2575" si="4564">IFERROR(AVERAGE(F2570:H2570),"")</f>
        <v>3.774</v>
      </c>
      <c r="O2570" s="423">
        <f t="shared" ref="O2570:O2575" si="4565">IFERROR(AVERAGE(I2570:J2570),"")</f>
        <v>3.0830000000000002</v>
      </c>
      <c r="P2570" s="423">
        <f t="shared" ref="P2570:P2575" si="4566">IFERROR(AVERAGE(K2570:L2570),"")</f>
        <v>4.5199999999999996</v>
      </c>
      <c r="R2570" s="265">
        <f t="shared" ref="R2570:R2575" si="4567">AVERAGE(M2570:P2570)</f>
        <v>3.847</v>
      </c>
      <c r="S2570" s="266">
        <f t="shared" ref="S2570:S2575" si="4568">IF(R2570&gt;=1,1,0)</f>
        <v>1</v>
      </c>
      <c r="T2570" s="266">
        <f t="shared" ref="T2570:T2575" si="4569">IF(S2570=0,0,S2570+T2569)</f>
        <v>10</v>
      </c>
      <c r="U2570" s="520" t="s">
        <v>126</v>
      </c>
      <c r="V2570" s="521">
        <f>COUNTIF(D2196:E2562,"&gt;=2.5")</f>
        <v>4</v>
      </c>
      <c r="W2570" s="521">
        <f>COUNTIF(F2196:H2562,"&gt;=2.5")</f>
        <v>4</v>
      </c>
      <c r="X2570" s="521">
        <f>COUNTIF(I2196:J2562,"&gt;=2.5")</f>
        <v>3</v>
      </c>
      <c r="Y2570" s="521">
        <f>COUNTIF(K2196:L2562,"&gt;=2.5")</f>
        <v>12</v>
      </c>
      <c r="AE2570" s="22" t="s">
        <v>75</v>
      </c>
      <c r="AF2570" s="264">
        <f>PERCENTILE($D$2196:$L$2561,0.95)</f>
        <v>1.8581999999999992</v>
      </c>
      <c r="AG2570" s="264">
        <f>PERCENTILE($D$5:$L$2561,0.95)</f>
        <v>1.9595</v>
      </c>
      <c r="AH2570" s="257">
        <f t="shared" si="4508"/>
        <v>1</v>
      </c>
      <c r="AI2570" s="266" t="str">
        <f t="shared" si="4525"/>
        <v>Check</v>
      </c>
    </row>
    <row r="2571" spans="1:35" ht="17.45" customHeight="1" thickBot="1" x14ac:dyDescent="0.3">
      <c r="A2571" s="257">
        <f t="shared" si="4523"/>
        <v>1</v>
      </c>
      <c r="B2571" s="257">
        <f t="shared" si="4524"/>
        <v>2025</v>
      </c>
      <c r="C2571" s="8">
        <f t="shared" si="4555"/>
        <v>45667</v>
      </c>
      <c r="D2571" s="252"/>
      <c r="E2571" s="335">
        <v>2.7530000000000001</v>
      </c>
      <c r="F2571" s="255"/>
      <c r="G2571" s="364">
        <v>2.7170000000000001</v>
      </c>
      <c r="H2571" s="114"/>
      <c r="I2571" s="252"/>
      <c r="J2571" s="335">
        <v>2.6629999999999998</v>
      </c>
      <c r="K2571" s="255"/>
      <c r="L2571" s="335">
        <v>3.8959999999999999</v>
      </c>
      <c r="M2571" s="423">
        <f t="shared" si="4563"/>
        <v>2.7530000000000001</v>
      </c>
      <c r="N2571" s="423">
        <f t="shared" si="4564"/>
        <v>2.7170000000000001</v>
      </c>
      <c r="O2571" s="423">
        <f t="shared" si="4565"/>
        <v>2.6629999999999998</v>
      </c>
      <c r="P2571" s="423">
        <f t="shared" si="4566"/>
        <v>3.8959999999999999</v>
      </c>
      <c r="R2571" s="265">
        <f t="shared" si="4567"/>
        <v>3.00725</v>
      </c>
      <c r="S2571" s="266">
        <f t="shared" si="4568"/>
        <v>1</v>
      </c>
      <c r="T2571" s="266">
        <f t="shared" si="4569"/>
        <v>11</v>
      </c>
      <c r="V2571" s="522">
        <f>AVERAGE(D2197:L2562)</f>
        <v>1.0495845836065574</v>
      </c>
      <c r="X2571" s="664">
        <f>SUM(V2570:Y2570)</f>
        <v>23</v>
      </c>
      <c r="Y2571" s="522">
        <f>AVERAGE(V2568:Y2568)</f>
        <v>1.0506258808315718</v>
      </c>
      <c r="AE2571" s="22" t="s">
        <v>21</v>
      </c>
      <c r="AF2571" s="264">
        <f>PERCENTILE($D$2196:$L$2561,0.9)</f>
        <v>1.5684000000000007</v>
      </c>
      <c r="AG2571" s="264">
        <f>PERCENTILE($D$5:$L$2561,0.9)</f>
        <v>1.6339999999999999</v>
      </c>
      <c r="AH2571" s="257">
        <f t="shared" si="4508"/>
        <v>1</v>
      </c>
      <c r="AI2571" s="266" t="str">
        <f t="shared" si="4525"/>
        <v>Check</v>
      </c>
    </row>
    <row r="2572" spans="1:35" ht="17.45" customHeight="1" x14ac:dyDescent="0.25">
      <c r="A2572" s="257">
        <f t="shared" si="4523"/>
        <v>1</v>
      </c>
      <c r="B2572" s="257">
        <f t="shared" si="4524"/>
        <v>2025</v>
      </c>
      <c r="C2572" s="435">
        <f t="shared" si="4555"/>
        <v>45668</v>
      </c>
      <c r="D2572" s="448">
        <v>1.73</v>
      </c>
      <c r="E2572" s="449"/>
      <c r="F2572" s="451">
        <v>1.5840000000000001</v>
      </c>
      <c r="G2572" s="450"/>
      <c r="H2572" s="452"/>
      <c r="I2572" s="448">
        <v>1.6180000000000001</v>
      </c>
      <c r="J2572" s="449"/>
      <c r="K2572" s="451">
        <v>1.7170000000000001</v>
      </c>
      <c r="L2572" s="449"/>
      <c r="M2572" s="440">
        <f t="shared" si="4563"/>
        <v>1.73</v>
      </c>
      <c r="N2572" s="440">
        <f t="shared" si="4564"/>
        <v>1.5840000000000001</v>
      </c>
      <c r="O2572" s="440">
        <f t="shared" si="4565"/>
        <v>1.6180000000000001</v>
      </c>
      <c r="P2572" s="440">
        <f t="shared" si="4566"/>
        <v>1.7170000000000001</v>
      </c>
      <c r="Q2572" s="441"/>
      <c r="R2572" s="442">
        <f t="shared" si="4567"/>
        <v>1.6622500000000002</v>
      </c>
      <c r="S2572" s="443">
        <f t="shared" si="4568"/>
        <v>1</v>
      </c>
      <c r="T2572" s="443">
        <f t="shared" si="4569"/>
        <v>12</v>
      </c>
      <c r="V2572" s="605">
        <f>V2568-V2202</f>
        <v>-0.44282467586908858</v>
      </c>
      <c r="W2572" s="605">
        <f t="shared" ref="W2572:Y2572" si="4570">W2568-W2202</f>
        <v>-0.12642073439076906</v>
      </c>
      <c r="X2572" s="605">
        <f t="shared" si="4570"/>
        <v>5.4956184539584396E-2</v>
      </c>
      <c r="Y2572" s="605">
        <f t="shared" si="4570"/>
        <v>1.8465195774701071E-2</v>
      </c>
      <c r="AH2572" s="257">
        <f t="shared" si="4508"/>
        <v>0</v>
      </c>
      <c r="AI2572" s="266" t="str">
        <f t="shared" si="4525"/>
        <v>OK</v>
      </c>
    </row>
    <row r="2573" spans="1:35" ht="17.45" customHeight="1" x14ac:dyDescent="0.25">
      <c r="A2573" s="257">
        <f t="shared" si="4523"/>
        <v>1</v>
      </c>
      <c r="B2573" s="257">
        <f t="shared" si="4524"/>
        <v>2025</v>
      </c>
      <c r="C2573" s="435">
        <f t="shared" si="4555"/>
        <v>45669</v>
      </c>
      <c r="D2573" s="448"/>
      <c r="E2573" s="449">
        <v>1.282</v>
      </c>
      <c r="F2573" s="451"/>
      <c r="G2573" s="450">
        <v>1.0880000000000001</v>
      </c>
      <c r="H2573" s="452"/>
      <c r="I2573" s="448"/>
      <c r="J2573" s="449">
        <v>1.046</v>
      </c>
      <c r="K2573" s="451"/>
      <c r="L2573" s="449">
        <v>1.6259999999999999</v>
      </c>
      <c r="M2573" s="440">
        <f t="shared" si="4563"/>
        <v>1.282</v>
      </c>
      <c r="N2573" s="440">
        <f t="shared" si="4564"/>
        <v>1.0880000000000001</v>
      </c>
      <c r="O2573" s="440">
        <f t="shared" si="4565"/>
        <v>1.046</v>
      </c>
      <c r="P2573" s="440">
        <f t="shared" si="4566"/>
        <v>1.6259999999999999</v>
      </c>
      <c r="Q2573" s="441"/>
      <c r="R2573" s="442">
        <f t="shared" si="4567"/>
        <v>1.2605</v>
      </c>
      <c r="S2573" s="443">
        <f t="shared" si="4568"/>
        <v>1</v>
      </c>
      <c r="T2573" s="443">
        <f t="shared" si="4569"/>
        <v>13</v>
      </c>
      <c r="AH2573" s="257">
        <f t="shared" si="4508"/>
        <v>0</v>
      </c>
      <c r="AI2573" s="266" t="str">
        <f t="shared" si="4525"/>
        <v>OK</v>
      </c>
    </row>
    <row r="2574" spans="1:35" ht="17.45" customHeight="1" x14ac:dyDescent="0.25">
      <c r="A2574" s="257">
        <f t="shared" si="4523"/>
        <v>1</v>
      </c>
      <c r="B2574" s="257">
        <f t="shared" si="4524"/>
        <v>2025</v>
      </c>
      <c r="C2574" s="8">
        <f t="shared" si="4555"/>
        <v>45670</v>
      </c>
      <c r="D2574" s="252">
        <v>1.391</v>
      </c>
      <c r="E2574" s="253"/>
      <c r="F2574" s="255"/>
      <c r="G2574" s="254"/>
      <c r="H2574" s="114">
        <v>1.3280000000000001</v>
      </c>
      <c r="I2574" s="252">
        <v>1.46</v>
      </c>
      <c r="J2574" s="253"/>
      <c r="K2574" s="333">
        <v>2.2999999999999998</v>
      </c>
      <c r="L2574" s="253"/>
      <c r="M2574" s="293">
        <f t="shared" si="4563"/>
        <v>1.391</v>
      </c>
      <c r="N2574" s="293">
        <f t="shared" si="4564"/>
        <v>1.3280000000000001</v>
      </c>
      <c r="O2574" s="293">
        <f t="shared" si="4565"/>
        <v>1.46</v>
      </c>
      <c r="P2574" s="423">
        <f t="shared" si="4566"/>
        <v>2.2999999999999998</v>
      </c>
      <c r="R2574" s="265">
        <f t="shared" si="4567"/>
        <v>1.61975</v>
      </c>
      <c r="S2574" s="266">
        <f t="shared" si="4568"/>
        <v>1</v>
      </c>
      <c r="T2574" s="266">
        <f t="shared" si="4569"/>
        <v>14</v>
      </c>
      <c r="AH2574" s="257">
        <f t="shared" si="4508"/>
        <v>0</v>
      </c>
      <c r="AI2574" s="266" t="str">
        <f t="shared" si="4525"/>
        <v>OK</v>
      </c>
    </row>
    <row r="2575" spans="1:35" ht="17.45" customHeight="1" x14ac:dyDescent="0.25">
      <c r="A2575" s="257">
        <f t="shared" si="4523"/>
        <v>1</v>
      </c>
      <c r="B2575" s="257">
        <f t="shared" si="4524"/>
        <v>2025</v>
      </c>
      <c r="C2575" s="8">
        <f t="shared" si="4555"/>
        <v>45671</v>
      </c>
      <c r="D2575" s="260"/>
      <c r="E2575" s="261">
        <v>1.2549999999999999</v>
      </c>
      <c r="F2575" s="263"/>
      <c r="G2575" s="262">
        <v>1.3540000000000001</v>
      </c>
      <c r="H2575" s="285"/>
      <c r="I2575" s="260"/>
      <c r="J2575" s="261">
        <v>1.6719999999999999</v>
      </c>
      <c r="K2575" s="263"/>
      <c r="L2575" s="261">
        <v>1.4279999999999999</v>
      </c>
      <c r="M2575" s="293">
        <f t="shared" si="4563"/>
        <v>1.2549999999999999</v>
      </c>
      <c r="N2575" s="293">
        <f t="shared" si="4564"/>
        <v>1.3540000000000001</v>
      </c>
      <c r="O2575" s="293">
        <f t="shared" si="4565"/>
        <v>1.6719999999999999</v>
      </c>
      <c r="P2575" s="293">
        <f t="shared" si="4566"/>
        <v>1.4279999999999999</v>
      </c>
      <c r="R2575" s="265">
        <f t="shared" si="4567"/>
        <v>1.4272499999999999</v>
      </c>
      <c r="S2575" s="266">
        <f t="shared" si="4568"/>
        <v>1</v>
      </c>
      <c r="T2575" s="266">
        <f t="shared" si="4569"/>
        <v>15</v>
      </c>
      <c r="AH2575" s="257">
        <f t="shared" si="4508"/>
        <v>0</v>
      </c>
      <c r="AI2575" s="266" t="str">
        <f t="shared" si="4525"/>
        <v>OK</v>
      </c>
    </row>
    <row r="2576" spans="1:35" ht="17.45" customHeight="1" x14ac:dyDescent="0.25">
      <c r="A2576" s="257">
        <f t="shared" si="4523"/>
        <v>1</v>
      </c>
      <c r="B2576" s="257">
        <f t="shared" si="4524"/>
        <v>2025</v>
      </c>
      <c r="C2576" s="48">
        <f t="shared" si="4555"/>
        <v>45672</v>
      </c>
      <c r="D2576" s="279">
        <v>1.6319999999999999</v>
      </c>
      <c r="E2576" s="280"/>
      <c r="F2576" s="282">
        <v>1.25</v>
      </c>
      <c r="G2576" s="281"/>
      <c r="H2576" s="142">
        <v>1.278</v>
      </c>
      <c r="I2576" s="279">
        <v>1.512</v>
      </c>
      <c r="J2576" s="280"/>
      <c r="K2576" s="282">
        <v>1.722</v>
      </c>
      <c r="L2576" s="280"/>
      <c r="M2576" s="293">
        <f t="shared" ref="M2576:M2580" si="4571">IFERROR(AVERAGE(D2576:E2576),"")</f>
        <v>1.6319999999999999</v>
      </c>
      <c r="N2576" s="293">
        <f t="shared" ref="N2576:N2580" si="4572">IFERROR(AVERAGE(F2576:H2576),"")</f>
        <v>1.264</v>
      </c>
      <c r="O2576" s="293">
        <f t="shared" ref="O2576:O2580" si="4573">IFERROR(AVERAGE(I2576:J2576),"")</f>
        <v>1.512</v>
      </c>
      <c r="P2576" s="293">
        <f t="shared" ref="P2576:P2580" si="4574">IFERROR(AVERAGE(K2576:L2576),"")</f>
        <v>1.722</v>
      </c>
      <c r="R2576" s="265">
        <f t="shared" ref="R2576:R2580" si="4575">AVERAGE(M2576:P2576)</f>
        <v>1.5324999999999998</v>
      </c>
      <c r="S2576" s="266">
        <f t="shared" ref="S2576:S2580" si="4576">IF(R2576&gt;=1,1,0)</f>
        <v>1</v>
      </c>
      <c r="T2576" s="266">
        <f t="shared" ref="T2576:T2580" si="4577">IF(S2576=0,0,S2576+T2575)</f>
        <v>16</v>
      </c>
      <c r="AH2576" s="257">
        <f t="shared" si="4508"/>
        <v>0</v>
      </c>
      <c r="AI2576" s="266" t="str">
        <f t="shared" si="4525"/>
        <v>OK</v>
      </c>
    </row>
    <row r="2577" spans="1:35" ht="17.45" customHeight="1" x14ac:dyDescent="0.25">
      <c r="A2577" s="257">
        <f t="shared" si="4523"/>
        <v>1</v>
      </c>
      <c r="B2577" s="257">
        <f t="shared" si="4524"/>
        <v>2025</v>
      </c>
      <c r="C2577" s="8">
        <f t="shared" si="4555"/>
        <v>45673</v>
      </c>
      <c r="D2577" s="252"/>
      <c r="E2577" s="335">
        <v>2.5059999999999998</v>
      </c>
      <c r="F2577" s="255"/>
      <c r="G2577" s="254">
        <v>1.44</v>
      </c>
      <c r="H2577" s="114"/>
      <c r="I2577" s="252"/>
      <c r="J2577" s="253">
        <v>1.4970000000000001</v>
      </c>
      <c r="K2577" s="255"/>
      <c r="L2577" s="253">
        <v>1.8360000000000001</v>
      </c>
      <c r="M2577" s="423">
        <f t="shared" si="4571"/>
        <v>2.5059999999999998</v>
      </c>
      <c r="N2577" s="293">
        <f t="shared" si="4572"/>
        <v>1.44</v>
      </c>
      <c r="O2577" s="293">
        <f t="shared" si="4573"/>
        <v>1.4970000000000001</v>
      </c>
      <c r="P2577" s="293">
        <f t="shared" si="4574"/>
        <v>1.8360000000000001</v>
      </c>
      <c r="R2577" s="265">
        <f t="shared" si="4575"/>
        <v>1.81975</v>
      </c>
      <c r="S2577" s="266">
        <f t="shared" si="4576"/>
        <v>1</v>
      </c>
      <c r="T2577" s="266">
        <f t="shared" si="4577"/>
        <v>17</v>
      </c>
      <c r="AH2577" s="257">
        <f t="shared" si="4508"/>
        <v>0</v>
      </c>
      <c r="AI2577" s="266" t="str">
        <f t="shared" si="4525"/>
        <v>OK</v>
      </c>
    </row>
    <row r="2578" spans="1:35" ht="17.45" customHeight="1" x14ac:dyDescent="0.25">
      <c r="A2578" s="257">
        <f t="shared" si="4523"/>
        <v>1</v>
      </c>
      <c r="B2578" s="257">
        <f t="shared" si="4524"/>
        <v>2025</v>
      </c>
      <c r="C2578" s="8">
        <f t="shared" si="4555"/>
        <v>45674</v>
      </c>
      <c r="D2578" s="260">
        <v>1.252</v>
      </c>
      <c r="E2578" s="261"/>
      <c r="F2578" s="263">
        <v>0.82630000000000003</v>
      </c>
      <c r="G2578" s="262"/>
      <c r="H2578" s="285"/>
      <c r="I2578" s="260">
        <v>1.1859999999999999</v>
      </c>
      <c r="J2578" s="261"/>
      <c r="K2578" s="263">
        <v>1.024</v>
      </c>
      <c r="L2578" s="261"/>
      <c r="M2578" s="293">
        <f t="shared" si="4571"/>
        <v>1.252</v>
      </c>
      <c r="N2578" s="293">
        <f t="shared" si="4572"/>
        <v>0.82630000000000003</v>
      </c>
      <c r="O2578" s="293">
        <f t="shared" si="4573"/>
        <v>1.1859999999999999</v>
      </c>
      <c r="P2578" s="293">
        <f t="shared" si="4574"/>
        <v>1.024</v>
      </c>
      <c r="R2578" s="265">
        <f t="shared" si="4575"/>
        <v>1.0720749999999999</v>
      </c>
      <c r="S2578" s="266">
        <f t="shared" si="4576"/>
        <v>1</v>
      </c>
      <c r="T2578" s="266">
        <f t="shared" si="4577"/>
        <v>18</v>
      </c>
      <c r="AH2578" s="257">
        <f t="shared" si="4508"/>
        <v>0</v>
      </c>
      <c r="AI2578" s="266" t="str">
        <f t="shared" si="4525"/>
        <v>OK</v>
      </c>
    </row>
    <row r="2579" spans="1:35" ht="17.45" customHeight="1" x14ac:dyDescent="0.25">
      <c r="A2579" s="257">
        <f t="shared" si="4523"/>
        <v>1</v>
      </c>
      <c r="B2579" s="257">
        <f t="shared" si="4524"/>
        <v>2025</v>
      </c>
      <c r="C2579" s="435">
        <f t="shared" si="4555"/>
        <v>45675</v>
      </c>
      <c r="D2579" s="434"/>
      <c r="E2579" s="436">
        <v>0.9839</v>
      </c>
      <c r="F2579" s="437"/>
      <c r="G2579" s="438">
        <v>0.7631</v>
      </c>
      <c r="H2579" s="439"/>
      <c r="I2579" s="434"/>
      <c r="J2579" s="436">
        <v>0.72719999999999996</v>
      </c>
      <c r="K2579" s="437"/>
      <c r="L2579" s="436">
        <v>0.89349999999999996</v>
      </c>
      <c r="M2579" s="440">
        <f t="shared" si="4571"/>
        <v>0.9839</v>
      </c>
      <c r="N2579" s="440">
        <f t="shared" si="4572"/>
        <v>0.7631</v>
      </c>
      <c r="O2579" s="440">
        <f t="shared" si="4573"/>
        <v>0.72719999999999996</v>
      </c>
      <c r="P2579" s="440">
        <f t="shared" si="4574"/>
        <v>0.89349999999999996</v>
      </c>
      <c r="Q2579" s="441"/>
      <c r="R2579" s="442">
        <f t="shared" si="4575"/>
        <v>0.84192499999999992</v>
      </c>
      <c r="S2579" s="443">
        <f t="shared" si="4576"/>
        <v>0</v>
      </c>
      <c r="T2579" s="443">
        <f t="shared" si="4577"/>
        <v>0</v>
      </c>
      <c r="AH2579" s="257">
        <f t="shared" si="4508"/>
        <v>0</v>
      </c>
      <c r="AI2579" s="266" t="str">
        <f t="shared" si="4525"/>
        <v>OK</v>
      </c>
    </row>
    <row r="2580" spans="1:35" ht="17.45" customHeight="1" x14ac:dyDescent="0.25">
      <c r="A2580" s="257">
        <f t="shared" si="4523"/>
        <v>1</v>
      </c>
      <c r="B2580" s="257">
        <f t="shared" si="4524"/>
        <v>2025</v>
      </c>
      <c r="C2580" s="435">
        <f t="shared" si="4555"/>
        <v>45676</v>
      </c>
      <c r="D2580" s="434">
        <v>1.119</v>
      </c>
      <c r="E2580" s="436"/>
      <c r="F2580" s="437"/>
      <c r="G2580" s="438"/>
      <c r="H2580" s="439">
        <v>1.0009999999999999</v>
      </c>
      <c r="I2580" s="434">
        <v>1.044</v>
      </c>
      <c r="J2580" s="436"/>
      <c r="K2580" s="437">
        <v>1.02</v>
      </c>
      <c r="L2580" s="436"/>
      <c r="M2580" s="440">
        <f t="shared" si="4571"/>
        <v>1.119</v>
      </c>
      <c r="N2580" s="440">
        <f t="shared" si="4572"/>
        <v>1.0009999999999999</v>
      </c>
      <c r="O2580" s="440">
        <f t="shared" si="4573"/>
        <v>1.044</v>
      </c>
      <c r="P2580" s="440">
        <f t="shared" si="4574"/>
        <v>1.02</v>
      </c>
      <c r="Q2580" s="441"/>
      <c r="R2580" s="442">
        <f t="shared" si="4575"/>
        <v>1.046</v>
      </c>
      <c r="S2580" s="443">
        <f t="shared" si="4576"/>
        <v>1</v>
      </c>
      <c r="T2580" s="443">
        <f t="shared" si="4577"/>
        <v>1</v>
      </c>
      <c r="AH2580" s="257">
        <f t="shared" si="4508"/>
        <v>0</v>
      </c>
      <c r="AI2580" s="266" t="str">
        <f t="shared" si="4525"/>
        <v>OK</v>
      </c>
    </row>
    <row r="2581" spans="1:35" ht="17.45" customHeight="1" x14ac:dyDescent="0.25">
      <c r="A2581" s="257">
        <f t="shared" si="4523"/>
        <v>1</v>
      </c>
      <c r="B2581" s="257">
        <f t="shared" si="4524"/>
        <v>2025</v>
      </c>
      <c r="C2581" s="8">
        <f t="shared" si="4555"/>
        <v>45677</v>
      </c>
      <c r="D2581" s="260"/>
      <c r="E2581" s="261">
        <v>1.5920000000000001</v>
      </c>
      <c r="F2581" s="263"/>
      <c r="G2581" s="262">
        <v>2.028</v>
      </c>
      <c r="H2581" s="285"/>
      <c r="I2581" s="260"/>
      <c r="J2581" s="261">
        <v>1.58</v>
      </c>
      <c r="K2581" s="263"/>
      <c r="L2581" s="261">
        <v>1.6970000000000001</v>
      </c>
      <c r="M2581" s="293">
        <f t="shared" ref="M2581:M2583" si="4578">IFERROR(AVERAGE(D2581:E2581),"")</f>
        <v>1.5920000000000001</v>
      </c>
      <c r="N2581" s="293">
        <f t="shared" ref="N2581:N2583" si="4579">IFERROR(AVERAGE(F2581:H2581),"")</f>
        <v>2.028</v>
      </c>
      <c r="O2581" s="293">
        <f t="shared" ref="O2581:O2583" si="4580">IFERROR(AVERAGE(I2581:J2581),"")</f>
        <v>1.58</v>
      </c>
      <c r="P2581" s="293">
        <f t="shared" ref="P2581:P2583" si="4581">IFERROR(AVERAGE(K2581:L2581),"")</f>
        <v>1.6970000000000001</v>
      </c>
      <c r="R2581" s="265">
        <f t="shared" ref="R2581:R2583" si="4582">AVERAGE(M2581:P2581)</f>
        <v>1.7242500000000001</v>
      </c>
      <c r="S2581" s="266">
        <f t="shared" ref="S2581:S2583" si="4583">IF(R2581&gt;=1,1,0)</f>
        <v>1</v>
      </c>
      <c r="T2581" s="266">
        <f t="shared" ref="T2581:T2583" si="4584">IF(S2581=0,0,S2581+T2580)</f>
        <v>2</v>
      </c>
      <c r="AH2581" s="257">
        <f t="shared" si="4508"/>
        <v>0</v>
      </c>
      <c r="AI2581" s="266" t="str">
        <f t="shared" si="4525"/>
        <v>OK</v>
      </c>
    </row>
    <row r="2582" spans="1:35" ht="17.45" customHeight="1" x14ac:dyDescent="0.25">
      <c r="A2582" s="257">
        <f t="shared" si="4523"/>
        <v>1</v>
      </c>
      <c r="B2582" s="257">
        <f t="shared" si="4524"/>
        <v>2025</v>
      </c>
      <c r="C2582" s="48">
        <f t="shared" si="4555"/>
        <v>45678</v>
      </c>
      <c r="D2582" s="133">
        <v>2.036</v>
      </c>
      <c r="E2582" s="276"/>
      <c r="F2582" s="278">
        <v>1.825</v>
      </c>
      <c r="G2582" s="277"/>
      <c r="H2582" s="286">
        <v>1.7809999999999999</v>
      </c>
      <c r="I2582" s="275">
        <v>1.9330000000000001</v>
      </c>
      <c r="J2582" s="276"/>
      <c r="K2582" s="410">
        <v>2.2469999999999999</v>
      </c>
      <c r="L2582" s="276"/>
      <c r="M2582" s="423">
        <f t="shared" si="4578"/>
        <v>2.036</v>
      </c>
      <c r="N2582" s="293">
        <f t="shared" si="4579"/>
        <v>1.8029999999999999</v>
      </c>
      <c r="O2582" s="293">
        <f t="shared" si="4580"/>
        <v>1.9330000000000001</v>
      </c>
      <c r="P2582" s="423">
        <f t="shared" si="4581"/>
        <v>2.2469999999999999</v>
      </c>
      <c r="R2582" s="265">
        <f t="shared" si="4582"/>
        <v>2.00475</v>
      </c>
      <c r="S2582" s="266">
        <f t="shared" si="4583"/>
        <v>1</v>
      </c>
      <c r="T2582" s="266">
        <f t="shared" si="4584"/>
        <v>3</v>
      </c>
      <c r="AH2582" s="257">
        <f t="shared" si="4508"/>
        <v>0</v>
      </c>
      <c r="AI2582" s="266" t="str">
        <f t="shared" si="4525"/>
        <v>OK</v>
      </c>
    </row>
    <row r="2583" spans="1:35" ht="17.45" customHeight="1" x14ac:dyDescent="0.25">
      <c r="A2583" s="257">
        <f t="shared" si="4523"/>
        <v>1</v>
      </c>
      <c r="B2583" s="257">
        <f t="shared" si="4524"/>
        <v>2025</v>
      </c>
      <c r="C2583" s="8">
        <f t="shared" si="4555"/>
        <v>45679</v>
      </c>
      <c r="D2583" s="260"/>
      <c r="E2583" s="261">
        <v>1.6819999999999999</v>
      </c>
      <c r="F2583" s="263"/>
      <c r="G2583" s="262">
        <v>1.599</v>
      </c>
      <c r="H2583" s="285"/>
      <c r="I2583" s="260"/>
      <c r="J2583" s="261">
        <v>1.74</v>
      </c>
      <c r="K2583" s="263"/>
      <c r="L2583" s="261">
        <v>1.9790000000000001</v>
      </c>
      <c r="M2583" s="293">
        <f t="shared" si="4578"/>
        <v>1.6819999999999999</v>
      </c>
      <c r="N2583" s="293">
        <f t="shared" si="4579"/>
        <v>1.599</v>
      </c>
      <c r="O2583" s="293">
        <f t="shared" si="4580"/>
        <v>1.74</v>
      </c>
      <c r="P2583" s="293">
        <f t="shared" si="4581"/>
        <v>1.9790000000000001</v>
      </c>
      <c r="R2583" s="265">
        <f t="shared" si="4582"/>
        <v>1.75</v>
      </c>
      <c r="S2583" s="266">
        <f t="shared" si="4583"/>
        <v>1</v>
      </c>
      <c r="T2583" s="266">
        <f t="shared" si="4584"/>
        <v>4</v>
      </c>
      <c r="AH2583" s="257">
        <f t="shared" si="4508"/>
        <v>0</v>
      </c>
      <c r="AI2583" s="266" t="str">
        <f t="shared" si="4525"/>
        <v>OK</v>
      </c>
    </row>
    <row r="2584" spans="1:35" ht="17.45" customHeight="1" x14ac:dyDescent="0.25">
      <c r="A2584" s="257">
        <f t="shared" si="4523"/>
        <v>1</v>
      </c>
      <c r="B2584" s="257">
        <f t="shared" si="4524"/>
        <v>2025</v>
      </c>
      <c r="C2584" s="8">
        <f t="shared" si="4555"/>
        <v>45680</v>
      </c>
      <c r="D2584" s="332">
        <v>2.2000000000000002</v>
      </c>
      <c r="E2584" s="261"/>
      <c r="F2584" s="363">
        <v>2.27</v>
      </c>
      <c r="G2584" s="262"/>
      <c r="H2584" s="285"/>
      <c r="I2584" s="332">
        <v>2.0219999999999998</v>
      </c>
      <c r="J2584" s="261"/>
      <c r="K2584" s="363">
        <v>2.3090000000000002</v>
      </c>
      <c r="L2584" s="261"/>
      <c r="M2584" s="423">
        <f t="shared" ref="M2584" si="4585">IFERROR(AVERAGE(D2584:E2584),"")</f>
        <v>2.2000000000000002</v>
      </c>
      <c r="N2584" s="423">
        <f t="shared" ref="N2584" si="4586">IFERROR(AVERAGE(F2584:H2584),"")</f>
        <v>2.27</v>
      </c>
      <c r="O2584" s="423">
        <f t="shared" ref="O2584" si="4587">IFERROR(AVERAGE(I2584:J2584),"")</f>
        <v>2.0219999999999998</v>
      </c>
      <c r="P2584" s="423">
        <f t="shared" ref="P2584" si="4588">IFERROR(AVERAGE(K2584:L2584),"")</f>
        <v>2.3090000000000002</v>
      </c>
      <c r="R2584" s="265">
        <f t="shared" ref="R2584" si="4589">AVERAGE(M2584:P2584)</f>
        <v>2.2002500000000005</v>
      </c>
      <c r="S2584" s="266">
        <f t="shared" ref="S2584" si="4590">IF(R2584&gt;=1,1,0)</f>
        <v>1</v>
      </c>
      <c r="T2584" s="266">
        <f t="shared" ref="T2584" si="4591">IF(S2584=0,0,S2584+T2583)</f>
        <v>5</v>
      </c>
      <c r="AH2584" s="257">
        <f t="shared" si="4508"/>
        <v>1</v>
      </c>
      <c r="AI2584" s="266" t="str">
        <f t="shared" si="4525"/>
        <v>Check</v>
      </c>
    </row>
    <row r="2585" spans="1:35" ht="17.45" customHeight="1" x14ac:dyDescent="0.25">
      <c r="A2585" s="257">
        <f t="shared" si="4523"/>
        <v>1</v>
      </c>
      <c r="B2585" s="257">
        <f t="shared" si="4524"/>
        <v>2025</v>
      </c>
      <c r="C2585" s="8">
        <f t="shared" si="4555"/>
        <v>45681</v>
      </c>
      <c r="D2585" s="260"/>
      <c r="E2585" s="261">
        <v>1.6120000000000001</v>
      </c>
      <c r="F2585" s="263"/>
      <c r="G2585" s="262">
        <v>1.7789999999999999</v>
      </c>
      <c r="H2585" s="285"/>
      <c r="I2585" s="260"/>
      <c r="J2585" s="261">
        <v>1.75</v>
      </c>
      <c r="K2585" s="263"/>
      <c r="L2585" s="261">
        <v>1.9039999999999999</v>
      </c>
      <c r="M2585" s="293">
        <f t="shared" ref="M2585:M2589" si="4592">IFERROR(AVERAGE(D2585:E2585),"")</f>
        <v>1.6120000000000001</v>
      </c>
      <c r="N2585" s="293">
        <f t="shared" ref="N2585:N2589" si="4593">IFERROR(AVERAGE(F2585:H2585),"")</f>
        <v>1.7789999999999999</v>
      </c>
      <c r="O2585" s="293">
        <f t="shared" ref="O2585:O2589" si="4594">IFERROR(AVERAGE(I2585:J2585),"")</f>
        <v>1.75</v>
      </c>
      <c r="P2585" s="293">
        <f t="shared" ref="P2585:P2589" si="4595">IFERROR(AVERAGE(K2585:L2585),"")</f>
        <v>1.9039999999999999</v>
      </c>
      <c r="R2585" s="265">
        <f t="shared" ref="R2585:R2589" si="4596">AVERAGE(M2585:P2585)</f>
        <v>1.76125</v>
      </c>
      <c r="S2585" s="266">
        <f t="shared" ref="S2585:S2589" si="4597">IF(R2585&gt;=1,1,0)</f>
        <v>1</v>
      </c>
      <c r="T2585" s="266">
        <f t="shared" ref="T2585:T2589" si="4598">IF(S2585=0,0,S2585+T2584)</f>
        <v>6</v>
      </c>
      <c r="AH2585" s="257">
        <f t="shared" si="4508"/>
        <v>0</v>
      </c>
      <c r="AI2585" s="266" t="str">
        <f t="shared" si="4525"/>
        <v>OK</v>
      </c>
    </row>
    <row r="2586" spans="1:35" ht="17.45" customHeight="1" x14ac:dyDescent="0.25">
      <c r="A2586" s="257">
        <f t="shared" si="4523"/>
        <v>1</v>
      </c>
      <c r="B2586" s="257">
        <f t="shared" si="4524"/>
        <v>2025</v>
      </c>
      <c r="C2586" s="435">
        <f t="shared" si="4555"/>
        <v>45682</v>
      </c>
      <c r="D2586" s="434">
        <v>1.0429999999999999</v>
      </c>
      <c r="E2586" s="436"/>
      <c r="F2586" s="437"/>
      <c r="G2586" s="438"/>
      <c r="H2586" s="439">
        <v>0.92369999999999997</v>
      </c>
      <c r="I2586" s="434">
        <v>0.9708</v>
      </c>
      <c r="J2586" s="436"/>
      <c r="K2586" s="437">
        <v>1.4890000000000001</v>
      </c>
      <c r="L2586" s="436"/>
      <c r="M2586" s="440">
        <f t="shared" si="4592"/>
        <v>1.0429999999999999</v>
      </c>
      <c r="N2586" s="440">
        <f t="shared" si="4593"/>
        <v>0.92369999999999997</v>
      </c>
      <c r="O2586" s="440">
        <f t="shared" si="4594"/>
        <v>0.9708</v>
      </c>
      <c r="P2586" s="440">
        <f t="shared" si="4595"/>
        <v>1.4890000000000001</v>
      </c>
      <c r="Q2586" s="441"/>
      <c r="R2586" s="442">
        <f t="shared" si="4596"/>
        <v>1.106625</v>
      </c>
      <c r="S2586" s="443">
        <f t="shared" si="4597"/>
        <v>1</v>
      </c>
      <c r="T2586" s="443">
        <f t="shared" si="4598"/>
        <v>7</v>
      </c>
      <c r="AH2586" s="257">
        <f t="shared" si="4508"/>
        <v>0</v>
      </c>
      <c r="AI2586" s="266" t="str">
        <f t="shared" si="4525"/>
        <v>OK</v>
      </c>
    </row>
    <row r="2587" spans="1:35" ht="17.45" customHeight="1" x14ac:dyDescent="0.25">
      <c r="A2587" s="257">
        <f t="shared" si="4523"/>
        <v>1</v>
      </c>
      <c r="B2587" s="257">
        <f t="shared" si="4524"/>
        <v>2025</v>
      </c>
      <c r="C2587" s="435">
        <f t="shared" si="4555"/>
        <v>45683</v>
      </c>
      <c r="D2587" s="434"/>
      <c r="E2587" s="660">
        <v>0.1</v>
      </c>
      <c r="F2587" s="437"/>
      <c r="G2587" s="661">
        <v>0.35389999999999999</v>
      </c>
      <c r="H2587" s="439"/>
      <c r="I2587" s="434"/>
      <c r="J2587" s="660">
        <v>0.1</v>
      </c>
      <c r="K2587" s="437"/>
      <c r="L2587" s="660">
        <v>0.11310000000000001</v>
      </c>
      <c r="M2587" s="440">
        <f t="shared" si="4592"/>
        <v>0.1</v>
      </c>
      <c r="N2587" s="440">
        <f t="shared" si="4593"/>
        <v>0.35389999999999999</v>
      </c>
      <c r="O2587" s="440">
        <f t="shared" si="4594"/>
        <v>0.1</v>
      </c>
      <c r="P2587" s="440">
        <f t="shared" si="4595"/>
        <v>0.11310000000000001</v>
      </c>
      <c r="Q2587" s="441"/>
      <c r="R2587" s="442">
        <f t="shared" si="4596"/>
        <v>0.16674999999999998</v>
      </c>
      <c r="S2587" s="443">
        <f t="shared" si="4597"/>
        <v>0</v>
      </c>
      <c r="T2587" s="443">
        <f t="shared" si="4598"/>
        <v>0</v>
      </c>
      <c r="AH2587" s="257">
        <f t="shared" si="4508"/>
        <v>0</v>
      </c>
      <c r="AI2587" s="266" t="str">
        <f t="shared" si="4525"/>
        <v>OK</v>
      </c>
    </row>
    <row r="2588" spans="1:35" ht="17.45" customHeight="1" x14ac:dyDescent="0.25">
      <c r="A2588" s="257">
        <f t="shared" si="4523"/>
        <v>1</v>
      </c>
      <c r="B2588" s="257">
        <f t="shared" si="4524"/>
        <v>2025</v>
      </c>
      <c r="C2588" s="48">
        <f t="shared" si="4555"/>
        <v>45684</v>
      </c>
      <c r="D2588" s="279">
        <v>0.496</v>
      </c>
      <c r="E2588" s="280"/>
      <c r="F2588" s="282">
        <v>0.48809999999999998</v>
      </c>
      <c r="G2588" s="281"/>
      <c r="H2588" s="142">
        <v>0.57140000000000002</v>
      </c>
      <c r="I2588" s="279">
        <v>0.51670000000000005</v>
      </c>
      <c r="J2588" s="280"/>
      <c r="K2588" s="282">
        <v>0.54069999999999996</v>
      </c>
      <c r="L2588" s="280"/>
      <c r="M2588" s="293">
        <f t="shared" si="4592"/>
        <v>0.496</v>
      </c>
      <c r="N2588" s="293">
        <f t="shared" si="4593"/>
        <v>0.52974999999999994</v>
      </c>
      <c r="O2588" s="293">
        <f t="shared" si="4594"/>
        <v>0.51670000000000005</v>
      </c>
      <c r="P2588" s="293">
        <f t="shared" si="4595"/>
        <v>0.54069999999999996</v>
      </c>
      <c r="R2588" s="265">
        <f t="shared" si="4596"/>
        <v>0.52078749999999996</v>
      </c>
      <c r="S2588" s="266">
        <f t="shared" si="4597"/>
        <v>0</v>
      </c>
      <c r="T2588" s="266">
        <f t="shared" si="4598"/>
        <v>0</v>
      </c>
      <c r="AH2588" s="257">
        <f t="shared" si="4508"/>
        <v>0</v>
      </c>
      <c r="AI2588" s="266" t="str">
        <f t="shared" si="4525"/>
        <v>OK</v>
      </c>
    </row>
    <row r="2589" spans="1:35" ht="17.45" customHeight="1" thickBot="1" x14ac:dyDescent="0.3">
      <c r="A2589" s="257">
        <f t="shared" si="4523"/>
        <v>1</v>
      </c>
      <c r="B2589" s="257">
        <f t="shared" si="4524"/>
        <v>2025</v>
      </c>
      <c r="C2589" s="8">
        <f t="shared" si="4555"/>
        <v>45685</v>
      </c>
      <c r="D2589" s="252"/>
      <c r="E2589" s="253">
        <v>0.92130000000000001</v>
      </c>
      <c r="F2589" s="255"/>
      <c r="G2589" s="254">
        <v>0.95960000000000001</v>
      </c>
      <c r="H2589" s="114"/>
      <c r="I2589" s="252"/>
      <c r="J2589" s="253">
        <v>0.93600000000000005</v>
      </c>
      <c r="K2589" s="255"/>
      <c r="L2589" s="253">
        <v>1.079</v>
      </c>
      <c r="M2589" s="293">
        <f t="shared" si="4592"/>
        <v>0.92130000000000001</v>
      </c>
      <c r="N2589" s="293">
        <f t="shared" si="4593"/>
        <v>0.95960000000000001</v>
      </c>
      <c r="O2589" s="293">
        <f t="shared" si="4594"/>
        <v>0.93600000000000005</v>
      </c>
      <c r="P2589" s="293">
        <f t="shared" si="4595"/>
        <v>1.079</v>
      </c>
      <c r="R2589" s="265">
        <f t="shared" si="4596"/>
        <v>0.97397500000000004</v>
      </c>
      <c r="S2589" s="266">
        <f t="shared" si="4597"/>
        <v>0</v>
      </c>
      <c r="T2589" s="266">
        <f t="shared" si="4598"/>
        <v>0</v>
      </c>
      <c r="AH2589" s="257">
        <f t="shared" si="4508"/>
        <v>0</v>
      </c>
      <c r="AI2589" s="266" t="str">
        <f t="shared" si="4525"/>
        <v>OK</v>
      </c>
    </row>
    <row r="2590" spans="1:35" ht="17.45" customHeight="1" thickBot="1" x14ac:dyDescent="0.3">
      <c r="A2590" s="257">
        <f t="shared" si="4523"/>
        <v>1</v>
      </c>
      <c r="B2590" s="257">
        <f t="shared" si="4524"/>
        <v>2025</v>
      </c>
      <c r="C2590" s="8">
        <f t="shared" si="4555"/>
        <v>45686</v>
      </c>
      <c r="D2590" s="260">
        <v>1.0609999999999999</v>
      </c>
      <c r="E2590" s="261"/>
      <c r="F2590" s="263">
        <v>1.075</v>
      </c>
      <c r="G2590" s="262"/>
      <c r="H2590" s="285"/>
      <c r="I2590" s="260">
        <v>1.3260000000000001</v>
      </c>
      <c r="J2590" s="261"/>
      <c r="K2590" s="263">
        <v>0.35909999999999997</v>
      </c>
      <c r="L2590" s="261"/>
      <c r="M2590" s="293">
        <f t="shared" ref="M2590" si="4599">IFERROR(AVERAGE(D2590:E2590),"")</f>
        <v>1.0609999999999999</v>
      </c>
      <c r="N2590" s="293">
        <f t="shared" ref="N2590" si="4600">IFERROR(AVERAGE(F2590:H2590),"")</f>
        <v>1.075</v>
      </c>
      <c r="O2590" s="293">
        <f t="shared" ref="O2590" si="4601">IFERROR(AVERAGE(I2590:J2590),"")</f>
        <v>1.3260000000000001</v>
      </c>
      <c r="P2590" s="293">
        <f t="shared" ref="P2590" si="4602">IFERROR(AVERAGE(K2590:L2590),"")</f>
        <v>0.35909999999999997</v>
      </c>
      <c r="R2590" s="265">
        <f t="shared" ref="R2590" si="4603">AVERAGE(M2590:P2590)</f>
        <v>0.9552750000000001</v>
      </c>
      <c r="S2590" s="266">
        <f t="shared" ref="S2590" si="4604">IF(R2590&gt;=1,1,0)</f>
        <v>0</v>
      </c>
      <c r="T2590" s="266">
        <f t="shared" ref="T2590" si="4605">IF(S2590=0,0,S2590+T2589)</f>
        <v>0</v>
      </c>
      <c r="U2590" s="514" t="s">
        <v>63</v>
      </c>
      <c r="V2590" s="515">
        <v>2025</v>
      </c>
      <c r="W2590" s="516"/>
      <c r="X2590" s="516"/>
      <c r="Y2590" s="516"/>
      <c r="AH2590" s="257">
        <f t="shared" si="4508"/>
        <v>0</v>
      </c>
      <c r="AI2590" s="266" t="str">
        <f t="shared" si="4525"/>
        <v>OK</v>
      </c>
    </row>
    <row r="2591" spans="1:35" ht="17.45" customHeight="1" x14ac:dyDescent="0.25">
      <c r="A2591" s="257">
        <f t="shared" si="4523"/>
        <v>1</v>
      </c>
      <c r="B2591" s="257">
        <f t="shared" si="4524"/>
        <v>2025</v>
      </c>
      <c r="C2591" s="8">
        <f t="shared" si="4555"/>
        <v>45687</v>
      </c>
      <c r="D2591" s="260"/>
      <c r="E2591" s="261">
        <v>0.94</v>
      </c>
      <c r="F2591" s="263"/>
      <c r="G2591" s="262">
        <v>1.046</v>
      </c>
      <c r="H2591" s="285"/>
      <c r="I2591" s="260"/>
      <c r="J2591" s="261">
        <v>1.0509999999999999</v>
      </c>
      <c r="K2591" s="263"/>
      <c r="L2591" s="261">
        <v>1.1000000000000001</v>
      </c>
      <c r="M2591" s="293">
        <f t="shared" ref="M2591:M2597" si="4606">IFERROR(AVERAGE(D2591:E2591),"")</f>
        <v>0.94</v>
      </c>
      <c r="N2591" s="293">
        <f t="shared" ref="N2591:N2597" si="4607">IFERROR(AVERAGE(F2591:H2591),"")</f>
        <v>1.046</v>
      </c>
      <c r="O2591" s="293">
        <f t="shared" ref="O2591:O2597" si="4608">IFERROR(AVERAGE(I2591:J2591),"")</f>
        <v>1.0509999999999999</v>
      </c>
      <c r="P2591" s="293">
        <f t="shared" ref="P2591:P2597" si="4609">IFERROR(AVERAGE(K2591:L2591),"")</f>
        <v>1.1000000000000001</v>
      </c>
      <c r="R2591" s="265">
        <f t="shared" ref="R2591:R2597" si="4610">AVERAGE(M2591:P2591)</f>
        <v>1.0342500000000001</v>
      </c>
      <c r="S2591" s="266">
        <f t="shared" ref="S2591:S2597" si="4611">IF(R2591&gt;=1,1,0)</f>
        <v>1</v>
      </c>
      <c r="T2591" s="266">
        <f t="shared" ref="T2591:T2597" si="4612">IF(S2591=0,0,S2591+T2590)</f>
        <v>1</v>
      </c>
      <c r="U2591" s="517" t="s">
        <v>35</v>
      </c>
      <c r="V2591" s="517" t="s">
        <v>1</v>
      </c>
      <c r="W2591" s="517" t="s">
        <v>2</v>
      </c>
      <c r="X2591" s="517" t="s">
        <v>9</v>
      </c>
      <c r="Y2591" s="517" t="s">
        <v>12</v>
      </c>
      <c r="AH2591" s="257">
        <f t="shared" si="4508"/>
        <v>0</v>
      </c>
      <c r="AI2591" s="266" t="str">
        <f t="shared" si="4525"/>
        <v>OK</v>
      </c>
    </row>
    <row r="2592" spans="1:35" ht="17.45" customHeight="1" thickBot="1" x14ac:dyDescent="0.3">
      <c r="A2592" s="257">
        <f t="shared" si="4523"/>
        <v>1</v>
      </c>
      <c r="B2592" s="257">
        <f t="shared" si="4524"/>
        <v>2025</v>
      </c>
      <c r="C2592" s="116">
        <f t="shared" si="4555"/>
        <v>45688</v>
      </c>
      <c r="D2592" s="126">
        <v>1.7729999999999999</v>
      </c>
      <c r="E2592" s="129"/>
      <c r="F2592" s="130"/>
      <c r="G2592" s="128"/>
      <c r="H2592" s="127">
        <v>2.077</v>
      </c>
      <c r="I2592" s="126">
        <v>1.3340000000000001</v>
      </c>
      <c r="J2592" s="129"/>
      <c r="K2592" s="130">
        <v>1.2829999999999999</v>
      </c>
      <c r="L2592" s="129"/>
      <c r="M2592" s="306">
        <f t="shared" si="4606"/>
        <v>1.7729999999999999</v>
      </c>
      <c r="N2592" s="306">
        <f t="shared" si="4607"/>
        <v>2.077</v>
      </c>
      <c r="O2592" s="306">
        <f t="shared" si="4608"/>
        <v>1.3340000000000001</v>
      </c>
      <c r="P2592" s="306">
        <f t="shared" si="4609"/>
        <v>1.2829999999999999</v>
      </c>
      <c r="Q2592" s="315"/>
      <c r="R2592" s="308">
        <f t="shared" si="4610"/>
        <v>1.6167499999999997</v>
      </c>
      <c r="S2592" s="312">
        <f t="shared" si="4611"/>
        <v>1</v>
      </c>
      <c r="T2592" s="312">
        <f t="shared" si="4612"/>
        <v>2</v>
      </c>
      <c r="U2592" s="518" t="s">
        <v>58</v>
      </c>
      <c r="V2592" s="519">
        <f>AVERAGE(D2562:E2592)</f>
        <v>1.632187096774194</v>
      </c>
      <c r="W2592" s="519">
        <f>AVERAGE(F2562:H2592)</f>
        <v>1.6357027777777779</v>
      </c>
      <c r="X2592" s="519">
        <f>AVERAGE(I2562:J2592)</f>
        <v>1.5066032258064517</v>
      </c>
      <c r="Y2592" s="519">
        <f>AVERAGE(K2562:L2592)</f>
        <v>2.1132064516129025</v>
      </c>
      <c r="AH2592" s="257">
        <f t="shared" si="4508"/>
        <v>0</v>
      </c>
      <c r="AI2592" s="266" t="str">
        <f t="shared" si="4525"/>
        <v>OK</v>
      </c>
    </row>
    <row r="2593" spans="1:35" ht="17.45" customHeight="1" x14ac:dyDescent="0.25">
      <c r="A2593" s="257">
        <f t="shared" si="4523"/>
        <v>2</v>
      </c>
      <c r="B2593" s="257">
        <f t="shared" si="4524"/>
        <v>2025</v>
      </c>
      <c r="C2593" s="465">
        <f t="shared" si="4555"/>
        <v>45689</v>
      </c>
      <c r="D2593" s="469"/>
      <c r="E2593" s="470">
        <v>1.2529999999999999</v>
      </c>
      <c r="F2593" s="471"/>
      <c r="G2593" s="472">
        <v>1.208</v>
      </c>
      <c r="H2593" s="473"/>
      <c r="I2593" s="469"/>
      <c r="J2593" s="470">
        <v>1.113</v>
      </c>
      <c r="K2593" s="471"/>
      <c r="L2593" s="470">
        <v>1.19</v>
      </c>
      <c r="M2593" s="440">
        <f t="shared" si="4606"/>
        <v>1.2529999999999999</v>
      </c>
      <c r="N2593" s="440">
        <f t="shared" si="4607"/>
        <v>1.208</v>
      </c>
      <c r="O2593" s="440">
        <f t="shared" si="4608"/>
        <v>1.113</v>
      </c>
      <c r="P2593" s="440">
        <f t="shared" si="4609"/>
        <v>1.19</v>
      </c>
      <c r="Q2593" s="441"/>
      <c r="R2593" s="442">
        <f t="shared" si="4610"/>
        <v>1.1909999999999998</v>
      </c>
      <c r="S2593" s="443">
        <f t="shared" si="4611"/>
        <v>1</v>
      </c>
      <c r="T2593" s="443">
        <f t="shared" si="4612"/>
        <v>3</v>
      </c>
      <c r="U2593" s="518" t="s">
        <v>59</v>
      </c>
      <c r="V2593" s="519">
        <f>MAX(D2562:E2592)</f>
        <v>4.0110000000000001</v>
      </c>
      <c r="W2593" s="519">
        <f>MAX(F2562:H2592)</f>
        <v>5.0250000000000004</v>
      </c>
      <c r="X2593" s="519">
        <f>MAX(I2562:J2592)</f>
        <v>3.25</v>
      </c>
      <c r="Y2593" s="519">
        <f>MAX(K2562:L2592)</f>
        <v>11.11</v>
      </c>
      <c r="AH2593" s="257">
        <f t="shared" si="4508"/>
        <v>0</v>
      </c>
      <c r="AI2593" s="266" t="str">
        <f t="shared" si="4525"/>
        <v>OK</v>
      </c>
    </row>
    <row r="2594" spans="1:35" ht="17.45" customHeight="1" thickBot="1" x14ac:dyDescent="0.3">
      <c r="A2594" s="257">
        <f t="shared" si="4523"/>
        <v>2</v>
      </c>
      <c r="B2594" s="257">
        <f t="shared" si="4524"/>
        <v>2025</v>
      </c>
      <c r="C2594" s="48">
        <f t="shared" si="4555"/>
        <v>45690</v>
      </c>
      <c r="D2594" s="434">
        <v>1.2350000000000001</v>
      </c>
      <c r="E2594" s="436"/>
      <c r="F2594" s="437">
        <v>1.1679999999999999</v>
      </c>
      <c r="G2594" s="438"/>
      <c r="H2594" s="439">
        <v>1.1100000000000001</v>
      </c>
      <c r="I2594" s="434">
        <v>0.96509999999999996</v>
      </c>
      <c r="J2594" s="436"/>
      <c r="K2594" s="437">
        <v>1.117</v>
      </c>
      <c r="L2594" s="436"/>
      <c r="M2594" s="440">
        <f t="shared" si="4606"/>
        <v>1.2350000000000001</v>
      </c>
      <c r="N2594" s="440">
        <f t="shared" si="4607"/>
        <v>1.139</v>
      </c>
      <c r="O2594" s="440">
        <f t="shared" si="4608"/>
        <v>0.96509999999999996</v>
      </c>
      <c r="P2594" s="440">
        <f t="shared" si="4609"/>
        <v>1.117</v>
      </c>
      <c r="Q2594" s="441"/>
      <c r="R2594" s="442">
        <f t="shared" si="4610"/>
        <v>1.114025</v>
      </c>
      <c r="S2594" s="443">
        <f t="shared" si="4611"/>
        <v>1</v>
      </c>
      <c r="T2594" s="443">
        <f t="shared" si="4612"/>
        <v>4</v>
      </c>
      <c r="U2594" s="520" t="s">
        <v>126</v>
      </c>
      <c r="V2594" s="521">
        <f>COUNTIF(D2562:E2592,"&gt;=2.5")</f>
        <v>4</v>
      </c>
      <c r="W2594" s="521">
        <f>COUNTIF(F2562:H2592,"&gt;=2.5")</f>
        <v>5</v>
      </c>
      <c r="X2594" s="521">
        <f>COUNTIF(I2562:J2592,"&gt;=2.5")</f>
        <v>4</v>
      </c>
      <c r="Y2594" s="521">
        <f>COUNTIF(K2562:L2592,"&gt;=2.5")</f>
        <v>6</v>
      </c>
      <c r="AH2594" s="257">
        <f t="shared" si="4508"/>
        <v>0</v>
      </c>
      <c r="AI2594" s="266" t="str">
        <f t="shared" si="4525"/>
        <v>OK</v>
      </c>
    </row>
    <row r="2595" spans="1:35" ht="17.45" customHeight="1" thickBot="1" x14ac:dyDescent="0.3">
      <c r="A2595" s="257">
        <f t="shared" si="4523"/>
        <v>2</v>
      </c>
      <c r="B2595" s="257">
        <f t="shared" si="4524"/>
        <v>2025</v>
      </c>
      <c r="C2595" s="8">
        <f t="shared" si="4555"/>
        <v>45691</v>
      </c>
      <c r="D2595" s="260"/>
      <c r="E2595" s="261">
        <v>1.397</v>
      </c>
      <c r="F2595" s="263"/>
      <c r="G2595" s="402">
        <v>2.552</v>
      </c>
      <c r="H2595" s="285"/>
      <c r="I2595" s="260"/>
      <c r="J2595" s="261">
        <v>1.31</v>
      </c>
      <c r="K2595" s="263"/>
      <c r="L2595" s="261">
        <v>1.266</v>
      </c>
      <c r="M2595" s="293">
        <f t="shared" si="4606"/>
        <v>1.397</v>
      </c>
      <c r="N2595" s="423">
        <f t="shared" si="4607"/>
        <v>2.552</v>
      </c>
      <c r="O2595" s="293">
        <f t="shared" si="4608"/>
        <v>1.31</v>
      </c>
      <c r="P2595" s="293">
        <f t="shared" si="4609"/>
        <v>1.266</v>
      </c>
      <c r="R2595" s="265">
        <f t="shared" si="4610"/>
        <v>1.6312500000000001</v>
      </c>
      <c r="S2595" s="266">
        <f t="shared" si="4611"/>
        <v>1</v>
      </c>
      <c r="T2595" s="266">
        <f t="shared" si="4612"/>
        <v>5</v>
      </c>
      <c r="X2595" s="664">
        <f>SUM(V2594:Y2594)</f>
        <v>19</v>
      </c>
      <c r="Y2595" s="522">
        <f>AVERAGE(V2592:Y2592)</f>
        <v>1.7219248879928315</v>
      </c>
      <c r="AH2595" s="257">
        <f t="shared" si="4508"/>
        <v>0</v>
      </c>
      <c r="AI2595" s="266" t="str">
        <f t="shared" si="4525"/>
        <v>OK</v>
      </c>
    </row>
    <row r="2596" spans="1:35" ht="17.45" customHeight="1" x14ac:dyDescent="0.25">
      <c r="A2596" s="257">
        <f t="shared" si="4523"/>
        <v>2</v>
      </c>
      <c r="B2596" s="257">
        <f t="shared" si="4524"/>
        <v>2025</v>
      </c>
      <c r="C2596" s="8">
        <f t="shared" si="4555"/>
        <v>45692</v>
      </c>
      <c r="D2596" s="260">
        <v>0.79910000000000003</v>
      </c>
      <c r="E2596" s="261"/>
      <c r="F2596" s="263">
        <v>0.62590000000000001</v>
      </c>
      <c r="G2596" s="262"/>
      <c r="H2596" s="285"/>
      <c r="I2596" s="260">
        <v>0.6704</v>
      </c>
      <c r="J2596" s="261"/>
      <c r="K2596" s="263">
        <v>0.72119999999999995</v>
      </c>
      <c r="L2596" s="261"/>
      <c r="M2596" s="293">
        <f t="shared" si="4606"/>
        <v>0.79910000000000003</v>
      </c>
      <c r="N2596" s="293">
        <f t="shared" si="4607"/>
        <v>0.62590000000000001</v>
      </c>
      <c r="O2596" s="293">
        <f t="shared" si="4608"/>
        <v>0.6704</v>
      </c>
      <c r="P2596" s="293">
        <f t="shared" si="4609"/>
        <v>0.72119999999999995</v>
      </c>
      <c r="R2596" s="265">
        <f t="shared" si="4610"/>
        <v>0.70415000000000005</v>
      </c>
      <c r="S2596" s="266">
        <f t="shared" si="4611"/>
        <v>0</v>
      </c>
      <c r="T2596" s="266">
        <f t="shared" si="4612"/>
        <v>0</v>
      </c>
      <c r="V2596" s="605">
        <f>V2592-V2561</f>
        <v>0.14774193548387116</v>
      </c>
      <c r="W2596" s="605">
        <f t="shared" ref="W2596:Y2596" si="4613">W2592-W2561</f>
        <v>0.24472222222222206</v>
      </c>
      <c r="X2596" s="605">
        <f t="shared" si="4613"/>
        <v>-0.13693870967741972</v>
      </c>
      <c r="Y2596" s="605">
        <f t="shared" si="4613"/>
        <v>0.15744193548387031</v>
      </c>
      <c r="AH2596" s="257">
        <f t="shared" si="4508"/>
        <v>0</v>
      </c>
      <c r="AI2596" s="266" t="str">
        <f t="shared" si="4525"/>
        <v>OK</v>
      </c>
    </row>
    <row r="2597" spans="1:35" ht="17.45" customHeight="1" x14ac:dyDescent="0.25">
      <c r="A2597" s="257">
        <f t="shared" si="4523"/>
        <v>2</v>
      </c>
      <c r="B2597" s="257">
        <f t="shared" si="4524"/>
        <v>2025</v>
      </c>
      <c r="C2597" s="8">
        <f t="shared" si="4555"/>
        <v>45693</v>
      </c>
      <c r="D2597" s="260"/>
      <c r="E2597" s="261">
        <v>0.50060000000000004</v>
      </c>
      <c r="F2597" s="263"/>
      <c r="G2597" s="262">
        <v>0.4698</v>
      </c>
      <c r="H2597" s="285"/>
      <c r="I2597" s="260"/>
      <c r="J2597" s="261">
        <v>0.47639999999999999</v>
      </c>
      <c r="K2597" s="263"/>
      <c r="L2597" s="261">
        <v>0.50600000000000001</v>
      </c>
      <c r="M2597" s="293">
        <f t="shared" si="4606"/>
        <v>0.50060000000000004</v>
      </c>
      <c r="N2597" s="293">
        <f t="shared" si="4607"/>
        <v>0.4698</v>
      </c>
      <c r="O2597" s="293">
        <f t="shared" si="4608"/>
        <v>0.47639999999999999</v>
      </c>
      <c r="P2597" s="293">
        <f t="shared" si="4609"/>
        <v>0.50600000000000001</v>
      </c>
      <c r="R2597" s="265">
        <f t="shared" si="4610"/>
        <v>0.48820000000000002</v>
      </c>
      <c r="S2597" s="266">
        <f t="shared" si="4611"/>
        <v>0</v>
      </c>
      <c r="T2597" s="266">
        <f t="shared" si="4612"/>
        <v>0</v>
      </c>
      <c r="Y2597" s="605">
        <f>Y2595-Y2564</f>
        <v>0.1032418458781359</v>
      </c>
      <c r="AH2597" s="257">
        <f t="shared" si="4508"/>
        <v>0</v>
      </c>
      <c r="AI2597" s="266" t="str">
        <f t="shared" si="4525"/>
        <v>OK</v>
      </c>
    </row>
    <row r="2598" spans="1:35" ht="17.45" customHeight="1" x14ac:dyDescent="0.25">
      <c r="A2598" s="257">
        <f t="shared" si="4523"/>
        <v>2</v>
      </c>
      <c r="B2598" s="257">
        <f t="shared" si="4524"/>
        <v>2025</v>
      </c>
      <c r="C2598" s="8">
        <f t="shared" si="4555"/>
        <v>45694</v>
      </c>
      <c r="D2598" s="252">
        <v>0.47860000000000003</v>
      </c>
      <c r="E2598" s="253"/>
      <c r="F2598" s="255"/>
      <c r="G2598" s="254"/>
      <c r="H2598" s="662">
        <v>0.1</v>
      </c>
      <c r="I2598" s="252">
        <v>0.47970000000000002</v>
      </c>
      <c r="J2598" s="253"/>
      <c r="K2598" s="255">
        <v>0.40529999999999999</v>
      </c>
      <c r="L2598" s="253"/>
      <c r="M2598" s="293">
        <f t="shared" ref="M2598" si="4614">IFERROR(AVERAGE(D2598:E2598),"")</f>
        <v>0.47860000000000003</v>
      </c>
      <c r="N2598" s="293">
        <f t="shared" ref="N2598" si="4615">IFERROR(AVERAGE(F2598:H2598),"")</f>
        <v>0.1</v>
      </c>
      <c r="O2598" s="293">
        <f t="shared" ref="O2598" si="4616">IFERROR(AVERAGE(I2598:J2598),"")</f>
        <v>0.47970000000000002</v>
      </c>
      <c r="P2598" s="293">
        <f t="shared" ref="P2598" si="4617">IFERROR(AVERAGE(K2598:L2598),"")</f>
        <v>0.40529999999999999</v>
      </c>
      <c r="R2598" s="265">
        <f t="shared" ref="R2598" si="4618">AVERAGE(M2598:P2598)</f>
        <v>0.3659</v>
      </c>
      <c r="S2598" s="266">
        <f t="shared" ref="S2598" si="4619">IF(R2598&gt;=1,1,0)</f>
        <v>0</v>
      </c>
      <c r="T2598" s="266">
        <f t="shared" ref="T2598" si="4620">IF(S2598=0,0,S2598+T2597)</f>
        <v>0</v>
      </c>
      <c r="AH2598" s="257">
        <f t="shared" si="4508"/>
        <v>0</v>
      </c>
      <c r="AI2598" s="266" t="str">
        <f t="shared" si="4525"/>
        <v>OK</v>
      </c>
    </row>
    <row r="2599" spans="1:35" ht="17.45" customHeight="1" x14ac:dyDescent="0.25">
      <c r="A2599" s="257">
        <f t="shared" si="4523"/>
        <v>2</v>
      </c>
      <c r="B2599" s="257">
        <f t="shared" si="4524"/>
        <v>2025</v>
      </c>
      <c r="C2599" s="8">
        <f t="shared" si="4555"/>
        <v>45695</v>
      </c>
      <c r="D2599" s="260"/>
      <c r="E2599" s="261">
        <v>0.38500000000000001</v>
      </c>
      <c r="F2599" s="263"/>
      <c r="G2599" s="262">
        <v>0.31180000000000002</v>
      </c>
      <c r="H2599" s="285"/>
      <c r="I2599" s="260"/>
      <c r="J2599" s="261">
        <v>0.38150000000000001</v>
      </c>
      <c r="K2599" s="263"/>
      <c r="L2599" s="261">
        <v>0.39100000000000001</v>
      </c>
      <c r="M2599" s="293">
        <f t="shared" ref="M2599:M2603" si="4621">IFERROR(AVERAGE(D2599:E2599),"")</f>
        <v>0.38500000000000001</v>
      </c>
      <c r="N2599" s="293">
        <f t="shared" ref="N2599:N2603" si="4622">IFERROR(AVERAGE(F2599:H2599),"")</f>
        <v>0.31180000000000002</v>
      </c>
      <c r="O2599" s="293">
        <f t="shared" ref="O2599:O2603" si="4623">IFERROR(AVERAGE(I2599:J2599),"")</f>
        <v>0.38150000000000001</v>
      </c>
      <c r="P2599" s="293">
        <f t="shared" ref="P2599:P2603" si="4624">IFERROR(AVERAGE(K2599:L2599),"")</f>
        <v>0.39100000000000001</v>
      </c>
      <c r="R2599" s="265">
        <f t="shared" ref="R2599:R2603" si="4625">AVERAGE(M2599:P2599)</f>
        <v>0.36732500000000001</v>
      </c>
      <c r="S2599" s="266">
        <f t="shared" ref="S2599:S2603" si="4626">IF(R2599&gt;=1,1,0)</f>
        <v>0</v>
      </c>
      <c r="T2599" s="266">
        <f t="shared" ref="T2599:T2603" si="4627">IF(S2599=0,0,S2599+T2598)</f>
        <v>0</v>
      </c>
      <c r="AH2599" s="257">
        <f t="shared" si="4508"/>
        <v>0</v>
      </c>
      <c r="AI2599" s="266" t="str">
        <f t="shared" si="4525"/>
        <v>OK</v>
      </c>
    </row>
    <row r="2600" spans="1:35" ht="17.45" customHeight="1" x14ac:dyDescent="0.25">
      <c r="A2600" s="257">
        <f t="shared" si="4523"/>
        <v>2</v>
      </c>
      <c r="B2600" s="257">
        <f t="shared" si="4524"/>
        <v>2025</v>
      </c>
      <c r="C2600" s="48">
        <f t="shared" si="4555"/>
        <v>45696</v>
      </c>
      <c r="D2600" s="434">
        <v>0.70909999999999995</v>
      </c>
      <c r="E2600" s="436"/>
      <c r="F2600" s="437">
        <v>0.57389999999999997</v>
      </c>
      <c r="G2600" s="438"/>
      <c r="H2600" s="439">
        <v>0.63129999999999997</v>
      </c>
      <c r="I2600" s="434">
        <v>0.59830000000000005</v>
      </c>
      <c r="J2600" s="436"/>
      <c r="K2600" s="437">
        <v>0.57140000000000002</v>
      </c>
      <c r="L2600" s="436"/>
      <c r="M2600" s="440">
        <f t="shared" si="4621"/>
        <v>0.70909999999999995</v>
      </c>
      <c r="N2600" s="440">
        <f t="shared" si="4622"/>
        <v>0.60260000000000002</v>
      </c>
      <c r="O2600" s="440">
        <f t="shared" si="4623"/>
        <v>0.59830000000000005</v>
      </c>
      <c r="P2600" s="440">
        <f t="shared" si="4624"/>
        <v>0.57140000000000002</v>
      </c>
      <c r="Q2600" s="441"/>
      <c r="R2600" s="442">
        <f t="shared" si="4625"/>
        <v>0.62035000000000007</v>
      </c>
      <c r="S2600" s="443">
        <f t="shared" si="4626"/>
        <v>0</v>
      </c>
      <c r="T2600" s="443">
        <f t="shared" si="4627"/>
        <v>0</v>
      </c>
      <c r="AH2600" s="257">
        <f t="shared" ref="AH2600:AH2663" si="4628">IF(AND(M2600&gt;=2,N2600&gt;=2,O2600&gt;=2,P2600&gt;=2),1,0)</f>
        <v>0</v>
      </c>
      <c r="AI2600" s="266" t="str">
        <f t="shared" si="4525"/>
        <v>OK</v>
      </c>
    </row>
    <row r="2601" spans="1:35" ht="17.45" customHeight="1" x14ac:dyDescent="0.25">
      <c r="A2601" s="257">
        <f t="shared" si="4523"/>
        <v>2</v>
      </c>
      <c r="B2601" s="257">
        <f t="shared" si="4524"/>
        <v>2025</v>
      </c>
      <c r="C2601" s="435">
        <f t="shared" si="4555"/>
        <v>45697</v>
      </c>
      <c r="D2601" s="434"/>
      <c r="E2601" s="436">
        <v>0.92069999999999996</v>
      </c>
      <c r="F2601" s="437"/>
      <c r="G2601" s="438">
        <v>0.77200000000000002</v>
      </c>
      <c r="H2601" s="439"/>
      <c r="I2601" s="434"/>
      <c r="J2601" s="436">
        <v>0.76219999999999999</v>
      </c>
      <c r="K2601" s="437"/>
      <c r="L2601" s="436">
        <v>0.86040000000000005</v>
      </c>
      <c r="M2601" s="440">
        <f t="shared" si="4621"/>
        <v>0.92069999999999996</v>
      </c>
      <c r="N2601" s="440">
        <f t="shared" si="4622"/>
        <v>0.77200000000000002</v>
      </c>
      <c r="O2601" s="440">
        <f t="shared" si="4623"/>
        <v>0.76219999999999999</v>
      </c>
      <c r="P2601" s="440">
        <f t="shared" si="4624"/>
        <v>0.86040000000000005</v>
      </c>
      <c r="Q2601" s="441"/>
      <c r="R2601" s="442">
        <f t="shared" si="4625"/>
        <v>0.82882499999999992</v>
      </c>
      <c r="S2601" s="443">
        <f t="shared" si="4626"/>
        <v>0</v>
      </c>
      <c r="T2601" s="443">
        <f t="shared" si="4627"/>
        <v>0</v>
      </c>
      <c r="AH2601" s="257">
        <f t="shared" si="4628"/>
        <v>0</v>
      </c>
      <c r="AI2601" s="266" t="str">
        <f t="shared" si="4525"/>
        <v>OK</v>
      </c>
    </row>
    <row r="2602" spans="1:35" ht="17.45" customHeight="1" x14ac:dyDescent="0.25">
      <c r="A2602" s="257">
        <f t="shared" si="4523"/>
        <v>2</v>
      </c>
      <c r="B2602" s="257">
        <f t="shared" si="4524"/>
        <v>2025</v>
      </c>
      <c r="C2602" s="8">
        <f t="shared" si="4555"/>
        <v>45698</v>
      </c>
      <c r="D2602" s="260">
        <v>0.71120000000000005</v>
      </c>
      <c r="E2602" s="261"/>
      <c r="F2602" s="263">
        <v>0.59719999999999995</v>
      </c>
      <c r="G2602" s="262"/>
      <c r="H2602" s="285"/>
      <c r="I2602" s="260">
        <v>1.0740000000000001</v>
      </c>
      <c r="J2602" s="261"/>
      <c r="K2602" s="263">
        <v>0.67920000000000003</v>
      </c>
      <c r="L2602" s="261"/>
      <c r="M2602" s="293">
        <f t="shared" si="4621"/>
        <v>0.71120000000000005</v>
      </c>
      <c r="N2602" s="293">
        <f t="shared" si="4622"/>
        <v>0.59719999999999995</v>
      </c>
      <c r="O2602" s="293">
        <f t="shared" si="4623"/>
        <v>1.0740000000000001</v>
      </c>
      <c r="P2602" s="293">
        <f t="shared" si="4624"/>
        <v>0.67920000000000003</v>
      </c>
      <c r="R2602" s="265">
        <f t="shared" si="4625"/>
        <v>0.76540000000000008</v>
      </c>
      <c r="S2602" s="266">
        <f t="shared" si="4626"/>
        <v>0</v>
      </c>
      <c r="T2602" s="266">
        <f t="shared" si="4627"/>
        <v>0</v>
      </c>
      <c r="AH2602" s="257">
        <f t="shared" si="4628"/>
        <v>0</v>
      </c>
      <c r="AI2602" s="266" t="str">
        <f t="shared" si="4525"/>
        <v>OK</v>
      </c>
    </row>
    <row r="2603" spans="1:35" ht="17.45" customHeight="1" x14ac:dyDescent="0.25">
      <c r="A2603" s="257">
        <f t="shared" si="4523"/>
        <v>2</v>
      </c>
      <c r="B2603" s="257">
        <f t="shared" si="4524"/>
        <v>2025</v>
      </c>
      <c r="C2603" s="8">
        <f t="shared" si="4555"/>
        <v>45699</v>
      </c>
      <c r="D2603" s="260"/>
      <c r="E2603" s="261">
        <v>0.81499999999999995</v>
      </c>
      <c r="F2603" s="263"/>
      <c r="G2603" s="262">
        <v>0.57210000000000005</v>
      </c>
      <c r="H2603" s="285"/>
      <c r="I2603" s="260"/>
      <c r="J2603" s="261">
        <v>0.83650000000000002</v>
      </c>
      <c r="K2603" s="263"/>
      <c r="L2603" s="261">
        <v>0.72170000000000001</v>
      </c>
      <c r="M2603" s="293">
        <f t="shared" si="4621"/>
        <v>0.81499999999999995</v>
      </c>
      <c r="N2603" s="293">
        <f t="shared" si="4622"/>
        <v>0.57210000000000005</v>
      </c>
      <c r="O2603" s="293">
        <f t="shared" si="4623"/>
        <v>0.83650000000000002</v>
      </c>
      <c r="P2603" s="293">
        <f t="shared" si="4624"/>
        <v>0.72170000000000001</v>
      </c>
      <c r="R2603" s="265">
        <f t="shared" si="4625"/>
        <v>0.73632500000000012</v>
      </c>
      <c r="S2603" s="266">
        <f t="shared" si="4626"/>
        <v>0</v>
      </c>
      <c r="T2603" s="266">
        <f t="shared" si="4627"/>
        <v>0</v>
      </c>
      <c r="AH2603" s="257">
        <f t="shared" si="4628"/>
        <v>0</v>
      </c>
      <c r="AI2603" s="266" t="str">
        <f t="shared" si="4525"/>
        <v>OK</v>
      </c>
    </row>
    <row r="2604" spans="1:35" ht="17.45" customHeight="1" x14ac:dyDescent="0.25">
      <c r="A2604" s="257">
        <f t="shared" si="4523"/>
        <v>2</v>
      </c>
      <c r="B2604" s="257">
        <f t="shared" si="4524"/>
        <v>2025</v>
      </c>
      <c r="C2604" s="8">
        <f t="shared" si="4555"/>
        <v>45700</v>
      </c>
      <c r="D2604" s="260">
        <v>0.47810000000000002</v>
      </c>
      <c r="E2604" s="261"/>
      <c r="F2604" s="263"/>
      <c r="G2604" s="262"/>
      <c r="H2604" s="285">
        <v>0.30759999999999998</v>
      </c>
      <c r="I2604" s="260">
        <v>0.54139999999999999</v>
      </c>
      <c r="J2604" s="261"/>
      <c r="K2604" s="263">
        <v>0.45569999999999999</v>
      </c>
      <c r="L2604" s="261"/>
      <c r="M2604" s="293">
        <f t="shared" ref="M2604" si="4629">IFERROR(AVERAGE(D2604:E2604),"")</f>
        <v>0.47810000000000002</v>
      </c>
      <c r="N2604" s="293">
        <f t="shared" ref="N2604" si="4630">IFERROR(AVERAGE(F2604:H2604),"")</f>
        <v>0.30759999999999998</v>
      </c>
      <c r="O2604" s="293">
        <f t="shared" ref="O2604" si="4631">IFERROR(AVERAGE(I2604:J2604),"")</f>
        <v>0.54139999999999999</v>
      </c>
      <c r="P2604" s="293">
        <f t="shared" ref="P2604" si="4632">IFERROR(AVERAGE(K2604:L2604),"")</f>
        <v>0.45569999999999999</v>
      </c>
      <c r="R2604" s="265">
        <f t="shared" ref="R2604" si="4633">AVERAGE(M2604:P2604)</f>
        <v>0.44570000000000004</v>
      </c>
      <c r="S2604" s="266">
        <f t="shared" ref="S2604" si="4634">IF(R2604&gt;=1,1,0)</f>
        <v>0</v>
      </c>
      <c r="T2604" s="266">
        <f t="shared" ref="T2604" si="4635">IF(S2604=0,0,S2604+T2603)</f>
        <v>0</v>
      </c>
      <c r="AH2604" s="257">
        <f t="shared" si="4628"/>
        <v>0</v>
      </c>
      <c r="AI2604" s="266" t="str">
        <f t="shared" si="4525"/>
        <v>OK</v>
      </c>
    </row>
    <row r="2605" spans="1:35" ht="17.45" customHeight="1" x14ac:dyDescent="0.25">
      <c r="A2605" s="257">
        <f t="shared" si="4523"/>
        <v>2</v>
      </c>
      <c r="B2605" s="257">
        <f t="shared" si="4524"/>
        <v>2025</v>
      </c>
      <c r="C2605" s="8">
        <f t="shared" si="4555"/>
        <v>45701</v>
      </c>
      <c r="D2605" s="260"/>
      <c r="E2605" s="261">
        <v>0.1</v>
      </c>
      <c r="F2605" s="260"/>
      <c r="G2605" s="262">
        <v>0.36499999999999999</v>
      </c>
      <c r="H2605" s="261"/>
      <c r="I2605" s="260"/>
      <c r="J2605" s="261">
        <v>0.1198</v>
      </c>
      <c r="K2605" s="263"/>
      <c r="L2605" s="261">
        <v>0.318</v>
      </c>
      <c r="M2605" s="293">
        <f t="shared" ref="M2605:M2611" si="4636">IFERROR(AVERAGE(D2605:E2605),"")</f>
        <v>0.1</v>
      </c>
      <c r="N2605" s="293">
        <f t="shared" ref="N2605:N2611" si="4637">IFERROR(AVERAGE(F2605:H2605),"")</f>
        <v>0.36499999999999999</v>
      </c>
      <c r="O2605" s="293">
        <f t="shared" ref="O2605:O2611" si="4638">IFERROR(AVERAGE(I2605:J2605),"")</f>
        <v>0.1198</v>
      </c>
      <c r="P2605" s="293">
        <f t="shared" ref="P2605:P2611" si="4639">IFERROR(AVERAGE(K2605:L2605),"")</f>
        <v>0.318</v>
      </c>
      <c r="R2605" s="265">
        <f t="shared" ref="R2605:R2611" si="4640">AVERAGE(M2605:P2605)</f>
        <v>0.22570000000000001</v>
      </c>
      <c r="S2605" s="266">
        <f t="shared" ref="S2605:S2611" si="4641">IF(R2605&gt;=1,1,0)</f>
        <v>0</v>
      </c>
      <c r="T2605" s="266">
        <f t="shared" ref="T2605:T2611" si="4642">IF(S2605=0,0,S2605+T2604)</f>
        <v>0</v>
      </c>
      <c r="AH2605" s="257">
        <f t="shared" si="4628"/>
        <v>0</v>
      </c>
      <c r="AI2605" s="266" t="str">
        <f t="shared" si="4525"/>
        <v>OK</v>
      </c>
    </row>
    <row r="2606" spans="1:35" ht="17.45" customHeight="1" x14ac:dyDescent="0.25">
      <c r="A2606" s="257">
        <f t="shared" si="4523"/>
        <v>2</v>
      </c>
      <c r="B2606" s="257">
        <f t="shared" si="4524"/>
        <v>2025</v>
      </c>
      <c r="C2606" s="48">
        <f t="shared" si="4555"/>
        <v>45702</v>
      </c>
      <c r="D2606" s="279">
        <v>0.54039999999999999</v>
      </c>
      <c r="E2606" s="280"/>
      <c r="F2606" s="282">
        <v>0.38329999999999997</v>
      </c>
      <c r="G2606" s="281"/>
      <c r="H2606" s="142">
        <v>0.30680000000000002</v>
      </c>
      <c r="I2606" s="279">
        <v>0.34839999999999999</v>
      </c>
      <c r="J2606" s="280"/>
      <c r="K2606" s="282">
        <v>0.4214</v>
      </c>
      <c r="L2606" s="280"/>
      <c r="M2606" s="293">
        <f t="shared" si="4636"/>
        <v>0.54039999999999999</v>
      </c>
      <c r="N2606" s="293">
        <f t="shared" si="4637"/>
        <v>0.34504999999999997</v>
      </c>
      <c r="O2606" s="293">
        <f t="shared" si="4638"/>
        <v>0.34839999999999999</v>
      </c>
      <c r="P2606" s="293">
        <f t="shared" si="4639"/>
        <v>0.4214</v>
      </c>
      <c r="R2606" s="265">
        <f t="shared" si="4640"/>
        <v>0.41381249999999997</v>
      </c>
      <c r="S2606" s="266">
        <f t="shared" si="4641"/>
        <v>0</v>
      </c>
      <c r="T2606" s="266">
        <f t="shared" si="4642"/>
        <v>0</v>
      </c>
      <c r="AH2606" s="257">
        <f t="shared" si="4628"/>
        <v>0</v>
      </c>
      <c r="AI2606" s="266" t="str">
        <f t="shared" si="4525"/>
        <v>OK</v>
      </c>
    </row>
    <row r="2607" spans="1:35" ht="17.45" customHeight="1" x14ac:dyDescent="0.25">
      <c r="A2607" s="257">
        <f t="shared" si="4523"/>
        <v>2</v>
      </c>
      <c r="B2607" s="257">
        <f t="shared" si="4524"/>
        <v>2025</v>
      </c>
      <c r="C2607" s="435">
        <f t="shared" si="4555"/>
        <v>45703</v>
      </c>
      <c r="D2607" s="448"/>
      <c r="E2607" s="449">
        <v>0.6986</v>
      </c>
      <c r="F2607" s="451"/>
      <c r="G2607" s="450">
        <v>0.78029999999999999</v>
      </c>
      <c r="H2607" s="452"/>
      <c r="I2607" s="448"/>
      <c r="J2607" s="449">
        <v>0.63619999999999999</v>
      </c>
      <c r="K2607" s="451"/>
      <c r="L2607" s="449">
        <v>0.66649999999999998</v>
      </c>
      <c r="M2607" s="440">
        <f t="shared" si="4636"/>
        <v>0.6986</v>
      </c>
      <c r="N2607" s="440">
        <f t="shared" si="4637"/>
        <v>0.78029999999999999</v>
      </c>
      <c r="O2607" s="440">
        <f t="shared" si="4638"/>
        <v>0.63619999999999999</v>
      </c>
      <c r="P2607" s="440">
        <f t="shared" si="4639"/>
        <v>0.66649999999999998</v>
      </c>
      <c r="Q2607" s="441"/>
      <c r="R2607" s="442">
        <f t="shared" si="4640"/>
        <v>0.69540000000000002</v>
      </c>
      <c r="S2607" s="443">
        <f t="shared" si="4641"/>
        <v>0</v>
      </c>
      <c r="T2607" s="443">
        <f t="shared" si="4642"/>
        <v>0</v>
      </c>
      <c r="AH2607" s="257">
        <f t="shared" si="4628"/>
        <v>0</v>
      </c>
      <c r="AI2607" s="266" t="str">
        <f t="shared" si="4525"/>
        <v>OK</v>
      </c>
    </row>
    <row r="2608" spans="1:35" ht="17.45" customHeight="1" x14ac:dyDescent="0.25">
      <c r="A2608" s="257">
        <f t="shared" si="4523"/>
        <v>2</v>
      </c>
      <c r="B2608" s="257">
        <f t="shared" si="4524"/>
        <v>2025</v>
      </c>
      <c r="C2608" s="435">
        <f t="shared" si="4555"/>
        <v>45704</v>
      </c>
      <c r="D2608" s="448">
        <v>0.92120000000000002</v>
      </c>
      <c r="E2608" s="449"/>
      <c r="F2608" s="451">
        <v>1.0069999999999999</v>
      </c>
      <c r="G2608" s="450"/>
      <c r="H2608" s="452"/>
      <c r="I2608" s="448">
        <v>0.81010000000000004</v>
      </c>
      <c r="J2608" s="449"/>
      <c r="K2608" s="451">
        <v>0.7732</v>
      </c>
      <c r="L2608" s="449"/>
      <c r="M2608" s="440">
        <f t="shared" si="4636"/>
        <v>0.92120000000000002</v>
      </c>
      <c r="N2608" s="440">
        <f t="shared" si="4637"/>
        <v>1.0069999999999999</v>
      </c>
      <c r="O2608" s="440">
        <f t="shared" si="4638"/>
        <v>0.81010000000000004</v>
      </c>
      <c r="P2608" s="440">
        <f t="shared" si="4639"/>
        <v>0.7732</v>
      </c>
      <c r="Q2608" s="441"/>
      <c r="R2608" s="442">
        <f t="shared" si="4640"/>
        <v>0.87787499999999996</v>
      </c>
      <c r="S2608" s="443">
        <f t="shared" si="4641"/>
        <v>0</v>
      </c>
      <c r="T2608" s="443">
        <f t="shared" si="4642"/>
        <v>0</v>
      </c>
      <c r="AH2608" s="257">
        <f t="shared" si="4628"/>
        <v>0</v>
      </c>
      <c r="AI2608" s="266" t="str">
        <f t="shared" si="4525"/>
        <v>OK</v>
      </c>
    </row>
    <row r="2609" spans="1:35" ht="17.45" customHeight="1" x14ac:dyDescent="0.25">
      <c r="A2609" s="257">
        <f t="shared" si="4523"/>
        <v>2</v>
      </c>
      <c r="B2609" s="257">
        <f t="shared" si="4524"/>
        <v>2025</v>
      </c>
      <c r="C2609" s="8">
        <f t="shared" si="4555"/>
        <v>45705</v>
      </c>
      <c r="D2609" s="252"/>
      <c r="E2609" s="253">
        <v>0.8246</v>
      </c>
      <c r="F2609" s="255"/>
      <c r="G2609" s="254">
        <v>0.80020000000000002</v>
      </c>
      <c r="H2609" s="114"/>
      <c r="I2609" s="252"/>
      <c r="J2609" s="253">
        <v>0.90200000000000002</v>
      </c>
      <c r="K2609" s="255"/>
      <c r="L2609" s="253">
        <v>0.8649</v>
      </c>
      <c r="M2609" s="293">
        <f t="shared" si="4636"/>
        <v>0.8246</v>
      </c>
      <c r="N2609" s="293">
        <f t="shared" si="4637"/>
        <v>0.80020000000000002</v>
      </c>
      <c r="O2609" s="293">
        <f t="shared" si="4638"/>
        <v>0.90200000000000002</v>
      </c>
      <c r="P2609" s="293">
        <f t="shared" si="4639"/>
        <v>0.8649</v>
      </c>
      <c r="R2609" s="265">
        <f t="shared" si="4640"/>
        <v>0.84792500000000004</v>
      </c>
      <c r="S2609" s="266">
        <f t="shared" si="4641"/>
        <v>0</v>
      </c>
      <c r="T2609" s="266">
        <f t="shared" si="4642"/>
        <v>0</v>
      </c>
      <c r="AH2609" s="257">
        <f t="shared" si="4628"/>
        <v>0</v>
      </c>
      <c r="AI2609" s="266" t="str">
        <f t="shared" si="4525"/>
        <v>OK</v>
      </c>
    </row>
    <row r="2610" spans="1:35" ht="17.45" customHeight="1" x14ac:dyDescent="0.25">
      <c r="A2610" s="257">
        <f t="shared" si="4523"/>
        <v>2</v>
      </c>
      <c r="B2610" s="257">
        <f t="shared" si="4524"/>
        <v>2025</v>
      </c>
      <c r="C2610" s="8">
        <f t="shared" si="4555"/>
        <v>45706</v>
      </c>
      <c r="D2610" s="252">
        <v>0.66220000000000001</v>
      </c>
      <c r="E2610" s="253"/>
      <c r="F2610" s="255"/>
      <c r="G2610" s="254"/>
      <c r="H2610" s="114">
        <v>0.88470000000000004</v>
      </c>
      <c r="I2610" s="252">
        <v>0.92500000000000004</v>
      </c>
      <c r="J2610" s="253"/>
      <c r="K2610" s="255">
        <v>0.74870000000000003</v>
      </c>
      <c r="L2610" s="253"/>
      <c r="M2610" s="293">
        <f t="shared" si="4636"/>
        <v>0.66220000000000001</v>
      </c>
      <c r="N2610" s="293">
        <f t="shared" si="4637"/>
        <v>0.88470000000000004</v>
      </c>
      <c r="O2610" s="293">
        <f t="shared" si="4638"/>
        <v>0.92500000000000004</v>
      </c>
      <c r="P2610" s="293">
        <f t="shared" si="4639"/>
        <v>0.74870000000000003</v>
      </c>
      <c r="R2610" s="265">
        <f t="shared" si="4640"/>
        <v>0.80514999999999992</v>
      </c>
      <c r="S2610" s="266">
        <f t="shared" si="4641"/>
        <v>0</v>
      </c>
      <c r="T2610" s="266">
        <f t="shared" si="4642"/>
        <v>0</v>
      </c>
      <c r="AH2610" s="257">
        <f t="shared" si="4628"/>
        <v>0</v>
      </c>
      <c r="AI2610" s="266" t="str">
        <f t="shared" si="4525"/>
        <v>OK</v>
      </c>
    </row>
    <row r="2611" spans="1:35" ht="17.45" customHeight="1" x14ac:dyDescent="0.25">
      <c r="A2611" s="257">
        <f t="shared" si="4523"/>
        <v>2</v>
      </c>
      <c r="B2611" s="257">
        <f t="shared" si="4524"/>
        <v>2025</v>
      </c>
      <c r="C2611" s="8">
        <f t="shared" si="4555"/>
        <v>45707</v>
      </c>
      <c r="D2611" s="252"/>
      <c r="E2611" s="253">
        <v>1.2909999999999999</v>
      </c>
      <c r="F2611" s="255"/>
      <c r="G2611" s="254">
        <v>1.6879999999999999</v>
      </c>
      <c r="H2611" s="114"/>
      <c r="I2611" s="252"/>
      <c r="J2611" s="253">
        <v>1.4350000000000001</v>
      </c>
      <c r="K2611" s="255"/>
      <c r="L2611" s="335">
        <v>2.4729999999999999</v>
      </c>
      <c r="M2611" s="293">
        <f t="shared" si="4636"/>
        <v>1.2909999999999999</v>
      </c>
      <c r="N2611" s="293">
        <f t="shared" si="4637"/>
        <v>1.6879999999999999</v>
      </c>
      <c r="O2611" s="293">
        <f t="shared" si="4638"/>
        <v>1.4350000000000001</v>
      </c>
      <c r="P2611" s="293">
        <f t="shared" si="4639"/>
        <v>2.4729999999999999</v>
      </c>
      <c r="R2611" s="265">
        <f t="shared" si="4640"/>
        <v>1.7217499999999999</v>
      </c>
      <c r="S2611" s="266">
        <f t="shared" si="4641"/>
        <v>1</v>
      </c>
      <c r="T2611" s="266">
        <f t="shared" si="4642"/>
        <v>1</v>
      </c>
      <c r="AH2611" s="257">
        <f t="shared" si="4628"/>
        <v>0</v>
      </c>
      <c r="AI2611" s="266" t="str">
        <f t="shared" si="4525"/>
        <v>OK</v>
      </c>
    </row>
    <row r="2612" spans="1:35" ht="17.45" customHeight="1" x14ac:dyDescent="0.25">
      <c r="A2612" s="257">
        <f t="shared" si="4523"/>
        <v>2</v>
      </c>
      <c r="B2612" s="257">
        <f t="shared" si="4524"/>
        <v>2025</v>
      </c>
      <c r="C2612" s="48">
        <f t="shared" si="4555"/>
        <v>45708</v>
      </c>
      <c r="D2612" s="279">
        <v>1.48</v>
      </c>
      <c r="E2612" s="280"/>
      <c r="F2612" s="282">
        <v>1.3169999999999999</v>
      </c>
      <c r="G2612" s="281"/>
      <c r="H2612" s="142">
        <v>1.38</v>
      </c>
      <c r="I2612" s="279">
        <v>1.794</v>
      </c>
      <c r="J2612" s="280"/>
      <c r="K2612" s="282">
        <v>1.6339999999999999</v>
      </c>
      <c r="L2612" s="280"/>
      <c r="M2612" s="293">
        <f t="shared" ref="M2612" si="4643">IFERROR(AVERAGE(D2612:E2612),"")</f>
        <v>1.48</v>
      </c>
      <c r="N2612" s="293">
        <f t="shared" ref="N2612" si="4644">IFERROR(AVERAGE(F2612:H2612),"")</f>
        <v>1.3485</v>
      </c>
      <c r="O2612" s="293">
        <f t="shared" ref="O2612" si="4645">IFERROR(AVERAGE(I2612:J2612),"")</f>
        <v>1.794</v>
      </c>
      <c r="P2612" s="293">
        <f t="shared" ref="P2612" si="4646">IFERROR(AVERAGE(K2612:L2612),"")</f>
        <v>1.6339999999999999</v>
      </c>
      <c r="R2612" s="265">
        <f t="shared" ref="R2612" si="4647">AVERAGE(M2612:P2612)</f>
        <v>1.5641250000000002</v>
      </c>
      <c r="S2612" s="266">
        <f t="shared" ref="S2612" si="4648">IF(R2612&gt;=1,1,0)</f>
        <v>1</v>
      </c>
      <c r="T2612" s="266">
        <f t="shared" ref="T2612" si="4649">IF(S2612=0,0,S2612+T2611)</f>
        <v>2</v>
      </c>
      <c r="AH2612" s="257">
        <f t="shared" si="4628"/>
        <v>0</v>
      </c>
      <c r="AI2612" s="266" t="str">
        <f t="shared" si="4525"/>
        <v>OK</v>
      </c>
    </row>
    <row r="2613" spans="1:35" ht="17.45" customHeight="1" x14ac:dyDescent="0.25">
      <c r="A2613" s="257">
        <f t="shared" si="4523"/>
        <v>2</v>
      </c>
      <c r="B2613" s="257">
        <f t="shared" si="4524"/>
        <v>2025</v>
      </c>
      <c r="C2613" s="8">
        <f t="shared" si="4555"/>
        <v>45709</v>
      </c>
      <c r="D2613" s="252"/>
      <c r="E2613" s="253">
        <v>1.3560000000000001</v>
      </c>
      <c r="F2613" s="255"/>
      <c r="G2613" s="254">
        <v>1.278</v>
      </c>
      <c r="H2613" s="114"/>
      <c r="I2613" s="252"/>
      <c r="J2613" s="253">
        <v>1.1379999999999999</v>
      </c>
      <c r="K2613" s="255"/>
      <c r="L2613" s="253">
        <v>1.5249999999999999</v>
      </c>
      <c r="M2613" s="293">
        <f t="shared" ref="M2613:M2616" si="4650">IFERROR(AVERAGE(D2613:E2613),"")</f>
        <v>1.3560000000000001</v>
      </c>
      <c r="N2613" s="293">
        <f t="shared" ref="N2613:N2616" si="4651">IFERROR(AVERAGE(F2613:H2613),"")</f>
        <v>1.278</v>
      </c>
      <c r="O2613" s="293">
        <f t="shared" ref="O2613:O2616" si="4652">IFERROR(AVERAGE(I2613:J2613),"")</f>
        <v>1.1379999999999999</v>
      </c>
      <c r="P2613" s="293">
        <f t="shared" ref="P2613:P2616" si="4653">IFERROR(AVERAGE(K2613:L2613),"")</f>
        <v>1.5249999999999999</v>
      </c>
      <c r="R2613" s="265">
        <f t="shared" ref="R2613:R2616" si="4654">AVERAGE(M2613:P2613)</f>
        <v>1.3242500000000001</v>
      </c>
      <c r="S2613" s="266">
        <f t="shared" ref="S2613:S2616" si="4655">IF(R2613&gt;=1,1,0)</f>
        <v>1</v>
      </c>
      <c r="T2613" s="266">
        <f t="shared" ref="T2613:T2616" si="4656">IF(S2613=0,0,S2613+T2612)</f>
        <v>3</v>
      </c>
      <c r="AH2613" s="257">
        <f t="shared" si="4628"/>
        <v>0</v>
      </c>
      <c r="AI2613" s="266" t="str">
        <f t="shared" si="4525"/>
        <v>OK</v>
      </c>
    </row>
    <row r="2614" spans="1:35" ht="17.45" customHeight="1" x14ac:dyDescent="0.25">
      <c r="A2614" s="257">
        <f t="shared" si="4523"/>
        <v>2</v>
      </c>
      <c r="B2614" s="257">
        <f t="shared" si="4524"/>
        <v>2025</v>
      </c>
      <c r="C2614" s="435">
        <f t="shared" si="4555"/>
        <v>45710</v>
      </c>
      <c r="D2614" s="448">
        <v>1.272</v>
      </c>
      <c r="E2614" s="449"/>
      <c r="F2614" s="451">
        <v>1.5960000000000001</v>
      </c>
      <c r="G2614" s="450"/>
      <c r="H2614" s="452"/>
      <c r="I2614" s="448">
        <v>0.9849</v>
      </c>
      <c r="J2614" s="449"/>
      <c r="K2614" s="451">
        <v>1.1919999999999999</v>
      </c>
      <c r="L2614" s="449"/>
      <c r="M2614" s="440">
        <f t="shared" si="4650"/>
        <v>1.272</v>
      </c>
      <c r="N2614" s="440">
        <f t="shared" si="4651"/>
        <v>1.5960000000000001</v>
      </c>
      <c r="O2614" s="440">
        <f t="shared" si="4652"/>
        <v>0.9849</v>
      </c>
      <c r="P2614" s="440">
        <f t="shared" si="4653"/>
        <v>1.1919999999999999</v>
      </c>
      <c r="Q2614" s="441"/>
      <c r="R2614" s="442">
        <f t="shared" si="4654"/>
        <v>1.261225</v>
      </c>
      <c r="S2614" s="443">
        <f t="shared" si="4655"/>
        <v>1</v>
      </c>
      <c r="T2614" s="443">
        <f t="shared" si="4656"/>
        <v>4</v>
      </c>
      <c r="AH2614" s="257">
        <f t="shared" si="4628"/>
        <v>0</v>
      </c>
      <c r="AI2614" s="266" t="str">
        <f t="shared" si="4525"/>
        <v>OK</v>
      </c>
    </row>
    <row r="2615" spans="1:35" ht="17.45" customHeight="1" x14ac:dyDescent="0.25">
      <c r="A2615" s="257">
        <f t="shared" si="4523"/>
        <v>2</v>
      </c>
      <c r="B2615" s="257">
        <f t="shared" si="4524"/>
        <v>2025</v>
      </c>
      <c r="C2615" s="435">
        <f t="shared" si="4555"/>
        <v>45711</v>
      </c>
      <c r="D2615" s="448"/>
      <c r="E2615" s="449">
        <v>1.2490000000000001</v>
      </c>
      <c r="F2615" s="451"/>
      <c r="G2615" s="450">
        <v>1.077</v>
      </c>
      <c r="H2615" s="452"/>
      <c r="I2615" s="448"/>
      <c r="J2615" s="449">
        <v>0.82279999999999998</v>
      </c>
      <c r="K2615" s="451"/>
      <c r="L2615" s="494">
        <v>2.4039999999999999</v>
      </c>
      <c r="M2615" s="440">
        <f t="shared" si="4650"/>
        <v>1.2490000000000001</v>
      </c>
      <c r="N2615" s="440">
        <f t="shared" si="4651"/>
        <v>1.077</v>
      </c>
      <c r="O2615" s="440">
        <f t="shared" si="4652"/>
        <v>0.82279999999999998</v>
      </c>
      <c r="P2615" s="440">
        <f t="shared" si="4653"/>
        <v>2.4039999999999999</v>
      </c>
      <c r="Q2615" s="441"/>
      <c r="R2615" s="442">
        <f t="shared" si="4654"/>
        <v>1.3881999999999999</v>
      </c>
      <c r="S2615" s="443">
        <f t="shared" si="4655"/>
        <v>1</v>
      </c>
      <c r="T2615" s="443">
        <f t="shared" si="4656"/>
        <v>5</v>
      </c>
      <c r="AH2615" s="257">
        <f t="shared" si="4628"/>
        <v>0</v>
      </c>
      <c r="AI2615" s="266" t="str">
        <f t="shared" si="4525"/>
        <v>OK</v>
      </c>
    </row>
    <row r="2616" spans="1:35" ht="17.45" customHeight="1" x14ac:dyDescent="0.25">
      <c r="A2616" s="257">
        <f t="shared" ref="A2616:A2679" si="4657">IF(ISNUMBER(C2616),MONTH(C2616),"")</f>
        <v>2</v>
      </c>
      <c r="B2616" s="257">
        <f t="shared" ref="B2616:B2679" si="4658">IF(ISNUMBER(C2616),YEAR(C2616),"")</f>
        <v>2025</v>
      </c>
      <c r="C2616" s="8">
        <f t="shared" si="4555"/>
        <v>45712</v>
      </c>
      <c r="D2616" s="252">
        <v>1.8839999999999999</v>
      </c>
      <c r="E2616" s="253"/>
      <c r="F2616" s="255"/>
      <c r="G2616" s="254"/>
      <c r="H2616" s="114">
        <v>1.4370000000000001</v>
      </c>
      <c r="I2616" s="252">
        <v>1.363</v>
      </c>
      <c r="J2616" s="253"/>
      <c r="K2616" s="255">
        <v>1.1719999999999999</v>
      </c>
      <c r="L2616" s="253"/>
      <c r="M2616" s="293">
        <f t="shared" si="4650"/>
        <v>1.8839999999999999</v>
      </c>
      <c r="N2616" s="293">
        <f t="shared" si="4651"/>
        <v>1.4370000000000001</v>
      </c>
      <c r="O2616" s="293">
        <f t="shared" si="4652"/>
        <v>1.363</v>
      </c>
      <c r="P2616" s="293">
        <f t="shared" si="4653"/>
        <v>1.1719999999999999</v>
      </c>
      <c r="R2616" s="265">
        <f t="shared" si="4654"/>
        <v>1.4639999999999997</v>
      </c>
      <c r="S2616" s="266">
        <f t="shared" si="4655"/>
        <v>1</v>
      </c>
      <c r="T2616" s="266">
        <f t="shared" si="4656"/>
        <v>6</v>
      </c>
      <c r="AH2616" s="257">
        <f t="shared" si="4628"/>
        <v>0</v>
      </c>
      <c r="AI2616" s="266" t="str">
        <f t="shared" si="4525"/>
        <v>OK</v>
      </c>
    </row>
    <row r="2617" spans="1:35" ht="17.45" customHeight="1" thickBot="1" x14ac:dyDescent="0.3">
      <c r="A2617" s="257">
        <f t="shared" si="4657"/>
        <v>2</v>
      </c>
      <c r="B2617" s="257">
        <f t="shared" si="4658"/>
        <v>2025</v>
      </c>
      <c r="C2617" s="8">
        <f t="shared" si="4555"/>
        <v>45713</v>
      </c>
      <c r="D2617" s="252"/>
      <c r="E2617" s="335">
        <v>3.6680000000000001</v>
      </c>
      <c r="F2617" s="255"/>
      <c r="G2617" s="254">
        <v>2.266</v>
      </c>
      <c r="H2617" s="114"/>
      <c r="I2617" s="252"/>
      <c r="J2617" s="253">
        <v>1.607</v>
      </c>
      <c r="K2617" s="255"/>
      <c r="L2617" s="253">
        <v>2.1760000000000002</v>
      </c>
      <c r="M2617" s="423">
        <f t="shared" ref="M2617:M2622" si="4659">IFERROR(AVERAGE(D2617:E2617),"")</f>
        <v>3.6680000000000001</v>
      </c>
      <c r="N2617" s="293">
        <f t="shared" ref="N2617:N2622" si="4660">IFERROR(AVERAGE(F2617:H2617),"")</f>
        <v>2.266</v>
      </c>
      <c r="O2617" s="293">
        <f t="shared" ref="O2617:O2622" si="4661">IFERROR(AVERAGE(I2617:J2617),"")</f>
        <v>1.607</v>
      </c>
      <c r="P2617" s="293">
        <f t="shared" ref="P2617:P2622" si="4662">IFERROR(AVERAGE(K2617:L2617),"")</f>
        <v>2.1760000000000002</v>
      </c>
      <c r="R2617" s="265">
        <f t="shared" ref="R2617:R2622" si="4663">AVERAGE(M2617:P2617)</f>
        <v>2.4292500000000001</v>
      </c>
      <c r="S2617" s="266">
        <f t="shared" ref="S2617:S2622" si="4664">IF(R2617&gt;=1,1,0)</f>
        <v>1</v>
      </c>
      <c r="T2617" s="266">
        <f t="shared" ref="T2617:T2622" si="4665">IF(S2617=0,0,S2617+T2616)</f>
        <v>7</v>
      </c>
      <c r="AH2617" s="257">
        <f t="shared" si="4628"/>
        <v>0</v>
      </c>
      <c r="AI2617" s="266" t="str">
        <f t="shared" si="4525"/>
        <v>OK</v>
      </c>
    </row>
    <row r="2618" spans="1:35" ht="17.45" customHeight="1" thickBot="1" x14ac:dyDescent="0.3">
      <c r="A2618" s="257">
        <f t="shared" si="4657"/>
        <v>2</v>
      </c>
      <c r="B2618" s="257">
        <f t="shared" si="4658"/>
        <v>2025</v>
      </c>
      <c r="C2618" s="48">
        <f t="shared" si="4555"/>
        <v>45714</v>
      </c>
      <c r="D2618" s="369">
        <v>2.1240000000000001</v>
      </c>
      <c r="E2618" s="280"/>
      <c r="F2618" s="420">
        <v>2.0619999999999998</v>
      </c>
      <c r="G2618" s="281"/>
      <c r="H2618" s="142">
        <v>1.952</v>
      </c>
      <c r="I2618" s="279">
        <v>1.7190000000000001</v>
      </c>
      <c r="J2618" s="280"/>
      <c r="K2618" s="282">
        <v>1.5629999999999999</v>
      </c>
      <c r="L2618" s="280"/>
      <c r="M2618" s="293">
        <f t="shared" si="4659"/>
        <v>2.1240000000000001</v>
      </c>
      <c r="N2618" s="293">
        <f t="shared" si="4660"/>
        <v>2.0069999999999997</v>
      </c>
      <c r="O2618" s="293">
        <f t="shared" si="4661"/>
        <v>1.7190000000000001</v>
      </c>
      <c r="P2618" s="293">
        <f t="shared" si="4662"/>
        <v>1.5629999999999999</v>
      </c>
      <c r="R2618" s="265">
        <f t="shared" si="4663"/>
        <v>1.8532500000000001</v>
      </c>
      <c r="S2618" s="266">
        <f t="shared" si="4664"/>
        <v>1</v>
      </c>
      <c r="T2618" s="266">
        <f t="shared" si="4665"/>
        <v>8</v>
      </c>
      <c r="U2618" s="514" t="s">
        <v>64</v>
      </c>
      <c r="V2618" s="515">
        <v>2025</v>
      </c>
      <c r="W2618" s="516"/>
      <c r="X2618" s="516"/>
      <c r="Y2618" s="516"/>
      <c r="AH2618" s="257">
        <f t="shared" si="4628"/>
        <v>0</v>
      </c>
      <c r="AI2618" s="266" t="str">
        <f t="shared" si="4525"/>
        <v>OK</v>
      </c>
    </row>
    <row r="2619" spans="1:35" ht="17.45" customHeight="1" x14ac:dyDescent="0.25">
      <c r="A2619" s="257">
        <f t="shared" si="4657"/>
        <v>2</v>
      </c>
      <c r="B2619" s="257">
        <f t="shared" si="4658"/>
        <v>2025</v>
      </c>
      <c r="C2619" s="8">
        <f t="shared" si="4555"/>
        <v>45715</v>
      </c>
      <c r="D2619" s="252"/>
      <c r="E2619" s="253">
        <v>2.133</v>
      </c>
      <c r="F2619" s="255"/>
      <c r="G2619" s="254">
        <v>1.7549999999999999</v>
      </c>
      <c r="H2619" s="114"/>
      <c r="I2619" s="252"/>
      <c r="J2619" s="253">
        <v>1.115</v>
      </c>
      <c r="K2619" s="255"/>
      <c r="L2619" s="253">
        <v>1.5549999999999999</v>
      </c>
      <c r="M2619" s="293">
        <f t="shared" si="4659"/>
        <v>2.133</v>
      </c>
      <c r="N2619" s="293">
        <f t="shared" si="4660"/>
        <v>1.7549999999999999</v>
      </c>
      <c r="O2619" s="293">
        <f t="shared" si="4661"/>
        <v>1.115</v>
      </c>
      <c r="P2619" s="293">
        <f t="shared" si="4662"/>
        <v>1.5549999999999999</v>
      </c>
      <c r="R2619" s="265">
        <f t="shared" si="4663"/>
        <v>1.6395</v>
      </c>
      <c r="S2619" s="266">
        <f t="shared" si="4664"/>
        <v>1</v>
      </c>
      <c r="T2619" s="266">
        <f t="shared" si="4665"/>
        <v>9</v>
      </c>
      <c r="U2619" s="517" t="s">
        <v>35</v>
      </c>
      <c r="V2619" s="517" t="s">
        <v>1</v>
      </c>
      <c r="W2619" s="517" t="s">
        <v>2</v>
      </c>
      <c r="X2619" s="517" t="s">
        <v>9</v>
      </c>
      <c r="Y2619" s="517" t="s">
        <v>12</v>
      </c>
      <c r="AH2619" s="257">
        <f t="shared" si="4628"/>
        <v>0</v>
      </c>
      <c r="AI2619" s="266" t="str">
        <f t="shared" ref="AI2619:AI2682" si="4666">IF(AH2619=0,"OK","Check")</f>
        <v>OK</v>
      </c>
    </row>
    <row r="2620" spans="1:35" ht="17.45" customHeight="1" thickBot="1" x14ac:dyDescent="0.3">
      <c r="A2620" s="257">
        <f t="shared" si="4657"/>
        <v>2</v>
      </c>
      <c r="B2620" s="257">
        <f t="shared" si="4658"/>
        <v>2025</v>
      </c>
      <c r="C2620" s="116">
        <f t="shared" si="4555"/>
        <v>45716</v>
      </c>
      <c r="D2620" s="144">
        <v>1.7210000000000001</v>
      </c>
      <c r="E2620" s="145"/>
      <c r="F2620" s="146">
        <v>0.88619999999999999</v>
      </c>
      <c r="G2620" s="147"/>
      <c r="H2620" s="148"/>
      <c r="I2620" s="144">
        <v>1.0409999999999999</v>
      </c>
      <c r="J2620" s="145"/>
      <c r="K2620" s="146">
        <v>1.2889999999999999</v>
      </c>
      <c r="L2620" s="145"/>
      <c r="M2620" s="306">
        <f t="shared" si="4659"/>
        <v>1.7210000000000001</v>
      </c>
      <c r="N2620" s="306">
        <f t="shared" si="4660"/>
        <v>0.88619999999999999</v>
      </c>
      <c r="O2620" s="306">
        <f t="shared" si="4661"/>
        <v>1.0409999999999999</v>
      </c>
      <c r="P2620" s="306">
        <f t="shared" si="4662"/>
        <v>1.2889999999999999</v>
      </c>
      <c r="Q2620" s="315"/>
      <c r="R2620" s="308">
        <f t="shared" si="4663"/>
        <v>1.2343</v>
      </c>
      <c r="S2620" s="312">
        <f t="shared" si="4664"/>
        <v>1</v>
      </c>
      <c r="T2620" s="312">
        <f t="shared" si="4665"/>
        <v>10</v>
      </c>
      <c r="U2620" s="518" t="s">
        <v>58</v>
      </c>
      <c r="V2620" s="519">
        <f>AVERAGE(D2593:E2620)</f>
        <v>1.1288357142857142</v>
      </c>
      <c r="W2620" s="519">
        <f>AVERAGE(F2593:H2620)</f>
        <v>1.0370030303030304</v>
      </c>
      <c r="X2620" s="519">
        <f>AVERAGE(I2593:J2620)</f>
        <v>0.92748928571428568</v>
      </c>
      <c r="Y2620" s="519">
        <f>AVERAGE(K2593:L2620)</f>
        <v>1.0593071428571428</v>
      </c>
      <c r="AH2620" s="257">
        <f t="shared" si="4628"/>
        <v>0</v>
      </c>
      <c r="AI2620" s="266" t="str">
        <f t="shared" si="4666"/>
        <v>OK</v>
      </c>
    </row>
    <row r="2621" spans="1:35" ht="17.45" customHeight="1" x14ac:dyDescent="0.25">
      <c r="A2621" s="257">
        <f t="shared" si="4657"/>
        <v>3</v>
      </c>
      <c r="B2621" s="257">
        <f t="shared" si="4658"/>
        <v>2025</v>
      </c>
      <c r="C2621" s="465">
        <f t="shared" si="4555"/>
        <v>45717</v>
      </c>
      <c r="D2621" s="489"/>
      <c r="E2621" s="490">
        <v>0.60119999999999996</v>
      </c>
      <c r="F2621" s="500"/>
      <c r="G2621" s="491">
        <v>0.45619999999999999</v>
      </c>
      <c r="H2621" s="501"/>
      <c r="I2621" s="489"/>
      <c r="J2621" s="490">
        <v>0.46539999999999998</v>
      </c>
      <c r="K2621" s="500"/>
      <c r="L2621" s="490">
        <v>0.62109999999999999</v>
      </c>
      <c r="M2621" s="440">
        <f t="shared" si="4659"/>
        <v>0.60119999999999996</v>
      </c>
      <c r="N2621" s="440">
        <f t="shared" si="4660"/>
        <v>0.45619999999999999</v>
      </c>
      <c r="O2621" s="440">
        <f t="shared" si="4661"/>
        <v>0.46539999999999998</v>
      </c>
      <c r="P2621" s="440">
        <f t="shared" si="4662"/>
        <v>0.62109999999999999</v>
      </c>
      <c r="Q2621" s="441"/>
      <c r="R2621" s="442">
        <f t="shared" si="4663"/>
        <v>0.53597499999999998</v>
      </c>
      <c r="S2621" s="443">
        <f t="shared" si="4664"/>
        <v>0</v>
      </c>
      <c r="T2621" s="443">
        <f t="shared" si="4665"/>
        <v>0</v>
      </c>
      <c r="U2621" s="518" t="s">
        <v>59</v>
      </c>
      <c r="V2621" s="519">
        <f>MAX(D2593:E2620)</f>
        <v>3.6680000000000001</v>
      </c>
      <c r="W2621" s="519">
        <f>MAX(F2593:H2620)</f>
        <v>2.552</v>
      </c>
      <c r="X2621" s="519">
        <f>MAX(I2593:J2620)</f>
        <v>1.794</v>
      </c>
      <c r="Y2621" s="519">
        <f>MAX(K2593:L2620)</f>
        <v>2.4729999999999999</v>
      </c>
      <c r="AH2621" s="257">
        <f t="shared" si="4628"/>
        <v>0</v>
      </c>
      <c r="AI2621" s="266" t="str">
        <f t="shared" si="4666"/>
        <v>OK</v>
      </c>
    </row>
    <row r="2622" spans="1:35" ht="17.45" customHeight="1" thickBot="1" x14ac:dyDescent="0.3">
      <c r="A2622" s="257">
        <f t="shared" si="4657"/>
        <v>3</v>
      </c>
      <c r="B2622" s="257">
        <f t="shared" si="4658"/>
        <v>2025</v>
      </c>
      <c r="C2622" s="435">
        <f t="shared" si="4555"/>
        <v>45718</v>
      </c>
      <c r="D2622" s="448">
        <v>1.0029999999999999</v>
      </c>
      <c r="E2622" s="449"/>
      <c r="F2622" s="451"/>
      <c r="G2622" s="450"/>
      <c r="H2622" s="452">
        <v>0.63600000000000001</v>
      </c>
      <c r="I2622" s="448">
        <v>0.66400000000000003</v>
      </c>
      <c r="J2622" s="449"/>
      <c r="K2622" s="451">
        <v>0.83289999999999997</v>
      </c>
      <c r="L2622" s="449"/>
      <c r="M2622" s="440">
        <f t="shared" si="4659"/>
        <v>1.0029999999999999</v>
      </c>
      <c r="N2622" s="440">
        <f t="shared" si="4660"/>
        <v>0.63600000000000001</v>
      </c>
      <c r="O2622" s="440">
        <f t="shared" si="4661"/>
        <v>0.66400000000000003</v>
      </c>
      <c r="P2622" s="440">
        <f t="shared" si="4662"/>
        <v>0.83289999999999997</v>
      </c>
      <c r="Q2622" s="441"/>
      <c r="R2622" s="442">
        <f t="shared" si="4663"/>
        <v>0.78397499999999998</v>
      </c>
      <c r="S2622" s="443">
        <f t="shared" si="4664"/>
        <v>0</v>
      </c>
      <c r="T2622" s="443">
        <f t="shared" si="4665"/>
        <v>0</v>
      </c>
      <c r="U2622" s="520" t="s">
        <v>126</v>
      </c>
      <c r="V2622" s="521">
        <f>COUNTIF(D2593:E2620,"&gt;=2.5")</f>
        <v>1</v>
      </c>
      <c r="W2622" s="521">
        <f>COUNTIF(F2593:H2620,"&gt;=2.5")</f>
        <v>1</v>
      </c>
      <c r="X2622" s="521">
        <f>COUNTIF(I2593:J2620,"&gt;=2.5")</f>
        <v>0</v>
      </c>
      <c r="Y2622" s="521">
        <f>COUNTIF(K2593:L2620,"&gt;=2.5")</f>
        <v>0</v>
      </c>
      <c r="AH2622" s="257">
        <f t="shared" si="4628"/>
        <v>0</v>
      </c>
      <c r="AI2622" s="266" t="str">
        <f t="shared" si="4666"/>
        <v>OK</v>
      </c>
    </row>
    <row r="2623" spans="1:35" ht="17.45" customHeight="1" thickBot="1" x14ac:dyDescent="0.3">
      <c r="A2623" s="257">
        <f t="shared" si="4657"/>
        <v>3</v>
      </c>
      <c r="B2623" s="257">
        <f t="shared" si="4658"/>
        <v>2025</v>
      </c>
      <c r="C2623" s="8">
        <f t="shared" si="4555"/>
        <v>45719</v>
      </c>
      <c r="D2623" s="252"/>
      <c r="E2623" s="335">
        <v>2.7109999999999999</v>
      </c>
      <c r="F2623" s="255"/>
      <c r="G2623" s="254">
        <v>1.0549999999999999</v>
      </c>
      <c r="H2623" s="114"/>
      <c r="I2623" s="252"/>
      <c r="J2623" s="253">
        <v>0.66620000000000001</v>
      </c>
      <c r="K2623" s="255"/>
      <c r="L2623" s="253">
        <v>0.95179999999999998</v>
      </c>
      <c r="M2623" s="423">
        <f t="shared" ref="M2623:M2626" si="4667">IFERROR(AVERAGE(D2623:E2623),"")</f>
        <v>2.7109999999999999</v>
      </c>
      <c r="N2623" s="293">
        <f t="shared" ref="N2623:N2626" si="4668">IFERROR(AVERAGE(F2623:H2623),"")</f>
        <v>1.0549999999999999</v>
      </c>
      <c r="O2623" s="293">
        <f t="shared" ref="O2623:O2626" si="4669">IFERROR(AVERAGE(I2623:J2623),"")</f>
        <v>0.66620000000000001</v>
      </c>
      <c r="P2623" s="293">
        <f t="shared" ref="P2623:P2626" si="4670">IFERROR(AVERAGE(K2623:L2623),"")</f>
        <v>0.95179999999999998</v>
      </c>
      <c r="R2623" s="265">
        <f t="shared" ref="R2623:R2626" si="4671">AVERAGE(M2623:P2623)</f>
        <v>1.3460000000000001</v>
      </c>
      <c r="S2623" s="266">
        <f t="shared" ref="S2623:S2626" si="4672">IF(R2623&gt;=1,1,0)</f>
        <v>1</v>
      </c>
      <c r="T2623" s="266">
        <f t="shared" ref="T2623:T2626" si="4673">IF(S2623=0,0,S2623+T2622)</f>
        <v>1</v>
      </c>
      <c r="X2623" s="664">
        <f>SUM(V2622:Y2622)</f>
        <v>2</v>
      </c>
      <c r="Y2623" s="522">
        <f>AVERAGE(V2620:Y2620)</f>
        <v>1.0381587932900431</v>
      </c>
      <c r="AH2623" s="257">
        <f t="shared" si="4628"/>
        <v>0</v>
      </c>
      <c r="AI2623" s="266" t="str">
        <f t="shared" si="4666"/>
        <v>OK</v>
      </c>
    </row>
    <row r="2624" spans="1:35" ht="17.45" customHeight="1" x14ac:dyDescent="0.25">
      <c r="A2624" s="257">
        <f t="shared" si="4657"/>
        <v>3</v>
      </c>
      <c r="B2624" s="257">
        <f t="shared" si="4658"/>
        <v>2025</v>
      </c>
      <c r="C2624" s="48">
        <f t="shared" si="4555"/>
        <v>45720</v>
      </c>
      <c r="D2624" s="275">
        <v>1.1479999999999999</v>
      </c>
      <c r="E2624" s="276"/>
      <c r="F2624" s="278">
        <v>1.5860000000000001</v>
      </c>
      <c r="G2624" s="277"/>
      <c r="H2624" s="286">
        <v>1.3740000000000001</v>
      </c>
      <c r="I2624" s="275">
        <v>1.2629999999999999</v>
      </c>
      <c r="J2624" s="276"/>
      <c r="K2624" s="278">
        <v>0.97270000000000001</v>
      </c>
      <c r="L2624" s="276"/>
      <c r="M2624" s="293">
        <f t="shared" si="4667"/>
        <v>1.1479999999999999</v>
      </c>
      <c r="N2624" s="293">
        <f t="shared" si="4668"/>
        <v>1.48</v>
      </c>
      <c r="O2624" s="293">
        <f t="shared" si="4669"/>
        <v>1.2629999999999999</v>
      </c>
      <c r="P2624" s="293">
        <f t="shared" si="4670"/>
        <v>0.97270000000000001</v>
      </c>
      <c r="R2624" s="265">
        <f t="shared" si="4671"/>
        <v>1.2159249999999999</v>
      </c>
      <c r="S2624" s="266">
        <f t="shared" si="4672"/>
        <v>1</v>
      </c>
      <c r="T2624" s="266">
        <f t="shared" si="4673"/>
        <v>2</v>
      </c>
      <c r="V2624" s="605">
        <f>V2620-V2592</f>
        <v>-0.50335138248847988</v>
      </c>
      <c r="W2624" s="605">
        <f>W2620-W2592</f>
        <v>-0.59869974747474752</v>
      </c>
      <c r="X2624" s="605">
        <f>X2620-X2592</f>
        <v>-0.57911394009216599</v>
      </c>
      <c r="Y2624" s="605">
        <f>Y2620-Y2592</f>
        <v>-1.0538993087557598</v>
      </c>
      <c r="AH2624" s="257">
        <f t="shared" si="4628"/>
        <v>0</v>
      </c>
      <c r="AI2624" s="266" t="str">
        <f t="shared" si="4666"/>
        <v>OK</v>
      </c>
    </row>
    <row r="2625" spans="1:35" ht="17.45" customHeight="1" x14ac:dyDescent="0.25">
      <c r="A2625" s="257">
        <f t="shared" si="4657"/>
        <v>3</v>
      </c>
      <c r="B2625" s="257">
        <f t="shared" si="4658"/>
        <v>2025</v>
      </c>
      <c r="C2625" s="8">
        <f t="shared" si="4555"/>
        <v>45721</v>
      </c>
      <c r="D2625" s="260"/>
      <c r="E2625" s="261">
        <v>1.9079999999999999</v>
      </c>
      <c r="F2625" s="263"/>
      <c r="G2625" s="262">
        <v>1.427</v>
      </c>
      <c r="H2625" s="285"/>
      <c r="I2625" s="260"/>
      <c r="J2625" s="261">
        <v>0.89949999999999997</v>
      </c>
      <c r="K2625" s="263"/>
      <c r="L2625" s="261">
        <v>0.95620000000000005</v>
      </c>
      <c r="M2625" s="293">
        <f t="shared" si="4667"/>
        <v>1.9079999999999999</v>
      </c>
      <c r="N2625" s="293">
        <f t="shared" si="4668"/>
        <v>1.427</v>
      </c>
      <c r="O2625" s="293">
        <f t="shared" si="4669"/>
        <v>0.89949999999999997</v>
      </c>
      <c r="P2625" s="293">
        <f t="shared" si="4670"/>
        <v>0.95620000000000005</v>
      </c>
      <c r="R2625" s="265">
        <f t="shared" si="4671"/>
        <v>1.2976749999999999</v>
      </c>
      <c r="S2625" s="266">
        <f t="shared" si="4672"/>
        <v>1</v>
      </c>
      <c r="T2625" s="266">
        <f t="shared" si="4673"/>
        <v>3</v>
      </c>
      <c r="Y2625" s="605">
        <f>Y2623-Y2595</f>
        <v>-0.68376609470278837</v>
      </c>
      <c r="AH2625" s="257">
        <f t="shared" si="4628"/>
        <v>0</v>
      </c>
      <c r="AI2625" s="266" t="str">
        <f t="shared" si="4666"/>
        <v>OK</v>
      </c>
    </row>
    <row r="2626" spans="1:35" ht="17.45" customHeight="1" x14ac:dyDescent="0.25">
      <c r="A2626" s="257">
        <f t="shared" si="4657"/>
        <v>3</v>
      </c>
      <c r="B2626" s="257">
        <f t="shared" si="4658"/>
        <v>2025</v>
      </c>
      <c r="C2626" s="8">
        <f t="shared" si="4555"/>
        <v>45722</v>
      </c>
      <c r="D2626" s="260">
        <v>1.946</v>
      </c>
      <c r="E2626" s="261"/>
      <c r="F2626" s="263">
        <v>0.71860000000000002</v>
      </c>
      <c r="G2626" s="262"/>
      <c r="H2626" s="285"/>
      <c r="I2626" s="260">
        <v>0.45960000000000001</v>
      </c>
      <c r="J2626" s="261"/>
      <c r="K2626" s="263">
        <v>0.47020000000000001</v>
      </c>
      <c r="L2626" s="261"/>
      <c r="M2626" s="293">
        <f t="shared" si="4667"/>
        <v>1.946</v>
      </c>
      <c r="N2626" s="293">
        <f t="shared" si="4668"/>
        <v>0.71860000000000002</v>
      </c>
      <c r="O2626" s="293">
        <f t="shared" si="4669"/>
        <v>0.45960000000000001</v>
      </c>
      <c r="P2626" s="293">
        <f t="shared" si="4670"/>
        <v>0.47020000000000001</v>
      </c>
      <c r="R2626" s="265">
        <f t="shared" si="4671"/>
        <v>0.89860000000000007</v>
      </c>
      <c r="S2626" s="266">
        <f t="shared" si="4672"/>
        <v>0</v>
      </c>
      <c r="T2626" s="266">
        <f t="shared" si="4673"/>
        <v>0</v>
      </c>
      <c r="AH2626" s="257">
        <f t="shared" si="4628"/>
        <v>0</v>
      </c>
      <c r="AI2626" s="266" t="str">
        <f t="shared" si="4666"/>
        <v>OK</v>
      </c>
    </row>
    <row r="2627" spans="1:35" ht="17.45" customHeight="1" x14ac:dyDescent="0.25">
      <c r="A2627" s="257">
        <f t="shared" si="4657"/>
        <v>3</v>
      </c>
      <c r="B2627" s="257">
        <f t="shared" si="4658"/>
        <v>2025</v>
      </c>
      <c r="C2627" s="8">
        <f t="shared" si="4555"/>
        <v>45723</v>
      </c>
      <c r="D2627" s="252"/>
      <c r="E2627" s="253">
        <v>1.26</v>
      </c>
      <c r="F2627" s="255"/>
      <c r="G2627" s="254">
        <v>0.82169999999999999</v>
      </c>
      <c r="H2627" s="114"/>
      <c r="I2627" s="252"/>
      <c r="J2627" s="253">
        <v>0.83560000000000001</v>
      </c>
      <c r="K2627" s="255"/>
      <c r="L2627" s="253">
        <v>0.92330000000000001</v>
      </c>
      <c r="M2627" s="293">
        <f t="shared" ref="M2627:M2631" si="4674">IFERROR(AVERAGE(D2627:E2627),"")</f>
        <v>1.26</v>
      </c>
      <c r="N2627" s="293">
        <f t="shared" ref="N2627:N2631" si="4675">IFERROR(AVERAGE(F2627:H2627),"")</f>
        <v>0.82169999999999999</v>
      </c>
      <c r="O2627" s="293">
        <f t="shared" ref="O2627:O2631" si="4676">IFERROR(AVERAGE(I2627:J2627),"")</f>
        <v>0.83560000000000001</v>
      </c>
      <c r="P2627" s="293">
        <f t="shared" ref="P2627:P2631" si="4677">IFERROR(AVERAGE(K2627:L2627),"")</f>
        <v>0.92330000000000001</v>
      </c>
      <c r="R2627" s="265">
        <f t="shared" ref="R2627:R2631" si="4678">AVERAGE(M2627:P2627)</f>
        <v>0.96015000000000006</v>
      </c>
      <c r="S2627" s="266">
        <f t="shared" ref="S2627:S2631" si="4679">IF(R2627&gt;=1,1,0)</f>
        <v>0</v>
      </c>
      <c r="T2627" s="266">
        <f t="shared" ref="T2627:T2631" si="4680">IF(S2627=0,0,S2627+T2626)</f>
        <v>0</v>
      </c>
      <c r="AH2627" s="257">
        <f t="shared" si="4628"/>
        <v>0</v>
      </c>
      <c r="AI2627" s="266" t="str">
        <f t="shared" si="4666"/>
        <v>OK</v>
      </c>
    </row>
    <row r="2628" spans="1:35" ht="17.45" customHeight="1" x14ac:dyDescent="0.25">
      <c r="A2628" s="257">
        <f t="shared" si="4657"/>
        <v>3</v>
      </c>
      <c r="B2628" s="257">
        <f t="shared" si="4658"/>
        <v>2025</v>
      </c>
      <c r="C2628" s="435">
        <f t="shared" si="4555"/>
        <v>45724</v>
      </c>
      <c r="D2628" s="448">
        <v>1.153</v>
      </c>
      <c r="E2628" s="449"/>
      <c r="F2628" s="451"/>
      <c r="G2628" s="450"/>
      <c r="H2628" s="452">
        <v>0.84819999999999995</v>
      </c>
      <c r="I2628" s="448">
        <v>1.1839999999999999</v>
      </c>
      <c r="J2628" s="449"/>
      <c r="K2628" s="451">
        <v>1.292</v>
      </c>
      <c r="L2628" s="449"/>
      <c r="M2628" s="440">
        <f t="shared" si="4674"/>
        <v>1.153</v>
      </c>
      <c r="N2628" s="440">
        <f t="shared" si="4675"/>
        <v>0.84819999999999995</v>
      </c>
      <c r="O2628" s="440">
        <f t="shared" si="4676"/>
        <v>1.1839999999999999</v>
      </c>
      <c r="P2628" s="440">
        <f t="shared" si="4677"/>
        <v>1.292</v>
      </c>
      <c r="Q2628" s="441"/>
      <c r="R2628" s="442">
        <f t="shared" si="4678"/>
        <v>1.1193</v>
      </c>
      <c r="S2628" s="443">
        <f t="shared" si="4679"/>
        <v>1</v>
      </c>
      <c r="T2628" s="443">
        <f t="shared" si="4680"/>
        <v>1</v>
      </c>
      <c r="AH2628" s="257">
        <f t="shared" si="4628"/>
        <v>0</v>
      </c>
      <c r="AI2628" s="266" t="str">
        <f t="shared" si="4666"/>
        <v>OK</v>
      </c>
    </row>
    <row r="2629" spans="1:35" ht="17.45" customHeight="1" x14ac:dyDescent="0.25">
      <c r="A2629" s="257">
        <f t="shared" si="4657"/>
        <v>3</v>
      </c>
      <c r="B2629" s="257">
        <f t="shared" si="4658"/>
        <v>2025</v>
      </c>
      <c r="C2629" s="435">
        <f t="shared" si="4555"/>
        <v>45725</v>
      </c>
      <c r="D2629" s="448"/>
      <c r="E2629" s="449">
        <v>1.292</v>
      </c>
      <c r="F2629" s="451"/>
      <c r="G2629" s="450">
        <v>0.70399999999999996</v>
      </c>
      <c r="H2629" s="452"/>
      <c r="I2629" s="448"/>
      <c r="J2629" s="449">
        <v>0.56289999999999996</v>
      </c>
      <c r="K2629" s="451"/>
      <c r="L2629" s="494">
        <v>5.0110000000000001</v>
      </c>
      <c r="M2629" s="440">
        <f t="shared" si="4674"/>
        <v>1.292</v>
      </c>
      <c r="N2629" s="440">
        <f t="shared" si="4675"/>
        <v>0.70399999999999996</v>
      </c>
      <c r="O2629" s="440">
        <f t="shared" si="4676"/>
        <v>0.56289999999999996</v>
      </c>
      <c r="P2629" s="493">
        <f t="shared" si="4677"/>
        <v>5.0110000000000001</v>
      </c>
      <c r="Q2629" s="441"/>
      <c r="R2629" s="442">
        <f t="shared" si="4678"/>
        <v>1.8924750000000001</v>
      </c>
      <c r="S2629" s="443">
        <f t="shared" si="4679"/>
        <v>1</v>
      </c>
      <c r="T2629" s="443">
        <f t="shared" si="4680"/>
        <v>2</v>
      </c>
      <c r="AH2629" s="257">
        <f t="shared" si="4628"/>
        <v>0</v>
      </c>
      <c r="AI2629" s="266" t="str">
        <f t="shared" si="4666"/>
        <v>OK</v>
      </c>
    </row>
    <row r="2630" spans="1:35" ht="17.45" customHeight="1" x14ac:dyDescent="0.25">
      <c r="A2630" s="257">
        <f t="shared" si="4657"/>
        <v>3</v>
      </c>
      <c r="B2630" s="257">
        <f t="shared" si="4658"/>
        <v>2025</v>
      </c>
      <c r="C2630" s="48">
        <f t="shared" si="4555"/>
        <v>45726</v>
      </c>
      <c r="D2630" s="279">
        <v>1.415</v>
      </c>
      <c r="E2630" s="280"/>
      <c r="F2630" s="282">
        <v>0.88109999999999999</v>
      </c>
      <c r="G2630" s="281"/>
      <c r="H2630" s="142">
        <v>0.79159999999999997</v>
      </c>
      <c r="I2630" s="279">
        <v>0.94640000000000002</v>
      </c>
      <c r="J2630" s="280"/>
      <c r="K2630" s="420">
        <v>3.903</v>
      </c>
      <c r="L2630" s="280"/>
      <c r="M2630" s="293">
        <f t="shared" si="4674"/>
        <v>1.415</v>
      </c>
      <c r="N2630" s="293">
        <f t="shared" si="4675"/>
        <v>0.83634999999999993</v>
      </c>
      <c r="O2630" s="293">
        <f t="shared" si="4676"/>
        <v>0.94640000000000002</v>
      </c>
      <c r="P2630" s="423">
        <f t="shared" si="4677"/>
        <v>3.903</v>
      </c>
      <c r="R2630" s="265">
        <f t="shared" si="4678"/>
        <v>1.7751874999999999</v>
      </c>
      <c r="S2630" s="266">
        <f t="shared" si="4679"/>
        <v>1</v>
      </c>
      <c r="T2630" s="266">
        <f t="shared" si="4680"/>
        <v>3</v>
      </c>
      <c r="AH2630" s="257">
        <f t="shared" si="4628"/>
        <v>0</v>
      </c>
      <c r="AI2630" s="266" t="str">
        <f t="shared" si="4666"/>
        <v>OK</v>
      </c>
    </row>
    <row r="2631" spans="1:35" ht="17.45" customHeight="1" x14ac:dyDescent="0.25">
      <c r="A2631" s="257">
        <f t="shared" si="4657"/>
        <v>3</v>
      </c>
      <c r="B2631" s="257">
        <f t="shared" si="4658"/>
        <v>2025</v>
      </c>
      <c r="C2631" s="8">
        <f t="shared" si="4555"/>
        <v>45727</v>
      </c>
      <c r="D2631" s="252"/>
      <c r="E2631" s="253">
        <v>1.7390000000000001</v>
      </c>
      <c r="F2631" s="255"/>
      <c r="G2631" s="254">
        <v>0.73219999999999996</v>
      </c>
      <c r="H2631" s="114"/>
      <c r="I2631" s="252"/>
      <c r="J2631" s="253">
        <v>0.79410000000000003</v>
      </c>
      <c r="K2631" s="255"/>
      <c r="L2631" s="253">
        <v>1.605</v>
      </c>
      <c r="M2631" s="293">
        <f t="shared" si="4674"/>
        <v>1.7390000000000001</v>
      </c>
      <c r="N2631" s="293">
        <f t="shared" si="4675"/>
        <v>0.73219999999999996</v>
      </c>
      <c r="O2631" s="293">
        <f t="shared" si="4676"/>
        <v>0.79410000000000003</v>
      </c>
      <c r="P2631" s="293">
        <f t="shared" si="4677"/>
        <v>1.605</v>
      </c>
      <c r="R2631" s="265">
        <f t="shared" si="4678"/>
        <v>1.2175750000000001</v>
      </c>
      <c r="S2631" s="266">
        <f t="shared" si="4679"/>
        <v>1</v>
      </c>
      <c r="T2631" s="266">
        <f t="shared" si="4680"/>
        <v>4</v>
      </c>
      <c r="AH2631" s="257">
        <f t="shared" si="4628"/>
        <v>0</v>
      </c>
      <c r="AI2631" s="266" t="str">
        <f t="shared" si="4666"/>
        <v>OK</v>
      </c>
    </row>
    <row r="2632" spans="1:35" ht="17.45" customHeight="1" x14ac:dyDescent="0.25">
      <c r="A2632" s="257">
        <f t="shared" si="4657"/>
        <v>3</v>
      </c>
      <c r="B2632" s="257">
        <f t="shared" si="4658"/>
        <v>2025</v>
      </c>
      <c r="C2632" s="8">
        <f t="shared" si="4555"/>
        <v>45728</v>
      </c>
      <c r="D2632" s="332">
        <v>4.5789999999999997</v>
      </c>
      <c r="E2632" s="261"/>
      <c r="F2632" s="263">
        <v>0.39340000000000003</v>
      </c>
      <c r="G2632" s="262"/>
      <c r="H2632" s="285"/>
      <c r="I2632" s="260">
        <v>0.49220000000000003</v>
      </c>
      <c r="J2632" s="261"/>
      <c r="K2632" s="263">
        <v>1.47</v>
      </c>
      <c r="L2632" s="261"/>
      <c r="M2632" s="423">
        <f t="shared" ref="M2632:M2636" si="4681">IFERROR(AVERAGE(D2632:E2632),"")</f>
        <v>4.5789999999999997</v>
      </c>
      <c r="N2632" s="293">
        <f t="shared" ref="N2632:N2636" si="4682">IFERROR(AVERAGE(F2632:H2632),"")</f>
        <v>0.39340000000000003</v>
      </c>
      <c r="O2632" s="293">
        <f t="shared" ref="O2632:O2636" si="4683">IFERROR(AVERAGE(I2632:J2632),"")</f>
        <v>0.49220000000000003</v>
      </c>
      <c r="P2632" s="293">
        <f t="shared" ref="P2632:P2636" si="4684">IFERROR(AVERAGE(K2632:L2632),"")</f>
        <v>1.47</v>
      </c>
      <c r="R2632" s="265">
        <f t="shared" ref="R2632:R2636" si="4685">AVERAGE(M2632:P2632)</f>
        <v>1.7336499999999999</v>
      </c>
      <c r="S2632" s="266">
        <f t="shared" ref="S2632:S2636" si="4686">IF(R2632&gt;=1,1,0)</f>
        <v>1</v>
      </c>
      <c r="T2632" s="266">
        <f t="shared" ref="T2632:T2636" si="4687">IF(S2632=0,0,S2632+T2631)</f>
        <v>5</v>
      </c>
      <c r="AH2632" s="257">
        <f t="shared" si="4628"/>
        <v>0</v>
      </c>
      <c r="AI2632" s="266" t="str">
        <f t="shared" si="4666"/>
        <v>OK</v>
      </c>
    </row>
    <row r="2633" spans="1:35" ht="17.45" customHeight="1" x14ac:dyDescent="0.25">
      <c r="A2633" s="257">
        <f t="shared" si="4657"/>
        <v>3</v>
      </c>
      <c r="B2633" s="257">
        <f t="shared" si="4658"/>
        <v>2025</v>
      </c>
      <c r="C2633" s="8">
        <f t="shared" ref="C2633:C2696" si="4688">C2632+1</f>
        <v>45729</v>
      </c>
      <c r="D2633" s="252"/>
      <c r="E2633" s="253">
        <v>1.224</v>
      </c>
      <c r="F2633" s="255"/>
      <c r="G2633" s="254">
        <v>0.64319999999999999</v>
      </c>
      <c r="H2633" s="114"/>
      <c r="I2633" s="252"/>
      <c r="J2633" s="253">
        <v>0.3916</v>
      </c>
      <c r="K2633" s="255"/>
      <c r="L2633" s="253">
        <v>0.82389999999999997</v>
      </c>
      <c r="M2633" s="293">
        <f t="shared" si="4681"/>
        <v>1.224</v>
      </c>
      <c r="N2633" s="293">
        <f t="shared" si="4682"/>
        <v>0.64319999999999999</v>
      </c>
      <c r="O2633" s="293">
        <f t="shared" si="4683"/>
        <v>0.3916</v>
      </c>
      <c r="P2633" s="293">
        <f t="shared" si="4684"/>
        <v>0.82389999999999997</v>
      </c>
      <c r="R2633" s="265">
        <f t="shared" si="4685"/>
        <v>0.770675</v>
      </c>
      <c r="S2633" s="266">
        <f t="shared" si="4686"/>
        <v>0</v>
      </c>
      <c r="T2633" s="266">
        <f t="shared" si="4687"/>
        <v>0</v>
      </c>
      <c r="AH2633" s="257">
        <f t="shared" si="4628"/>
        <v>0</v>
      </c>
      <c r="AI2633" s="266" t="str">
        <f t="shared" si="4666"/>
        <v>OK</v>
      </c>
    </row>
    <row r="2634" spans="1:35" ht="17.45" customHeight="1" x14ac:dyDescent="0.25">
      <c r="A2634" s="257">
        <f t="shared" si="4657"/>
        <v>3</v>
      </c>
      <c r="B2634" s="257">
        <f t="shared" si="4658"/>
        <v>2025</v>
      </c>
      <c r="C2634" s="8">
        <f t="shared" si="4688"/>
        <v>45730</v>
      </c>
      <c r="D2634" s="260">
        <v>0.71089999999999998</v>
      </c>
      <c r="E2634" s="261"/>
      <c r="F2634" s="263"/>
      <c r="G2634" s="262"/>
      <c r="H2634" s="285">
        <v>0.47739999999999999</v>
      </c>
      <c r="I2634" s="260">
        <v>0.60040000000000004</v>
      </c>
      <c r="J2634" s="261"/>
      <c r="K2634" s="263">
        <v>0.55989999999999995</v>
      </c>
      <c r="L2634" s="261"/>
      <c r="M2634" s="293">
        <f t="shared" si="4681"/>
        <v>0.71089999999999998</v>
      </c>
      <c r="N2634" s="293">
        <f t="shared" si="4682"/>
        <v>0.47739999999999999</v>
      </c>
      <c r="O2634" s="293">
        <f t="shared" si="4683"/>
        <v>0.60040000000000004</v>
      </c>
      <c r="P2634" s="293">
        <f t="shared" si="4684"/>
        <v>0.55989999999999995</v>
      </c>
      <c r="R2634" s="265">
        <f t="shared" si="4685"/>
        <v>0.58714999999999995</v>
      </c>
      <c r="S2634" s="266">
        <f t="shared" si="4686"/>
        <v>0</v>
      </c>
      <c r="T2634" s="266">
        <f t="shared" si="4687"/>
        <v>0</v>
      </c>
      <c r="AH2634" s="257">
        <f t="shared" si="4628"/>
        <v>0</v>
      </c>
      <c r="AI2634" s="266" t="str">
        <f t="shared" si="4666"/>
        <v>OK</v>
      </c>
    </row>
    <row r="2635" spans="1:35" ht="17.45" customHeight="1" x14ac:dyDescent="0.25">
      <c r="A2635" s="257">
        <f t="shared" si="4657"/>
        <v>3</v>
      </c>
      <c r="B2635" s="257">
        <f t="shared" si="4658"/>
        <v>2025</v>
      </c>
      <c r="C2635" s="435">
        <f t="shared" si="4688"/>
        <v>45731</v>
      </c>
      <c r="D2635" s="434"/>
      <c r="E2635" s="436">
        <v>0.69310000000000005</v>
      </c>
      <c r="F2635" s="437"/>
      <c r="G2635" s="438">
        <v>0.5665</v>
      </c>
      <c r="H2635" s="439"/>
      <c r="I2635" s="434"/>
      <c r="J2635" s="436">
        <v>0.52900000000000003</v>
      </c>
      <c r="K2635" s="437"/>
      <c r="L2635" s="436">
        <v>0.58830000000000005</v>
      </c>
      <c r="M2635" s="440">
        <f t="shared" si="4681"/>
        <v>0.69310000000000005</v>
      </c>
      <c r="N2635" s="440">
        <f t="shared" si="4682"/>
        <v>0.5665</v>
      </c>
      <c r="O2635" s="440">
        <f t="shared" si="4683"/>
        <v>0.52900000000000003</v>
      </c>
      <c r="P2635" s="440">
        <f t="shared" si="4684"/>
        <v>0.58830000000000005</v>
      </c>
      <c r="Q2635" s="441"/>
      <c r="R2635" s="442">
        <f t="shared" si="4685"/>
        <v>0.594225</v>
      </c>
      <c r="S2635" s="443">
        <f t="shared" si="4686"/>
        <v>0</v>
      </c>
      <c r="T2635" s="443">
        <f t="shared" si="4687"/>
        <v>0</v>
      </c>
      <c r="AH2635" s="257">
        <f t="shared" si="4628"/>
        <v>0</v>
      </c>
      <c r="AI2635" s="266" t="str">
        <f t="shared" si="4666"/>
        <v>OK</v>
      </c>
    </row>
    <row r="2636" spans="1:35" ht="17.45" customHeight="1" x14ac:dyDescent="0.25">
      <c r="A2636" s="257">
        <f t="shared" si="4657"/>
        <v>3</v>
      </c>
      <c r="B2636" s="257">
        <f t="shared" si="4658"/>
        <v>2025</v>
      </c>
      <c r="C2636" s="48">
        <f t="shared" si="4688"/>
        <v>45732</v>
      </c>
      <c r="D2636" s="434">
        <v>1.105</v>
      </c>
      <c r="E2636" s="436"/>
      <c r="F2636" s="437">
        <v>0.63070000000000004</v>
      </c>
      <c r="G2636" s="438"/>
      <c r="H2636" s="439">
        <v>0.62</v>
      </c>
      <c r="I2636" s="434">
        <v>0.61650000000000005</v>
      </c>
      <c r="J2636" s="436"/>
      <c r="K2636" s="437">
        <v>0.71619999999999995</v>
      </c>
      <c r="L2636" s="436"/>
      <c r="M2636" s="440">
        <f t="shared" si="4681"/>
        <v>1.105</v>
      </c>
      <c r="N2636" s="440">
        <f t="shared" si="4682"/>
        <v>0.62535000000000007</v>
      </c>
      <c r="O2636" s="440">
        <f t="shared" si="4683"/>
        <v>0.61650000000000005</v>
      </c>
      <c r="P2636" s="440">
        <f t="shared" si="4684"/>
        <v>0.71619999999999995</v>
      </c>
      <c r="Q2636" s="441"/>
      <c r="R2636" s="442">
        <f t="shared" si="4685"/>
        <v>0.7657624999999999</v>
      </c>
      <c r="S2636" s="443">
        <f t="shared" si="4686"/>
        <v>0</v>
      </c>
      <c r="T2636" s="443">
        <f t="shared" si="4687"/>
        <v>0</v>
      </c>
      <c r="AH2636" s="257">
        <f t="shared" si="4628"/>
        <v>0</v>
      </c>
      <c r="AI2636" s="266" t="str">
        <f t="shared" si="4666"/>
        <v>OK</v>
      </c>
    </row>
    <row r="2637" spans="1:35" ht="17.45" customHeight="1" x14ac:dyDescent="0.25">
      <c r="A2637" s="257">
        <f t="shared" si="4657"/>
        <v>3</v>
      </c>
      <c r="B2637" s="257">
        <f t="shared" si="4658"/>
        <v>2025</v>
      </c>
      <c r="C2637" s="8">
        <f t="shared" si="4688"/>
        <v>45733</v>
      </c>
      <c r="D2637" s="260"/>
      <c r="E2637" s="261">
        <v>1.2310000000000001</v>
      </c>
      <c r="F2637" s="263"/>
      <c r="G2637" s="262">
        <v>0.99970000000000003</v>
      </c>
      <c r="H2637" s="285"/>
      <c r="I2637" s="260"/>
      <c r="J2637" s="261">
        <v>0.91810000000000003</v>
      </c>
      <c r="K2637" s="263"/>
      <c r="L2637" s="261">
        <v>0.9748</v>
      </c>
      <c r="M2637" s="293">
        <f t="shared" ref="M2637:M2638" si="4689">IFERROR(AVERAGE(D2637:E2637),"")</f>
        <v>1.2310000000000001</v>
      </c>
      <c r="N2637" s="293">
        <f t="shared" ref="N2637:N2638" si="4690">IFERROR(AVERAGE(F2637:H2637),"")</f>
        <v>0.99970000000000003</v>
      </c>
      <c r="O2637" s="293">
        <f t="shared" ref="O2637:O2638" si="4691">IFERROR(AVERAGE(I2637:J2637),"")</f>
        <v>0.91810000000000003</v>
      </c>
      <c r="P2637" s="293">
        <f t="shared" ref="P2637:P2638" si="4692">IFERROR(AVERAGE(K2637:L2637),"")</f>
        <v>0.9748</v>
      </c>
      <c r="R2637" s="265">
        <f t="shared" ref="R2637:R2638" si="4693">AVERAGE(M2637:P2637)</f>
        <v>1.0308999999999999</v>
      </c>
      <c r="S2637" s="266">
        <f t="shared" ref="S2637:S2638" si="4694">IF(R2637&gt;=1,1,0)</f>
        <v>1</v>
      </c>
      <c r="T2637" s="266">
        <f t="shared" ref="T2637:T2638" si="4695">IF(S2637=0,0,S2637+T2636)</f>
        <v>1</v>
      </c>
      <c r="AH2637" s="257">
        <f t="shared" si="4628"/>
        <v>0</v>
      </c>
      <c r="AI2637" s="266" t="str">
        <f t="shared" si="4666"/>
        <v>OK</v>
      </c>
    </row>
    <row r="2638" spans="1:35" ht="17.45" customHeight="1" x14ac:dyDescent="0.25">
      <c r="A2638" s="257">
        <f t="shared" si="4657"/>
        <v>3</v>
      </c>
      <c r="B2638" s="257">
        <f t="shared" si="4658"/>
        <v>2025</v>
      </c>
      <c r="C2638" s="8">
        <f t="shared" si="4688"/>
        <v>45734</v>
      </c>
      <c r="D2638" s="260">
        <v>1.081</v>
      </c>
      <c r="E2638" s="261"/>
      <c r="F2638" s="263">
        <v>0.93730000000000002</v>
      </c>
      <c r="G2638" s="262"/>
      <c r="H2638" s="285"/>
      <c r="I2638" s="260">
        <v>0.83689999999999998</v>
      </c>
      <c r="J2638" s="261"/>
      <c r="K2638" s="263">
        <v>0.87549999999999994</v>
      </c>
      <c r="L2638" s="261"/>
      <c r="M2638" s="293">
        <f t="shared" si="4689"/>
        <v>1.081</v>
      </c>
      <c r="N2638" s="293">
        <f t="shared" si="4690"/>
        <v>0.93730000000000002</v>
      </c>
      <c r="O2638" s="293">
        <f t="shared" si="4691"/>
        <v>0.83689999999999998</v>
      </c>
      <c r="P2638" s="293">
        <f t="shared" si="4692"/>
        <v>0.87549999999999994</v>
      </c>
      <c r="R2638" s="265">
        <f t="shared" si="4693"/>
        <v>0.93267499999999992</v>
      </c>
      <c r="S2638" s="266">
        <f t="shared" si="4694"/>
        <v>0</v>
      </c>
      <c r="T2638" s="266">
        <f t="shared" si="4695"/>
        <v>0</v>
      </c>
      <c r="AH2638" s="257">
        <f t="shared" si="4628"/>
        <v>0</v>
      </c>
      <c r="AI2638" s="266" t="str">
        <f t="shared" si="4666"/>
        <v>OK</v>
      </c>
    </row>
    <row r="2639" spans="1:35" ht="17.45" customHeight="1" x14ac:dyDescent="0.25">
      <c r="A2639" s="257">
        <f t="shared" si="4657"/>
        <v>3</v>
      </c>
      <c r="B2639" s="257">
        <f t="shared" si="4658"/>
        <v>2025</v>
      </c>
      <c r="C2639" s="8">
        <f t="shared" si="4688"/>
        <v>45735</v>
      </c>
      <c r="D2639" s="260"/>
      <c r="E2639" s="261">
        <v>1.012</v>
      </c>
      <c r="F2639" s="263"/>
      <c r="G2639" s="262">
        <v>0.93120000000000003</v>
      </c>
      <c r="H2639" s="285"/>
      <c r="I2639" s="260"/>
      <c r="J2639" s="261">
        <v>0.88890000000000002</v>
      </c>
      <c r="K2639" s="263"/>
      <c r="L2639" s="261">
        <v>0.84760000000000002</v>
      </c>
      <c r="M2639" s="293">
        <f t="shared" ref="M2639" si="4696">IFERROR(AVERAGE(D2639:E2639),"")</f>
        <v>1.012</v>
      </c>
      <c r="N2639" s="293">
        <f t="shared" ref="N2639" si="4697">IFERROR(AVERAGE(F2639:H2639),"")</f>
        <v>0.93120000000000003</v>
      </c>
      <c r="O2639" s="293">
        <f t="shared" ref="O2639" si="4698">IFERROR(AVERAGE(I2639:J2639),"")</f>
        <v>0.88890000000000002</v>
      </c>
      <c r="P2639" s="293">
        <f t="shared" ref="P2639" si="4699">IFERROR(AVERAGE(K2639:L2639),"")</f>
        <v>0.84760000000000002</v>
      </c>
      <c r="R2639" s="265">
        <f t="shared" ref="R2639" si="4700">AVERAGE(M2639:P2639)</f>
        <v>0.91992499999999999</v>
      </c>
      <c r="S2639" s="266">
        <f t="shared" ref="S2639" si="4701">IF(R2639&gt;=1,1,0)</f>
        <v>0</v>
      </c>
      <c r="T2639" s="266">
        <f t="shared" ref="T2639" si="4702">IF(S2639=0,0,S2639+T2638)</f>
        <v>0</v>
      </c>
      <c r="AH2639" s="257">
        <f t="shared" si="4628"/>
        <v>0</v>
      </c>
      <c r="AI2639" s="266" t="str">
        <f t="shared" si="4666"/>
        <v>OK</v>
      </c>
    </row>
    <row r="2640" spans="1:35" ht="17.45" customHeight="1" x14ac:dyDescent="0.25">
      <c r="A2640" s="257">
        <f t="shared" si="4657"/>
        <v>3</v>
      </c>
      <c r="B2640" s="257">
        <f t="shared" si="4658"/>
        <v>2025</v>
      </c>
      <c r="C2640" s="8">
        <f t="shared" si="4688"/>
        <v>45736</v>
      </c>
      <c r="D2640" s="252">
        <v>1.516</v>
      </c>
      <c r="E2640" s="253"/>
      <c r="F2640" s="255"/>
      <c r="G2640" s="254"/>
      <c r="H2640" s="114">
        <v>1.4530000000000001</v>
      </c>
      <c r="I2640" s="252">
        <v>1.31</v>
      </c>
      <c r="J2640" s="253"/>
      <c r="K2640" s="255">
        <v>1.319</v>
      </c>
      <c r="L2640" s="253"/>
      <c r="M2640" s="293">
        <f t="shared" ref="M2640:M2644" si="4703">IFERROR(AVERAGE(D2640:E2640),"")</f>
        <v>1.516</v>
      </c>
      <c r="N2640" s="293">
        <f t="shared" ref="N2640:N2644" si="4704">IFERROR(AVERAGE(F2640:H2640),"")</f>
        <v>1.4530000000000001</v>
      </c>
      <c r="O2640" s="293">
        <f t="shared" ref="O2640:O2644" si="4705">IFERROR(AVERAGE(I2640:J2640),"")</f>
        <v>1.31</v>
      </c>
      <c r="P2640" s="293">
        <f t="shared" ref="P2640:P2644" si="4706">IFERROR(AVERAGE(K2640:L2640),"")</f>
        <v>1.319</v>
      </c>
      <c r="R2640" s="265">
        <f t="shared" ref="R2640:R2644" si="4707">AVERAGE(M2640:P2640)</f>
        <v>1.3995</v>
      </c>
      <c r="S2640" s="266">
        <f t="shared" ref="S2640:S2644" si="4708">IF(R2640&gt;=1,1,0)</f>
        <v>1</v>
      </c>
      <c r="T2640" s="266">
        <f t="shared" ref="T2640:T2644" si="4709">IF(S2640=0,0,S2640+T2639)</f>
        <v>1</v>
      </c>
      <c r="AH2640" s="257">
        <f t="shared" si="4628"/>
        <v>0</v>
      </c>
      <c r="AI2640" s="266" t="str">
        <f t="shared" si="4666"/>
        <v>OK</v>
      </c>
    </row>
    <row r="2641" spans="1:35" ht="17.45" customHeight="1" x14ac:dyDescent="0.25">
      <c r="A2641" s="257">
        <f t="shared" si="4657"/>
        <v>3</v>
      </c>
      <c r="B2641" s="257">
        <f t="shared" si="4658"/>
        <v>2025</v>
      </c>
      <c r="C2641" s="8">
        <f t="shared" si="4688"/>
        <v>45737</v>
      </c>
      <c r="D2641" s="260"/>
      <c r="E2641" s="261">
        <v>2.016</v>
      </c>
      <c r="F2641" s="263"/>
      <c r="G2641" s="262">
        <v>1.4790000000000001</v>
      </c>
      <c r="H2641" s="285"/>
      <c r="I2641" s="260"/>
      <c r="J2641" s="261">
        <v>1.206</v>
      </c>
      <c r="K2641" s="263"/>
      <c r="L2641" s="261">
        <v>1.3169999999999999</v>
      </c>
      <c r="M2641" s="293">
        <f t="shared" si="4703"/>
        <v>2.016</v>
      </c>
      <c r="N2641" s="293">
        <f t="shared" si="4704"/>
        <v>1.4790000000000001</v>
      </c>
      <c r="O2641" s="293">
        <f t="shared" si="4705"/>
        <v>1.206</v>
      </c>
      <c r="P2641" s="293">
        <f t="shared" si="4706"/>
        <v>1.3169999999999999</v>
      </c>
      <c r="R2641" s="265">
        <f t="shared" si="4707"/>
        <v>1.5045000000000002</v>
      </c>
      <c r="S2641" s="266">
        <f t="shared" si="4708"/>
        <v>1</v>
      </c>
      <c r="T2641" s="266">
        <f t="shared" si="4709"/>
        <v>2</v>
      </c>
      <c r="AH2641" s="257">
        <f t="shared" si="4628"/>
        <v>0</v>
      </c>
      <c r="AI2641" s="266" t="str">
        <f t="shared" si="4666"/>
        <v>OK</v>
      </c>
    </row>
    <row r="2642" spans="1:35" ht="17.45" customHeight="1" x14ac:dyDescent="0.25">
      <c r="A2642" s="257">
        <f t="shared" si="4657"/>
        <v>3</v>
      </c>
      <c r="B2642" s="257">
        <f t="shared" si="4658"/>
        <v>2025</v>
      </c>
      <c r="C2642" s="48">
        <f t="shared" si="4688"/>
        <v>45738</v>
      </c>
      <c r="D2642" s="434">
        <v>0.72809999999999997</v>
      </c>
      <c r="E2642" s="436"/>
      <c r="F2642" s="437">
        <v>0.74460000000000004</v>
      </c>
      <c r="G2642" s="438"/>
      <c r="H2642" s="439">
        <v>0.63690000000000002</v>
      </c>
      <c r="I2642" s="434">
        <v>0.68269999999999997</v>
      </c>
      <c r="J2642" s="436"/>
      <c r="K2642" s="437">
        <v>1.085</v>
      </c>
      <c r="L2642" s="436"/>
      <c r="M2642" s="440">
        <f t="shared" si="4703"/>
        <v>0.72809999999999997</v>
      </c>
      <c r="N2642" s="440">
        <f t="shared" si="4704"/>
        <v>0.69074999999999998</v>
      </c>
      <c r="O2642" s="440">
        <f t="shared" si="4705"/>
        <v>0.68269999999999997</v>
      </c>
      <c r="P2642" s="440">
        <f t="shared" si="4706"/>
        <v>1.085</v>
      </c>
      <c r="Q2642" s="441"/>
      <c r="R2642" s="442">
        <f t="shared" si="4707"/>
        <v>0.7966375</v>
      </c>
      <c r="S2642" s="443">
        <f t="shared" si="4708"/>
        <v>0</v>
      </c>
      <c r="T2642" s="443">
        <f t="shared" si="4709"/>
        <v>0</v>
      </c>
      <c r="AH2642" s="257">
        <f t="shared" si="4628"/>
        <v>0</v>
      </c>
      <c r="AI2642" s="266" t="str">
        <f t="shared" si="4666"/>
        <v>OK</v>
      </c>
    </row>
    <row r="2643" spans="1:35" ht="17.45" customHeight="1" x14ac:dyDescent="0.25">
      <c r="A2643" s="257">
        <f t="shared" si="4657"/>
        <v>3</v>
      </c>
      <c r="B2643" s="257">
        <f t="shared" si="4658"/>
        <v>2025</v>
      </c>
      <c r="C2643" s="435">
        <f t="shared" si="4688"/>
        <v>45739</v>
      </c>
      <c r="D2643" s="434"/>
      <c r="E2643" s="436">
        <v>0.7762</v>
      </c>
      <c r="F2643" s="437"/>
      <c r="G2643" s="438">
        <v>0.81779999999999997</v>
      </c>
      <c r="H2643" s="439"/>
      <c r="I2643" s="434"/>
      <c r="J2643" s="436">
        <v>0.73229999999999995</v>
      </c>
      <c r="K2643" s="437"/>
      <c r="L2643" s="436">
        <v>0.77710000000000001</v>
      </c>
      <c r="M2643" s="440">
        <f t="shared" si="4703"/>
        <v>0.7762</v>
      </c>
      <c r="N2643" s="440">
        <f t="shared" si="4704"/>
        <v>0.81779999999999997</v>
      </c>
      <c r="O2643" s="440">
        <f t="shared" si="4705"/>
        <v>0.73229999999999995</v>
      </c>
      <c r="P2643" s="440">
        <f t="shared" si="4706"/>
        <v>0.77710000000000001</v>
      </c>
      <c r="Q2643" s="441"/>
      <c r="R2643" s="442">
        <f t="shared" si="4707"/>
        <v>0.77584999999999993</v>
      </c>
      <c r="S2643" s="443">
        <f t="shared" si="4708"/>
        <v>0</v>
      </c>
      <c r="T2643" s="443">
        <f t="shared" si="4709"/>
        <v>0</v>
      </c>
      <c r="AH2643" s="257">
        <f t="shared" si="4628"/>
        <v>0</v>
      </c>
      <c r="AI2643" s="266" t="str">
        <f t="shared" si="4666"/>
        <v>OK</v>
      </c>
    </row>
    <row r="2644" spans="1:35" ht="17.45" customHeight="1" x14ac:dyDescent="0.25">
      <c r="A2644" s="257">
        <f t="shared" si="4657"/>
        <v>3</v>
      </c>
      <c r="B2644" s="257">
        <f t="shared" si="4658"/>
        <v>2025</v>
      </c>
      <c r="C2644" s="8">
        <f t="shared" si="4688"/>
        <v>45740</v>
      </c>
      <c r="D2644" s="260">
        <v>1.2390000000000001</v>
      </c>
      <c r="E2644" s="261"/>
      <c r="F2644" s="263">
        <v>1.585</v>
      </c>
      <c r="G2644" s="262"/>
      <c r="H2644" s="285"/>
      <c r="I2644" s="260">
        <v>1.468</v>
      </c>
      <c r="J2644" s="261"/>
      <c r="K2644" s="263">
        <v>1.6919999999999999</v>
      </c>
      <c r="L2644" s="261"/>
      <c r="M2644" s="293">
        <f t="shared" si="4703"/>
        <v>1.2390000000000001</v>
      </c>
      <c r="N2644" s="293">
        <f t="shared" si="4704"/>
        <v>1.585</v>
      </c>
      <c r="O2644" s="293">
        <f t="shared" si="4705"/>
        <v>1.468</v>
      </c>
      <c r="P2644" s="293">
        <f t="shared" si="4706"/>
        <v>1.6919999999999999</v>
      </c>
      <c r="R2644" s="265">
        <f t="shared" si="4707"/>
        <v>1.496</v>
      </c>
      <c r="S2644" s="266">
        <f t="shared" si="4708"/>
        <v>1</v>
      </c>
      <c r="T2644" s="266">
        <f t="shared" si="4709"/>
        <v>1</v>
      </c>
      <c r="AH2644" s="257">
        <f t="shared" si="4628"/>
        <v>0</v>
      </c>
      <c r="AI2644" s="266" t="str">
        <f t="shared" si="4666"/>
        <v>OK</v>
      </c>
    </row>
    <row r="2645" spans="1:35" ht="17.45" customHeight="1" x14ac:dyDescent="0.25">
      <c r="A2645" s="257">
        <f t="shared" si="4657"/>
        <v>3</v>
      </c>
      <c r="B2645" s="257">
        <f t="shared" si="4658"/>
        <v>2025</v>
      </c>
      <c r="C2645" s="8">
        <f t="shared" si="4688"/>
        <v>45741</v>
      </c>
      <c r="D2645" s="260"/>
      <c r="E2645" s="261">
        <v>1.141</v>
      </c>
      <c r="F2645" s="263"/>
      <c r="G2645" s="262">
        <v>1.363</v>
      </c>
      <c r="H2645" s="285"/>
      <c r="I2645" s="260"/>
      <c r="J2645" s="261">
        <v>1.2450000000000001</v>
      </c>
      <c r="K2645" s="263"/>
      <c r="L2645" s="261">
        <v>1.252</v>
      </c>
      <c r="M2645" s="293">
        <f t="shared" ref="M2645:M2646" si="4710">IFERROR(AVERAGE(D2645:E2645),"")</f>
        <v>1.141</v>
      </c>
      <c r="N2645" s="293">
        <f t="shared" ref="N2645:N2646" si="4711">IFERROR(AVERAGE(F2645:H2645),"")</f>
        <v>1.363</v>
      </c>
      <c r="O2645" s="293">
        <f t="shared" ref="O2645:O2646" si="4712">IFERROR(AVERAGE(I2645:J2645),"")</f>
        <v>1.2450000000000001</v>
      </c>
      <c r="P2645" s="293">
        <f t="shared" ref="P2645:P2646" si="4713">IFERROR(AVERAGE(K2645:L2645),"")</f>
        <v>1.252</v>
      </c>
      <c r="R2645" s="265">
        <f t="shared" ref="R2645:R2646" si="4714">AVERAGE(M2645:P2645)</f>
        <v>1.2502500000000001</v>
      </c>
      <c r="S2645" s="266">
        <f t="shared" ref="S2645:S2646" si="4715">IF(R2645&gt;=1,1,0)</f>
        <v>1</v>
      </c>
      <c r="T2645" s="266">
        <f t="shared" ref="T2645:T2646" si="4716">IF(S2645=0,0,S2645+T2644)</f>
        <v>2</v>
      </c>
      <c r="AH2645" s="257">
        <f t="shared" si="4628"/>
        <v>0</v>
      </c>
      <c r="AI2645" s="266" t="str">
        <f t="shared" si="4666"/>
        <v>OK</v>
      </c>
    </row>
    <row r="2646" spans="1:35" ht="17.45" customHeight="1" x14ac:dyDescent="0.25">
      <c r="A2646" s="257">
        <f t="shared" si="4657"/>
        <v>3</v>
      </c>
      <c r="B2646" s="257">
        <f t="shared" si="4658"/>
        <v>2025</v>
      </c>
      <c r="C2646" s="8">
        <f t="shared" si="4688"/>
        <v>45742</v>
      </c>
      <c r="D2646" s="260">
        <v>0.65620000000000001</v>
      </c>
      <c r="E2646" s="261"/>
      <c r="F2646" s="263"/>
      <c r="G2646" s="262"/>
      <c r="H2646" s="285">
        <v>0.5756</v>
      </c>
      <c r="I2646" s="260">
        <v>0.78869999999999996</v>
      </c>
      <c r="J2646" s="261"/>
      <c r="K2646" s="263">
        <v>0.58599999999999997</v>
      </c>
      <c r="L2646" s="261"/>
      <c r="M2646" s="293">
        <f t="shared" si="4710"/>
        <v>0.65620000000000001</v>
      </c>
      <c r="N2646" s="293">
        <f t="shared" si="4711"/>
        <v>0.5756</v>
      </c>
      <c r="O2646" s="293">
        <f t="shared" si="4712"/>
        <v>0.78869999999999996</v>
      </c>
      <c r="P2646" s="293">
        <f t="shared" si="4713"/>
        <v>0.58599999999999997</v>
      </c>
      <c r="R2646" s="265">
        <f t="shared" si="4714"/>
        <v>0.65162500000000001</v>
      </c>
      <c r="S2646" s="266">
        <f t="shared" si="4715"/>
        <v>0</v>
      </c>
      <c r="T2646" s="266">
        <f t="shared" si="4716"/>
        <v>0</v>
      </c>
      <c r="AH2646" s="257">
        <f t="shared" si="4628"/>
        <v>0</v>
      </c>
      <c r="AI2646" s="266" t="str">
        <f t="shared" si="4666"/>
        <v>OK</v>
      </c>
    </row>
    <row r="2647" spans="1:35" ht="17.45" customHeight="1" x14ac:dyDescent="0.25">
      <c r="A2647" s="257">
        <f t="shared" si="4657"/>
        <v>3</v>
      </c>
      <c r="B2647" s="257">
        <f t="shared" si="4658"/>
        <v>2025</v>
      </c>
      <c r="C2647" s="8">
        <f t="shared" si="4688"/>
        <v>45743</v>
      </c>
      <c r="D2647" s="260"/>
      <c r="E2647" s="261">
        <v>0.97989999999999999</v>
      </c>
      <c r="F2647" s="263"/>
      <c r="G2647" s="262">
        <v>0.81030000000000002</v>
      </c>
      <c r="H2647" s="285"/>
      <c r="I2647" s="260"/>
      <c r="J2647" s="261">
        <v>0.67579999999999996</v>
      </c>
      <c r="K2647" s="263"/>
      <c r="L2647" s="261">
        <v>0.78669999999999995</v>
      </c>
      <c r="M2647" s="293">
        <f t="shared" ref="M2647:M2655" si="4717">IFERROR(AVERAGE(D2647:E2647),"")</f>
        <v>0.97989999999999999</v>
      </c>
      <c r="N2647" s="293">
        <f t="shared" ref="N2647:N2655" si="4718">IFERROR(AVERAGE(F2647:H2647),"")</f>
        <v>0.81030000000000002</v>
      </c>
      <c r="O2647" s="293">
        <f t="shared" ref="O2647:O2655" si="4719">IFERROR(AVERAGE(I2647:J2647),"")</f>
        <v>0.67579999999999996</v>
      </c>
      <c r="P2647" s="293">
        <f t="shared" ref="P2647:P2655" si="4720">IFERROR(AVERAGE(K2647:L2647),"")</f>
        <v>0.78669999999999995</v>
      </c>
      <c r="R2647" s="265">
        <f t="shared" ref="R2647:R2655" si="4721">AVERAGE(M2647:P2647)</f>
        <v>0.81317499999999998</v>
      </c>
      <c r="S2647" s="266">
        <f t="shared" ref="S2647:S2655" si="4722">IF(R2647&gt;=1,1,0)</f>
        <v>0</v>
      </c>
      <c r="T2647" s="266">
        <f t="shared" ref="T2647:T2655" si="4723">IF(S2647=0,0,S2647+T2646)</f>
        <v>0</v>
      </c>
      <c r="AH2647" s="257">
        <f t="shared" si="4628"/>
        <v>0</v>
      </c>
      <c r="AI2647" s="266" t="str">
        <f t="shared" si="4666"/>
        <v>OK</v>
      </c>
    </row>
    <row r="2648" spans="1:35" ht="17.45" customHeight="1" thickBot="1" x14ac:dyDescent="0.3">
      <c r="A2648" s="257">
        <f t="shared" si="4657"/>
        <v>3</v>
      </c>
      <c r="B2648" s="257">
        <f t="shared" si="4658"/>
        <v>2025</v>
      </c>
      <c r="C2648" s="48">
        <f t="shared" si="4688"/>
        <v>45744</v>
      </c>
      <c r="D2648" s="275">
        <v>0.66349999999999998</v>
      </c>
      <c r="E2648" s="276"/>
      <c r="F2648" s="278">
        <v>0.5373</v>
      </c>
      <c r="G2648" s="277"/>
      <c r="H2648" s="286">
        <v>0.46989999999999998</v>
      </c>
      <c r="I2648" s="275">
        <v>0.76290000000000002</v>
      </c>
      <c r="J2648" s="276"/>
      <c r="K2648" s="278">
        <v>0.64470000000000005</v>
      </c>
      <c r="L2648" s="276"/>
      <c r="M2648" s="293">
        <f t="shared" si="4717"/>
        <v>0.66349999999999998</v>
      </c>
      <c r="N2648" s="293">
        <f t="shared" si="4718"/>
        <v>0.50360000000000005</v>
      </c>
      <c r="O2648" s="293">
        <f t="shared" si="4719"/>
        <v>0.76290000000000002</v>
      </c>
      <c r="P2648" s="293">
        <f t="shared" si="4720"/>
        <v>0.64470000000000005</v>
      </c>
      <c r="R2648" s="265">
        <f t="shared" si="4721"/>
        <v>0.643675</v>
      </c>
      <c r="S2648" s="266">
        <f t="shared" si="4722"/>
        <v>0</v>
      </c>
      <c r="T2648" s="266">
        <f t="shared" si="4723"/>
        <v>0</v>
      </c>
      <c r="AH2648" s="257">
        <f t="shared" si="4628"/>
        <v>0</v>
      </c>
      <c r="AI2648" s="266" t="str">
        <f t="shared" si="4666"/>
        <v>OK</v>
      </c>
    </row>
    <row r="2649" spans="1:35" ht="17.45" customHeight="1" thickBot="1" x14ac:dyDescent="0.3">
      <c r="A2649" s="257">
        <f t="shared" si="4657"/>
        <v>3</v>
      </c>
      <c r="B2649" s="257">
        <f t="shared" si="4658"/>
        <v>2025</v>
      </c>
      <c r="C2649" s="435">
        <f t="shared" si="4688"/>
        <v>45745</v>
      </c>
      <c r="D2649" s="434"/>
      <c r="E2649" s="436">
        <v>0.75829999999999997</v>
      </c>
      <c r="F2649" s="437"/>
      <c r="G2649" s="438">
        <v>0.55559999999999998</v>
      </c>
      <c r="H2649" s="439"/>
      <c r="I2649" s="434"/>
      <c r="J2649" s="436">
        <v>0.62680000000000002</v>
      </c>
      <c r="K2649" s="437"/>
      <c r="L2649" s="436">
        <v>0.68579999999999997</v>
      </c>
      <c r="M2649" s="440">
        <f t="shared" si="4717"/>
        <v>0.75829999999999997</v>
      </c>
      <c r="N2649" s="440">
        <f t="shared" si="4718"/>
        <v>0.55559999999999998</v>
      </c>
      <c r="O2649" s="440">
        <f t="shared" si="4719"/>
        <v>0.62680000000000002</v>
      </c>
      <c r="P2649" s="440">
        <f t="shared" si="4720"/>
        <v>0.68579999999999997</v>
      </c>
      <c r="Q2649" s="441"/>
      <c r="R2649" s="442">
        <f t="shared" si="4721"/>
        <v>0.65662500000000001</v>
      </c>
      <c r="S2649" s="443">
        <f t="shared" si="4722"/>
        <v>0</v>
      </c>
      <c r="T2649" s="443">
        <f t="shared" si="4723"/>
        <v>0</v>
      </c>
      <c r="U2649" s="514" t="s">
        <v>65</v>
      </c>
      <c r="V2649" s="515">
        <v>2025</v>
      </c>
      <c r="W2649" s="516"/>
      <c r="X2649" s="516"/>
      <c r="Y2649" s="516"/>
      <c r="AH2649" s="257">
        <f t="shared" si="4628"/>
        <v>0</v>
      </c>
      <c r="AI2649" s="266" t="str">
        <f t="shared" si="4666"/>
        <v>OK</v>
      </c>
    </row>
    <row r="2650" spans="1:35" ht="17.45" customHeight="1" x14ac:dyDescent="0.25">
      <c r="A2650" s="257">
        <f t="shared" si="4657"/>
        <v>3</v>
      </c>
      <c r="B2650" s="257">
        <f t="shared" si="4658"/>
        <v>2025</v>
      </c>
      <c r="C2650" s="435">
        <f t="shared" si="4688"/>
        <v>45746</v>
      </c>
      <c r="D2650" s="434">
        <v>0.48680000000000001</v>
      </c>
      <c r="E2650" s="436"/>
      <c r="F2650" s="437">
        <v>0.55489999999999995</v>
      </c>
      <c r="G2650" s="438"/>
      <c r="H2650" s="439"/>
      <c r="I2650" s="434">
        <v>0.31540000000000001</v>
      </c>
      <c r="J2650" s="436"/>
      <c r="K2650" s="437">
        <v>0.49149999999999999</v>
      </c>
      <c r="L2650" s="436"/>
      <c r="M2650" s="440">
        <f t="shared" si="4717"/>
        <v>0.48680000000000001</v>
      </c>
      <c r="N2650" s="440">
        <f t="shared" si="4718"/>
        <v>0.55489999999999995</v>
      </c>
      <c r="O2650" s="440">
        <f t="shared" si="4719"/>
        <v>0.31540000000000001</v>
      </c>
      <c r="P2650" s="440">
        <f t="shared" si="4720"/>
        <v>0.49149999999999999</v>
      </c>
      <c r="Q2650" s="441"/>
      <c r="R2650" s="442">
        <f t="shared" si="4721"/>
        <v>0.46215000000000001</v>
      </c>
      <c r="S2650" s="443">
        <f t="shared" si="4722"/>
        <v>0</v>
      </c>
      <c r="T2650" s="443">
        <f t="shared" si="4723"/>
        <v>0</v>
      </c>
      <c r="U2650" s="517" t="s">
        <v>35</v>
      </c>
      <c r="V2650" s="517" t="s">
        <v>1</v>
      </c>
      <c r="W2650" s="517" t="s">
        <v>2</v>
      </c>
      <c r="X2650" s="517" t="s">
        <v>9</v>
      </c>
      <c r="Y2650" s="517" t="s">
        <v>12</v>
      </c>
      <c r="AH2650" s="257">
        <f t="shared" si="4628"/>
        <v>0</v>
      </c>
      <c r="AI2650" s="266" t="str">
        <f t="shared" si="4666"/>
        <v>OK</v>
      </c>
    </row>
    <row r="2651" spans="1:35" ht="17.45" customHeight="1" thickBot="1" x14ac:dyDescent="0.3">
      <c r="A2651" s="257">
        <f t="shared" si="4657"/>
        <v>3</v>
      </c>
      <c r="B2651" s="257">
        <f t="shared" si="4658"/>
        <v>2025</v>
      </c>
      <c r="C2651" s="116">
        <f t="shared" si="4688"/>
        <v>45747</v>
      </c>
      <c r="D2651" s="126"/>
      <c r="E2651" s="129">
        <v>0.57030000000000003</v>
      </c>
      <c r="F2651" s="130"/>
      <c r="G2651" s="128">
        <v>0.37959999999999999</v>
      </c>
      <c r="H2651" s="127"/>
      <c r="I2651" s="126"/>
      <c r="J2651" s="129">
        <v>0.11559999999999999</v>
      </c>
      <c r="K2651" s="130"/>
      <c r="L2651" s="129">
        <v>0.46400000000000002</v>
      </c>
      <c r="M2651" s="306">
        <f t="shared" si="4717"/>
        <v>0.57030000000000003</v>
      </c>
      <c r="N2651" s="306">
        <f t="shared" si="4718"/>
        <v>0.37959999999999999</v>
      </c>
      <c r="O2651" s="306">
        <f t="shared" si="4719"/>
        <v>0.11559999999999999</v>
      </c>
      <c r="P2651" s="306">
        <f t="shared" si="4720"/>
        <v>0.46400000000000002</v>
      </c>
      <c r="Q2651" s="315"/>
      <c r="R2651" s="308">
        <f t="shared" si="4721"/>
        <v>0.38237499999999996</v>
      </c>
      <c r="S2651" s="312">
        <f t="shared" si="4722"/>
        <v>0</v>
      </c>
      <c r="T2651" s="312">
        <f t="shared" si="4723"/>
        <v>0</v>
      </c>
      <c r="U2651" s="518" t="s">
        <v>58</v>
      </c>
      <c r="V2651" s="519">
        <f>AVERAGE(D2621:E2651)</f>
        <v>1.2691451612903226</v>
      </c>
      <c r="W2651" s="519">
        <f>AVERAGE(F2621:H2651)</f>
        <v>0.83870833333333328</v>
      </c>
      <c r="X2651" s="519">
        <f>AVERAGE(I2621:J2651)</f>
        <v>0.77237096774193548</v>
      </c>
      <c r="Y2651" s="519">
        <f>AVERAGE(K2621:L2651)</f>
        <v>1.1450387096774195</v>
      </c>
      <c r="AH2651" s="257">
        <f t="shared" si="4628"/>
        <v>0</v>
      </c>
      <c r="AI2651" s="266" t="str">
        <f t="shared" si="4666"/>
        <v>OK</v>
      </c>
    </row>
    <row r="2652" spans="1:35" ht="17.45" customHeight="1" x14ac:dyDescent="0.25">
      <c r="A2652" s="257">
        <f t="shared" si="4657"/>
        <v>4</v>
      </c>
      <c r="B2652" s="257">
        <f t="shared" si="4658"/>
        <v>2025</v>
      </c>
      <c r="C2652" s="115">
        <f t="shared" si="4688"/>
        <v>45748</v>
      </c>
      <c r="D2652" s="260">
        <v>1.6502399999999999</v>
      </c>
      <c r="E2652" s="261"/>
      <c r="F2652" s="263"/>
      <c r="G2652" s="262"/>
      <c r="H2652" s="285">
        <v>0.8548</v>
      </c>
      <c r="I2652" s="260">
        <v>0.77276999999999996</v>
      </c>
      <c r="J2652" s="261"/>
      <c r="K2652" s="363">
        <v>2.7709199999999998</v>
      </c>
      <c r="L2652" s="261"/>
      <c r="M2652" s="293">
        <f t="shared" si="4717"/>
        <v>1.6502399999999999</v>
      </c>
      <c r="N2652" s="293">
        <f t="shared" si="4718"/>
        <v>0.8548</v>
      </c>
      <c r="O2652" s="293">
        <f t="shared" si="4719"/>
        <v>0.77276999999999996</v>
      </c>
      <c r="P2652" s="423">
        <f t="shared" si="4720"/>
        <v>2.7709199999999998</v>
      </c>
      <c r="R2652" s="265">
        <f t="shared" si="4721"/>
        <v>1.5121825</v>
      </c>
      <c r="S2652" s="266">
        <f t="shared" si="4722"/>
        <v>1</v>
      </c>
      <c r="T2652" s="266">
        <f t="shared" si="4723"/>
        <v>1</v>
      </c>
      <c r="U2652" s="518" t="s">
        <v>59</v>
      </c>
      <c r="V2652" s="519">
        <f>MAX(D2621:E2651)</f>
        <v>4.5789999999999997</v>
      </c>
      <c r="W2652" s="519">
        <f>MAX(F2621:H2651)</f>
        <v>1.5860000000000001</v>
      </c>
      <c r="X2652" s="519">
        <f>MAX(I2621:J2651)</f>
        <v>1.468</v>
      </c>
      <c r="Y2652" s="519">
        <f>MAX(K2621:L2651)</f>
        <v>5.0110000000000001</v>
      </c>
      <c r="AH2652" s="257">
        <f t="shared" si="4628"/>
        <v>0</v>
      </c>
      <c r="AI2652" s="266" t="str">
        <f t="shared" si="4666"/>
        <v>OK</v>
      </c>
    </row>
    <row r="2653" spans="1:35" ht="17.45" customHeight="1" thickBot="1" x14ac:dyDescent="0.3">
      <c r="A2653" s="257">
        <f t="shared" si="4657"/>
        <v>4</v>
      </c>
      <c r="B2653" s="257">
        <f t="shared" si="4658"/>
        <v>2025</v>
      </c>
      <c r="C2653" s="8">
        <f t="shared" si="4688"/>
        <v>45749</v>
      </c>
      <c r="D2653" s="260"/>
      <c r="E2653" s="261">
        <v>1.3902000000000001</v>
      </c>
      <c r="F2653" s="263"/>
      <c r="G2653" s="262">
        <v>1.21157</v>
      </c>
      <c r="H2653" s="285"/>
      <c r="I2653" s="260"/>
      <c r="J2653" s="261">
        <v>0.71975</v>
      </c>
      <c r="K2653" s="263"/>
      <c r="L2653" s="134">
        <v>4.2159300000000002</v>
      </c>
      <c r="M2653" s="293">
        <f t="shared" si="4717"/>
        <v>1.3902000000000001</v>
      </c>
      <c r="N2653" s="293">
        <f t="shared" si="4718"/>
        <v>1.21157</v>
      </c>
      <c r="O2653" s="293">
        <f t="shared" si="4719"/>
        <v>0.71975</v>
      </c>
      <c r="P2653" s="423">
        <f t="shared" si="4720"/>
        <v>4.2159300000000002</v>
      </c>
      <c r="R2653" s="265">
        <f t="shared" si="4721"/>
        <v>1.8843624999999999</v>
      </c>
      <c r="S2653" s="266">
        <f t="shared" si="4722"/>
        <v>1</v>
      </c>
      <c r="T2653" s="266">
        <f t="shared" si="4723"/>
        <v>2</v>
      </c>
      <c r="U2653" s="520" t="s">
        <v>126</v>
      </c>
      <c r="V2653" s="521">
        <f>COUNTIF(D2621:E2651,"&gt;=2.5")</f>
        <v>2</v>
      </c>
      <c r="W2653" s="521">
        <f>COUNTIF(F2621:H2651,"&gt;=2.5")</f>
        <v>0</v>
      </c>
      <c r="X2653" s="521">
        <f>COUNTIF(I2621:J2651,"&gt;=2.5")</f>
        <v>0</v>
      </c>
      <c r="Y2653" s="521">
        <f>COUNTIF(K2621:L2651,"&gt;=2.5")</f>
        <v>2</v>
      </c>
      <c r="AH2653" s="257">
        <f t="shared" si="4628"/>
        <v>0</v>
      </c>
      <c r="AI2653" s="266" t="str">
        <f t="shared" si="4666"/>
        <v>OK</v>
      </c>
    </row>
    <row r="2654" spans="1:35" ht="17.45" customHeight="1" thickBot="1" x14ac:dyDescent="0.3">
      <c r="A2654" s="257">
        <f t="shared" si="4657"/>
        <v>4</v>
      </c>
      <c r="B2654" s="257">
        <f t="shared" si="4658"/>
        <v>2025</v>
      </c>
      <c r="C2654" s="48">
        <f t="shared" si="4688"/>
        <v>45750</v>
      </c>
      <c r="D2654" s="275">
        <v>1.1268199999999999</v>
      </c>
      <c r="E2654" s="276"/>
      <c r="F2654" s="278">
        <v>0.98963000000000001</v>
      </c>
      <c r="G2654" s="277"/>
      <c r="H2654" s="286">
        <v>0.77056000000000002</v>
      </c>
      <c r="I2654" s="275">
        <v>0.95152000000000003</v>
      </c>
      <c r="J2654" s="276"/>
      <c r="K2654" s="278">
        <v>0.95369000000000004</v>
      </c>
      <c r="L2654" s="276"/>
      <c r="M2654" s="293">
        <f t="shared" si="4717"/>
        <v>1.1268199999999999</v>
      </c>
      <c r="N2654" s="293">
        <f t="shared" si="4718"/>
        <v>0.88009500000000007</v>
      </c>
      <c r="O2654" s="293">
        <f t="shared" si="4719"/>
        <v>0.95152000000000003</v>
      </c>
      <c r="P2654" s="293">
        <f t="shared" si="4720"/>
        <v>0.95369000000000004</v>
      </c>
      <c r="R2654" s="265">
        <f t="shared" si="4721"/>
        <v>0.97803125000000002</v>
      </c>
      <c r="S2654" s="266">
        <f t="shared" si="4722"/>
        <v>0</v>
      </c>
      <c r="T2654" s="266">
        <f t="shared" si="4723"/>
        <v>0</v>
      </c>
      <c r="X2654" s="664">
        <f>SUM(V2653:Y2653)</f>
        <v>4</v>
      </c>
      <c r="Y2654" s="522">
        <f>AVERAGE(V2651:Y2651)</f>
        <v>1.0063157930107527</v>
      </c>
      <c r="AH2654" s="257">
        <f t="shared" si="4628"/>
        <v>0</v>
      </c>
      <c r="AI2654" s="266" t="str">
        <f t="shared" si="4666"/>
        <v>OK</v>
      </c>
    </row>
    <row r="2655" spans="1:35" ht="17.45" customHeight="1" x14ac:dyDescent="0.25">
      <c r="A2655" s="257">
        <f t="shared" si="4657"/>
        <v>4</v>
      </c>
      <c r="B2655" s="257">
        <f t="shared" si="4658"/>
        <v>2025</v>
      </c>
      <c r="C2655" s="8">
        <f t="shared" si="4688"/>
        <v>45751</v>
      </c>
      <c r="D2655" s="260"/>
      <c r="E2655" s="261">
        <v>1.6142099999999999</v>
      </c>
      <c r="F2655" s="263"/>
      <c r="G2655" s="262">
        <v>1.3198099999999999</v>
      </c>
      <c r="H2655" s="285"/>
      <c r="I2655" s="260"/>
      <c r="J2655" s="261">
        <v>1.0542899999999999</v>
      </c>
      <c r="K2655" s="263"/>
      <c r="L2655" s="261">
        <v>1.14977</v>
      </c>
      <c r="M2655" s="293">
        <f t="shared" si="4717"/>
        <v>1.6142099999999999</v>
      </c>
      <c r="N2655" s="293">
        <f t="shared" si="4718"/>
        <v>1.3198099999999999</v>
      </c>
      <c r="O2655" s="293">
        <f t="shared" si="4719"/>
        <v>1.0542899999999999</v>
      </c>
      <c r="P2655" s="293">
        <f t="shared" si="4720"/>
        <v>1.14977</v>
      </c>
      <c r="R2655" s="265">
        <f t="shared" si="4721"/>
        <v>1.2845199999999999</v>
      </c>
      <c r="S2655" s="266">
        <f t="shared" si="4722"/>
        <v>1</v>
      </c>
      <c r="T2655" s="266">
        <f t="shared" si="4723"/>
        <v>1</v>
      </c>
      <c r="V2655" s="605">
        <f>V2651-V2620</f>
        <v>0.14030944700460846</v>
      </c>
      <c r="W2655" s="605">
        <f>W2651-W2620</f>
        <v>-0.19829469696969715</v>
      </c>
      <c r="X2655" s="605">
        <f>X2651-X2620</f>
        <v>-0.15511831797235021</v>
      </c>
      <c r="Y2655" s="605">
        <f>Y2651-Y2620</f>
        <v>8.5731566820276717E-2</v>
      </c>
      <c r="AH2655" s="257">
        <f t="shared" si="4628"/>
        <v>0</v>
      </c>
      <c r="AI2655" s="266" t="str">
        <f t="shared" si="4666"/>
        <v>OK</v>
      </c>
    </row>
    <row r="2656" spans="1:35" ht="17.45" customHeight="1" x14ac:dyDescent="0.25">
      <c r="A2656" s="257">
        <f t="shared" si="4657"/>
        <v>4</v>
      </c>
      <c r="B2656" s="257">
        <f t="shared" si="4658"/>
        <v>2025</v>
      </c>
      <c r="C2656" s="435">
        <f t="shared" si="4688"/>
        <v>45752</v>
      </c>
      <c r="D2656" s="497">
        <v>2.61693</v>
      </c>
      <c r="E2656" s="436"/>
      <c r="F2656" s="437">
        <v>0.89322000000000001</v>
      </c>
      <c r="G2656" s="438"/>
      <c r="H2656" s="439"/>
      <c r="I2656" s="434">
        <v>0.78861000000000003</v>
      </c>
      <c r="J2656" s="436"/>
      <c r="K2656" s="437">
        <v>1.24468</v>
      </c>
      <c r="L2656" s="436"/>
      <c r="M2656" s="493">
        <f t="shared" ref="M2656:M2658" si="4724">IFERROR(AVERAGE(D2656:E2656),"")</f>
        <v>2.61693</v>
      </c>
      <c r="N2656" s="440">
        <f t="shared" ref="N2656:N2658" si="4725">IFERROR(AVERAGE(F2656:H2656),"")</f>
        <v>0.89322000000000001</v>
      </c>
      <c r="O2656" s="440">
        <f t="shared" ref="O2656:O2658" si="4726">IFERROR(AVERAGE(I2656:J2656),"")</f>
        <v>0.78861000000000003</v>
      </c>
      <c r="P2656" s="440">
        <f t="shared" ref="P2656:P2658" si="4727">IFERROR(AVERAGE(K2656:L2656),"")</f>
        <v>1.24468</v>
      </c>
      <c r="Q2656" s="441"/>
      <c r="R2656" s="442">
        <f t="shared" ref="R2656:R2658" si="4728">AVERAGE(M2656:P2656)</f>
        <v>1.3858599999999999</v>
      </c>
      <c r="S2656" s="443">
        <f t="shared" ref="S2656:S2658" si="4729">IF(R2656&gt;=1,1,0)</f>
        <v>1</v>
      </c>
      <c r="T2656" s="443">
        <f t="shared" ref="T2656:T2658" si="4730">IF(S2656=0,0,S2656+T2655)</f>
        <v>2</v>
      </c>
      <c r="Y2656" s="605">
        <f>Y2654-Y2623</f>
        <v>-3.1843000279290434E-2</v>
      </c>
      <c r="AH2656" s="257">
        <f t="shared" si="4628"/>
        <v>0</v>
      </c>
      <c r="AI2656" s="266" t="str">
        <f t="shared" si="4666"/>
        <v>OK</v>
      </c>
    </row>
    <row r="2657" spans="1:35" ht="17.45" customHeight="1" x14ac:dyDescent="0.25">
      <c r="A2657" s="257">
        <f t="shared" si="4657"/>
        <v>4</v>
      </c>
      <c r="B2657" s="257">
        <f t="shared" si="4658"/>
        <v>2025</v>
      </c>
      <c r="C2657" s="435">
        <f t="shared" si="4688"/>
        <v>45753</v>
      </c>
      <c r="D2657" s="434"/>
      <c r="E2657" s="444">
        <v>2.48183</v>
      </c>
      <c r="F2657" s="437"/>
      <c r="G2657" s="438">
        <v>0.95167999999999997</v>
      </c>
      <c r="H2657" s="439"/>
      <c r="I2657" s="434"/>
      <c r="J2657" s="436">
        <v>0.75705999999999996</v>
      </c>
      <c r="K2657" s="437"/>
      <c r="L2657" s="436">
        <v>1.4659199999999999</v>
      </c>
      <c r="M2657" s="493">
        <f t="shared" si="4724"/>
        <v>2.48183</v>
      </c>
      <c r="N2657" s="440">
        <f t="shared" si="4725"/>
        <v>0.95167999999999997</v>
      </c>
      <c r="O2657" s="440">
        <f t="shared" si="4726"/>
        <v>0.75705999999999996</v>
      </c>
      <c r="P2657" s="440">
        <f t="shared" si="4727"/>
        <v>1.4659199999999999</v>
      </c>
      <c r="Q2657" s="441"/>
      <c r="R2657" s="442">
        <f t="shared" si="4728"/>
        <v>1.4141224999999999</v>
      </c>
      <c r="S2657" s="443">
        <f t="shared" si="4729"/>
        <v>1</v>
      </c>
      <c r="T2657" s="443">
        <f t="shared" si="4730"/>
        <v>3</v>
      </c>
      <c r="AH2657" s="257">
        <f t="shared" si="4628"/>
        <v>0</v>
      </c>
      <c r="AI2657" s="266" t="str">
        <f t="shared" si="4666"/>
        <v>OK</v>
      </c>
    </row>
    <row r="2658" spans="1:35" ht="17.45" customHeight="1" x14ac:dyDescent="0.25">
      <c r="A2658" s="257">
        <f t="shared" si="4657"/>
        <v>4</v>
      </c>
      <c r="B2658" s="257">
        <f t="shared" si="4658"/>
        <v>2025</v>
      </c>
      <c r="C2658" s="8">
        <f t="shared" si="4688"/>
        <v>45754</v>
      </c>
      <c r="D2658" s="252">
        <v>2.1568900000000002</v>
      </c>
      <c r="E2658" s="253"/>
      <c r="F2658" s="255"/>
      <c r="G2658" s="254"/>
      <c r="H2658" s="114">
        <v>1.2821499999999999</v>
      </c>
      <c r="I2658" s="252">
        <v>1.3787700000000001</v>
      </c>
      <c r="J2658" s="253"/>
      <c r="K2658" s="255">
        <v>2.2158600000000002</v>
      </c>
      <c r="L2658" s="253"/>
      <c r="M2658" s="423">
        <f t="shared" si="4724"/>
        <v>2.1568900000000002</v>
      </c>
      <c r="N2658" s="293">
        <f t="shared" si="4725"/>
        <v>1.2821499999999999</v>
      </c>
      <c r="O2658" s="293">
        <f t="shared" si="4726"/>
        <v>1.3787700000000001</v>
      </c>
      <c r="P2658" s="423">
        <f t="shared" si="4727"/>
        <v>2.2158600000000002</v>
      </c>
      <c r="R2658" s="265">
        <f t="shared" si="4728"/>
        <v>1.7584175000000002</v>
      </c>
      <c r="S2658" s="266">
        <f t="shared" si="4729"/>
        <v>1</v>
      </c>
      <c r="T2658" s="266">
        <f t="shared" si="4730"/>
        <v>4</v>
      </c>
      <c r="AH2658" s="257">
        <f t="shared" si="4628"/>
        <v>0</v>
      </c>
      <c r="AI2658" s="266" t="str">
        <f t="shared" si="4666"/>
        <v>OK</v>
      </c>
    </row>
    <row r="2659" spans="1:35" ht="17.45" customHeight="1" x14ac:dyDescent="0.25">
      <c r="A2659" s="257">
        <f t="shared" si="4657"/>
        <v>4</v>
      </c>
      <c r="B2659" s="257">
        <f t="shared" si="4658"/>
        <v>2025</v>
      </c>
      <c r="C2659" s="8">
        <f t="shared" si="4688"/>
        <v>45755</v>
      </c>
      <c r="D2659" s="260"/>
      <c r="E2659" s="134">
        <v>2.91486</v>
      </c>
      <c r="F2659" s="263"/>
      <c r="G2659" s="262">
        <v>1.59541</v>
      </c>
      <c r="H2659" s="285"/>
      <c r="I2659" s="260"/>
      <c r="J2659" s="261">
        <v>1.43268</v>
      </c>
      <c r="K2659" s="263"/>
      <c r="L2659" s="261">
        <v>2.0400499999999999</v>
      </c>
      <c r="M2659" s="423">
        <f t="shared" ref="M2659:M2667" si="4731">IFERROR(AVERAGE(D2659:E2659),"")</f>
        <v>2.91486</v>
      </c>
      <c r="N2659" s="293">
        <f t="shared" ref="N2659:N2667" si="4732">IFERROR(AVERAGE(F2659:H2659),"")</f>
        <v>1.59541</v>
      </c>
      <c r="O2659" s="293">
        <f t="shared" ref="O2659:O2667" si="4733">IFERROR(AVERAGE(I2659:J2659),"")</f>
        <v>1.43268</v>
      </c>
      <c r="P2659" s="423">
        <f t="shared" ref="P2659:P2667" si="4734">IFERROR(AVERAGE(K2659:L2659),"")</f>
        <v>2.0400499999999999</v>
      </c>
      <c r="R2659" s="265">
        <f t="shared" ref="R2659:R2667" si="4735">AVERAGE(M2659:P2659)</f>
        <v>1.9957499999999999</v>
      </c>
      <c r="S2659" s="266">
        <f t="shared" ref="S2659:S2667" si="4736">IF(R2659&gt;=1,1,0)</f>
        <v>1</v>
      </c>
      <c r="T2659" s="266">
        <f t="shared" ref="T2659:T2667" si="4737">IF(S2659=0,0,S2659+T2658)</f>
        <v>5</v>
      </c>
      <c r="AH2659" s="257">
        <f t="shared" si="4628"/>
        <v>0</v>
      </c>
      <c r="AI2659" s="266" t="str">
        <f t="shared" si="4666"/>
        <v>OK</v>
      </c>
    </row>
    <row r="2660" spans="1:35" ht="17.45" customHeight="1" x14ac:dyDescent="0.25">
      <c r="A2660" s="257">
        <f t="shared" si="4657"/>
        <v>4</v>
      </c>
      <c r="B2660" s="257">
        <f t="shared" si="4658"/>
        <v>2025</v>
      </c>
      <c r="C2660" s="48">
        <f t="shared" si="4688"/>
        <v>45756</v>
      </c>
      <c r="D2660" s="133">
        <v>2.55328</v>
      </c>
      <c r="E2660" s="276"/>
      <c r="F2660" s="278">
        <v>1.7584</v>
      </c>
      <c r="G2660" s="277"/>
      <c r="H2660" s="286">
        <v>1.63029</v>
      </c>
      <c r="I2660" s="275">
        <v>1.6169100000000001</v>
      </c>
      <c r="J2660" s="276"/>
      <c r="K2660" s="278">
        <v>1.7239500000000001</v>
      </c>
      <c r="L2660" s="276"/>
      <c r="M2660" s="423">
        <f t="shared" si="4731"/>
        <v>2.55328</v>
      </c>
      <c r="N2660" s="293">
        <f t="shared" si="4732"/>
        <v>1.694345</v>
      </c>
      <c r="O2660" s="293">
        <f t="shared" si="4733"/>
        <v>1.6169100000000001</v>
      </c>
      <c r="P2660" s="293">
        <f t="shared" si="4734"/>
        <v>1.7239500000000001</v>
      </c>
      <c r="R2660" s="265">
        <f t="shared" si="4735"/>
        <v>1.8971212500000001</v>
      </c>
      <c r="S2660" s="266">
        <f t="shared" si="4736"/>
        <v>1</v>
      </c>
      <c r="T2660" s="266">
        <f t="shared" si="4737"/>
        <v>6</v>
      </c>
      <c r="AH2660" s="257">
        <f t="shared" si="4628"/>
        <v>0</v>
      </c>
      <c r="AI2660" s="266" t="str">
        <f t="shared" si="4666"/>
        <v>OK</v>
      </c>
    </row>
    <row r="2661" spans="1:35" ht="17.45" customHeight="1" x14ac:dyDescent="0.25">
      <c r="A2661" s="257">
        <f t="shared" si="4657"/>
        <v>4</v>
      </c>
      <c r="B2661" s="257">
        <f t="shared" si="4658"/>
        <v>2025</v>
      </c>
      <c r="C2661" s="8">
        <f t="shared" si="4688"/>
        <v>45757</v>
      </c>
      <c r="D2661" s="260"/>
      <c r="E2661" s="134">
        <v>2.40761</v>
      </c>
      <c r="F2661" s="263"/>
      <c r="G2661" s="262">
        <v>1.58765</v>
      </c>
      <c r="H2661" s="285"/>
      <c r="I2661" s="260"/>
      <c r="J2661" s="261">
        <v>1.59805</v>
      </c>
      <c r="K2661" s="263"/>
      <c r="L2661" s="261">
        <v>1.64134</v>
      </c>
      <c r="M2661" s="423">
        <f t="shared" si="4731"/>
        <v>2.40761</v>
      </c>
      <c r="N2661" s="293">
        <f t="shared" si="4732"/>
        <v>1.58765</v>
      </c>
      <c r="O2661" s="293">
        <f t="shared" si="4733"/>
        <v>1.59805</v>
      </c>
      <c r="P2661" s="293">
        <f t="shared" si="4734"/>
        <v>1.64134</v>
      </c>
      <c r="R2661" s="265">
        <f t="shared" si="4735"/>
        <v>1.8086625000000001</v>
      </c>
      <c r="S2661" s="266">
        <f t="shared" si="4736"/>
        <v>1</v>
      </c>
      <c r="T2661" s="266">
        <f t="shared" si="4737"/>
        <v>7</v>
      </c>
      <c r="AH2661" s="257">
        <f t="shared" si="4628"/>
        <v>0</v>
      </c>
      <c r="AI2661" s="266" t="str">
        <f t="shared" si="4666"/>
        <v>OK</v>
      </c>
    </row>
    <row r="2662" spans="1:35" ht="17.45" customHeight="1" x14ac:dyDescent="0.25">
      <c r="A2662" s="257">
        <f t="shared" si="4657"/>
        <v>4</v>
      </c>
      <c r="B2662" s="257">
        <f t="shared" si="4658"/>
        <v>2025</v>
      </c>
      <c r="C2662" s="8">
        <f t="shared" si="4688"/>
        <v>45758</v>
      </c>
      <c r="D2662" s="332">
        <v>3.3051599999999999</v>
      </c>
      <c r="E2662" s="261"/>
      <c r="F2662" s="263">
        <v>1.74027</v>
      </c>
      <c r="G2662" s="262"/>
      <c r="H2662" s="285"/>
      <c r="I2662" s="260">
        <v>1.6573899999999999</v>
      </c>
      <c r="J2662" s="261"/>
      <c r="K2662" s="263">
        <v>1.85239</v>
      </c>
      <c r="L2662" s="261"/>
      <c r="M2662" s="423">
        <f t="shared" si="4731"/>
        <v>3.3051599999999999</v>
      </c>
      <c r="N2662" s="293">
        <f t="shared" si="4732"/>
        <v>1.74027</v>
      </c>
      <c r="O2662" s="293">
        <f t="shared" si="4733"/>
        <v>1.6573899999999999</v>
      </c>
      <c r="P2662" s="293">
        <f t="shared" si="4734"/>
        <v>1.85239</v>
      </c>
      <c r="R2662" s="265">
        <f t="shared" si="4735"/>
        <v>2.1388024999999997</v>
      </c>
      <c r="S2662" s="266">
        <f t="shared" si="4736"/>
        <v>1</v>
      </c>
      <c r="T2662" s="266">
        <f t="shared" si="4737"/>
        <v>8</v>
      </c>
      <c r="AH2662" s="257">
        <f t="shared" si="4628"/>
        <v>0</v>
      </c>
      <c r="AI2662" s="266" t="str">
        <f t="shared" si="4666"/>
        <v>OK</v>
      </c>
    </row>
    <row r="2663" spans="1:35" ht="17.45" customHeight="1" x14ac:dyDescent="0.25">
      <c r="A2663" s="257">
        <f t="shared" si="4657"/>
        <v>4</v>
      </c>
      <c r="B2663" s="257">
        <f t="shared" si="4658"/>
        <v>2025</v>
      </c>
      <c r="C2663" s="435">
        <f t="shared" si="4688"/>
        <v>45759</v>
      </c>
      <c r="D2663" s="434"/>
      <c r="E2663" s="436">
        <v>0.99819999999999998</v>
      </c>
      <c r="F2663" s="437"/>
      <c r="G2663" s="438">
        <v>1.07664</v>
      </c>
      <c r="H2663" s="439"/>
      <c r="I2663" s="434"/>
      <c r="J2663" s="436">
        <v>0.91127999999999998</v>
      </c>
      <c r="K2663" s="437"/>
      <c r="L2663" s="436">
        <v>1.3621000000000001</v>
      </c>
      <c r="M2663" s="440">
        <f t="shared" si="4731"/>
        <v>0.99819999999999998</v>
      </c>
      <c r="N2663" s="440">
        <f t="shared" si="4732"/>
        <v>1.07664</v>
      </c>
      <c r="O2663" s="440">
        <f t="shared" si="4733"/>
        <v>0.91127999999999998</v>
      </c>
      <c r="P2663" s="440">
        <f t="shared" si="4734"/>
        <v>1.3621000000000001</v>
      </c>
      <c r="Q2663" s="441"/>
      <c r="R2663" s="442">
        <f t="shared" si="4735"/>
        <v>1.0870550000000001</v>
      </c>
      <c r="S2663" s="443">
        <f t="shared" si="4736"/>
        <v>1</v>
      </c>
      <c r="T2663" s="443">
        <f t="shared" si="4737"/>
        <v>9</v>
      </c>
      <c r="AH2663" s="257">
        <f t="shared" si="4628"/>
        <v>0</v>
      </c>
      <c r="AI2663" s="266" t="str">
        <f t="shared" si="4666"/>
        <v>OK</v>
      </c>
    </row>
    <row r="2664" spans="1:35" ht="17.45" customHeight="1" x14ac:dyDescent="0.25">
      <c r="A2664" s="257">
        <f t="shared" si="4657"/>
        <v>4</v>
      </c>
      <c r="B2664" s="257">
        <f t="shared" si="4658"/>
        <v>2025</v>
      </c>
      <c r="C2664" s="435">
        <f t="shared" si="4688"/>
        <v>45760</v>
      </c>
      <c r="D2664" s="434">
        <v>1.13045</v>
      </c>
      <c r="E2664" s="436"/>
      <c r="F2664" s="437"/>
      <c r="G2664" s="438"/>
      <c r="H2664" s="439">
        <v>0.10299999999999999</v>
      </c>
      <c r="I2664" s="434">
        <v>0.67284999999999995</v>
      </c>
      <c r="J2664" s="436"/>
      <c r="K2664" s="437">
        <v>1.94486</v>
      </c>
      <c r="L2664" s="436"/>
      <c r="M2664" s="440">
        <f t="shared" si="4731"/>
        <v>1.13045</v>
      </c>
      <c r="N2664" s="440">
        <f t="shared" si="4732"/>
        <v>0.10299999999999999</v>
      </c>
      <c r="O2664" s="440">
        <f t="shared" si="4733"/>
        <v>0.67284999999999995</v>
      </c>
      <c r="P2664" s="440">
        <f t="shared" si="4734"/>
        <v>1.94486</v>
      </c>
      <c r="Q2664" s="441"/>
      <c r="R2664" s="442">
        <f t="shared" si="4735"/>
        <v>0.96279000000000003</v>
      </c>
      <c r="S2664" s="443">
        <f t="shared" si="4736"/>
        <v>0</v>
      </c>
      <c r="T2664" s="443">
        <f t="shared" si="4737"/>
        <v>0</v>
      </c>
      <c r="AH2664" s="257">
        <f t="shared" ref="AH2664:AH2727" si="4738">IF(AND(M2664&gt;=2,N2664&gt;=2,O2664&gt;=2,P2664&gt;=2),1,0)</f>
        <v>0</v>
      </c>
      <c r="AI2664" s="266" t="str">
        <f t="shared" si="4666"/>
        <v>OK</v>
      </c>
    </row>
    <row r="2665" spans="1:35" ht="17.45" customHeight="1" x14ac:dyDescent="0.25">
      <c r="A2665" s="257">
        <f t="shared" si="4657"/>
        <v>4</v>
      </c>
      <c r="B2665" s="257">
        <f t="shared" si="4658"/>
        <v>2025</v>
      </c>
      <c r="C2665" s="8">
        <f t="shared" si="4688"/>
        <v>45761</v>
      </c>
      <c r="D2665" s="260"/>
      <c r="E2665" s="261">
        <v>0.96179999999999999</v>
      </c>
      <c r="F2665" s="263"/>
      <c r="G2665" s="262">
        <v>1.03772</v>
      </c>
      <c r="H2665" s="285"/>
      <c r="I2665" s="260"/>
      <c r="J2665" s="261">
        <v>0.90941000000000005</v>
      </c>
      <c r="K2665" s="263"/>
      <c r="L2665" s="261">
        <v>1.2555799999999999</v>
      </c>
      <c r="M2665" s="293">
        <f t="shared" si="4731"/>
        <v>0.96179999999999999</v>
      </c>
      <c r="N2665" s="293">
        <f t="shared" si="4732"/>
        <v>1.03772</v>
      </c>
      <c r="O2665" s="293">
        <f t="shared" si="4733"/>
        <v>0.90941000000000005</v>
      </c>
      <c r="P2665" s="293">
        <f t="shared" si="4734"/>
        <v>1.2555799999999999</v>
      </c>
      <c r="R2665" s="265">
        <f t="shared" si="4735"/>
        <v>1.0411275</v>
      </c>
      <c r="S2665" s="266">
        <f t="shared" si="4736"/>
        <v>1</v>
      </c>
      <c r="T2665" s="266">
        <f t="shared" si="4737"/>
        <v>1</v>
      </c>
      <c r="AH2665" s="257">
        <f t="shared" si="4738"/>
        <v>0</v>
      </c>
      <c r="AI2665" s="266" t="str">
        <f t="shared" si="4666"/>
        <v>OK</v>
      </c>
    </row>
    <row r="2666" spans="1:35" ht="17.45" customHeight="1" x14ac:dyDescent="0.25">
      <c r="A2666" s="257">
        <f t="shared" si="4657"/>
        <v>4</v>
      </c>
      <c r="B2666" s="257">
        <f t="shared" si="4658"/>
        <v>2025</v>
      </c>
      <c r="C2666" s="48">
        <f t="shared" si="4688"/>
        <v>45762</v>
      </c>
      <c r="D2666" s="275">
        <v>1.6948399999999999</v>
      </c>
      <c r="E2666" s="276"/>
      <c r="F2666" s="278">
        <v>1.1476999999999999</v>
      </c>
      <c r="G2666" s="277"/>
      <c r="H2666" s="286">
        <v>1.08236</v>
      </c>
      <c r="I2666" s="275">
        <v>0.69523999999999997</v>
      </c>
      <c r="J2666" s="276"/>
      <c r="K2666" s="278">
        <v>1.03189</v>
      </c>
      <c r="L2666" s="276"/>
      <c r="M2666" s="293">
        <f t="shared" si="4731"/>
        <v>1.6948399999999999</v>
      </c>
      <c r="N2666" s="293">
        <f t="shared" si="4732"/>
        <v>1.11503</v>
      </c>
      <c r="O2666" s="293">
        <f t="shared" si="4733"/>
        <v>0.69523999999999997</v>
      </c>
      <c r="P2666" s="293">
        <f t="shared" si="4734"/>
        <v>1.03189</v>
      </c>
      <c r="R2666" s="265">
        <f t="shared" si="4735"/>
        <v>1.13425</v>
      </c>
      <c r="S2666" s="266">
        <f t="shared" si="4736"/>
        <v>1</v>
      </c>
      <c r="T2666" s="266">
        <f t="shared" si="4737"/>
        <v>2</v>
      </c>
      <c r="AH2666" s="257">
        <f t="shared" si="4738"/>
        <v>0</v>
      </c>
      <c r="AI2666" s="266" t="str">
        <f t="shared" si="4666"/>
        <v>OK</v>
      </c>
    </row>
    <row r="2667" spans="1:35" ht="17.45" customHeight="1" x14ac:dyDescent="0.25">
      <c r="A2667" s="257">
        <f t="shared" si="4657"/>
        <v>4</v>
      </c>
      <c r="B2667" s="257">
        <f t="shared" si="4658"/>
        <v>2025</v>
      </c>
      <c r="C2667" s="8">
        <f t="shared" si="4688"/>
        <v>45763</v>
      </c>
      <c r="D2667" s="260"/>
      <c r="E2667" s="261">
        <v>0.95411999999999997</v>
      </c>
      <c r="F2667" s="263"/>
      <c r="G2667" s="262">
        <v>1.1810099999999999</v>
      </c>
      <c r="H2667" s="285"/>
      <c r="I2667" s="260"/>
      <c r="J2667" s="261">
        <v>0.92691000000000001</v>
      </c>
      <c r="K2667" s="263"/>
      <c r="L2667" s="261">
        <v>0.86395999999999995</v>
      </c>
      <c r="M2667" s="293">
        <f t="shared" si="4731"/>
        <v>0.95411999999999997</v>
      </c>
      <c r="N2667" s="293">
        <f t="shared" si="4732"/>
        <v>1.1810099999999999</v>
      </c>
      <c r="O2667" s="293">
        <f t="shared" si="4733"/>
        <v>0.92691000000000001</v>
      </c>
      <c r="P2667" s="293">
        <f t="shared" si="4734"/>
        <v>0.86395999999999995</v>
      </c>
      <c r="R2667" s="265">
        <f t="shared" si="4735"/>
        <v>0.98149999999999993</v>
      </c>
      <c r="S2667" s="266">
        <f t="shared" si="4736"/>
        <v>0</v>
      </c>
      <c r="T2667" s="266">
        <f t="shared" si="4737"/>
        <v>0</v>
      </c>
      <c r="AH2667" s="257">
        <f t="shared" si="4738"/>
        <v>0</v>
      </c>
      <c r="AI2667" s="266" t="str">
        <f t="shared" si="4666"/>
        <v>OK</v>
      </c>
    </row>
    <row r="2668" spans="1:35" ht="17.45" customHeight="1" x14ac:dyDescent="0.25">
      <c r="A2668" s="257">
        <f t="shared" si="4657"/>
        <v>4</v>
      </c>
      <c r="B2668" s="257">
        <f t="shared" si="4658"/>
        <v>2025</v>
      </c>
      <c r="C2668" s="8">
        <f t="shared" si="4688"/>
        <v>45764</v>
      </c>
      <c r="D2668" s="260">
        <v>0.11</v>
      </c>
      <c r="E2668" s="261"/>
      <c r="F2668" s="260">
        <v>0.84899999999999998</v>
      </c>
      <c r="G2668" s="262"/>
      <c r="H2668" s="261"/>
      <c r="I2668" s="260">
        <v>0.72699999999999998</v>
      </c>
      <c r="J2668" s="261"/>
      <c r="K2668" s="263">
        <v>0.67500000000000004</v>
      </c>
      <c r="L2668" s="261"/>
      <c r="M2668" s="293">
        <f t="shared" ref="M2668:M2674" si="4739">IFERROR(AVERAGE(D2668:E2668),"")</f>
        <v>0.11</v>
      </c>
      <c r="N2668" s="293">
        <f t="shared" ref="N2668:N2674" si="4740">IFERROR(AVERAGE(F2668:H2668),"")</f>
        <v>0.84899999999999998</v>
      </c>
      <c r="O2668" s="293">
        <f t="shared" ref="O2668:O2674" si="4741">IFERROR(AVERAGE(I2668:J2668),"")</f>
        <v>0.72699999999999998</v>
      </c>
      <c r="P2668" s="293">
        <f t="shared" ref="P2668:P2674" si="4742">IFERROR(AVERAGE(K2668:L2668),"")</f>
        <v>0.67500000000000004</v>
      </c>
      <c r="R2668" s="265">
        <f t="shared" ref="R2668:R2674" si="4743">AVERAGE(M2668:P2668)</f>
        <v>0.59024999999999994</v>
      </c>
      <c r="S2668" s="266">
        <f t="shared" ref="S2668:S2674" si="4744">IF(R2668&gt;=1,1,0)</f>
        <v>0</v>
      </c>
      <c r="T2668" s="266">
        <f t="shared" ref="T2668:T2674" si="4745">IF(S2668=0,0,S2668+T2667)</f>
        <v>0</v>
      </c>
      <c r="AH2668" s="257">
        <f t="shared" si="4738"/>
        <v>0</v>
      </c>
      <c r="AI2668" s="266" t="str">
        <f t="shared" si="4666"/>
        <v>OK</v>
      </c>
    </row>
    <row r="2669" spans="1:35" ht="17.45" customHeight="1" x14ac:dyDescent="0.25">
      <c r="A2669" s="257">
        <f t="shared" si="4657"/>
        <v>4</v>
      </c>
      <c r="B2669" s="257">
        <f t="shared" si="4658"/>
        <v>2025</v>
      </c>
      <c r="C2669" s="8">
        <f t="shared" si="4688"/>
        <v>45765</v>
      </c>
      <c r="D2669" s="260"/>
      <c r="E2669" s="261">
        <v>0.10199999999999999</v>
      </c>
      <c r="F2669" s="260"/>
      <c r="G2669" s="262">
        <v>0.104</v>
      </c>
      <c r="H2669" s="261"/>
      <c r="I2669" s="260"/>
      <c r="J2669" s="261">
        <v>0.70399999999999996</v>
      </c>
      <c r="K2669" s="263"/>
      <c r="L2669" s="261">
        <v>0.60799999999999998</v>
      </c>
      <c r="M2669" s="293">
        <f t="shared" si="4739"/>
        <v>0.10199999999999999</v>
      </c>
      <c r="N2669" s="293">
        <f t="shared" si="4740"/>
        <v>0.104</v>
      </c>
      <c r="O2669" s="293">
        <f t="shared" si="4741"/>
        <v>0.70399999999999996</v>
      </c>
      <c r="P2669" s="293">
        <f t="shared" si="4742"/>
        <v>0.60799999999999998</v>
      </c>
      <c r="R2669" s="265">
        <f t="shared" si="4743"/>
        <v>0.37949999999999995</v>
      </c>
      <c r="S2669" s="266">
        <f t="shared" si="4744"/>
        <v>0</v>
      </c>
      <c r="T2669" s="266">
        <f t="shared" si="4745"/>
        <v>0</v>
      </c>
      <c r="AH2669" s="257">
        <f t="shared" si="4738"/>
        <v>0</v>
      </c>
      <c r="AI2669" s="266" t="str">
        <f t="shared" si="4666"/>
        <v>OK</v>
      </c>
    </row>
    <row r="2670" spans="1:35" ht="17.45" customHeight="1" x14ac:dyDescent="0.25">
      <c r="A2670" s="257">
        <f t="shared" si="4657"/>
        <v>4</v>
      </c>
      <c r="B2670" s="257">
        <f t="shared" si="4658"/>
        <v>2025</v>
      </c>
      <c r="C2670" s="435">
        <f t="shared" si="4688"/>
        <v>45766</v>
      </c>
      <c r="D2670" s="434">
        <v>0.94965999999999995</v>
      </c>
      <c r="E2670" s="436"/>
      <c r="F2670" s="437"/>
      <c r="G2670" s="438"/>
      <c r="H2670" s="439">
        <v>0.77695999999999998</v>
      </c>
      <c r="I2670" s="434">
        <v>0.82865999999999995</v>
      </c>
      <c r="J2670" s="436"/>
      <c r="K2670" s="437">
        <v>0.76107000000000002</v>
      </c>
      <c r="L2670" s="436"/>
      <c r="M2670" s="440">
        <f t="shared" si="4739"/>
        <v>0.94965999999999995</v>
      </c>
      <c r="N2670" s="440">
        <f t="shared" si="4740"/>
        <v>0.77695999999999998</v>
      </c>
      <c r="O2670" s="440">
        <f t="shared" si="4741"/>
        <v>0.82865999999999995</v>
      </c>
      <c r="P2670" s="440">
        <f t="shared" si="4742"/>
        <v>0.76107000000000002</v>
      </c>
      <c r="Q2670" s="441"/>
      <c r="R2670" s="442">
        <f t="shared" si="4743"/>
        <v>0.82908749999999998</v>
      </c>
      <c r="S2670" s="443">
        <f t="shared" si="4744"/>
        <v>0</v>
      </c>
      <c r="T2670" s="443">
        <f t="shared" si="4745"/>
        <v>0</v>
      </c>
      <c r="AH2670" s="257">
        <f t="shared" si="4738"/>
        <v>0</v>
      </c>
      <c r="AI2670" s="266" t="str">
        <f t="shared" si="4666"/>
        <v>OK</v>
      </c>
    </row>
    <row r="2671" spans="1:35" ht="17.45" customHeight="1" x14ac:dyDescent="0.25">
      <c r="A2671" s="257">
        <f t="shared" si="4657"/>
        <v>4</v>
      </c>
      <c r="B2671" s="257">
        <f t="shared" si="4658"/>
        <v>2025</v>
      </c>
      <c r="C2671" s="435">
        <f t="shared" si="4688"/>
        <v>45767</v>
      </c>
      <c r="D2671" s="434"/>
      <c r="E2671" s="436">
        <v>0.83274000000000004</v>
      </c>
      <c r="F2671" s="437"/>
      <c r="G2671" s="438">
        <v>0.73767000000000005</v>
      </c>
      <c r="H2671" s="439"/>
      <c r="I2671" s="434"/>
      <c r="J2671" s="436">
        <v>0.98655000000000004</v>
      </c>
      <c r="K2671" s="437"/>
      <c r="L2671" s="436">
        <v>0.88041000000000003</v>
      </c>
      <c r="M2671" s="440">
        <f t="shared" si="4739"/>
        <v>0.83274000000000004</v>
      </c>
      <c r="N2671" s="440">
        <f t="shared" si="4740"/>
        <v>0.73767000000000005</v>
      </c>
      <c r="O2671" s="440">
        <f t="shared" si="4741"/>
        <v>0.98655000000000004</v>
      </c>
      <c r="P2671" s="440">
        <f t="shared" si="4742"/>
        <v>0.88041000000000003</v>
      </c>
      <c r="Q2671" s="441"/>
      <c r="R2671" s="442">
        <f t="shared" si="4743"/>
        <v>0.85934250000000001</v>
      </c>
      <c r="S2671" s="443">
        <f t="shared" si="4744"/>
        <v>0</v>
      </c>
      <c r="T2671" s="443">
        <f t="shared" si="4745"/>
        <v>0</v>
      </c>
      <c r="AH2671" s="257">
        <f t="shared" si="4738"/>
        <v>0</v>
      </c>
      <c r="AI2671" s="266" t="str">
        <f t="shared" si="4666"/>
        <v>OK</v>
      </c>
    </row>
    <row r="2672" spans="1:35" ht="17.45" customHeight="1" x14ac:dyDescent="0.25">
      <c r="A2672" s="257">
        <f t="shared" si="4657"/>
        <v>4</v>
      </c>
      <c r="B2672" s="257">
        <f t="shared" si="4658"/>
        <v>2025</v>
      </c>
      <c r="C2672" s="48">
        <f t="shared" si="4688"/>
        <v>45768</v>
      </c>
      <c r="D2672" s="275">
        <v>1.1144000000000001</v>
      </c>
      <c r="E2672" s="276"/>
      <c r="F2672" s="278">
        <v>1.69678</v>
      </c>
      <c r="G2672" s="277"/>
      <c r="H2672" s="286">
        <v>1.5954600000000001</v>
      </c>
      <c r="I2672" s="275">
        <v>1.38748</v>
      </c>
      <c r="J2672" s="276"/>
      <c r="K2672" s="278">
        <v>1.05538</v>
      </c>
      <c r="L2672" s="276"/>
      <c r="M2672" s="293">
        <f t="shared" si="4739"/>
        <v>1.1144000000000001</v>
      </c>
      <c r="N2672" s="293">
        <f t="shared" si="4740"/>
        <v>1.64612</v>
      </c>
      <c r="O2672" s="293">
        <f t="shared" si="4741"/>
        <v>1.38748</v>
      </c>
      <c r="P2672" s="293">
        <f t="shared" si="4742"/>
        <v>1.05538</v>
      </c>
      <c r="R2672" s="265">
        <f t="shared" si="4743"/>
        <v>1.3008449999999998</v>
      </c>
      <c r="S2672" s="266">
        <f t="shared" si="4744"/>
        <v>1</v>
      </c>
      <c r="T2672" s="266">
        <f t="shared" si="4745"/>
        <v>1</v>
      </c>
      <c r="AH2672" s="257">
        <f t="shared" si="4738"/>
        <v>0</v>
      </c>
      <c r="AI2672" s="266" t="str">
        <f t="shared" si="4666"/>
        <v>OK</v>
      </c>
    </row>
    <row r="2673" spans="1:35" ht="17.45" customHeight="1" x14ac:dyDescent="0.25">
      <c r="A2673" s="257">
        <f t="shared" si="4657"/>
        <v>4</v>
      </c>
      <c r="B2673" s="257">
        <f t="shared" si="4658"/>
        <v>2025</v>
      </c>
      <c r="C2673" s="8">
        <f t="shared" si="4688"/>
        <v>45769</v>
      </c>
      <c r="D2673" s="260"/>
      <c r="E2673" s="261">
        <v>1.47878</v>
      </c>
      <c r="F2673" s="263"/>
      <c r="G2673" s="262">
        <v>1.0969599999999999</v>
      </c>
      <c r="H2673" s="285"/>
      <c r="I2673" s="260"/>
      <c r="J2673" s="261">
        <v>0.99173999999999995</v>
      </c>
      <c r="K2673" s="263"/>
      <c r="L2673" s="261">
        <v>1.29522</v>
      </c>
      <c r="M2673" s="293">
        <f t="shared" si="4739"/>
        <v>1.47878</v>
      </c>
      <c r="N2673" s="293">
        <f t="shared" si="4740"/>
        <v>1.0969599999999999</v>
      </c>
      <c r="O2673" s="293">
        <f t="shared" si="4741"/>
        <v>0.99173999999999995</v>
      </c>
      <c r="P2673" s="293">
        <f t="shared" si="4742"/>
        <v>1.29522</v>
      </c>
      <c r="R2673" s="265">
        <f t="shared" si="4743"/>
        <v>1.2156750000000001</v>
      </c>
      <c r="S2673" s="266">
        <f t="shared" si="4744"/>
        <v>1</v>
      </c>
      <c r="T2673" s="266">
        <f t="shared" si="4745"/>
        <v>2</v>
      </c>
      <c r="AH2673" s="257">
        <f t="shared" si="4738"/>
        <v>0</v>
      </c>
      <c r="AI2673" s="266" t="str">
        <f t="shared" si="4666"/>
        <v>OK</v>
      </c>
    </row>
    <row r="2674" spans="1:35" ht="17.45" customHeight="1" x14ac:dyDescent="0.25">
      <c r="A2674" s="257">
        <f t="shared" si="4657"/>
        <v>4</v>
      </c>
      <c r="B2674" s="257">
        <f t="shared" si="4658"/>
        <v>2025</v>
      </c>
      <c r="C2674" s="8">
        <f t="shared" si="4688"/>
        <v>45770</v>
      </c>
      <c r="D2674" s="260">
        <v>1.21909</v>
      </c>
      <c r="E2674" s="261"/>
      <c r="F2674" s="263">
        <v>0.68128999999999995</v>
      </c>
      <c r="G2674" s="262"/>
      <c r="H2674" s="285"/>
      <c r="I2674" s="260">
        <v>0.85984000000000005</v>
      </c>
      <c r="J2674" s="261"/>
      <c r="K2674" s="263">
        <v>0.68935999999999997</v>
      </c>
      <c r="L2674" s="261"/>
      <c r="M2674" s="293">
        <f t="shared" si="4739"/>
        <v>1.21909</v>
      </c>
      <c r="N2674" s="293">
        <f t="shared" si="4740"/>
        <v>0.68128999999999995</v>
      </c>
      <c r="O2674" s="293">
        <f t="shared" si="4741"/>
        <v>0.85984000000000005</v>
      </c>
      <c r="P2674" s="293">
        <f t="shared" si="4742"/>
        <v>0.68935999999999997</v>
      </c>
      <c r="R2674" s="265">
        <f t="shared" si="4743"/>
        <v>0.86239500000000002</v>
      </c>
      <c r="S2674" s="266">
        <f t="shared" si="4744"/>
        <v>0</v>
      </c>
      <c r="T2674" s="266">
        <f t="shared" si="4745"/>
        <v>0</v>
      </c>
      <c r="AH2674" s="257">
        <f t="shared" si="4738"/>
        <v>0</v>
      </c>
      <c r="AI2674" s="266" t="str">
        <f t="shared" si="4666"/>
        <v>OK</v>
      </c>
    </row>
    <row r="2675" spans="1:35" ht="17.45" customHeight="1" x14ac:dyDescent="0.25">
      <c r="A2675" s="257">
        <f t="shared" si="4657"/>
        <v>4</v>
      </c>
      <c r="B2675" s="257">
        <f t="shared" si="4658"/>
        <v>2025</v>
      </c>
      <c r="C2675" s="8">
        <f t="shared" si="4688"/>
        <v>45771</v>
      </c>
      <c r="D2675" s="252"/>
      <c r="E2675" s="253">
        <v>0.86514999999999997</v>
      </c>
      <c r="F2675" s="255"/>
      <c r="G2675" s="254">
        <v>0.72867999999999999</v>
      </c>
      <c r="H2675" s="114"/>
      <c r="I2675" s="252"/>
      <c r="J2675" s="253">
        <v>0.75763000000000003</v>
      </c>
      <c r="K2675" s="255"/>
      <c r="L2675" s="253">
        <v>0.79986000000000002</v>
      </c>
      <c r="M2675" s="293">
        <f t="shared" ref="M2675:M2679" si="4746">IFERROR(AVERAGE(D2675:E2675),"")</f>
        <v>0.86514999999999997</v>
      </c>
      <c r="N2675" s="293">
        <f t="shared" ref="N2675:N2679" si="4747">IFERROR(AVERAGE(F2675:H2675),"")</f>
        <v>0.72867999999999999</v>
      </c>
      <c r="O2675" s="293">
        <f t="shared" ref="O2675:O2679" si="4748">IFERROR(AVERAGE(I2675:J2675),"")</f>
        <v>0.75763000000000003</v>
      </c>
      <c r="P2675" s="293">
        <f t="shared" ref="P2675:P2679" si="4749">IFERROR(AVERAGE(K2675:L2675),"")</f>
        <v>0.79986000000000002</v>
      </c>
      <c r="R2675" s="265">
        <f t="shared" ref="R2675:R2679" si="4750">AVERAGE(M2675:P2675)</f>
        <v>0.78783000000000003</v>
      </c>
      <c r="S2675" s="266">
        <f t="shared" ref="S2675:S2679" si="4751">IF(R2675&gt;=1,1,0)</f>
        <v>0</v>
      </c>
      <c r="T2675" s="266">
        <f t="shared" ref="T2675:T2679" si="4752">IF(S2675=0,0,S2675+T2674)</f>
        <v>0</v>
      </c>
      <c r="AH2675" s="257">
        <f t="shared" si="4738"/>
        <v>0</v>
      </c>
      <c r="AI2675" s="266" t="str">
        <f t="shared" si="4666"/>
        <v>OK</v>
      </c>
    </row>
    <row r="2676" spans="1:35" ht="17.45" customHeight="1" x14ac:dyDescent="0.25">
      <c r="A2676" s="257">
        <f t="shared" si="4657"/>
        <v>4</v>
      </c>
      <c r="B2676" s="257">
        <f t="shared" si="4658"/>
        <v>2025</v>
      </c>
      <c r="C2676" s="8">
        <f t="shared" si="4688"/>
        <v>45772</v>
      </c>
      <c r="D2676" s="252">
        <v>1.1532800000000001</v>
      </c>
      <c r="E2676" s="253"/>
      <c r="F2676" s="255"/>
      <c r="G2676" s="254"/>
      <c r="H2676" s="261">
        <v>0.1</v>
      </c>
      <c r="I2676" s="252">
        <v>0.77270000000000005</v>
      </c>
      <c r="J2676" s="253"/>
      <c r="K2676" s="255">
        <v>1.7675099999999999</v>
      </c>
      <c r="L2676" s="253"/>
      <c r="M2676" s="293">
        <f t="shared" si="4746"/>
        <v>1.1532800000000001</v>
      </c>
      <c r="N2676" s="293">
        <f t="shared" si="4747"/>
        <v>0.1</v>
      </c>
      <c r="O2676" s="293">
        <f t="shared" si="4748"/>
        <v>0.77270000000000005</v>
      </c>
      <c r="P2676" s="293">
        <f t="shared" si="4749"/>
        <v>1.7675099999999999</v>
      </c>
      <c r="R2676" s="265">
        <f t="shared" si="4750"/>
        <v>0.94837250000000006</v>
      </c>
      <c r="S2676" s="266">
        <f t="shared" si="4751"/>
        <v>0</v>
      </c>
      <c r="T2676" s="266">
        <f t="shared" si="4752"/>
        <v>0</v>
      </c>
      <c r="AH2676" s="257">
        <f t="shared" si="4738"/>
        <v>0</v>
      </c>
      <c r="AI2676" s="266" t="str">
        <f t="shared" si="4666"/>
        <v>OK</v>
      </c>
    </row>
    <row r="2677" spans="1:35" ht="17.45" customHeight="1" x14ac:dyDescent="0.25">
      <c r="A2677" s="257">
        <f t="shared" si="4657"/>
        <v>4</v>
      </c>
      <c r="B2677" s="257">
        <f t="shared" si="4658"/>
        <v>2025</v>
      </c>
      <c r="C2677" s="435">
        <f t="shared" si="4688"/>
        <v>45773</v>
      </c>
      <c r="D2677" s="448"/>
      <c r="E2677" s="452">
        <v>0.65680000000000005</v>
      </c>
      <c r="F2677" s="434"/>
      <c r="G2677" s="438">
        <v>0.104</v>
      </c>
      <c r="H2677" s="436"/>
      <c r="I2677" s="434"/>
      <c r="J2677" s="436">
        <v>0.109</v>
      </c>
      <c r="K2677" s="451"/>
      <c r="L2677" s="449">
        <v>1.53142</v>
      </c>
      <c r="M2677" s="440">
        <f t="shared" si="4746"/>
        <v>0.65680000000000005</v>
      </c>
      <c r="N2677" s="440">
        <f t="shared" si="4747"/>
        <v>0.104</v>
      </c>
      <c r="O2677" s="440">
        <f t="shared" si="4748"/>
        <v>0.109</v>
      </c>
      <c r="P2677" s="440">
        <f t="shared" si="4749"/>
        <v>1.53142</v>
      </c>
      <c r="Q2677" s="441"/>
      <c r="R2677" s="442">
        <f t="shared" si="4750"/>
        <v>0.60030499999999998</v>
      </c>
      <c r="S2677" s="443">
        <f t="shared" si="4751"/>
        <v>0</v>
      </c>
      <c r="T2677" s="443">
        <f t="shared" si="4752"/>
        <v>0</v>
      </c>
      <c r="V2677" s="296"/>
      <c r="AH2677" s="257">
        <f t="shared" si="4738"/>
        <v>0</v>
      </c>
      <c r="AI2677" s="266" t="str">
        <f t="shared" si="4666"/>
        <v>OK</v>
      </c>
    </row>
    <row r="2678" spans="1:35" ht="17.45" customHeight="1" thickBot="1" x14ac:dyDescent="0.3">
      <c r="A2678" s="257">
        <f t="shared" si="4657"/>
        <v>4</v>
      </c>
      <c r="B2678" s="257">
        <f t="shared" si="4658"/>
        <v>2025</v>
      </c>
      <c r="C2678" s="48">
        <f t="shared" si="4688"/>
        <v>45774</v>
      </c>
      <c r="D2678" s="434">
        <v>0.111</v>
      </c>
      <c r="E2678" s="436"/>
      <c r="F2678" s="434">
        <v>0.108</v>
      </c>
      <c r="G2678" s="438"/>
      <c r="H2678" s="436"/>
      <c r="I2678" s="434">
        <v>0.1</v>
      </c>
      <c r="J2678" s="436"/>
      <c r="K2678" s="451">
        <v>0.72797000000000001</v>
      </c>
      <c r="L2678" s="449"/>
      <c r="M2678" s="440">
        <f t="shared" si="4746"/>
        <v>0.111</v>
      </c>
      <c r="N2678" s="440">
        <f t="shared" si="4747"/>
        <v>0.108</v>
      </c>
      <c r="O2678" s="440">
        <f t="shared" si="4748"/>
        <v>0.1</v>
      </c>
      <c r="P2678" s="440">
        <f t="shared" si="4749"/>
        <v>0.72797000000000001</v>
      </c>
      <c r="Q2678" s="441"/>
      <c r="R2678" s="442">
        <f t="shared" si="4750"/>
        <v>0.26174249999999999</v>
      </c>
      <c r="S2678" s="443">
        <f t="shared" si="4751"/>
        <v>0</v>
      </c>
      <c r="T2678" s="443">
        <f t="shared" si="4752"/>
        <v>0</v>
      </c>
      <c r="AH2678" s="257">
        <f t="shared" si="4738"/>
        <v>0</v>
      </c>
      <c r="AI2678" s="266" t="str">
        <f t="shared" si="4666"/>
        <v>OK</v>
      </c>
    </row>
    <row r="2679" spans="1:35" ht="17.45" customHeight="1" thickBot="1" x14ac:dyDescent="0.3">
      <c r="A2679" s="257">
        <f t="shared" si="4657"/>
        <v>4</v>
      </c>
      <c r="B2679" s="257">
        <f t="shared" si="4658"/>
        <v>2025</v>
      </c>
      <c r="C2679" s="8">
        <f t="shared" si="4688"/>
        <v>45775</v>
      </c>
      <c r="D2679" s="252"/>
      <c r="E2679" s="253">
        <v>0.86073999999999995</v>
      </c>
      <c r="F2679" s="255"/>
      <c r="G2679" s="254">
        <v>0.65356000000000003</v>
      </c>
      <c r="H2679" s="114"/>
      <c r="I2679" s="252"/>
      <c r="J2679" s="253">
        <v>0.67805000000000004</v>
      </c>
      <c r="K2679" s="255"/>
      <c r="L2679" s="253">
        <v>1.0537399999999999</v>
      </c>
      <c r="M2679" s="293">
        <f t="shared" si="4746"/>
        <v>0.86073999999999995</v>
      </c>
      <c r="N2679" s="293">
        <f t="shared" si="4747"/>
        <v>0.65356000000000003</v>
      </c>
      <c r="O2679" s="293">
        <f t="shared" si="4748"/>
        <v>0.67805000000000004</v>
      </c>
      <c r="P2679" s="293">
        <f t="shared" si="4749"/>
        <v>1.0537399999999999</v>
      </c>
      <c r="R2679" s="265">
        <f t="shared" si="4750"/>
        <v>0.81152250000000004</v>
      </c>
      <c r="S2679" s="266">
        <f t="shared" si="4751"/>
        <v>0</v>
      </c>
      <c r="T2679" s="266">
        <f t="shared" si="4752"/>
        <v>0</v>
      </c>
      <c r="U2679" s="523" t="s">
        <v>66</v>
      </c>
      <c r="V2679" s="515">
        <v>2025</v>
      </c>
      <c r="W2679" s="516"/>
      <c r="X2679" s="516"/>
      <c r="Y2679" s="516"/>
      <c r="AH2679" s="257">
        <f t="shared" si="4738"/>
        <v>0</v>
      </c>
      <c r="AI2679" s="266" t="str">
        <f t="shared" si="4666"/>
        <v>OK</v>
      </c>
    </row>
    <row r="2680" spans="1:35" ht="17.45" customHeight="1" x14ac:dyDescent="0.25">
      <c r="A2680" s="257">
        <f t="shared" ref="A2680:A2743" si="4753">IF(ISNUMBER(C2680),MONTH(C2680),"")</f>
        <v>4</v>
      </c>
      <c r="B2680" s="257">
        <f t="shared" ref="B2680:B2743" si="4754">IF(ISNUMBER(C2680),YEAR(C2680),"")</f>
        <v>2025</v>
      </c>
      <c r="C2680" s="8">
        <f t="shared" si="4688"/>
        <v>45776</v>
      </c>
      <c r="D2680" s="260">
        <v>1.4519899999999999</v>
      </c>
      <c r="E2680" s="261"/>
      <c r="F2680" s="263">
        <v>1.1987699999999999</v>
      </c>
      <c r="G2680" s="262"/>
      <c r="H2680" s="285"/>
      <c r="I2680" s="260">
        <v>1.0694300000000001</v>
      </c>
      <c r="J2680" s="261"/>
      <c r="K2680" s="263">
        <v>1.0244800000000001</v>
      </c>
      <c r="L2680" s="261"/>
      <c r="M2680" s="293">
        <f t="shared" ref="M2680" si="4755">IFERROR(AVERAGE(D2680:E2680),"")</f>
        <v>1.4519899999999999</v>
      </c>
      <c r="N2680" s="293">
        <f t="shared" ref="N2680" si="4756">IFERROR(AVERAGE(F2680:H2680),"")</f>
        <v>1.1987699999999999</v>
      </c>
      <c r="O2680" s="293">
        <f t="shared" ref="O2680" si="4757">IFERROR(AVERAGE(I2680:J2680),"")</f>
        <v>1.0694300000000001</v>
      </c>
      <c r="P2680" s="293">
        <f t="shared" ref="P2680" si="4758">IFERROR(AVERAGE(K2680:L2680),"")</f>
        <v>1.0244800000000001</v>
      </c>
      <c r="R2680" s="265">
        <f t="shared" ref="R2680" si="4759">AVERAGE(M2680:P2680)</f>
        <v>1.1861675</v>
      </c>
      <c r="S2680" s="266">
        <f t="shared" ref="S2680" si="4760">IF(R2680&gt;=1,1,0)</f>
        <v>1</v>
      </c>
      <c r="T2680" s="266">
        <f t="shared" ref="T2680" si="4761">IF(S2680=0,0,S2680+T2679)</f>
        <v>1</v>
      </c>
      <c r="U2680" s="517" t="s">
        <v>35</v>
      </c>
      <c r="V2680" s="517" t="s">
        <v>1</v>
      </c>
      <c r="W2680" s="517" t="s">
        <v>2</v>
      </c>
      <c r="X2680" s="517" t="s">
        <v>9</v>
      </c>
      <c r="Y2680" s="517" t="s">
        <v>12</v>
      </c>
      <c r="AH2680" s="257">
        <f t="shared" si="4738"/>
        <v>0</v>
      </c>
      <c r="AI2680" s="266" t="str">
        <f t="shared" si="4666"/>
        <v>OK</v>
      </c>
    </row>
    <row r="2681" spans="1:35" ht="17.45" customHeight="1" thickBot="1" x14ac:dyDescent="0.3">
      <c r="A2681" s="257">
        <f t="shared" si="4753"/>
        <v>4</v>
      </c>
      <c r="B2681" s="257">
        <f t="shared" si="4754"/>
        <v>2025</v>
      </c>
      <c r="C2681" s="116">
        <f t="shared" si="4688"/>
        <v>45777</v>
      </c>
      <c r="D2681" s="144"/>
      <c r="E2681" s="145">
        <v>1.0221800000000001</v>
      </c>
      <c r="F2681" s="146"/>
      <c r="G2681" s="147">
        <v>0.75841999999999998</v>
      </c>
      <c r="H2681" s="148"/>
      <c r="I2681" s="144"/>
      <c r="J2681" s="145">
        <v>0.81977999999999995</v>
      </c>
      <c r="K2681" s="146"/>
      <c r="L2681" s="145">
        <v>1.22908</v>
      </c>
      <c r="M2681" s="306">
        <f t="shared" ref="M2681:M2686" si="4762">IFERROR(AVERAGE(D2681:E2681),"")</f>
        <v>1.0221800000000001</v>
      </c>
      <c r="N2681" s="306">
        <f t="shared" ref="N2681:N2686" si="4763">IFERROR(AVERAGE(F2681:H2681),"")</f>
        <v>0.75841999999999998</v>
      </c>
      <c r="O2681" s="306">
        <f t="shared" ref="O2681:O2686" si="4764">IFERROR(AVERAGE(I2681:J2681),"")</f>
        <v>0.81977999999999995</v>
      </c>
      <c r="P2681" s="306">
        <f t="shared" ref="P2681:P2686" si="4765">IFERROR(AVERAGE(K2681:L2681),"")</f>
        <v>1.22908</v>
      </c>
      <c r="Q2681" s="315"/>
      <c r="R2681" s="308">
        <f t="shared" ref="R2681:R2686" si="4766">AVERAGE(M2681:P2681)</f>
        <v>0.95736500000000002</v>
      </c>
      <c r="S2681" s="312">
        <f t="shared" ref="S2681:S2686" si="4767">IF(R2681&gt;=1,1,0)</f>
        <v>0</v>
      </c>
      <c r="T2681" s="312">
        <f t="shared" ref="T2681:T2686" si="4768">IF(S2681=0,0,S2681+T2680)</f>
        <v>0</v>
      </c>
      <c r="U2681" s="518" t="s">
        <v>58</v>
      </c>
      <c r="V2681" s="519">
        <f>AVERAGE(D2652:E2681)</f>
        <v>1.3961750000000002</v>
      </c>
      <c r="W2681" s="519">
        <f>AVERAGE(F2652:H2681)</f>
        <v>0.98245352941176478</v>
      </c>
      <c r="X2681" s="519">
        <f>AVERAGE(I2652:J2681)</f>
        <v>0.92117833333333343</v>
      </c>
      <c r="Y2681" s="519">
        <f>AVERAGE(K2652:L2681)</f>
        <v>1.3943796666666666</v>
      </c>
      <c r="AH2681" s="257">
        <f t="shared" si="4738"/>
        <v>0</v>
      </c>
      <c r="AI2681" s="266" t="str">
        <f t="shared" si="4666"/>
        <v>OK</v>
      </c>
    </row>
    <row r="2682" spans="1:35" ht="17.45" customHeight="1" x14ac:dyDescent="0.25">
      <c r="A2682" s="257">
        <f t="shared" si="4753"/>
        <v>5</v>
      </c>
      <c r="B2682" s="257">
        <f t="shared" si="4754"/>
        <v>2025</v>
      </c>
      <c r="C2682" s="115">
        <f t="shared" si="4688"/>
        <v>45778</v>
      </c>
      <c r="D2682" s="411">
        <v>0.93359000000000003</v>
      </c>
      <c r="E2682" s="412"/>
      <c r="F2682" s="413"/>
      <c r="G2682" s="414"/>
      <c r="H2682" s="415">
        <v>0.77534999999999998</v>
      </c>
      <c r="I2682" s="411">
        <v>0.70869000000000004</v>
      </c>
      <c r="J2682" s="412"/>
      <c r="K2682" s="413">
        <v>0.91517999999999999</v>
      </c>
      <c r="L2682" s="412"/>
      <c r="M2682" s="293">
        <f t="shared" si="4762"/>
        <v>0.93359000000000003</v>
      </c>
      <c r="N2682" s="293">
        <f t="shared" si="4763"/>
        <v>0.77534999999999998</v>
      </c>
      <c r="O2682" s="293">
        <f t="shared" si="4764"/>
        <v>0.70869000000000004</v>
      </c>
      <c r="P2682" s="293">
        <f t="shared" si="4765"/>
        <v>0.91517999999999999</v>
      </c>
      <c r="R2682" s="265">
        <f t="shared" si="4766"/>
        <v>0.83320249999999996</v>
      </c>
      <c r="S2682" s="266">
        <f t="shared" si="4767"/>
        <v>0</v>
      </c>
      <c r="T2682" s="266">
        <f t="shared" si="4768"/>
        <v>0</v>
      </c>
      <c r="U2682" s="518" t="s">
        <v>59</v>
      </c>
      <c r="V2682" s="519">
        <f>MAX(D2652:E2681)</f>
        <v>3.3051599999999999</v>
      </c>
      <c r="W2682" s="519">
        <f>MAX(F2652:H2681)</f>
        <v>1.7584</v>
      </c>
      <c r="X2682" s="519">
        <f>MAX(I2652:J2681)</f>
        <v>1.6573899999999999</v>
      </c>
      <c r="Y2682" s="519">
        <f>MAX(K2652:L2681)</f>
        <v>4.2159300000000002</v>
      </c>
      <c r="AH2682" s="257">
        <f t="shared" si="4738"/>
        <v>0</v>
      </c>
      <c r="AI2682" s="266" t="str">
        <f t="shared" si="4666"/>
        <v>OK</v>
      </c>
    </row>
    <row r="2683" spans="1:35" ht="17.45" customHeight="1" thickBot="1" x14ac:dyDescent="0.3">
      <c r="A2683" s="257">
        <f t="shared" si="4753"/>
        <v>5</v>
      </c>
      <c r="B2683" s="257">
        <f t="shared" si="4754"/>
        <v>2025</v>
      </c>
      <c r="C2683" s="8">
        <f t="shared" si="4688"/>
        <v>45779</v>
      </c>
      <c r="D2683" s="260"/>
      <c r="E2683" s="261">
        <v>0.7832895475209154</v>
      </c>
      <c r="F2683" s="263"/>
      <c r="G2683" s="262">
        <v>0.91677961607093128</v>
      </c>
      <c r="H2683" s="285"/>
      <c r="I2683" s="260"/>
      <c r="J2683" s="261">
        <v>0.65300031967399719</v>
      </c>
      <c r="K2683" s="263"/>
      <c r="L2683" s="261">
        <v>0.89842749715970716</v>
      </c>
      <c r="M2683" s="293">
        <f t="shared" si="4762"/>
        <v>0.7832895475209154</v>
      </c>
      <c r="N2683" s="293">
        <f t="shared" si="4763"/>
        <v>0.91677961607093128</v>
      </c>
      <c r="O2683" s="293">
        <f t="shared" si="4764"/>
        <v>0.65300031967399719</v>
      </c>
      <c r="P2683" s="293">
        <f t="shared" si="4765"/>
        <v>0.89842749715970716</v>
      </c>
      <c r="R2683" s="265">
        <f t="shared" si="4766"/>
        <v>0.81287424510638773</v>
      </c>
      <c r="S2683" s="266">
        <f t="shared" si="4767"/>
        <v>0</v>
      </c>
      <c r="T2683" s="266">
        <f t="shared" si="4768"/>
        <v>0</v>
      </c>
      <c r="U2683" s="520" t="s">
        <v>126</v>
      </c>
      <c r="V2683" s="521">
        <f>COUNTIF(D2652:E2681,"&gt;=2.5")</f>
        <v>4</v>
      </c>
      <c r="W2683" s="521">
        <f>COUNTIF(F2652:H2681,"&gt;=2.5")</f>
        <v>0</v>
      </c>
      <c r="X2683" s="521">
        <f>COUNTIF(I2652:J2681,"&gt;=2.5")</f>
        <v>0</v>
      </c>
      <c r="Y2683" s="521">
        <f>COUNTIF(K2652:L2681,"&gt;=2.5")</f>
        <v>2</v>
      </c>
      <c r="AH2683" s="257">
        <f t="shared" si="4738"/>
        <v>0</v>
      </c>
      <c r="AI2683" s="266" t="str">
        <f t="shared" ref="AI2683:AI2746" si="4769">IF(AH2683=0,"OK","Check")</f>
        <v>OK</v>
      </c>
    </row>
    <row r="2684" spans="1:35" ht="17.45" customHeight="1" thickBot="1" x14ac:dyDescent="0.3">
      <c r="A2684" s="257">
        <f t="shared" si="4753"/>
        <v>5</v>
      </c>
      <c r="B2684" s="257">
        <f t="shared" si="4754"/>
        <v>2025</v>
      </c>
      <c r="C2684" s="48">
        <f t="shared" si="4688"/>
        <v>45780</v>
      </c>
      <c r="D2684" s="434">
        <v>0.40984286368305134</v>
      </c>
      <c r="E2684" s="436"/>
      <c r="F2684" s="437">
        <v>0.38994778661846063</v>
      </c>
      <c r="G2684" s="438"/>
      <c r="H2684" s="439">
        <v>0.34423914759909346</v>
      </c>
      <c r="I2684" s="434">
        <v>0.403249449302024</v>
      </c>
      <c r="J2684" s="436"/>
      <c r="K2684" s="437">
        <v>0.73275752054506593</v>
      </c>
      <c r="L2684" s="436"/>
      <c r="M2684" s="440">
        <f t="shared" si="4762"/>
        <v>0.40984286368305134</v>
      </c>
      <c r="N2684" s="440">
        <f t="shared" si="4763"/>
        <v>0.36709346710877705</v>
      </c>
      <c r="O2684" s="440">
        <f t="shared" si="4764"/>
        <v>0.403249449302024</v>
      </c>
      <c r="P2684" s="440">
        <f t="shared" si="4765"/>
        <v>0.73275752054506593</v>
      </c>
      <c r="Q2684" s="441"/>
      <c r="R2684" s="442">
        <f t="shared" si="4766"/>
        <v>0.47823582515972962</v>
      </c>
      <c r="S2684" s="443">
        <f t="shared" si="4767"/>
        <v>0</v>
      </c>
      <c r="T2684" s="443">
        <f t="shared" si="4768"/>
        <v>0</v>
      </c>
      <c r="X2684" s="664">
        <f>SUM(V2683:Y2683)</f>
        <v>6</v>
      </c>
      <c r="Y2684" s="522">
        <f>AVERAGE(V2681:Y2681)</f>
        <v>1.1735466323529413</v>
      </c>
      <c r="AH2684" s="257">
        <f t="shared" si="4738"/>
        <v>0</v>
      </c>
      <c r="AI2684" s="266" t="str">
        <f t="shared" si="4769"/>
        <v>OK</v>
      </c>
    </row>
    <row r="2685" spans="1:35" ht="17.45" customHeight="1" x14ac:dyDescent="0.25">
      <c r="A2685" s="257">
        <f t="shared" si="4753"/>
        <v>5</v>
      </c>
      <c r="B2685" s="257">
        <f t="shared" si="4754"/>
        <v>2025</v>
      </c>
      <c r="C2685" s="435">
        <f t="shared" si="4688"/>
        <v>45781</v>
      </c>
      <c r="D2685" s="434"/>
      <c r="E2685" s="436">
        <v>0.44173997255770303</v>
      </c>
      <c r="F2685" s="437"/>
      <c r="G2685" s="438">
        <v>0.27873110827840741</v>
      </c>
      <c r="H2685" s="439"/>
      <c r="I2685" s="434"/>
      <c r="J2685" s="436">
        <v>0.29349516790274194</v>
      </c>
      <c r="K2685" s="437"/>
      <c r="L2685" s="436">
        <v>1.2349203830726141</v>
      </c>
      <c r="M2685" s="440">
        <f t="shared" si="4762"/>
        <v>0.44173997255770303</v>
      </c>
      <c r="N2685" s="440">
        <f t="shared" si="4763"/>
        <v>0.27873110827840741</v>
      </c>
      <c r="O2685" s="440">
        <f t="shared" si="4764"/>
        <v>0.29349516790274194</v>
      </c>
      <c r="P2685" s="440">
        <f t="shared" si="4765"/>
        <v>1.2349203830726141</v>
      </c>
      <c r="Q2685" s="441"/>
      <c r="R2685" s="442">
        <f t="shared" si="4766"/>
        <v>0.5622216579528666</v>
      </c>
      <c r="S2685" s="443">
        <f t="shared" si="4767"/>
        <v>0</v>
      </c>
      <c r="T2685" s="443">
        <f t="shared" si="4768"/>
        <v>0</v>
      </c>
      <c r="V2685" s="605">
        <f>V2681-V2651</f>
        <v>0.12702983870967754</v>
      </c>
      <c r="W2685" s="605">
        <f>W2681-W2651</f>
        <v>0.1437451960784315</v>
      </c>
      <c r="X2685" s="605">
        <f>X2681-X2651</f>
        <v>0.14880736559139796</v>
      </c>
      <c r="Y2685" s="605">
        <f>Y2681-Y2651</f>
        <v>0.24934095698924708</v>
      </c>
      <c r="AH2685" s="257">
        <f t="shared" si="4738"/>
        <v>0</v>
      </c>
      <c r="AI2685" s="266" t="str">
        <f t="shared" si="4769"/>
        <v>OK</v>
      </c>
    </row>
    <row r="2686" spans="1:35" ht="17.45" customHeight="1" x14ac:dyDescent="0.25">
      <c r="A2686" s="257">
        <f t="shared" si="4753"/>
        <v>5</v>
      </c>
      <c r="B2686" s="257">
        <f t="shared" si="4754"/>
        <v>2025</v>
      </c>
      <c r="C2686" s="8">
        <f t="shared" si="4688"/>
        <v>45782</v>
      </c>
      <c r="D2686" s="260">
        <v>1.2106087447141376</v>
      </c>
      <c r="E2686" s="261"/>
      <c r="F2686" s="263">
        <v>0.49800323322998874</v>
      </c>
      <c r="G2686" s="262"/>
      <c r="H2686" s="285"/>
      <c r="I2686" s="260">
        <v>0.47206955247969573</v>
      </c>
      <c r="J2686" s="261"/>
      <c r="K2686" s="263">
        <v>1.7153101656103427</v>
      </c>
      <c r="L2686" s="261"/>
      <c r="M2686" s="293">
        <f t="shared" si="4762"/>
        <v>1.2106087447141376</v>
      </c>
      <c r="N2686" s="293">
        <f t="shared" si="4763"/>
        <v>0.49800323322998874</v>
      </c>
      <c r="O2686" s="293">
        <f t="shared" si="4764"/>
        <v>0.47206955247969573</v>
      </c>
      <c r="P2686" s="293">
        <f t="shared" si="4765"/>
        <v>1.7153101656103427</v>
      </c>
      <c r="R2686" s="265">
        <f t="shared" si="4766"/>
        <v>0.97399792400854124</v>
      </c>
      <c r="S2686" s="266">
        <f t="shared" si="4767"/>
        <v>0</v>
      </c>
      <c r="T2686" s="266">
        <f t="shared" si="4768"/>
        <v>0</v>
      </c>
      <c r="Y2686" s="264">
        <f>Y2684-Y2654</f>
        <v>0.16723083934218863</v>
      </c>
      <c r="AH2686" s="257">
        <f t="shared" si="4738"/>
        <v>0</v>
      </c>
      <c r="AI2686" s="266" t="str">
        <f t="shared" si="4769"/>
        <v>OK</v>
      </c>
    </row>
    <row r="2687" spans="1:35" ht="17.45" customHeight="1" x14ac:dyDescent="0.25">
      <c r="A2687" s="257">
        <f t="shared" si="4753"/>
        <v>5</v>
      </c>
      <c r="B2687" s="257">
        <f t="shared" si="4754"/>
        <v>2025</v>
      </c>
      <c r="C2687" s="8">
        <f t="shared" si="4688"/>
        <v>45783</v>
      </c>
      <c r="D2687" s="260"/>
      <c r="E2687" s="261">
        <v>0.70432563840417128</v>
      </c>
      <c r="F2687" s="263"/>
      <c r="G2687" s="262">
        <v>1.5175119943866278</v>
      </c>
      <c r="H2687" s="285"/>
      <c r="I2687" s="260"/>
      <c r="J2687" s="261">
        <v>0.65301265658793994</v>
      </c>
      <c r="K2687" s="263"/>
      <c r="L2687" s="261">
        <v>0.74941800857610541</v>
      </c>
      <c r="M2687" s="293">
        <f t="shared" ref="M2687" si="4770">IFERROR(AVERAGE(D2687:E2687),"")</f>
        <v>0.70432563840417128</v>
      </c>
      <c r="N2687" s="293">
        <f t="shared" ref="N2687" si="4771">IFERROR(AVERAGE(F2687:H2687),"")</f>
        <v>1.5175119943866278</v>
      </c>
      <c r="O2687" s="293">
        <f t="shared" ref="O2687" si="4772">IFERROR(AVERAGE(I2687:J2687),"")</f>
        <v>0.65301265658793994</v>
      </c>
      <c r="P2687" s="293">
        <f t="shared" ref="P2687" si="4773">IFERROR(AVERAGE(K2687:L2687),"")</f>
        <v>0.74941800857610541</v>
      </c>
      <c r="R2687" s="265">
        <f t="shared" ref="R2687" si="4774">AVERAGE(M2687:P2687)</f>
        <v>0.90606707448871115</v>
      </c>
      <c r="S2687" s="266">
        <f t="shared" ref="S2687" si="4775">IF(R2687&gt;=1,1,0)</f>
        <v>0</v>
      </c>
      <c r="T2687" s="266">
        <f t="shared" ref="T2687" si="4776">IF(S2687=0,0,S2687+T2686)</f>
        <v>0</v>
      </c>
      <c r="AH2687" s="257">
        <f t="shared" si="4738"/>
        <v>0</v>
      </c>
      <c r="AI2687" s="266" t="str">
        <f t="shared" si="4769"/>
        <v>OK</v>
      </c>
    </row>
    <row r="2688" spans="1:35" ht="17.45" customHeight="1" x14ac:dyDescent="0.25">
      <c r="A2688" s="257">
        <f t="shared" si="4753"/>
        <v>5</v>
      </c>
      <c r="B2688" s="257">
        <f t="shared" si="4754"/>
        <v>2025</v>
      </c>
      <c r="C2688" s="8">
        <f t="shared" si="4688"/>
        <v>45784</v>
      </c>
      <c r="D2688" s="252">
        <v>0.82468099927957761</v>
      </c>
      <c r="E2688" s="253"/>
      <c r="F2688" s="255"/>
      <c r="G2688" s="254"/>
      <c r="H2688" s="114">
        <v>1.3738723007397093</v>
      </c>
      <c r="I2688" s="252">
        <v>0.90106963676958518</v>
      </c>
      <c r="J2688" s="253"/>
      <c r="K2688" s="255">
        <v>0.77158462232815517</v>
      </c>
      <c r="L2688" s="253"/>
      <c r="M2688" s="293">
        <f t="shared" ref="M2688:M2693" si="4777">IFERROR(AVERAGE(D2688:E2688),"")</f>
        <v>0.82468099927957761</v>
      </c>
      <c r="N2688" s="293">
        <f t="shared" ref="N2688:N2693" si="4778">IFERROR(AVERAGE(F2688:H2688),"")</f>
        <v>1.3738723007397093</v>
      </c>
      <c r="O2688" s="293">
        <f t="shared" ref="O2688:O2693" si="4779">IFERROR(AVERAGE(I2688:J2688),"")</f>
        <v>0.90106963676958518</v>
      </c>
      <c r="P2688" s="293">
        <f t="shared" ref="P2688:P2693" si="4780">IFERROR(AVERAGE(K2688:L2688),"")</f>
        <v>0.77158462232815517</v>
      </c>
      <c r="R2688" s="265">
        <f t="shared" ref="R2688:R2693" si="4781">AVERAGE(M2688:P2688)</f>
        <v>0.96780188977925685</v>
      </c>
      <c r="S2688" s="266">
        <f t="shared" ref="S2688:S2693" si="4782">IF(R2688&gt;=1,1,0)</f>
        <v>0</v>
      </c>
      <c r="T2688" s="266">
        <f t="shared" ref="T2688:T2693" si="4783">IF(S2688=0,0,S2688+T2687)</f>
        <v>0</v>
      </c>
      <c r="AH2688" s="257">
        <f t="shared" si="4738"/>
        <v>0</v>
      </c>
      <c r="AI2688" s="266" t="str">
        <f t="shared" si="4769"/>
        <v>OK</v>
      </c>
    </row>
    <row r="2689" spans="1:35" ht="17.45" customHeight="1" x14ac:dyDescent="0.25">
      <c r="A2689" s="257">
        <f t="shared" si="4753"/>
        <v>5</v>
      </c>
      <c r="B2689" s="257">
        <f t="shared" si="4754"/>
        <v>2025</v>
      </c>
      <c r="C2689" s="8">
        <f t="shared" si="4688"/>
        <v>45785</v>
      </c>
      <c r="D2689" s="252"/>
      <c r="E2689" s="253">
        <v>1.4891797348371545</v>
      </c>
      <c r="F2689" s="255"/>
      <c r="G2689" s="254">
        <v>1.6618203547592458</v>
      </c>
      <c r="H2689" s="114"/>
      <c r="I2689" s="252"/>
      <c r="J2689" s="253">
        <v>1.145377783583738</v>
      </c>
      <c r="K2689" s="255"/>
      <c r="L2689" s="253">
        <v>1.2908038603468472</v>
      </c>
      <c r="M2689" s="293">
        <f t="shared" si="4777"/>
        <v>1.4891797348371545</v>
      </c>
      <c r="N2689" s="293">
        <f t="shared" si="4778"/>
        <v>1.6618203547592458</v>
      </c>
      <c r="O2689" s="293">
        <f t="shared" si="4779"/>
        <v>1.145377783583738</v>
      </c>
      <c r="P2689" s="293">
        <f t="shared" si="4780"/>
        <v>1.2908038603468472</v>
      </c>
      <c r="R2689" s="265">
        <f t="shared" si="4781"/>
        <v>1.3967954333817465</v>
      </c>
      <c r="S2689" s="266">
        <f t="shared" si="4782"/>
        <v>1</v>
      </c>
      <c r="T2689" s="266">
        <f t="shared" si="4783"/>
        <v>1</v>
      </c>
      <c r="AH2689" s="257">
        <f t="shared" si="4738"/>
        <v>0</v>
      </c>
      <c r="AI2689" s="266" t="str">
        <f t="shared" si="4769"/>
        <v>OK</v>
      </c>
    </row>
    <row r="2690" spans="1:35" ht="17.45" customHeight="1" x14ac:dyDescent="0.25">
      <c r="A2690" s="257">
        <f t="shared" si="4753"/>
        <v>5</v>
      </c>
      <c r="B2690" s="257">
        <f t="shared" si="4754"/>
        <v>2025</v>
      </c>
      <c r="C2690" s="48">
        <f t="shared" si="4688"/>
        <v>45786</v>
      </c>
      <c r="D2690" s="275">
        <v>1.224684190143104</v>
      </c>
      <c r="E2690" s="276"/>
      <c r="F2690" s="278">
        <v>2.0717887284707617</v>
      </c>
      <c r="G2690" s="277"/>
      <c r="H2690" s="286">
        <v>1.8711441198100212</v>
      </c>
      <c r="I2690" s="275">
        <v>1.339347698185186</v>
      </c>
      <c r="J2690" s="276"/>
      <c r="K2690" s="278">
        <v>1.4736661381549314</v>
      </c>
      <c r="L2690" s="276"/>
      <c r="M2690" s="293">
        <f t="shared" si="4777"/>
        <v>1.224684190143104</v>
      </c>
      <c r="N2690" s="293">
        <f t="shared" si="4778"/>
        <v>1.9714664241403914</v>
      </c>
      <c r="O2690" s="293">
        <f t="shared" si="4779"/>
        <v>1.339347698185186</v>
      </c>
      <c r="P2690" s="293">
        <f t="shared" si="4780"/>
        <v>1.4736661381549314</v>
      </c>
      <c r="R2690" s="265">
        <f t="shared" si="4781"/>
        <v>1.5022911126559033</v>
      </c>
      <c r="S2690" s="266">
        <f t="shared" si="4782"/>
        <v>1</v>
      </c>
      <c r="T2690" s="266">
        <f t="shared" si="4783"/>
        <v>2</v>
      </c>
      <c r="AH2690" s="257">
        <f t="shared" si="4738"/>
        <v>0</v>
      </c>
      <c r="AI2690" s="266" t="str">
        <f t="shared" si="4769"/>
        <v>OK</v>
      </c>
    </row>
    <row r="2691" spans="1:35" ht="17.45" customHeight="1" x14ac:dyDescent="0.25">
      <c r="A2691" s="257">
        <f t="shared" si="4753"/>
        <v>5</v>
      </c>
      <c r="B2691" s="257">
        <f t="shared" si="4754"/>
        <v>2025</v>
      </c>
      <c r="C2691" s="435">
        <f t="shared" si="4688"/>
        <v>45787</v>
      </c>
      <c r="D2691" s="434"/>
      <c r="E2691" s="436">
        <v>1.0697923983640667</v>
      </c>
      <c r="F2691" s="437"/>
      <c r="G2691" s="438">
        <v>1.2069141310838067</v>
      </c>
      <c r="H2691" s="439"/>
      <c r="I2691" s="434"/>
      <c r="J2691" s="436">
        <v>0.91867517978998059</v>
      </c>
      <c r="K2691" s="437"/>
      <c r="L2691" s="436">
        <v>1.0453324120642324</v>
      </c>
      <c r="M2691" s="440">
        <f t="shared" si="4777"/>
        <v>1.0697923983640667</v>
      </c>
      <c r="N2691" s="440">
        <f t="shared" si="4778"/>
        <v>1.2069141310838067</v>
      </c>
      <c r="O2691" s="440">
        <f t="shared" si="4779"/>
        <v>0.91867517978998059</v>
      </c>
      <c r="P2691" s="440">
        <f t="shared" si="4780"/>
        <v>1.0453324120642324</v>
      </c>
      <c r="Q2691" s="441"/>
      <c r="R2691" s="442">
        <f t="shared" si="4781"/>
        <v>1.0601785303255216</v>
      </c>
      <c r="S2691" s="443">
        <f t="shared" si="4782"/>
        <v>1</v>
      </c>
      <c r="T2691" s="443">
        <f t="shared" si="4783"/>
        <v>3</v>
      </c>
      <c r="AH2691" s="257">
        <f t="shared" si="4738"/>
        <v>0</v>
      </c>
      <c r="AI2691" s="266" t="str">
        <f t="shared" si="4769"/>
        <v>OK</v>
      </c>
    </row>
    <row r="2692" spans="1:35" ht="17.45" customHeight="1" x14ac:dyDescent="0.25">
      <c r="A2692" s="257">
        <f t="shared" si="4753"/>
        <v>5</v>
      </c>
      <c r="B2692" s="257">
        <f t="shared" si="4754"/>
        <v>2025</v>
      </c>
      <c r="C2692" s="435">
        <f t="shared" si="4688"/>
        <v>45788</v>
      </c>
      <c r="D2692" s="434">
        <v>0.6411699604312463</v>
      </c>
      <c r="E2692" s="436"/>
      <c r="F2692" s="437">
        <v>0.81490831547902343</v>
      </c>
      <c r="G2692" s="438"/>
      <c r="H2692" s="439"/>
      <c r="I2692" s="434">
        <v>0.58462843666641329</v>
      </c>
      <c r="J2692" s="436"/>
      <c r="K2692" s="437">
        <v>1.2905862994258075</v>
      </c>
      <c r="L2692" s="436"/>
      <c r="M2692" s="440">
        <f t="shared" si="4777"/>
        <v>0.6411699604312463</v>
      </c>
      <c r="N2692" s="440">
        <f t="shared" si="4778"/>
        <v>0.81490831547902343</v>
      </c>
      <c r="O2692" s="440">
        <f t="shared" si="4779"/>
        <v>0.58462843666641329</v>
      </c>
      <c r="P2692" s="440">
        <f t="shared" si="4780"/>
        <v>1.2905862994258075</v>
      </c>
      <c r="Q2692" s="441"/>
      <c r="R2692" s="442">
        <f t="shared" si="4781"/>
        <v>0.83282325300062265</v>
      </c>
      <c r="S2692" s="443">
        <f t="shared" si="4782"/>
        <v>0</v>
      </c>
      <c r="T2692" s="443">
        <f t="shared" si="4783"/>
        <v>0</v>
      </c>
      <c r="AH2692" s="257">
        <f t="shared" si="4738"/>
        <v>0</v>
      </c>
      <c r="AI2692" s="266" t="str">
        <f t="shared" si="4769"/>
        <v>OK</v>
      </c>
    </row>
    <row r="2693" spans="1:35" ht="17.45" customHeight="1" x14ac:dyDescent="0.25">
      <c r="A2693" s="257">
        <f t="shared" si="4753"/>
        <v>5</v>
      </c>
      <c r="B2693" s="257">
        <f t="shared" si="4754"/>
        <v>2025</v>
      </c>
      <c r="C2693" s="8">
        <f t="shared" si="4688"/>
        <v>45789</v>
      </c>
      <c r="D2693" s="260"/>
      <c r="E2693" s="261">
        <v>0.43338444855518415</v>
      </c>
      <c r="F2693" s="263"/>
      <c r="G2693" s="262">
        <v>0.40235908180602759</v>
      </c>
      <c r="H2693" s="285"/>
      <c r="I2693" s="260"/>
      <c r="J2693" s="261">
        <v>0.40759659467573944</v>
      </c>
      <c r="K2693" s="263"/>
      <c r="L2693" s="261">
        <v>0.4789845982369042</v>
      </c>
      <c r="M2693" s="293">
        <f t="shared" si="4777"/>
        <v>0.43338444855518415</v>
      </c>
      <c r="N2693" s="293">
        <f t="shared" si="4778"/>
        <v>0.40235908180602759</v>
      </c>
      <c r="O2693" s="293">
        <f t="shared" si="4779"/>
        <v>0.40759659467573944</v>
      </c>
      <c r="P2693" s="293">
        <f t="shared" si="4780"/>
        <v>0.4789845982369042</v>
      </c>
      <c r="R2693" s="265">
        <f t="shared" si="4781"/>
        <v>0.43058118081846386</v>
      </c>
      <c r="S2693" s="266">
        <f t="shared" si="4782"/>
        <v>0</v>
      </c>
      <c r="T2693" s="266">
        <f t="shared" si="4783"/>
        <v>0</v>
      </c>
      <c r="AH2693" s="257">
        <f t="shared" si="4738"/>
        <v>0</v>
      </c>
      <c r="AI2693" s="266" t="str">
        <f t="shared" si="4769"/>
        <v>OK</v>
      </c>
    </row>
    <row r="2694" spans="1:35" ht="17.45" customHeight="1" x14ac:dyDescent="0.25">
      <c r="A2694" s="257">
        <f t="shared" si="4753"/>
        <v>5</v>
      </c>
      <c r="B2694" s="257">
        <f t="shared" si="4754"/>
        <v>2025</v>
      </c>
      <c r="C2694" s="8">
        <f t="shared" si="4688"/>
        <v>45790</v>
      </c>
      <c r="D2694" s="260">
        <v>0.51918660061847222</v>
      </c>
      <c r="E2694" s="261"/>
      <c r="F2694" s="263"/>
      <c r="G2694" s="262"/>
      <c r="H2694" s="285">
        <v>0.42495625866697617</v>
      </c>
      <c r="I2694" s="260">
        <v>0.46379718406087911</v>
      </c>
      <c r="J2694" s="261"/>
      <c r="K2694" s="263">
        <v>0.59729276194724434</v>
      </c>
      <c r="L2694" s="261"/>
      <c r="M2694" s="293">
        <f t="shared" ref="M2694:M2695" si="4784">IFERROR(AVERAGE(D2694:E2694),"")</f>
        <v>0.51918660061847222</v>
      </c>
      <c r="N2694" s="293">
        <f t="shared" ref="N2694:N2695" si="4785">IFERROR(AVERAGE(F2694:H2694),"")</f>
        <v>0.42495625866697617</v>
      </c>
      <c r="O2694" s="293">
        <f t="shared" ref="O2694:O2695" si="4786">IFERROR(AVERAGE(I2694:J2694),"")</f>
        <v>0.46379718406087911</v>
      </c>
      <c r="P2694" s="293">
        <f t="shared" ref="P2694:P2695" si="4787">IFERROR(AVERAGE(K2694:L2694),"")</f>
        <v>0.59729276194724434</v>
      </c>
      <c r="R2694" s="265">
        <f t="shared" ref="R2694:R2695" si="4788">AVERAGE(M2694:P2694)</f>
        <v>0.50130820132339293</v>
      </c>
      <c r="S2694" s="266">
        <f t="shared" ref="S2694:S2695" si="4789">IF(R2694&gt;=1,1,0)</f>
        <v>0</v>
      </c>
      <c r="T2694" s="266">
        <f t="shared" ref="T2694:T2695" si="4790">IF(S2694=0,0,S2694+T2693)</f>
        <v>0</v>
      </c>
      <c r="AH2694" s="257">
        <f t="shared" si="4738"/>
        <v>0</v>
      </c>
      <c r="AI2694" s="266" t="str">
        <f t="shared" si="4769"/>
        <v>OK</v>
      </c>
    </row>
    <row r="2695" spans="1:35" ht="17.45" customHeight="1" x14ac:dyDescent="0.25">
      <c r="A2695" s="257">
        <f t="shared" si="4753"/>
        <v>5</v>
      </c>
      <c r="B2695" s="257">
        <f t="shared" si="4754"/>
        <v>2025</v>
      </c>
      <c r="C2695" s="8">
        <f t="shared" si="4688"/>
        <v>45791</v>
      </c>
      <c r="D2695" s="260"/>
      <c r="E2695" s="261">
        <v>0.81406440971117355</v>
      </c>
      <c r="F2695" s="263"/>
      <c r="G2695" s="262">
        <v>0.82572258138370835</v>
      </c>
      <c r="H2695" s="285"/>
      <c r="I2695" s="260"/>
      <c r="J2695" s="261">
        <v>0.71529163003557794</v>
      </c>
      <c r="K2695" s="263"/>
      <c r="L2695" s="261">
        <v>0.82230022879176723</v>
      </c>
      <c r="M2695" s="293">
        <f t="shared" si="4784"/>
        <v>0.81406440971117355</v>
      </c>
      <c r="N2695" s="293">
        <f t="shared" si="4785"/>
        <v>0.82572258138370835</v>
      </c>
      <c r="O2695" s="293">
        <f t="shared" si="4786"/>
        <v>0.71529163003557794</v>
      </c>
      <c r="P2695" s="293">
        <f t="shared" si="4787"/>
        <v>0.82230022879176723</v>
      </c>
      <c r="R2695" s="265">
        <f t="shared" si="4788"/>
        <v>0.79434471248055671</v>
      </c>
      <c r="S2695" s="266">
        <f t="shared" si="4789"/>
        <v>0</v>
      </c>
      <c r="T2695" s="266">
        <f t="shared" si="4790"/>
        <v>0</v>
      </c>
      <c r="AH2695" s="257">
        <f t="shared" si="4738"/>
        <v>0</v>
      </c>
      <c r="AI2695" s="266" t="str">
        <f t="shared" si="4769"/>
        <v>OK</v>
      </c>
    </row>
    <row r="2696" spans="1:35" ht="17.45" customHeight="1" x14ac:dyDescent="0.25">
      <c r="A2696" s="257">
        <f t="shared" si="4753"/>
        <v>5</v>
      </c>
      <c r="B2696" s="257">
        <f t="shared" si="4754"/>
        <v>2025</v>
      </c>
      <c r="C2696" s="48">
        <f t="shared" si="4688"/>
        <v>45792</v>
      </c>
      <c r="D2696" s="275">
        <v>0.70966930847246712</v>
      </c>
      <c r="E2696" s="276"/>
      <c r="F2696" s="278">
        <v>0.84152148288295081</v>
      </c>
      <c r="G2696" s="277"/>
      <c r="H2696" s="286">
        <v>0.77543626095133134</v>
      </c>
      <c r="I2696" s="275">
        <v>0.72086042417355667</v>
      </c>
      <c r="J2696" s="276"/>
      <c r="K2696" s="278">
        <v>0.81377729563708856</v>
      </c>
      <c r="L2696" s="276"/>
      <c r="M2696" s="293">
        <f t="shared" ref="M2696:M2699" si="4791">IFERROR(AVERAGE(D2696:E2696),"")</f>
        <v>0.70966930847246712</v>
      </c>
      <c r="N2696" s="293">
        <f t="shared" ref="N2696:N2699" si="4792">IFERROR(AVERAGE(F2696:H2696),"")</f>
        <v>0.80847887191714107</v>
      </c>
      <c r="O2696" s="293">
        <f t="shared" ref="O2696:O2699" si="4793">IFERROR(AVERAGE(I2696:J2696),"")</f>
        <v>0.72086042417355667</v>
      </c>
      <c r="P2696" s="293">
        <f t="shared" ref="P2696:P2699" si="4794">IFERROR(AVERAGE(K2696:L2696),"")</f>
        <v>0.81377729563708856</v>
      </c>
      <c r="R2696" s="265">
        <f t="shared" ref="R2696:R2699" si="4795">AVERAGE(M2696:P2696)</f>
        <v>0.76319647505006338</v>
      </c>
      <c r="S2696" s="266">
        <f t="shared" ref="S2696:S2699" si="4796">IF(R2696&gt;=1,1,0)</f>
        <v>0</v>
      </c>
      <c r="T2696" s="266">
        <f t="shared" ref="T2696:T2699" si="4797">IF(S2696=0,0,S2696+T2695)</f>
        <v>0</v>
      </c>
      <c r="AH2696" s="257">
        <f t="shared" si="4738"/>
        <v>0</v>
      </c>
      <c r="AI2696" s="266" t="str">
        <f t="shared" si="4769"/>
        <v>OK</v>
      </c>
    </row>
    <row r="2697" spans="1:35" ht="17.45" customHeight="1" x14ac:dyDescent="0.25">
      <c r="A2697" s="257">
        <f t="shared" si="4753"/>
        <v>5</v>
      </c>
      <c r="B2697" s="257">
        <f t="shared" si="4754"/>
        <v>2025</v>
      </c>
      <c r="C2697" s="8">
        <f t="shared" ref="C2697:C2760" si="4798">C2696+1</f>
        <v>45793</v>
      </c>
      <c r="D2697" s="260"/>
      <c r="E2697" s="261">
        <v>0.85223040147059159</v>
      </c>
      <c r="F2697" s="263"/>
      <c r="G2697" s="262">
        <v>0.66899645714530176</v>
      </c>
      <c r="H2697" s="285"/>
      <c r="I2697" s="260"/>
      <c r="J2697" s="261">
        <v>0.8215385851840955</v>
      </c>
      <c r="K2697" s="263"/>
      <c r="L2697" s="261">
        <v>0.74780613756867398</v>
      </c>
      <c r="M2697" s="293">
        <f t="shared" si="4791"/>
        <v>0.85223040147059159</v>
      </c>
      <c r="N2697" s="293">
        <f t="shared" si="4792"/>
        <v>0.66899645714530176</v>
      </c>
      <c r="O2697" s="293">
        <f t="shared" si="4793"/>
        <v>0.8215385851840955</v>
      </c>
      <c r="P2697" s="293">
        <f t="shared" si="4794"/>
        <v>0.74780613756867398</v>
      </c>
      <c r="R2697" s="265">
        <f t="shared" si="4795"/>
        <v>0.77264289534216568</v>
      </c>
      <c r="S2697" s="266">
        <f t="shared" si="4796"/>
        <v>0</v>
      </c>
      <c r="T2697" s="266">
        <f t="shared" si="4797"/>
        <v>0</v>
      </c>
      <c r="AH2697" s="257">
        <f t="shared" si="4738"/>
        <v>0</v>
      </c>
      <c r="AI2697" s="266" t="str">
        <f t="shared" si="4769"/>
        <v>OK</v>
      </c>
    </row>
    <row r="2698" spans="1:35" ht="17.45" customHeight="1" x14ac:dyDescent="0.25">
      <c r="A2698" s="257">
        <f t="shared" si="4753"/>
        <v>5</v>
      </c>
      <c r="B2698" s="257">
        <f t="shared" si="4754"/>
        <v>2025</v>
      </c>
      <c r="C2698" s="435">
        <f t="shared" si="4798"/>
        <v>45794</v>
      </c>
      <c r="D2698" s="434">
        <v>0.48123990677621409</v>
      </c>
      <c r="E2698" s="436"/>
      <c r="F2698" s="437">
        <v>0.30209981970463301</v>
      </c>
      <c r="G2698" s="438"/>
      <c r="H2698" s="439"/>
      <c r="I2698" s="434">
        <v>0.3223895228655983</v>
      </c>
      <c r="J2698" s="436"/>
      <c r="K2698" s="437">
        <v>0.37958502984731268</v>
      </c>
      <c r="L2698" s="436"/>
      <c r="M2698" s="440">
        <f t="shared" si="4791"/>
        <v>0.48123990677621409</v>
      </c>
      <c r="N2698" s="440">
        <f t="shared" si="4792"/>
        <v>0.30209981970463301</v>
      </c>
      <c r="O2698" s="440">
        <f t="shared" si="4793"/>
        <v>0.3223895228655983</v>
      </c>
      <c r="P2698" s="440">
        <f t="shared" si="4794"/>
        <v>0.37958502984731268</v>
      </c>
      <c r="Q2698" s="441"/>
      <c r="R2698" s="442">
        <f t="shared" si="4795"/>
        <v>0.37132856979843953</v>
      </c>
      <c r="S2698" s="443">
        <f t="shared" si="4796"/>
        <v>0</v>
      </c>
      <c r="T2698" s="443">
        <f t="shared" si="4797"/>
        <v>0</v>
      </c>
      <c r="AH2698" s="257">
        <f t="shared" si="4738"/>
        <v>0</v>
      </c>
      <c r="AI2698" s="266" t="str">
        <f t="shared" si="4769"/>
        <v>OK</v>
      </c>
    </row>
    <row r="2699" spans="1:35" ht="17.45" customHeight="1" x14ac:dyDescent="0.25">
      <c r="A2699" s="257">
        <f t="shared" si="4753"/>
        <v>5</v>
      </c>
      <c r="B2699" s="257">
        <f t="shared" si="4754"/>
        <v>2025</v>
      </c>
      <c r="C2699" s="435">
        <f t="shared" si="4798"/>
        <v>45795</v>
      </c>
      <c r="D2699" s="434"/>
      <c r="E2699" s="436">
        <v>0.53319893681396213</v>
      </c>
      <c r="F2699" s="437"/>
      <c r="G2699" s="438">
        <v>0.36914595234277769</v>
      </c>
      <c r="H2699" s="439"/>
      <c r="I2699" s="434"/>
      <c r="J2699" s="436">
        <v>0.32537878390310376</v>
      </c>
      <c r="K2699" s="437"/>
      <c r="L2699" s="436">
        <v>0.67736869471373629</v>
      </c>
      <c r="M2699" s="440">
        <f t="shared" si="4791"/>
        <v>0.53319893681396213</v>
      </c>
      <c r="N2699" s="440">
        <f t="shared" si="4792"/>
        <v>0.36914595234277769</v>
      </c>
      <c r="O2699" s="440">
        <f t="shared" si="4793"/>
        <v>0.32537878390310376</v>
      </c>
      <c r="P2699" s="440">
        <f t="shared" si="4794"/>
        <v>0.67736869471373629</v>
      </c>
      <c r="Q2699" s="441"/>
      <c r="R2699" s="442">
        <f t="shared" si="4795"/>
        <v>0.47627309194339496</v>
      </c>
      <c r="S2699" s="443">
        <f t="shared" si="4796"/>
        <v>0</v>
      </c>
      <c r="T2699" s="443">
        <f t="shared" si="4797"/>
        <v>0</v>
      </c>
      <c r="AH2699" s="257">
        <f t="shared" si="4738"/>
        <v>0</v>
      </c>
      <c r="AI2699" s="266" t="str">
        <f t="shared" si="4769"/>
        <v>OK</v>
      </c>
    </row>
    <row r="2700" spans="1:35" ht="17.45" customHeight="1" x14ac:dyDescent="0.25">
      <c r="A2700" s="257">
        <f t="shared" si="4753"/>
        <v>5</v>
      </c>
      <c r="B2700" s="257">
        <f t="shared" si="4754"/>
        <v>2025</v>
      </c>
      <c r="C2700" s="8">
        <f t="shared" si="4798"/>
        <v>45796</v>
      </c>
      <c r="D2700" s="260">
        <v>0.94585501342263745</v>
      </c>
      <c r="E2700" s="261"/>
      <c r="F2700" s="263"/>
      <c r="G2700" s="262"/>
      <c r="H2700" s="285">
        <v>1.0802037325257945</v>
      </c>
      <c r="I2700" s="260">
        <v>1.00276053511136</v>
      </c>
      <c r="J2700" s="261"/>
      <c r="K2700" s="263">
        <v>0.99152222798823431</v>
      </c>
      <c r="L2700" s="261"/>
      <c r="M2700" s="293">
        <f t="shared" ref="M2700:M2706" si="4799">IFERROR(AVERAGE(D2700:E2700),"")</f>
        <v>0.94585501342263745</v>
      </c>
      <c r="N2700" s="293">
        <f t="shared" ref="N2700:N2706" si="4800">IFERROR(AVERAGE(F2700:H2700),"")</f>
        <v>1.0802037325257945</v>
      </c>
      <c r="O2700" s="293">
        <f t="shared" ref="O2700:O2706" si="4801">IFERROR(AVERAGE(I2700:J2700),"")</f>
        <v>1.00276053511136</v>
      </c>
      <c r="P2700" s="293">
        <f t="shared" ref="P2700:P2706" si="4802">IFERROR(AVERAGE(K2700:L2700),"")</f>
        <v>0.99152222798823431</v>
      </c>
      <c r="R2700" s="265">
        <f t="shared" ref="R2700:R2706" si="4803">AVERAGE(M2700:P2700)</f>
        <v>1.0050853772620065</v>
      </c>
      <c r="S2700" s="266">
        <f t="shared" ref="S2700:S2706" si="4804">IF(R2700&gt;=1,1,0)</f>
        <v>1</v>
      </c>
      <c r="T2700" s="266">
        <f t="shared" ref="T2700:T2706" si="4805">IF(S2700=0,0,S2700+T2699)</f>
        <v>1</v>
      </c>
      <c r="AH2700" s="257">
        <f t="shared" si="4738"/>
        <v>0</v>
      </c>
      <c r="AI2700" s="266" t="str">
        <f t="shared" si="4769"/>
        <v>OK</v>
      </c>
    </row>
    <row r="2701" spans="1:35" ht="17.45" customHeight="1" x14ac:dyDescent="0.25">
      <c r="A2701" s="257">
        <f t="shared" si="4753"/>
        <v>5</v>
      </c>
      <c r="B2701" s="257">
        <f t="shared" si="4754"/>
        <v>2025</v>
      </c>
      <c r="C2701" s="8">
        <f t="shared" si="4798"/>
        <v>45797</v>
      </c>
      <c r="D2701" s="260"/>
      <c r="E2701" s="261">
        <v>1.3280105529669539</v>
      </c>
      <c r="F2701" s="263"/>
      <c r="G2701" s="262">
        <v>1.2688590273132914</v>
      </c>
      <c r="H2701" s="285"/>
      <c r="I2701" s="260"/>
      <c r="J2701" s="261">
        <v>1.1284447151045167</v>
      </c>
      <c r="K2701" s="263"/>
      <c r="L2701" s="261">
        <v>1.6479903583149527</v>
      </c>
      <c r="M2701" s="293">
        <f t="shared" si="4799"/>
        <v>1.3280105529669539</v>
      </c>
      <c r="N2701" s="293">
        <f t="shared" si="4800"/>
        <v>1.2688590273132914</v>
      </c>
      <c r="O2701" s="293">
        <f t="shared" si="4801"/>
        <v>1.1284447151045167</v>
      </c>
      <c r="P2701" s="293">
        <f t="shared" si="4802"/>
        <v>1.6479903583149527</v>
      </c>
      <c r="R2701" s="265">
        <f t="shared" si="4803"/>
        <v>1.3433261634249287</v>
      </c>
      <c r="S2701" s="266">
        <f t="shared" si="4804"/>
        <v>1</v>
      </c>
      <c r="T2701" s="266">
        <f t="shared" si="4805"/>
        <v>2</v>
      </c>
      <c r="AH2701" s="257">
        <f t="shared" si="4738"/>
        <v>0</v>
      </c>
      <c r="AI2701" s="266" t="str">
        <f t="shared" si="4769"/>
        <v>OK</v>
      </c>
    </row>
    <row r="2702" spans="1:35" ht="17.45" customHeight="1" x14ac:dyDescent="0.25">
      <c r="A2702" s="257">
        <f t="shared" si="4753"/>
        <v>5</v>
      </c>
      <c r="B2702" s="257">
        <f t="shared" si="4754"/>
        <v>2025</v>
      </c>
      <c r="C2702" s="48">
        <f t="shared" si="4798"/>
        <v>45798</v>
      </c>
      <c r="D2702" s="275">
        <v>1.2247873476125082</v>
      </c>
      <c r="E2702" s="276"/>
      <c r="F2702" s="278">
        <v>1.3177524295601071</v>
      </c>
      <c r="G2702" s="277"/>
      <c r="H2702" s="286">
        <v>1.3105289730007192</v>
      </c>
      <c r="I2702" s="275">
        <v>1.2400702981790956</v>
      </c>
      <c r="J2702" s="276"/>
      <c r="K2702" s="278">
        <v>1.4311064802542441</v>
      </c>
      <c r="L2702" s="276"/>
      <c r="M2702" s="293">
        <f t="shared" si="4799"/>
        <v>1.2247873476125082</v>
      </c>
      <c r="N2702" s="293">
        <f t="shared" si="4800"/>
        <v>1.3141407012804132</v>
      </c>
      <c r="O2702" s="293">
        <f t="shared" si="4801"/>
        <v>1.2400702981790956</v>
      </c>
      <c r="P2702" s="293">
        <f t="shared" si="4802"/>
        <v>1.4311064802542441</v>
      </c>
      <c r="R2702" s="265">
        <f t="shared" si="4803"/>
        <v>1.3025262068315653</v>
      </c>
      <c r="S2702" s="266">
        <f t="shared" si="4804"/>
        <v>1</v>
      </c>
      <c r="T2702" s="266">
        <f t="shared" si="4805"/>
        <v>3</v>
      </c>
      <c r="AH2702" s="257">
        <f t="shared" si="4738"/>
        <v>0</v>
      </c>
      <c r="AI2702" s="266" t="str">
        <f t="shared" si="4769"/>
        <v>OK</v>
      </c>
    </row>
    <row r="2703" spans="1:35" ht="17.45" customHeight="1" x14ac:dyDescent="0.25">
      <c r="A2703" s="257">
        <f t="shared" si="4753"/>
        <v>5</v>
      </c>
      <c r="B2703" s="257">
        <f t="shared" si="4754"/>
        <v>2025</v>
      </c>
      <c r="C2703" s="8">
        <f t="shared" si="4798"/>
        <v>45799</v>
      </c>
      <c r="D2703" s="260"/>
      <c r="E2703" s="261">
        <v>1.0791313595429937</v>
      </c>
      <c r="F2703" s="263"/>
      <c r="G2703" s="262">
        <v>1.6993012123065496</v>
      </c>
      <c r="H2703" s="285"/>
      <c r="I2703" s="260"/>
      <c r="J2703" s="261">
        <v>1.0011152750629104</v>
      </c>
      <c r="K2703" s="263"/>
      <c r="L2703" s="261">
        <v>0.99564679843481874</v>
      </c>
      <c r="M2703" s="293">
        <f t="shared" si="4799"/>
        <v>1.0791313595429937</v>
      </c>
      <c r="N2703" s="293">
        <f t="shared" si="4800"/>
        <v>1.6993012123065496</v>
      </c>
      <c r="O2703" s="293">
        <f t="shared" si="4801"/>
        <v>1.0011152750629104</v>
      </c>
      <c r="P2703" s="293">
        <f t="shared" si="4802"/>
        <v>0.99564679843481874</v>
      </c>
      <c r="R2703" s="265">
        <f t="shared" si="4803"/>
        <v>1.1937986613368181</v>
      </c>
      <c r="S2703" s="266">
        <f t="shared" si="4804"/>
        <v>1</v>
      </c>
      <c r="T2703" s="266">
        <f t="shared" si="4805"/>
        <v>4</v>
      </c>
      <c r="AH2703" s="257">
        <f t="shared" si="4738"/>
        <v>0</v>
      </c>
      <c r="AI2703" s="266" t="str">
        <f t="shared" si="4769"/>
        <v>OK</v>
      </c>
    </row>
    <row r="2704" spans="1:35" ht="17.45" customHeight="1" x14ac:dyDescent="0.25">
      <c r="A2704" s="257">
        <f t="shared" si="4753"/>
        <v>5</v>
      </c>
      <c r="B2704" s="257">
        <f t="shared" si="4754"/>
        <v>2025</v>
      </c>
      <c r="C2704" s="8">
        <f t="shared" si="4798"/>
        <v>45800</v>
      </c>
      <c r="D2704" s="260">
        <v>1.1281153654984899</v>
      </c>
      <c r="E2704" s="261"/>
      <c r="F2704" s="263">
        <v>0.92161106868943088</v>
      </c>
      <c r="G2704" s="262"/>
      <c r="H2704" s="285"/>
      <c r="I2704" s="260">
        <v>0.9276848050689992</v>
      </c>
      <c r="J2704" s="261"/>
      <c r="K2704" s="263">
        <v>1.0361331088510315</v>
      </c>
      <c r="L2704" s="261"/>
      <c r="M2704" s="293">
        <f t="shared" si="4799"/>
        <v>1.1281153654984899</v>
      </c>
      <c r="N2704" s="293">
        <f t="shared" si="4800"/>
        <v>0.92161106868943088</v>
      </c>
      <c r="O2704" s="293">
        <f t="shared" si="4801"/>
        <v>0.9276848050689992</v>
      </c>
      <c r="P2704" s="293">
        <f t="shared" si="4802"/>
        <v>1.0361331088510315</v>
      </c>
      <c r="R2704" s="265">
        <f t="shared" si="4803"/>
        <v>1.0033860870269879</v>
      </c>
      <c r="S2704" s="266">
        <f t="shared" si="4804"/>
        <v>1</v>
      </c>
      <c r="T2704" s="266">
        <f t="shared" si="4805"/>
        <v>5</v>
      </c>
      <c r="AH2704" s="257">
        <f t="shared" si="4738"/>
        <v>0</v>
      </c>
      <c r="AI2704" s="266" t="str">
        <f t="shared" si="4769"/>
        <v>OK</v>
      </c>
    </row>
    <row r="2705" spans="1:35" ht="17.45" customHeight="1" x14ac:dyDescent="0.25">
      <c r="A2705" s="257">
        <f t="shared" si="4753"/>
        <v>5</v>
      </c>
      <c r="B2705" s="257">
        <f t="shared" si="4754"/>
        <v>2025</v>
      </c>
      <c r="C2705" s="435">
        <f t="shared" si="4798"/>
        <v>45801</v>
      </c>
      <c r="D2705" s="434"/>
      <c r="E2705" s="436">
        <v>0.58177560604425282</v>
      </c>
      <c r="F2705" s="437"/>
      <c r="G2705" s="438">
        <v>0.38835959758475386</v>
      </c>
      <c r="H2705" s="439"/>
      <c r="I2705" s="434"/>
      <c r="J2705" s="436">
        <v>0.37109952365864229</v>
      </c>
      <c r="K2705" s="437"/>
      <c r="L2705" s="436">
        <v>0.60393850709591446</v>
      </c>
      <c r="M2705" s="440">
        <f t="shared" si="4799"/>
        <v>0.58177560604425282</v>
      </c>
      <c r="N2705" s="440">
        <f t="shared" si="4800"/>
        <v>0.38835959758475386</v>
      </c>
      <c r="O2705" s="440">
        <f t="shared" si="4801"/>
        <v>0.37109952365864229</v>
      </c>
      <c r="P2705" s="440">
        <f t="shared" si="4802"/>
        <v>0.60393850709591446</v>
      </c>
      <c r="Q2705" s="441"/>
      <c r="R2705" s="442">
        <f t="shared" si="4803"/>
        <v>0.48629330859589087</v>
      </c>
      <c r="S2705" s="443">
        <f t="shared" si="4804"/>
        <v>0</v>
      </c>
      <c r="T2705" s="443">
        <f t="shared" si="4805"/>
        <v>0</v>
      </c>
      <c r="AH2705" s="257">
        <f t="shared" si="4738"/>
        <v>0</v>
      </c>
      <c r="AI2705" s="266" t="str">
        <f t="shared" si="4769"/>
        <v>OK</v>
      </c>
    </row>
    <row r="2706" spans="1:35" ht="17.45" customHeight="1" x14ac:dyDescent="0.25">
      <c r="A2706" s="257">
        <f t="shared" si="4753"/>
        <v>5</v>
      </c>
      <c r="B2706" s="257">
        <f t="shared" si="4754"/>
        <v>2025</v>
      </c>
      <c r="C2706" s="435">
        <f t="shared" si="4798"/>
        <v>45802</v>
      </c>
      <c r="D2706" s="434">
        <v>0.60642919924026084</v>
      </c>
      <c r="E2706" s="436"/>
      <c r="F2706" s="437"/>
      <c r="G2706" s="438"/>
      <c r="H2706" s="439">
        <v>0.36540556483810721</v>
      </c>
      <c r="I2706" s="434">
        <v>0.32331975039591498</v>
      </c>
      <c r="J2706" s="436"/>
      <c r="K2706" s="437">
        <v>0.57423599100883727</v>
      </c>
      <c r="L2706" s="436"/>
      <c r="M2706" s="440">
        <f t="shared" si="4799"/>
        <v>0.60642919924026084</v>
      </c>
      <c r="N2706" s="440">
        <f t="shared" si="4800"/>
        <v>0.36540556483810721</v>
      </c>
      <c r="O2706" s="440">
        <f t="shared" si="4801"/>
        <v>0.32331975039591498</v>
      </c>
      <c r="P2706" s="440">
        <f t="shared" si="4802"/>
        <v>0.57423599100883727</v>
      </c>
      <c r="Q2706" s="441"/>
      <c r="R2706" s="442">
        <f t="shared" si="4803"/>
        <v>0.46734762637078003</v>
      </c>
      <c r="S2706" s="443">
        <f t="shared" si="4804"/>
        <v>0</v>
      </c>
      <c r="T2706" s="443">
        <f t="shared" si="4805"/>
        <v>0</v>
      </c>
      <c r="AH2706" s="257">
        <f t="shared" si="4738"/>
        <v>0</v>
      </c>
      <c r="AI2706" s="266" t="str">
        <f t="shared" si="4769"/>
        <v>OK</v>
      </c>
    </row>
    <row r="2707" spans="1:35" ht="17.45" customHeight="1" x14ac:dyDescent="0.25">
      <c r="A2707" s="257">
        <f t="shared" si="4753"/>
        <v>5</v>
      </c>
      <c r="B2707" s="257">
        <f t="shared" si="4754"/>
        <v>2025</v>
      </c>
      <c r="C2707" s="8">
        <f t="shared" si="4798"/>
        <v>45803</v>
      </c>
      <c r="D2707" s="260"/>
      <c r="E2707" s="261">
        <v>0.55408501034909774</v>
      </c>
      <c r="F2707" s="263"/>
      <c r="G2707" s="262">
        <v>0.61112646024066364</v>
      </c>
      <c r="H2707" s="285"/>
      <c r="I2707" s="260"/>
      <c r="J2707" s="261">
        <v>0.44013780024979104</v>
      </c>
      <c r="K2707" s="263"/>
      <c r="L2707" s="261">
        <v>0.99706692843230105</v>
      </c>
      <c r="M2707" s="293">
        <f t="shared" ref="M2707" si="4806">IFERROR(AVERAGE(D2707:E2707),"")</f>
        <v>0.55408501034909774</v>
      </c>
      <c r="N2707" s="293">
        <f t="shared" ref="N2707" si="4807">IFERROR(AVERAGE(F2707:H2707),"")</f>
        <v>0.61112646024066364</v>
      </c>
      <c r="O2707" s="293">
        <f t="shared" ref="O2707" si="4808">IFERROR(AVERAGE(I2707:J2707),"")</f>
        <v>0.44013780024979104</v>
      </c>
      <c r="P2707" s="293">
        <f t="shared" ref="P2707" si="4809">IFERROR(AVERAGE(K2707:L2707),"")</f>
        <v>0.99706692843230105</v>
      </c>
      <c r="R2707" s="265">
        <f t="shared" ref="R2707" si="4810">AVERAGE(M2707:P2707)</f>
        <v>0.65060404981796338</v>
      </c>
      <c r="S2707" s="266">
        <f t="shared" ref="S2707" si="4811">IF(R2707&gt;=1,1,0)</f>
        <v>0</v>
      </c>
      <c r="T2707" s="266">
        <f t="shared" ref="T2707" si="4812">IF(S2707=0,0,S2707+T2706)</f>
        <v>0</v>
      </c>
      <c r="AH2707" s="257">
        <f t="shared" si="4738"/>
        <v>0</v>
      </c>
      <c r="AI2707" s="266" t="str">
        <f t="shared" si="4769"/>
        <v>OK</v>
      </c>
    </row>
    <row r="2708" spans="1:35" ht="17.45" customHeight="1" x14ac:dyDescent="0.25">
      <c r="A2708" s="257">
        <f t="shared" si="4753"/>
        <v>5</v>
      </c>
      <c r="B2708" s="257">
        <f t="shared" si="4754"/>
        <v>2025</v>
      </c>
      <c r="C2708" s="48">
        <f t="shared" si="4798"/>
        <v>45804</v>
      </c>
      <c r="D2708" s="275">
        <v>0.77876977644864531</v>
      </c>
      <c r="E2708" s="276"/>
      <c r="F2708" s="278">
        <v>0.69925036911004423</v>
      </c>
      <c r="G2708" s="277"/>
      <c r="H2708" s="286">
        <v>0.66520700793158205</v>
      </c>
      <c r="I2708" s="275">
        <v>0.82860698042232372</v>
      </c>
      <c r="J2708" s="276"/>
      <c r="K2708" s="278">
        <v>1.723592727939141</v>
      </c>
      <c r="L2708" s="276"/>
      <c r="M2708" s="293">
        <f t="shared" ref="M2708:M2709" si="4813">IFERROR(AVERAGE(D2708:E2708),"")</f>
        <v>0.77876977644864531</v>
      </c>
      <c r="N2708" s="293">
        <f t="shared" ref="N2708:N2709" si="4814">IFERROR(AVERAGE(F2708:H2708),"")</f>
        <v>0.68222868852081309</v>
      </c>
      <c r="O2708" s="293">
        <f t="shared" ref="O2708:O2709" si="4815">IFERROR(AVERAGE(I2708:J2708),"")</f>
        <v>0.82860698042232372</v>
      </c>
      <c r="P2708" s="293">
        <f t="shared" ref="P2708:P2709" si="4816">IFERROR(AVERAGE(K2708:L2708),"")</f>
        <v>1.723592727939141</v>
      </c>
      <c r="R2708" s="265">
        <f t="shared" ref="R2708:R2709" si="4817">AVERAGE(M2708:P2708)</f>
        <v>1.0032995433327307</v>
      </c>
      <c r="S2708" s="266">
        <f t="shared" ref="S2708:S2709" si="4818">IF(R2708&gt;=1,1,0)</f>
        <v>1</v>
      </c>
      <c r="T2708" s="266">
        <f t="shared" ref="T2708:T2709" si="4819">IF(S2708=0,0,S2708+T2707)</f>
        <v>1</v>
      </c>
      <c r="AH2708" s="257">
        <f t="shared" si="4738"/>
        <v>0</v>
      </c>
      <c r="AI2708" s="266" t="str">
        <f t="shared" si="4769"/>
        <v>OK</v>
      </c>
    </row>
    <row r="2709" spans="1:35" ht="17.45" customHeight="1" thickBot="1" x14ac:dyDescent="0.3">
      <c r="A2709" s="257">
        <f t="shared" si="4753"/>
        <v>5</v>
      </c>
      <c r="B2709" s="257">
        <f t="shared" si="4754"/>
        <v>2025</v>
      </c>
      <c r="C2709" s="8">
        <f t="shared" si="4798"/>
        <v>45805</v>
      </c>
      <c r="D2709" s="260"/>
      <c r="E2709" s="261">
        <v>1.0839974981196996</v>
      </c>
      <c r="F2709" s="263"/>
      <c r="G2709" s="262">
        <v>0.92244900927514395</v>
      </c>
      <c r="H2709" s="285"/>
      <c r="I2709" s="260"/>
      <c r="J2709" s="261">
        <v>0.76498232071644878</v>
      </c>
      <c r="K2709" s="263"/>
      <c r="L2709" s="261">
        <v>0.95465066775342511</v>
      </c>
      <c r="M2709" s="293">
        <f t="shared" si="4813"/>
        <v>1.0839974981196996</v>
      </c>
      <c r="N2709" s="293">
        <f t="shared" si="4814"/>
        <v>0.92244900927514395</v>
      </c>
      <c r="O2709" s="293">
        <f t="shared" si="4815"/>
        <v>0.76498232071644878</v>
      </c>
      <c r="P2709" s="293">
        <f t="shared" si="4816"/>
        <v>0.95465066775342511</v>
      </c>
      <c r="R2709" s="265">
        <f t="shared" si="4817"/>
        <v>0.9315198739661793</v>
      </c>
      <c r="S2709" s="266">
        <f t="shared" si="4818"/>
        <v>0</v>
      </c>
      <c r="T2709" s="266">
        <f t="shared" si="4819"/>
        <v>0</v>
      </c>
      <c r="AH2709" s="257">
        <f t="shared" si="4738"/>
        <v>0</v>
      </c>
      <c r="AI2709" s="266" t="str">
        <f t="shared" si="4769"/>
        <v>OK</v>
      </c>
    </row>
    <row r="2710" spans="1:35" ht="17.45" customHeight="1" thickBot="1" x14ac:dyDescent="0.3">
      <c r="A2710" s="257">
        <f t="shared" si="4753"/>
        <v>5</v>
      </c>
      <c r="B2710" s="257">
        <f t="shared" si="4754"/>
        <v>2025</v>
      </c>
      <c r="C2710" s="8">
        <f t="shared" si="4798"/>
        <v>45806</v>
      </c>
      <c r="D2710" s="260">
        <v>1.148966404375475</v>
      </c>
      <c r="E2710" s="261"/>
      <c r="F2710" s="263">
        <v>1.0536610740739327</v>
      </c>
      <c r="G2710" s="262"/>
      <c r="H2710" s="285"/>
      <c r="I2710" s="260">
        <v>0.86705906079232264</v>
      </c>
      <c r="J2710" s="261"/>
      <c r="K2710" s="263">
        <v>0.79453698674165474</v>
      </c>
      <c r="L2710" s="261"/>
      <c r="M2710" s="293">
        <f t="shared" ref="M2710" si="4820">IFERROR(AVERAGE(D2710:E2710),"")</f>
        <v>1.148966404375475</v>
      </c>
      <c r="N2710" s="293">
        <f t="shared" ref="N2710" si="4821">IFERROR(AVERAGE(F2710:H2710),"")</f>
        <v>1.0536610740739327</v>
      </c>
      <c r="O2710" s="293">
        <f t="shared" ref="O2710" si="4822">IFERROR(AVERAGE(I2710:J2710),"")</f>
        <v>0.86705906079232264</v>
      </c>
      <c r="P2710" s="293">
        <f t="shared" ref="P2710" si="4823">IFERROR(AVERAGE(K2710:L2710),"")</f>
        <v>0.79453698674165474</v>
      </c>
      <c r="R2710" s="265">
        <f t="shared" ref="R2710" si="4824">AVERAGE(M2710:P2710)</f>
        <v>0.9660558814958462</v>
      </c>
      <c r="S2710" s="266">
        <f t="shared" ref="S2710" si="4825">IF(R2710&gt;=1,1,0)</f>
        <v>0</v>
      </c>
      <c r="T2710" s="266">
        <f t="shared" ref="T2710" si="4826">IF(S2710=0,0,S2710+T2709)</f>
        <v>0</v>
      </c>
      <c r="U2710" s="514" t="s">
        <v>67</v>
      </c>
      <c r="V2710" s="515">
        <v>2025</v>
      </c>
      <c r="W2710" s="516"/>
      <c r="X2710" s="516"/>
      <c r="Y2710" s="516"/>
      <c r="AH2710" s="257">
        <f t="shared" si="4738"/>
        <v>0</v>
      </c>
      <c r="AI2710" s="266" t="str">
        <f t="shared" si="4769"/>
        <v>OK</v>
      </c>
    </row>
    <row r="2711" spans="1:35" ht="17.45" customHeight="1" x14ac:dyDescent="0.25">
      <c r="A2711" s="257">
        <f t="shared" si="4753"/>
        <v>5</v>
      </c>
      <c r="B2711" s="257">
        <f t="shared" si="4754"/>
        <v>2025</v>
      </c>
      <c r="C2711" s="8">
        <f t="shared" si="4798"/>
        <v>45807</v>
      </c>
      <c r="D2711" s="260"/>
      <c r="E2711" s="261">
        <v>1.6558632155211641</v>
      </c>
      <c r="F2711" s="263"/>
      <c r="G2711" s="262">
        <v>1.4752702980531684</v>
      </c>
      <c r="H2711" s="285"/>
      <c r="I2711" s="260"/>
      <c r="J2711" s="261">
        <v>1.0290934465420392</v>
      </c>
      <c r="K2711" s="263"/>
      <c r="L2711" s="261">
        <v>1.3438727479579002</v>
      </c>
      <c r="M2711" s="293">
        <f t="shared" ref="M2711:M2715" si="4827">IFERROR(AVERAGE(D2711:E2711),"")</f>
        <v>1.6558632155211641</v>
      </c>
      <c r="N2711" s="293">
        <f t="shared" ref="N2711:N2715" si="4828">IFERROR(AVERAGE(F2711:H2711),"")</f>
        <v>1.4752702980531684</v>
      </c>
      <c r="O2711" s="293">
        <f t="shared" ref="O2711:O2715" si="4829">IFERROR(AVERAGE(I2711:J2711),"")</f>
        <v>1.0290934465420392</v>
      </c>
      <c r="P2711" s="293">
        <f t="shared" ref="P2711:P2715" si="4830">IFERROR(AVERAGE(K2711:L2711),"")</f>
        <v>1.3438727479579002</v>
      </c>
      <c r="R2711" s="265">
        <f t="shared" ref="R2711:R2715" si="4831">AVERAGE(M2711:P2711)</f>
        <v>1.376024927018568</v>
      </c>
      <c r="S2711" s="266">
        <f t="shared" ref="S2711:S2715" si="4832">IF(R2711&gt;=1,1,0)</f>
        <v>1</v>
      </c>
      <c r="T2711" s="266">
        <f t="shared" ref="T2711:T2715" si="4833">IF(S2711=0,0,S2711+T2710)</f>
        <v>1</v>
      </c>
      <c r="U2711" s="517" t="s">
        <v>35</v>
      </c>
      <c r="V2711" s="517" t="s">
        <v>1</v>
      </c>
      <c r="W2711" s="517" t="s">
        <v>2</v>
      </c>
      <c r="X2711" s="517" t="s">
        <v>9</v>
      </c>
      <c r="Y2711" s="517" t="s">
        <v>12</v>
      </c>
      <c r="AH2711" s="257">
        <f t="shared" si="4738"/>
        <v>0</v>
      </c>
      <c r="AI2711" s="266" t="str">
        <f t="shared" si="4769"/>
        <v>OK</v>
      </c>
    </row>
    <row r="2712" spans="1:35" ht="17.45" customHeight="1" thickBot="1" x14ac:dyDescent="0.3">
      <c r="A2712" s="257">
        <f t="shared" si="4753"/>
        <v>5</v>
      </c>
      <c r="B2712" s="257">
        <f t="shared" si="4754"/>
        <v>2025</v>
      </c>
      <c r="C2712" s="459">
        <f t="shared" si="4798"/>
        <v>45808</v>
      </c>
      <c r="D2712" s="460">
        <v>1.1686123604849745</v>
      </c>
      <c r="E2712" s="461"/>
      <c r="F2712" s="462"/>
      <c r="G2712" s="463"/>
      <c r="H2712" s="464">
        <v>1.0862273982667818</v>
      </c>
      <c r="I2712" s="460">
        <v>1.0350829635993901</v>
      </c>
      <c r="J2712" s="461"/>
      <c r="K2712" s="462">
        <v>1.2138501019110906</v>
      </c>
      <c r="L2712" s="461"/>
      <c r="M2712" s="508">
        <f t="shared" si="4827"/>
        <v>1.1686123604849745</v>
      </c>
      <c r="N2712" s="508">
        <f t="shared" si="4828"/>
        <v>1.0862273982667818</v>
      </c>
      <c r="O2712" s="508">
        <f t="shared" si="4829"/>
        <v>1.0350829635993901</v>
      </c>
      <c r="P2712" s="508">
        <f t="shared" si="4830"/>
        <v>1.2138501019110906</v>
      </c>
      <c r="Q2712" s="531"/>
      <c r="R2712" s="466">
        <f t="shared" si="4831"/>
        <v>1.1259432060655592</v>
      </c>
      <c r="S2712" s="510">
        <f t="shared" si="4832"/>
        <v>1</v>
      </c>
      <c r="T2712" s="510">
        <f t="shared" si="4833"/>
        <v>2</v>
      </c>
      <c r="U2712" s="518" t="s">
        <v>58</v>
      </c>
      <c r="V2712" s="519">
        <f>AVERAGE(D2682:E2712)</f>
        <v>0.88258957328968879</v>
      </c>
      <c r="W2712" s="519">
        <f>AVERAGE(F2682:H2712)</f>
        <v>0.92212394317166235</v>
      </c>
      <c r="X2712" s="519">
        <f>AVERAGE(I2682:J2712)</f>
        <v>0.7357718090562454</v>
      </c>
      <c r="Y2712" s="519">
        <f>AVERAGE(K2682:L2712)</f>
        <v>0.99816920279709953</v>
      </c>
      <c r="AH2712" s="257">
        <f t="shared" si="4738"/>
        <v>0</v>
      </c>
      <c r="AI2712" s="266" t="str">
        <f t="shared" si="4769"/>
        <v>OK</v>
      </c>
    </row>
    <row r="2713" spans="1:35" ht="17.45" customHeight="1" x14ac:dyDescent="0.25">
      <c r="A2713" s="257">
        <f t="shared" si="4753"/>
        <v>6</v>
      </c>
      <c r="B2713" s="257">
        <f t="shared" si="4754"/>
        <v>2025</v>
      </c>
      <c r="C2713" s="465">
        <f t="shared" si="4798"/>
        <v>45809</v>
      </c>
      <c r="D2713" s="469"/>
      <c r="E2713" s="470">
        <v>0.7635599960983348</v>
      </c>
      <c r="F2713" s="471"/>
      <c r="G2713" s="472">
        <v>1.0659451949645085</v>
      </c>
      <c r="H2713" s="473"/>
      <c r="I2713" s="469"/>
      <c r="J2713" s="470">
        <v>0.70539704931594738</v>
      </c>
      <c r="K2713" s="471"/>
      <c r="L2713" s="470">
        <v>0.88699533666950114</v>
      </c>
      <c r="M2713" s="440">
        <f t="shared" si="4827"/>
        <v>0.7635599960983348</v>
      </c>
      <c r="N2713" s="440">
        <f t="shared" si="4828"/>
        <v>1.0659451949645085</v>
      </c>
      <c r="O2713" s="440">
        <f t="shared" si="4829"/>
        <v>0.70539704931594738</v>
      </c>
      <c r="P2713" s="440">
        <f t="shared" si="4830"/>
        <v>0.88699533666950114</v>
      </c>
      <c r="Q2713" s="441"/>
      <c r="R2713" s="442">
        <f t="shared" si="4831"/>
        <v>0.85547439426207283</v>
      </c>
      <c r="S2713" s="443">
        <f t="shared" si="4832"/>
        <v>0</v>
      </c>
      <c r="T2713" s="443">
        <f t="shared" si="4833"/>
        <v>0</v>
      </c>
      <c r="U2713" s="518" t="s">
        <v>59</v>
      </c>
      <c r="V2713" s="519">
        <f>MAX(D2682:E2712)</f>
        <v>1.6558632155211641</v>
      </c>
      <c r="W2713" s="519">
        <f>MAX(F2682:H2712)</f>
        <v>2.0717887284707617</v>
      </c>
      <c r="X2713" s="519">
        <f>MAX(I2682:J2712)</f>
        <v>1.339347698185186</v>
      </c>
      <c r="Y2713" s="519">
        <f>MAX(K2682:L2712)</f>
        <v>1.723592727939141</v>
      </c>
      <c r="AH2713" s="257">
        <f t="shared" si="4738"/>
        <v>0</v>
      </c>
      <c r="AI2713" s="266" t="str">
        <f t="shared" si="4769"/>
        <v>OK</v>
      </c>
    </row>
    <row r="2714" spans="1:35" ht="17.45" customHeight="1" thickBot="1" x14ac:dyDescent="0.3">
      <c r="A2714" s="257">
        <f t="shared" si="4753"/>
        <v>6</v>
      </c>
      <c r="B2714" s="257">
        <f t="shared" si="4754"/>
        <v>2025</v>
      </c>
      <c r="C2714" s="48">
        <f t="shared" si="4798"/>
        <v>45810</v>
      </c>
      <c r="D2714" s="275">
        <v>0.87368609913241047</v>
      </c>
      <c r="E2714" s="276"/>
      <c r="F2714" s="278">
        <v>0.93300012569681201</v>
      </c>
      <c r="G2714" s="277"/>
      <c r="H2714" s="286">
        <v>0.7662074966957364</v>
      </c>
      <c r="I2714" s="275">
        <v>0.86097140182160448</v>
      </c>
      <c r="J2714" s="276"/>
      <c r="K2714" s="278">
        <v>0.90813680771081529</v>
      </c>
      <c r="L2714" s="276"/>
      <c r="M2714" s="293">
        <f t="shared" si="4827"/>
        <v>0.87368609913241047</v>
      </c>
      <c r="N2714" s="293">
        <f t="shared" si="4828"/>
        <v>0.84960381119627426</v>
      </c>
      <c r="O2714" s="293">
        <f t="shared" si="4829"/>
        <v>0.86097140182160448</v>
      </c>
      <c r="P2714" s="293">
        <f t="shared" si="4830"/>
        <v>0.90813680771081529</v>
      </c>
      <c r="R2714" s="265">
        <f t="shared" si="4831"/>
        <v>0.87309952996527618</v>
      </c>
      <c r="S2714" s="266">
        <f t="shared" si="4832"/>
        <v>0</v>
      </c>
      <c r="T2714" s="266">
        <f t="shared" si="4833"/>
        <v>0</v>
      </c>
      <c r="U2714" s="520" t="s">
        <v>126</v>
      </c>
      <c r="V2714" s="521">
        <f>COUNTIF(D2682:E2712,"&gt;=2.5")</f>
        <v>0</v>
      </c>
      <c r="W2714" s="521">
        <f>COUNTIF(F2682:H2712,"&gt;=2.5")</f>
        <v>0</v>
      </c>
      <c r="X2714" s="521">
        <f>COUNTIF(I2682:J2712,"&gt;=2.5")</f>
        <v>0</v>
      </c>
      <c r="Y2714" s="521">
        <f>COUNTIF(K2682:L2712,"&gt;=2.5")</f>
        <v>0</v>
      </c>
      <c r="AH2714" s="257">
        <f t="shared" si="4738"/>
        <v>0</v>
      </c>
      <c r="AI2714" s="266" t="str">
        <f t="shared" si="4769"/>
        <v>OK</v>
      </c>
    </row>
    <row r="2715" spans="1:35" ht="17.45" customHeight="1" thickBot="1" x14ac:dyDescent="0.3">
      <c r="A2715" s="257">
        <f t="shared" si="4753"/>
        <v>6</v>
      </c>
      <c r="B2715" s="257">
        <f t="shared" si="4754"/>
        <v>2025</v>
      </c>
      <c r="C2715" s="8">
        <f t="shared" si="4798"/>
        <v>45811</v>
      </c>
      <c r="D2715" s="260"/>
      <c r="E2715" s="261">
        <v>0.80987297338465902</v>
      </c>
      <c r="F2715" s="263"/>
      <c r="G2715" s="262">
        <v>1.0039897484096427</v>
      </c>
      <c r="H2715" s="285"/>
      <c r="I2715" s="260"/>
      <c r="J2715" s="261">
        <v>0.72945370722845204</v>
      </c>
      <c r="K2715" s="263"/>
      <c r="L2715" s="261">
        <v>0.94706793593337235</v>
      </c>
      <c r="M2715" s="293">
        <f t="shared" si="4827"/>
        <v>0.80987297338465902</v>
      </c>
      <c r="N2715" s="293">
        <f t="shared" si="4828"/>
        <v>1.0039897484096427</v>
      </c>
      <c r="O2715" s="293">
        <f t="shared" si="4829"/>
        <v>0.72945370722845204</v>
      </c>
      <c r="P2715" s="293">
        <f t="shared" si="4830"/>
        <v>0.94706793593337235</v>
      </c>
      <c r="R2715" s="265">
        <f t="shared" si="4831"/>
        <v>0.87259609123903148</v>
      </c>
      <c r="S2715" s="266">
        <f t="shared" si="4832"/>
        <v>0</v>
      </c>
      <c r="T2715" s="266">
        <f t="shared" si="4833"/>
        <v>0</v>
      </c>
      <c r="X2715" s="664">
        <f>SUM(V2714:Y2714)</f>
        <v>0</v>
      </c>
      <c r="Y2715" s="522">
        <f>AVERAGE(V2712:Y2712)</f>
        <v>0.88466363207867393</v>
      </c>
      <c r="AH2715" s="257">
        <f t="shared" si="4738"/>
        <v>0</v>
      </c>
      <c r="AI2715" s="266" t="str">
        <f t="shared" si="4769"/>
        <v>OK</v>
      </c>
    </row>
    <row r="2716" spans="1:35" ht="17.45" customHeight="1" x14ac:dyDescent="0.25">
      <c r="A2716" s="257">
        <f t="shared" si="4753"/>
        <v>6</v>
      </c>
      <c r="B2716" s="257">
        <f t="shared" si="4754"/>
        <v>2025</v>
      </c>
      <c r="C2716" s="8">
        <f t="shared" si="4798"/>
        <v>45812</v>
      </c>
      <c r="D2716" s="260">
        <v>0.83855750011882679</v>
      </c>
      <c r="E2716" s="261"/>
      <c r="F2716" s="263">
        <v>0.65731993177943249</v>
      </c>
      <c r="G2716" s="262"/>
      <c r="H2716" s="285"/>
      <c r="I2716" s="260">
        <v>0.74968949438313748</v>
      </c>
      <c r="J2716" s="261"/>
      <c r="K2716" s="263">
        <v>0.76792942123630814</v>
      </c>
      <c r="L2716" s="261"/>
      <c r="M2716" s="293">
        <f t="shared" ref="M2716:M2722" si="4834">IFERROR(AVERAGE(D2716:E2716),"")</f>
        <v>0.83855750011882679</v>
      </c>
      <c r="N2716" s="293">
        <f t="shared" ref="N2716:N2722" si="4835">IFERROR(AVERAGE(F2716:H2716),"")</f>
        <v>0.65731993177943249</v>
      </c>
      <c r="O2716" s="293">
        <f t="shared" ref="O2716:O2722" si="4836">IFERROR(AVERAGE(I2716:J2716),"")</f>
        <v>0.74968949438313748</v>
      </c>
      <c r="P2716" s="293">
        <f t="shared" ref="P2716:P2722" si="4837">IFERROR(AVERAGE(K2716:L2716),"")</f>
        <v>0.76792942123630814</v>
      </c>
      <c r="R2716" s="265">
        <f t="shared" ref="R2716:R2722" si="4838">AVERAGE(M2716:P2716)</f>
        <v>0.7533740868794262</v>
      </c>
      <c r="S2716" s="266">
        <f t="shared" ref="S2716:S2722" si="4839">IF(R2716&gt;=1,1,0)</f>
        <v>0</v>
      </c>
      <c r="T2716" s="266">
        <f t="shared" ref="T2716:T2722" si="4840">IF(S2716=0,0,S2716+T2715)</f>
        <v>0</v>
      </c>
      <c r="V2716" s="605">
        <f>V2712-V2681</f>
        <v>-0.51358542671031138</v>
      </c>
      <c r="W2716" s="605">
        <f>W2712-W2681</f>
        <v>-6.0329586240102429E-2</v>
      </c>
      <c r="X2716" s="605">
        <f>X2712-X2681</f>
        <v>-0.18540652427708804</v>
      </c>
      <c r="Y2716" s="605">
        <f>Y2712-Y2681</f>
        <v>-0.39621046386956704</v>
      </c>
      <c r="AH2716" s="257">
        <f t="shared" si="4738"/>
        <v>0</v>
      </c>
      <c r="AI2716" s="266" t="str">
        <f t="shared" si="4769"/>
        <v>OK</v>
      </c>
    </row>
    <row r="2717" spans="1:35" ht="17.45" customHeight="1" x14ac:dyDescent="0.25">
      <c r="A2717" s="257">
        <f t="shared" si="4753"/>
        <v>6</v>
      </c>
      <c r="B2717" s="257">
        <f t="shared" si="4754"/>
        <v>2025</v>
      </c>
      <c r="C2717" s="8">
        <f t="shared" si="4798"/>
        <v>45813</v>
      </c>
      <c r="D2717" s="260"/>
      <c r="E2717" s="261">
        <v>0.7135915066529418</v>
      </c>
      <c r="F2717" s="263"/>
      <c r="G2717" s="262">
        <v>0.69673249720930908</v>
      </c>
      <c r="H2717" s="285"/>
      <c r="I2717" s="260"/>
      <c r="J2717" s="261">
        <v>0.628294789798308</v>
      </c>
      <c r="K2717" s="263"/>
      <c r="L2717" s="261">
        <v>0.76036007100049596</v>
      </c>
      <c r="M2717" s="293">
        <f t="shared" si="4834"/>
        <v>0.7135915066529418</v>
      </c>
      <c r="N2717" s="293">
        <f t="shared" si="4835"/>
        <v>0.69673249720930908</v>
      </c>
      <c r="O2717" s="293">
        <f t="shared" si="4836"/>
        <v>0.628294789798308</v>
      </c>
      <c r="P2717" s="293">
        <f t="shared" si="4837"/>
        <v>0.76036007100049596</v>
      </c>
      <c r="R2717" s="265">
        <f t="shared" si="4838"/>
        <v>0.69974471616526379</v>
      </c>
      <c r="S2717" s="266">
        <f t="shared" si="4839"/>
        <v>0</v>
      </c>
      <c r="T2717" s="266">
        <f t="shared" si="4840"/>
        <v>0</v>
      </c>
      <c r="Y2717" s="605">
        <f>Y2715-Y2684</f>
        <v>-0.28888300027426739</v>
      </c>
      <c r="AH2717" s="257">
        <f t="shared" si="4738"/>
        <v>0</v>
      </c>
      <c r="AI2717" s="266" t="str">
        <f t="shared" si="4769"/>
        <v>OK</v>
      </c>
    </row>
    <row r="2718" spans="1:35" ht="17.45" customHeight="1" x14ac:dyDescent="0.25">
      <c r="A2718" s="257">
        <f t="shared" si="4753"/>
        <v>6</v>
      </c>
      <c r="B2718" s="257">
        <f t="shared" si="4754"/>
        <v>2025</v>
      </c>
      <c r="C2718" s="8">
        <f t="shared" si="4798"/>
        <v>45814</v>
      </c>
      <c r="D2718" s="260">
        <v>0.77044015879675654</v>
      </c>
      <c r="E2718" s="261"/>
      <c r="F2718" s="263"/>
      <c r="G2718" s="262"/>
      <c r="H2718" s="285">
        <v>0.8088055491646472</v>
      </c>
      <c r="I2718" s="260">
        <v>0.69048435711608136</v>
      </c>
      <c r="J2718" s="261"/>
      <c r="K2718" s="263">
        <v>0.65338028316986962</v>
      </c>
      <c r="L2718" s="261"/>
      <c r="M2718" s="293">
        <f t="shared" si="4834"/>
        <v>0.77044015879675654</v>
      </c>
      <c r="N2718" s="293">
        <f t="shared" si="4835"/>
        <v>0.8088055491646472</v>
      </c>
      <c r="O2718" s="293">
        <f t="shared" si="4836"/>
        <v>0.69048435711608136</v>
      </c>
      <c r="P2718" s="293">
        <f t="shared" si="4837"/>
        <v>0.65338028316986962</v>
      </c>
      <c r="R2718" s="265">
        <f t="shared" si="4838"/>
        <v>0.73077758706183871</v>
      </c>
      <c r="S2718" s="266">
        <f t="shared" si="4839"/>
        <v>0</v>
      </c>
      <c r="T2718" s="266">
        <f t="shared" si="4840"/>
        <v>0</v>
      </c>
      <c r="AH2718" s="257">
        <f t="shared" si="4738"/>
        <v>0</v>
      </c>
      <c r="AI2718" s="266" t="str">
        <f t="shared" si="4769"/>
        <v>OK</v>
      </c>
    </row>
    <row r="2719" spans="1:35" ht="17.45" customHeight="1" x14ac:dyDescent="0.25">
      <c r="A2719" s="257">
        <f t="shared" si="4753"/>
        <v>6</v>
      </c>
      <c r="B2719" s="257">
        <f t="shared" si="4754"/>
        <v>2025</v>
      </c>
      <c r="C2719" s="435">
        <f t="shared" si="4798"/>
        <v>45815</v>
      </c>
      <c r="D2719" s="434"/>
      <c r="E2719" s="436">
        <v>0.70559633299992375</v>
      </c>
      <c r="F2719" s="437"/>
      <c r="G2719" s="438">
        <v>0.53863539315901621</v>
      </c>
      <c r="H2719" s="439"/>
      <c r="I2719" s="434"/>
      <c r="J2719" s="436">
        <v>0.415084939293351</v>
      </c>
      <c r="K2719" s="437"/>
      <c r="L2719" s="436">
        <v>1.0530688402949813</v>
      </c>
      <c r="M2719" s="440">
        <f t="shared" si="4834"/>
        <v>0.70559633299992375</v>
      </c>
      <c r="N2719" s="440">
        <f t="shared" si="4835"/>
        <v>0.53863539315901621</v>
      </c>
      <c r="O2719" s="440">
        <f t="shared" si="4836"/>
        <v>0.415084939293351</v>
      </c>
      <c r="P2719" s="440">
        <f t="shared" si="4837"/>
        <v>1.0530688402949813</v>
      </c>
      <c r="Q2719" s="441"/>
      <c r="R2719" s="442">
        <f t="shared" si="4838"/>
        <v>0.67809637643681808</v>
      </c>
      <c r="S2719" s="443">
        <f t="shared" si="4839"/>
        <v>0</v>
      </c>
      <c r="T2719" s="443">
        <f t="shared" si="4840"/>
        <v>0</v>
      </c>
      <c r="AH2719" s="257">
        <f t="shared" si="4738"/>
        <v>0</v>
      </c>
      <c r="AI2719" s="266" t="str">
        <f t="shared" si="4769"/>
        <v>OK</v>
      </c>
    </row>
    <row r="2720" spans="1:35" ht="17.45" customHeight="1" x14ac:dyDescent="0.25">
      <c r="A2720" s="257">
        <f t="shared" si="4753"/>
        <v>6</v>
      </c>
      <c r="B2720" s="257">
        <f t="shared" si="4754"/>
        <v>2025</v>
      </c>
      <c r="C2720" s="48">
        <f t="shared" si="4798"/>
        <v>45816</v>
      </c>
      <c r="D2720" s="434">
        <v>0.54518284267260508</v>
      </c>
      <c r="E2720" s="436"/>
      <c r="F2720" s="437">
        <v>0.5683244132508668</v>
      </c>
      <c r="G2720" s="438"/>
      <c r="H2720" s="439">
        <v>0.520686909723726</v>
      </c>
      <c r="I2720" s="434">
        <v>0.40284224489570897</v>
      </c>
      <c r="J2720" s="436"/>
      <c r="K2720" s="437">
        <v>0.78324322124867174</v>
      </c>
      <c r="L2720" s="436"/>
      <c r="M2720" s="440">
        <f t="shared" si="4834"/>
        <v>0.54518284267260508</v>
      </c>
      <c r="N2720" s="440">
        <f t="shared" si="4835"/>
        <v>0.5445056614872964</v>
      </c>
      <c r="O2720" s="440">
        <f t="shared" si="4836"/>
        <v>0.40284224489570897</v>
      </c>
      <c r="P2720" s="440">
        <f t="shared" si="4837"/>
        <v>0.78324322124867174</v>
      </c>
      <c r="Q2720" s="441"/>
      <c r="R2720" s="442">
        <f t="shared" si="4838"/>
        <v>0.56894349257607058</v>
      </c>
      <c r="S2720" s="443">
        <f t="shared" si="4839"/>
        <v>0</v>
      </c>
      <c r="T2720" s="443">
        <f t="shared" si="4840"/>
        <v>0</v>
      </c>
      <c r="AH2720" s="257">
        <f t="shared" si="4738"/>
        <v>0</v>
      </c>
      <c r="AI2720" s="266" t="str">
        <f t="shared" si="4769"/>
        <v>OK</v>
      </c>
    </row>
    <row r="2721" spans="1:35" ht="17.45" customHeight="1" x14ac:dyDescent="0.25">
      <c r="A2721" s="257">
        <f t="shared" si="4753"/>
        <v>6</v>
      </c>
      <c r="B2721" s="257">
        <f t="shared" si="4754"/>
        <v>2025</v>
      </c>
      <c r="C2721" s="8">
        <f t="shared" si="4798"/>
        <v>45817</v>
      </c>
      <c r="D2721" s="260"/>
      <c r="E2721" s="261">
        <v>1.3999292693818022</v>
      </c>
      <c r="F2721" s="263"/>
      <c r="G2721" s="262">
        <v>0.57670432174865494</v>
      </c>
      <c r="H2721" s="285"/>
      <c r="I2721" s="260"/>
      <c r="J2721" s="261">
        <v>0.60620963322429622</v>
      </c>
      <c r="K2721" s="263"/>
      <c r="L2721" s="261">
        <v>0.86659688926574108</v>
      </c>
      <c r="M2721" s="293">
        <f t="shared" si="4834"/>
        <v>1.3999292693818022</v>
      </c>
      <c r="N2721" s="293">
        <f t="shared" si="4835"/>
        <v>0.57670432174865494</v>
      </c>
      <c r="O2721" s="293">
        <f t="shared" si="4836"/>
        <v>0.60620963322429622</v>
      </c>
      <c r="P2721" s="293">
        <f t="shared" si="4837"/>
        <v>0.86659688926574108</v>
      </c>
      <c r="R2721" s="265">
        <f t="shared" si="4838"/>
        <v>0.8623600284051236</v>
      </c>
      <c r="S2721" s="266">
        <f t="shared" si="4839"/>
        <v>0</v>
      </c>
      <c r="T2721" s="266">
        <f t="shared" si="4840"/>
        <v>0</v>
      </c>
      <c r="AH2721" s="257">
        <f t="shared" si="4738"/>
        <v>0</v>
      </c>
      <c r="AI2721" s="266" t="str">
        <f t="shared" si="4769"/>
        <v>OK</v>
      </c>
    </row>
    <row r="2722" spans="1:35" ht="17.45" customHeight="1" x14ac:dyDescent="0.25">
      <c r="A2722" s="257">
        <f t="shared" si="4753"/>
        <v>6</v>
      </c>
      <c r="B2722" s="257">
        <f t="shared" si="4754"/>
        <v>2025</v>
      </c>
      <c r="C2722" s="8">
        <f t="shared" si="4798"/>
        <v>45818</v>
      </c>
      <c r="D2722" s="260">
        <v>1.0320841132832101</v>
      </c>
      <c r="E2722" s="261"/>
      <c r="F2722" s="263">
        <v>0.79666967179637682</v>
      </c>
      <c r="G2722" s="262"/>
      <c r="H2722" s="285"/>
      <c r="I2722" s="260">
        <v>0.76993041324661116</v>
      </c>
      <c r="J2722" s="261"/>
      <c r="K2722" s="263">
        <v>0.93153009066940773</v>
      </c>
      <c r="L2722" s="261"/>
      <c r="M2722" s="293">
        <f t="shared" si="4834"/>
        <v>1.0320841132832101</v>
      </c>
      <c r="N2722" s="293">
        <f t="shared" si="4835"/>
        <v>0.79666967179637682</v>
      </c>
      <c r="O2722" s="293">
        <f t="shared" si="4836"/>
        <v>0.76993041324661116</v>
      </c>
      <c r="P2722" s="293">
        <f t="shared" si="4837"/>
        <v>0.93153009066940773</v>
      </c>
      <c r="R2722" s="265">
        <f t="shared" si="4838"/>
        <v>0.88255357224890152</v>
      </c>
      <c r="S2722" s="266">
        <f t="shared" si="4839"/>
        <v>0</v>
      </c>
      <c r="T2722" s="266">
        <f t="shared" si="4840"/>
        <v>0</v>
      </c>
      <c r="AH2722" s="257">
        <f t="shared" si="4738"/>
        <v>0</v>
      </c>
      <c r="AI2722" s="266" t="str">
        <f t="shared" si="4769"/>
        <v>OK</v>
      </c>
    </row>
    <row r="2723" spans="1:35" ht="17.45" customHeight="1" x14ac:dyDescent="0.25">
      <c r="A2723" s="257">
        <f t="shared" si="4753"/>
        <v>6</v>
      </c>
      <c r="B2723" s="257">
        <f t="shared" si="4754"/>
        <v>2025</v>
      </c>
      <c r="C2723" s="8">
        <f t="shared" si="4798"/>
        <v>45819</v>
      </c>
      <c r="D2723" s="260"/>
      <c r="E2723" s="261">
        <v>1.5037138381284216</v>
      </c>
      <c r="F2723" s="263"/>
      <c r="G2723" s="262">
        <v>1.09953090765988</v>
      </c>
      <c r="H2723" s="285"/>
      <c r="I2723" s="260"/>
      <c r="J2723" s="261">
        <v>1.0127246126968708</v>
      </c>
      <c r="K2723" s="263"/>
      <c r="L2723" s="134">
        <v>2.8620270217378558</v>
      </c>
      <c r="M2723" s="293">
        <f t="shared" ref="M2723:M2731" si="4841">IFERROR(AVERAGE(D2723:E2723),"")</f>
        <v>1.5037138381284216</v>
      </c>
      <c r="N2723" s="293">
        <f t="shared" ref="N2723:N2731" si="4842">IFERROR(AVERAGE(F2723:H2723),"")</f>
        <v>1.09953090765988</v>
      </c>
      <c r="O2723" s="293">
        <f t="shared" ref="O2723:O2731" si="4843">IFERROR(AVERAGE(I2723:J2723),"")</f>
        <v>1.0127246126968708</v>
      </c>
      <c r="P2723" s="423">
        <f t="shared" ref="P2723:P2731" si="4844">IFERROR(AVERAGE(K2723:L2723),"")</f>
        <v>2.8620270217378558</v>
      </c>
      <c r="R2723" s="265">
        <f t="shared" ref="R2723:R2731" si="4845">AVERAGE(M2723:P2723)</f>
        <v>1.6194990950557568</v>
      </c>
      <c r="S2723" s="266">
        <f t="shared" ref="S2723:S2731" si="4846">IF(R2723&gt;=1,1,0)</f>
        <v>1</v>
      </c>
      <c r="T2723" s="266">
        <f t="shared" ref="T2723:T2731" si="4847">IF(S2723=0,0,S2723+T2722)</f>
        <v>1</v>
      </c>
      <c r="AH2723" s="257">
        <f t="shared" si="4738"/>
        <v>0</v>
      </c>
      <c r="AI2723" s="266" t="str">
        <f t="shared" si="4769"/>
        <v>OK</v>
      </c>
    </row>
    <row r="2724" spans="1:35" ht="17.45" customHeight="1" x14ac:dyDescent="0.25">
      <c r="A2724" s="257">
        <f t="shared" si="4753"/>
        <v>6</v>
      </c>
      <c r="B2724" s="257">
        <f t="shared" si="4754"/>
        <v>2025</v>
      </c>
      <c r="C2724" s="8">
        <f t="shared" si="4798"/>
        <v>45820</v>
      </c>
      <c r="D2724" s="252">
        <v>1.0458977446722451</v>
      </c>
      <c r="E2724" s="253"/>
      <c r="F2724" s="255"/>
      <c r="G2724" s="254"/>
      <c r="H2724" s="114">
        <v>0.99734007381670442</v>
      </c>
      <c r="I2724" s="252">
        <v>0.90927118637888737</v>
      </c>
      <c r="J2724" s="253"/>
      <c r="K2724" s="255">
        <v>1.098860933892472</v>
      </c>
      <c r="L2724" s="253"/>
      <c r="M2724" s="293">
        <f t="shared" si="4841"/>
        <v>1.0458977446722451</v>
      </c>
      <c r="N2724" s="293">
        <f t="shared" si="4842"/>
        <v>0.99734007381670442</v>
      </c>
      <c r="O2724" s="293">
        <f t="shared" si="4843"/>
        <v>0.90927118637888737</v>
      </c>
      <c r="P2724" s="293">
        <f t="shared" si="4844"/>
        <v>1.098860933892472</v>
      </c>
      <c r="R2724" s="265">
        <f t="shared" si="4845"/>
        <v>1.0128424846900772</v>
      </c>
      <c r="S2724" s="266">
        <f t="shared" si="4846"/>
        <v>1</v>
      </c>
      <c r="T2724" s="266">
        <f t="shared" si="4847"/>
        <v>2</v>
      </c>
      <c r="AH2724" s="257">
        <f t="shared" si="4738"/>
        <v>0</v>
      </c>
      <c r="AI2724" s="266" t="str">
        <f t="shared" si="4769"/>
        <v>OK</v>
      </c>
    </row>
    <row r="2725" spans="1:35" ht="17.45" customHeight="1" x14ac:dyDescent="0.25">
      <c r="A2725" s="257">
        <f t="shared" si="4753"/>
        <v>6</v>
      </c>
      <c r="B2725" s="257">
        <f t="shared" si="4754"/>
        <v>2025</v>
      </c>
      <c r="C2725" s="8">
        <f t="shared" si="4798"/>
        <v>45821</v>
      </c>
      <c r="D2725" s="252"/>
      <c r="E2725" s="253">
        <v>1.0504835431104607</v>
      </c>
      <c r="F2725" s="255"/>
      <c r="G2725" s="254">
        <v>1.0961237055605579</v>
      </c>
      <c r="H2725" s="114"/>
      <c r="I2725" s="252"/>
      <c r="J2725" s="253">
        <v>0.83634937010340704</v>
      </c>
      <c r="K2725" s="255"/>
      <c r="L2725" s="253">
        <v>1.2661393595771315</v>
      </c>
      <c r="M2725" s="293">
        <f t="shared" si="4841"/>
        <v>1.0504835431104607</v>
      </c>
      <c r="N2725" s="293">
        <f t="shared" si="4842"/>
        <v>1.0961237055605579</v>
      </c>
      <c r="O2725" s="293">
        <f t="shared" si="4843"/>
        <v>0.83634937010340704</v>
      </c>
      <c r="P2725" s="293">
        <f t="shared" si="4844"/>
        <v>1.2661393595771315</v>
      </c>
      <c r="R2725" s="265">
        <f t="shared" si="4845"/>
        <v>1.0622739945878892</v>
      </c>
      <c r="S2725" s="266">
        <f t="shared" si="4846"/>
        <v>1</v>
      </c>
      <c r="T2725" s="266">
        <f t="shared" si="4847"/>
        <v>3</v>
      </c>
      <c r="AH2725" s="257">
        <f t="shared" si="4738"/>
        <v>0</v>
      </c>
      <c r="AI2725" s="266" t="str">
        <f t="shared" si="4769"/>
        <v>OK</v>
      </c>
    </row>
    <row r="2726" spans="1:35" ht="17.45" customHeight="1" x14ac:dyDescent="0.25">
      <c r="A2726" s="257">
        <f t="shared" si="4753"/>
        <v>6</v>
      </c>
      <c r="B2726" s="257">
        <f t="shared" si="4754"/>
        <v>2025</v>
      </c>
      <c r="C2726" s="48">
        <f t="shared" si="4798"/>
        <v>45822</v>
      </c>
      <c r="D2726" s="448">
        <v>0.90942022680974199</v>
      </c>
      <c r="E2726" s="449"/>
      <c r="F2726" s="451">
        <v>1.2067266229344491</v>
      </c>
      <c r="G2726" s="450"/>
      <c r="H2726" s="452">
        <v>1.072806886948819</v>
      </c>
      <c r="I2726" s="448">
        <v>0.61136677226061542</v>
      </c>
      <c r="J2726" s="449"/>
      <c r="K2726" s="451">
        <v>0.72737125899635691</v>
      </c>
      <c r="L2726" s="449"/>
      <c r="M2726" s="440">
        <f t="shared" si="4841"/>
        <v>0.90942022680974199</v>
      </c>
      <c r="N2726" s="440">
        <f t="shared" si="4842"/>
        <v>1.1397667549416339</v>
      </c>
      <c r="O2726" s="440">
        <f t="shared" si="4843"/>
        <v>0.61136677226061542</v>
      </c>
      <c r="P2726" s="440">
        <f t="shared" si="4844"/>
        <v>0.72737125899635691</v>
      </c>
      <c r="Q2726" s="441"/>
      <c r="R2726" s="442">
        <f t="shared" si="4845"/>
        <v>0.84698125325208706</v>
      </c>
      <c r="S2726" s="443">
        <f t="shared" si="4846"/>
        <v>0</v>
      </c>
      <c r="T2726" s="443">
        <f t="shared" si="4847"/>
        <v>0</v>
      </c>
      <c r="AH2726" s="257">
        <f t="shared" si="4738"/>
        <v>0</v>
      </c>
      <c r="AI2726" s="266" t="str">
        <f t="shared" si="4769"/>
        <v>OK</v>
      </c>
    </row>
    <row r="2727" spans="1:35" ht="17.45" customHeight="1" x14ac:dyDescent="0.25">
      <c r="A2727" s="257">
        <f t="shared" si="4753"/>
        <v>6</v>
      </c>
      <c r="B2727" s="257">
        <f t="shared" si="4754"/>
        <v>2025</v>
      </c>
      <c r="C2727" s="435">
        <f t="shared" si="4798"/>
        <v>45823</v>
      </c>
      <c r="D2727" s="448"/>
      <c r="E2727" s="449">
        <v>0.73622658751411274</v>
      </c>
      <c r="F2727" s="451"/>
      <c r="G2727" s="450">
        <v>0.88933107751123963</v>
      </c>
      <c r="H2727" s="452"/>
      <c r="I2727" s="448"/>
      <c r="J2727" s="449">
        <v>0.68154618990023996</v>
      </c>
      <c r="K2727" s="451"/>
      <c r="L2727" s="449">
        <v>0.84376919281676721</v>
      </c>
      <c r="M2727" s="440">
        <f t="shared" si="4841"/>
        <v>0.73622658751411274</v>
      </c>
      <c r="N2727" s="440">
        <f t="shared" si="4842"/>
        <v>0.88933107751123963</v>
      </c>
      <c r="O2727" s="440">
        <f t="shared" si="4843"/>
        <v>0.68154618990023996</v>
      </c>
      <c r="P2727" s="440">
        <f t="shared" si="4844"/>
        <v>0.84376919281676721</v>
      </c>
      <c r="Q2727" s="441"/>
      <c r="R2727" s="442">
        <f t="shared" si="4845"/>
        <v>0.7877182619355898</v>
      </c>
      <c r="S2727" s="443">
        <f t="shared" si="4846"/>
        <v>0</v>
      </c>
      <c r="T2727" s="443">
        <f t="shared" si="4847"/>
        <v>0</v>
      </c>
      <c r="AH2727" s="257">
        <f t="shared" si="4738"/>
        <v>0</v>
      </c>
      <c r="AI2727" s="266" t="str">
        <f t="shared" si="4769"/>
        <v>OK</v>
      </c>
    </row>
    <row r="2728" spans="1:35" ht="17.45" customHeight="1" x14ac:dyDescent="0.25">
      <c r="A2728" s="257">
        <f t="shared" si="4753"/>
        <v>6</v>
      </c>
      <c r="B2728" s="257">
        <f t="shared" si="4754"/>
        <v>2025</v>
      </c>
      <c r="C2728" s="8">
        <f t="shared" si="4798"/>
        <v>45824</v>
      </c>
      <c r="D2728" s="252">
        <v>1.0403700827318012</v>
      </c>
      <c r="E2728" s="253"/>
      <c r="F2728" s="255">
        <v>1.3219789579496908</v>
      </c>
      <c r="G2728" s="254"/>
      <c r="H2728" s="114"/>
      <c r="I2728" s="252">
        <v>1.0521221293034395</v>
      </c>
      <c r="J2728" s="253"/>
      <c r="K2728" s="255">
        <v>1.0638028100820232</v>
      </c>
      <c r="L2728" s="253"/>
      <c r="M2728" s="293">
        <f t="shared" si="4841"/>
        <v>1.0403700827318012</v>
      </c>
      <c r="N2728" s="293">
        <f t="shared" si="4842"/>
        <v>1.3219789579496908</v>
      </c>
      <c r="O2728" s="293">
        <f t="shared" si="4843"/>
        <v>1.0521221293034395</v>
      </c>
      <c r="P2728" s="293">
        <f t="shared" si="4844"/>
        <v>1.0638028100820232</v>
      </c>
      <c r="R2728" s="265">
        <f t="shared" si="4845"/>
        <v>1.1195684950167388</v>
      </c>
      <c r="S2728" s="266">
        <f t="shared" si="4846"/>
        <v>1</v>
      </c>
      <c r="T2728" s="266">
        <f t="shared" si="4847"/>
        <v>1</v>
      </c>
      <c r="AH2728" s="257">
        <f t="shared" ref="AH2728:AH2791" si="4848">IF(AND(M2728&gt;=2,N2728&gt;=2,O2728&gt;=2,P2728&gt;=2),1,0)</f>
        <v>0</v>
      </c>
      <c r="AI2728" s="266" t="str">
        <f t="shared" si="4769"/>
        <v>OK</v>
      </c>
    </row>
    <row r="2729" spans="1:35" ht="17.45" customHeight="1" x14ac:dyDescent="0.25">
      <c r="A2729" s="257">
        <f t="shared" si="4753"/>
        <v>6</v>
      </c>
      <c r="B2729" s="257">
        <f t="shared" si="4754"/>
        <v>2025</v>
      </c>
      <c r="C2729" s="8">
        <f t="shared" si="4798"/>
        <v>45825</v>
      </c>
      <c r="D2729" s="252"/>
      <c r="E2729" s="253">
        <v>1.2343787029136861</v>
      </c>
      <c r="F2729" s="255"/>
      <c r="G2729" s="254">
        <v>1.3414564121227179</v>
      </c>
      <c r="H2729" s="114"/>
      <c r="I2729" s="252"/>
      <c r="J2729" s="253">
        <v>1.2792048789312227</v>
      </c>
      <c r="K2729" s="255"/>
      <c r="L2729" s="253">
        <v>1.3658375360966968</v>
      </c>
      <c r="M2729" s="293">
        <f t="shared" si="4841"/>
        <v>1.2343787029136861</v>
      </c>
      <c r="N2729" s="293">
        <f t="shared" si="4842"/>
        <v>1.3414564121227179</v>
      </c>
      <c r="O2729" s="293">
        <f t="shared" si="4843"/>
        <v>1.2792048789312227</v>
      </c>
      <c r="P2729" s="293">
        <f t="shared" si="4844"/>
        <v>1.3658375360966968</v>
      </c>
      <c r="R2729" s="265">
        <f t="shared" si="4845"/>
        <v>1.3052193825160809</v>
      </c>
      <c r="S2729" s="266">
        <f t="shared" si="4846"/>
        <v>1</v>
      </c>
      <c r="T2729" s="266">
        <f t="shared" si="4847"/>
        <v>2</v>
      </c>
      <c r="AH2729" s="257">
        <f t="shared" si="4848"/>
        <v>0</v>
      </c>
      <c r="AI2729" s="266" t="str">
        <f t="shared" si="4769"/>
        <v>OK</v>
      </c>
    </row>
    <row r="2730" spans="1:35" ht="17.45" customHeight="1" x14ac:dyDescent="0.25">
      <c r="A2730" s="257">
        <f t="shared" si="4753"/>
        <v>6</v>
      </c>
      <c r="B2730" s="257">
        <f t="shared" si="4754"/>
        <v>2025</v>
      </c>
      <c r="C2730" s="8">
        <f t="shared" si="4798"/>
        <v>45826</v>
      </c>
      <c r="D2730" s="252">
        <v>1.4523945067426227</v>
      </c>
      <c r="E2730" s="253"/>
      <c r="F2730" s="255"/>
      <c r="G2730" s="254"/>
      <c r="H2730" s="114">
        <v>1.3130424898174811</v>
      </c>
      <c r="I2730" s="252">
        <v>1.313448671891662</v>
      </c>
      <c r="J2730" s="253"/>
      <c r="K2730" s="255">
        <v>1.2783163504968571</v>
      </c>
      <c r="L2730" s="253"/>
      <c r="M2730" s="293">
        <f t="shared" si="4841"/>
        <v>1.4523945067426227</v>
      </c>
      <c r="N2730" s="293">
        <f t="shared" si="4842"/>
        <v>1.3130424898174811</v>
      </c>
      <c r="O2730" s="293">
        <f t="shared" si="4843"/>
        <v>1.313448671891662</v>
      </c>
      <c r="P2730" s="293">
        <f t="shared" si="4844"/>
        <v>1.2783163504968571</v>
      </c>
      <c r="R2730" s="265">
        <f t="shared" si="4845"/>
        <v>1.3393005047371558</v>
      </c>
      <c r="S2730" s="266">
        <f t="shared" si="4846"/>
        <v>1</v>
      </c>
      <c r="T2730" s="266">
        <f t="shared" si="4847"/>
        <v>3</v>
      </c>
      <c r="AH2730" s="257">
        <f t="shared" si="4848"/>
        <v>0</v>
      </c>
      <c r="AI2730" s="266" t="str">
        <f t="shared" si="4769"/>
        <v>OK</v>
      </c>
    </row>
    <row r="2731" spans="1:35" ht="17.45" customHeight="1" x14ac:dyDescent="0.25">
      <c r="A2731" s="257">
        <f t="shared" si="4753"/>
        <v>6</v>
      </c>
      <c r="B2731" s="257">
        <f t="shared" si="4754"/>
        <v>2025</v>
      </c>
      <c r="C2731" s="8">
        <f t="shared" si="4798"/>
        <v>45827</v>
      </c>
      <c r="D2731" s="252"/>
      <c r="E2731" s="335">
        <v>2.1756381583304463</v>
      </c>
      <c r="F2731" s="255"/>
      <c r="G2731" s="254">
        <v>1.0441990344204681</v>
      </c>
      <c r="H2731" s="114"/>
      <c r="I2731" s="252"/>
      <c r="J2731" s="253">
        <v>0.86045877630631995</v>
      </c>
      <c r="K2731" s="255"/>
      <c r="L2731" s="253">
        <v>1.0785152755887797</v>
      </c>
      <c r="M2731" s="423">
        <f t="shared" si="4841"/>
        <v>2.1756381583304463</v>
      </c>
      <c r="N2731" s="293">
        <f t="shared" si="4842"/>
        <v>1.0441990344204681</v>
      </c>
      <c r="O2731" s="293">
        <f t="shared" si="4843"/>
        <v>0.86045877630631995</v>
      </c>
      <c r="P2731" s="293">
        <f t="shared" si="4844"/>
        <v>1.0785152755887797</v>
      </c>
      <c r="R2731" s="265">
        <f t="shared" si="4845"/>
        <v>1.2897028111615034</v>
      </c>
      <c r="S2731" s="266">
        <f t="shared" si="4846"/>
        <v>1</v>
      </c>
      <c r="T2731" s="266">
        <f t="shared" si="4847"/>
        <v>4</v>
      </c>
      <c r="AH2731" s="257">
        <f t="shared" si="4848"/>
        <v>0</v>
      </c>
      <c r="AI2731" s="266" t="str">
        <f t="shared" si="4769"/>
        <v>OK</v>
      </c>
    </row>
    <row r="2732" spans="1:35" ht="17.45" customHeight="1" x14ac:dyDescent="0.25">
      <c r="A2732" s="257">
        <f t="shared" si="4753"/>
        <v>6</v>
      </c>
      <c r="B2732" s="257">
        <f t="shared" si="4754"/>
        <v>2025</v>
      </c>
      <c r="C2732" s="48">
        <f t="shared" si="4798"/>
        <v>45828</v>
      </c>
      <c r="D2732" s="279">
        <v>0.89805038653092295</v>
      </c>
      <c r="E2732" s="280"/>
      <c r="F2732" s="282">
        <v>0.78823003581160034</v>
      </c>
      <c r="G2732" s="281"/>
      <c r="H2732" s="142">
        <v>0.72210719468807305</v>
      </c>
      <c r="I2732" s="279">
        <v>0.7204098071000179</v>
      </c>
      <c r="J2732" s="280"/>
      <c r="K2732" s="282">
        <v>0.77686504611390872</v>
      </c>
      <c r="L2732" s="280"/>
      <c r="M2732" s="293">
        <f t="shared" ref="M2732:M2737" si="4849">IFERROR(AVERAGE(D2732:E2732),"")</f>
        <v>0.89805038653092295</v>
      </c>
      <c r="N2732" s="293">
        <f t="shared" ref="N2732:N2737" si="4850">IFERROR(AVERAGE(F2732:H2732),"")</f>
        <v>0.75516861524983669</v>
      </c>
      <c r="O2732" s="293">
        <f t="shared" ref="O2732:O2737" si="4851">IFERROR(AVERAGE(I2732:J2732),"")</f>
        <v>0.7204098071000179</v>
      </c>
      <c r="P2732" s="293">
        <f t="shared" ref="P2732:P2737" si="4852">IFERROR(AVERAGE(K2732:L2732),"")</f>
        <v>0.77686504611390872</v>
      </c>
      <c r="R2732" s="265">
        <f t="shared" ref="R2732:R2737" si="4853">AVERAGE(M2732:P2732)</f>
        <v>0.78762346374867154</v>
      </c>
      <c r="S2732" s="266">
        <f t="shared" ref="S2732:S2737" si="4854">IF(R2732&gt;=1,1,0)</f>
        <v>0</v>
      </c>
      <c r="T2732" s="266">
        <f t="shared" ref="T2732:T2737" si="4855">IF(S2732=0,0,S2732+T2731)</f>
        <v>0</v>
      </c>
      <c r="AH2732" s="257">
        <f t="shared" si="4848"/>
        <v>0</v>
      </c>
      <c r="AI2732" s="266" t="str">
        <f t="shared" si="4769"/>
        <v>OK</v>
      </c>
    </row>
    <row r="2733" spans="1:35" ht="17.45" customHeight="1" x14ac:dyDescent="0.25">
      <c r="A2733" s="257">
        <f t="shared" si="4753"/>
        <v>6</v>
      </c>
      <c r="B2733" s="257">
        <f t="shared" si="4754"/>
        <v>2025</v>
      </c>
      <c r="C2733" s="435">
        <f t="shared" si="4798"/>
        <v>45829</v>
      </c>
      <c r="D2733" s="448"/>
      <c r="E2733" s="449">
        <v>0.55347131352492063</v>
      </c>
      <c r="F2733" s="451"/>
      <c r="G2733" s="450">
        <v>0.48415722988649623</v>
      </c>
      <c r="H2733" s="452"/>
      <c r="I2733" s="448"/>
      <c r="J2733" s="449">
        <v>0.44210873871203926</v>
      </c>
      <c r="K2733" s="451"/>
      <c r="L2733" s="449">
        <v>0.5898185072379476</v>
      </c>
      <c r="M2733" s="440">
        <f t="shared" si="4849"/>
        <v>0.55347131352492063</v>
      </c>
      <c r="N2733" s="440">
        <f t="shared" si="4850"/>
        <v>0.48415722988649623</v>
      </c>
      <c r="O2733" s="440">
        <f t="shared" si="4851"/>
        <v>0.44210873871203926</v>
      </c>
      <c r="P2733" s="440">
        <f t="shared" si="4852"/>
        <v>0.5898185072379476</v>
      </c>
      <c r="Q2733" s="441"/>
      <c r="R2733" s="442">
        <f t="shared" si="4853"/>
        <v>0.51738894734035101</v>
      </c>
      <c r="S2733" s="443">
        <f t="shared" si="4854"/>
        <v>0</v>
      </c>
      <c r="T2733" s="443">
        <f t="shared" si="4855"/>
        <v>0</v>
      </c>
      <c r="AH2733" s="257">
        <f t="shared" si="4848"/>
        <v>0</v>
      </c>
      <c r="AI2733" s="266" t="str">
        <f t="shared" si="4769"/>
        <v>OK</v>
      </c>
    </row>
    <row r="2734" spans="1:35" ht="17.45" customHeight="1" x14ac:dyDescent="0.25">
      <c r="A2734" s="257">
        <f t="shared" si="4753"/>
        <v>6</v>
      </c>
      <c r="B2734" s="257">
        <f t="shared" si="4754"/>
        <v>2025</v>
      </c>
      <c r="C2734" s="435">
        <f t="shared" si="4798"/>
        <v>45830</v>
      </c>
      <c r="D2734" s="448">
        <v>0.71236125796825145</v>
      </c>
      <c r="E2734" s="449"/>
      <c r="F2734" s="451">
        <v>0.70461095080965519</v>
      </c>
      <c r="G2734" s="450"/>
      <c r="H2734" s="452"/>
      <c r="I2734" s="448">
        <v>0.93852108469857198</v>
      </c>
      <c r="J2734" s="449"/>
      <c r="K2734" s="451">
        <v>0.70732410980951532</v>
      </c>
      <c r="L2734" s="449"/>
      <c r="M2734" s="440">
        <f t="shared" si="4849"/>
        <v>0.71236125796825145</v>
      </c>
      <c r="N2734" s="440">
        <f t="shared" si="4850"/>
        <v>0.70461095080965519</v>
      </c>
      <c r="O2734" s="440">
        <f t="shared" si="4851"/>
        <v>0.93852108469857198</v>
      </c>
      <c r="P2734" s="440">
        <f t="shared" si="4852"/>
        <v>0.70732410980951532</v>
      </c>
      <c r="Q2734" s="441"/>
      <c r="R2734" s="442">
        <f t="shared" si="4853"/>
        <v>0.76570435082149846</v>
      </c>
      <c r="S2734" s="443">
        <f t="shared" si="4854"/>
        <v>0</v>
      </c>
      <c r="T2734" s="443">
        <f t="shared" si="4855"/>
        <v>0</v>
      </c>
      <c r="AH2734" s="257">
        <f t="shared" si="4848"/>
        <v>0</v>
      </c>
      <c r="AI2734" s="266" t="str">
        <f t="shared" si="4769"/>
        <v>OK</v>
      </c>
    </row>
    <row r="2735" spans="1:35" ht="17.45" customHeight="1" x14ac:dyDescent="0.25">
      <c r="A2735" s="257">
        <f t="shared" si="4753"/>
        <v>6</v>
      </c>
      <c r="B2735" s="257">
        <f t="shared" si="4754"/>
        <v>2025</v>
      </c>
      <c r="C2735" s="8">
        <f t="shared" si="4798"/>
        <v>45831</v>
      </c>
      <c r="D2735" s="252"/>
      <c r="E2735" s="253">
        <v>0.70007130519423821</v>
      </c>
      <c r="F2735" s="255"/>
      <c r="G2735" s="254">
        <v>0.89108011573129475</v>
      </c>
      <c r="H2735" s="114"/>
      <c r="I2735" s="252"/>
      <c r="J2735" s="253">
        <v>0.71274305877921718</v>
      </c>
      <c r="K2735" s="255"/>
      <c r="L2735" s="253">
        <v>1.0390175078330672</v>
      </c>
      <c r="M2735" s="293">
        <f t="shared" si="4849"/>
        <v>0.70007130519423821</v>
      </c>
      <c r="N2735" s="293">
        <f t="shared" si="4850"/>
        <v>0.89108011573129475</v>
      </c>
      <c r="O2735" s="293">
        <f t="shared" si="4851"/>
        <v>0.71274305877921718</v>
      </c>
      <c r="P2735" s="293">
        <f t="shared" si="4852"/>
        <v>1.0390175078330672</v>
      </c>
      <c r="R2735" s="265">
        <f t="shared" si="4853"/>
        <v>0.83572799688445443</v>
      </c>
      <c r="S2735" s="266">
        <f t="shared" si="4854"/>
        <v>0</v>
      </c>
      <c r="T2735" s="266">
        <f t="shared" si="4855"/>
        <v>0</v>
      </c>
      <c r="AH2735" s="257">
        <f t="shared" si="4848"/>
        <v>0</v>
      </c>
      <c r="AI2735" s="266" t="str">
        <f t="shared" si="4769"/>
        <v>OK</v>
      </c>
    </row>
    <row r="2736" spans="1:35" ht="17.45" customHeight="1" x14ac:dyDescent="0.25">
      <c r="A2736" s="257">
        <f t="shared" si="4753"/>
        <v>6</v>
      </c>
      <c r="B2736" s="257">
        <f t="shared" si="4754"/>
        <v>2025</v>
      </c>
      <c r="C2736" s="8">
        <f t="shared" si="4798"/>
        <v>45832</v>
      </c>
      <c r="D2736" s="260">
        <v>0.66476123702195333</v>
      </c>
      <c r="E2736" s="261"/>
      <c r="F2736" s="263"/>
      <c r="G2736" s="262"/>
      <c r="H2736" s="285">
        <v>0.86122496404626203</v>
      </c>
      <c r="I2736" s="260">
        <v>0.6246943497773092</v>
      </c>
      <c r="J2736" s="261"/>
      <c r="K2736" s="263">
        <v>0.76495719231377768</v>
      </c>
      <c r="L2736" s="261"/>
      <c r="M2736" s="293">
        <f t="shared" si="4849"/>
        <v>0.66476123702195333</v>
      </c>
      <c r="N2736" s="293">
        <f t="shared" si="4850"/>
        <v>0.86122496404626203</v>
      </c>
      <c r="O2736" s="293">
        <f t="shared" si="4851"/>
        <v>0.6246943497773092</v>
      </c>
      <c r="P2736" s="293">
        <f t="shared" si="4852"/>
        <v>0.76495719231377768</v>
      </c>
      <c r="R2736" s="265">
        <f t="shared" si="4853"/>
        <v>0.72890943578982559</v>
      </c>
      <c r="S2736" s="266">
        <f t="shared" si="4854"/>
        <v>0</v>
      </c>
      <c r="T2736" s="266">
        <f t="shared" si="4855"/>
        <v>0</v>
      </c>
      <c r="AH2736" s="257">
        <f t="shared" si="4848"/>
        <v>0</v>
      </c>
      <c r="AI2736" s="266" t="str">
        <f t="shared" si="4769"/>
        <v>OK</v>
      </c>
    </row>
    <row r="2737" spans="1:35" ht="17.45" customHeight="1" x14ac:dyDescent="0.25">
      <c r="A2737" s="257">
        <f t="shared" si="4753"/>
        <v>6</v>
      </c>
      <c r="B2737" s="257">
        <f t="shared" si="4754"/>
        <v>2025</v>
      </c>
      <c r="C2737" s="8">
        <f t="shared" si="4798"/>
        <v>45833</v>
      </c>
      <c r="D2737" s="260"/>
      <c r="E2737" s="261">
        <v>0.82205748029063153</v>
      </c>
      <c r="F2737" s="263"/>
      <c r="G2737" s="262">
        <v>0.9041939158030986</v>
      </c>
      <c r="H2737" s="285"/>
      <c r="I2737" s="260"/>
      <c r="J2737" s="261">
        <v>0.87610246014346194</v>
      </c>
      <c r="K2737" s="263"/>
      <c r="L2737" s="261">
        <v>0.98073719491628075</v>
      </c>
      <c r="M2737" s="293">
        <f t="shared" si="4849"/>
        <v>0.82205748029063153</v>
      </c>
      <c r="N2737" s="293">
        <f t="shared" si="4850"/>
        <v>0.9041939158030986</v>
      </c>
      <c r="O2737" s="293">
        <f t="shared" si="4851"/>
        <v>0.87610246014346194</v>
      </c>
      <c r="P2737" s="293">
        <f t="shared" si="4852"/>
        <v>0.98073719491628075</v>
      </c>
      <c r="R2737" s="265">
        <f t="shared" si="4853"/>
        <v>0.89577276278836826</v>
      </c>
      <c r="S2737" s="266">
        <f t="shared" si="4854"/>
        <v>0</v>
      </c>
      <c r="T2737" s="266">
        <f t="shared" si="4855"/>
        <v>0</v>
      </c>
      <c r="AH2737" s="257">
        <f t="shared" si="4848"/>
        <v>0</v>
      </c>
      <c r="AI2737" s="266" t="str">
        <f t="shared" si="4769"/>
        <v>OK</v>
      </c>
    </row>
    <row r="2738" spans="1:35" ht="17.45" customHeight="1" x14ac:dyDescent="0.25">
      <c r="A2738" s="257">
        <f t="shared" si="4753"/>
        <v>6</v>
      </c>
      <c r="B2738" s="257">
        <f t="shared" si="4754"/>
        <v>2025</v>
      </c>
      <c r="C2738" s="48">
        <f t="shared" si="4798"/>
        <v>45834</v>
      </c>
      <c r="D2738" s="279">
        <v>1.3823483237674572</v>
      </c>
      <c r="E2738" s="280"/>
      <c r="F2738" s="282">
        <v>1.0266986072457753</v>
      </c>
      <c r="G2738" s="281"/>
      <c r="H2738" s="142">
        <v>1.0202702384976945</v>
      </c>
      <c r="I2738" s="279">
        <v>0.93062316339383411</v>
      </c>
      <c r="J2738" s="280"/>
      <c r="K2738" s="282">
        <v>0.80461577468684986</v>
      </c>
      <c r="L2738" s="280"/>
      <c r="M2738" s="293">
        <f t="shared" ref="M2738:M2741" si="4856">IFERROR(AVERAGE(D2738:E2738),"")</f>
        <v>1.3823483237674572</v>
      </c>
      <c r="N2738" s="293">
        <f t="shared" ref="N2738:N2741" si="4857">IFERROR(AVERAGE(F2738:H2738),"")</f>
        <v>1.0234844228717348</v>
      </c>
      <c r="O2738" s="293">
        <f t="shared" ref="O2738:O2741" si="4858">IFERROR(AVERAGE(I2738:J2738),"")</f>
        <v>0.93062316339383411</v>
      </c>
      <c r="P2738" s="293">
        <f t="shared" ref="P2738:P2741" si="4859">IFERROR(AVERAGE(K2738:L2738),"")</f>
        <v>0.80461577468684986</v>
      </c>
      <c r="R2738" s="265">
        <f t="shared" ref="R2738:R2741" si="4860">AVERAGE(M2738:P2738)</f>
        <v>1.0352679211799689</v>
      </c>
      <c r="S2738" s="266">
        <f t="shared" ref="S2738:S2741" si="4861">IF(R2738&gt;=1,1,0)</f>
        <v>1</v>
      </c>
      <c r="T2738" s="266">
        <f t="shared" ref="T2738:T2741" si="4862">IF(S2738=0,0,S2738+T2737)</f>
        <v>1</v>
      </c>
      <c r="AH2738" s="257">
        <f t="shared" si="4848"/>
        <v>0</v>
      </c>
      <c r="AI2738" s="266" t="str">
        <f t="shared" si="4769"/>
        <v>OK</v>
      </c>
    </row>
    <row r="2739" spans="1:35" ht="17.45" customHeight="1" thickBot="1" x14ac:dyDescent="0.3">
      <c r="A2739" s="257">
        <f t="shared" si="4753"/>
        <v>6</v>
      </c>
      <c r="B2739" s="257">
        <f t="shared" si="4754"/>
        <v>2025</v>
      </c>
      <c r="C2739" s="8">
        <f t="shared" si="4798"/>
        <v>45835</v>
      </c>
      <c r="D2739" s="252"/>
      <c r="E2739" s="253">
        <v>1.3756543935472554</v>
      </c>
      <c r="F2739" s="255"/>
      <c r="G2739" s="254">
        <v>0.99079955345522686</v>
      </c>
      <c r="H2739" s="114"/>
      <c r="I2739" s="252"/>
      <c r="J2739" s="253">
        <v>1.1359114246474762</v>
      </c>
      <c r="K2739" s="255"/>
      <c r="L2739" s="253">
        <v>1.0946303845483942</v>
      </c>
      <c r="M2739" s="293">
        <f t="shared" si="4856"/>
        <v>1.3756543935472554</v>
      </c>
      <c r="N2739" s="293">
        <f t="shared" si="4857"/>
        <v>0.99079955345522686</v>
      </c>
      <c r="O2739" s="293">
        <f t="shared" si="4858"/>
        <v>1.1359114246474762</v>
      </c>
      <c r="P2739" s="293">
        <f t="shared" si="4859"/>
        <v>1.0946303845483942</v>
      </c>
      <c r="R2739" s="265">
        <f t="shared" si="4860"/>
        <v>1.1492489390495881</v>
      </c>
      <c r="S2739" s="266">
        <f t="shared" si="4861"/>
        <v>1</v>
      </c>
      <c r="T2739" s="266">
        <f t="shared" si="4862"/>
        <v>2</v>
      </c>
      <c r="AH2739" s="257">
        <f t="shared" si="4848"/>
        <v>0</v>
      </c>
      <c r="AI2739" s="266" t="str">
        <f t="shared" si="4769"/>
        <v>OK</v>
      </c>
    </row>
    <row r="2740" spans="1:35" ht="17.45" customHeight="1" thickBot="1" x14ac:dyDescent="0.3">
      <c r="A2740" s="257">
        <f t="shared" si="4753"/>
        <v>6</v>
      </c>
      <c r="B2740" s="257">
        <f t="shared" si="4754"/>
        <v>2025</v>
      </c>
      <c r="C2740" s="435">
        <f t="shared" si="4798"/>
        <v>45836</v>
      </c>
      <c r="D2740" s="448">
        <v>0.80889864307508597</v>
      </c>
      <c r="E2740" s="449"/>
      <c r="F2740" s="451">
        <v>0.64203267268505204</v>
      </c>
      <c r="G2740" s="450"/>
      <c r="H2740" s="452"/>
      <c r="I2740" s="448">
        <v>0.67609201882782077</v>
      </c>
      <c r="J2740" s="449"/>
      <c r="K2740" s="451">
        <v>0.64567493811650067</v>
      </c>
      <c r="L2740" s="449"/>
      <c r="M2740" s="440">
        <f t="shared" si="4856"/>
        <v>0.80889864307508597</v>
      </c>
      <c r="N2740" s="440">
        <f t="shared" si="4857"/>
        <v>0.64203267268505204</v>
      </c>
      <c r="O2740" s="440">
        <f t="shared" si="4858"/>
        <v>0.67609201882782077</v>
      </c>
      <c r="P2740" s="440">
        <f t="shared" si="4859"/>
        <v>0.64567493811650067</v>
      </c>
      <c r="Q2740" s="441"/>
      <c r="R2740" s="442">
        <f t="shared" si="4860"/>
        <v>0.69317456817611478</v>
      </c>
      <c r="S2740" s="443">
        <f t="shared" si="4861"/>
        <v>0</v>
      </c>
      <c r="T2740" s="443">
        <f t="shared" si="4862"/>
        <v>0</v>
      </c>
      <c r="U2740" s="514" t="s">
        <v>68</v>
      </c>
      <c r="V2740" s="515">
        <v>2025</v>
      </c>
      <c r="W2740" s="516"/>
      <c r="X2740" s="516"/>
      <c r="Y2740" s="516"/>
      <c r="AH2740" s="257">
        <f t="shared" si="4848"/>
        <v>0</v>
      </c>
      <c r="AI2740" s="266" t="str">
        <f t="shared" si="4769"/>
        <v>OK</v>
      </c>
    </row>
    <row r="2741" spans="1:35" ht="17.45" customHeight="1" x14ac:dyDescent="0.25">
      <c r="A2741" s="257">
        <f t="shared" si="4753"/>
        <v>6</v>
      </c>
      <c r="B2741" s="257">
        <f t="shared" si="4754"/>
        <v>2025</v>
      </c>
      <c r="C2741" s="435">
        <f t="shared" si="4798"/>
        <v>45837</v>
      </c>
      <c r="D2741" s="448"/>
      <c r="E2741" s="449">
        <v>0.51126617498295901</v>
      </c>
      <c r="F2741" s="451"/>
      <c r="G2741" s="450">
        <v>0.62670730268717256</v>
      </c>
      <c r="H2741" s="452"/>
      <c r="I2741" s="448"/>
      <c r="J2741" s="449">
        <v>0.47808139828469864</v>
      </c>
      <c r="K2741" s="451"/>
      <c r="L2741" s="449">
        <v>0.57722014251531395</v>
      </c>
      <c r="M2741" s="440">
        <f t="shared" si="4856"/>
        <v>0.51126617498295901</v>
      </c>
      <c r="N2741" s="440">
        <f t="shared" si="4857"/>
        <v>0.62670730268717256</v>
      </c>
      <c r="O2741" s="440">
        <f t="shared" si="4858"/>
        <v>0.47808139828469864</v>
      </c>
      <c r="P2741" s="440">
        <f t="shared" si="4859"/>
        <v>0.57722014251531395</v>
      </c>
      <c r="Q2741" s="441"/>
      <c r="R2741" s="442">
        <f t="shared" si="4860"/>
        <v>0.54831875461753599</v>
      </c>
      <c r="S2741" s="443">
        <f t="shared" si="4861"/>
        <v>0</v>
      </c>
      <c r="T2741" s="443">
        <f t="shared" si="4862"/>
        <v>0</v>
      </c>
      <c r="U2741" s="517" t="s">
        <v>35</v>
      </c>
      <c r="V2741" s="517" t="s">
        <v>1</v>
      </c>
      <c r="W2741" s="517" t="s">
        <v>2</v>
      </c>
      <c r="X2741" s="517" t="s">
        <v>9</v>
      </c>
      <c r="Y2741" s="517" t="s">
        <v>12</v>
      </c>
      <c r="AH2741" s="257">
        <f t="shared" si="4848"/>
        <v>0</v>
      </c>
      <c r="AI2741" s="266" t="str">
        <f t="shared" si="4769"/>
        <v>OK</v>
      </c>
    </row>
    <row r="2742" spans="1:35" ht="17.45" customHeight="1" thickBot="1" x14ac:dyDescent="0.3">
      <c r="A2742" s="257">
        <f t="shared" si="4753"/>
        <v>6</v>
      </c>
      <c r="B2742" s="257">
        <f t="shared" si="4754"/>
        <v>2025</v>
      </c>
      <c r="C2742" s="116">
        <f t="shared" si="4798"/>
        <v>45838</v>
      </c>
      <c r="D2742" s="144">
        <v>0.7487106273761106</v>
      </c>
      <c r="E2742" s="145"/>
      <c r="F2742" s="146"/>
      <c r="G2742" s="147"/>
      <c r="H2742" s="148">
        <v>1.2052347138655282</v>
      </c>
      <c r="I2742" s="144">
        <v>1.0850664870305076</v>
      </c>
      <c r="J2742" s="145"/>
      <c r="K2742" s="146">
        <v>0.7828468019768281</v>
      </c>
      <c r="L2742" s="145"/>
      <c r="M2742" s="306">
        <f t="shared" ref="M2742:M2748" si="4863">IFERROR(AVERAGE(D2742:E2742),"")</f>
        <v>0.7487106273761106</v>
      </c>
      <c r="N2742" s="306">
        <f t="shared" ref="N2742:N2748" si="4864">IFERROR(AVERAGE(F2742:H2742),"")</f>
        <v>1.2052347138655282</v>
      </c>
      <c r="O2742" s="306">
        <f t="shared" ref="O2742:O2748" si="4865">IFERROR(AVERAGE(I2742:J2742),"")</f>
        <v>1.0850664870305076</v>
      </c>
      <c r="P2742" s="306">
        <f t="shared" ref="P2742:P2748" si="4866">IFERROR(AVERAGE(K2742:L2742),"")</f>
        <v>0.7828468019768281</v>
      </c>
      <c r="Q2742" s="315"/>
      <c r="R2742" s="308">
        <f t="shared" ref="R2742:R2748" si="4867">AVERAGE(M2742:P2742)</f>
        <v>0.95546465756224364</v>
      </c>
      <c r="S2742" s="312">
        <f t="shared" ref="S2742:S2748" si="4868">IF(R2742&gt;=1,1,0)</f>
        <v>0</v>
      </c>
      <c r="T2742" s="312">
        <f t="shared" ref="T2742:T2748" si="4869">IF(S2742=0,0,S2742+T2741)</f>
        <v>0</v>
      </c>
      <c r="U2742" s="518" t="s">
        <v>58</v>
      </c>
      <c r="V2742" s="519">
        <f>AVERAGE(D2713:E2742)</f>
        <v>0.95928917755849297</v>
      </c>
      <c r="W2742" s="519">
        <f>AVERAGE(F2713:H2742)</f>
        <v>0.89094014050153336</v>
      </c>
      <c r="X2742" s="519">
        <f>AVERAGE(I2713:J2742)</f>
        <v>0.79117348698303691</v>
      </c>
      <c r="Y2742" s="519">
        <f>AVERAGE(K2713:L2742)</f>
        <v>0.96355520788508275</v>
      </c>
      <c r="AH2742" s="257">
        <f t="shared" si="4848"/>
        <v>0</v>
      </c>
      <c r="AI2742" s="266" t="str">
        <f t="shared" si="4769"/>
        <v>OK</v>
      </c>
    </row>
    <row r="2743" spans="1:35" ht="17.45" customHeight="1" x14ac:dyDescent="0.25">
      <c r="A2743" s="257">
        <f t="shared" si="4753"/>
        <v>7</v>
      </c>
      <c r="B2743" s="257">
        <f t="shared" si="4754"/>
        <v>2025</v>
      </c>
      <c r="C2743" s="115">
        <f t="shared" si="4798"/>
        <v>45839</v>
      </c>
      <c r="D2743" s="252"/>
      <c r="E2743" s="253">
        <v>1.0019577647520146</v>
      </c>
      <c r="F2743" s="255"/>
      <c r="G2743" s="254">
        <v>1.2164150122898199</v>
      </c>
      <c r="H2743" s="114"/>
      <c r="I2743" s="252"/>
      <c r="J2743" s="253">
        <v>1.0522952270965094</v>
      </c>
      <c r="K2743" s="255"/>
      <c r="L2743" s="253">
        <v>0.89436231102495656</v>
      </c>
      <c r="M2743" s="293">
        <f t="shared" si="4863"/>
        <v>1.0019577647520146</v>
      </c>
      <c r="N2743" s="293">
        <f t="shared" si="4864"/>
        <v>1.2164150122898199</v>
      </c>
      <c r="O2743" s="293">
        <f t="shared" si="4865"/>
        <v>1.0522952270965094</v>
      </c>
      <c r="P2743" s="293">
        <f t="shared" si="4866"/>
        <v>0.89436231102495656</v>
      </c>
      <c r="R2743" s="265">
        <f t="shared" si="4867"/>
        <v>1.0412575787908249</v>
      </c>
      <c r="S2743" s="266">
        <f t="shared" si="4868"/>
        <v>1</v>
      </c>
      <c r="T2743" s="266">
        <f t="shared" si="4869"/>
        <v>1</v>
      </c>
      <c r="U2743" s="518" t="s">
        <v>59</v>
      </c>
      <c r="V2743" s="519">
        <f>MAX(D2713:E2742)</f>
        <v>2.1756381583304463</v>
      </c>
      <c r="W2743" s="519">
        <f>MAX(F2713:H2742)</f>
        <v>1.3414564121227179</v>
      </c>
      <c r="X2743" s="519">
        <f>MAX(I2713:J2742)</f>
        <v>1.313448671891662</v>
      </c>
      <c r="Y2743" s="519">
        <f>MAX(K2713:L2742)</f>
        <v>2.8620270217378558</v>
      </c>
      <c r="AH2743" s="257">
        <f t="shared" si="4848"/>
        <v>0</v>
      </c>
      <c r="AI2743" s="266" t="str">
        <f t="shared" si="4769"/>
        <v>OK</v>
      </c>
    </row>
    <row r="2744" spans="1:35" ht="17.45" customHeight="1" thickBot="1" x14ac:dyDescent="0.3">
      <c r="A2744" s="257">
        <f t="shared" ref="A2744:A2807" si="4870">IF(ISNUMBER(C2744),MONTH(C2744),"")</f>
        <v>7</v>
      </c>
      <c r="B2744" s="257">
        <f t="shared" ref="B2744:B2807" si="4871">IF(ISNUMBER(C2744),YEAR(C2744),"")</f>
        <v>2025</v>
      </c>
      <c r="C2744" s="48">
        <f t="shared" si="4798"/>
        <v>45840</v>
      </c>
      <c r="D2744" s="279">
        <v>1.0689230012056326</v>
      </c>
      <c r="E2744" s="280"/>
      <c r="F2744" s="282">
        <v>1.1033408218101213</v>
      </c>
      <c r="G2744" s="281"/>
      <c r="H2744" s="142">
        <v>0.98808955732661408</v>
      </c>
      <c r="I2744" s="279">
        <v>0.89326147802874267</v>
      </c>
      <c r="J2744" s="280"/>
      <c r="K2744" s="282">
        <v>0.81230345963041073</v>
      </c>
      <c r="L2744" s="280"/>
      <c r="M2744" s="293">
        <f t="shared" si="4863"/>
        <v>1.0689230012056326</v>
      </c>
      <c r="N2744" s="293">
        <f t="shared" si="4864"/>
        <v>1.0457151895683676</v>
      </c>
      <c r="O2744" s="293">
        <f t="shared" si="4865"/>
        <v>0.89326147802874267</v>
      </c>
      <c r="P2744" s="293">
        <f t="shared" si="4866"/>
        <v>0.81230345963041073</v>
      </c>
      <c r="R2744" s="265">
        <f t="shared" si="4867"/>
        <v>0.95505078210828842</v>
      </c>
      <c r="S2744" s="266">
        <f t="shared" si="4868"/>
        <v>0</v>
      </c>
      <c r="T2744" s="266">
        <f t="shared" si="4869"/>
        <v>0</v>
      </c>
      <c r="U2744" s="520" t="s">
        <v>126</v>
      </c>
      <c r="V2744" s="521">
        <f>COUNTIF(D2713:E2742,"&gt;=2.5")</f>
        <v>0</v>
      </c>
      <c r="W2744" s="521">
        <f>COUNTIF(F2713:H2742,"&gt;=2.5")</f>
        <v>0</v>
      </c>
      <c r="X2744" s="521">
        <f>COUNTIF(I2713:J2742,"&gt;=2.5")</f>
        <v>0</v>
      </c>
      <c r="Y2744" s="521">
        <f>COUNTIF(K2713:L2742,"&gt;=2.5")</f>
        <v>1</v>
      </c>
      <c r="AH2744" s="257">
        <f t="shared" si="4848"/>
        <v>0</v>
      </c>
      <c r="AI2744" s="266" t="str">
        <f t="shared" si="4769"/>
        <v>OK</v>
      </c>
    </row>
    <row r="2745" spans="1:35" ht="17.45" customHeight="1" thickBot="1" x14ac:dyDescent="0.3">
      <c r="A2745" s="257">
        <f t="shared" si="4870"/>
        <v>7</v>
      </c>
      <c r="B2745" s="257">
        <f t="shared" si="4871"/>
        <v>2025</v>
      </c>
      <c r="C2745" s="8">
        <f t="shared" si="4798"/>
        <v>45841</v>
      </c>
      <c r="D2745" s="252"/>
      <c r="E2745" s="253">
        <v>1.1971427506384853</v>
      </c>
      <c r="F2745" s="255"/>
      <c r="G2745" s="254">
        <v>1.0743382869805431</v>
      </c>
      <c r="H2745" s="114"/>
      <c r="I2745" s="252"/>
      <c r="J2745" s="253">
        <v>0.73133208644113157</v>
      </c>
      <c r="K2745" s="255"/>
      <c r="L2745" s="253">
        <v>0.75660095038424269</v>
      </c>
      <c r="M2745" s="293">
        <f t="shared" si="4863"/>
        <v>1.1971427506384853</v>
      </c>
      <c r="N2745" s="293">
        <f t="shared" si="4864"/>
        <v>1.0743382869805431</v>
      </c>
      <c r="O2745" s="293">
        <f t="shared" si="4865"/>
        <v>0.73133208644113157</v>
      </c>
      <c r="P2745" s="293">
        <f t="shared" si="4866"/>
        <v>0.75660095038424269</v>
      </c>
      <c r="R2745" s="265">
        <f t="shared" si="4867"/>
        <v>0.93985351861110067</v>
      </c>
      <c r="S2745" s="266">
        <f t="shared" si="4868"/>
        <v>0</v>
      </c>
      <c r="T2745" s="266">
        <f t="shared" si="4869"/>
        <v>0</v>
      </c>
      <c r="X2745" s="664">
        <f>SUM(V2744:Y2744)</f>
        <v>1</v>
      </c>
      <c r="Y2745" s="522">
        <f>AVERAGE(V2742:Y2742)</f>
        <v>0.90123950323203661</v>
      </c>
      <c r="AH2745" s="257">
        <f t="shared" si="4848"/>
        <v>0</v>
      </c>
      <c r="AI2745" s="266" t="str">
        <f t="shared" si="4769"/>
        <v>OK</v>
      </c>
    </row>
    <row r="2746" spans="1:35" ht="17.45" customHeight="1" x14ac:dyDescent="0.25">
      <c r="A2746" s="257">
        <f t="shared" si="4870"/>
        <v>7</v>
      </c>
      <c r="B2746" s="257">
        <f t="shared" si="4871"/>
        <v>2025</v>
      </c>
      <c r="C2746" s="8">
        <f t="shared" si="4798"/>
        <v>45842</v>
      </c>
      <c r="D2746" s="252">
        <v>0.96565898454540966</v>
      </c>
      <c r="E2746" s="253"/>
      <c r="F2746" s="255">
        <v>1.16312746694757</v>
      </c>
      <c r="G2746" s="254"/>
      <c r="H2746" s="114"/>
      <c r="I2746" s="252">
        <v>0.84268668877829089</v>
      </c>
      <c r="J2746" s="253"/>
      <c r="K2746" s="255">
        <v>0.91421164364751206</v>
      </c>
      <c r="L2746" s="253"/>
      <c r="M2746" s="293">
        <f t="shared" si="4863"/>
        <v>0.96565898454540966</v>
      </c>
      <c r="N2746" s="293">
        <f t="shared" si="4864"/>
        <v>1.16312746694757</v>
      </c>
      <c r="O2746" s="293">
        <f t="shared" si="4865"/>
        <v>0.84268668877829089</v>
      </c>
      <c r="P2746" s="293">
        <f t="shared" si="4866"/>
        <v>0.91421164364751206</v>
      </c>
      <c r="R2746" s="265">
        <f t="shared" si="4867"/>
        <v>0.97142119597969567</v>
      </c>
      <c r="S2746" s="266">
        <f t="shared" si="4868"/>
        <v>0</v>
      </c>
      <c r="T2746" s="266">
        <f t="shared" si="4869"/>
        <v>0</v>
      </c>
      <c r="V2746" s="605">
        <f>V2742-V2712</f>
        <v>7.6699604268804178E-2</v>
      </c>
      <c r="W2746" s="605">
        <f>W2742-W2712</f>
        <v>-3.1183802670128991E-2</v>
      </c>
      <c r="X2746" s="605">
        <f>X2742-X2712</f>
        <v>5.5401677926791515E-2</v>
      </c>
      <c r="Y2746" s="605">
        <f>Y2742-Y2712</f>
        <v>-3.4613994912016777E-2</v>
      </c>
      <c r="AH2746" s="257">
        <f t="shared" si="4848"/>
        <v>0</v>
      </c>
      <c r="AI2746" s="266" t="str">
        <f t="shared" si="4769"/>
        <v>OK</v>
      </c>
    </row>
    <row r="2747" spans="1:35" ht="17.45" customHeight="1" x14ac:dyDescent="0.25">
      <c r="A2747" s="257">
        <f t="shared" si="4870"/>
        <v>7</v>
      </c>
      <c r="B2747" s="257">
        <f t="shared" si="4871"/>
        <v>2025</v>
      </c>
      <c r="C2747" s="435">
        <f t="shared" si="4798"/>
        <v>45843</v>
      </c>
      <c r="D2747" s="448"/>
      <c r="E2747" s="494">
        <v>2.2322696170181597</v>
      </c>
      <c r="F2747" s="451"/>
      <c r="G2747" s="498">
        <v>2.1292227573536882</v>
      </c>
      <c r="H2747" s="452"/>
      <c r="I2747" s="448"/>
      <c r="J2747" s="449">
        <v>1.9387573393767676</v>
      </c>
      <c r="K2747" s="451"/>
      <c r="L2747" s="494">
        <v>2.2136758369743785</v>
      </c>
      <c r="M2747" s="493">
        <f t="shared" si="4863"/>
        <v>2.2322696170181597</v>
      </c>
      <c r="N2747" s="493">
        <f t="shared" si="4864"/>
        <v>2.1292227573536882</v>
      </c>
      <c r="O2747" s="440">
        <f t="shared" si="4865"/>
        <v>1.9387573393767676</v>
      </c>
      <c r="P2747" s="493">
        <f t="shared" si="4866"/>
        <v>2.2136758369743785</v>
      </c>
      <c r="Q2747" s="441"/>
      <c r="R2747" s="442">
        <f t="shared" si="4867"/>
        <v>2.1284813876807482</v>
      </c>
      <c r="S2747" s="443">
        <f t="shared" si="4868"/>
        <v>1</v>
      </c>
      <c r="T2747" s="443">
        <f t="shared" si="4869"/>
        <v>1</v>
      </c>
      <c r="Y2747" s="264">
        <f>Y2745-Y2715</f>
        <v>1.6575871153362676E-2</v>
      </c>
      <c r="AH2747" s="257">
        <f t="shared" si="4848"/>
        <v>0</v>
      </c>
      <c r="AI2747" s="266" t="str">
        <f t="shared" ref="AI2747:AI2810" si="4872">IF(AH2747=0,"OK","Check")</f>
        <v>OK</v>
      </c>
    </row>
    <row r="2748" spans="1:35" ht="17.45" customHeight="1" x14ac:dyDescent="0.25">
      <c r="A2748" s="257">
        <f t="shared" si="4870"/>
        <v>7</v>
      </c>
      <c r="B2748" s="257">
        <f t="shared" si="4871"/>
        <v>2025</v>
      </c>
      <c r="C2748" s="435">
        <f t="shared" si="4798"/>
        <v>45844</v>
      </c>
      <c r="D2748" s="448">
        <v>0.84274933227131399</v>
      </c>
      <c r="E2748" s="449"/>
      <c r="F2748" s="451"/>
      <c r="G2748" s="450"/>
      <c r="H2748" s="452">
        <v>0.74498816538488377</v>
      </c>
      <c r="I2748" s="448">
        <v>0.59649525904628276</v>
      </c>
      <c r="J2748" s="449"/>
      <c r="K2748" s="451">
        <v>0.66718326608750778</v>
      </c>
      <c r="L2748" s="449"/>
      <c r="M2748" s="440">
        <f t="shared" si="4863"/>
        <v>0.84274933227131399</v>
      </c>
      <c r="N2748" s="440">
        <f t="shared" si="4864"/>
        <v>0.74498816538488377</v>
      </c>
      <c r="O2748" s="440">
        <f t="shared" si="4865"/>
        <v>0.59649525904628276</v>
      </c>
      <c r="P2748" s="440">
        <f t="shared" si="4866"/>
        <v>0.66718326608750778</v>
      </c>
      <c r="Q2748" s="441"/>
      <c r="R2748" s="442">
        <f t="shared" si="4867"/>
        <v>0.71285400569749702</v>
      </c>
      <c r="S2748" s="443">
        <f t="shared" si="4868"/>
        <v>0</v>
      </c>
      <c r="T2748" s="443">
        <f t="shared" si="4869"/>
        <v>0</v>
      </c>
      <c r="AH2748" s="257">
        <f t="shared" si="4848"/>
        <v>0</v>
      </c>
      <c r="AI2748" s="266" t="str">
        <f t="shared" si="4872"/>
        <v>OK</v>
      </c>
    </row>
    <row r="2749" spans="1:35" ht="17.45" customHeight="1" x14ac:dyDescent="0.25">
      <c r="A2749" s="257">
        <f t="shared" si="4870"/>
        <v>7</v>
      </c>
      <c r="B2749" s="257">
        <f t="shared" si="4871"/>
        <v>2025</v>
      </c>
      <c r="C2749" s="8">
        <f t="shared" si="4798"/>
        <v>45845</v>
      </c>
      <c r="D2749" s="252"/>
      <c r="E2749" s="253">
        <v>0.98182089656635063</v>
      </c>
      <c r="F2749" s="255"/>
      <c r="G2749" s="254">
        <v>1.5331833037929947</v>
      </c>
      <c r="H2749" s="114"/>
      <c r="I2749" s="252"/>
      <c r="J2749" s="253">
        <v>1.0815081955606842</v>
      </c>
      <c r="K2749" s="255"/>
      <c r="L2749" s="253">
        <v>0.90149675261287587</v>
      </c>
      <c r="M2749" s="293">
        <f t="shared" ref="M2749:M2751" si="4873">IFERROR(AVERAGE(D2749:E2749),"")</f>
        <v>0.98182089656635063</v>
      </c>
      <c r="N2749" s="293">
        <f t="shared" ref="N2749:N2751" si="4874">IFERROR(AVERAGE(F2749:H2749),"")</f>
        <v>1.5331833037929947</v>
      </c>
      <c r="O2749" s="293">
        <f t="shared" ref="O2749:O2751" si="4875">IFERROR(AVERAGE(I2749:J2749),"")</f>
        <v>1.0815081955606842</v>
      </c>
      <c r="P2749" s="293">
        <f t="shared" ref="P2749:P2751" si="4876">IFERROR(AVERAGE(K2749:L2749),"")</f>
        <v>0.90149675261287587</v>
      </c>
      <c r="R2749" s="265">
        <f t="shared" ref="R2749:R2751" si="4877">AVERAGE(M2749:P2749)</f>
        <v>1.1245022871332264</v>
      </c>
      <c r="S2749" s="266">
        <f t="shared" ref="S2749:S2751" si="4878">IF(R2749&gt;=1,1,0)</f>
        <v>1</v>
      </c>
      <c r="T2749" s="266">
        <f t="shared" ref="T2749:T2751" si="4879">IF(S2749=0,0,S2749+T2748)</f>
        <v>1</v>
      </c>
      <c r="AH2749" s="257">
        <f t="shared" si="4848"/>
        <v>0</v>
      </c>
      <c r="AI2749" s="266" t="str">
        <f t="shared" si="4872"/>
        <v>OK</v>
      </c>
    </row>
    <row r="2750" spans="1:35" ht="17.45" customHeight="1" x14ac:dyDescent="0.25">
      <c r="A2750" s="257">
        <f t="shared" si="4870"/>
        <v>7</v>
      </c>
      <c r="B2750" s="257">
        <f t="shared" si="4871"/>
        <v>2025</v>
      </c>
      <c r="C2750" s="48">
        <f t="shared" si="4798"/>
        <v>45846</v>
      </c>
      <c r="D2750" s="279">
        <v>0.85464259075954152</v>
      </c>
      <c r="E2750" s="280"/>
      <c r="F2750" s="420">
        <v>2.828752363977054</v>
      </c>
      <c r="G2750" s="281"/>
      <c r="H2750" s="422">
        <v>2.7175304446730602</v>
      </c>
      <c r="I2750" s="279">
        <v>1.0187187731146587</v>
      </c>
      <c r="J2750" s="280"/>
      <c r="K2750" s="282">
        <v>0.96378691497068048</v>
      </c>
      <c r="L2750" s="280"/>
      <c r="M2750" s="293">
        <f t="shared" si="4873"/>
        <v>0.85464259075954152</v>
      </c>
      <c r="N2750" s="423">
        <f t="shared" si="4874"/>
        <v>2.7731414043250568</v>
      </c>
      <c r="O2750" s="293">
        <f t="shared" si="4875"/>
        <v>1.0187187731146587</v>
      </c>
      <c r="P2750" s="293">
        <f t="shared" si="4876"/>
        <v>0.96378691497068048</v>
      </c>
      <c r="R2750" s="265">
        <f t="shared" si="4877"/>
        <v>1.4025724207924843</v>
      </c>
      <c r="S2750" s="266">
        <f t="shared" si="4878"/>
        <v>1</v>
      </c>
      <c r="T2750" s="266">
        <f t="shared" si="4879"/>
        <v>2</v>
      </c>
      <c r="AH2750" s="257">
        <f t="shared" si="4848"/>
        <v>0</v>
      </c>
      <c r="AI2750" s="266" t="str">
        <f t="shared" si="4872"/>
        <v>OK</v>
      </c>
    </row>
    <row r="2751" spans="1:35" ht="17.45" customHeight="1" x14ac:dyDescent="0.25">
      <c r="A2751" s="257">
        <f t="shared" si="4870"/>
        <v>7</v>
      </c>
      <c r="B2751" s="257">
        <f t="shared" si="4871"/>
        <v>2025</v>
      </c>
      <c r="C2751" s="8">
        <f t="shared" si="4798"/>
        <v>45847</v>
      </c>
      <c r="D2751" s="252"/>
      <c r="E2751" s="253">
        <v>1.4124757398728838</v>
      </c>
      <c r="F2751" s="255"/>
      <c r="G2751" s="254">
        <v>1.9784895216455556</v>
      </c>
      <c r="H2751" s="114"/>
      <c r="I2751" s="252"/>
      <c r="J2751" s="253">
        <v>1.1275447625004968</v>
      </c>
      <c r="K2751" s="255"/>
      <c r="L2751" s="253">
        <v>1.1548828250527863</v>
      </c>
      <c r="M2751" s="293">
        <f t="shared" si="4873"/>
        <v>1.4124757398728838</v>
      </c>
      <c r="N2751" s="293">
        <f t="shared" si="4874"/>
        <v>1.9784895216455556</v>
      </c>
      <c r="O2751" s="293">
        <f t="shared" si="4875"/>
        <v>1.1275447625004968</v>
      </c>
      <c r="P2751" s="293">
        <f t="shared" si="4876"/>
        <v>1.1548828250527863</v>
      </c>
      <c r="R2751" s="265">
        <f t="shared" si="4877"/>
        <v>1.4183482122679307</v>
      </c>
      <c r="S2751" s="266">
        <f t="shared" si="4878"/>
        <v>1</v>
      </c>
      <c r="T2751" s="266">
        <f t="shared" si="4879"/>
        <v>3</v>
      </c>
      <c r="AH2751" s="257">
        <f t="shared" si="4848"/>
        <v>0</v>
      </c>
      <c r="AI2751" s="266" t="str">
        <f t="shared" si="4872"/>
        <v>OK</v>
      </c>
    </row>
    <row r="2752" spans="1:35" ht="17.45" customHeight="1" x14ac:dyDescent="0.25">
      <c r="A2752" s="257">
        <f t="shared" si="4870"/>
        <v>7</v>
      </c>
      <c r="B2752" s="257">
        <f t="shared" si="4871"/>
        <v>2025</v>
      </c>
      <c r="C2752" s="8">
        <f t="shared" si="4798"/>
        <v>45848</v>
      </c>
      <c r="D2752" s="260">
        <v>1.3518684675917643</v>
      </c>
      <c r="E2752" s="261"/>
      <c r="F2752" s="363">
        <v>2.8158364043421336</v>
      </c>
      <c r="G2752" s="262"/>
      <c r="H2752" s="285"/>
      <c r="I2752" s="260">
        <v>1.5566141740990005</v>
      </c>
      <c r="J2752" s="261"/>
      <c r="K2752" s="263">
        <v>1.3147664908150585</v>
      </c>
      <c r="L2752" s="261"/>
      <c r="M2752" s="293">
        <f t="shared" ref="M2752:M2757" si="4880">IFERROR(AVERAGE(D2752:E2752),"")</f>
        <v>1.3518684675917643</v>
      </c>
      <c r="N2752" s="423">
        <f t="shared" ref="N2752:N2757" si="4881">IFERROR(AVERAGE(F2752:H2752),"")</f>
        <v>2.8158364043421336</v>
      </c>
      <c r="O2752" s="293">
        <f t="shared" ref="O2752:O2757" si="4882">IFERROR(AVERAGE(I2752:J2752),"")</f>
        <v>1.5566141740990005</v>
      </c>
      <c r="P2752" s="293">
        <f t="shared" ref="P2752:P2757" si="4883">IFERROR(AVERAGE(K2752:L2752),"")</f>
        <v>1.3147664908150585</v>
      </c>
      <c r="R2752" s="265">
        <f t="shared" ref="R2752:R2757" si="4884">AVERAGE(M2752:P2752)</f>
        <v>1.7597713842119893</v>
      </c>
      <c r="S2752" s="266">
        <f t="shared" ref="S2752:S2757" si="4885">IF(R2752&gt;=1,1,0)</f>
        <v>1</v>
      </c>
      <c r="T2752" s="266">
        <f t="shared" ref="T2752:T2757" si="4886">IF(S2752=0,0,S2752+T2751)</f>
        <v>4</v>
      </c>
      <c r="AH2752" s="257">
        <f t="shared" si="4848"/>
        <v>0</v>
      </c>
      <c r="AI2752" s="266" t="str">
        <f t="shared" si="4872"/>
        <v>OK</v>
      </c>
    </row>
    <row r="2753" spans="1:35" ht="17.45" customHeight="1" x14ac:dyDescent="0.25">
      <c r="A2753" s="257">
        <f t="shared" si="4870"/>
        <v>7</v>
      </c>
      <c r="B2753" s="257">
        <f t="shared" si="4871"/>
        <v>2025</v>
      </c>
      <c r="C2753" s="8">
        <f t="shared" si="4798"/>
        <v>45849</v>
      </c>
      <c r="D2753" s="260"/>
      <c r="E2753" s="134">
        <v>4.1707092483095858</v>
      </c>
      <c r="F2753" s="263"/>
      <c r="G2753" s="262">
        <v>1.5693583736406478</v>
      </c>
      <c r="H2753" s="285"/>
      <c r="I2753" s="260"/>
      <c r="J2753" s="261">
        <v>0.91692840418342325</v>
      </c>
      <c r="K2753" s="263"/>
      <c r="L2753" s="261">
        <v>1.2365501684557652</v>
      </c>
      <c r="M2753" s="423">
        <f t="shared" si="4880"/>
        <v>4.1707092483095858</v>
      </c>
      <c r="N2753" s="293">
        <f t="shared" si="4881"/>
        <v>1.5693583736406478</v>
      </c>
      <c r="O2753" s="293">
        <f t="shared" si="4882"/>
        <v>0.91692840418342325</v>
      </c>
      <c r="P2753" s="293">
        <f t="shared" si="4883"/>
        <v>1.2365501684557652</v>
      </c>
      <c r="R2753" s="265">
        <f t="shared" si="4884"/>
        <v>1.9733865486473554</v>
      </c>
      <c r="S2753" s="266">
        <f t="shared" si="4885"/>
        <v>1</v>
      </c>
      <c r="T2753" s="266">
        <f t="shared" si="4886"/>
        <v>5</v>
      </c>
      <c r="AH2753" s="257">
        <f t="shared" si="4848"/>
        <v>0</v>
      </c>
      <c r="AI2753" s="266" t="str">
        <f t="shared" si="4872"/>
        <v>OK</v>
      </c>
    </row>
    <row r="2754" spans="1:35" ht="17.45" customHeight="1" x14ac:dyDescent="0.25">
      <c r="A2754" s="257">
        <f t="shared" si="4870"/>
        <v>7</v>
      </c>
      <c r="B2754" s="257">
        <f t="shared" si="4871"/>
        <v>2025</v>
      </c>
      <c r="C2754" s="435">
        <f t="shared" si="4798"/>
        <v>45850</v>
      </c>
      <c r="D2754" s="434">
        <v>1.017172829784643</v>
      </c>
      <c r="E2754" s="436"/>
      <c r="F2754" s="437"/>
      <c r="G2754" s="438"/>
      <c r="H2754" s="439">
        <v>0.61759136641867851</v>
      </c>
      <c r="I2754" s="434">
        <v>0.54498588086869326</v>
      </c>
      <c r="J2754" s="436"/>
      <c r="K2754" s="437">
        <v>0.6354831222996945</v>
      </c>
      <c r="L2754" s="436"/>
      <c r="M2754" s="440">
        <f t="shared" si="4880"/>
        <v>1.017172829784643</v>
      </c>
      <c r="N2754" s="440">
        <f t="shared" si="4881"/>
        <v>0.61759136641867851</v>
      </c>
      <c r="O2754" s="440">
        <f t="shared" si="4882"/>
        <v>0.54498588086869326</v>
      </c>
      <c r="P2754" s="440">
        <f t="shared" si="4883"/>
        <v>0.6354831222996945</v>
      </c>
      <c r="Q2754" s="441"/>
      <c r="R2754" s="442">
        <f t="shared" si="4884"/>
        <v>0.70380829984292737</v>
      </c>
      <c r="S2754" s="443">
        <f t="shared" si="4885"/>
        <v>0</v>
      </c>
      <c r="T2754" s="443">
        <f t="shared" si="4886"/>
        <v>0</v>
      </c>
      <c r="AH2754" s="257">
        <f t="shared" si="4848"/>
        <v>0</v>
      </c>
      <c r="AI2754" s="266" t="str">
        <f t="shared" si="4872"/>
        <v>OK</v>
      </c>
    </row>
    <row r="2755" spans="1:35" ht="17.45" customHeight="1" x14ac:dyDescent="0.25">
      <c r="A2755" s="257">
        <f t="shared" si="4870"/>
        <v>7</v>
      </c>
      <c r="B2755" s="257">
        <f t="shared" si="4871"/>
        <v>2025</v>
      </c>
      <c r="C2755" s="435">
        <f t="shared" si="4798"/>
        <v>45851</v>
      </c>
      <c r="D2755" s="434"/>
      <c r="E2755" s="436">
        <v>0.62195855681951462</v>
      </c>
      <c r="F2755" s="437"/>
      <c r="G2755" s="438">
        <v>0.62629090899263484</v>
      </c>
      <c r="H2755" s="439"/>
      <c r="I2755" s="434"/>
      <c r="J2755" s="436">
        <v>0.46794918016509829</v>
      </c>
      <c r="K2755" s="437"/>
      <c r="L2755" s="436">
        <v>0.65382412276427582</v>
      </c>
      <c r="M2755" s="440">
        <f t="shared" si="4880"/>
        <v>0.62195855681951462</v>
      </c>
      <c r="N2755" s="440">
        <f t="shared" si="4881"/>
        <v>0.62629090899263484</v>
      </c>
      <c r="O2755" s="440">
        <f t="shared" si="4882"/>
        <v>0.46794918016509829</v>
      </c>
      <c r="P2755" s="440">
        <f t="shared" si="4883"/>
        <v>0.65382412276427582</v>
      </c>
      <c r="Q2755" s="441"/>
      <c r="R2755" s="442">
        <f t="shared" si="4884"/>
        <v>0.59250569218538085</v>
      </c>
      <c r="S2755" s="443">
        <f t="shared" si="4885"/>
        <v>0</v>
      </c>
      <c r="T2755" s="443">
        <f t="shared" si="4886"/>
        <v>0</v>
      </c>
      <c r="AH2755" s="257">
        <f t="shared" si="4848"/>
        <v>0</v>
      </c>
      <c r="AI2755" s="266" t="str">
        <f t="shared" si="4872"/>
        <v>OK</v>
      </c>
    </row>
    <row r="2756" spans="1:35" ht="17.45" customHeight="1" x14ac:dyDescent="0.25">
      <c r="A2756" s="257">
        <f t="shared" si="4870"/>
        <v>7</v>
      </c>
      <c r="B2756" s="257">
        <f t="shared" si="4871"/>
        <v>2025</v>
      </c>
      <c r="C2756" s="48">
        <f t="shared" si="4798"/>
        <v>45852</v>
      </c>
      <c r="D2756" s="279">
        <v>0.988808666476925</v>
      </c>
      <c r="E2756" s="280"/>
      <c r="F2756" s="282">
        <v>0.80259128342571007</v>
      </c>
      <c r="G2756" s="281"/>
      <c r="H2756" s="142">
        <v>0.97378522982760463</v>
      </c>
      <c r="I2756" s="279">
        <v>0.75209234906693212</v>
      </c>
      <c r="J2756" s="280"/>
      <c r="K2756" s="282">
        <v>0.76914733761793508</v>
      </c>
      <c r="L2756" s="280"/>
      <c r="M2756" s="293">
        <f t="shared" si="4880"/>
        <v>0.988808666476925</v>
      </c>
      <c r="N2756" s="293">
        <f t="shared" si="4881"/>
        <v>0.88818825662665735</v>
      </c>
      <c r="O2756" s="293">
        <f t="shared" si="4882"/>
        <v>0.75209234906693212</v>
      </c>
      <c r="P2756" s="293">
        <f t="shared" si="4883"/>
        <v>0.76914733761793508</v>
      </c>
      <c r="R2756" s="265">
        <f t="shared" si="4884"/>
        <v>0.84955915244711244</v>
      </c>
      <c r="S2756" s="266">
        <f t="shared" si="4885"/>
        <v>0</v>
      </c>
      <c r="T2756" s="266">
        <f t="shared" si="4886"/>
        <v>0</v>
      </c>
      <c r="AH2756" s="257">
        <f t="shared" si="4848"/>
        <v>0</v>
      </c>
      <c r="AI2756" s="266" t="str">
        <f t="shared" si="4872"/>
        <v>OK</v>
      </c>
    </row>
    <row r="2757" spans="1:35" ht="17.45" customHeight="1" x14ac:dyDescent="0.25">
      <c r="A2757" s="257">
        <f t="shared" si="4870"/>
        <v>7</v>
      </c>
      <c r="B2757" s="257">
        <f t="shared" si="4871"/>
        <v>2025</v>
      </c>
      <c r="C2757" s="8">
        <f t="shared" si="4798"/>
        <v>45853</v>
      </c>
      <c r="D2757" s="252"/>
      <c r="E2757" s="253">
        <v>0.88116518391006304</v>
      </c>
      <c r="F2757" s="255"/>
      <c r="G2757" s="254">
        <v>0.7220176666325745</v>
      </c>
      <c r="H2757" s="114"/>
      <c r="I2757" s="252"/>
      <c r="J2757" s="253">
        <v>0.71850763706095977</v>
      </c>
      <c r="K2757" s="255"/>
      <c r="L2757" s="253">
        <v>0.81984946345241849</v>
      </c>
      <c r="M2757" s="293">
        <f t="shared" si="4880"/>
        <v>0.88116518391006304</v>
      </c>
      <c r="N2757" s="293">
        <f t="shared" si="4881"/>
        <v>0.7220176666325745</v>
      </c>
      <c r="O2757" s="293">
        <f t="shared" si="4882"/>
        <v>0.71850763706095977</v>
      </c>
      <c r="P2757" s="293">
        <f t="shared" si="4883"/>
        <v>0.81984946345241849</v>
      </c>
      <c r="R2757" s="265">
        <f t="shared" si="4884"/>
        <v>0.78538498776400401</v>
      </c>
      <c r="S2757" s="266">
        <f t="shared" si="4885"/>
        <v>0</v>
      </c>
      <c r="T2757" s="266">
        <f t="shared" si="4886"/>
        <v>0</v>
      </c>
      <c r="AH2757" s="257">
        <f t="shared" si="4848"/>
        <v>0</v>
      </c>
      <c r="AI2757" s="266" t="str">
        <f t="shared" si="4872"/>
        <v>OK</v>
      </c>
    </row>
    <row r="2758" spans="1:35" ht="17.45" customHeight="1" x14ac:dyDescent="0.25">
      <c r="A2758" s="257">
        <f t="shared" si="4870"/>
        <v>7</v>
      </c>
      <c r="B2758" s="257">
        <f t="shared" si="4871"/>
        <v>2025</v>
      </c>
      <c r="C2758" s="8">
        <f t="shared" si="4798"/>
        <v>45854</v>
      </c>
      <c r="D2758" s="252">
        <v>0.89293110496334138</v>
      </c>
      <c r="E2758" s="253"/>
      <c r="F2758" s="255">
        <v>0.85574866143474715</v>
      </c>
      <c r="G2758" s="254"/>
      <c r="H2758" s="114"/>
      <c r="I2758" s="252">
        <v>0.84843639584908181</v>
      </c>
      <c r="J2758" s="253"/>
      <c r="K2758" s="255">
        <v>0.74733754880916892</v>
      </c>
      <c r="L2758" s="253"/>
      <c r="M2758" s="293">
        <f t="shared" ref="M2758" si="4887">IFERROR(AVERAGE(D2758:E2758),"")</f>
        <v>0.89293110496334138</v>
      </c>
      <c r="N2758" s="293">
        <f t="shared" ref="N2758" si="4888">IFERROR(AVERAGE(F2758:H2758),"")</f>
        <v>0.85574866143474715</v>
      </c>
      <c r="O2758" s="293">
        <f t="shared" ref="O2758" si="4889">IFERROR(AVERAGE(I2758:J2758),"")</f>
        <v>0.84843639584908181</v>
      </c>
      <c r="P2758" s="293">
        <f t="shared" ref="P2758" si="4890">IFERROR(AVERAGE(K2758:L2758),"")</f>
        <v>0.74733754880916892</v>
      </c>
      <c r="R2758" s="265">
        <f t="shared" ref="R2758" si="4891">AVERAGE(M2758:P2758)</f>
        <v>0.83611342776408493</v>
      </c>
      <c r="S2758" s="266">
        <f t="shared" ref="S2758" si="4892">IF(R2758&gt;=1,1,0)</f>
        <v>0</v>
      </c>
      <c r="T2758" s="266">
        <f t="shared" ref="T2758" si="4893">IF(S2758=0,0,S2758+T2757)</f>
        <v>0</v>
      </c>
      <c r="AH2758" s="257">
        <f t="shared" si="4848"/>
        <v>0</v>
      </c>
      <c r="AI2758" s="266" t="str">
        <f t="shared" si="4872"/>
        <v>OK</v>
      </c>
    </row>
    <row r="2759" spans="1:35" ht="17.45" customHeight="1" x14ac:dyDescent="0.25">
      <c r="A2759" s="257">
        <f t="shared" si="4870"/>
        <v>7</v>
      </c>
      <c r="B2759" s="257">
        <f t="shared" si="4871"/>
        <v>2025</v>
      </c>
      <c r="C2759" s="8">
        <f t="shared" si="4798"/>
        <v>45855</v>
      </c>
      <c r="D2759" s="252"/>
      <c r="E2759" s="253">
        <v>1.0011210351736493</v>
      </c>
      <c r="F2759" s="255"/>
      <c r="G2759" s="254">
        <v>1.3508762233632077</v>
      </c>
      <c r="H2759" s="114"/>
      <c r="I2759" s="252"/>
      <c r="J2759" s="253">
        <v>0.940887367370845</v>
      </c>
      <c r="K2759" s="255"/>
      <c r="L2759" s="253">
        <v>0.9924584562965163</v>
      </c>
      <c r="M2759" s="293">
        <f t="shared" ref="M2759:M2764" si="4894">IFERROR(AVERAGE(D2759:E2759),"")</f>
        <v>1.0011210351736493</v>
      </c>
      <c r="N2759" s="293">
        <f t="shared" ref="N2759:N2764" si="4895">IFERROR(AVERAGE(F2759:H2759),"")</f>
        <v>1.3508762233632077</v>
      </c>
      <c r="O2759" s="293">
        <f t="shared" ref="O2759:O2764" si="4896">IFERROR(AVERAGE(I2759:J2759),"")</f>
        <v>0.940887367370845</v>
      </c>
      <c r="P2759" s="293">
        <f t="shared" ref="P2759:P2764" si="4897">IFERROR(AVERAGE(K2759:L2759),"")</f>
        <v>0.9924584562965163</v>
      </c>
      <c r="R2759" s="265">
        <f t="shared" ref="R2759:R2764" si="4898">AVERAGE(M2759:P2759)</f>
        <v>1.0713357705510544</v>
      </c>
      <c r="S2759" s="266">
        <f t="shared" ref="S2759:S2764" si="4899">IF(R2759&gt;=1,1,0)</f>
        <v>1</v>
      </c>
      <c r="T2759" s="266">
        <f t="shared" ref="T2759:T2764" si="4900">IF(S2759=0,0,S2759+T2758)</f>
        <v>1</v>
      </c>
      <c r="AH2759" s="257">
        <f t="shared" si="4848"/>
        <v>0</v>
      </c>
      <c r="AI2759" s="266" t="str">
        <f t="shared" si="4872"/>
        <v>OK</v>
      </c>
    </row>
    <row r="2760" spans="1:35" ht="17.45" customHeight="1" x14ac:dyDescent="0.25">
      <c r="A2760" s="257">
        <f t="shared" si="4870"/>
        <v>7</v>
      </c>
      <c r="B2760" s="257">
        <f t="shared" si="4871"/>
        <v>2025</v>
      </c>
      <c r="C2760" s="8">
        <f t="shared" si="4798"/>
        <v>45856</v>
      </c>
      <c r="D2760" s="260">
        <v>0.97347721457465763</v>
      </c>
      <c r="E2760" s="261"/>
      <c r="F2760" s="263"/>
      <c r="G2760" s="262"/>
      <c r="H2760" s="285">
        <v>0.81091843591917667</v>
      </c>
      <c r="I2760" s="260">
        <v>0.81950174331604175</v>
      </c>
      <c r="J2760" s="261"/>
      <c r="K2760" s="263">
        <v>0.81724214530342076</v>
      </c>
      <c r="L2760" s="261"/>
      <c r="M2760" s="293">
        <f t="shared" si="4894"/>
        <v>0.97347721457465763</v>
      </c>
      <c r="N2760" s="293">
        <f t="shared" si="4895"/>
        <v>0.81091843591917667</v>
      </c>
      <c r="O2760" s="293">
        <f t="shared" si="4896"/>
        <v>0.81950174331604175</v>
      </c>
      <c r="P2760" s="293">
        <f t="shared" si="4897"/>
        <v>0.81724214530342076</v>
      </c>
      <c r="R2760" s="265">
        <f t="shared" si="4898"/>
        <v>0.85528488477832421</v>
      </c>
      <c r="S2760" s="266">
        <f t="shared" si="4899"/>
        <v>0</v>
      </c>
      <c r="T2760" s="266">
        <f t="shared" si="4900"/>
        <v>0</v>
      </c>
      <c r="AH2760" s="257">
        <f t="shared" si="4848"/>
        <v>0</v>
      </c>
      <c r="AI2760" s="266" t="str">
        <f t="shared" si="4872"/>
        <v>OK</v>
      </c>
    </row>
    <row r="2761" spans="1:35" ht="17.45" customHeight="1" x14ac:dyDescent="0.25">
      <c r="A2761" s="257">
        <f t="shared" si="4870"/>
        <v>7</v>
      </c>
      <c r="B2761" s="257">
        <f t="shared" si="4871"/>
        <v>2025</v>
      </c>
      <c r="C2761" s="435">
        <f t="shared" ref="C2761:C2824" si="4901">C2760+1</f>
        <v>45857</v>
      </c>
      <c r="D2761" s="434"/>
      <c r="E2761" s="436">
        <v>0.5417803724616117</v>
      </c>
      <c r="F2761" s="437"/>
      <c r="G2761" s="438">
        <v>0.55331285386616091</v>
      </c>
      <c r="H2761" s="439"/>
      <c r="I2761" s="434"/>
      <c r="J2761" s="436">
        <v>0.49339081993516115</v>
      </c>
      <c r="K2761" s="437"/>
      <c r="L2761" s="436">
        <v>1.6342167238894287</v>
      </c>
      <c r="M2761" s="440">
        <f t="shared" si="4894"/>
        <v>0.5417803724616117</v>
      </c>
      <c r="N2761" s="440">
        <f t="shared" si="4895"/>
        <v>0.55331285386616091</v>
      </c>
      <c r="O2761" s="440">
        <f t="shared" si="4896"/>
        <v>0.49339081993516115</v>
      </c>
      <c r="P2761" s="440">
        <f t="shared" si="4897"/>
        <v>1.6342167238894287</v>
      </c>
      <c r="Q2761" s="441"/>
      <c r="R2761" s="442">
        <f t="shared" si="4898"/>
        <v>0.80567519253809061</v>
      </c>
      <c r="S2761" s="443">
        <f t="shared" si="4899"/>
        <v>0</v>
      </c>
      <c r="T2761" s="443">
        <f t="shared" si="4900"/>
        <v>0</v>
      </c>
      <c r="AH2761" s="257">
        <f t="shared" si="4848"/>
        <v>0</v>
      </c>
      <c r="AI2761" s="266" t="str">
        <f t="shared" si="4872"/>
        <v>OK</v>
      </c>
    </row>
    <row r="2762" spans="1:35" ht="17.45" customHeight="1" x14ac:dyDescent="0.25">
      <c r="A2762" s="257">
        <f t="shared" si="4870"/>
        <v>7</v>
      </c>
      <c r="B2762" s="257">
        <f t="shared" si="4871"/>
        <v>2025</v>
      </c>
      <c r="C2762" s="48">
        <f t="shared" si="4901"/>
        <v>45858</v>
      </c>
      <c r="D2762" s="434">
        <v>0.56394154559802756</v>
      </c>
      <c r="E2762" s="436"/>
      <c r="F2762" s="437">
        <v>0.49639069572795658</v>
      </c>
      <c r="G2762" s="438"/>
      <c r="H2762" s="439">
        <v>0.46297953968133859</v>
      </c>
      <c r="I2762" s="434">
        <v>0.44789263383321065</v>
      </c>
      <c r="J2762" s="436"/>
      <c r="K2762" s="437">
        <v>0.80412820738482216</v>
      </c>
      <c r="L2762" s="436"/>
      <c r="M2762" s="440">
        <f t="shared" si="4894"/>
        <v>0.56394154559802756</v>
      </c>
      <c r="N2762" s="440">
        <f t="shared" si="4895"/>
        <v>0.47968511770464761</v>
      </c>
      <c r="O2762" s="440">
        <f t="shared" si="4896"/>
        <v>0.44789263383321065</v>
      </c>
      <c r="P2762" s="440">
        <f t="shared" si="4897"/>
        <v>0.80412820738482216</v>
      </c>
      <c r="Q2762" s="441"/>
      <c r="R2762" s="442">
        <f t="shared" si="4898"/>
        <v>0.57391187613017702</v>
      </c>
      <c r="S2762" s="443">
        <f t="shared" si="4899"/>
        <v>0</v>
      </c>
      <c r="T2762" s="443">
        <f t="shared" si="4900"/>
        <v>0</v>
      </c>
      <c r="AH2762" s="257">
        <f t="shared" si="4848"/>
        <v>0</v>
      </c>
      <c r="AI2762" s="266" t="str">
        <f t="shared" si="4872"/>
        <v>OK</v>
      </c>
    </row>
    <row r="2763" spans="1:35" ht="17.45" customHeight="1" x14ac:dyDescent="0.25">
      <c r="A2763" s="257">
        <f t="shared" si="4870"/>
        <v>7</v>
      </c>
      <c r="B2763" s="257">
        <f t="shared" si="4871"/>
        <v>2025</v>
      </c>
      <c r="C2763" s="8">
        <f t="shared" si="4901"/>
        <v>45859</v>
      </c>
      <c r="D2763" s="260"/>
      <c r="E2763" s="261">
        <v>1.1569830806718826</v>
      </c>
      <c r="F2763" s="263"/>
      <c r="G2763" s="262">
        <v>0.80869229775492479</v>
      </c>
      <c r="H2763" s="285"/>
      <c r="I2763" s="260"/>
      <c r="J2763" s="261">
        <v>0.66791730394606885</v>
      </c>
      <c r="K2763" s="263"/>
      <c r="L2763" s="261">
        <v>0.88484393740050371</v>
      </c>
      <c r="M2763" s="293">
        <f t="shared" si="4894"/>
        <v>1.1569830806718826</v>
      </c>
      <c r="N2763" s="293">
        <f t="shared" si="4895"/>
        <v>0.80869229775492479</v>
      </c>
      <c r="O2763" s="293">
        <f t="shared" si="4896"/>
        <v>0.66791730394606885</v>
      </c>
      <c r="P2763" s="293">
        <f t="shared" si="4897"/>
        <v>0.88484393740050371</v>
      </c>
      <c r="R2763" s="265">
        <f t="shared" si="4898"/>
        <v>0.87960915494334491</v>
      </c>
      <c r="S2763" s="266">
        <f t="shared" si="4899"/>
        <v>0</v>
      </c>
      <c r="T2763" s="266">
        <f t="shared" si="4900"/>
        <v>0</v>
      </c>
      <c r="AH2763" s="257">
        <f t="shared" si="4848"/>
        <v>0</v>
      </c>
      <c r="AI2763" s="266" t="str">
        <f t="shared" si="4872"/>
        <v>OK</v>
      </c>
    </row>
    <row r="2764" spans="1:35" ht="17.45" customHeight="1" x14ac:dyDescent="0.25">
      <c r="A2764" s="257">
        <f t="shared" si="4870"/>
        <v>7</v>
      </c>
      <c r="B2764" s="257">
        <f t="shared" si="4871"/>
        <v>2025</v>
      </c>
      <c r="C2764" s="8">
        <f t="shared" si="4901"/>
        <v>45860</v>
      </c>
      <c r="D2764" s="260">
        <v>0.84288330642704856</v>
      </c>
      <c r="E2764" s="261"/>
      <c r="F2764" s="263">
        <v>1.0353705322963833</v>
      </c>
      <c r="G2764" s="262"/>
      <c r="H2764" s="285"/>
      <c r="I2764" s="260">
        <v>0.80228154640874949</v>
      </c>
      <c r="J2764" s="261"/>
      <c r="K2764" s="263">
        <v>0.68058327308873656</v>
      </c>
      <c r="L2764" s="261"/>
      <c r="M2764" s="293">
        <f t="shared" si="4894"/>
        <v>0.84288330642704856</v>
      </c>
      <c r="N2764" s="293">
        <f t="shared" si="4895"/>
        <v>1.0353705322963833</v>
      </c>
      <c r="O2764" s="293">
        <f t="shared" si="4896"/>
        <v>0.80228154640874949</v>
      </c>
      <c r="P2764" s="293">
        <f t="shared" si="4897"/>
        <v>0.68058327308873656</v>
      </c>
      <c r="R2764" s="265">
        <f t="shared" si="4898"/>
        <v>0.84027966455522951</v>
      </c>
      <c r="S2764" s="266">
        <f t="shared" si="4899"/>
        <v>0</v>
      </c>
      <c r="T2764" s="266">
        <f t="shared" si="4900"/>
        <v>0</v>
      </c>
      <c r="AH2764" s="257">
        <f t="shared" si="4848"/>
        <v>0</v>
      </c>
      <c r="AI2764" s="266" t="str">
        <f t="shared" si="4872"/>
        <v>OK</v>
      </c>
    </row>
    <row r="2765" spans="1:35" ht="17.45" customHeight="1" x14ac:dyDescent="0.25">
      <c r="A2765" s="257">
        <f t="shared" si="4870"/>
        <v>7</v>
      </c>
      <c r="B2765" s="257">
        <f t="shared" si="4871"/>
        <v>2025</v>
      </c>
      <c r="C2765" s="8">
        <f t="shared" si="4901"/>
        <v>45861</v>
      </c>
      <c r="D2765" s="260"/>
      <c r="E2765" s="261">
        <v>0.61722391624044448</v>
      </c>
      <c r="F2765" s="263"/>
      <c r="G2765" s="262">
        <v>0.84692154877114978</v>
      </c>
      <c r="H2765" s="285"/>
      <c r="I2765" s="260"/>
      <c r="J2765" s="261">
        <v>0.79084417056760181</v>
      </c>
      <c r="K2765" s="263"/>
      <c r="L2765" s="261">
        <v>0.67398247754406315</v>
      </c>
      <c r="M2765" s="293">
        <f t="shared" ref="M2765" si="4902">IFERROR(AVERAGE(D2765:E2765),"")</f>
        <v>0.61722391624044448</v>
      </c>
      <c r="N2765" s="293">
        <f t="shared" ref="N2765" si="4903">IFERROR(AVERAGE(F2765:H2765),"")</f>
        <v>0.84692154877114978</v>
      </c>
      <c r="O2765" s="293">
        <f t="shared" ref="O2765" si="4904">IFERROR(AVERAGE(I2765:J2765),"")</f>
        <v>0.79084417056760181</v>
      </c>
      <c r="P2765" s="293">
        <f t="shared" ref="P2765" si="4905">IFERROR(AVERAGE(K2765:L2765),"")</f>
        <v>0.67398247754406315</v>
      </c>
      <c r="R2765" s="265">
        <f t="shared" ref="R2765" si="4906">AVERAGE(M2765:P2765)</f>
        <v>0.73224302828081478</v>
      </c>
      <c r="S2765" s="266">
        <f t="shared" ref="S2765" si="4907">IF(R2765&gt;=1,1,0)</f>
        <v>0</v>
      </c>
      <c r="T2765" s="266">
        <f t="shared" ref="T2765" si="4908">IF(S2765=0,0,S2765+T2764)</f>
        <v>0</v>
      </c>
      <c r="AH2765" s="257">
        <f t="shared" si="4848"/>
        <v>0</v>
      </c>
      <c r="AI2765" s="266" t="str">
        <f t="shared" si="4872"/>
        <v>OK</v>
      </c>
    </row>
    <row r="2766" spans="1:35" ht="17.45" customHeight="1" x14ac:dyDescent="0.25">
      <c r="A2766" s="257">
        <f t="shared" si="4870"/>
        <v>7</v>
      </c>
      <c r="B2766" s="257">
        <f t="shared" si="4871"/>
        <v>2025</v>
      </c>
      <c r="C2766" s="8">
        <f t="shared" si="4901"/>
        <v>45862</v>
      </c>
      <c r="D2766" s="260">
        <v>1.1141058275493883</v>
      </c>
      <c r="E2766" s="261"/>
      <c r="F2766" s="263"/>
      <c r="G2766" s="262"/>
      <c r="H2766" s="285">
        <v>1.8607042631590986</v>
      </c>
      <c r="I2766" s="260">
        <v>0.85363438644774603</v>
      </c>
      <c r="J2766" s="261"/>
      <c r="K2766" s="263">
        <v>0.8276969287692687</v>
      </c>
      <c r="L2766" s="261"/>
      <c r="M2766" s="293">
        <f t="shared" ref="M2766:M2772" si="4909">IFERROR(AVERAGE(D2766:E2766),"")</f>
        <v>1.1141058275493883</v>
      </c>
      <c r="N2766" s="293">
        <f t="shared" ref="N2766:N2772" si="4910">IFERROR(AVERAGE(F2766:H2766),"")</f>
        <v>1.8607042631590986</v>
      </c>
      <c r="O2766" s="293">
        <f t="shared" ref="O2766:O2772" si="4911">IFERROR(AVERAGE(I2766:J2766),"")</f>
        <v>0.85363438644774603</v>
      </c>
      <c r="P2766" s="293">
        <f t="shared" ref="P2766:P2772" si="4912">IFERROR(AVERAGE(K2766:L2766),"")</f>
        <v>0.8276969287692687</v>
      </c>
      <c r="R2766" s="265">
        <f t="shared" ref="R2766:R2772" si="4913">AVERAGE(M2766:P2766)</f>
        <v>1.1640353514813755</v>
      </c>
      <c r="S2766" s="266">
        <f t="shared" ref="S2766:S2772" si="4914">IF(R2766&gt;=1,1,0)</f>
        <v>1</v>
      </c>
      <c r="T2766" s="266">
        <f t="shared" ref="T2766:T2772" si="4915">IF(S2766=0,0,S2766+T2765)</f>
        <v>1</v>
      </c>
      <c r="AH2766" s="257">
        <f t="shared" si="4848"/>
        <v>0</v>
      </c>
      <c r="AI2766" s="266" t="str">
        <f t="shared" si="4872"/>
        <v>OK</v>
      </c>
    </row>
    <row r="2767" spans="1:35" ht="17.45" customHeight="1" x14ac:dyDescent="0.25">
      <c r="A2767" s="257">
        <f t="shared" si="4870"/>
        <v>7</v>
      </c>
      <c r="B2767" s="257">
        <f t="shared" si="4871"/>
        <v>2025</v>
      </c>
      <c r="C2767" s="8">
        <f t="shared" si="4901"/>
        <v>45863</v>
      </c>
      <c r="D2767" s="252"/>
      <c r="E2767" s="253">
        <v>1.9382917252622269</v>
      </c>
      <c r="F2767" s="255"/>
      <c r="G2767" s="254">
        <v>0.98747988382194929</v>
      </c>
      <c r="H2767" s="114"/>
      <c r="I2767" s="252"/>
      <c r="J2767" s="253">
        <v>0.75320316757364292</v>
      </c>
      <c r="K2767" s="255"/>
      <c r="L2767" s="253">
        <v>0.93273030580089644</v>
      </c>
      <c r="M2767" s="293">
        <f t="shared" si="4909"/>
        <v>1.9382917252622269</v>
      </c>
      <c r="N2767" s="293">
        <f t="shared" si="4910"/>
        <v>0.98747988382194929</v>
      </c>
      <c r="O2767" s="293">
        <f t="shared" si="4911"/>
        <v>0.75320316757364292</v>
      </c>
      <c r="P2767" s="293">
        <f t="shared" si="4912"/>
        <v>0.93273030580089644</v>
      </c>
      <c r="R2767" s="265">
        <f t="shared" si="4913"/>
        <v>1.152926270614679</v>
      </c>
      <c r="S2767" s="266">
        <f t="shared" si="4914"/>
        <v>1</v>
      </c>
      <c r="T2767" s="266">
        <f t="shared" si="4915"/>
        <v>2</v>
      </c>
      <c r="AH2767" s="257">
        <f t="shared" si="4848"/>
        <v>0</v>
      </c>
      <c r="AI2767" s="266" t="str">
        <f t="shared" si="4872"/>
        <v>OK</v>
      </c>
    </row>
    <row r="2768" spans="1:35" ht="17.45" customHeight="1" x14ac:dyDescent="0.25">
      <c r="A2768" s="257">
        <f t="shared" si="4870"/>
        <v>7</v>
      </c>
      <c r="B2768" s="257">
        <f t="shared" si="4871"/>
        <v>2025</v>
      </c>
      <c r="C2768" s="48">
        <f t="shared" si="4901"/>
        <v>45864</v>
      </c>
      <c r="D2768" s="448">
        <v>0.72869573034517476</v>
      </c>
      <c r="E2768" s="449"/>
      <c r="F2768" s="451">
        <v>1.5154963384185023</v>
      </c>
      <c r="G2768" s="450"/>
      <c r="H2768" s="452">
        <v>1.4933080252530739</v>
      </c>
      <c r="I2768" s="448">
        <v>0.6996393031228394</v>
      </c>
      <c r="J2768" s="449"/>
      <c r="K2768" s="451">
        <v>0.63156065336096445</v>
      </c>
      <c r="L2768" s="449"/>
      <c r="M2768" s="440">
        <f t="shared" si="4909"/>
        <v>0.72869573034517476</v>
      </c>
      <c r="N2768" s="440">
        <f t="shared" si="4910"/>
        <v>1.504402181835788</v>
      </c>
      <c r="O2768" s="440">
        <f t="shared" si="4911"/>
        <v>0.6996393031228394</v>
      </c>
      <c r="P2768" s="440">
        <f t="shared" si="4912"/>
        <v>0.63156065336096445</v>
      </c>
      <c r="Q2768" s="441"/>
      <c r="R2768" s="442">
        <f t="shared" si="4913"/>
        <v>0.89107446716619154</v>
      </c>
      <c r="S2768" s="443">
        <f t="shared" si="4914"/>
        <v>0</v>
      </c>
      <c r="T2768" s="443">
        <f t="shared" si="4915"/>
        <v>0</v>
      </c>
      <c r="AH2768" s="257">
        <f t="shared" si="4848"/>
        <v>0</v>
      </c>
      <c r="AI2768" s="266" t="str">
        <f t="shared" si="4872"/>
        <v>OK</v>
      </c>
    </row>
    <row r="2769" spans="1:35" ht="17.45" customHeight="1" x14ac:dyDescent="0.25">
      <c r="A2769" s="257">
        <f t="shared" si="4870"/>
        <v>7</v>
      </c>
      <c r="B2769" s="257">
        <f t="shared" si="4871"/>
        <v>2025</v>
      </c>
      <c r="C2769" s="435">
        <f t="shared" si="4901"/>
        <v>45865</v>
      </c>
      <c r="D2769" s="448"/>
      <c r="E2769" s="449">
        <v>0.63197258598852202</v>
      </c>
      <c r="F2769" s="451"/>
      <c r="G2769" s="450">
        <v>0.69073546197961599</v>
      </c>
      <c r="H2769" s="452"/>
      <c r="I2769" s="448"/>
      <c r="J2769" s="449">
        <v>0.54311897385414643</v>
      </c>
      <c r="K2769" s="451"/>
      <c r="L2769" s="449">
        <v>0.75871335744273094</v>
      </c>
      <c r="M2769" s="440">
        <f t="shared" si="4909"/>
        <v>0.63197258598852202</v>
      </c>
      <c r="N2769" s="440">
        <f t="shared" si="4910"/>
        <v>0.69073546197961599</v>
      </c>
      <c r="O2769" s="440">
        <f t="shared" si="4911"/>
        <v>0.54311897385414643</v>
      </c>
      <c r="P2769" s="440">
        <f t="shared" si="4912"/>
        <v>0.75871335744273094</v>
      </c>
      <c r="Q2769" s="441"/>
      <c r="R2769" s="442">
        <f t="shared" si="4913"/>
        <v>0.65613509481625387</v>
      </c>
      <c r="S2769" s="443">
        <f t="shared" si="4914"/>
        <v>0</v>
      </c>
      <c r="T2769" s="443">
        <f t="shared" si="4915"/>
        <v>0</v>
      </c>
      <c r="AH2769" s="257">
        <f t="shared" si="4848"/>
        <v>0</v>
      </c>
      <c r="AI2769" s="266" t="str">
        <f t="shared" si="4872"/>
        <v>OK</v>
      </c>
    </row>
    <row r="2770" spans="1:35" ht="17.45" customHeight="1" thickBot="1" x14ac:dyDescent="0.3">
      <c r="A2770" s="257">
        <f t="shared" si="4870"/>
        <v>7</v>
      </c>
      <c r="B2770" s="257">
        <f t="shared" si="4871"/>
        <v>2025</v>
      </c>
      <c r="C2770" s="8">
        <f t="shared" si="4901"/>
        <v>45866</v>
      </c>
      <c r="D2770" s="252">
        <v>1.2479805599609444</v>
      </c>
      <c r="E2770" s="253"/>
      <c r="F2770" s="255">
        <v>1.4227398217200058</v>
      </c>
      <c r="G2770" s="254"/>
      <c r="H2770" s="114"/>
      <c r="I2770" s="252">
        <v>1.1196404978302672</v>
      </c>
      <c r="J2770" s="253"/>
      <c r="K2770" s="255">
        <v>1.647464210683705</v>
      </c>
      <c r="L2770" s="253"/>
      <c r="M2770" s="293">
        <f t="shared" si="4909"/>
        <v>1.2479805599609444</v>
      </c>
      <c r="N2770" s="293">
        <f t="shared" si="4910"/>
        <v>1.4227398217200058</v>
      </c>
      <c r="O2770" s="293">
        <f t="shared" si="4911"/>
        <v>1.1196404978302672</v>
      </c>
      <c r="P2770" s="293">
        <f t="shared" si="4912"/>
        <v>1.647464210683705</v>
      </c>
      <c r="R2770" s="265">
        <f t="shared" si="4913"/>
        <v>1.3594562725487305</v>
      </c>
      <c r="S2770" s="266">
        <f t="shared" si="4914"/>
        <v>1</v>
      </c>
      <c r="T2770" s="266">
        <f t="shared" si="4915"/>
        <v>1</v>
      </c>
      <c r="AH2770" s="257">
        <f t="shared" si="4848"/>
        <v>0</v>
      </c>
      <c r="AI2770" s="266" t="str">
        <f t="shared" si="4872"/>
        <v>OK</v>
      </c>
    </row>
    <row r="2771" spans="1:35" ht="17.45" customHeight="1" thickBot="1" x14ac:dyDescent="0.3">
      <c r="A2771" s="257">
        <f t="shared" si="4870"/>
        <v>7</v>
      </c>
      <c r="B2771" s="257">
        <f t="shared" si="4871"/>
        <v>2025</v>
      </c>
      <c r="C2771" s="8">
        <f t="shared" si="4901"/>
        <v>45867</v>
      </c>
      <c r="D2771" s="252"/>
      <c r="E2771" s="253">
        <v>1.5392776410983964</v>
      </c>
      <c r="F2771" s="255"/>
      <c r="G2771" s="254">
        <v>1.6468057753971412</v>
      </c>
      <c r="H2771" s="114"/>
      <c r="I2771" s="252"/>
      <c r="J2771" s="253">
        <v>1.3300102568274219</v>
      </c>
      <c r="K2771" s="255"/>
      <c r="L2771" s="253">
        <v>1.4407043867962013</v>
      </c>
      <c r="M2771" s="293">
        <f t="shared" si="4909"/>
        <v>1.5392776410983964</v>
      </c>
      <c r="N2771" s="293">
        <f t="shared" si="4910"/>
        <v>1.6468057753971412</v>
      </c>
      <c r="O2771" s="293">
        <f t="shared" si="4911"/>
        <v>1.3300102568274219</v>
      </c>
      <c r="P2771" s="293">
        <f t="shared" si="4912"/>
        <v>1.4407043867962013</v>
      </c>
      <c r="R2771" s="265">
        <f t="shared" si="4913"/>
        <v>1.4891995150297903</v>
      </c>
      <c r="S2771" s="266">
        <f t="shared" si="4914"/>
        <v>1</v>
      </c>
      <c r="T2771" s="266">
        <f t="shared" si="4915"/>
        <v>2</v>
      </c>
      <c r="U2771" s="514" t="s">
        <v>69</v>
      </c>
      <c r="V2771" s="515">
        <v>2025</v>
      </c>
      <c r="W2771" s="516"/>
      <c r="X2771" s="516"/>
      <c r="Y2771" s="516"/>
      <c r="AH2771" s="257">
        <f t="shared" si="4848"/>
        <v>0</v>
      </c>
      <c r="AI2771" s="266" t="str">
        <f t="shared" si="4872"/>
        <v>OK</v>
      </c>
    </row>
    <row r="2772" spans="1:35" ht="17.45" customHeight="1" x14ac:dyDescent="0.25">
      <c r="A2772" s="257">
        <f t="shared" si="4870"/>
        <v>7</v>
      </c>
      <c r="B2772" s="257">
        <f t="shared" si="4871"/>
        <v>2025</v>
      </c>
      <c r="C2772" s="8">
        <f t="shared" si="4901"/>
        <v>45868</v>
      </c>
      <c r="D2772" s="252">
        <v>1.1235299529747367</v>
      </c>
      <c r="E2772" s="253"/>
      <c r="F2772" s="255"/>
      <c r="G2772" s="254"/>
      <c r="H2772" s="114">
        <v>1.5776977486934658</v>
      </c>
      <c r="I2772" s="252">
        <v>1.1179565075767908</v>
      </c>
      <c r="J2772" s="253"/>
      <c r="K2772" s="255">
        <v>1.1832203345477741</v>
      </c>
      <c r="L2772" s="253"/>
      <c r="M2772" s="293">
        <f t="shared" si="4909"/>
        <v>1.1235299529747367</v>
      </c>
      <c r="N2772" s="293">
        <f t="shared" si="4910"/>
        <v>1.5776977486934658</v>
      </c>
      <c r="O2772" s="293">
        <f t="shared" si="4911"/>
        <v>1.1179565075767908</v>
      </c>
      <c r="P2772" s="293">
        <f t="shared" si="4912"/>
        <v>1.1832203345477741</v>
      </c>
      <c r="R2772" s="265">
        <f t="shared" si="4913"/>
        <v>1.2506011359481919</v>
      </c>
      <c r="S2772" s="266">
        <f t="shared" si="4914"/>
        <v>1</v>
      </c>
      <c r="T2772" s="266">
        <f t="shared" si="4915"/>
        <v>3</v>
      </c>
      <c r="U2772" s="517" t="s">
        <v>35</v>
      </c>
      <c r="V2772" s="517" t="s">
        <v>1</v>
      </c>
      <c r="W2772" s="517" t="s">
        <v>2</v>
      </c>
      <c r="X2772" s="517" t="s">
        <v>9</v>
      </c>
      <c r="Y2772" s="517" t="s">
        <v>12</v>
      </c>
      <c r="AH2772" s="257">
        <f t="shared" si="4848"/>
        <v>0</v>
      </c>
      <c r="AI2772" s="266" t="str">
        <f t="shared" si="4872"/>
        <v>OK</v>
      </c>
    </row>
    <row r="2773" spans="1:35" ht="17.45" customHeight="1" thickBot="1" x14ac:dyDescent="0.3">
      <c r="A2773" s="257">
        <f t="shared" si="4870"/>
        <v>7</v>
      </c>
      <c r="B2773" s="257">
        <f t="shared" si="4871"/>
        <v>2025</v>
      </c>
      <c r="C2773" s="116">
        <f t="shared" si="4901"/>
        <v>45869</v>
      </c>
      <c r="D2773" s="144"/>
      <c r="E2773" s="145">
        <v>1.7888718760787679</v>
      </c>
      <c r="F2773" s="146"/>
      <c r="G2773" s="147">
        <v>1.4329014345989808</v>
      </c>
      <c r="H2773" s="148"/>
      <c r="I2773" s="144"/>
      <c r="J2773" s="145">
        <v>1.1037125023932315</v>
      </c>
      <c r="K2773" s="146"/>
      <c r="L2773" s="145">
        <v>1.2641642341407298</v>
      </c>
      <c r="M2773" s="306">
        <f t="shared" ref="M2773:M2778" si="4916">IFERROR(AVERAGE(D2773:E2773),"")</f>
        <v>1.7888718760787679</v>
      </c>
      <c r="N2773" s="306">
        <f t="shared" ref="N2773:N2778" si="4917">IFERROR(AVERAGE(F2773:H2773),"")</f>
        <v>1.4329014345989808</v>
      </c>
      <c r="O2773" s="306">
        <f t="shared" ref="O2773:O2778" si="4918">IFERROR(AVERAGE(I2773:J2773),"")</f>
        <v>1.1037125023932315</v>
      </c>
      <c r="P2773" s="306">
        <f t="shared" ref="P2773:P2778" si="4919">IFERROR(AVERAGE(K2773:L2773),"")</f>
        <v>1.2641642341407298</v>
      </c>
      <c r="Q2773" s="315"/>
      <c r="R2773" s="308">
        <f t="shared" ref="R2773:R2778" si="4920">AVERAGE(M2773:P2773)</f>
        <v>1.3974125118029275</v>
      </c>
      <c r="S2773" s="312">
        <f t="shared" ref="S2773:S2778" si="4921">IF(R2773&gt;=1,1,0)</f>
        <v>1</v>
      </c>
      <c r="T2773" s="312">
        <f t="shared" ref="T2773:T2778" si="4922">IF(S2773=0,0,S2773+T2772)</f>
        <v>4</v>
      </c>
      <c r="U2773" s="518" t="s">
        <v>58</v>
      </c>
      <c r="V2773" s="519">
        <f>AVERAGE(D2743:E2773)</f>
        <v>1.1707222937384225</v>
      </c>
      <c r="W2773" s="519">
        <f>AVERAGE(F2743:H2773)</f>
        <v>1.2626119021477435</v>
      </c>
      <c r="X2773" s="519">
        <f>AVERAGE(I2743:J2773)</f>
        <v>0.88941112942711342</v>
      </c>
      <c r="Y2773" s="519">
        <f>AVERAGE(K2743:L2773)</f>
        <v>0.98803780151772336</v>
      </c>
      <c r="AH2773" s="257">
        <f t="shared" si="4848"/>
        <v>0</v>
      </c>
      <c r="AI2773" s="266" t="str">
        <f t="shared" si="4872"/>
        <v>OK</v>
      </c>
    </row>
    <row r="2774" spans="1:35" ht="17.45" customHeight="1" x14ac:dyDescent="0.25">
      <c r="A2774" s="257">
        <f t="shared" si="4870"/>
        <v>8</v>
      </c>
      <c r="B2774" s="257">
        <f t="shared" si="4871"/>
        <v>2025</v>
      </c>
      <c r="C2774" s="160">
        <f t="shared" si="4901"/>
        <v>45870</v>
      </c>
      <c r="D2774" s="676">
        <v>0.83513083359795659</v>
      </c>
      <c r="E2774" s="675"/>
      <c r="F2774" s="677">
        <v>1.0815403669372359</v>
      </c>
      <c r="G2774" s="678"/>
      <c r="H2774" s="679">
        <v>0.97882912152195078</v>
      </c>
      <c r="I2774" s="676">
        <v>0.98019629972888456</v>
      </c>
      <c r="J2774" s="675"/>
      <c r="K2774" s="677">
        <v>0.92128537944869793</v>
      </c>
      <c r="L2774" s="675"/>
      <c r="M2774" s="293">
        <f t="shared" si="4916"/>
        <v>0.83513083359795659</v>
      </c>
      <c r="N2774" s="293">
        <f t="shared" si="4917"/>
        <v>1.0301847442295933</v>
      </c>
      <c r="O2774" s="293">
        <f t="shared" si="4918"/>
        <v>0.98019629972888456</v>
      </c>
      <c r="P2774" s="293">
        <f t="shared" si="4919"/>
        <v>0.92128537944869793</v>
      </c>
      <c r="R2774" s="265">
        <f t="shared" si="4920"/>
        <v>0.94169931425128306</v>
      </c>
      <c r="S2774" s="266">
        <f t="shared" si="4921"/>
        <v>0</v>
      </c>
      <c r="T2774" s="266">
        <f t="shared" si="4922"/>
        <v>0</v>
      </c>
      <c r="U2774" s="518" t="s">
        <v>59</v>
      </c>
      <c r="V2774" s="519">
        <f>MAX(D2743:E2773)</f>
        <v>4.1707092483095858</v>
      </c>
      <c r="W2774" s="519">
        <f>MAX(F2743:H2773)</f>
        <v>2.828752363977054</v>
      </c>
      <c r="X2774" s="519">
        <f>MAX(I2743:J2773)</f>
        <v>1.9387573393767676</v>
      </c>
      <c r="Y2774" s="519">
        <f>MAX(K2743:L2773)</f>
        <v>2.2136758369743785</v>
      </c>
      <c r="AH2774" s="257">
        <f t="shared" si="4848"/>
        <v>0</v>
      </c>
      <c r="AI2774" s="266" t="str">
        <f t="shared" si="4872"/>
        <v>OK</v>
      </c>
    </row>
    <row r="2775" spans="1:35" ht="17.45" customHeight="1" thickBot="1" x14ac:dyDescent="0.3">
      <c r="A2775" s="257">
        <f t="shared" si="4870"/>
        <v>8</v>
      </c>
      <c r="B2775" s="257">
        <f t="shared" si="4871"/>
        <v>2025</v>
      </c>
      <c r="C2775" s="435">
        <f t="shared" si="4901"/>
        <v>45871</v>
      </c>
      <c r="D2775" s="448"/>
      <c r="E2775" s="449">
        <v>0.88544429874109909</v>
      </c>
      <c r="F2775" s="451"/>
      <c r="G2775" s="450">
        <v>1.0006997183966555</v>
      </c>
      <c r="H2775" s="452"/>
      <c r="I2775" s="448"/>
      <c r="J2775" s="449">
        <v>0.81175626496204922</v>
      </c>
      <c r="K2775" s="451"/>
      <c r="L2775" s="449">
        <v>0.9786964418362516</v>
      </c>
      <c r="M2775" s="440">
        <f t="shared" si="4916"/>
        <v>0.88544429874109909</v>
      </c>
      <c r="N2775" s="440">
        <f t="shared" si="4917"/>
        <v>1.0006997183966555</v>
      </c>
      <c r="O2775" s="440">
        <f t="shared" si="4918"/>
        <v>0.81175626496204922</v>
      </c>
      <c r="P2775" s="440">
        <f t="shared" si="4919"/>
        <v>0.9786964418362516</v>
      </c>
      <c r="Q2775" s="441"/>
      <c r="R2775" s="442">
        <f t="shared" si="4920"/>
        <v>0.91914918098401377</v>
      </c>
      <c r="S2775" s="443">
        <f t="shared" si="4921"/>
        <v>0</v>
      </c>
      <c r="T2775" s="443">
        <f t="shared" si="4922"/>
        <v>0</v>
      </c>
      <c r="U2775" s="520" t="s">
        <v>126</v>
      </c>
      <c r="V2775" s="521">
        <f>COUNTIF(D2743:E2773,"&gt;=2.5")</f>
        <v>1</v>
      </c>
      <c r="W2775" s="521">
        <f>COUNTIF(F2743:H2773,"&gt;=2.5")</f>
        <v>3</v>
      </c>
      <c r="X2775" s="521">
        <f>COUNTIF(I2743:J2773,"&gt;=2.5")</f>
        <v>0</v>
      </c>
      <c r="Y2775" s="521">
        <f>COUNTIF(K2743:L2773,"&gt;=2.5")</f>
        <v>0</v>
      </c>
      <c r="AH2775" s="257">
        <f t="shared" si="4848"/>
        <v>0</v>
      </c>
      <c r="AI2775" s="266" t="str">
        <f t="shared" si="4872"/>
        <v>OK</v>
      </c>
    </row>
    <row r="2776" spans="1:35" ht="17.45" customHeight="1" thickBot="1" x14ac:dyDescent="0.3">
      <c r="A2776" s="257">
        <f t="shared" si="4870"/>
        <v>8</v>
      </c>
      <c r="B2776" s="257">
        <f t="shared" si="4871"/>
        <v>2025</v>
      </c>
      <c r="C2776" s="435">
        <f t="shared" si="4901"/>
        <v>45872</v>
      </c>
      <c r="D2776" s="448">
        <v>0.69955152674152965</v>
      </c>
      <c r="E2776" s="449"/>
      <c r="F2776" s="451">
        <v>0.76425526304205993</v>
      </c>
      <c r="G2776" s="450"/>
      <c r="H2776" s="452"/>
      <c r="I2776" s="448">
        <v>0.68720527156138556</v>
      </c>
      <c r="J2776" s="449"/>
      <c r="K2776" s="451">
        <v>0.75033068624982402</v>
      </c>
      <c r="L2776" s="449"/>
      <c r="M2776" s="440">
        <f t="shared" si="4916"/>
        <v>0.69955152674152965</v>
      </c>
      <c r="N2776" s="440">
        <f t="shared" si="4917"/>
        <v>0.76425526304205993</v>
      </c>
      <c r="O2776" s="440">
        <f t="shared" si="4918"/>
        <v>0.68720527156138556</v>
      </c>
      <c r="P2776" s="440">
        <f t="shared" si="4919"/>
        <v>0.75033068624982402</v>
      </c>
      <c r="Q2776" s="441"/>
      <c r="R2776" s="442">
        <f t="shared" si="4920"/>
        <v>0.72533568689869976</v>
      </c>
      <c r="S2776" s="443">
        <f t="shared" si="4921"/>
        <v>0</v>
      </c>
      <c r="T2776" s="443">
        <f t="shared" si="4922"/>
        <v>0</v>
      </c>
      <c r="X2776" s="664">
        <f>SUM(V2775:Y2775)</f>
        <v>4</v>
      </c>
      <c r="Y2776" s="522">
        <f>AVERAGE(V2773:Y2773)</f>
        <v>1.0776957817077508</v>
      </c>
      <c r="AH2776" s="257">
        <f t="shared" si="4848"/>
        <v>0</v>
      </c>
      <c r="AI2776" s="266" t="str">
        <f t="shared" si="4872"/>
        <v>OK</v>
      </c>
    </row>
    <row r="2777" spans="1:35" ht="17.45" customHeight="1" x14ac:dyDescent="0.25">
      <c r="A2777" s="257">
        <f t="shared" si="4870"/>
        <v>8</v>
      </c>
      <c r="B2777" s="257">
        <f t="shared" si="4871"/>
        <v>2025</v>
      </c>
      <c r="C2777" s="8">
        <f t="shared" si="4901"/>
        <v>45873</v>
      </c>
      <c r="D2777" s="252"/>
      <c r="E2777" s="253">
        <v>1.3617987026257414</v>
      </c>
      <c r="F2777" s="255"/>
      <c r="G2777" s="254">
        <v>1.3503193815537127</v>
      </c>
      <c r="H2777" s="114"/>
      <c r="I2777" s="252"/>
      <c r="J2777" s="253">
        <v>0.97381060066343139</v>
      </c>
      <c r="K2777" s="255"/>
      <c r="L2777" s="253">
        <v>1.2781367104714232</v>
      </c>
      <c r="M2777" s="293">
        <f t="shared" si="4916"/>
        <v>1.3617987026257414</v>
      </c>
      <c r="N2777" s="293">
        <f t="shared" si="4917"/>
        <v>1.3503193815537127</v>
      </c>
      <c r="O2777" s="293">
        <f t="shared" si="4918"/>
        <v>0.97381060066343139</v>
      </c>
      <c r="P2777" s="293">
        <f t="shared" si="4919"/>
        <v>1.2781367104714232</v>
      </c>
      <c r="R2777" s="265">
        <f t="shared" si="4920"/>
        <v>1.241016348828577</v>
      </c>
      <c r="S2777" s="266">
        <f t="shared" si="4921"/>
        <v>1</v>
      </c>
      <c r="T2777" s="266">
        <f t="shared" si="4922"/>
        <v>1</v>
      </c>
      <c r="V2777" s="605">
        <f>V2773-V2742</f>
        <v>0.21143311617992955</v>
      </c>
      <c r="W2777" s="605">
        <f>W2773-W2742</f>
        <v>0.37167176164621019</v>
      </c>
      <c r="X2777" s="605">
        <f>X2773-X2742</f>
        <v>9.8237642444076512E-2</v>
      </c>
      <c r="Y2777" s="605">
        <f>Y2773-Y2742</f>
        <v>2.4482593632640604E-2</v>
      </c>
      <c r="AH2777" s="257">
        <f t="shared" si="4848"/>
        <v>0</v>
      </c>
      <c r="AI2777" s="266" t="str">
        <f t="shared" si="4872"/>
        <v>OK</v>
      </c>
    </row>
    <row r="2778" spans="1:35" ht="17.45" customHeight="1" x14ac:dyDescent="0.25">
      <c r="A2778" s="257">
        <f t="shared" si="4870"/>
        <v>8</v>
      </c>
      <c r="B2778" s="257">
        <f t="shared" si="4871"/>
        <v>2025</v>
      </c>
      <c r="C2778" s="8">
        <f t="shared" si="4901"/>
        <v>45874</v>
      </c>
      <c r="D2778" s="252">
        <v>1.6877199863332444</v>
      </c>
      <c r="E2778" s="253"/>
      <c r="F2778" s="255"/>
      <c r="G2778" s="254"/>
      <c r="H2778" s="114">
        <v>1.7879985352087524</v>
      </c>
      <c r="I2778" s="252">
        <v>1.457666354638038</v>
      </c>
      <c r="J2778" s="253"/>
      <c r="K2778" s="255">
        <v>1.5804223783916156</v>
      </c>
      <c r="L2778" s="253"/>
      <c r="M2778" s="293">
        <f t="shared" si="4916"/>
        <v>1.6877199863332444</v>
      </c>
      <c r="N2778" s="293">
        <f t="shared" si="4917"/>
        <v>1.7879985352087524</v>
      </c>
      <c r="O2778" s="293">
        <f t="shared" si="4918"/>
        <v>1.457666354638038</v>
      </c>
      <c r="P2778" s="293">
        <f t="shared" si="4919"/>
        <v>1.5804223783916156</v>
      </c>
      <c r="R2778" s="265">
        <f t="shared" si="4920"/>
        <v>1.6284518136429125</v>
      </c>
      <c r="S2778" s="266">
        <f t="shared" si="4921"/>
        <v>1</v>
      </c>
      <c r="T2778" s="266">
        <f t="shared" si="4922"/>
        <v>2</v>
      </c>
      <c r="Y2778" s="605">
        <f>Y2777-Y2745</f>
        <v>-0.87675690959939601</v>
      </c>
      <c r="AH2778" s="257">
        <f t="shared" si="4848"/>
        <v>0</v>
      </c>
      <c r="AI2778" s="266" t="str">
        <f t="shared" si="4872"/>
        <v>OK</v>
      </c>
    </row>
    <row r="2779" spans="1:35" ht="17.45" customHeight="1" x14ac:dyDescent="0.25">
      <c r="A2779" s="257">
        <f t="shared" si="4870"/>
        <v>8</v>
      </c>
      <c r="B2779" s="257">
        <f t="shared" si="4871"/>
        <v>2025</v>
      </c>
      <c r="C2779" s="8">
        <f t="shared" si="4901"/>
        <v>45875</v>
      </c>
      <c r="D2779" s="252"/>
      <c r="E2779" s="253">
        <v>1.7035989932729179</v>
      </c>
      <c r="F2779" s="255"/>
      <c r="G2779" s="254">
        <v>1.9166886260984144</v>
      </c>
      <c r="H2779" s="114"/>
      <c r="I2779" s="252"/>
      <c r="J2779" s="253">
        <v>1.6855190029905585</v>
      </c>
      <c r="K2779" s="255"/>
      <c r="L2779" s="253">
        <v>1.6557265158062251</v>
      </c>
      <c r="M2779" s="293">
        <f t="shared" ref="M2779:M2785" si="4923">IFERROR(AVERAGE(D2779:E2779),"")</f>
        <v>1.7035989932729179</v>
      </c>
      <c r="N2779" s="293">
        <f t="shared" ref="N2779:N2785" si="4924">IFERROR(AVERAGE(F2779:H2779),"")</f>
        <v>1.9166886260984144</v>
      </c>
      <c r="O2779" s="293">
        <f t="shared" ref="O2779:O2785" si="4925">IFERROR(AVERAGE(I2779:J2779),"")</f>
        <v>1.6855190029905585</v>
      </c>
      <c r="P2779" s="293">
        <f t="shared" ref="P2779:P2785" si="4926">IFERROR(AVERAGE(K2779:L2779),"")</f>
        <v>1.6557265158062251</v>
      </c>
      <c r="R2779" s="265">
        <f t="shared" ref="R2779:R2785" si="4927">AVERAGE(M2779:P2779)</f>
        <v>1.7403832845420288</v>
      </c>
      <c r="S2779" s="266">
        <f t="shared" ref="S2779:S2785" si="4928">IF(R2779&gt;=1,1,0)</f>
        <v>1</v>
      </c>
      <c r="T2779" s="266">
        <f t="shared" ref="T2779:T2785" si="4929">IF(S2779=0,0,S2779+T2778)</f>
        <v>3</v>
      </c>
      <c r="AH2779" s="257">
        <f t="shared" si="4848"/>
        <v>0</v>
      </c>
      <c r="AI2779" s="266" t="str">
        <f t="shared" si="4872"/>
        <v>OK</v>
      </c>
    </row>
    <row r="2780" spans="1:35" ht="17.45" customHeight="1" x14ac:dyDescent="0.25">
      <c r="A2780" s="257">
        <f t="shared" si="4870"/>
        <v>8</v>
      </c>
      <c r="B2780" s="257">
        <f t="shared" si="4871"/>
        <v>2025</v>
      </c>
      <c r="C2780" s="48">
        <f t="shared" si="4901"/>
        <v>45876</v>
      </c>
      <c r="D2780" s="279">
        <v>1.6229733963526112</v>
      </c>
      <c r="E2780" s="280"/>
      <c r="F2780" s="420">
        <v>2.749348289875714</v>
      </c>
      <c r="G2780" s="281"/>
      <c r="H2780" s="422">
        <v>2.9171123246747643</v>
      </c>
      <c r="I2780" s="279">
        <v>1.6746760120300199</v>
      </c>
      <c r="J2780" s="280"/>
      <c r="K2780" s="282">
        <v>1.6004978827836918</v>
      </c>
      <c r="L2780" s="280"/>
      <c r="M2780" s="293">
        <f t="shared" si="4923"/>
        <v>1.6229733963526112</v>
      </c>
      <c r="N2780" s="423">
        <f t="shared" si="4924"/>
        <v>2.8332303072752394</v>
      </c>
      <c r="O2780" s="293">
        <f t="shared" si="4925"/>
        <v>1.6746760120300199</v>
      </c>
      <c r="P2780" s="293">
        <f t="shared" si="4926"/>
        <v>1.6004978827836918</v>
      </c>
      <c r="R2780" s="265">
        <f t="shared" si="4927"/>
        <v>1.9328443996103908</v>
      </c>
      <c r="S2780" s="266">
        <f t="shared" si="4928"/>
        <v>1</v>
      </c>
      <c r="T2780" s="266">
        <f t="shared" si="4929"/>
        <v>4</v>
      </c>
      <c r="AH2780" s="257">
        <f t="shared" si="4848"/>
        <v>0</v>
      </c>
      <c r="AI2780" s="266" t="str">
        <f t="shared" si="4872"/>
        <v>OK</v>
      </c>
    </row>
    <row r="2781" spans="1:35" ht="17.45" customHeight="1" x14ac:dyDescent="0.25">
      <c r="A2781" s="257">
        <f t="shared" si="4870"/>
        <v>8</v>
      </c>
      <c r="B2781" s="257">
        <f t="shared" si="4871"/>
        <v>2025</v>
      </c>
      <c r="C2781" s="8">
        <f t="shared" si="4901"/>
        <v>45877</v>
      </c>
      <c r="D2781" s="252"/>
      <c r="E2781" s="335">
        <v>2.1443762987801178</v>
      </c>
      <c r="F2781" s="255"/>
      <c r="G2781" s="364">
        <v>2.1076228897137868</v>
      </c>
      <c r="H2781" s="114"/>
      <c r="I2781" s="252"/>
      <c r="J2781" s="253">
        <v>1.4954853308749625</v>
      </c>
      <c r="K2781" s="255"/>
      <c r="L2781" s="253">
        <v>1.6395756144099558</v>
      </c>
      <c r="M2781" s="423">
        <f t="shared" si="4923"/>
        <v>2.1443762987801178</v>
      </c>
      <c r="N2781" s="423">
        <f t="shared" si="4924"/>
        <v>2.1076228897137868</v>
      </c>
      <c r="O2781" s="293">
        <f t="shared" si="4925"/>
        <v>1.4954853308749625</v>
      </c>
      <c r="P2781" s="293">
        <f t="shared" si="4926"/>
        <v>1.6395756144099558</v>
      </c>
      <c r="R2781" s="265">
        <f t="shared" si="4927"/>
        <v>1.8467650334447057</v>
      </c>
      <c r="S2781" s="266">
        <f t="shared" si="4928"/>
        <v>1</v>
      </c>
      <c r="T2781" s="266">
        <f t="shared" si="4929"/>
        <v>5</v>
      </c>
      <c r="AH2781" s="257">
        <f t="shared" si="4848"/>
        <v>0</v>
      </c>
      <c r="AI2781" s="266" t="str">
        <f t="shared" si="4872"/>
        <v>OK</v>
      </c>
    </row>
    <row r="2782" spans="1:35" ht="17.45" customHeight="1" x14ac:dyDescent="0.25">
      <c r="A2782" s="257">
        <f t="shared" si="4870"/>
        <v>8</v>
      </c>
      <c r="B2782" s="257">
        <f t="shared" si="4871"/>
        <v>2025</v>
      </c>
      <c r="C2782" s="435">
        <f t="shared" si="4901"/>
        <v>45878</v>
      </c>
      <c r="D2782" s="448">
        <v>1.2082713430456229</v>
      </c>
      <c r="E2782" s="449"/>
      <c r="F2782" s="451">
        <v>1.2868934494813458</v>
      </c>
      <c r="G2782" s="450"/>
      <c r="H2782" s="452"/>
      <c r="I2782" s="448">
        <v>1.5864411218051413</v>
      </c>
      <c r="J2782" s="449"/>
      <c r="K2782" s="451">
        <v>1.2182050324376805</v>
      </c>
      <c r="L2782" s="449"/>
      <c r="M2782" s="440">
        <f t="shared" si="4923"/>
        <v>1.2082713430456229</v>
      </c>
      <c r="N2782" s="440">
        <f t="shared" si="4924"/>
        <v>1.2868934494813458</v>
      </c>
      <c r="O2782" s="440">
        <f t="shared" si="4925"/>
        <v>1.5864411218051413</v>
      </c>
      <c r="P2782" s="440">
        <f t="shared" si="4926"/>
        <v>1.2182050324376805</v>
      </c>
      <c r="Q2782" s="441"/>
      <c r="R2782" s="442">
        <f t="shared" si="4927"/>
        <v>1.3249527366924476</v>
      </c>
      <c r="S2782" s="443">
        <f t="shared" si="4928"/>
        <v>1</v>
      </c>
      <c r="T2782" s="443">
        <f t="shared" si="4929"/>
        <v>6</v>
      </c>
      <c r="AH2782" s="257">
        <f t="shared" si="4848"/>
        <v>0</v>
      </c>
      <c r="AI2782" s="266" t="str">
        <f t="shared" si="4872"/>
        <v>OK</v>
      </c>
    </row>
    <row r="2783" spans="1:35" ht="17.45" customHeight="1" x14ac:dyDescent="0.25">
      <c r="A2783" s="257">
        <f t="shared" si="4870"/>
        <v>8</v>
      </c>
      <c r="B2783" s="257">
        <f t="shared" si="4871"/>
        <v>2025</v>
      </c>
      <c r="C2783" s="435">
        <f t="shared" si="4901"/>
        <v>45879</v>
      </c>
      <c r="D2783" s="448"/>
      <c r="E2783" s="449">
        <v>0.74602863824335119</v>
      </c>
      <c r="F2783" s="451"/>
      <c r="G2783" s="450">
        <v>1.2107682660730703</v>
      </c>
      <c r="H2783" s="452"/>
      <c r="I2783" s="448"/>
      <c r="J2783" s="449">
        <v>0.64627780028231052</v>
      </c>
      <c r="K2783" s="451"/>
      <c r="L2783" s="449">
        <v>0.76594379668187662</v>
      </c>
      <c r="M2783" s="440">
        <f t="shared" si="4923"/>
        <v>0.74602863824335119</v>
      </c>
      <c r="N2783" s="440">
        <f t="shared" si="4924"/>
        <v>1.2107682660730703</v>
      </c>
      <c r="O2783" s="440">
        <f t="shared" si="4925"/>
        <v>0.64627780028231052</v>
      </c>
      <c r="P2783" s="440">
        <f t="shared" si="4926"/>
        <v>0.76594379668187662</v>
      </c>
      <c r="Q2783" s="441"/>
      <c r="R2783" s="442">
        <f t="shared" si="4927"/>
        <v>0.84225462532015216</v>
      </c>
      <c r="S2783" s="443">
        <f t="shared" si="4928"/>
        <v>0</v>
      </c>
      <c r="T2783" s="443">
        <f t="shared" si="4929"/>
        <v>0</v>
      </c>
      <c r="AH2783" s="257">
        <f t="shared" si="4848"/>
        <v>0</v>
      </c>
      <c r="AI2783" s="266" t="str">
        <f t="shared" si="4872"/>
        <v>OK</v>
      </c>
    </row>
    <row r="2784" spans="1:35" ht="17.45" customHeight="1" x14ac:dyDescent="0.25">
      <c r="A2784" s="257">
        <f t="shared" si="4870"/>
        <v>8</v>
      </c>
      <c r="B2784" s="257">
        <f t="shared" si="4871"/>
        <v>2025</v>
      </c>
      <c r="C2784" s="8">
        <f t="shared" si="4901"/>
        <v>45880</v>
      </c>
      <c r="D2784" s="252">
        <v>1.0797637607931356</v>
      </c>
      <c r="E2784" s="253"/>
      <c r="F2784" s="255"/>
      <c r="G2784" s="254"/>
      <c r="H2784" s="114">
        <v>1.1417032831502194</v>
      </c>
      <c r="I2784" s="252">
        <v>1.0487545179064639</v>
      </c>
      <c r="J2784" s="253"/>
      <c r="K2784" s="255">
        <v>0.97699994239875898</v>
      </c>
      <c r="L2784" s="253"/>
      <c r="M2784" s="293">
        <f t="shared" si="4923"/>
        <v>1.0797637607931356</v>
      </c>
      <c r="N2784" s="293">
        <f t="shared" si="4924"/>
        <v>1.1417032831502194</v>
      </c>
      <c r="O2784" s="293">
        <f t="shared" si="4925"/>
        <v>1.0487545179064639</v>
      </c>
      <c r="P2784" s="293">
        <f t="shared" si="4926"/>
        <v>0.97699994239875898</v>
      </c>
      <c r="R2784" s="265">
        <f t="shared" si="4927"/>
        <v>1.0618053760621446</v>
      </c>
      <c r="S2784" s="266">
        <f t="shared" si="4928"/>
        <v>1</v>
      </c>
      <c r="T2784" s="266">
        <f t="shared" si="4929"/>
        <v>1</v>
      </c>
      <c r="AH2784" s="257">
        <f t="shared" si="4848"/>
        <v>0</v>
      </c>
      <c r="AI2784" s="266" t="str">
        <f t="shared" si="4872"/>
        <v>OK</v>
      </c>
    </row>
    <row r="2785" spans="1:35" ht="17.45" customHeight="1" x14ac:dyDescent="0.25">
      <c r="A2785" s="257">
        <f t="shared" si="4870"/>
        <v>8</v>
      </c>
      <c r="B2785" s="257">
        <f t="shared" si="4871"/>
        <v>2025</v>
      </c>
      <c r="C2785" s="8">
        <f t="shared" si="4901"/>
        <v>45881</v>
      </c>
      <c r="D2785" s="260"/>
      <c r="E2785" s="261">
        <v>1.3629107803225073</v>
      </c>
      <c r="F2785" s="263"/>
      <c r="G2785" s="262">
        <v>1.254604606905986</v>
      </c>
      <c r="H2785" s="285"/>
      <c r="I2785" s="260"/>
      <c r="J2785" s="261">
        <v>1.0899079253417656</v>
      </c>
      <c r="K2785" s="263"/>
      <c r="L2785" s="261">
        <v>1.4790810629661981</v>
      </c>
      <c r="M2785" s="293">
        <f t="shared" si="4923"/>
        <v>1.3629107803225073</v>
      </c>
      <c r="N2785" s="293">
        <f t="shared" si="4924"/>
        <v>1.254604606905986</v>
      </c>
      <c r="O2785" s="293">
        <f t="shared" si="4925"/>
        <v>1.0899079253417656</v>
      </c>
      <c r="P2785" s="293">
        <f t="shared" si="4926"/>
        <v>1.4790810629661981</v>
      </c>
      <c r="R2785" s="265">
        <f t="shared" si="4927"/>
        <v>1.2966260938841143</v>
      </c>
      <c r="S2785" s="266">
        <f t="shared" si="4928"/>
        <v>1</v>
      </c>
      <c r="T2785" s="266">
        <f t="shared" si="4929"/>
        <v>2</v>
      </c>
      <c r="AH2785" s="257">
        <f t="shared" si="4848"/>
        <v>0</v>
      </c>
      <c r="AI2785" s="266" t="str">
        <f t="shared" si="4872"/>
        <v>OK</v>
      </c>
    </row>
    <row r="2786" spans="1:35" ht="17.45" customHeight="1" x14ac:dyDescent="0.25">
      <c r="A2786" s="257">
        <f t="shared" si="4870"/>
        <v>8</v>
      </c>
      <c r="B2786" s="257">
        <f t="shared" si="4871"/>
        <v>2025</v>
      </c>
      <c r="C2786" s="48">
        <f t="shared" si="4901"/>
        <v>45882</v>
      </c>
      <c r="D2786" s="279">
        <v>1.3438442191282292</v>
      </c>
      <c r="E2786" s="280"/>
      <c r="F2786" s="282">
        <v>1.5812851252651581</v>
      </c>
      <c r="G2786" s="281"/>
      <c r="H2786" s="142">
        <v>1.6367452018156645</v>
      </c>
      <c r="I2786" s="279">
        <v>1.2104562529199954</v>
      </c>
      <c r="J2786" s="280"/>
      <c r="K2786" s="282">
        <v>1.2641741076920212</v>
      </c>
      <c r="L2786" s="280"/>
      <c r="M2786" s="293">
        <f t="shared" ref="M2786:M2793" si="4930">IFERROR(AVERAGE(D2786:E2786),"")</f>
        <v>1.3438442191282292</v>
      </c>
      <c r="N2786" s="293">
        <f t="shared" ref="N2786:N2793" si="4931">IFERROR(AVERAGE(F2786:H2786),"")</f>
        <v>1.6090151635404113</v>
      </c>
      <c r="O2786" s="293">
        <f t="shared" ref="O2786:O2793" si="4932">IFERROR(AVERAGE(I2786:J2786),"")</f>
        <v>1.2104562529199954</v>
      </c>
      <c r="P2786" s="293">
        <f t="shared" ref="P2786:P2793" si="4933">IFERROR(AVERAGE(K2786:L2786),"")</f>
        <v>1.2641741076920212</v>
      </c>
      <c r="R2786" s="265">
        <f t="shared" ref="R2786:R2793" si="4934">AVERAGE(M2786:P2786)</f>
        <v>1.3568724358201643</v>
      </c>
      <c r="S2786" s="266">
        <f t="shared" ref="S2786:S2793" si="4935">IF(R2786&gt;=1,1,0)</f>
        <v>1</v>
      </c>
      <c r="T2786" s="266">
        <f t="shared" ref="T2786:T2793" si="4936">IF(S2786=0,0,S2786+T2785)</f>
        <v>3</v>
      </c>
      <c r="AH2786" s="257">
        <f t="shared" si="4848"/>
        <v>0</v>
      </c>
      <c r="AI2786" s="266" t="str">
        <f t="shared" si="4872"/>
        <v>OK</v>
      </c>
    </row>
    <row r="2787" spans="1:35" ht="17.45" customHeight="1" x14ac:dyDescent="0.25">
      <c r="A2787" s="257">
        <f t="shared" si="4870"/>
        <v>8</v>
      </c>
      <c r="B2787" s="257">
        <f t="shared" si="4871"/>
        <v>2025</v>
      </c>
      <c r="C2787" s="8">
        <f t="shared" si="4901"/>
        <v>45883</v>
      </c>
      <c r="D2787" s="252"/>
      <c r="E2787" s="253">
        <v>1.4579345915015209</v>
      </c>
      <c r="F2787" s="255"/>
      <c r="G2787" s="254">
        <v>1.1607595886777433</v>
      </c>
      <c r="H2787" s="114"/>
      <c r="I2787" s="252"/>
      <c r="J2787" s="253">
        <v>1.1506374963656663</v>
      </c>
      <c r="K2787" s="255"/>
      <c r="L2787" s="253">
        <v>1.5353836994815375</v>
      </c>
      <c r="M2787" s="293">
        <f t="shared" si="4930"/>
        <v>1.4579345915015209</v>
      </c>
      <c r="N2787" s="293">
        <f t="shared" si="4931"/>
        <v>1.1607595886777433</v>
      </c>
      <c r="O2787" s="293">
        <f t="shared" si="4932"/>
        <v>1.1506374963656663</v>
      </c>
      <c r="P2787" s="293">
        <f t="shared" si="4933"/>
        <v>1.5353836994815375</v>
      </c>
      <c r="R2787" s="265">
        <f t="shared" si="4934"/>
        <v>1.3261788440066171</v>
      </c>
      <c r="S2787" s="266">
        <f t="shared" si="4935"/>
        <v>1</v>
      </c>
      <c r="T2787" s="266">
        <f t="shared" si="4936"/>
        <v>4</v>
      </c>
      <c r="AH2787" s="257">
        <f t="shared" si="4848"/>
        <v>0</v>
      </c>
      <c r="AI2787" s="266" t="str">
        <f t="shared" si="4872"/>
        <v>OK</v>
      </c>
    </row>
    <row r="2788" spans="1:35" ht="17.45" customHeight="1" x14ac:dyDescent="0.25">
      <c r="A2788" s="257">
        <f t="shared" si="4870"/>
        <v>8</v>
      </c>
      <c r="B2788" s="257">
        <f t="shared" si="4871"/>
        <v>2025</v>
      </c>
      <c r="C2788" s="8">
        <f t="shared" si="4901"/>
        <v>45884</v>
      </c>
      <c r="D2788" s="260">
        <v>0.774595269013855</v>
      </c>
      <c r="E2788" s="261"/>
      <c r="F2788" s="263">
        <v>0.67615573552428743</v>
      </c>
      <c r="G2788" s="262"/>
      <c r="H2788" s="285"/>
      <c r="I2788" s="260">
        <v>0.78853805713064318</v>
      </c>
      <c r="J2788" s="261"/>
      <c r="K2788" s="263">
        <v>1.6614747603014497</v>
      </c>
      <c r="L2788" s="261"/>
      <c r="M2788" s="293">
        <f t="shared" si="4930"/>
        <v>0.774595269013855</v>
      </c>
      <c r="N2788" s="293">
        <f t="shared" si="4931"/>
        <v>0.67615573552428743</v>
      </c>
      <c r="O2788" s="293">
        <f t="shared" si="4932"/>
        <v>0.78853805713064318</v>
      </c>
      <c r="P2788" s="293">
        <f t="shared" si="4933"/>
        <v>1.6614747603014497</v>
      </c>
      <c r="R2788" s="265">
        <f t="shared" si="4934"/>
        <v>0.97519095549255885</v>
      </c>
      <c r="S2788" s="266">
        <f t="shared" si="4935"/>
        <v>0</v>
      </c>
      <c r="T2788" s="266">
        <f t="shared" si="4936"/>
        <v>0</v>
      </c>
      <c r="AH2788" s="257">
        <f t="shared" si="4848"/>
        <v>0</v>
      </c>
      <c r="AI2788" s="266" t="str">
        <f t="shared" si="4872"/>
        <v>OK</v>
      </c>
    </row>
    <row r="2789" spans="1:35" ht="17.45" customHeight="1" x14ac:dyDescent="0.25">
      <c r="A2789" s="257">
        <f t="shared" si="4870"/>
        <v>8</v>
      </c>
      <c r="B2789" s="257">
        <f t="shared" si="4871"/>
        <v>2025</v>
      </c>
      <c r="C2789" s="435">
        <f t="shared" si="4901"/>
        <v>45885</v>
      </c>
      <c r="D2789" s="434"/>
      <c r="E2789" s="436">
        <v>0.72135769617245049</v>
      </c>
      <c r="F2789" s="437"/>
      <c r="G2789" s="438">
        <v>0.67043831120331576</v>
      </c>
      <c r="H2789" s="439"/>
      <c r="I2789" s="434"/>
      <c r="J2789" s="436">
        <v>0.45770076938308396</v>
      </c>
      <c r="K2789" s="437"/>
      <c r="L2789" s="436">
        <v>0.93990745258418851</v>
      </c>
      <c r="M2789" s="440">
        <f t="shared" si="4930"/>
        <v>0.72135769617245049</v>
      </c>
      <c r="N2789" s="440">
        <f t="shared" si="4931"/>
        <v>0.67043831120331576</v>
      </c>
      <c r="O2789" s="440">
        <f t="shared" si="4932"/>
        <v>0.45770076938308396</v>
      </c>
      <c r="P2789" s="440">
        <f t="shared" si="4933"/>
        <v>0.93990745258418851</v>
      </c>
      <c r="Q2789" s="441"/>
      <c r="R2789" s="442">
        <f t="shared" si="4934"/>
        <v>0.69735105733575964</v>
      </c>
      <c r="S2789" s="443">
        <f t="shared" si="4935"/>
        <v>0</v>
      </c>
      <c r="T2789" s="443">
        <f t="shared" si="4936"/>
        <v>0</v>
      </c>
      <c r="AH2789" s="257">
        <f t="shared" si="4848"/>
        <v>0</v>
      </c>
      <c r="AI2789" s="266" t="str">
        <f t="shared" si="4872"/>
        <v>OK</v>
      </c>
    </row>
    <row r="2790" spans="1:35" ht="17.45" customHeight="1" x14ac:dyDescent="0.25">
      <c r="A2790" s="257">
        <f t="shared" si="4870"/>
        <v>8</v>
      </c>
      <c r="B2790" s="257">
        <f t="shared" si="4871"/>
        <v>2025</v>
      </c>
      <c r="C2790" s="435">
        <f t="shared" si="4901"/>
        <v>45886</v>
      </c>
      <c r="D2790" s="434">
        <v>0.55091651857707535</v>
      </c>
      <c r="E2790" s="436"/>
      <c r="F2790" s="437"/>
      <c r="G2790" s="438"/>
      <c r="H2790" s="439">
        <v>1.3917842052317704</v>
      </c>
      <c r="I2790" s="434">
        <v>0.52503388113951177</v>
      </c>
      <c r="J2790" s="436"/>
      <c r="K2790" s="437">
        <v>0.5811968904447723</v>
      </c>
      <c r="L2790" s="436"/>
      <c r="M2790" s="440">
        <f t="shared" si="4930"/>
        <v>0.55091651857707535</v>
      </c>
      <c r="N2790" s="440">
        <f t="shared" si="4931"/>
        <v>1.3917842052317704</v>
      </c>
      <c r="O2790" s="440">
        <f t="shared" si="4932"/>
        <v>0.52503388113951177</v>
      </c>
      <c r="P2790" s="440">
        <f t="shared" si="4933"/>
        <v>0.5811968904447723</v>
      </c>
      <c r="Q2790" s="441"/>
      <c r="R2790" s="442">
        <f t="shared" si="4934"/>
        <v>0.76223287384828242</v>
      </c>
      <c r="S2790" s="443">
        <f t="shared" si="4935"/>
        <v>0</v>
      </c>
      <c r="T2790" s="443">
        <f t="shared" si="4936"/>
        <v>0</v>
      </c>
      <c r="AH2790" s="257">
        <f t="shared" si="4848"/>
        <v>0</v>
      </c>
      <c r="AI2790" s="266" t="str">
        <f t="shared" si="4872"/>
        <v>OK</v>
      </c>
    </row>
    <row r="2791" spans="1:35" ht="17.45" customHeight="1" x14ac:dyDescent="0.25">
      <c r="A2791" s="257">
        <f t="shared" si="4870"/>
        <v>8</v>
      </c>
      <c r="B2791" s="257">
        <f t="shared" si="4871"/>
        <v>2025</v>
      </c>
      <c r="C2791" s="8">
        <f t="shared" si="4901"/>
        <v>45887</v>
      </c>
      <c r="D2791" s="252"/>
      <c r="E2791" s="253">
        <v>1.3192986480047857</v>
      </c>
      <c r="F2791" s="255"/>
      <c r="G2791" s="254">
        <v>1.2469360424649782</v>
      </c>
      <c r="H2791" s="114"/>
      <c r="I2791" s="252"/>
      <c r="J2791" s="253">
        <v>0.9397347266546664</v>
      </c>
      <c r="K2791" s="255"/>
      <c r="L2791" s="253">
        <v>1.7649968731366905</v>
      </c>
      <c r="M2791" s="293">
        <f t="shared" si="4930"/>
        <v>1.3192986480047857</v>
      </c>
      <c r="N2791" s="293">
        <f t="shared" si="4931"/>
        <v>1.2469360424649782</v>
      </c>
      <c r="O2791" s="293">
        <f t="shared" si="4932"/>
        <v>0.9397347266546664</v>
      </c>
      <c r="P2791" s="293">
        <f t="shared" si="4933"/>
        <v>1.7649968731366905</v>
      </c>
      <c r="R2791" s="265">
        <f t="shared" si="4934"/>
        <v>1.3177415725652801</v>
      </c>
      <c r="S2791" s="266">
        <f t="shared" si="4935"/>
        <v>1</v>
      </c>
      <c r="T2791" s="266">
        <f t="shared" si="4936"/>
        <v>1</v>
      </c>
      <c r="AH2791" s="257">
        <f t="shared" si="4848"/>
        <v>0</v>
      </c>
      <c r="AI2791" s="266" t="str">
        <f t="shared" si="4872"/>
        <v>OK</v>
      </c>
    </row>
    <row r="2792" spans="1:35" ht="17.45" customHeight="1" x14ac:dyDescent="0.25">
      <c r="A2792" s="257">
        <f t="shared" si="4870"/>
        <v>8</v>
      </c>
      <c r="B2792" s="257">
        <f t="shared" si="4871"/>
        <v>2025</v>
      </c>
      <c r="C2792" s="48">
        <f t="shared" si="4901"/>
        <v>45888</v>
      </c>
      <c r="D2792" s="279">
        <v>1.4051064515997909</v>
      </c>
      <c r="E2792" s="280"/>
      <c r="F2792" s="420">
        <v>1.8111954076077266</v>
      </c>
      <c r="G2792" s="281"/>
      <c r="H2792" s="422">
        <v>2.1004232012959174</v>
      </c>
      <c r="I2792" s="279">
        <v>1.2194837932564824</v>
      </c>
      <c r="J2792" s="280"/>
      <c r="K2792" s="282">
        <v>1.2506876217580705</v>
      </c>
      <c r="L2792" s="280"/>
      <c r="M2792" s="293">
        <f t="shared" si="4930"/>
        <v>1.4051064515997909</v>
      </c>
      <c r="N2792" s="423">
        <f t="shared" si="4931"/>
        <v>1.9558093044518219</v>
      </c>
      <c r="O2792" s="293">
        <f t="shared" si="4932"/>
        <v>1.2194837932564824</v>
      </c>
      <c r="P2792" s="293">
        <f t="shared" si="4933"/>
        <v>1.2506876217580705</v>
      </c>
      <c r="R2792" s="265">
        <f t="shared" si="4934"/>
        <v>1.4577717927665415</v>
      </c>
      <c r="S2792" s="266">
        <f t="shared" si="4935"/>
        <v>1</v>
      </c>
      <c r="T2792" s="266">
        <f t="shared" si="4936"/>
        <v>2</v>
      </c>
      <c r="AH2792" s="257">
        <f t="shared" ref="AH2792:AH2855" si="4937">IF(AND(M2792&gt;=2,N2792&gt;=2,O2792&gt;=2,P2792&gt;=2),1,0)</f>
        <v>0</v>
      </c>
      <c r="AI2792" s="266" t="str">
        <f t="shared" si="4872"/>
        <v>OK</v>
      </c>
    </row>
    <row r="2793" spans="1:35" ht="17.45" customHeight="1" x14ac:dyDescent="0.25">
      <c r="A2793" s="257">
        <f t="shared" si="4870"/>
        <v>8</v>
      </c>
      <c r="B2793" s="257">
        <f t="shared" si="4871"/>
        <v>2025</v>
      </c>
      <c r="C2793" s="8">
        <f t="shared" si="4901"/>
        <v>45889</v>
      </c>
      <c r="D2793" s="252"/>
      <c r="E2793" s="253">
        <v>1.7380623925560119</v>
      </c>
      <c r="F2793" s="255"/>
      <c r="G2793" s="254">
        <v>1.9843511946518182</v>
      </c>
      <c r="H2793" s="114"/>
      <c r="I2793" s="252"/>
      <c r="J2793" s="253">
        <v>1.4842855179766077</v>
      </c>
      <c r="K2793" s="255"/>
      <c r="L2793" s="253">
        <v>1.8291618144137436</v>
      </c>
      <c r="M2793" s="293">
        <f t="shared" si="4930"/>
        <v>1.7380623925560119</v>
      </c>
      <c r="N2793" s="293">
        <f t="shared" si="4931"/>
        <v>1.9843511946518182</v>
      </c>
      <c r="O2793" s="293">
        <f t="shared" si="4932"/>
        <v>1.4842855179766077</v>
      </c>
      <c r="P2793" s="293">
        <f t="shared" si="4933"/>
        <v>1.8291618144137436</v>
      </c>
      <c r="R2793" s="265">
        <f t="shared" si="4934"/>
        <v>1.7589652298995453</v>
      </c>
      <c r="S2793" s="266">
        <f t="shared" si="4935"/>
        <v>1</v>
      </c>
      <c r="T2793" s="266">
        <f t="shared" si="4936"/>
        <v>3</v>
      </c>
      <c r="AH2793" s="257">
        <f t="shared" si="4937"/>
        <v>0</v>
      </c>
      <c r="AI2793" s="266" t="str">
        <f t="shared" si="4872"/>
        <v>OK</v>
      </c>
    </row>
    <row r="2794" spans="1:35" ht="17.45" customHeight="1" x14ac:dyDescent="0.25">
      <c r="A2794" s="257">
        <f t="shared" si="4870"/>
        <v>8</v>
      </c>
      <c r="B2794" s="257">
        <f t="shared" si="4871"/>
        <v>2025</v>
      </c>
      <c r="C2794" s="8">
        <f t="shared" si="4901"/>
        <v>45890</v>
      </c>
      <c r="D2794" s="260">
        <v>1.7626598255425314</v>
      </c>
      <c r="E2794" s="261"/>
      <c r="F2794" s="263">
        <v>2.0965282240536234</v>
      </c>
      <c r="G2794" s="262"/>
      <c r="H2794" s="285"/>
      <c r="I2794" s="260">
        <v>1.7236259986337648</v>
      </c>
      <c r="J2794" s="261"/>
      <c r="K2794" s="263">
        <v>1.6856341481008119</v>
      </c>
      <c r="L2794" s="261"/>
      <c r="M2794" s="293">
        <f t="shared" ref="M2794:M2801" si="4938">IFERROR(AVERAGE(D2794:E2794),"")</f>
        <v>1.7626598255425314</v>
      </c>
      <c r="N2794" s="293">
        <f t="shared" ref="N2794:N2801" si="4939">IFERROR(AVERAGE(F2794:H2794),"")</f>
        <v>2.0965282240536234</v>
      </c>
      <c r="O2794" s="293">
        <f t="shared" ref="O2794:O2801" si="4940">IFERROR(AVERAGE(I2794:J2794),"")</f>
        <v>1.7236259986337648</v>
      </c>
      <c r="P2794" s="293">
        <f t="shared" ref="P2794:P2801" si="4941">IFERROR(AVERAGE(K2794:L2794),"")</f>
        <v>1.6856341481008119</v>
      </c>
      <c r="R2794" s="265">
        <f t="shared" ref="R2794:R2801" si="4942">AVERAGE(M2794:P2794)</f>
        <v>1.8171120490826829</v>
      </c>
      <c r="S2794" s="266">
        <f t="shared" ref="S2794:S2801" si="4943">IF(R2794&gt;=1,1,0)</f>
        <v>1</v>
      </c>
      <c r="T2794" s="266">
        <f t="shared" ref="T2794:T2801" si="4944">IF(S2794=0,0,S2794+T2793)</f>
        <v>4</v>
      </c>
      <c r="AH2794" s="257">
        <f t="shared" si="4937"/>
        <v>0</v>
      </c>
      <c r="AI2794" s="266" t="str">
        <f t="shared" si="4872"/>
        <v>OK</v>
      </c>
    </row>
    <row r="2795" spans="1:35" ht="17.45" customHeight="1" x14ac:dyDescent="0.25">
      <c r="A2795" s="257">
        <f t="shared" si="4870"/>
        <v>8</v>
      </c>
      <c r="B2795" s="257">
        <f t="shared" si="4871"/>
        <v>2025</v>
      </c>
      <c r="C2795" s="8">
        <f t="shared" si="4901"/>
        <v>45891</v>
      </c>
      <c r="D2795" s="260"/>
      <c r="E2795" s="261">
        <v>1.6501413888763221</v>
      </c>
      <c r="F2795" s="263"/>
      <c r="G2795" s="262">
        <v>1.7597924731416832</v>
      </c>
      <c r="H2795" s="285"/>
      <c r="I2795" s="260"/>
      <c r="J2795" s="261">
        <v>1.6225127301247266</v>
      </c>
      <c r="K2795" s="263"/>
      <c r="L2795" s="261">
        <v>1.5845015618712588</v>
      </c>
      <c r="M2795" s="293">
        <f t="shared" si="4938"/>
        <v>1.6501413888763221</v>
      </c>
      <c r="N2795" s="293">
        <f t="shared" si="4939"/>
        <v>1.7597924731416832</v>
      </c>
      <c r="O2795" s="293">
        <f t="shared" si="4940"/>
        <v>1.6225127301247266</v>
      </c>
      <c r="P2795" s="293">
        <f t="shared" si="4941"/>
        <v>1.5845015618712588</v>
      </c>
      <c r="R2795" s="265">
        <f t="shared" si="4942"/>
        <v>1.6542370385034975</v>
      </c>
      <c r="S2795" s="266">
        <f t="shared" si="4943"/>
        <v>1</v>
      </c>
      <c r="T2795" s="266">
        <f t="shared" si="4944"/>
        <v>5</v>
      </c>
      <c r="AH2795" s="257">
        <f t="shared" si="4937"/>
        <v>0</v>
      </c>
      <c r="AI2795" s="266" t="str">
        <f t="shared" si="4872"/>
        <v>OK</v>
      </c>
    </row>
    <row r="2796" spans="1:35" ht="17.45" customHeight="1" x14ac:dyDescent="0.25">
      <c r="A2796" s="257">
        <f t="shared" si="4870"/>
        <v>8</v>
      </c>
      <c r="B2796" s="257">
        <f t="shared" si="4871"/>
        <v>2025</v>
      </c>
      <c r="C2796" s="435">
        <f t="shared" si="4901"/>
        <v>45892</v>
      </c>
      <c r="D2796" s="434">
        <v>1.4354122847267308</v>
      </c>
      <c r="E2796" s="436"/>
      <c r="F2796" s="437"/>
      <c r="G2796" s="438"/>
      <c r="H2796" s="439">
        <v>1.5507637126513938</v>
      </c>
      <c r="I2796" s="434">
        <v>1.2120729700687445</v>
      </c>
      <c r="J2796" s="436"/>
      <c r="K2796" s="437">
        <v>1.3272297577060324</v>
      </c>
      <c r="L2796" s="436"/>
      <c r="M2796" s="440">
        <f t="shared" si="4938"/>
        <v>1.4354122847267308</v>
      </c>
      <c r="N2796" s="440">
        <f t="shared" si="4939"/>
        <v>1.5507637126513938</v>
      </c>
      <c r="O2796" s="440">
        <f t="shared" si="4940"/>
        <v>1.2120729700687445</v>
      </c>
      <c r="P2796" s="440">
        <f t="shared" si="4941"/>
        <v>1.3272297577060324</v>
      </c>
      <c r="Q2796" s="441"/>
      <c r="R2796" s="442">
        <f t="shared" si="4942"/>
        <v>1.3813696812882252</v>
      </c>
      <c r="S2796" s="443">
        <f t="shared" si="4943"/>
        <v>1</v>
      </c>
      <c r="T2796" s="443">
        <f t="shared" si="4944"/>
        <v>6</v>
      </c>
      <c r="AH2796" s="257">
        <f t="shared" si="4937"/>
        <v>0</v>
      </c>
      <c r="AI2796" s="266" t="str">
        <f t="shared" si="4872"/>
        <v>OK</v>
      </c>
    </row>
    <row r="2797" spans="1:35" ht="17.45" customHeight="1" x14ac:dyDescent="0.25">
      <c r="A2797" s="257">
        <f t="shared" si="4870"/>
        <v>8</v>
      </c>
      <c r="B2797" s="257">
        <f t="shared" si="4871"/>
        <v>2025</v>
      </c>
      <c r="C2797" s="435">
        <f t="shared" si="4901"/>
        <v>45893</v>
      </c>
      <c r="D2797" s="434"/>
      <c r="E2797" s="436">
        <v>0.88700259839590323</v>
      </c>
      <c r="F2797" s="437"/>
      <c r="G2797" s="438">
        <v>1.16820685718915</v>
      </c>
      <c r="H2797" s="439"/>
      <c r="I2797" s="434"/>
      <c r="J2797" s="436">
        <v>0.81143049258009592</v>
      </c>
      <c r="K2797" s="437"/>
      <c r="L2797" s="436">
        <v>1.0581254217021183</v>
      </c>
      <c r="M2797" s="440">
        <f t="shared" si="4938"/>
        <v>0.88700259839590323</v>
      </c>
      <c r="N2797" s="440">
        <f t="shared" si="4939"/>
        <v>1.16820685718915</v>
      </c>
      <c r="O2797" s="440">
        <f t="shared" si="4940"/>
        <v>0.81143049258009592</v>
      </c>
      <c r="P2797" s="440">
        <f t="shared" si="4941"/>
        <v>1.0581254217021183</v>
      </c>
      <c r="Q2797" s="441"/>
      <c r="R2797" s="442">
        <f t="shared" si="4942"/>
        <v>0.98119134246681683</v>
      </c>
      <c r="S2797" s="443">
        <f t="shared" si="4943"/>
        <v>0</v>
      </c>
      <c r="T2797" s="443">
        <f t="shared" si="4944"/>
        <v>0</v>
      </c>
      <c r="AH2797" s="257">
        <f t="shared" si="4937"/>
        <v>0</v>
      </c>
      <c r="AI2797" s="266" t="str">
        <f t="shared" si="4872"/>
        <v>OK</v>
      </c>
    </row>
    <row r="2798" spans="1:35" ht="17.45" customHeight="1" x14ac:dyDescent="0.25">
      <c r="A2798" s="257">
        <f t="shared" si="4870"/>
        <v>8</v>
      </c>
      <c r="B2798" s="257">
        <f t="shared" si="4871"/>
        <v>2025</v>
      </c>
      <c r="C2798" s="48">
        <f t="shared" si="4901"/>
        <v>45894</v>
      </c>
      <c r="D2798" s="275">
        <v>1.0544306462575386</v>
      </c>
      <c r="E2798" s="276"/>
      <c r="F2798" s="278">
        <v>1.1833610637874155</v>
      </c>
      <c r="G2798" s="277"/>
      <c r="H2798" s="286">
        <v>1.3278960084304663</v>
      </c>
      <c r="I2798" s="275">
        <v>1.2623592334885934</v>
      </c>
      <c r="J2798" s="276"/>
      <c r="K2798" s="278">
        <v>1.2502196741992744</v>
      </c>
      <c r="L2798" s="276"/>
      <c r="M2798" s="293">
        <f t="shared" si="4938"/>
        <v>1.0544306462575386</v>
      </c>
      <c r="N2798" s="293">
        <f t="shared" si="4939"/>
        <v>1.255628536108941</v>
      </c>
      <c r="O2798" s="293">
        <f t="shared" si="4940"/>
        <v>1.2623592334885934</v>
      </c>
      <c r="P2798" s="293">
        <f t="shared" si="4941"/>
        <v>1.2502196741992744</v>
      </c>
      <c r="R2798" s="265">
        <f t="shared" si="4942"/>
        <v>1.2056595225135869</v>
      </c>
      <c r="S2798" s="266">
        <f t="shared" si="4943"/>
        <v>1</v>
      </c>
      <c r="T2798" s="266">
        <f t="shared" si="4944"/>
        <v>1</v>
      </c>
      <c r="AH2798" s="257">
        <f t="shared" si="4937"/>
        <v>0</v>
      </c>
      <c r="AI2798" s="266" t="str">
        <f t="shared" si="4872"/>
        <v>OK</v>
      </c>
    </row>
    <row r="2799" spans="1:35" ht="17.45" customHeight="1" x14ac:dyDescent="0.25">
      <c r="A2799" s="257">
        <f t="shared" si="4870"/>
        <v>8</v>
      </c>
      <c r="B2799" s="257">
        <f t="shared" si="4871"/>
        <v>2025</v>
      </c>
      <c r="C2799" s="8">
        <f t="shared" si="4901"/>
        <v>45895</v>
      </c>
      <c r="D2799" s="260"/>
      <c r="E2799" s="261">
        <v>1.0588593589430193</v>
      </c>
      <c r="F2799" s="263"/>
      <c r="G2799" s="262">
        <v>1.0269212864984809</v>
      </c>
      <c r="H2799" s="285"/>
      <c r="I2799" s="260"/>
      <c r="J2799" s="261">
        <v>0.97422367792342135</v>
      </c>
      <c r="K2799" s="263"/>
      <c r="L2799" s="261">
        <v>1.1093832315787424</v>
      </c>
      <c r="M2799" s="293">
        <f t="shared" si="4938"/>
        <v>1.0588593589430193</v>
      </c>
      <c r="N2799" s="293">
        <f t="shared" si="4939"/>
        <v>1.0269212864984809</v>
      </c>
      <c r="O2799" s="293">
        <f t="shared" si="4940"/>
        <v>0.97422367792342135</v>
      </c>
      <c r="P2799" s="293">
        <f t="shared" si="4941"/>
        <v>1.1093832315787424</v>
      </c>
      <c r="R2799" s="265">
        <f t="shared" si="4942"/>
        <v>1.042346888735916</v>
      </c>
      <c r="S2799" s="266">
        <f t="shared" si="4943"/>
        <v>1</v>
      </c>
      <c r="T2799" s="266">
        <f t="shared" si="4944"/>
        <v>2</v>
      </c>
      <c r="AH2799" s="257">
        <f t="shared" si="4937"/>
        <v>0</v>
      </c>
      <c r="AI2799" s="266" t="str">
        <f t="shared" si="4872"/>
        <v>OK</v>
      </c>
    </row>
    <row r="2800" spans="1:35" ht="17.45" customHeight="1" x14ac:dyDescent="0.25">
      <c r="A2800" s="257">
        <f t="shared" si="4870"/>
        <v>8</v>
      </c>
      <c r="B2800" s="257">
        <f t="shared" si="4871"/>
        <v>2025</v>
      </c>
      <c r="C2800" s="8">
        <f t="shared" si="4901"/>
        <v>45896</v>
      </c>
      <c r="D2800" s="260">
        <v>1.4392467065524577</v>
      </c>
      <c r="E2800" s="261"/>
      <c r="F2800" s="263">
        <v>1.791903296516425</v>
      </c>
      <c r="G2800" s="262"/>
      <c r="H2800" s="285"/>
      <c r="I2800" s="260">
        <v>1.421455930698386</v>
      </c>
      <c r="J2800" s="261"/>
      <c r="K2800" s="263">
        <v>1.3103354029177368</v>
      </c>
      <c r="L2800" s="261"/>
      <c r="M2800" s="293">
        <f t="shared" si="4938"/>
        <v>1.4392467065524577</v>
      </c>
      <c r="N2800" s="293">
        <f t="shared" si="4939"/>
        <v>1.791903296516425</v>
      </c>
      <c r="O2800" s="293">
        <f t="shared" si="4940"/>
        <v>1.421455930698386</v>
      </c>
      <c r="P2800" s="293">
        <f t="shared" si="4941"/>
        <v>1.3103354029177368</v>
      </c>
      <c r="R2800" s="265">
        <f t="shared" si="4942"/>
        <v>1.4907353341712513</v>
      </c>
      <c r="S2800" s="266">
        <f t="shared" si="4943"/>
        <v>1</v>
      </c>
      <c r="T2800" s="266">
        <f t="shared" si="4944"/>
        <v>3</v>
      </c>
      <c r="AH2800" s="257">
        <f t="shared" si="4937"/>
        <v>0</v>
      </c>
      <c r="AI2800" s="266" t="str">
        <f t="shared" si="4872"/>
        <v>OK</v>
      </c>
    </row>
    <row r="2801" spans="1:35" ht="17.45" customHeight="1" thickBot="1" x14ac:dyDescent="0.3">
      <c r="A2801" s="257">
        <f t="shared" si="4870"/>
        <v>8</v>
      </c>
      <c r="B2801" s="257">
        <f t="shared" si="4871"/>
        <v>2025</v>
      </c>
      <c r="C2801" s="8">
        <f t="shared" si="4901"/>
        <v>45897</v>
      </c>
      <c r="D2801" s="260"/>
      <c r="E2801" s="261">
        <v>1.5162989271033689</v>
      </c>
      <c r="F2801" s="263"/>
      <c r="G2801" s="262">
        <v>1.7740889774277149</v>
      </c>
      <c r="H2801" s="285"/>
      <c r="I2801" s="260"/>
      <c r="J2801" s="261">
        <v>1.0468861571881496</v>
      </c>
      <c r="K2801" s="263"/>
      <c r="L2801" s="261">
        <v>1.2401442286833941</v>
      </c>
      <c r="M2801" s="293">
        <f t="shared" si="4938"/>
        <v>1.5162989271033689</v>
      </c>
      <c r="N2801" s="293">
        <f t="shared" si="4939"/>
        <v>1.7740889774277149</v>
      </c>
      <c r="O2801" s="293">
        <f t="shared" si="4940"/>
        <v>1.0468861571881496</v>
      </c>
      <c r="P2801" s="293">
        <f t="shared" si="4941"/>
        <v>1.2401442286833941</v>
      </c>
      <c r="R2801" s="265">
        <f t="shared" si="4942"/>
        <v>1.3943545726006568</v>
      </c>
      <c r="S2801" s="266">
        <f t="shared" si="4943"/>
        <v>1</v>
      </c>
      <c r="T2801" s="266">
        <f t="shared" si="4944"/>
        <v>4</v>
      </c>
      <c r="AH2801" s="257">
        <f t="shared" si="4937"/>
        <v>0</v>
      </c>
      <c r="AI2801" s="266" t="str">
        <f t="shared" si="4872"/>
        <v>OK</v>
      </c>
    </row>
    <row r="2802" spans="1:35" ht="17.45" customHeight="1" thickBot="1" x14ac:dyDescent="0.3">
      <c r="A2802" s="257">
        <f t="shared" si="4870"/>
        <v>8</v>
      </c>
      <c r="B2802" s="257">
        <f t="shared" si="4871"/>
        <v>2025</v>
      </c>
      <c r="C2802" s="8">
        <f t="shared" si="4901"/>
        <v>45898</v>
      </c>
      <c r="D2802" s="252">
        <v>1.4084528151317846</v>
      </c>
      <c r="E2802" s="253"/>
      <c r="F2802" s="255"/>
      <c r="G2802" s="254"/>
      <c r="H2802" s="114">
        <v>1.3734412753572749</v>
      </c>
      <c r="I2802" s="252">
        <v>1.1611130777901753</v>
      </c>
      <c r="J2802" s="253"/>
      <c r="K2802" s="255">
        <v>1.1255913985646284</v>
      </c>
      <c r="L2802" s="253"/>
      <c r="M2802" s="293">
        <f t="shared" ref="M2802:M2808" si="4945">IFERROR(AVERAGE(D2802:E2802),"")</f>
        <v>1.4084528151317846</v>
      </c>
      <c r="N2802" s="293">
        <f t="shared" ref="N2802:N2808" si="4946">IFERROR(AVERAGE(F2802:H2802),"")</f>
        <v>1.3734412753572749</v>
      </c>
      <c r="O2802" s="293">
        <f t="shared" ref="O2802:O2808" si="4947">IFERROR(AVERAGE(I2802:J2802),"")</f>
        <v>1.1611130777901753</v>
      </c>
      <c r="P2802" s="293">
        <f t="shared" ref="P2802:P2808" si="4948">IFERROR(AVERAGE(K2802:L2802),"")</f>
        <v>1.1255913985646284</v>
      </c>
      <c r="R2802" s="265">
        <f t="shared" ref="R2802:R2808" si="4949">AVERAGE(M2802:P2802)</f>
        <v>1.2671496417109658</v>
      </c>
      <c r="S2802" s="266">
        <f t="shared" ref="S2802:S2808" si="4950">IF(R2802&gt;=1,1,0)</f>
        <v>1</v>
      </c>
      <c r="T2802" s="266">
        <f t="shared" ref="T2802:T2808" si="4951">IF(S2802=0,0,S2802+T2801)</f>
        <v>5</v>
      </c>
      <c r="U2802" s="514" t="s">
        <v>60</v>
      </c>
      <c r="V2802" s="515">
        <v>2025</v>
      </c>
      <c r="W2802" s="516"/>
      <c r="X2802" s="516"/>
      <c r="Y2802" s="516"/>
      <c r="AH2802" s="257">
        <f t="shared" si="4937"/>
        <v>0</v>
      </c>
      <c r="AI2802" s="266" t="str">
        <f t="shared" si="4872"/>
        <v>OK</v>
      </c>
    </row>
    <row r="2803" spans="1:35" ht="17.45" customHeight="1" x14ac:dyDescent="0.25">
      <c r="A2803" s="257">
        <f t="shared" si="4870"/>
        <v>8</v>
      </c>
      <c r="B2803" s="257">
        <f t="shared" si="4871"/>
        <v>2025</v>
      </c>
      <c r="C2803" s="435">
        <f t="shared" si="4901"/>
        <v>45899</v>
      </c>
      <c r="D2803" s="448"/>
      <c r="E2803" s="449">
        <v>1.0297626308932648</v>
      </c>
      <c r="F2803" s="451"/>
      <c r="G2803" s="450">
        <v>1.2054931480817128</v>
      </c>
      <c r="H2803" s="452"/>
      <c r="I2803" s="448"/>
      <c r="J2803" s="449">
        <v>0.81708628652774129</v>
      </c>
      <c r="K2803" s="451"/>
      <c r="L2803" s="449">
        <v>0.9516209636833125</v>
      </c>
      <c r="M2803" s="440">
        <f t="shared" si="4945"/>
        <v>1.0297626308932648</v>
      </c>
      <c r="N2803" s="440">
        <f t="shared" si="4946"/>
        <v>1.2054931480817128</v>
      </c>
      <c r="O2803" s="440">
        <f t="shared" si="4947"/>
        <v>0.81708628652774129</v>
      </c>
      <c r="P2803" s="440">
        <f t="shared" si="4948"/>
        <v>0.9516209636833125</v>
      </c>
      <c r="Q2803" s="441"/>
      <c r="R2803" s="442">
        <f t="shared" si="4949"/>
        <v>1.0009907572965078</v>
      </c>
      <c r="S2803" s="443">
        <f t="shared" si="4950"/>
        <v>1</v>
      </c>
      <c r="T2803" s="443">
        <f t="shared" si="4951"/>
        <v>6</v>
      </c>
      <c r="U2803" s="517" t="s">
        <v>35</v>
      </c>
      <c r="V2803" s="517" t="s">
        <v>1</v>
      </c>
      <c r="W2803" s="517" t="s">
        <v>2</v>
      </c>
      <c r="X2803" s="517" t="s">
        <v>9</v>
      </c>
      <c r="Y2803" s="517" t="s">
        <v>12</v>
      </c>
      <c r="AH2803" s="257">
        <f t="shared" si="4937"/>
        <v>0</v>
      </c>
      <c r="AI2803" s="266" t="str">
        <f t="shared" si="4872"/>
        <v>OK</v>
      </c>
    </row>
    <row r="2804" spans="1:35" ht="17.45" customHeight="1" thickBot="1" x14ac:dyDescent="0.3">
      <c r="A2804" s="257">
        <f t="shared" si="4870"/>
        <v>8</v>
      </c>
      <c r="B2804" s="257">
        <f t="shared" si="4871"/>
        <v>2025</v>
      </c>
      <c r="C2804" s="156">
        <f t="shared" si="4901"/>
        <v>45900</v>
      </c>
      <c r="D2804" s="485">
        <v>1.1522987826355431</v>
      </c>
      <c r="E2804" s="486"/>
      <c r="F2804" s="495">
        <v>1.3479325340416293</v>
      </c>
      <c r="G2804" s="487"/>
      <c r="H2804" s="496">
        <v>1.2447466530999072</v>
      </c>
      <c r="I2804" s="485">
        <v>0.8780110981161271</v>
      </c>
      <c r="J2804" s="486"/>
      <c r="K2804" s="495">
        <v>0.9875821718479123</v>
      </c>
      <c r="L2804" s="486"/>
      <c r="M2804" s="508">
        <f t="shared" si="4945"/>
        <v>1.1522987826355431</v>
      </c>
      <c r="N2804" s="508">
        <f t="shared" si="4946"/>
        <v>1.2963395935707682</v>
      </c>
      <c r="O2804" s="508">
        <f t="shared" si="4947"/>
        <v>0.8780110981161271</v>
      </c>
      <c r="P2804" s="508">
        <f t="shared" si="4948"/>
        <v>0.9875821718479123</v>
      </c>
      <c r="Q2804" s="531"/>
      <c r="R2804" s="466">
        <f t="shared" si="4949"/>
        <v>1.0785579115425876</v>
      </c>
      <c r="S2804" s="510">
        <f t="shared" si="4950"/>
        <v>1</v>
      </c>
      <c r="T2804" s="510">
        <f t="shared" si="4951"/>
        <v>7</v>
      </c>
      <c r="U2804" s="518" t="s">
        <v>58</v>
      </c>
      <c r="V2804" s="519">
        <f>AVERAGE(D2774:E2804)</f>
        <v>1.2594596874342585</v>
      </c>
      <c r="W2804" s="519">
        <f>AVERAGE(F2774:H2804)</f>
        <v>1.4772846931526733</v>
      </c>
      <c r="X2804" s="519">
        <f>AVERAGE(I2774:J2804)</f>
        <v>1.1240111177661805</v>
      </c>
      <c r="Y2804" s="519">
        <f>AVERAGE(K2774:L2804)</f>
        <v>1.267814600791932</v>
      </c>
      <c r="AH2804" s="257">
        <f t="shared" si="4937"/>
        <v>0</v>
      </c>
      <c r="AI2804" s="266" t="str">
        <f t="shared" si="4872"/>
        <v>OK</v>
      </c>
    </row>
    <row r="2805" spans="1:35" ht="17.45" customHeight="1" x14ac:dyDescent="0.25">
      <c r="A2805" s="257">
        <f t="shared" si="4870"/>
        <v>9</v>
      </c>
      <c r="B2805" s="257">
        <f t="shared" si="4871"/>
        <v>2025</v>
      </c>
      <c r="C2805" s="115">
        <f t="shared" si="4901"/>
        <v>45901</v>
      </c>
      <c r="D2805" s="411"/>
      <c r="E2805" s="412">
        <v>0.73544519373358874</v>
      </c>
      <c r="F2805" s="413"/>
      <c r="G2805" s="414">
        <v>0.94424848019585295</v>
      </c>
      <c r="H2805" s="415"/>
      <c r="I2805" s="411"/>
      <c r="J2805" s="412">
        <v>0.70131810787861437</v>
      </c>
      <c r="K2805" s="413"/>
      <c r="L2805" s="412">
        <v>0.72070652114791367</v>
      </c>
      <c r="M2805" s="293">
        <f t="shared" si="4945"/>
        <v>0.73544519373358874</v>
      </c>
      <c r="N2805" s="293">
        <f t="shared" si="4946"/>
        <v>0.94424848019585295</v>
      </c>
      <c r="O2805" s="293">
        <f t="shared" si="4947"/>
        <v>0.70131810787861437</v>
      </c>
      <c r="P2805" s="293">
        <f t="shared" si="4948"/>
        <v>0.72070652114791367</v>
      </c>
      <c r="R2805" s="265">
        <f t="shared" si="4949"/>
        <v>0.7754295757389924</v>
      </c>
      <c r="S2805" s="266">
        <f t="shared" si="4950"/>
        <v>0</v>
      </c>
      <c r="T2805" s="266">
        <f t="shared" si="4951"/>
        <v>0</v>
      </c>
      <c r="U2805" s="518" t="s">
        <v>59</v>
      </c>
      <c r="V2805" s="519">
        <f>MAX(D2774:E2804)</f>
        <v>2.1443762987801178</v>
      </c>
      <c r="W2805" s="519">
        <f>MAX(F2774:H2804)</f>
        <v>2.9171123246747643</v>
      </c>
      <c r="X2805" s="519">
        <f>MAX(I2774:J2804)</f>
        <v>1.7236259986337648</v>
      </c>
      <c r="Y2805" s="519">
        <f>MAX(K2774:L2804)</f>
        <v>1.8291618144137436</v>
      </c>
      <c r="AH2805" s="257">
        <f t="shared" si="4937"/>
        <v>0</v>
      </c>
      <c r="AI2805" s="266" t="str">
        <f t="shared" si="4872"/>
        <v>OK</v>
      </c>
    </row>
    <row r="2806" spans="1:35" ht="17.45" customHeight="1" thickBot="1" x14ac:dyDescent="0.3">
      <c r="A2806" s="257">
        <f t="shared" si="4870"/>
        <v>9</v>
      </c>
      <c r="B2806" s="257">
        <f t="shared" si="4871"/>
        <v>2025</v>
      </c>
      <c r="C2806" s="8">
        <f t="shared" si="4901"/>
        <v>45902</v>
      </c>
      <c r="D2806" s="252">
        <v>1.5699411018360614</v>
      </c>
      <c r="E2806" s="253"/>
      <c r="F2806" s="333">
        <v>2.1110956001253096</v>
      </c>
      <c r="G2806" s="254"/>
      <c r="H2806" s="114"/>
      <c r="I2806" s="252">
        <v>1.4684708732372036</v>
      </c>
      <c r="J2806" s="253"/>
      <c r="K2806" s="255">
        <v>1.4607523223743359</v>
      </c>
      <c r="L2806" s="253"/>
      <c r="M2806" s="293">
        <f t="shared" si="4945"/>
        <v>1.5699411018360614</v>
      </c>
      <c r="N2806" s="423">
        <f t="shared" si="4946"/>
        <v>2.1110956001253096</v>
      </c>
      <c r="O2806" s="293">
        <f t="shared" si="4947"/>
        <v>1.4684708732372036</v>
      </c>
      <c r="P2806" s="293">
        <f t="shared" si="4948"/>
        <v>1.4607523223743359</v>
      </c>
      <c r="R2806" s="265">
        <f t="shared" si="4949"/>
        <v>1.6525649743932278</v>
      </c>
      <c r="S2806" s="266">
        <f t="shared" si="4950"/>
        <v>1</v>
      </c>
      <c r="T2806" s="266">
        <f t="shared" si="4951"/>
        <v>1</v>
      </c>
      <c r="U2806" s="520" t="s">
        <v>126</v>
      </c>
      <c r="V2806" s="521">
        <f>COUNTIF(D2774:E2804,"&gt;=2.5")</f>
        <v>0</v>
      </c>
      <c r="W2806" s="521">
        <f>COUNTIF(F2774:H2804,"&gt;=2.5")</f>
        <v>2</v>
      </c>
      <c r="X2806" s="521">
        <f>COUNTIF(I2774:J2804,"&gt;=2.5")</f>
        <v>0</v>
      </c>
      <c r="Y2806" s="521">
        <f>COUNTIF(K2774:L2804,"&gt;=2.5")</f>
        <v>0</v>
      </c>
      <c r="AH2806" s="257">
        <f t="shared" si="4937"/>
        <v>0</v>
      </c>
      <c r="AI2806" s="266" t="str">
        <f t="shared" si="4872"/>
        <v>OK</v>
      </c>
    </row>
    <row r="2807" spans="1:35" ht="17.45" customHeight="1" thickBot="1" x14ac:dyDescent="0.3">
      <c r="A2807" s="257">
        <f t="shared" si="4870"/>
        <v>9</v>
      </c>
      <c r="B2807" s="257">
        <f t="shared" si="4871"/>
        <v>2025</v>
      </c>
      <c r="C2807" s="8">
        <f t="shared" si="4901"/>
        <v>45903</v>
      </c>
      <c r="D2807" s="252"/>
      <c r="E2807" s="253">
        <v>1.1039443710364589</v>
      </c>
      <c r="F2807" s="255"/>
      <c r="G2807" s="254">
        <v>1.6762102010787374</v>
      </c>
      <c r="H2807" s="114"/>
      <c r="I2807" s="252"/>
      <c r="J2807" s="253">
        <v>1.3177778138510945</v>
      </c>
      <c r="K2807" s="255"/>
      <c r="L2807" s="253">
        <v>1.1802609953900156</v>
      </c>
      <c r="M2807" s="293">
        <f t="shared" si="4945"/>
        <v>1.1039443710364589</v>
      </c>
      <c r="N2807" s="293">
        <f t="shared" si="4946"/>
        <v>1.6762102010787374</v>
      </c>
      <c r="O2807" s="293">
        <f t="shared" si="4947"/>
        <v>1.3177778138510945</v>
      </c>
      <c r="P2807" s="293">
        <f t="shared" si="4948"/>
        <v>1.1802609953900156</v>
      </c>
      <c r="R2807" s="265">
        <f t="shared" si="4949"/>
        <v>1.3195483453390766</v>
      </c>
      <c r="S2807" s="266">
        <f t="shared" si="4950"/>
        <v>1</v>
      </c>
      <c r="T2807" s="266">
        <f t="shared" si="4951"/>
        <v>2</v>
      </c>
      <c r="X2807" s="664">
        <f>SUM(V2806:Y2806)</f>
        <v>2</v>
      </c>
      <c r="Y2807" s="522">
        <f>AVERAGE(V2804:Y2804)</f>
        <v>1.282142524786261</v>
      </c>
      <c r="AH2807" s="257">
        <f t="shared" si="4937"/>
        <v>0</v>
      </c>
      <c r="AI2807" s="266" t="str">
        <f t="shared" si="4872"/>
        <v>OK</v>
      </c>
    </row>
    <row r="2808" spans="1:35" ht="17.45" customHeight="1" x14ac:dyDescent="0.25">
      <c r="A2808" s="257">
        <f t="shared" ref="A2808:A2871" si="4952">IF(ISNUMBER(C2808),MONTH(C2808),"")</f>
        <v>9</v>
      </c>
      <c r="B2808" s="257">
        <f t="shared" ref="B2808:B2871" si="4953">IF(ISNUMBER(C2808),YEAR(C2808),"")</f>
        <v>2025</v>
      </c>
      <c r="C2808" s="8">
        <f t="shared" si="4901"/>
        <v>45904</v>
      </c>
      <c r="D2808" s="252">
        <v>1.0705494850537423</v>
      </c>
      <c r="E2808" s="253"/>
      <c r="F2808" s="255"/>
      <c r="G2808" s="254"/>
      <c r="H2808" s="114">
        <v>1.5162419491645263</v>
      </c>
      <c r="I2808" s="252">
        <v>1.3587694198488529</v>
      </c>
      <c r="J2808" s="253"/>
      <c r="K2808" s="255">
        <v>1.1268023694066593</v>
      </c>
      <c r="L2808" s="253"/>
      <c r="M2808" s="293">
        <f t="shared" si="4945"/>
        <v>1.0705494850537423</v>
      </c>
      <c r="N2808" s="293">
        <f t="shared" si="4946"/>
        <v>1.5162419491645263</v>
      </c>
      <c r="O2808" s="293">
        <f t="shared" si="4947"/>
        <v>1.3587694198488529</v>
      </c>
      <c r="P2808" s="293">
        <f t="shared" si="4948"/>
        <v>1.1268023694066593</v>
      </c>
      <c r="R2808" s="265">
        <f t="shared" si="4949"/>
        <v>1.2680908058684452</v>
      </c>
      <c r="S2808" s="266">
        <f t="shared" si="4950"/>
        <v>1</v>
      </c>
      <c r="T2808" s="266">
        <f t="shared" si="4951"/>
        <v>3</v>
      </c>
      <c r="V2808" s="605">
        <f>V2804-V2773</f>
        <v>8.8737393695835998E-2</v>
      </c>
      <c r="W2808" s="605">
        <f t="shared" ref="W2808:Y2808" si="4954">W2804-W2773</f>
        <v>0.21467279100492975</v>
      </c>
      <c r="X2808" s="605">
        <f t="shared" si="4954"/>
        <v>0.23459998833906703</v>
      </c>
      <c r="Y2808" s="605">
        <f t="shared" si="4954"/>
        <v>0.27977679927420862</v>
      </c>
      <c r="AH2808" s="257">
        <f t="shared" si="4937"/>
        <v>0</v>
      </c>
      <c r="AI2808" s="266" t="str">
        <f t="shared" si="4872"/>
        <v>OK</v>
      </c>
    </row>
    <row r="2809" spans="1:35" ht="17.45" customHeight="1" x14ac:dyDescent="0.25">
      <c r="A2809" s="257">
        <f t="shared" si="4952"/>
        <v>9</v>
      </c>
      <c r="B2809" s="257">
        <f t="shared" si="4953"/>
        <v>2025</v>
      </c>
      <c r="C2809" s="8">
        <f t="shared" si="4901"/>
        <v>45905</v>
      </c>
      <c r="D2809" s="260"/>
      <c r="E2809" s="261">
        <v>1.1171260716106064</v>
      </c>
      <c r="F2809" s="263"/>
      <c r="G2809" s="262">
        <v>1.4030898300763237</v>
      </c>
      <c r="H2809" s="285"/>
      <c r="I2809" s="260"/>
      <c r="J2809" s="261">
        <v>1.148401222349221</v>
      </c>
      <c r="K2809" s="263"/>
      <c r="L2809" s="261">
        <v>1.1842178186920869</v>
      </c>
      <c r="M2809" s="293">
        <f t="shared" ref="M2809:M2813" si="4955">IFERROR(AVERAGE(D2809:E2809),"")</f>
        <v>1.1171260716106064</v>
      </c>
      <c r="N2809" s="293">
        <f t="shared" ref="N2809:N2813" si="4956">IFERROR(AVERAGE(F2809:H2809),"")</f>
        <v>1.4030898300763237</v>
      </c>
      <c r="O2809" s="293">
        <f t="shared" ref="O2809:O2813" si="4957">IFERROR(AVERAGE(I2809:J2809),"")</f>
        <v>1.148401222349221</v>
      </c>
      <c r="P2809" s="293">
        <f t="shared" ref="P2809:P2813" si="4958">IFERROR(AVERAGE(K2809:L2809),"")</f>
        <v>1.1842178186920869</v>
      </c>
      <c r="R2809" s="265">
        <f t="shared" ref="R2809:R2813" si="4959">AVERAGE(M2809:P2809)</f>
        <v>1.2132087356820596</v>
      </c>
      <c r="S2809" s="266">
        <f t="shared" ref="S2809:S2813" si="4960">IF(R2809&gt;=1,1,0)</f>
        <v>1</v>
      </c>
      <c r="T2809" s="266">
        <f t="shared" ref="T2809:T2813" si="4961">IF(S2809=0,0,S2809+T2808)</f>
        <v>4</v>
      </c>
      <c r="Y2809" s="605">
        <f>Y2807-Y2776</f>
        <v>0.20444674307851018</v>
      </c>
      <c r="AH2809" s="257">
        <f t="shared" si="4937"/>
        <v>0</v>
      </c>
      <c r="AI2809" s="266" t="str">
        <f t="shared" si="4872"/>
        <v>OK</v>
      </c>
    </row>
    <row r="2810" spans="1:35" ht="17.45" customHeight="1" x14ac:dyDescent="0.25">
      <c r="A2810" s="257">
        <f t="shared" si="4952"/>
        <v>9</v>
      </c>
      <c r="B2810" s="257">
        <f t="shared" si="4953"/>
        <v>2025</v>
      </c>
      <c r="C2810" s="48">
        <f t="shared" si="4901"/>
        <v>45906</v>
      </c>
      <c r="D2810" s="434">
        <v>0.70252356038743358</v>
      </c>
      <c r="E2810" s="436"/>
      <c r="F2810" s="437">
        <v>0.73036549460747147</v>
      </c>
      <c r="G2810" s="438"/>
      <c r="H2810" s="439">
        <v>0.57319721673100232</v>
      </c>
      <c r="I2810" s="434">
        <v>0.4691702026045908</v>
      </c>
      <c r="J2810" s="436"/>
      <c r="K2810" s="437">
        <v>0.8986365028231138</v>
      </c>
      <c r="L2810" s="436"/>
      <c r="M2810" s="440">
        <f t="shared" si="4955"/>
        <v>0.70252356038743358</v>
      </c>
      <c r="N2810" s="440">
        <f t="shared" si="4956"/>
        <v>0.65178135566923689</v>
      </c>
      <c r="O2810" s="440">
        <f t="shared" si="4957"/>
        <v>0.4691702026045908</v>
      </c>
      <c r="P2810" s="440">
        <f t="shared" si="4958"/>
        <v>0.8986365028231138</v>
      </c>
      <c r="Q2810" s="441"/>
      <c r="R2810" s="442">
        <f t="shared" si="4959"/>
        <v>0.68052790537109376</v>
      </c>
      <c r="S2810" s="443">
        <f t="shared" si="4960"/>
        <v>0</v>
      </c>
      <c r="T2810" s="443">
        <f t="shared" si="4961"/>
        <v>0</v>
      </c>
      <c r="AH2810" s="257">
        <f t="shared" si="4937"/>
        <v>0</v>
      </c>
      <c r="AI2810" s="266" t="str">
        <f t="shared" si="4872"/>
        <v>OK</v>
      </c>
    </row>
    <row r="2811" spans="1:35" ht="17.45" customHeight="1" x14ac:dyDescent="0.25">
      <c r="A2811" s="257">
        <f t="shared" si="4952"/>
        <v>9</v>
      </c>
      <c r="B2811" s="257">
        <f t="shared" si="4953"/>
        <v>2025</v>
      </c>
      <c r="C2811" s="435">
        <f t="shared" si="4901"/>
        <v>45907</v>
      </c>
      <c r="D2811" s="434"/>
      <c r="E2811" s="436">
        <v>0.80939268760188043</v>
      </c>
      <c r="F2811" s="437"/>
      <c r="G2811" s="438">
        <v>1.0370921416031225</v>
      </c>
      <c r="H2811" s="439"/>
      <c r="I2811" s="434"/>
      <c r="J2811" s="436">
        <v>0.96104689902085771</v>
      </c>
      <c r="K2811" s="437"/>
      <c r="L2811" s="436">
        <v>0.88314209982608638</v>
      </c>
      <c r="M2811" s="440">
        <f t="shared" si="4955"/>
        <v>0.80939268760188043</v>
      </c>
      <c r="N2811" s="440">
        <f t="shared" si="4956"/>
        <v>1.0370921416031225</v>
      </c>
      <c r="O2811" s="440">
        <f t="shared" si="4957"/>
        <v>0.96104689902085771</v>
      </c>
      <c r="P2811" s="440">
        <f t="shared" si="4958"/>
        <v>0.88314209982608638</v>
      </c>
      <c r="Q2811" s="441"/>
      <c r="R2811" s="442">
        <f t="shared" si="4959"/>
        <v>0.92266845701298672</v>
      </c>
      <c r="S2811" s="443">
        <f t="shared" si="4960"/>
        <v>0</v>
      </c>
      <c r="T2811" s="443">
        <f t="shared" si="4961"/>
        <v>0</v>
      </c>
      <c r="AH2811" s="257">
        <f t="shared" si="4937"/>
        <v>0</v>
      </c>
      <c r="AI2811" s="266" t="str">
        <f t="shared" ref="AI2811:AI2874" si="4962">IF(AH2811=0,"OK","Check")</f>
        <v>OK</v>
      </c>
    </row>
    <row r="2812" spans="1:35" ht="17.45" customHeight="1" x14ac:dyDescent="0.25">
      <c r="A2812" s="257">
        <f t="shared" si="4952"/>
        <v>9</v>
      </c>
      <c r="B2812" s="257">
        <f t="shared" si="4953"/>
        <v>2025</v>
      </c>
      <c r="C2812" s="8">
        <f t="shared" si="4901"/>
        <v>45908</v>
      </c>
      <c r="D2812" s="260">
        <v>0.78312500432255705</v>
      </c>
      <c r="E2812" s="261"/>
      <c r="F2812" s="263">
        <v>0.64251852588794589</v>
      </c>
      <c r="G2812" s="262"/>
      <c r="H2812" s="285"/>
      <c r="I2812" s="260">
        <v>0.46780008190764744</v>
      </c>
      <c r="J2812" s="261"/>
      <c r="K2812" s="263">
        <v>1.0706391251582672</v>
      </c>
      <c r="L2812" s="261"/>
      <c r="M2812" s="293">
        <f t="shared" si="4955"/>
        <v>0.78312500432255705</v>
      </c>
      <c r="N2812" s="293">
        <f t="shared" si="4956"/>
        <v>0.64251852588794589</v>
      </c>
      <c r="O2812" s="293">
        <f t="shared" si="4957"/>
        <v>0.46780008190764744</v>
      </c>
      <c r="P2812" s="293">
        <f t="shared" si="4958"/>
        <v>1.0706391251582672</v>
      </c>
      <c r="R2812" s="265">
        <f t="shared" si="4959"/>
        <v>0.74102068431910439</v>
      </c>
      <c r="S2812" s="266">
        <f t="shared" si="4960"/>
        <v>0</v>
      </c>
      <c r="T2812" s="266">
        <f t="shared" si="4961"/>
        <v>0</v>
      </c>
      <c r="AH2812" s="257">
        <f t="shared" si="4937"/>
        <v>0</v>
      </c>
      <c r="AI2812" s="266" t="str">
        <f t="shared" si="4962"/>
        <v>OK</v>
      </c>
    </row>
    <row r="2813" spans="1:35" ht="17.45" customHeight="1" x14ac:dyDescent="0.25">
      <c r="A2813" s="257">
        <f t="shared" si="4952"/>
        <v>9</v>
      </c>
      <c r="B2813" s="257">
        <f t="shared" si="4953"/>
        <v>2025</v>
      </c>
      <c r="C2813" s="8">
        <f t="shared" si="4901"/>
        <v>45909</v>
      </c>
      <c r="D2813" s="260"/>
      <c r="E2813" s="261">
        <v>1.0603367515617195</v>
      </c>
      <c r="F2813" s="263"/>
      <c r="G2813" s="262">
        <v>0.7984981462912617</v>
      </c>
      <c r="H2813" s="285"/>
      <c r="I2813" s="260"/>
      <c r="J2813" s="261">
        <v>0.87769223133648167</v>
      </c>
      <c r="K2813" s="263"/>
      <c r="L2813" s="261">
        <v>0.85911350662031249</v>
      </c>
      <c r="M2813" s="293">
        <f t="shared" si="4955"/>
        <v>1.0603367515617195</v>
      </c>
      <c r="N2813" s="293">
        <f t="shared" si="4956"/>
        <v>0.7984981462912617</v>
      </c>
      <c r="O2813" s="293">
        <f t="shared" si="4957"/>
        <v>0.87769223133648167</v>
      </c>
      <c r="P2813" s="293">
        <f t="shared" si="4958"/>
        <v>0.85911350662031249</v>
      </c>
      <c r="R2813" s="265">
        <f t="shared" si="4959"/>
        <v>0.89891015895244386</v>
      </c>
      <c r="S2813" s="266">
        <f t="shared" si="4960"/>
        <v>0</v>
      </c>
      <c r="T2813" s="266">
        <f t="shared" si="4961"/>
        <v>0</v>
      </c>
      <c r="AH2813" s="257">
        <f t="shared" si="4937"/>
        <v>0</v>
      </c>
      <c r="AI2813" s="266" t="str">
        <f t="shared" si="4962"/>
        <v>OK</v>
      </c>
    </row>
    <row r="2814" spans="1:35" ht="17.45" customHeight="1" x14ac:dyDescent="0.25">
      <c r="A2814" s="257">
        <f t="shared" si="4952"/>
        <v>9</v>
      </c>
      <c r="B2814" s="257">
        <f t="shared" si="4953"/>
        <v>2025</v>
      </c>
      <c r="C2814" s="8">
        <f t="shared" si="4901"/>
        <v>45910</v>
      </c>
      <c r="D2814" s="260">
        <v>0.85288298742280222</v>
      </c>
      <c r="E2814" s="261"/>
      <c r="F2814" s="263"/>
      <c r="G2814" s="262"/>
      <c r="H2814" s="285">
        <v>0.57781649399785384</v>
      </c>
      <c r="I2814" s="260">
        <v>0.61128549310535452</v>
      </c>
      <c r="J2814" s="261"/>
      <c r="K2814" s="263">
        <v>0.68049267269128277</v>
      </c>
      <c r="L2814" s="261"/>
      <c r="M2814" s="293">
        <f t="shared" ref="M2814:M2819" si="4963">IFERROR(AVERAGE(D2814:E2814),"")</f>
        <v>0.85288298742280222</v>
      </c>
      <c r="N2814" s="293">
        <f t="shared" ref="N2814:N2819" si="4964">IFERROR(AVERAGE(F2814:H2814),"")</f>
        <v>0.57781649399785384</v>
      </c>
      <c r="O2814" s="293">
        <f t="shared" ref="O2814:O2819" si="4965">IFERROR(AVERAGE(I2814:J2814),"")</f>
        <v>0.61128549310535452</v>
      </c>
      <c r="P2814" s="293">
        <f t="shared" ref="P2814:P2819" si="4966">IFERROR(AVERAGE(K2814:L2814),"")</f>
        <v>0.68049267269128277</v>
      </c>
      <c r="R2814" s="265">
        <f t="shared" ref="R2814:R2819" si="4967">AVERAGE(M2814:P2814)</f>
        <v>0.68061941180432328</v>
      </c>
      <c r="S2814" s="266">
        <f t="shared" ref="S2814:S2819" si="4968">IF(R2814&gt;=1,1,0)</f>
        <v>0</v>
      </c>
      <c r="T2814" s="266">
        <f t="shared" ref="T2814:T2819" si="4969">IF(S2814=0,0,S2814+T2813)</f>
        <v>0</v>
      </c>
      <c r="AH2814" s="257">
        <f t="shared" si="4937"/>
        <v>0</v>
      </c>
      <c r="AI2814" s="266" t="str">
        <f t="shared" si="4962"/>
        <v>OK</v>
      </c>
    </row>
    <row r="2815" spans="1:35" ht="17.45" customHeight="1" x14ac:dyDescent="0.25">
      <c r="A2815" s="257">
        <f t="shared" si="4952"/>
        <v>9</v>
      </c>
      <c r="B2815" s="257">
        <f t="shared" si="4953"/>
        <v>2025</v>
      </c>
      <c r="C2815" s="8">
        <f t="shared" si="4901"/>
        <v>45911</v>
      </c>
      <c r="D2815" s="260"/>
      <c r="E2815" s="261">
        <v>0.73894460088401059</v>
      </c>
      <c r="F2815" s="263"/>
      <c r="G2815" s="262">
        <v>0.74009113664339932</v>
      </c>
      <c r="H2815" s="285"/>
      <c r="I2815" s="260"/>
      <c r="J2815" s="261">
        <v>0.77823365207962636</v>
      </c>
      <c r="K2815" s="263"/>
      <c r="L2815" s="261">
        <v>0.76561767667182923</v>
      </c>
      <c r="M2815" s="293">
        <f t="shared" si="4963"/>
        <v>0.73894460088401059</v>
      </c>
      <c r="N2815" s="293">
        <f t="shared" si="4964"/>
        <v>0.74009113664339932</v>
      </c>
      <c r="O2815" s="293">
        <f t="shared" si="4965"/>
        <v>0.77823365207962636</v>
      </c>
      <c r="P2815" s="293">
        <f t="shared" si="4966"/>
        <v>0.76561767667182923</v>
      </c>
      <c r="R2815" s="265">
        <f t="shared" si="4967"/>
        <v>0.75572176656971646</v>
      </c>
      <c r="S2815" s="266">
        <f t="shared" si="4968"/>
        <v>0</v>
      </c>
      <c r="T2815" s="266">
        <f t="shared" si="4969"/>
        <v>0</v>
      </c>
      <c r="AH2815" s="257">
        <f t="shared" si="4937"/>
        <v>0</v>
      </c>
      <c r="AI2815" s="266" t="str">
        <f t="shared" si="4962"/>
        <v>OK</v>
      </c>
    </row>
    <row r="2816" spans="1:35" ht="17.45" customHeight="1" x14ac:dyDescent="0.25">
      <c r="A2816" s="257">
        <f t="shared" si="4952"/>
        <v>9</v>
      </c>
      <c r="B2816" s="257">
        <f t="shared" si="4953"/>
        <v>2025</v>
      </c>
      <c r="C2816" s="48">
        <f t="shared" si="4901"/>
        <v>45912</v>
      </c>
      <c r="D2816" s="275">
        <v>0.96531062671822143</v>
      </c>
      <c r="E2816" s="276"/>
      <c r="F2816" s="278">
        <v>0.75719552872886808</v>
      </c>
      <c r="G2816" s="277"/>
      <c r="H2816" s="286">
        <v>0.73906471500073401</v>
      </c>
      <c r="I2816" s="275">
        <v>0.78973372544261988</v>
      </c>
      <c r="J2816" s="276"/>
      <c r="K2816" s="278">
        <v>0.82724296507491013</v>
      </c>
      <c r="L2816" s="276"/>
      <c r="M2816" s="293">
        <f t="shared" si="4963"/>
        <v>0.96531062671822143</v>
      </c>
      <c r="N2816" s="293">
        <f t="shared" si="4964"/>
        <v>0.7481301218648011</v>
      </c>
      <c r="O2816" s="293">
        <f t="shared" si="4965"/>
        <v>0.78973372544261988</v>
      </c>
      <c r="P2816" s="293">
        <f t="shared" si="4966"/>
        <v>0.82724296507491013</v>
      </c>
      <c r="R2816" s="265">
        <f t="shared" si="4967"/>
        <v>0.83260435977513814</v>
      </c>
      <c r="S2816" s="266">
        <f t="shared" si="4968"/>
        <v>0</v>
      </c>
      <c r="T2816" s="266">
        <f t="shared" si="4969"/>
        <v>0</v>
      </c>
      <c r="AH2816" s="257">
        <f t="shared" si="4937"/>
        <v>0</v>
      </c>
      <c r="AI2816" s="266" t="str">
        <f t="shared" si="4962"/>
        <v>OK</v>
      </c>
    </row>
    <row r="2817" spans="1:35" ht="17.45" customHeight="1" x14ac:dyDescent="0.25">
      <c r="A2817" s="257">
        <f t="shared" si="4952"/>
        <v>9</v>
      </c>
      <c r="B2817" s="257">
        <f t="shared" si="4953"/>
        <v>2025</v>
      </c>
      <c r="C2817" s="435">
        <f t="shared" si="4901"/>
        <v>45913</v>
      </c>
      <c r="D2817" s="434"/>
      <c r="E2817" s="436">
        <v>0.83526658378883334</v>
      </c>
      <c r="F2817" s="437"/>
      <c r="G2817" s="438">
        <v>0.95049286722715853</v>
      </c>
      <c r="H2817" s="439"/>
      <c r="I2817" s="434"/>
      <c r="J2817" s="436">
        <v>0.68011364704919275</v>
      </c>
      <c r="K2817" s="437"/>
      <c r="L2817" s="436">
        <v>0.85975665859502826</v>
      </c>
      <c r="M2817" s="440">
        <f t="shared" si="4963"/>
        <v>0.83526658378883334</v>
      </c>
      <c r="N2817" s="440">
        <f t="shared" si="4964"/>
        <v>0.95049286722715853</v>
      </c>
      <c r="O2817" s="440">
        <f t="shared" si="4965"/>
        <v>0.68011364704919275</v>
      </c>
      <c r="P2817" s="440">
        <f t="shared" si="4966"/>
        <v>0.85975665859502826</v>
      </c>
      <c r="Q2817" s="441"/>
      <c r="R2817" s="442">
        <f t="shared" si="4967"/>
        <v>0.83140743916505322</v>
      </c>
      <c r="S2817" s="443">
        <f t="shared" si="4968"/>
        <v>0</v>
      </c>
      <c r="T2817" s="443">
        <f t="shared" si="4969"/>
        <v>0</v>
      </c>
      <c r="AH2817" s="257">
        <f t="shared" si="4937"/>
        <v>0</v>
      </c>
      <c r="AI2817" s="266" t="str">
        <f t="shared" si="4962"/>
        <v>OK</v>
      </c>
    </row>
    <row r="2818" spans="1:35" ht="17.45" customHeight="1" x14ac:dyDescent="0.25">
      <c r="A2818" s="257">
        <f t="shared" si="4952"/>
        <v>9</v>
      </c>
      <c r="B2818" s="257">
        <f t="shared" si="4953"/>
        <v>2025</v>
      </c>
      <c r="C2818" s="435">
        <f t="shared" si="4901"/>
        <v>45914</v>
      </c>
      <c r="D2818" s="434">
        <v>0.84536404758141703</v>
      </c>
      <c r="E2818" s="436"/>
      <c r="F2818" s="437">
        <v>0.92290028408468505</v>
      </c>
      <c r="G2818" s="438"/>
      <c r="H2818" s="439"/>
      <c r="I2818" s="434">
        <v>0.68824842037182332</v>
      </c>
      <c r="J2818" s="436"/>
      <c r="K2818" s="437">
        <v>0.77280948771452618</v>
      </c>
      <c r="L2818" s="436"/>
      <c r="M2818" s="440">
        <f t="shared" si="4963"/>
        <v>0.84536404758141703</v>
      </c>
      <c r="N2818" s="440">
        <f t="shared" si="4964"/>
        <v>0.92290028408468505</v>
      </c>
      <c r="O2818" s="440">
        <f t="shared" si="4965"/>
        <v>0.68824842037182332</v>
      </c>
      <c r="P2818" s="440">
        <f t="shared" si="4966"/>
        <v>0.77280948771452618</v>
      </c>
      <c r="Q2818" s="441"/>
      <c r="R2818" s="442">
        <f t="shared" si="4967"/>
        <v>0.80733055993811287</v>
      </c>
      <c r="S2818" s="443">
        <f t="shared" si="4968"/>
        <v>0</v>
      </c>
      <c r="T2818" s="443">
        <f t="shared" si="4969"/>
        <v>0</v>
      </c>
      <c r="AH2818" s="257">
        <f t="shared" si="4937"/>
        <v>0</v>
      </c>
      <c r="AI2818" s="266" t="str">
        <f t="shared" si="4962"/>
        <v>OK</v>
      </c>
    </row>
    <row r="2819" spans="1:35" ht="17.45" customHeight="1" x14ac:dyDescent="0.25">
      <c r="A2819" s="257">
        <f t="shared" si="4952"/>
        <v>9</v>
      </c>
      <c r="B2819" s="257">
        <f t="shared" si="4953"/>
        <v>2025</v>
      </c>
      <c r="C2819" s="8">
        <f t="shared" si="4901"/>
        <v>45915</v>
      </c>
      <c r="D2819" s="260"/>
      <c r="E2819" s="261">
        <v>1.6255408444042025</v>
      </c>
      <c r="F2819" s="263"/>
      <c r="G2819" s="402">
        <v>2.9650663831723616</v>
      </c>
      <c r="H2819" s="285"/>
      <c r="I2819" s="260"/>
      <c r="J2819" s="261">
        <v>1.4143960726451634</v>
      </c>
      <c r="K2819" s="263"/>
      <c r="L2819" s="261">
        <v>1.3557445084062436</v>
      </c>
      <c r="M2819" s="293">
        <f t="shared" si="4963"/>
        <v>1.6255408444042025</v>
      </c>
      <c r="N2819" s="423">
        <f t="shared" si="4964"/>
        <v>2.9650663831723616</v>
      </c>
      <c r="O2819" s="293">
        <f t="shared" si="4965"/>
        <v>1.4143960726451634</v>
      </c>
      <c r="P2819" s="293">
        <f t="shared" si="4966"/>
        <v>1.3557445084062436</v>
      </c>
      <c r="R2819" s="265">
        <f t="shared" si="4967"/>
        <v>1.8401869521569929</v>
      </c>
      <c r="S2819" s="266">
        <f t="shared" si="4968"/>
        <v>1</v>
      </c>
      <c r="T2819" s="266">
        <f t="shared" si="4969"/>
        <v>1</v>
      </c>
      <c r="AH2819" s="257">
        <f t="shared" si="4937"/>
        <v>0</v>
      </c>
      <c r="AI2819" s="266" t="str">
        <f t="shared" si="4962"/>
        <v>OK</v>
      </c>
    </row>
    <row r="2820" spans="1:35" ht="17.45" customHeight="1" x14ac:dyDescent="0.25">
      <c r="A2820" s="257">
        <f t="shared" si="4952"/>
        <v>9</v>
      </c>
      <c r="B2820" s="257">
        <f t="shared" si="4953"/>
        <v>2025</v>
      </c>
      <c r="C2820" s="8">
        <f t="shared" si="4901"/>
        <v>45916</v>
      </c>
      <c r="D2820" s="252">
        <v>1.5287020372594415</v>
      </c>
      <c r="E2820" s="253"/>
      <c r="F2820" s="255"/>
      <c r="G2820" s="254"/>
      <c r="H2820" s="114">
        <v>1.7415275748502554</v>
      </c>
      <c r="I2820" s="252">
        <v>1.4277394969394082</v>
      </c>
      <c r="J2820" s="253"/>
      <c r="K2820" s="255">
        <v>1.3439355836267306</v>
      </c>
      <c r="L2820" s="253"/>
      <c r="M2820" s="293">
        <f t="shared" ref="M2820:M2825" si="4970">IFERROR(AVERAGE(D2820:E2820),"")</f>
        <v>1.5287020372594415</v>
      </c>
      <c r="N2820" s="293">
        <f t="shared" ref="N2820:N2825" si="4971">IFERROR(AVERAGE(F2820:H2820),"")</f>
        <v>1.7415275748502554</v>
      </c>
      <c r="O2820" s="293">
        <f t="shared" ref="O2820:O2825" si="4972">IFERROR(AVERAGE(I2820:J2820),"")</f>
        <v>1.4277394969394082</v>
      </c>
      <c r="P2820" s="293">
        <f t="shared" ref="P2820:P2825" si="4973">IFERROR(AVERAGE(K2820:L2820),"")</f>
        <v>1.3439355836267306</v>
      </c>
      <c r="R2820" s="265">
        <f t="shared" ref="R2820:R2825" si="4974">AVERAGE(M2820:P2820)</f>
        <v>1.5104761731689589</v>
      </c>
      <c r="S2820" s="266">
        <f t="shared" ref="S2820:S2825" si="4975">IF(R2820&gt;=1,1,0)</f>
        <v>1</v>
      </c>
      <c r="T2820" s="266">
        <f t="shared" ref="T2820:T2825" si="4976">IF(S2820=0,0,S2820+T2819)</f>
        <v>2</v>
      </c>
      <c r="AH2820" s="257">
        <f t="shared" si="4937"/>
        <v>0</v>
      </c>
      <c r="AI2820" s="266" t="str">
        <f t="shared" si="4962"/>
        <v>OK</v>
      </c>
    </row>
    <row r="2821" spans="1:35" ht="17.45" customHeight="1" x14ac:dyDescent="0.25">
      <c r="A2821" s="257">
        <f t="shared" si="4952"/>
        <v>9</v>
      </c>
      <c r="B2821" s="257">
        <f t="shared" si="4953"/>
        <v>2025</v>
      </c>
      <c r="C2821" s="8">
        <f t="shared" si="4901"/>
        <v>45917</v>
      </c>
      <c r="D2821" s="252"/>
      <c r="E2821" s="253">
        <v>1.6574369133844244</v>
      </c>
      <c r="F2821" s="255"/>
      <c r="G2821" s="364">
        <v>3.1606061708082893</v>
      </c>
      <c r="H2821" s="114"/>
      <c r="I2821" s="252"/>
      <c r="J2821" s="253">
        <v>1.1941261470175795</v>
      </c>
      <c r="K2821" s="255"/>
      <c r="L2821" s="253">
        <v>1.2885584612156182</v>
      </c>
      <c r="M2821" s="293">
        <f t="shared" si="4970"/>
        <v>1.6574369133844244</v>
      </c>
      <c r="N2821" s="423">
        <f t="shared" si="4971"/>
        <v>3.1606061708082893</v>
      </c>
      <c r="O2821" s="293">
        <f t="shared" si="4972"/>
        <v>1.1941261470175795</v>
      </c>
      <c r="P2821" s="293">
        <f t="shared" si="4973"/>
        <v>1.2885584612156182</v>
      </c>
      <c r="R2821" s="265">
        <f t="shared" si="4974"/>
        <v>1.8251819231064776</v>
      </c>
      <c r="S2821" s="266">
        <f t="shared" si="4975"/>
        <v>1</v>
      </c>
      <c r="T2821" s="266">
        <f t="shared" si="4976"/>
        <v>3</v>
      </c>
      <c r="AH2821" s="257">
        <f t="shared" si="4937"/>
        <v>0</v>
      </c>
      <c r="AI2821" s="266" t="str">
        <f t="shared" si="4962"/>
        <v>OK</v>
      </c>
    </row>
    <row r="2822" spans="1:35" ht="17.45" customHeight="1" x14ac:dyDescent="0.25">
      <c r="A2822" s="257">
        <f t="shared" si="4952"/>
        <v>9</v>
      </c>
      <c r="B2822" s="257">
        <f t="shared" si="4953"/>
        <v>2025</v>
      </c>
      <c r="C2822" s="48">
        <f t="shared" si="4901"/>
        <v>45918</v>
      </c>
      <c r="D2822" s="279">
        <v>1.170254460603938</v>
      </c>
      <c r="E2822" s="280"/>
      <c r="F2822" s="282">
        <v>1.3592906277678172</v>
      </c>
      <c r="G2822" s="281"/>
      <c r="H2822" s="142">
        <v>1.11179748987002</v>
      </c>
      <c r="I2822" s="279">
        <v>0.95797950729272019</v>
      </c>
      <c r="J2822" s="280"/>
      <c r="K2822" s="282">
        <v>1.6275379925740758</v>
      </c>
      <c r="L2822" s="280"/>
      <c r="M2822" s="293">
        <f t="shared" si="4970"/>
        <v>1.170254460603938</v>
      </c>
      <c r="N2822" s="293">
        <f t="shared" si="4971"/>
        <v>1.2355440588189186</v>
      </c>
      <c r="O2822" s="293">
        <f t="shared" si="4972"/>
        <v>0.95797950729272019</v>
      </c>
      <c r="P2822" s="293">
        <f t="shared" si="4973"/>
        <v>1.6275379925740758</v>
      </c>
      <c r="R2822" s="265">
        <f t="shared" si="4974"/>
        <v>1.2478290048224132</v>
      </c>
      <c r="S2822" s="266">
        <f t="shared" si="4975"/>
        <v>1</v>
      </c>
      <c r="T2822" s="266">
        <f t="shared" si="4976"/>
        <v>4</v>
      </c>
      <c r="AH2822" s="257">
        <f t="shared" si="4937"/>
        <v>0</v>
      </c>
      <c r="AI2822" s="266" t="str">
        <f t="shared" si="4962"/>
        <v>OK</v>
      </c>
    </row>
    <row r="2823" spans="1:35" ht="17.45" customHeight="1" x14ac:dyDescent="0.25">
      <c r="A2823" s="257">
        <f t="shared" si="4952"/>
        <v>9</v>
      </c>
      <c r="B2823" s="257">
        <f t="shared" si="4953"/>
        <v>2025</v>
      </c>
      <c r="C2823" s="8">
        <f t="shared" si="4901"/>
        <v>45919</v>
      </c>
      <c r="D2823" s="252"/>
      <c r="E2823" s="253">
        <v>1.0148113721567482</v>
      </c>
      <c r="F2823" s="255"/>
      <c r="G2823" s="254">
        <v>0.9203246462560839</v>
      </c>
      <c r="H2823" s="114"/>
      <c r="I2823" s="252"/>
      <c r="J2823" s="253">
        <v>0.72347790996032724</v>
      </c>
      <c r="K2823" s="255"/>
      <c r="L2823" s="253">
        <v>0.79918854212200985</v>
      </c>
      <c r="M2823" s="293">
        <f t="shared" si="4970"/>
        <v>1.0148113721567482</v>
      </c>
      <c r="N2823" s="293">
        <f t="shared" si="4971"/>
        <v>0.9203246462560839</v>
      </c>
      <c r="O2823" s="293">
        <f t="shared" si="4972"/>
        <v>0.72347790996032724</v>
      </c>
      <c r="P2823" s="293">
        <f t="shared" si="4973"/>
        <v>0.79918854212200985</v>
      </c>
      <c r="R2823" s="265">
        <f t="shared" si="4974"/>
        <v>0.86445061762379238</v>
      </c>
      <c r="S2823" s="266">
        <f t="shared" si="4975"/>
        <v>0</v>
      </c>
      <c r="T2823" s="266">
        <f t="shared" si="4976"/>
        <v>0</v>
      </c>
      <c r="AH2823" s="257">
        <f t="shared" si="4937"/>
        <v>0</v>
      </c>
      <c r="AI2823" s="266" t="str">
        <f t="shared" si="4962"/>
        <v>OK</v>
      </c>
    </row>
    <row r="2824" spans="1:35" ht="17.45" customHeight="1" x14ac:dyDescent="0.25">
      <c r="A2824" s="257">
        <f t="shared" si="4952"/>
        <v>9</v>
      </c>
      <c r="B2824" s="257">
        <f t="shared" si="4953"/>
        <v>2025</v>
      </c>
      <c r="C2824" s="435">
        <f t="shared" si="4901"/>
        <v>45920</v>
      </c>
      <c r="D2824" s="448">
        <v>0.74525510665059391</v>
      </c>
      <c r="E2824" s="449"/>
      <c r="F2824" s="451">
        <v>1.4915818121646003</v>
      </c>
      <c r="G2824" s="450"/>
      <c r="H2824" s="452"/>
      <c r="I2824" s="448">
        <v>0.81258601221271887</v>
      </c>
      <c r="J2824" s="449"/>
      <c r="K2824" s="451">
        <v>0.79112150049512542</v>
      </c>
      <c r="L2824" s="449"/>
      <c r="M2824" s="440">
        <f t="shared" si="4970"/>
        <v>0.74525510665059391</v>
      </c>
      <c r="N2824" s="440">
        <f t="shared" si="4971"/>
        <v>1.4915818121646003</v>
      </c>
      <c r="O2824" s="440">
        <f t="shared" si="4972"/>
        <v>0.81258601221271887</v>
      </c>
      <c r="P2824" s="440">
        <f t="shared" si="4973"/>
        <v>0.79112150049512542</v>
      </c>
      <c r="Q2824" s="441"/>
      <c r="R2824" s="442">
        <f t="shared" si="4974"/>
        <v>0.96013610788075954</v>
      </c>
      <c r="S2824" s="443">
        <f t="shared" si="4975"/>
        <v>0</v>
      </c>
      <c r="T2824" s="443">
        <f t="shared" si="4976"/>
        <v>0</v>
      </c>
      <c r="AH2824" s="257">
        <f t="shared" si="4937"/>
        <v>0</v>
      </c>
      <c r="AI2824" s="266" t="str">
        <f t="shared" si="4962"/>
        <v>OK</v>
      </c>
    </row>
    <row r="2825" spans="1:35" ht="17.45" customHeight="1" x14ac:dyDescent="0.25">
      <c r="A2825" s="257">
        <f t="shared" si="4952"/>
        <v>9</v>
      </c>
      <c r="B2825" s="257">
        <f t="shared" si="4953"/>
        <v>2025</v>
      </c>
      <c r="C2825" s="435">
        <f t="shared" ref="C2825:C2888" si="4977">C2824+1</f>
        <v>45921</v>
      </c>
      <c r="D2825" s="448"/>
      <c r="E2825" s="449">
        <v>1.357669548997106</v>
      </c>
      <c r="F2825" s="451"/>
      <c r="G2825" s="450">
        <v>1.6959035695589717</v>
      </c>
      <c r="H2825" s="452"/>
      <c r="I2825" s="448"/>
      <c r="J2825" s="449">
        <v>0.74797052669986286</v>
      </c>
      <c r="K2825" s="451"/>
      <c r="L2825" s="449">
        <v>0.90548723048756852</v>
      </c>
      <c r="M2825" s="440">
        <f t="shared" si="4970"/>
        <v>1.357669548997106</v>
      </c>
      <c r="N2825" s="440">
        <f t="shared" si="4971"/>
        <v>1.6959035695589717</v>
      </c>
      <c r="O2825" s="440">
        <f t="shared" si="4972"/>
        <v>0.74797052669986286</v>
      </c>
      <c r="P2825" s="440">
        <f t="shared" si="4973"/>
        <v>0.90548723048756852</v>
      </c>
      <c r="Q2825" s="441"/>
      <c r="R2825" s="442">
        <f t="shared" si="4974"/>
        <v>1.1767577189358773</v>
      </c>
      <c r="S2825" s="443">
        <f t="shared" si="4975"/>
        <v>1</v>
      </c>
      <c r="T2825" s="443">
        <f t="shared" si="4976"/>
        <v>1</v>
      </c>
      <c r="AH2825" s="257">
        <f t="shared" si="4937"/>
        <v>0</v>
      </c>
      <c r="AI2825" s="266" t="str">
        <f t="shared" si="4962"/>
        <v>OK</v>
      </c>
    </row>
    <row r="2826" spans="1:35" ht="17.45" customHeight="1" x14ac:dyDescent="0.25">
      <c r="A2826" s="257">
        <f t="shared" si="4952"/>
        <v>9</v>
      </c>
      <c r="B2826" s="257">
        <f t="shared" si="4953"/>
        <v>2025</v>
      </c>
      <c r="C2826" s="8">
        <f t="shared" si="4977"/>
        <v>45922</v>
      </c>
      <c r="D2826" s="260">
        <v>1.4008936193959374</v>
      </c>
      <c r="E2826" s="261"/>
      <c r="F2826" s="263"/>
      <c r="G2826" s="262"/>
      <c r="H2826" s="285">
        <v>1.5861276188434106</v>
      </c>
      <c r="I2826" s="260">
        <v>1.3852514417899209</v>
      </c>
      <c r="J2826" s="261"/>
      <c r="K2826" s="263">
        <v>1.2272819722190329</v>
      </c>
      <c r="L2826" s="261"/>
      <c r="M2826" s="293">
        <f t="shared" ref="M2826" si="4978">IFERROR(AVERAGE(D2826:E2826),"")</f>
        <v>1.4008936193959374</v>
      </c>
      <c r="N2826" s="293">
        <f t="shared" ref="N2826" si="4979">IFERROR(AVERAGE(F2826:H2826),"")</f>
        <v>1.5861276188434106</v>
      </c>
      <c r="O2826" s="293">
        <f t="shared" ref="O2826" si="4980">IFERROR(AVERAGE(I2826:J2826),"")</f>
        <v>1.3852514417899209</v>
      </c>
      <c r="P2826" s="293">
        <f t="shared" ref="P2826" si="4981">IFERROR(AVERAGE(K2826:L2826),"")</f>
        <v>1.2272819722190329</v>
      </c>
      <c r="R2826" s="265">
        <f t="shared" ref="R2826" si="4982">AVERAGE(M2826:P2826)</f>
        <v>1.3998886630620755</v>
      </c>
      <c r="S2826" s="266">
        <f t="shared" ref="S2826" si="4983">IF(R2826&gt;=1,1,0)</f>
        <v>1</v>
      </c>
      <c r="T2826" s="266">
        <f t="shared" ref="T2826" si="4984">IF(S2826=0,0,S2826+T2825)</f>
        <v>2</v>
      </c>
      <c r="AH2826" s="257">
        <f t="shared" si="4937"/>
        <v>0</v>
      </c>
      <c r="AI2826" s="266" t="str">
        <f t="shared" si="4962"/>
        <v>OK</v>
      </c>
    </row>
    <row r="2827" spans="1:35" ht="17.45" customHeight="1" x14ac:dyDescent="0.25">
      <c r="A2827" s="257">
        <f t="shared" si="4952"/>
        <v>9</v>
      </c>
      <c r="B2827" s="257">
        <f t="shared" si="4953"/>
        <v>2025</v>
      </c>
      <c r="C2827" s="8">
        <f t="shared" si="4977"/>
        <v>45923</v>
      </c>
      <c r="D2827" s="252"/>
      <c r="E2827" s="253">
        <v>1.2773902378349611</v>
      </c>
      <c r="F2827" s="255"/>
      <c r="G2827" s="254">
        <v>1.9185185447947506</v>
      </c>
      <c r="H2827" s="114"/>
      <c r="I2827" s="252"/>
      <c r="J2827" s="253">
        <v>1.4643463170622488</v>
      </c>
      <c r="K2827" s="255"/>
      <c r="L2827" s="253">
        <v>1.4684607296966938</v>
      </c>
      <c r="M2827" s="293">
        <f t="shared" ref="M2827" si="4985">IFERROR(AVERAGE(D2827:E2827),"")</f>
        <v>1.2773902378349611</v>
      </c>
      <c r="N2827" s="293">
        <f t="shared" ref="N2827" si="4986">IFERROR(AVERAGE(F2827:H2827),"")</f>
        <v>1.9185185447947506</v>
      </c>
      <c r="O2827" s="293">
        <f t="shared" ref="O2827" si="4987">IFERROR(AVERAGE(I2827:J2827),"")</f>
        <v>1.4643463170622488</v>
      </c>
      <c r="P2827" s="293">
        <f t="shared" ref="P2827" si="4988">IFERROR(AVERAGE(K2827:L2827),"")</f>
        <v>1.4684607296966938</v>
      </c>
      <c r="R2827" s="265">
        <f t="shared" ref="R2827" si="4989">AVERAGE(M2827:P2827)</f>
        <v>1.5321789573471636</v>
      </c>
      <c r="S2827" s="266">
        <f t="shared" ref="S2827" si="4990">IF(R2827&gt;=1,1,0)</f>
        <v>1</v>
      </c>
      <c r="T2827" s="266">
        <f t="shared" ref="T2827" si="4991">IF(S2827=0,0,S2827+T2826)</f>
        <v>3</v>
      </c>
      <c r="AH2827" s="257">
        <f t="shared" si="4937"/>
        <v>0</v>
      </c>
      <c r="AI2827" s="266" t="str">
        <f t="shared" si="4962"/>
        <v>OK</v>
      </c>
    </row>
    <row r="2828" spans="1:35" ht="17.45" customHeight="1" x14ac:dyDescent="0.25">
      <c r="A2828" s="257">
        <f t="shared" si="4952"/>
        <v>9</v>
      </c>
      <c r="B2828" s="257">
        <f t="shared" si="4953"/>
        <v>2025</v>
      </c>
      <c r="C2828" s="48">
        <f t="shared" si="4977"/>
        <v>45924</v>
      </c>
      <c r="D2828" s="279">
        <v>1.24135375641241</v>
      </c>
      <c r="E2828" s="280"/>
      <c r="F2828" s="420">
        <v>2.4546127528484365</v>
      </c>
      <c r="G2828" s="281"/>
      <c r="H2828" s="422">
        <v>2.1915804399909979</v>
      </c>
      <c r="I2828" s="279">
        <v>1.1861194554255947</v>
      </c>
      <c r="J2828" s="280"/>
      <c r="K2828" s="282">
        <v>0.96242275219926665</v>
      </c>
      <c r="L2828" s="280"/>
      <c r="M2828" s="293">
        <f t="shared" ref="M2828:M2829" si="4992">IFERROR(AVERAGE(D2828:E2828),"")</f>
        <v>1.24135375641241</v>
      </c>
      <c r="N2828" s="423">
        <f t="shared" ref="N2828:N2829" si="4993">IFERROR(AVERAGE(F2828:H2828),"")</f>
        <v>2.3230965964197172</v>
      </c>
      <c r="O2828" s="293">
        <f t="shared" ref="O2828:O2829" si="4994">IFERROR(AVERAGE(I2828:J2828),"")</f>
        <v>1.1861194554255947</v>
      </c>
      <c r="P2828" s="293">
        <f t="shared" ref="P2828:P2829" si="4995">IFERROR(AVERAGE(K2828:L2828),"")</f>
        <v>0.96242275219926665</v>
      </c>
      <c r="R2828" s="265">
        <f t="shared" ref="R2828:R2829" si="4996">AVERAGE(M2828:P2828)</f>
        <v>1.4282481401142471</v>
      </c>
      <c r="S2828" s="266">
        <f t="shared" ref="S2828:S2829" si="4997">IF(R2828&gt;=1,1,0)</f>
        <v>1</v>
      </c>
      <c r="T2828" s="266">
        <f t="shared" ref="T2828:T2829" si="4998">IF(S2828=0,0,S2828+T2827)</f>
        <v>4</v>
      </c>
      <c r="AH2828" s="257">
        <f t="shared" si="4937"/>
        <v>0</v>
      </c>
      <c r="AI2828" s="266" t="str">
        <f t="shared" si="4962"/>
        <v>OK</v>
      </c>
    </row>
    <row r="2829" spans="1:35" ht="17.45" customHeight="1" x14ac:dyDescent="0.25">
      <c r="A2829" s="257">
        <f t="shared" si="4952"/>
        <v>9</v>
      </c>
      <c r="B2829" s="257">
        <f t="shared" si="4953"/>
        <v>2025</v>
      </c>
      <c r="C2829" s="8">
        <f t="shared" si="4977"/>
        <v>45925</v>
      </c>
      <c r="D2829" s="252"/>
      <c r="E2829" s="253">
        <v>1.4003568673604145</v>
      </c>
      <c r="F2829" s="255"/>
      <c r="G2829" s="254">
        <v>1.1285683905323343</v>
      </c>
      <c r="H2829" s="114"/>
      <c r="I2829" s="252"/>
      <c r="J2829" s="253">
        <v>0.98262012447390734</v>
      </c>
      <c r="K2829" s="255"/>
      <c r="L2829" s="253">
        <v>1.1322014682595463</v>
      </c>
      <c r="M2829" s="293">
        <f t="shared" si="4992"/>
        <v>1.4003568673604145</v>
      </c>
      <c r="N2829" s="293">
        <f t="shared" si="4993"/>
        <v>1.1285683905323343</v>
      </c>
      <c r="O2829" s="293">
        <f t="shared" si="4994"/>
        <v>0.98262012447390734</v>
      </c>
      <c r="P2829" s="293">
        <f t="shared" si="4995"/>
        <v>1.1322014682595463</v>
      </c>
      <c r="R2829" s="265">
        <f t="shared" si="4996"/>
        <v>1.1609367126565506</v>
      </c>
      <c r="S2829" s="266">
        <f t="shared" si="4997"/>
        <v>1</v>
      </c>
      <c r="T2829" s="266">
        <f t="shared" si="4998"/>
        <v>5</v>
      </c>
      <c r="AH2829" s="257">
        <f t="shared" si="4937"/>
        <v>0</v>
      </c>
      <c r="AI2829" s="266" t="str">
        <f t="shared" si="4962"/>
        <v>OK</v>
      </c>
    </row>
    <row r="2830" spans="1:35" ht="17.45" customHeight="1" x14ac:dyDescent="0.25">
      <c r="A2830" s="257">
        <f t="shared" si="4952"/>
        <v>9</v>
      </c>
      <c r="B2830" s="257">
        <f t="shared" si="4953"/>
        <v>2025</v>
      </c>
      <c r="C2830" s="8">
        <f t="shared" si="4977"/>
        <v>45926</v>
      </c>
      <c r="D2830" s="332">
        <v>2.4294677518612557</v>
      </c>
      <c r="E2830" s="261"/>
      <c r="F2830" s="263">
        <v>0.60097489392484105</v>
      </c>
      <c r="G2830" s="262"/>
      <c r="H2830" s="285"/>
      <c r="I2830" s="260">
        <v>0.55368869864500814</v>
      </c>
      <c r="J2830" s="261"/>
      <c r="K2830" s="263">
        <v>1.0940957348773694</v>
      </c>
      <c r="L2830" s="261"/>
      <c r="M2830" s="423">
        <f t="shared" ref="M2830:M2840" si="4999">IFERROR(AVERAGE(D2830:E2830),"")</f>
        <v>2.4294677518612557</v>
      </c>
      <c r="N2830" s="293">
        <f t="shared" ref="N2830:N2840" si="5000">IFERROR(AVERAGE(F2830:H2830),"")</f>
        <v>0.60097489392484105</v>
      </c>
      <c r="O2830" s="293">
        <f t="shared" ref="O2830:O2840" si="5001">IFERROR(AVERAGE(I2830:J2830),"")</f>
        <v>0.55368869864500814</v>
      </c>
      <c r="P2830" s="293">
        <f t="shared" ref="P2830:P2840" si="5002">IFERROR(AVERAGE(K2830:L2830),"")</f>
        <v>1.0940957348773694</v>
      </c>
      <c r="R2830" s="265">
        <f t="shared" ref="R2830:R2840" si="5003">AVERAGE(M2830:P2830)</f>
        <v>1.1695567698271185</v>
      </c>
      <c r="S2830" s="266">
        <f t="shared" ref="S2830:S2840" si="5004">IF(R2830&gt;=1,1,0)</f>
        <v>1</v>
      </c>
      <c r="T2830" s="266">
        <f t="shared" ref="T2830:T2840" si="5005">IF(S2830=0,0,S2830+T2829)</f>
        <v>6</v>
      </c>
      <c r="AH2830" s="257">
        <f t="shared" si="4937"/>
        <v>0</v>
      </c>
      <c r="AI2830" s="266" t="str">
        <f t="shared" si="4962"/>
        <v>OK</v>
      </c>
    </row>
    <row r="2831" spans="1:35" ht="17.45" customHeight="1" thickBot="1" x14ac:dyDescent="0.3">
      <c r="A2831" s="257">
        <f t="shared" si="4952"/>
        <v>9</v>
      </c>
      <c r="B2831" s="257">
        <f t="shared" si="4953"/>
        <v>2025</v>
      </c>
      <c r="C2831" s="435">
        <f t="shared" si="4977"/>
        <v>45927</v>
      </c>
      <c r="D2831" s="434"/>
      <c r="E2831" s="436">
        <v>1.2529532479241823</v>
      </c>
      <c r="F2831" s="437"/>
      <c r="G2831" s="438">
        <v>0.62005159637567597</v>
      </c>
      <c r="H2831" s="439"/>
      <c r="I2831" s="434"/>
      <c r="J2831" s="436">
        <v>0.36431998251379838</v>
      </c>
      <c r="K2831" s="437"/>
      <c r="L2831" s="436">
        <v>0.48511792707933921</v>
      </c>
      <c r="M2831" s="440">
        <f t="shared" si="4999"/>
        <v>1.2529532479241823</v>
      </c>
      <c r="N2831" s="440">
        <f t="shared" si="5000"/>
        <v>0.62005159637567597</v>
      </c>
      <c r="O2831" s="440">
        <f t="shared" si="5001"/>
        <v>0.36431998251379838</v>
      </c>
      <c r="P2831" s="440">
        <f t="shared" si="5002"/>
        <v>0.48511792707933921</v>
      </c>
      <c r="Q2831" s="441"/>
      <c r="R2831" s="442">
        <f t="shared" si="5003"/>
        <v>0.68061068847324901</v>
      </c>
      <c r="S2831" s="443">
        <f t="shared" si="5004"/>
        <v>0</v>
      </c>
      <c r="T2831" s="443">
        <f t="shared" si="5005"/>
        <v>0</v>
      </c>
      <c r="AH2831" s="257">
        <f t="shared" si="4937"/>
        <v>0</v>
      </c>
      <c r="AI2831" s="266" t="str">
        <f t="shared" si="4962"/>
        <v>OK</v>
      </c>
    </row>
    <row r="2832" spans="1:35" ht="17.45" customHeight="1" thickBot="1" x14ac:dyDescent="0.3">
      <c r="A2832" s="257">
        <f t="shared" si="4952"/>
        <v>9</v>
      </c>
      <c r="B2832" s="257">
        <f t="shared" si="4953"/>
        <v>2025</v>
      </c>
      <c r="C2832" s="435">
        <f t="shared" si="4977"/>
        <v>45928</v>
      </c>
      <c r="D2832" s="434">
        <v>0.54001889074165554</v>
      </c>
      <c r="E2832" s="436"/>
      <c r="F2832" s="437"/>
      <c r="G2832" s="438"/>
      <c r="H2832" s="439">
        <v>0.52380887305249813</v>
      </c>
      <c r="I2832" s="434">
        <v>0.37773486200067691</v>
      </c>
      <c r="J2832" s="436"/>
      <c r="K2832" s="437">
        <v>0.44915132918294887</v>
      </c>
      <c r="L2832" s="436"/>
      <c r="M2832" s="440">
        <f t="shared" si="4999"/>
        <v>0.54001889074165554</v>
      </c>
      <c r="N2832" s="440">
        <f t="shared" si="5000"/>
        <v>0.52380887305249813</v>
      </c>
      <c r="O2832" s="440">
        <f t="shared" si="5001"/>
        <v>0.37773486200067691</v>
      </c>
      <c r="P2832" s="440">
        <f t="shared" si="5002"/>
        <v>0.44915132918294887</v>
      </c>
      <c r="Q2832" s="441"/>
      <c r="R2832" s="442">
        <f t="shared" si="5003"/>
        <v>0.47267848874444485</v>
      </c>
      <c r="S2832" s="443">
        <f t="shared" si="5004"/>
        <v>0</v>
      </c>
      <c r="T2832" s="443">
        <f t="shared" si="5005"/>
        <v>0</v>
      </c>
      <c r="U2832" s="514" t="s">
        <v>61</v>
      </c>
      <c r="V2832" s="515">
        <v>2025</v>
      </c>
      <c r="W2832" s="516"/>
      <c r="X2832" s="516"/>
      <c r="Y2832" s="516"/>
      <c r="AH2832" s="257">
        <f t="shared" si="4937"/>
        <v>0</v>
      </c>
      <c r="AI2832" s="266" t="str">
        <f t="shared" si="4962"/>
        <v>OK</v>
      </c>
    </row>
    <row r="2833" spans="1:35" ht="17.45" customHeight="1" x14ac:dyDescent="0.25">
      <c r="A2833" s="257">
        <f t="shared" si="4952"/>
        <v>9</v>
      </c>
      <c r="B2833" s="257">
        <f t="shared" si="4953"/>
        <v>2025</v>
      </c>
      <c r="C2833" s="8">
        <f t="shared" si="4977"/>
        <v>45929</v>
      </c>
      <c r="D2833" s="260"/>
      <c r="E2833" s="261">
        <v>0.82885448478905399</v>
      </c>
      <c r="F2833" s="263"/>
      <c r="G2833" s="262">
        <v>0.78915743070641653</v>
      </c>
      <c r="H2833" s="285"/>
      <c r="I2833" s="260"/>
      <c r="J2833" s="261">
        <v>0.78736171773694652</v>
      </c>
      <c r="K2833" s="263"/>
      <c r="L2833" s="261">
        <v>0.86852047775291663</v>
      </c>
      <c r="M2833" s="293">
        <f t="shared" si="4999"/>
        <v>0.82885448478905399</v>
      </c>
      <c r="N2833" s="293">
        <f t="shared" si="5000"/>
        <v>0.78915743070641653</v>
      </c>
      <c r="O2833" s="293">
        <f t="shared" si="5001"/>
        <v>0.78736171773694652</v>
      </c>
      <c r="P2833" s="293">
        <f t="shared" si="5002"/>
        <v>0.86852047775291663</v>
      </c>
      <c r="R2833" s="265">
        <f t="shared" si="5003"/>
        <v>0.81847352774633342</v>
      </c>
      <c r="S2833" s="266">
        <f t="shared" si="5004"/>
        <v>0</v>
      </c>
      <c r="T2833" s="266">
        <f t="shared" si="5005"/>
        <v>0</v>
      </c>
      <c r="U2833" s="517" t="s">
        <v>35</v>
      </c>
      <c r="V2833" s="517" t="s">
        <v>1</v>
      </c>
      <c r="W2833" s="517" t="s">
        <v>2</v>
      </c>
      <c r="X2833" s="517" t="s">
        <v>9</v>
      </c>
      <c r="Y2833" s="517" t="s">
        <v>12</v>
      </c>
      <c r="AH2833" s="257">
        <f t="shared" si="4937"/>
        <v>0</v>
      </c>
      <c r="AI2833" s="266" t="str">
        <f t="shared" si="4962"/>
        <v>OK</v>
      </c>
    </row>
    <row r="2834" spans="1:35" ht="17.45" customHeight="1" x14ac:dyDescent="0.25">
      <c r="A2834" s="257">
        <f t="shared" si="4952"/>
        <v>9</v>
      </c>
      <c r="B2834" s="257">
        <f t="shared" si="4953"/>
        <v>2025</v>
      </c>
      <c r="C2834" s="48">
        <f t="shared" si="4977"/>
        <v>45930</v>
      </c>
      <c r="D2834" s="275">
        <v>0.76369244623459198</v>
      </c>
      <c r="E2834" s="276"/>
      <c r="F2834" s="278">
        <v>0.90301486259033703</v>
      </c>
      <c r="G2834" s="277"/>
      <c r="H2834" s="286">
        <v>0.94977339004629269</v>
      </c>
      <c r="I2834" s="275">
        <v>0.8933506831661534</v>
      </c>
      <c r="J2834" s="276"/>
      <c r="K2834" s="278">
        <v>0.762028008435365</v>
      </c>
      <c r="L2834" s="276"/>
      <c r="M2834" s="293">
        <f t="shared" si="4999"/>
        <v>0.76369244623459198</v>
      </c>
      <c r="N2834" s="293">
        <f t="shared" si="5000"/>
        <v>0.92639412631831486</v>
      </c>
      <c r="O2834" s="293">
        <f t="shared" si="5001"/>
        <v>0.8933506831661534</v>
      </c>
      <c r="P2834" s="293">
        <f t="shared" si="5002"/>
        <v>0.762028008435365</v>
      </c>
      <c r="R2834" s="265">
        <f t="shared" si="5003"/>
        <v>0.83636631603860634</v>
      </c>
      <c r="S2834" s="266">
        <f t="shared" si="5004"/>
        <v>0</v>
      </c>
      <c r="T2834" s="266">
        <f t="shared" si="5005"/>
        <v>0</v>
      </c>
      <c r="U2834" s="518" t="s">
        <v>58</v>
      </c>
      <c r="V2834" s="519">
        <f>AVERAGE(D2805:E2834)</f>
        <v>1.1141601553183416</v>
      </c>
      <c r="W2834" s="519">
        <f>AVERAGE(F2805:H2834)</f>
        <v>1.2637830194171042</v>
      </c>
      <c r="X2834" s="519">
        <f>AVERAGE(I2805:J2834)</f>
        <v>0.91970435818884044</v>
      </c>
      <c r="Y2834" s="519">
        <f>AVERAGE(K2805:L2834)</f>
        <v>0.99503483136054072</v>
      </c>
      <c r="AH2834" s="257">
        <f t="shared" si="4937"/>
        <v>0</v>
      </c>
      <c r="AI2834" s="266" t="str">
        <f t="shared" si="4962"/>
        <v>OK</v>
      </c>
    </row>
    <row r="2835" spans="1:35" ht="17.45" customHeight="1" x14ac:dyDescent="0.25">
      <c r="A2835" s="257">
        <f t="shared" si="4952"/>
        <v>10</v>
      </c>
      <c r="B2835" s="257">
        <f t="shared" si="4953"/>
        <v>2025</v>
      </c>
      <c r="C2835" s="8">
        <f t="shared" si="4977"/>
        <v>45931</v>
      </c>
      <c r="D2835" s="260"/>
      <c r="E2835" s="261">
        <v>0.75584679482579342</v>
      </c>
      <c r="F2835" s="263"/>
      <c r="G2835" s="262">
        <v>0.86298973546720548</v>
      </c>
      <c r="H2835" s="285"/>
      <c r="I2835" s="260"/>
      <c r="J2835" s="261">
        <v>0.90009950311716369</v>
      </c>
      <c r="K2835" s="263"/>
      <c r="L2835" s="261">
        <v>0.97099556007553234</v>
      </c>
      <c r="M2835" s="293">
        <f t="shared" si="4999"/>
        <v>0.75584679482579342</v>
      </c>
      <c r="N2835" s="293">
        <f t="shared" si="5000"/>
        <v>0.86298973546720548</v>
      </c>
      <c r="O2835" s="293">
        <f t="shared" si="5001"/>
        <v>0.90009950311716369</v>
      </c>
      <c r="P2835" s="293">
        <f t="shared" si="5002"/>
        <v>0.97099556007553234</v>
      </c>
      <c r="R2835" s="265">
        <f t="shared" si="5003"/>
        <v>0.87248289837142379</v>
      </c>
      <c r="S2835" s="266">
        <f t="shared" si="5004"/>
        <v>0</v>
      </c>
      <c r="T2835" s="266">
        <f t="shared" si="5005"/>
        <v>0</v>
      </c>
      <c r="U2835" s="518" t="s">
        <v>59</v>
      </c>
      <c r="V2835" s="519">
        <f>MAX(D2805:E2834)</f>
        <v>2.4294677518612557</v>
      </c>
      <c r="W2835" s="519">
        <f>MAX(F2805:H2834)</f>
        <v>3.1606061708082893</v>
      </c>
      <c r="X2835" s="519">
        <f>MAX(I2805:J2834)</f>
        <v>1.4684708732372036</v>
      </c>
      <c r="Y2835" s="519">
        <f>MAX(K2805:L2834)</f>
        <v>1.6275379925740758</v>
      </c>
      <c r="AH2835" s="257">
        <f t="shared" si="4937"/>
        <v>0</v>
      </c>
      <c r="AI2835" s="266" t="str">
        <f t="shared" si="4962"/>
        <v>OK</v>
      </c>
    </row>
    <row r="2836" spans="1:35" ht="17.45" customHeight="1" thickBot="1" x14ac:dyDescent="0.3">
      <c r="A2836" s="257">
        <f t="shared" si="4952"/>
        <v>10</v>
      </c>
      <c r="B2836" s="257">
        <f t="shared" si="4953"/>
        <v>2025</v>
      </c>
      <c r="C2836" s="8">
        <f t="shared" si="4977"/>
        <v>45932</v>
      </c>
      <c r="D2836" s="260">
        <v>1.1131467821726029</v>
      </c>
      <c r="E2836" s="261"/>
      <c r="F2836" s="263">
        <v>1.3162091238425155</v>
      </c>
      <c r="G2836" s="262"/>
      <c r="H2836" s="285"/>
      <c r="I2836" s="260">
        <v>1.1721231876842613</v>
      </c>
      <c r="J2836" s="261"/>
      <c r="K2836" s="263">
        <v>1.001759691457752</v>
      </c>
      <c r="L2836" s="261"/>
      <c r="M2836" s="293">
        <f t="shared" si="4999"/>
        <v>1.1131467821726029</v>
      </c>
      <c r="N2836" s="293">
        <f t="shared" si="5000"/>
        <v>1.3162091238425155</v>
      </c>
      <c r="O2836" s="293">
        <f t="shared" si="5001"/>
        <v>1.1721231876842613</v>
      </c>
      <c r="P2836" s="293">
        <f t="shared" si="5002"/>
        <v>1.001759691457752</v>
      </c>
      <c r="R2836" s="265">
        <f t="shared" si="5003"/>
        <v>1.1508096962892829</v>
      </c>
      <c r="S2836" s="266">
        <f t="shared" si="5004"/>
        <v>1</v>
      </c>
      <c r="T2836" s="266">
        <f t="shared" si="5005"/>
        <v>1</v>
      </c>
      <c r="U2836" s="520" t="s">
        <v>126</v>
      </c>
      <c r="V2836" s="521">
        <f>COUNTIF(D2805:E2834,"&gt;=2.5")</f>
        <v>0</v>
      </c>
      <c r="W2836" s="521">
        <f>COUNTIF(F2805:H2834,"&gt;=2.5")</f>
        <v>2</v>
      </c>
      <c r="X2836" s="521">
        <f>COUNTIF(I2805:J2834,"&gt;=2.5")</f>
        <v>0</v>
      </c>
      <c r="Y2836" s="521">
        <f>COUNTIF(K2805:L2834,"&gt;=2.5")</f>
        <v>0</v>
      </c>
      <c r="AH2836" s="257">
        <f t="shared" si="4937"/>
        <v>0</v>
      </c>
      <c r="AI2836" s="266" t="str">
        <f t="shared" si="4962"/>
        <v>OK</v>
      </c>
    </row>
    <row r="2837" spans="1:35" ht="17.45" customHeight="1" thickBot="1" x14ac:dyDescent="0.3">
      <c r="A2837" s="257">
        <f t="shared" si="4952"/>
        <v>10</v>
      </c>
      <c r="B2837" s="257">
        <f t="shared" si="4953"/>
        <v>2025</v>
      </c>
      <c r="C2837" s="8">
        <f t="shared" si="4977"/>
        <v>45933</v>
      </c>
      <c r="D2837" s="260"/>
      <c r="E2837" s="261">
        <v>1.5046945381855477</v>
      </c>
      <c r="F2837" s="263"/>
      <c r="G2837" s="262">
        <v>0.93751960798856493</v>
      </c>
      <c r="H2837" s="285"/>
      <c r="I2837" s="260"/>
      <c r="J2837" s="261">
        <v>0.82027447230696693</v>
      </c>
      <c r="K2837" s="263"/>
      <c r="L2837" s="261">
        <v>0.84540852866393046</v>
      </c>
      <c r="M2837" s="293">
        <f t="shared" si="4999"/>
        <v>1.5046945381855477</v>
      </c>
      <c r="N2837" s="293">
        <f t="shared" si="5000"/>
        <v>0.93751960798856493</v>
      </c>
      <c r="O2837" s="293">
        <f t="shared" si="5001"/>
        <v>0.82027447230696693</v>
      </c>
      <c r="P2837" s="293">
        <f t="shared" si="5002"/>
        <v>0.84540852866393046</v>
      </c>
      <c r="R2837" s="265">
        <f t="shared" si="5003"/>
        <v>1.0269742867862526</v>
      </c>
      <c r="S2837" s="266">
        <f t="shared" si="5004"/>
        <v>1</v>
      </c>
      <c r="T2837" s="266">
        <f t="shared" si="5005"/>
        <v>2</v>
      </c>
      <c r="X2837" s="664">
        <f>SUM(V2836:Y2836)</f>
        <v>2</v>
      </c>
      <c r="Y2837" s="522">
        <f>AVERAGE(V2834:Y2834)</f>
        <v>1.0731705910712068</v>
      </c>
      <c r="AH2837" s="257">
        <f t="shared" si="4937"/>
        <v>0</v>
      </c>
      <c r="AI2837" s="266" t="str">
        <f t="shared" si="4962"/>
        <v>OK</v>
      </c>
    </row>
    <row r="2838" spans="1:35" ht="17.45" customHeight="1" x14ac:dyDescent="0.25">
      <c r="A2838" s="257">
        <f t="shared" si="4952"/>
        <v>10</v>
      </c>
      <c r="B2838" s="257">
        <f t="shared" si="4953"/>
        <v>2025</v>
      </c>
      <c r="C2838" s="435">
        <f t="shared" si="4977"/>
        <v>45934</v>
      </c>
      <c r="D2838" s="434">
        <v>1.9089724010321458</v>
      </c>
      <c r="E2838" s="436"/>
      <c r="F2838" s="437"/>
      <c r="G2838" s="438"/>
      <c r="H2838" s="439">
        <v>0.80594297835628681</v>
      </c>
      <c r="I2838" s="434">
        <v>0.64720835086038864</v>
      </c>
      <c r="J2838" s="436"/>
      <c r="K2838" s="437">
        <v>0.98009336247740986</v>
      </c>
      <c r="L2838" s="436"/>
      <c r="M2838" s="440">
        <f t="shared" si="4999"/>
        <v>1.9089724010321458</v>
      </c>
      <c r="N2838" s="440">
        <f t="shared" si="5000"/>
        <v>0.80594297835628681</v>
      </c>
      <c r="O2838" s="440">
        <f t="shared" si="5001"/>
        <v>0.64720835086038864</v>
      </c>
      <c r="P2838" s="440">
        <f t="shared" si="5002"/>
        <v>0.98009336247740986</v>
      </c>
      <c r="Q2838" s="441"/>
      <c r="R2838" s="442">
        <f t="shared" si="5003"/>
        <v>1.0855542731815577</v>
      </c>
      <c r="S2838" s="443">
        <f t="shared" si="5004"/>
        <v>1</v>
      </c>
      <c r="T2838" s="443">
        <f t="shared" si="5005"/>
        <v>3</v>
      </c>
      <c r="V2838" s="605">
        <f>V2834-V2804</f>
        <v>-0.14529953211591695</v>
      </c>
      <c r="W2838" s="605">
        <f>W2834-W2804</f>
        <v>-0.21350167373556905</v>
      </c>
      <c r="X2838" s="605">
        <f>X2834-X2804</f>
        <v>-0.20430675957734001</v>
      </c>
      <c r="Y2838" s="605">
        <f>Y2834-Y2804</f>
        <v>-0.27277976943139126</v>
      </c>
      <c r="AH2838" s="257">
        <f t="shared" si="4937"/>
        <v>0</v>
      </c>
      <c r="AI2838" s="266" t="str">
        <f t="shared" si="4962"/>
        <v>OK</v>
      </c>
    </row>
    <row r="2839" spans="1:35" ht="17.45" customHeight="1" x14ac:dyDescent="0.25">
      <c r="A2839" s="257">
        <f t="shared" si="4952"/>
        <v>10</v>
      </c>
      <c r="B2839" s="257">
        <f t="shared" si="4953"/>
        <v>2025</v>
      </c>
      <c r="C2839" s="435">
        <f t="shared" si="4977"/>
        <v>45935</v>
      </c>
      <c r="D2839" s="434"/>
      <c r="E2839" s="436">
        <v>0.9918850649292994</v>
      </c>
      <c r="F2839" s="437"/>
      <c r="G2839" s="438">
        <v>0.78906062438717006</v>
      </c>
      <c r="H2839" s="439"/>
      <c r="I2839" s="434"/>
      <c r="J2839" s="436">
        <v>0.67042625410829004</v>
      </c>
      <c r="K2839" s="437"/>
      <c r="L2839" s="436">
        <v>0.81251942707891145</v>
      </c>
      <c r="M2839" s="440">
        <f t="shared" si="4999"/>
        <v>0.9918850649292994</v>
      </c>
      <c r="N2839" s="440">
        <f t="shared" si="5000"/>
        <v>0.78906062438717006</v>
      </c>
      <c r="O2839" s="440">
        <f t="shared" si="5001"/>
        <v>0.67042625410829004</v>
      </c>
      <c r="P2839" s="440">
        <f t="shared" si="5002"/>
        <v>0.81251942707891145</v>
      </c>
      <c r="Q2839" s="441"/>
      <c r="R2839" s="442">
        <f t="shared" si="5003"/>
        <v>0.81597284262591774</v>
      </c>
      <c r="S2839" s="443">
        <f t="shared" si="5004"/>
        <v>0</v>
      </c>
      <c r="T2839" s="443">
        <f t="shared" si="5005"/>
        <v>0</v>
      </c>
      <c r="Y2839" s="605">
        <f>Y2837-Y2807</f>
        <v>-0.20897193371505418</v>
      </c>
      <c r="AH2839" s="257">
        <f t="shared" si="4937"/>
        <v>0</v>
      </c>
      <c r="AI2839" s="266" t="str">
        <f t="shared" si="4962"/>
        <v>OK</v>
      </c>
    </row>
    <row r="2840" spans="1:35" ht="17.45" customHeight="1" x14ac:dyDescent="0.25">
      <c r="A2840" s="257">
        <f t="shared" si="4952"/>
        <v>10</v>
      </c>
      <c r="B2840" s="257">
        <f t="shared" si="4953"/>
        <v>2025</v>
      </c>
      <c r="C2840" s="48">
        <f t="shared" si="4977"/>
        <v>45936</v>
      </c>
      <c r="D2840" s="275">
        <v>1.0718001148875427</v>
      </c>
      <c r="E2840" s="276"/>
      <c r="F2840" s="278">
        <v>1.7232626185887367</v>
      </c>
      <c r="G2840" s="277"/>
      <c r="H2840" s="286">
        <v>1.5997808193745529</v>
      </c>
      <c r="I2840" s="275">
        <v>0.96846895945588818</v>
      </c>
      <c r="J2840" s="276"/>
      <c r="K2840" s="278">
        <v>0.80878697744595918</v>
      </c>
      <c r="L2840" s="276"/>
      <c r="M2840" s="293">
        <f t="shared" si="4999"/>
        <v>1.0718001148875427</v>
      </c>
      <c r="N2840" s="293">
        <f t="shared" si="5000"/>
        <v>1.6615217189816449</v>
      </c>
      <c r="O2840" s="293">
        <f t="shared" si="5001"/>
        <v>0.96846895945588818</v>
      </c>
      <c r="P2840" s="293">
        <f t="shared" si="5002"/>
        <v>0.80878697744595918</v>
      </c>
      <c r="R2840" s="265">
        <f t="shared" si="5003"/>
        <v>1.1276444426927588</v>
      </c>
      <c r="S2840" s="266">
        <f t="shared" si="5004"/>
        <v>1</v>
      </c>
      <c r="T2840" s="266">
        <f t="shared" si="5005"/>
        <v>1</v>
      </c>
      <c r="AH2840" s="257">
        <f t="shared" si="4937"/>
        <v>0</v>
      </c>
      <c r="AI2840" s="266" t="str">
        <f t="shared" si="4962"/>
        <v>OK</v>
      </c>
    </row>
    <row r="2841" spans="1:35" ht="17.45" customHeight="1" x14ac:dyDescent="0.25">
      <c r="A2841" s="257">
        <f t="shared" si="4952"/>
        <v>10</v>
      </c>
      <c r="B2841" s="257">
        <f t="shared" si="4953"/>
        <v>2025</v>
      </c>
      <c r="C2841" s="8">
        <f t="shared" si="4977"/>
        <v>45937</v>
      </c>
      <c r="D2841" s="252"/>
      <c r="E2841" s="253">
        <v>1.6237406739830016</v>
      </c>
      <c r="F2841" s="255"/>
      <c r="G2841" s="254">
        <v>1.178962137208694</v>
      </c>
      <c r="H2841" s="114"/>
      <c r="I2841" s="252"/>
      <c r="J2841" s="253">
        <v>0.96307388824687623</v>
      </c>
      <c r="K2841" s="255"/>
      <c r="L2841" s="253">
        <v>1.1074598334787649</v>
      </c>
      <c r="M2841" s="293">
        <f t="shared" ref="M2841:M2847" si="5006">IFERROR(AVERAGE(D2841:E2841),"")</f>
        <v>1.6237406739830016</v>
      </c>
      <c r="N2841" s="293">
        <f t="shared" ref="N2841:N2847" si="5007">IFERROR(AVERAGE(F2841:H2841),"")</f>
        <v>1.178962137208694</v>
      </c>
      <c r="O2841" s="293">
        <f t="shared" ref="O2841:O2847" si="5008">IFERROR(AVERAGE(I2841:J2841),"")</f>
        <v>0.96307388824687623</v>
      </c>
      <c r="P2841" s="293">
        <f t="shared" ref="P2841:P2847" si="5009">IFERROR(AVERAGE(K2841:L2841),"")</f>
        <v>1.1074598334787649</v>
      </c>
      <c r="R2841" s="265">
        <f t="shared" ref="R2841:R2847" si="5010">AVERAGE(M2841:P2841)</f>
        <v>1.2183091332293341</v>
      </c>
      <c r="S2841" s="266">
        <f t="shared" ref="S2841:S2847" si="5011">IF(R2841&gt;=1,1,0)</f>
        <v>1</v>
      </c>
      <c r="T2841" s="266">
        <f t="shared" ref="T2841:T2847" si="5012">IF(S2841=0,0,S2841+T2840)</f>
        <v>2</v>
      </c>
      <c r="AH2841" s="257">
        <f t="shared" si="4937"/>
        <v>0</v>
      </c>
      <c r="AI2841" s="266" t="str">
        <f t="shared" si="4962"/>
        <v>OK</v>
      </c>
    </row>
    <row r="2842" spans="1:35" ht="17.45" customHeight="1" x14ac:dyDescent="0.25">
      <c r="A2842" s="257">
        <f t="shared" si="4952"/>
        <v>10</v>
      </c>
      <c r="B2842" s="257">
        <f t="shared" si="4953"/>
        <v>2025</v>
      </c>
      <c r="C2842" s="8">
        <f t="shared" si="4977"/>
        <v>45938</v>
      </c>
      <c r="D2842" s="252">
        <v>1.221757348443121</v>
      </c>
      <c r="E2842" s="253"/>
      <c r="F2842" s="255">
        <v>1.480638754436185</v>
      </c>
      <c r="G2842" s="254"/>
      <c r="H2842" s="114"/>
      <c r="I2842" s="252">
        <v>1.0524384175289694</v>
      </c>
      <c r="J2842" s="253"/>
      <c r="K2842" s="255">
        <v>1.0210061261969863</v>
      </c>
      <c r="L2842" s="253"/>
      <c r="M2842" s="293">
        <f t="shared" si="5006"/>
        <v>1.221757348443121</v>
      </c>
      <c r="N2842" s="293">
        <f t="shared" si="5007"/>
        <v>1.480638754436185</v>
      </c>
      <c r="O2842" s="293">
        <f t="shared" si="5008"/>
        <v>1.0524384175289694</v>
      </c>
      <c r="P2842" s="293">
        <f t="shared" si="5009"/>
        <v>1.0210061261969863</v>
      </c>
      <c r="R2842" s="265">
        <f t="shared" si="5010"/>
        <v>1.1939601616513154</v>
      </c>
      <c r="S2842" s="266">
        <f t="shared" si="5011"/>
        <v>1</v>
      </c>
      <c r="T2842" s="266">
        <f t="shared" si="5012"/>
        <v>3</v>
      </c>
      <c r="AH2842" s="257">
        <f t="shared" si="4937"/>
        <v>0</v>
      </c>
      <c r="AI2842" s="266" t="str">
        <f t="shared" si="4962"/>
        <v>OK</v>
      </c>
    </row>
    <row r="2843" spans="1:35" ht="17.45" customHeight="1" x14ac:dyDescent="0.25">
      <c r="A2843" s="257">
        <f t="shared" si="4952"/>
        <v>10</v>
      </c>
      <c r="B2843" s="257">
        <f t="shared" si="4953"/>
        <v>2025</v>
      </c>
      <c r="C2843" s="8">
        <f t="shared" si="4977"/>
        <v>45939</v>
      </c>
      <c r="D2843" s="252"/>
      <c r="E2843" s="253">
        <v>1.5435154917223293</v>
      </c>
      <c r="F2843" s="255"/>
      <c r="G2843" s="254">
        <v>1.2358905821955313</v>
      </c>
      <c r="H2843" s="114"/>
      <c r="I2843" s="252"/>
      <c r="J2843" s="253">
        <v>0.95453698652604357</v>
      </c>
      <c r="K2843" s="255"/>
      <c r="L2843" s="253">
        <v>1.0670812560726533</v>
      </c>
      <c r="M2843" s="293">
        <f t="shared" si="5006"/>
        <v>1.5435154917223293</v>
      </c>
      <c r="N2843" s="293">
        <f t="shared" si="5007"/>
        <v>1.2358905821955313</v>
      </c>
      <c r="O2843" s="293">
        <f t="shared" si="5008"/>
        <v>0.95453698652604357</v>
      </c>
      <c r="P2843" s="293">
        <f t="shared" si="5009"/>
        <v>1.0670812560726533</v>
      </c>
      <c r="R2843" s="265">
        <f t="shared" si="5010"/>
        <v>1.2002560791291392</v>
      </c>
      <c r="S2843" s="266">
        <f t="shared" si="5011"/>
        <v>1</v>
      </c>
      <c r="T2843" s="266">
        <f t="shared" si="5012"/>
        <v>4</v>
      </c>
      <c r="AH2843" s="257">
        <f t="shared" si="4937"/>
        <v>0</v>
      </c>
      <c r="AI2843" s="266" t="str">
        <f t="shared" si="4962"/>
        <v>OK</v>
      </c>
    </row>
    <row r="2844" spans="1:35" ht="17.45" customHeight="1" x14ac:dyDescent="0.25">
      <c r="A2844" s="257">
        <f t="shared" si="4952"/>
        <v>10</v>
      </c>
      <c r="B2844" s="257">
        <f t="shared" si="4953"/>
        <v>2025</v>
      </c>
      <c r="C2844" s="8">
        <f t="shared" si="4977"/>
        <v>45940</v>
      </c>
      <c r="D2844" s="252">
        <v>1.1805165597586458</v>
      </c>
      <c r="E2844" s="253"/>
      <c r="F2844" s="255"/>
      <c r="G2844" s="254"/>
      <c r="H2844" s="432">
        <v>2.0607081161615683</v>
      </c>
      <c r="I2844" s="252">
        <v>1.2059640157731542</v>
      </c>
      <c r="J2844" s="253"/>
      <c r="K2844" s="255">
        <v>1.2143160743680086</v>
      </c>
      <c r="L2844" s="253"/>
      <c r="M2844" s="293">
        <f t="shared" si="5006"/>
        <v>1.1805165597586458</v>
      </c>
      <c r="N2844" s="423">
        <f t="shared" si="5007"/>
        <v>2.0607081161615683</v>
      </c>
      <c r="O2844" s="293">
        <f t="shared" si="5008"/>
        <v>1.2059640157731542</v>
      </c>
      <c r="P2844" s="293">
        <f t="shared" si="5009"/>
        <v>1.2143160743680086</v>
      </c>
      <c r="R2844" s="265">
        <f t="shared" si="5010"/>
        <v>1.4153761915153442</v>
      </c>
      <c r="S2844" s="266">
        <f t="shared" si="5011"/>
        <v>1</v>
      </c>
      <c r="T2844" s="266">
        <f t="shared" si="5012"/>
        <v>5</v>
      </c>
      <c r="AH2844" s="257">
        <f t="shared" si="4937"/>
        <v>0</v>
      </c>
      <c r="AI2844" s="266" t="str">
        <f t="shared" si="4962"/>
        <v>OK</v>
      </c>
    </row>
    <row r="2845" spans="1:35" ht="17.45" customHeight="1" x14ac:dyDescent="0.25">
      <c r="A2845" s="257">
        <f t="shared" si="4952"/>
        <v>10</v>
      </c>
      <c r="B2845" s="257">
        <f t="shared" si="4953"/>
        <v>2025</v>
      </c>
      <c r="C2845" s="435">
        <f t="shared" si="4977"/>
        <v>45941</v>
      </c>
      <c r="D2845" s="448"/>
      <c r="E2845" s="449">
        <v>1.5943965723776354</v>
      </c>
      <c r="F2845" s="451"/>
      <c r="G2845" s="450">
        <v>0.94123399333703917</v>
      </c>
      <c r="H2845" s="452"/>
      <c r="I2845" s="448"/>
      <c r="J2845" s="449">
        <v>0.62051730123612869</v>
      </c>
      <c r="K2845" s="451"/>
      <c r="L2845" s="449">
        <v>0.90418350642009515</v>
      </c>
      <c r="M2845" s="440">
        <f t="shared" si="5006"/>
        <v>1.5943965723776354</v>
      </c>
      <c r="N2845" s="440">
        <f t="shared" si="5007"/>
        <v>0.94123399333703917</v>
      </c>
      <c r="O2845" s="440">
        <f t="shared" si="5008"/>
        <v>0.62051730123612869</v>
      </c>
      <c r="P2845" s="440">
        <f t="shared" si="5009"/>
        <v>0.90418350642009515</v>
      </c>
      <c r="Q2845" s="441"/>
      <c r="R2845" s="442">
        <f t="shared" si="5010"/>
        <v>1.0150828433427246</v>
      </c>
      <c r="S2845" s="443">
        <f t="shared" si="5011"/>
        <v>1</v>
      </c>
      <c r="T2845" s="443">
        <f t="shared" si="5012"/>
        <v>6</v>
      </c>
      <c r="AH2845" s="257">
        <f t="shared" si="4937"/>
        <v>0</v>
      </c>
      <c r="AI2845" s="266" t="str">
        <f t="shared" si="4962"/>
        <v>OK</v>
      </c>
    </row>
    <row r="2846" spans="1:35" ht="17.45" customHeight="1" x14ac:dyDescent="0.25">
      <c r="A2846" s="257">
        <f t="shared" si="4952"/>
        <v>10</v>
      </c>
      <c r="B2846" s="257">
        <f t="shared" si="4953"/>
        <v>2025</v>
      </c>
      <c r="C2846" s="48">
        <f t="shared" si="4977"/>
        <v>45942</v>
      </c>
      <c r="D2846" s="448">
        <v>0.76984257319895244</v>
      </c>
      <c r="E2846" s="449"/>
      <c r="F2846" s="451">
        <v>0.7702337766140146</v>
      </c>
      <c r="G2846" s="450"/>
      <c r="H2846" s="452">
        <v>0.72592694967901217</v>
      </c>
      <c r="I2846" s="448">
        <v>0.77100686519221939</v>
      </c>
      <c r="J2846" s="449"/>
      <c r="K2846" s="451">
        <v>0.74002661697331484</v>
      </c>
      <c r="L2846" s="449"/>
      <c r="M2846" s="440">
        <f t="shared" si="5006"/>
        <v>0.76984257319895244</v>
      </c>
      <c r="N2846" s="440">
        <f t="shared" si="5007"/>
        <v>0.74808036314651338</v>
      </c>
      <c r="O2846" s="440">
        <f t="shared" si="5008"/>
        <v>0.77100686519221939</v>
      </c>
      <c r="P2846" s="440">
        <f t="shared" si="5009"/>
        <v>0.74002661697331484</v>
      </c>
      <c r="Q2846" s="441"/>
      <c r="R2846" s="442">
        <f t="shared" si="5010"/>
        <v>0.75723910462775001</v>
      </c>
      <c r="S2846" s="443">
        <f t="shared" si="5011"/>
        <v>0</v>
      </c>
      <c r="T2846" s="443">
        <f t="shared" si="5012"/>
        <v>0</v>
      </c>
      <c r="AH2846" s="257">
        <f t="shared" si="4937"/>
        <v>0</v>
      </c>
      <c r="AI2846" s="266" t="str">
        <f t="shared" si="4962"/>
        <v>OK</v>
      </c>
    </row>
    <row r="2847" spans="1:35" ht="17.45" customHeight="1" x14ac:dyDescent="0.25">
      <c r="A2847" s="257">
        <f t="shared" si="4952"/>
        <v>10</v>
      </c>
      <c r="B2847" s="257">
        <f t="shared" si="4953"/>
        <v>2025</v>
      </c>
      <c r="C2847" s="8">
        <f t="shared" si="4977"/>
        <v>45943</v>
      </c>
      <c r="D2847" s="252"/>
      <c r="E2847" s="335">
        <v>2.965345435700661</v>
      </c>
      <c r="F2847" s="255"/>
      <c r="G2847" s="254">
        <v>1.0738044959138817</v>
      </c>
      <c r="H2847" s="114"/>
      <c r="I2847" s="252"/>
      <c r="J2847" s="253">
        <v>0.81287957423179746</v>
      </c>
      <c r="K2847" s="255"/>
      <c r="L2847" s="253">
        <v>1.3896870087148783</v>
      </c>
      <c r="M2847" s="423">
        <f t="shared" si="5006"/>
        <v>2.965345435700661</v>
      </c>
      <c r="N2847" s="293">
        <f t="shared" si="5007"/>
        <v>1.0738044959138817</v>
      </c>
      <c r="O2847" s="293">
        <f t="shared" si="5008"/>
        <v>0.81287957423179746</v>
      </c>
      <c r="P2847" s="293">
        <f t="shared" si="5009"/>
        <v>1.3896870087148783</v>
      </c>
      <c r="R2847" s="265">
        <f t="shared" si="5010"/>
        <v>1.5604291286403047</v>
      </c>
      <c r="S2847" s="266">
        <f t="shared" si="5011"/>
        <v>1</v>
      </c>
      <c r="T2847" s="266">
        <f t="shared" si="5012"/>
        <v>1</v>
      </c>
      <c r="AH2847" s="257">
        <f t="shared" si="4937"/>
        <v>0</v>
      </c>
      <c r="AI2847" s="266" t="str">
        <f t="shared" si="4962"/>
        <v>OK</v>
      </c>
    </row>
    <row r="2848" spans="1:35" ht="17.45" customHeight="1" x14ac:dyDescent="0.25">
      <c r="A2848" s="257">
        <f t="shared" si="4952"/>
        <v>10</v>
      </c>
      <c r="B2848" s="257">
        <f t="shared" si="4953"/>
        <v>2025</v>
      </c>
      <c r="C2848" s="8">
        <f t="shared" si="4977"/>
        <v>45944</v>
      </c>
      <c r="D2848" s="252">
        <v>1.7592486502742923</v>
      </c>
      <c r="E2848" s="253"/>
      <c r="F2848" s="255">
        <v>0.73062329749249866</v>
      </c>
      <c r="G2848" s="254"/>
      <c r="H2848" s="114"/>
      <c r="I2848" s="252">
        <v>0.38587491683327241</v>
      </c>
      <c r="J2848" s="253"/>
      <c r="K2848" s="255">
        <v>1.0837789947210961</v>
      </c>
      <c r="L2848" s="253"/>
      <c r="M2848" s="293">
        <f t="shared" ref="M2848" si="5013">IFERROR(AVERAGE(D2848:E2848),"")</f>
        <v>1.7592486502742923</v>
      </c>
      <c r="N2848" s="293">
        <f t="shared" ref="N2848" si="5014">IFERROR(AVERAGE(F2848:H2848),"")</f>
        <v>0.73062329749249866</v>
      </c>
      <c r="O2848" s="293">
        <f t="shared" ref="O2848" si="5015">IFERROR(AVERAGE(I2848:J2848),"")</f>
        <v>0.38587491683327241</v>
      </c>
      <c r="P2848" s="293">
        <f t="shared" ref="P2848" si="5016">IFERROR(AVERAGE(K2848:L2848),"")</f>
        <v>1.0837789947210961</v>
      </c>
      <c r="R2848" s="265">
        <f t="shared" ref="R2848" si="5017">AVERAGE(M2848:P2848)</f>
        <v>0.98988146483028983</v>
      </c>
      <c r="S2848" s="266">
        <f t="shared" ref="S2848" si="5018">IF(R2848&gt;=1,1,0)</f>
        <v>0</v>
      </c>
      <c r="T2848" s="266">
        <f t="shared" ref="T2848" si="5019">IF(S2848=0,0,S2848+T2847)</f>
        <v>0</v>
      </c>
      <c r="AH2848" s="257">
        <f t="shared" si="4937"/>
        <v>0</v>
      </c>
      <c r="AI2848" s="266" t="str">
        <f t="shared" si="4962"/>
        <v>OK</v>
      </c>
    </row>
    <row r="2849" spans="1:35" ht="17.45" customHeight="1" x14ac:dyDescent="0.25">
      <c r="A2849" s="257">
        <f t="shared" si="4952"/>
        <v>10</v>
      </c>
      <c r="B2849" s="257">
        <f t="shared" si="4953"/>
        <v>2025</v>
      </c>
      <c r="C2849" s="8">
        <f t="shared" si="4977"/>
        <v>45945</v>
      </c>
      <c r="D2849" s="260"/>
      <c r="E2849" s="261">
        <v>1.2237549240016623</v>
      </c>
      <c r="F2849" s="263"/>
      <c r="G2849" s="262">
        <v>0.91135473365732245</v>
      </c>
      <c r="H2849" s="285"/>
      <c r="I2849" s="260"/>
      <c r="J2849" s="261">
        <v>0.88754328877212441</v>
      </c>
      <c r="K2849" s="263"/>
      <c r="L2849" s="261">
        <v>1.0789948585677482</v>
      </c>
      <c r="M2849" s="293">
        <f t="shared" ref="M2849" si="5020">IFERROR(AVERAGE(D2849:E2849),"")</f>
        <v>1.2237549240016623</v>
      </c>
      <c r="N2849" s="293">
        <f t="shared" ref="N2849" si="5021">IFERROR(AVERAGE(F2849:H2849),"")</f>
        <v>0.91135473365732245</v>
      </c>
      <c r="O2849" s="293">
        <f t="shared" ref="O2849" si="5022">IFERROR(AVERAGE(I2849:J2849),"")</f>
        <v>0.88754328877212441</v>
      </c>
      <c r="P2849" s="293">
        <f t="shared" ref="P2849" si="5023">IFERROR(AVERAGE(K2849:L2849),"")</f>
        <v>1.0789948585677482</v>
      </c>
      <c r="R2849" s="265">
        <f t="shared" ref="R2849" si="5024">AVERAGE(M2849:P2849)</f>
        <v>1.0254119512497144</v>
      </c>
      <c r="S2849" s="266">
        <f t="shared" ref="S2849" si="5025">IF(R2849&gt;=1,1,0)</f>
        <v>1</v>
      </c>
      <c r="T2849" s="266">
        <f t="shared" ref="T2849" si="5026">IF(S2849=0,0,S2849+T2848)</f>
        <v>1</v>
      </c>
      <c r="AH2849" s="257">
        <f t="shared" si="4937"/>
        <v>0</v>
      </c>
      <c r="AI2849" s="266" t="str">
        <f t="shared" si="4962"/>
        <v>OK</v>
      </c>
    </row>
    <row r="2850" spans="1:35" ht="17.45" customHeight="1" x14ac:dyDescent="0.25">
      <c r="A2850" s="257">
        <f t="shared" si="4952"/>
        <v>10</v>
      </c>
      <c r="B2850" s="257">
        <f t="shared" si="4953"/>
        <v>2025</v>
      </c>
      <c r="C2850" s="8">
        <f t="shared" si="4977"/>
        <v>45946</v>
      </c>
      <c r="D2850" s="252">
        <v>1.460020625131613</v>
      </c>
      <c r="E2850" s="253"/>
      <c r="F2850" s="255"/>
      <c r="G2850" s="254"/>
      <c r="H2850" s="114">
        <v>1.188138688150949</v>
      </c>
      <c r="I2850" s="252">
        <v>0.99696139512942161</v>
      </c>
      <c r="J2850" s="253"/>
      <c r="K2850" s="255">
        <v>1.3091307234912855</v>
      </c>
      <c r="L2850" s="253"/>
      <c r="M2850" s="293">
        <f t="shared" ref="M2850:M2854" si="5027">IFERROR(AVERAGE(D2850:E2850),"")</f>
        <v>1.460020625131613</v>
      </c>
      <c r="N2850" s="293">
        <f t="shared" ref="N2850:N2854" si="5028">IFERROR(AVERAGE(F2850:H2850),"")</f>
        <v>1.188138688150949</v>
      </c>
      <c r="O2850" s="293">
        <f t="shared" ref="O2850:O2854" si="5029">IFERROR(AVERAGE(I2850:J2850),"")</f>
        <v>0.99696139512942161</v>
      </c>
      <c r="P2850" s="293">
        <f t="shared" ref="P2850:P2854" si="5030">IFERROR(AVERAGE(K2850:L2850),"")</f>
        <v>1.3091307234912855</v>
      </c>
      <c r="R2850" s="265">
        <f t="shared" ref="R2850:R2854" si="5031">AVERAGE(M2850:P2850)</f>
        <v>1.2385628579758172</v>
      </c>
      <c r="S2850" s="266">
        <f t="shared" ref="S2850:S2854" si="5032">IF(R2850&gt;=1,1,0)</f>
        <v>1</v>
      </c>
      <c r="T2850" s="266">
        <f t="shared" ref="T2850:T2854" si="5033">IF(S2850=0,0,S2850+T2849)</f>
        <v>2</v>
      </c>
      <c r="AH2850" s="257">
        <f t="shared" si="4937"/>
        <v>0</v>
      </c>
      <c r="AI2850" s="266" t="str">
        <f t="shared" si="4962"/>
        <v>OK</v>
      </c>
    </row>
    <row r="2851" spans="1:35" ht="17.45" customHeight="1" x14ac:dyDescent="0.25">
      <c r="A2851" s="257">
        <f t="shared" si="4952"/>
        <v>10</v>
      </c>
      <c r="B2851" s="257">
        <f t="shared" si="4953"/>
        <v>2025</v>
      </c>
      <c r="C2851" s="8">
        <f t="shared" si="4977"/>
        <v>45947</v>
      </c>
      <c r="D2851" s="252"/>
      <c r="E2851" s="253">
        <v>0.98749287914598904</v>
      </c>
      <c r="F2851" s="255"/>
      <c r="G2851" s="254">
        <v>1.2270421213708156</v>
      </c>
      <c r="H2851" s="114"/>
      <c r="I2851" s="252"/>
      <c r="J2851" s="253">
        <v>1.0687655048825766</v>
      </c>
      <c r="K2851" s="255"/>
      <c r="L2851" s="253">
        <v>1.2158454030183372</v>
      </c>
      <c r="M2851" s="293">
        <f t="shared" si="5027"/>
        <v>0.98749287914598904</v>
      </c>
      <c r="N2851" s="293">
        <f t="shared" si="5028"/>
        <v>1.2270421213708156</v>
      </c>
      <c r="O2851" s="293">
        <f t="shared" si="5029"/>
        <v>1.0687655048825766</v>
      </c>
      <c r="P2851" s="293">
        <f t="shared" si="5030"/>
        <v>1.2158454030183372</v>
      </c>
      <c r="R2851" s="265">
        <f t="shared" si="5031"/>
        <v>1.1247864771044296</v>
      </c>
      <c r="S2851" s="266">
        <f t="shared" si="5032"/>
        <v>1</v>
      </c>
      <c r="T2851" s="266">
        <f t="shared" si="5033"/>
        <v>3</v>
      </c>
      <c r="AH2851" s="257">
        <f t="shared" si="4937"/>
        <v>0</v>
      </c>
      <c r="AI2851" s="266" t="str">
        <f t="shared" si="4962"/>
        <v>OK</v>
      </c>
    </row>
    <row r="2852" spans="1:35" ht="17.45" customHeight="1" x14ac:dyDescent="0.25">
      <c r="A2852" s="257">
        <f t="shared" si="4952"/>
        <v>10</v>
      </c>
      <c r="B2852" s="257">
        <f t="shared" si="4953"/>
        <v>2025</v>
      </c>
      <c r="C2852" s="48">
        <f t="shared" si="4977"/>
        <v>45948</v>
      </c>
      <c r="D2852" s="448">
        <v>0.9115303809287244</v>
      </c>
      <c r="E2852" s="449"/>
      <c r="F2852" s="451">
        <v>0.9201371443058014</v>
      </c>
      <c r="G2852" s="450"/>
      <c r="H2852" s="452">
        <v>0.94006662907087601</v>
      </c>
      <c r="I2852" s="448">
        <v>0.72690521981548128</v>
      </c>
      <c r="J2852" s="449"/>
      <c r="K2852" s="451">
        <v>0.84135395217583753</v>
      </c>
      <c r="L2852" s="449"/>
      <c r="M2852" s="440">
        <f t="shared" si="5027"/>
        <v>0.9115303809287244</v>
      </c>
      <c r="N2852" s="440">
        <f t="shared" si="5028"/>
        <v>0.93010188668833871</v>
      </c>
      <c r="O2852" s="440">
        <f t="shared" si="5029"/>
        <v>0.72690521981548128</v>
      </c>
      <c r="P2852" s="440">
        <f t="shared" si="5030"/>
        <v>0.84135395217583753</v>
      </c>
      <c r="Q2852" s="441"/>
      <c r="R2852" s="442">
        <f t="shared" si="5031"/>
        <v>0.85247285990209543</v>
      </c>
      <c r="S2852" s="443">
        <f t="shared" si="5032"/>
        <v>0</v>
      </c>
      <c r="T2852" s="443">
        <f t="shared" si="5033"/>
        <v>0</v>
      </c>
      <c r="AH2852" s="257">
        <f t="shared" si="4937"/>
        <v>0</v>
      </c>
      <c r="AI2852" s="266" t="str">
        <f t="shared" si="4962"/>
        <v>OK</v>
      </c>
    </row>
    <row r="2853" spans="1:35" ht="17.45" customHeight="1" x14ac:dyDescent="0.25">
      <c r="A2853" s="257">
        <f t="shared" si="4952"/>
        <v>10</v>
      </c>
      <c r="B2853" s="257">
        <f t="shared" si="4953"/>
        <v>2025</v>
      </c>
      <c r="C2853" s="435">
        <f t="shared" si="4977"/>
        <v>45949</v>
      </c>
      <c r="D2853" s="448"/>
      <c r="E2853" s="449">
        <v>0.89810572825723523</v>
      </c>
      <c r="F2853" s="451"/>
      <c r="G2853" s="450">
        <v>0.83290303078142747</v>
      </c>
      <c r="H2853" s="452"/>
      <c r="I2853" s="448"/>
      <c r="J2853" s="449">
        <v>0.71648312392838298</v>
      </c>
      <c r="K2853" s="451"/>
      <c r="L2853" s="449">
        <v>0.76177614014645423</v>
      </c>
      <c r="M2853" s="440">
        <f t="shared" si="5027"/>
        <v>0.89810572825723523</v>
      </c>
      <c r="N2853" s="440">
        <f t="shared" si="5028"/>
        <v>0.83290303078142747</v>
      </c>
      <c r="O2853" s="440">
        <f t="shared" si="5029"/>
        <v>0.71648312392838298</v>
      </c>
      <c r="P2853" s="440">
        <f t="shared" si="5030"/>
        <v>0.76177614014645423</v>
      </c>
      <c r="Q2853" s="441"/>
      <c r="R2853" s="442">
        <f t="shared" si="5031"/>
        <v>0.80231700577837495</v>
      </c>
      <c r="S2853" s="443">
        <f t="shared" si="5032"/>
        <v>0</v>
      </c>
      <c r="T2853" s="443">
        <f t="shared" si="5033"/>
        <v>0</v>
      </c>
      <c r="AH2853" s="257">
        <f t="shared" si="4937"/>
        <v>0</v>
      </c>
      <c r="AI2853" s="266" t="str">
        <f t="shared" si="4962"/>
        <v>OK</v>
      </c>
    </row>
    <row r="2854" spans="1:35" ht="17.45" customHeight="1" x14ac:dyDescent="0.25">
      <c r="A2854" s="257">
        <f t="shared" si="4952"/>
        <v>10</v>
      </c>
      <c r="B2854" s="257">
        <f t="shared" si="4953"/>
        <v>2025</v>
      </c>
      <c r="C2854" s="8">
        <f t="shared" si="4977"/>
        <v>45950</v>
      </c>
      <c r="D2854" s="252">
        <v>1.0117601323787282</v>
      </c>
      <c r="E2854" s="253"/>
      <c r="F2854" s="255">
        <v>1.2291878279512212</v>
      </c>
      <c r="G2854" s="254"/>
      <c r="H2854" s="114"/>
      <c r="I2854" s="252">
        <v>1.3140598085053026</v>
      </c>
      <c r="J2854" s="253"/>
      <c r="K2854" s="255">
        <v>1.1048436465618956</v>
      </c>
      <c r="L2854" s="253"/>
      <c r="M2854" s="293">
        <f t="shared" si="5027"/>
        <v>1.0117601323787282</v>
      </c>
      <c r="N2854" s="293">
        <f t="shared" si="5028"/>
        <v>1.2291878279512212</v>
      </c>
      <c r="O2854" s="293">
        <f t="shared" si="5029"/>
        <v>1.3140598085053026</v>
      </c>
      <c r="P2854" s="293">
        <f t="shared" si="5030"/>
        <v>1.1048436465618956</v>
      </c>
      <c r="R2854" s="265">
        <f t="shared" si="5031"/>
        <v>1.1649628538492869</v>
      </c>
      <c r="S2854" s="266">
        <f t="shared" si="5032"/>
        <v>1</v>
      </c>
      <c r="T2854" s="266">
        <f t="shared" si="5033"/>
        <v>1</v>
      </c>
      <c r="AH2854" s="257">
        <f t="shared" si="4937"/>
        <v>0</v>
      </c>
      <c r="AI2854" s="266" t="str">
        <f t="shared" si="4962"/>
        <v>OK</v>
      </c>
    </row>
    <row r="2855" spans="1:35" ht="17.45" customHeight="1" x14ac:dyDescent="0.25">
      <c r="A2855" s="257">
        <f t="shared" si="4952"/>
        <v>10</v>
      </c>
      <c r="B2855" s="257">
        <f t="shared" si="4953"/>
        <v>2025</v>
      </c>
      <c r="C2855" s="8">
        <f t="shared" si="4977"/>
        <v>45951</v>
      </c>
      <c r="D2855" s="252"/>
      <c r="E2855" s="253">
        <v>1.2054168505522977</v>
      </c>
      <c r="F2855" s="255"/>
      <c r="G2855" s="364">
        <v>2.0648536757498857</v>
      </c>
      <c r="H2855" s="114"/>
      <c r="I2855" s="252"/>
      <c r="J2855" s="253">
        <v>1.4388768259316496</v>
      </c>
      <c r="K2855" s="255"/>
      <c r="L2855" s="253">
        <v>1.2613542210446858</v>
      </c>
      <c r="M2855" s="293">
        <f t="shared" ref="M2855:M2856" si="5034">IFERROR(AVERAGE(D2855:E2855),"")</f>
        <v>1.2054168505522977</v>
      </c>
      <c r="N2855" s="423">
        <f t="shared" ref="N2855:N2856" si="5035">IFERROR(AVERAGE(F2855:H2855),"")</f>
        <v>2.0648536757498857</v>
      </c>
      <c r="O2855" s="293">
        <f t="shared" ref="O2855:O2856" si="5036">IFERROR(AVERAGE(I2855:J2855),"")</f>
        <v>1.4388768259316496</v>
      </c>
      <c r="P2855" s="293">
        <f t="shared" ref="P2855:P2856" si="5037">IFERROR(AVERAGE(K2855:L2855),"")</f>
        <v>1.2613542210446858</v>
      </c>
      <c r="R2855" s="265">
        <f t="shared" ref="R2855:R2856" si="5038">AVERAGE(M2855:P2855)</f>
        <v>1.4926253933196296</v>
      </c>
      <c r="S2855" s="266">
        <f t="shared" ref="S2855:S2856" si="5039">IF(R2855&gt;=1,1,0)</f>
        <v>1</v>
      </c>
      <c r="T2855" s="266">
        <f t="shared" ref="T2855:T2856" si="5040">IF(S2855=0,0,S2855+T2854)</f>
        <v>2</v>
      </c>
      <c r="AH2855" s="257">
        <f t="shared" si="4937"/>
        <v>0</v>
      </c>
      <c r="AI2855" s="266" t="str">
        <f t="shared" si="4962"/>
        <v>OK</v>
      </c>
    </row>
    <row r="2856" spans="1:35" ht="17.45" customHeight="1" x14ac:dyDescent="0.25">
      <c r="A2856" s="257">
        <f t="shared" si="4952"/>
        <v>10</v>
      </c>
      <c r="B2856" s="257">
        <f t="shared" si="4953"/>
        <v>2025</v>
      </c>
      <c r="C2856" s="8">
        <f t="shared" si="4977"/>
        <v>45952</v>
      </c>
      <c r="D2856" s="252">
        <v>0.6571047981085526</v>
      </c>
      <c r="E2856" s="253"/>
      <c r="F2856" s="255"/>
      <c r="G2856" s="254"/>
      <c r="H2856" s="114">
        <v>0.72912786180886413</v>
      </c>
      <c r="I2856" s="252">
        <v>0.74612407651364687</v>
      </c>
      <c r="J2856" s="253"/>
      <c r="K2856" s="255">
        <v>0.64774593101332301</v>
      </c>
      <c r="L2856" s="253"/>
      <c r="M2856" s="293">
        <f t="shared" si="5034"/>
        <v>0.6571047981085526</v>
      </c>
      <c r="N2856" s="293">
        <f t="shared" si="5035"/>
        <v>0.72912786180886413</v>
      </c>
      <c r="O2856" s="293">
        <f t="shared" si="5036"/>
        <v>0.74612407651364687</v>
      </c>
      <c r="P2856" s="293">
        <f t="shared" si="5037"/>
        <v>0.64774593101332301</v>
      </c>
      <c r="R2856" s="265">
        <f t="shared" si="5038"/>
        <v>0.69502566686109668</v>
      </c>
      <c r="S2856" s="266">
        <f t="shared" si="5039"/>
        <v>0</v>
      </c>
      <c r="T2856" s="266">
        <f t="shared" si="5040"/>
        <v>0</v>
      </c>
      <c r="AH2856" s="257">
        <f t="shared" ref="AH2856:AH2919" si="5041">IF(AND(M2856&gt;=2,N2856&gt;=2,O2856&gt;=2,P2856&gt;=2),1,0)</f>
        <v>0</v>
      </c>
      <c r="AI2856" s="266" t="str">
        <f t="shared" si="4962"/>
        <v>OK</v>
      </c>
    </row>
    <row r="2857" spans="1:35" ht="17.45" customHeight="1" x14ac:dyDescent="0.25">
      <c r="A2857" s="257">
        <f t="shared" si="4952"/>
        <v>10</v>
      </c>
      <c r="B2857" s="257">
        <f t="shared" si="4953"/>
        <v>2025</v>
      </c>
      <c r="C2857" s="8">
        <f t="shared" si="4977"/>
        <v>45953</v>
      </c>
      <c r="D2857" s="260"/>
      <c r="E2857" s="261">
        <v>0.74474258171279628</v>
      </c>
      <c r="F2857" s="263"/>
      <c r="G2857" s="262">
        <v>1.0283008046354196</v>
      </c>
      <c r="H2857" s="285"/>
      <c r="I2857" s="260"/>
      <c r="J2857" s="261">
        <v>0.86827927245795411</v>
      </c>
      <c r="K2857" s="263"/>
      <c r="L2857" s="261">
        <v>0.89477942495711138</v>
      </c>
      <c r="M2857" s="293">
        <f t="shared" ref="M2857:M2862" si="5042">IFERROR(AVERAGE(D2857:E2857),"")</f>
        <v>0.74474258171279628</v>
      </c>
      <c r="N2857" s="293">
        <f t="shared" ref="N2857:N2862" si="5043">IFERROR(AVERAGE(F2857:H2857),"")</f>
        <v>1.0283008046354196</v>
      </c>
      <c r="O2857" s="293">
        <f t="shared" ref="O2857:O2862" si="5044">IFERROR(AVERAGE(I2857:J2857),"")</f>
        <v>0.86827927245795411</v>
      </c>
      <c r="P2857" s="293">
        <f t="shared" ref="P2857:P2862" si="5045">IFERROR(AVERAGE(K2857:L2857),"")</f>
        <v>0.89477942495711138</v>
      </c>
      <c r="R2857" s="265">
        <f t="shared" ref="R2857:R2862" si="5046">AVERAGE(M2857:P2857)</f>
        <v>0.88402552094082043</v>
      </c>
      <c r="S2857" s="266">
        <f t="shared" ref="S2857:S2862" si="5047">IF(R2857&gt;=1,1,0)</f>
        <v>0</v>
      </c>
      <c r="T2857" s="266">
        <f t="shared" ref="T2857:T2862" si="5048">IF(S2857=0,0,S2857+T2856)</f>
        <v>0</v>
      </c>
      <c r="AH2857" s="257">
        <f t="shared" si="5041"/>
        <v>0</v>
      </c>
      <c r="AI2857" s="266" t="str">
        <f t="shared" si="4962"/>
        <v>OK</v>
      </c>
    </row>
    <row r="2858" spans="1:35" ht="17.45" customHeight="1" x14ac:dyDescent="0.25">
      <c r="A2858" s="257">
        <f t="shared" si="4952"/>
        <v>10</v>
      </c>
      <c r="B2858" s="257">
        <f t="shared" si="4953"/>
        <v>2025</v>
      </c>
      <c r="C2858" s="48">
        <f t="shared" si="4977"/>
        <v>45954</v>
      </c>
      <c r="D2858" s="275">
        <v>1.6069859928619332</v>
      </c>
      <c r="E2858" s="276"/>
      <c r="F2858" s="278">
        <v>1.602295460406904</v>
      </c>
      <c r="G2858" s="277"/>
      <c r="H2858" s="286">
        <v>1.503092616039152</v>
      </c>
      <c r="I2858" s="275">
        <v>1.5443365175173147</v>
      </c>
      <c r="J2858" s="276"/>
      <c r="K2858" s="278">
        <v>1.7659424779398178</v>
      </c>
      <c r="L2858" s="276"/>
      <c r="M2858" s="293">
        <f t="shared" si="5042"/>
        <v>1.6069859928619332</v>
      </c>
      <c r="N2858" s="293">
        <f t="shared" si="5043"/>
        <v>1.5526940382230281</v>
      </c>
      <c r="O2858" s="293">
        <f t="shared" si="5044"/>
        <v>1.5443365175173147</v>
      </c>
      <c r="P2858" s="293">
        <f t="shared" si="5045"/>
        <v>1.7659424779398178</v>
      </c>
      <c r="R2858" s="265">
        <f t="shared" si="5046"/>
        <v>1.6174897566355235</v>
      </c>
      <c r="S2858" s="266">
        <f t="shared" si="5047"/>
        <v>1</v>
      </c>
      <c r="T2858" s="266">
        <f t="shared" si="5048"/>
        <v>1</v>
      </c>
      <c r="AH2858" s="257">
        <f t="shared" si="5041"/>
        <v>0</v>
      </c>
      <c r="AI2858" s="266" t="str">
        <f t="shared" si="4962"/>
        <v>OK</v>
      </c>
    </row>
    <row r="2859" spans="1:35" ht="17.45" customHeight="1" x14ac:dyDescent="0.25">
      <c r="A2859" s="257">
        <f t="shared" si="4952"/>
        <v>10</v>
      </c>
      <c r="B2859" s="257">
        <f t="shared" si="4953"/>
        <v>2025</v>
      </c>
      <c r="C2859" s="435">
        <f t="shared" si="4977"/>
        <v>45955</v>
      </c>
      <c r="D2859" s="434"/>
      <c r="E2859" s="436">
        <v>0.91630386156873189</v>
      </c>
      <c r="F2859" s="437"/>
      <c r="G2859" s="438">
        <v>1.1499156820789276</v>
      </c>
      <c r="H2859" s="439"/>
      <c r="I2859" s="434"/>
      <c r="J2859" s="436">
        <v>0.93555348245110082</v>
      </c>
      <c r="K2859" s="437"/>
      <c r="L2859" s="436">
        <v>1.0947482880478672</v>
      </c>
      <c r="M2859" s="440">
        <f t="shared" si="5042"/>
        <v>0.91630386156873189</v>
      </c>
      <c r="N2859" s="440">
        <f t="shared" si="5043"/>
        <v>1.1499156820789276</v>
      </c>
      <c r="O2859" s="440">
        <f t="shared" si="5044"/>
        <v>0.93555348245110082</v>
      </c>
      <c r="P2859" s="440">
        <f t="shared" si="5045"/>
        <v>1.0947482880478672</v>
      </c>
      <c r="Q2859" s="441"/>
      <c r="R2859" s="442">
        <f t="shared" si="5046"/>
        <v>1.024130328536657</v>
      </c>
      <c r="S2859" s="443">
        <f t="shared" si="5047"/>
        <v>1</v>
      </c>
      <c r="T2859" s="443">
        <f t="shared" si="5048"/>
        <v>2</v>
      </c>
      <c r="AH2859" s="257">
        <f t="shared" si="5041"/>
        <v>0</v>
      </c>
      <c r="AI2859" s="266" t="str">
        <f t="shared" si="4962"/>
        <v>OK</v>
      </c>
    </row>
    <row r="2860" spans="1:35" ht="17.45" customHeight="1" x14ac:dyDescent="0.25">
      <c r="A2860" s="257">
        <f t="shared" si="4952"/>
        <v>10</v>
      </c>
      <c r="B2860" s="257">
        <f t="shared" si="4953"/>
        <v>2025</v>
      </c>
      <c r="C2860" s="435">
        <f t="shared" si="4977"/>
        <v>45956</v>
      </c>
      <c r="D2860" s="434">
        <v>1.9357219046695904</v>
      </c>
      <c r="E2860" s="436"/>
      <c r="F2860" s="437">
        <v>1.9458079238234174</v>
      </c>
      <c r="G2860" s="438"/>
      <c r="H2860" s="439"/>
      <c r="I2860" s="434">
        <v>1.3166676913432833</v>
      </c>
      <c r="J2860" s="436"/>
      <c r="K2860" s="437">
        <v>1.6106830192790029</v>
      </c>
      <c r="L2860" s="436"/>
      <c r="M2860" s="440">
        <f t="shared" si="5042"/>
        <v>1.9357219046695904</v>
      </c>
      <c r="N2860" s="440">
        <f t="shared" si="5043"/>
        <v>1.9458079238234174</v>
      </c>
      <c r="O2860" s="440">
        <f t="shared" si="5044"/>
        <v>1.3166676913432833</v>
      </c>
      <c r="P2860" s="440">
        <f t="shared" si="5045"/>
        <v>1.6106830192790029</v>
      </c>
      <c r="Q2860" s="441"/>
      <c r="R2860" s="442">
        <f t="shared" si="5046"/>
        <v>1.7022201347788237</v>
      </c>
      <c r="S2860" s="443">
        <f t="shared" si="5047"/>
        <v>1</v>
      </c>
      <c r="T2860" s="443">
        <f t="shared" si="5048"/>
        <v>3</v>
      </c>
      <c r="AH2860" s="257">
        <f t="shared" si="5041"/>
        <v>0</v>
      </c>
      <c r="AI2860" s="266" t="str">
        <f t="shared" si="4962"/>
        <v>OK</v>
      </c>
    </row>
    <row r="2861" spans="1:35" ht="17.45" customHeight="1" x14ac:dyDescent="0.25">
      <c r="A2861" s="257">
        <f t="shared" si="4952"/>
        <v>10</v>
      </c>
      <c r="B2861" s="257">
        <f t="shared" si="4953"/>
        <v>2025</v>
      </c>
      <c r="C2861" s="8">
        <f t="shared" si="4977"/>
        <v>45957</v>
      </c>
      <c r="D2861" s="252"/>
      <c r="E2861" s="253">
        <v>0.85933679898607007</v>
      </c>
      <c r="F2861" s="255"/>
      <c r="G2861" s="254">
        <v>0.96517206010996204</v>
      </c>
      <c r="H2861" s="114"/>
      <c r="I2861" s="252"/>
      <c r="J2861" s="253">
        <v>1.0767198636106186</v>
      </c>
      <c r="K2861" s="255"/>
      <c r="L2861" s="253">
        <v>0.95588246997535209</v>
      </c>
      <c r="M2861" s="293">
        <f t="shared" si="5042"/>
        <v>0.85933679898607007</v>
      </c>
      <c r="N2861" s="293">
        <f t="shared" si="5043"/>
        <v>0.96517206010996204</v>
      </c>
      <c r="O2861" s="293">
        <f t="shared" si="5044"/>
        <v>1.0767198636106186</v>
      </c>
      <c r="P2861" s="293">
        <f t="shared" si="5045"/>
        <v>0.95588246997535209</v>
      </c>
      <c r="R2861" s="265">
        <f t="shared" si="5046"/>
        <v>0.96427779817050063</v>
      </c>
      <c r="S2861" s="266">
        <f t="shared" si="5047"/>
        <v>0</v>
      </c>
      <c r="T2861" s="266">
        <f t="shared" si="5048"/>
        <v>0</v>
      </c>
      <c r="AH2861" s="257">
        <f t="shared" si="5041"/>
        <v>0</v>
      </c>
      <c r="AI2861" s="266" t="str">
        <f t="shared" si="4962"/>
        <v>OK</v>
      </c>
    </row>
    <row r="2862" spans="1:35" ht="17.45" customHeight="1" thickBot="1" x14ac:dyDescent="0.3">
      <c r="A2862" s="257">
        <f t="shared" si="4952"/>
        <v>10</v>
      </c>
      <c r="B2862" s="257">
        <f t="shared" si="4953"/>
        <v>2025</v>
      </c>
      <c r="C2862" s="8">
        <f t="shared" si="4977"/>
        <v>45958</v>
      </c>
      <c r="D2862" s="252">
        <v>1.5130077867687994</v>
      </c>
      <c r="E2862" s="253"/>
      <c r="F2862" s="255"/>
      <c r="G2862" s="254"/>
      <c r="H2862" s="114">
        <v>1.6004374463901869</v>
      </c>
      <c r="I2862" s="252">
        <v>1.6547481858820461</v>
      </c>
      <c r="J2862" s="253"/>
      <c r="K2862" s="255">
        <v>1.4809970908063284</v>
      </c>
      <c r="L2862" s="253"/>
      <c r="M2862" s="293">
        <f t="shared" si="5042"/>
        <v>1.5130077867687994</v>
      </c>
      <c r="N2862" s="293">
        <f t="shared" si="5043"/>
        <v>1.6004374463901869</v>
      </c>
      <c r="O2862" s="293">
        <f t="shared" si="5044"/>
        <v>1.6547481858820461</v>
      </c>
      <c r="P2862" s="293">
        <f t="shared" si="5045"/>
        <v>1.4809970908063284</v>
      </c>
      <c r="R2862" s="265">
        <f t="shared" si="5046"/>
        <v>1.5622976274618401</v>
      </c>
      <c r="S2862" s="266">
        <f t="shared" si="5047"/>
        <v>1</v>
      </c>
      <c r="T2862" s="266">
        <f t="shared" si="5048"/>
        <v>1</v>
      </c>
      <c r="AH2862" s="257">
        <f t="shared" si="5041"/>
        <v>0</v>
      </c>
      <c r="AI2862" s="266" t="str">
        <f t="shared" si="4962"/>
        <v>OK</v>
      </c>
    </row>
    <row r="2863" spans="1:35" ht="17.45" customHeight="1" thickBot="1" x14ac:dyDescent="0.3">
      <c r="A2863" s="257">
        <f t="shared" si="4952"/>
        <v>10</v>
      </c>
      <c r="B2863" s="257">
        <f t="shared" si="4953"/>
        <v>2025</v>
      </c>
      <c r="C2863" s="8">
        <f t="shared" si="4977"/>
        <v>45959</v>
      </c>
      <c r="D2863" s="252"/>
      <c r="E2863" s="253">
        <v>1.4563606722175024</v>
      </c>
      <c r="F2863" s="255"/>
      <c r="G2863" s="254">
        <v>1.4305612597430479</v>
      </c>
      <c r="H2863" s="114"/>
      <c r="I2863" s="252"/>
      <c r="J2863" s="253">
        <v>1.4486229923167695</v>
      </c>
      <c r="K2863" s="255"/>
      <c r="L2863" s="253">
        <v>1.4063899658192767</v>
      </c>
      <c r="M2863" s="293">
        <f t="shared" ref="M2863:M2875" si="5049">IFERROR(AVERAGE(D2863:E2863),"")</f>
        <v>1.4563606722175024</v>
      </c>
      <c r="N2863" s="293">
        <f t="shared" ref="N2863:N2875" si="5050">IFERROR(AVERAGE(F2863:H2863),"")</f>
        <v>1.4305612597430479</v>
      </c>
      <c r="O2863" s="293">
        <f t="shared" ref="O2863:O2875" si="5051">IFERROR(AVERAGE(I2863:J2863),"")</f>
        <v>1.4486229923167695</v>
      </c>
      <c r="P2863" s="293">
        <f t="shared" ref="P2863:P2875" si="5052">IFERROR(AVERAGE(K2863:L2863),"")</f>
        <v>1.4063899658192767</v>
      </c>
      <c r="R2863" s="265">
        <f t="shared" ref="R2863:R2875" si="5053">AVERAGE(M2863:P2863)</f>
        <v>1.4354837225241492</v>
      </c>
      <c r="S2863" s="266">
        <f t="shared" ref="S2863:S2875" si="5054">IF(R2863&gt;=1,1,0)</f>
        <v>1</v>
      </c>
      <c r="T2863" s="266">
        <f t="shared" ref="T2863:T2875" si="5055">IF(S2863=0,0,S2863+T2862)</f>
        <v>2</v>
      </c>
      <c r="U2863" s="514" t="s">
        <v>62</v>
      </c>
      <c r="V2863" s="515">
        <v>2025</v>
      </c>
      <c r="W2863" s="516"/>
      <c r="X2863" s="516"/>
      <c r="Y2863" s="516"/>
      <c r="AH2863" s="257">
        <f t="shared" si="5041"/>
        <v>0</v>
      </c>
      <c r="AI2863" s="266" t="str">
        <f t="shared" si="4962"/>
        <v>OK</v>
      </c>
    </row>
    <row r="2864" spans="1:35" ht="17.45" customHeight="1" x14ac:dyDescent="0.25">
      <c r="A2864" s="257">
        <f t="shared" si="4952"/>
        <v>10</v>
      </c>
      <c r="B2864" s="257">
        <f t="shared" si="4953"/>
        <v>2025</v>
      </c>
      <c r="C2864" s="48">
        <f t="shared" si="4977"/>
        <v>45960</v>
      </c>
      <c r="D2864" s="275">
        <v>1.9510940909513048</v>
      </c>
      <c r="E2864" s="276"/>
      <c r="F2864" s="278">
        <v>1.3155685223542599</v>
      </c>
      <c r="G2864" s="277"/>
      <c r="H2864" s="286">
        <v>1.3064931251319662</v>
      </c>
      <c r="I2864" s="275">
        <v>1.3839562082546515</v>
      </c>
      <c r="J2864" s="276"/>
      <c r="K2864" s="278">
        <v>1.4440599842144199</v>
      </c>
      <c r="L2864" s="276"/>
      <c r="M2864" s="293">
        <f t="shared" si="5049"/>
        <v>1.9510940909513048</v>
      </c>
      <c r="N2864" s="293">
        <f t="shared" si="5050"/>
        <v>1.311030823743113</v>
      </c>
      <c r="O2864" s="293">
        <f t="shared" si="5051"/>
        <v>1.3839562082546515</v>
      </c>
      <c r="P2864" s="293">
        <f t="shared" si="5052"/>
        <v>1.4440599842144199</v>
      </c>
      <c r="R2864" s="265">
        <f t="shared" si="5053"/>
        <v>1.5225352767908724</v>
      </c>
      <c r="S2864" s="266">
        <f t="shared" si="5054"/>
        <v>1</v>
      </c>
      <c r="T2864" s="266">
        <f t="shared" si="5055"/>
        <v>3</v>
      </c>
      <c r="U2864" s="517" t="s">
        <v>35</v>
      </c>
      <c r="V2864" s="517" t="s">
        <v>1</v>
      </c>
      <c r="W2864" s="517" t="s">
        <v>2</v>
      </c>
      <c r="X2864" s="517" t="s">
        <v>9</v>
      </c>
      <c r="Y2864" s="517" t="s">
        <v>12</v>
      </c>
      <c r="AH2864" s="257">
        <f t="shared" si="5041"/>
        <v>0</v>
      </c>
      <c r="AI2864" s="266" t="str">
        <f t="shared" si="4962"/>
        <v>OK</v>
      </c>
    </row>
    <row r="2865" spans="1:35" ht="17.45" customHeight="1" thickBot="1" x14ac:dyDescent="0.3">
      <c r="A2865" s="257">
        <f t="shared" si="4952"/>
        <v>10</v>
      </c>
      <c r="B2865" s="257">
        <f t="shared" si="4953"/>
        <v>2025</v>
      </c>
      <c r="C2865" s="116">
        <f t="shared" si="4977"/>
        <v>45961</v>
      </c>
      <c r="D2865" s="126"/>
      <c r="E2865" s="129">
        <v>0.90634424931246982</v>
      </c>
      <c r="F2865" s="130"/>
      <c r="G2865" s="128">
        <v>1.0544202878280144</v>
      </c>
      <c r="H2865" s="127"/>
      <c r="I2865" s="126"/>
      <c r="J2865" s="129">
        <v>1.0271141763487774</v>
      </c>
      <c r="K2865" s="130"/>
      <c r="L2865" s="129">
        <v>1.0169197473730811</v>
      </c>
      <c r="M2865" s="306">
        <f t="shared" si="5049"/>
        <v>0.90634424931246982</v>
      </c>
      <c r="N2865" s="306">
        <f t="shared" si="5050"/>
        <v>1.0544202878280144</v>
      </c>
      <c r="O2865" s="306">
        <f t="shared" si="5051"/>
        <v>1.0271141763487774</v>
      </c>
      <c r="P2865" s="306">
        <f t="shared" si="5052"/>
        <v>1.0169197473730811</v>
      </c>
      <c r="Q2865" s="315"/>
      <c r="R2865" s="308">
        <f t="shared" si="5053"/>
        <v>1.0011996152155858</v>
      </c>
      <c r="S2865" s="312">
        <f t="shared" si="5054"/>
        <v>1</v>
      </c>
      <c r="T2865" s="312">
        <f t="shared" si="5055"/>
        <v>4</v>
      </c>
      <c r="U2865" s="518" t="s">
        <v>58</v>
      </c>
      <c r="V2865" s="519">
        <f>AVERAGE(D2835:E2865)</f>
        <v>1.2983804277111473</v>
      </c>
      <c r="W2865" s="519">
        <f>AVERAGE(F2835:H2865)</f>
        <v>1.1993795697897747</v>
      </c>
      <c r="X2865" s="519">
        <f>AVERAGE(I2835:J2865)</f>
        <v>1.0031164621536299</v>
      </c>
      <c r="Y2865" s="519">
        <f>AVERAGE(K2835:L2865)</f>
        <v>1.0915661389863587</v>
      </c>
      <c r="AH2865" s="257">
        <f t="shared" si="5041"/>
        <v>0</v>
      </c>
      <c r="AI2865" s="266" t="str">
        <f t="shared" si="4962"/>
        <v>OK</v>
      </c>
    </row>
    <row r="2866" spans="1:35" ht="17.45" customHeight="1" x14ac:dyDescent="0.25">
      <c r="A2866" s="257">
        <f t="shared" si="4952"/>
        <v>11</v>
      </c>
      <c r="B2866" s="257">
        <f t="shared" si="4953"/>
        <v>2025</v>
      </c>
      <c r="C2866" s="465">
        <f t="shared" si="4977"/>
        <v>45962</v>
      </c>
      <c r="D2866" s="469">
        <v>0.71436020597397565</v>
      </c>
      <c r="E2866" s="470"/>
      <c r="F2866" s="471">
        <v>1.0107461779301286</v>
      </c>
      <c r="G2866" s="472"/>
      <c r="H2866" s="473"/>
      <c r="I2866" s="469">
        <v>0.89934080163054797</v>
      </c>
      <c r="J2866" s="470"/>
      <c r="K2866" s="471">
        <v>0.91592151637072938</v>
      </c>
      <c r="L2866" s="470"/>
      <c r="M2866" s="440">
        <f t="shared" si="5049"/>
        <v>0.71436020597397565</v>
      </c>
      <c r="N2866" s="440">
        <f t="shared" si="5050"/>
        <v>1.0107461779301286</v>
      </c>
      <c r="O2866" s="440">
        <f t="shared" si="5051"/>
        <v>0.89934080163054797</v>
      </c>
      <c r="P2866" s="440">
        <f t="shared" si="5052"/>
        <v>0.91592151637072938</v>
      </c>
      <c r="Q2866" s="441"/>
      <c r="R2866" s="442">
        <f t="shared" si="5053"/>
        <v>0.88509217547634544</v>
      </c>
      <c r="S2866" s="443">
        <f t="shared" si="5054"/>
        <v>0</v>
      </c>
      <c r="T2866" s="443">
        <f t="shared" si="5055"/>
        <v>0</v>
      </c>
      <c r="U2866" s="518" t="s">
        <v>59</v>
      </c>
      <c r="V2866" s="519">
        <f>MAX(D2835:E2865)</f>
        <v>2.965345435700661</v>
      </c>
      <c r="W2866" s="519">
        <f>MAX(F2835:H2865)</f>
        <v>2.0648536757498857</v>
      </c>
      <c r="X2866" s="519">
        <f>MAX(I2835:J2865)</f>
        <v>1.6547481858820461</v>
      </c>
      <c r="Y2866" s="519">
        <f>MAX(K2835:L2865)</f>
        <v>1.7659424779398178</v>
      </c>
      <c r="AH2866" s="257">
        <f t="shared" si="5041"/>
        <v>0</v>
      </c>
      <c r="AI2866" s="266" t="str">
        <f t="shared" si="4962"/>
        <v>OK</v>
      </c>
    </row>
    <row r="2867" spans="1:35" ht="17.45" customHeight="1" thickBot="1" x14ac:dyDescent="0.3">
      <c r="A2867" s="257">
        <f t="shared" si="4952"/>
        <v>11</v>
      </c>
      <c r="B2867" s="257">
        <f t="shared" si="4953"/>
        <v>2025</v>
      </c>
      <c r="C2867" s="435">
        <f t="shared" si="4977"/>
        <v>45963</v>
      </c>
      <c r="D2867" s="434"/>
      <c r="E2867" s="436">
        <v>0.76111715772979793</v>
      </c>
      <c r="F2867" s="437"/>
      <c r="G2867" s="438">
        <v>0.90907655448809643</v>
      </c>
      <c r="H2867" s="439"/>
      <c r="I2867" s="434"/>
      <c r="J2867" s="436">
        <v>0.79850747400842337</v>
      </c>
      <c r="K2867" s="437"/>
      <c r="L2867" s="436">
        <v>0.90089582569394733</v>
      </c>
      <c r="M2867" s="440">
        <f t="shared" si="5049"/>
        <v>0.76111715772979793</v>
      </c>
      <c r="N2867" s="440">
        <f t="shared" si="5050"/>
        <v>0.90907655448809643</v>
      </c>
      <c r="O2867" s="440">
        <f t="shared" si="5051"/>
        <v>0.79850747400842337</v>
      </c>
      <c r="P2867" s="440">
        <f t="shared" si="5052"/>
        <v>0.90089582569394733</v>
      </c>
      <c r="Q2867" s="441"/>
      <c r="R2867" s="442">
        <f t="shared" si="5053"/>
        <v>0.84239925298006624</v>
      </c>
      <c r="S2867" s="443">
        <f t="shared" si="5054"/>
        <v>0</v>
      </c>
      <c r="T2867" s="443">
        <f t="shared" si="5055"/>
        <v>0</v>
      </c>
      <c r="U2867" s="520" t="s">
        <v>126</v>
      </c>
      <c r="V2867" s="521">
        <f>COUNTIF(D2835:E2865,"&gt;=2.5")</f>
        <v>1</v>
      </c>
      <c r="W2867" s="521">
        <f>COUNTIF(F2835:H2865,"&gt;=2.5")</f>
        <v>0</v>
      </c>
      <c r="X2867" s="521">
        <f>COUNTIF(I2835:J2865,"&gt;=2.5")</f>
        <v>0</v>
      </c>
      <c r="Y2867" s="521">
        <f>COUNTIF(K2835:L2865,"&gt;=2.5")</f>
        <v>0</v>
      </c>
      <c r="AH2867" s="257">
        <f t="shared" si="5041"/>
        <v>0</v>
      </c>
      <c r="AI2867" s="266" t="str">
        <f t="shared" si="4962"/>
        <v>OK</v>
      </c>
    </row>
    <row r="2868" spans="1:35" ht="17.45" customHeight="1" thickBot="1" x14ac:dyDescent="0.3">
      <c r="A2868" s="257">
        <f t="shared" si="4952"/>
        <v>11</v>
      </c>
      <c r="B2868" s="257">
        <f t="shared" si="4953"/>
        <v>2025</v>
      </c>
      <c r="C2868" s="8">
        <f t="shared" si="4977"/>
        <v>45964</v>
      </c>
      <c r="D2868" s="260">
        <v>0.77744692857141451</v>
      </c>
      <c r="E2868" s="261"/>
      <c r="F2868" s="263"/>
      <c r="G2868" s="262"/>
      <c r="H2868" s="285">
        <v>0.87917177764939769</v>
      </c>
      <c r="I2868" s="260">
        <v>1.0824721152667269</v>
      </c>
      <c r="J2868" s="261"/>
      <c r="K2868" s="263">
        <v>0.88708499803594432</v>
      </c>
      <c r="L2868" s="261"/>
      <c r="M2868" s="293">
        <f t="shared" si="5049"/>
        <v>0.77744692857141451</v>
      </c>
      <c r="N2868" s="293">
        <f t="shared" si="5050"/>
        <v>0.87917177764939769</v>
      </c>
      <c r="O2868" s="293">
        <f t="shared" si="5051"/>
        <v>1.0824721152667269</v>
      </c>
      <c r="P2868" s="293">
        <f t="shared" si="5052"/>
        <v>0.88708499803594432</v>
      </c>
      <c r="R2868" s="265">
        <f t="shared" si="5053"/>
        <v>0.90654395488087092</v>
      </c>
      <c r="S2868" s="266">
        <f t="shared" si="5054"/>
        <v>0</v>
      </c>
      <c r="T2868" s="266">
        <f t="shared" si="5055"/>
        <v>0</v>
      </c>
      <c r="X2868" s="664">
        <f>SUM(V2867:Y2867)</f>
        <v>1</v>
      </c>
      <c r="Y2868" s="522">
        <f>AVERAGE(V2865:Y2865)</f>
        <v>1.1481106496602278</v>
      </c>
      <c r="AH2868" s="257">
        <f t="shared" si="5041"/>
        <v>0</v>
      </c>
      <c r="AI2868" s="266" t="str">
        <f t="shared" si="4962"/>
        <v>OK</v>
      </c>
    </row>
    <row r="2869" spans="1:35" ht="17.45" customHeight="1" x14ac:dyDescent="0.25">
      <c r="A2869" s="257">
        <f t="shared" si="4952"/>
        <v>11</v>
      </c>
      <c r="B2869" s="257">
        <f t="shared" si="4953"/>
        <v>2025</v>
      </c>
      <c r="C2869" s="8">
        <f t="shared" si="4977"/>
        <v>45965</v>
      </c>
      <c r="D2869" s="260"/>
      <c r="E2869" s="261">
        <v>0.85791566818594533</v>
      </c>
      <c r="F2869" s="263"/>
      <c r="G2869" s="262">
        <v>0.95901312880373002</v>
      </c>
      <c r="H2869" s="285"/>
      <c r="I2869" s="260"/>
      <c r="J2869" s="261">
        <v>1.1248158758394362</v>
      </c>
      <c r="K2869" s="263"/>
      <c r="L2869" s="261">
        <v>0.98560339760135796</v>
      </c>
      <c r="M2869" s="293">
        <f t="shared" si="5049"/>
        <v>0.85791566818594533</v>
      </c>
      <c r="N2869" s="293">
        <f t="shared" si="5050"/>
        <v>0.95901312880373002</v>
      </c>
      <c r="O2869" s="293">
        <f t="shared" si="5051"/>
        <v>1.1248158758394362</v>
      </c>
      <c r="P2869" s="293">
        <f t="shared" si="5052"/>
        <v>0.98560339760135796</v>
      </c>
      <c r="R2869" s="265">
        <f t="shared" si="5053"/>
        <v>0.98183701760761732</v>
      </c>
      <c r="S2869" s="266">
        <f t="shared" si="5054"/>
        <v>0</v>
      </c>
      <c r="T2869" s="266">
        <f t="shared" si="5055"/>
        <v>0</v>
      </c>
      <c r="V2869" s="605">
        <f>V2865-V2834</f>
        <v>0.1842202723928057</v>
      </c>
      <c r="W2869" s="605">
        <f>W2865-W2834</f>
        <v>-6.4403449627329579E-2</v>
      </c>
      <c r="X2869" s="605">
        <f>X2865-X2834</f>
        <v>8.3412103964789486E-2</v>
      </c>
      <c r="Y2869" s="605">
        <f>Y2865-Y2834</f>
        <v>9.6531307625817964E-2</v>
      </c>
      <c r="AH2869" s="257">
        <f t="shared" si="5041"/>
        <v>0</v>
      </c>
      <c r="AI2869" s="266" t="str">
        <f t="shared" si="4962"/>
        <v>OK</v>
      </c>
    </row>
    <row r="2870" spans="1:35" ht="17.45" customHeight="1" x14ac:dyDescent="0.25">
      <c r="A2870" s="257">
        <f t="shared" si="4952"/>
        <v>11</v>
      </c>
      <c r="B2870" s="257">
        <f t="shared" si="4953"/>
        <v>2025</v>
      </c>
      <c r="C2870" s="48">
        <f t="shared" si="4977"/>
        <v>45966</v>
      </c>
      <c r="D2870" s="275">
        <v>0.52611674549823373</v>
      </c>
      <c r="E2870" s="276"/>
      <c r="F2870" s="278">
        <v>0.63825914390013794</v>
      </c>
      <c r="G2870" s="277"/>
      <c r="H2870" s="286">
        <v>0.6147927432352277</v>
      </c>
      <c r="I2870" s="275">
        <v>0.85764298562709029</v>
      </c>
      <c r="J2870" s="276"/>
      <c r="K2870" s="278">
        <v>0.62376747863422544</v>
      </c>
      <c r="L2870" s="276"/>
      <c r="M2870" s="293">
        <f t="shared" si="5049"/>
        <v>0.52611674549823373</v>
      </c>
      <c r="N2870" s="293">
        <f t="shared" si="5050"/>
        <v>0.62652594356768287</v>
      </c>
      <c r="O2870" s="293">
        <f t="shared" si="5051"/>
        <v>0.85764298562709029</v>
      </c>
      <c r="P2870" s="293">
        <f t="shared" si="5052"/>
        <v>0.62376747863422544</v>
      </c>
      <c r="R2870" s="265">
        <f t="shared" si="5053"/>
        <v>0.65851328833180811</v>
      </c>
      <c r="S2870" s="266">
        <f t="shared" si="5054"/>
        <v>0</v>
      </c>
      <c r="T2870" s="266">
        <f t="shared" si="5055"/>
        <v>0</v>
      </c>
      <c r="AH2870" s="257">
        <f t="shared" si="5041"/>
        <v>0</v>
      </c>
      <c r="AI2870" s="266" t="str">
        <f t="shared" si="4962"/>
        <v>OK</v>
      </c>
    </row>
    <row r="2871" spans="1:35" ht="17.45" customHeight="1" x14ac:dyDescent="0.25">
      <c r="A2871" s="257">
        <f t="shared" si="4952"/>
        <v>11</v>
      </c>
      <c r="B2871" s="257">
        <f t="shared" si="4953"/>
        <v>2025</v>
      </c>
      <c r="C2871" s="8">
        <f t="shared" si="4977"/>
        <v>45967</v>
      </c>
      <c r="D2871" s="260"/>
      <c r="E2871" s="261">
        <v>0.87797357749404881</v>
      </c>
      <c r="F2871" s="263"/>
      <c r="G2871" s="262">
        <v>1.2253718770561202</v>
      </c>
      <c r="H2871" s="285"/>
      <c r="I2871" s="260"/>
      <c r="J2871" s="261">
        <v>1.087397558167275</v>
      </c>
      <c r="K2871" s="263"/>
      <c r="L2871" s="261">
        <v>1.0322495481383733</v>
      </c>
      <c r="M2871" s="293">
        <f t="shared" si="5049"/>
        <v>0.87797357749404881</v>
      </c>
      <c r="N2871" s="293">
        <f t="shared" si="5050"/>
        <v>1.2253718770561202</v>
      </c>
      <c r="O2871" s="293">
        <f t="shared" si="5051"/>
        <v>1.087397558167275</v>
      </c>
      <c r="P2871" s="293">
        <f t="shared" si="5052"/>
        <v>1.0322495481383733</v>
      </c>
      <c r="R2871" s="265">
        <f t="shared" si="5053"/>
        <v>1.0557481402139544</v>
      </c>
      <c r="S2871" s="266">
        <f t="shared" si="5054"/>
        <v>1</v>
      </c>
      <c r="T2871" s="266">
        <f t="shared" si="5055"/>
        <v>1</v>
      </c>
      <c r="AH2871" s="257">
        <f t="shared" si="5041"/>
        <v>0</v>
      </c>
      <c r="AI2871" s="266" t="str">
        <f t="shared" si="4962"/>
        <v>OK</v>
      </c>
    </row>
    <row r="2872" spans="1:35" ht="17.45" customHeight="1" x14ac:dyDescent="0.25">
      <c r="A2872" s="257">
        <f t="shared" ref="A2872:A2935" si="5056">IF(ISNUMBER(C2872),MONTH(C2872),"")</f>
        <v>11</v>
      </c>
      <c r="B2872" s="257">
        <f t="shared" ref="B2872:B2935" si="5057">IF(ISNUMBER(C2872),YEAR(C2872),"")</f>
        <v>2025</v>
      </c>
      <c r="C2872" s="8">
        <f t="shared" si="4977"/>
        <v>45968</v>
      </c>
      <c r="D2872" s="260">
        <v>0.9721994386571523</v>
      </c>
      <c r="E2872" s="261"/>
      <c r="F2872" s="263">
        <v>1.1429982790446316</v>
      </c>
      <c r="G2872" s="262"/>
      <c r="H2872" s="285"/>
      <c r="I2872" s="260">
        <v>1.2161577885719426</v>
      </c>
      <c r="J2872" s="261"/>
      <c r="K2872" s="263">
        <v>1.0751546307863515</v>
      </c>
      <c r="L2872" s="261"/>
      <c r="M2872" s="293">
        <f t="shared" si="5049"/>
        <v>0.9721994386571523</v>
      </c>
      <c r="N2872" s="293">
        <f t="shared" si="5050"/>
        <v>1.1429982790446316</v>
      </c>
      <c r="O2872" s="293">
        <f t="shared" si="5051"/>
        <v>1.2161577885719426</v>
      </c>
      <c r="P2872" s="293">
        <f t="shared" si="5052"/>
        <v>1.0751546307863515</v>
      </c>
      <c r="R2872" s="265">
        <f t="shared" si="5053"/>
        <v>1.1016275342650195</v>
      </c>
      <c r="S2872" s="266">
        <f t="shared" si="5054"/>
        <v>1</v>
      </c>
      <c r="T2872" s="266">
        <f t="shared" si="5055"/>
        <v>2</v>
      </c>
      <c r="AH2872" s="257">
        <f t="shared" si="5041"/>
        <v>0</v>
      </c>
      <c r="AI2872" s="266" t="str">
        <f t="shared" si="4962"/>
        <v>OK</v>
      </c>
    </row>
    <row r="2873" spans="1:35" ht="17.45" customHeight="1" x14ac:dyDescent="0.25">
      <c r="A2873" s="257">
        <f t="shared" si="5056"/>
        <v>11</v>
      </c>
      <c r="B2873" s="257">
        <f t="shared" si="5057"/>
        <v>2025</v>
      </c>
      <c r="C2873" s="435">
        <f t="shared" si="4977"/>
        <v>45969</v>
      </c>
      <c r="D2873" s="434"/>
      <c r="E2873" s="436">
        <v>0.86622486733077009</v>
      </c>
      <c r="F2873" s="437"/>
      <c r="G2873" s="438">
        <v>1.094692837492836</v>
      </c>
      <c r="H2873" s="439"/>
      <c r="I2873" s="434"/>
      <c r="J2873" s="436">
        <v>0.88582346282866542</v>
      </c>
      <c r="K2873" s="437"/>
      <c r="L2873" s="436">
        <v>0.96772394255739724</v>
      </c>
      <c r="M2873" s="440">
        <f t="shared" si="5049"/>
        <v>0.86622486733077009</v>
      </c>
      <c r="N2873" s="440">
        <f t="shared" si="5050"/>
        <v>1.094692837492836</v>
      </c>
      <c r="O2873" s="440">
        <f t="shared" si="5051"/>
        <v>0.88582346282866542</v>
      </c>
      <c r="P2873" s="440">
        <f t="shared" si="5052"/>
        <v>0.96772394255739724</v>
      </c>
      <c r="Q2873" s="441"/>
      <c r="R2873" s="442">
        <f t="shared" si="5053"/>
        <v>0.95361627755241718</v>
      </c>
      <c r="S2873" s="443">
        <f t="shared" si="5054"/>
        <v>0</v>
      </c>
      <c r="T2873" s="443">
        <f t="shared" si="5055"/>
        <v>0</v>
      </c>
      <c r="AH2873" s="257">
        <f t="shared" si="5041"/>
        <v>0</v>
      </c>
      <c r="AI2873" s="266" t="str">
        <f t="shared" si="4962"/>
        <v>OK</v>
      </c>
    </row>
    <row r="2874" spans="1:35" ht="17.45" customHeight="1" x14ac:dyDescent="0.25">
      <c r="A2874" s="257">
        <f t="shared" si="5056"/>
        <v>11</v>
      </c>
      <c r="B2874" s="257">
        <f t="shared" si="5057"/>
        <v>2025</v>
      </c>
      <c r="C2874" s="435">
        <f t="shared" si="4977"/>
        <v>45970</v>
      </c>
      <c r="D2874" s="434">
        <v>1.1437545188253768</v>
      </c>
      <c r="E2874" s="436"/>
      <c r="F2874" s="437"/>
      <c r="G2874" s="438"/>
      <c r="H2874" s="439">
        <v>1.1292676958952623</v>
      </c>
      <c r="I2874" s="434">
        <v>0.9076940030711248</v>
      </c>
      <c r="J2874" s="436"/>
      <c r="K2874" s="437">
        <v>1.1560588588910519</v>
      </c>
      <c r="L2874" s="436"/>
      <c r="M2874" s="440">
        <f t="shared" si="5049"/>
        <v>1.1437545188253768</v>
      </c>
      <c r="N2874" s="440">
        <f t="shared" si="5050"/>
        <v>1.1292676958952623</v>
      </c>
      <c r="O2874" s="440">
        <f t="shared" si="5051"/>
        <v>0.9076940030711248</v>
      </c>
      <c r="P2874" s="440">
        <f t="shared" si="5052"/>
        <v>1.1560588588910519</v>
      </c>
      <c r="Q2874" s="441"/>
      <c r="R2874" s="442">
        <f t="shared" si="5053"/>
        <v>1.084193769170704</v>
      </c>
      <c r="S2874" s="443">
        <f t="shared" si="5054"/>
        <v>1</v>
      </c>
      <c r="T2874" s="443">
        <f t="shared" si="5055"/>
        <v>1</v>
      </c>
      <c r="AH2874" s="257">
        <f t="shared" si="5041"/>
        <v>0</v>
      </c>
      <c r="AI2874" s="266" t="str">
        <f t="shared" si="4962"/>
        <v>OK</v>
      </c>
    </row>
    <row r="2875" spans="1:35" ht="17.45" customHeight="1" x14ac:dyDescent="0.25">
      <c r="A2875" s="257">
        <f t="shared" si="5056"/>
        <v>11</v>
      </c>
      <c r="B2875" s="257">
        <f t="shared" si="5057"/>
        <v>2025</v>
      </c>
      <c r="C2875" s="8">
        <f t="shared" si="4977"/>
        <v>45971</v>
      </c>
      <c r="D2875" s="260"/>
      <c r="E2875" s="261">
        <v>1.3710347701488894</v>
      </c>
      <c r="F2875" s="263"/>
      <c r="G2875" s="262">
        <v>1.5593440173807536</v>
      </c>
      <c r="H2875" s="285"/>
      <c r="I2875" s="260"/>
      <c r="J2875" s="261">
        <v>1.2651309291973565</v>
      </c>
      <c r="K2875" s="263"/>
      <c r="L2875" s="261">
        <v>1.3158189832207827</v>
      </c>
      <c r="M2875" s="293">
        <f t="shared" si="5049"/>
        <v>1.3710347701488894</v>
      </c>
      <c r="N2875" s="293">
        <f t="shared" si="5050"/>
        <v>1.5593440173807536</v>
      </c>
      <c r="O2875" s="293">
        <f t="shared" si="5051"/>
        <v>1.2651309291973565</v>
      </c>
      <c r="P2875" s="293">
        <f t="shared" si="5052"/>
        <v>1.3158189832207827</v>
      </c>
      <c r="R2875" s="265">
        <f t="shared" si="5053"/>
        <v>1.3778321749869455</v>
      </c>
      <c r="S2875" s="266">
        <f t="shared" si="5054"/>
        <v>1</v>
      </c>
      <c r="T2875" s="266">
        <f t="shared" si="5055"/>
        <v>2</v>
      </c>
      <c r="AH2875" s="257">
        <f t="shared" si="5041"/>
        <v>0</v>
      </c>
      <c r="AI2875" s="266" t="str">
        <f t="shared" ref="AI2875:AI2910" si="5058">IF(AH2875=0,"OK","Check")</f>
        <v>OK</v>
      </c>
    </row>
    <row r="2876" spans="1:35" ht="17.45" customHeight="1" x14ac:dyDescent="0.25">
      <c r="A2876" s="257">
        <f t="shared" si="5056"/>
        <v>11</v>
      </c>
      <c r="B2876" s="257">
        <f t="shared" si="5057"/>
        <v>2025</v>
      </c>
      <c r="C2876" s="48">
        <f t="shared" si="4977"/>
        <v>45972</v>
      </c>
      <c r="D2876" s="279">
        <v>1.775740194533501</v>
      </c>
      <c r="E2876" s="280"/>
      <c r="F2876" s="282">
        <v>2.4590671707792047</v>
      </c>
      <c r="G2876" s="281"/>
      <c r="H2876" s="142">
        <v>2.3303574284411295</v>
      </c>
      <c r="I2876" s="279">
        <v>1.6599749871043616</v>
      </c>
      <c r="J2876" s="280"/>
      <c r="K2876" s="282">
        <v>1.775606763669398</v>
      </c>
      <c r="L2876" s="280"/>
      <c r="M2876" s="293">
        <f t="shared" ref="M2876:M2882" si="5059">IFERROR(AVERAGE(D2876:E2876),"")</f>
        <v>1.775740194533501</v>
      </c>
      <c r="N2876" s="293">
        <f t="shared" ref="N2876:N2882" si="5060">IFERROR(AVERAGE(F2876:H2876),"")</f>
        <v>2.3947122996101671</v>
      </c>
      <c r="O2876" s="293">
        <f t="shared" ref="O2876:O2882" si="5061">IFERROR(AVERAGE(I2876:J2876),"")</f>
        <v>1.6599749871043616</v>
      </c>
      <c r="P2876" s="293">
        <f t="shared" ref="P2876:P2882" si="5062">IFERROR(AVERAGE(K2876:L2876),"")</f>
        <v>1.775606763669398</v>
      </c>
      <c r="R2876" s="265">
        <f t="shared" ref="R2876:R2882" si="5063">AVERAGE(M2876:P2876)</f>
        <v>1.901508561229357</v>
      </c>
      <c r="S2876" s="266">
        <f t="shared" ref="S2876:S2882" si="5064">IF(R2876&gt;=1,1,0)</f>
        <v>1</v>
      </c>
      <c r="T2876" s="266">
        <f t="shared" ref="T2876:T2882" si="5065">IF(S2876=0,0,S2876+T2875)</f>
        <v>3</v>
      </c>
      <c r="AH2876" s="257">
        <f t="shared" si="5041"/>
        <v>0</v>
      </c>
      <c r="AI2876" s="266" t="str">
        <f t="shared" si="5058"/>
        <v>OK</v>
      </c>
    </row>
    <row r="2877" spans="1:35" ht="17.45" customHeight="1" x14ac:dyDescent="0.25">
      <c r="A2877" s="257">
        <f t="shared" si="5056"/>
        <v>11</v>
      </c>
      <c r="B2877" s="257">
        <f t="shared" si="5057"/>
        <v>2025</v>
      </c>
      <c r="C2877" s="8">
        <f t="shared" si="4977"/>
        <v>45973</v>
      </c>
      <c r="D2877" s="252"/>
      <c r="E2877" s="253">
        <v>1.7059030313132</v>
      </c>
      <c r="F2877" s="255"/>
      <c r="G2877" s="254">
        <v>1.9481827832467071</v>
      </c>
      <c r="H2877" s="114"/>
      <c r="I2877" s="252"/>
      <c r="J2877" s="253">
        <v>1.6130790844046878</v>
      </c>
      <c r="K2877" s="255"/>
      <c r="L2877" s="253">
        <v>1.6229675268570525</v>
      </c>
      <c r="M2877" s="293">
        <f t="shared" si="5059"/>
        <v>1.7059030313132</v>
      </c>
      <c r="N2877" s="293">
        <f t="shared" si="5060"/>
        <v>1.9481827832467071</v>
      </c>
      <c r="O2877" s="293">
        <f t="shared" si="5061"/>
        <v>1.6130790844046878</v>
      </c>
      <c r="P2877" s="293">
        <f t="shared" si="5062"/>
        <v>1.6229675268570525</v>
      </c>
      <c r="R2877" s="265">
        <f t="shared" si="5063"/>
        <v>1.7225331064554117</v>
      </c>
      <c r="S2877" s="266">
        <f t="shared" si="5064"/>
        <v>1</v>
      </c>
      <c r="T2877" s="266">
        <f t="shared" si="5065"/>
        <v>4</v>
      </c>
      <c r="AH2877" s="257">
        <f t="shared" si="5041"/>
        <v>0</v>
      </c>
      <c r="AI2877" s="266" t="str">
        <f t="shared" si="5058"/>
        <v>OK</v>
      </c>
    </row>
    <row r="2878" spans="1:35" ht="17.45" customHeight="1" x14ac:dyDescent="0.25">
      <c r="A2878" s="257">
        <f t="shared" si="5056"/>
        <v>11</v>
      </c>
      <c r="B2878" s="257">
        <f t="shared" si="5057"/>
        <v>2025</v>
      </c>
      <c r="C2878" s="8">
        <f t="shared" si="4977"/>
        <v>45974</v>
      </c>
      <c r="D2878" s="252">
        <v>1.6771661188144495</v>
      </c>
      <c r="E2878" s="253"/>
      <c r="F2878" s="255">
        <v>1.6215283272312995</v>
      </c>
      <c r="G2878" s="254"/>
      <c r="H2878" s="114"/>
      <c r="I2878" s="252">
        <v>1.681592303787308</v>
      </c>
      <c r="J2878" s="253"/>
      <c r="K2878" s="255">
        <v>1.6287215854525834</v>
      </c>
      <c r="L2878" s="253"/>
      <c r="M2878" s="293">
        <f t="shared" si="5059"/>
        <v>1.6771661188144495</v>
      </c>
      <c r="N2878" s="293">
        <f t="shared" si="5060"/>
        <v>1.6215283272312995</v>
      </c>
      <c r="O2878" s="293">
        <f t="shared" si="5061"/>
        <v>1.681592303787308</v>
      </c>
      <c r="P2878" s="293">
        <f t="shared" si="5062"/>
        <v>1.6287215854525834</v>
      </c>
      <c r="R2878" s="265">
        <f t="shared" si="5063"/>
        <v>1.6522520838214101</v>
      </c>
      <c r="S2878" s="266">
        <f t="shared" si="5064"/>
        <v>1</v>
      </c>
      <c r="T2878" s="266">
        <f t="shared" si="5065"/>
        <v>5</v>
      </c>
      <c r="AH2878" s="257">
        <f t="shared" si="5041"/>
        <v>0</v>
      </c>
      <c r="AI2878" s="266" t="str">
        <f t="shared" si="5058"/>
        <v>OK</v>
      </c>
    </row>
    <row r="2879" spans="1:35" ht="17.45" customHeight="1" x14ac:dyDescent="0.25">
      <c r="A2879" s="257">
        <f t="shared" si="5056"/>
        <v>11</v>
      </c>
      <c r="B2879" s="257">
        <f t="shared" si="5057"/>
        <v>2025</v>
      </c>
      <c r="C2879" s="8">
        <f t="shared" si="4977"/>
        <v>45975</v>
      </c>
      <c r="D2879" s="260"/>
      <c r="E2879" s="261">
        <v>0.6259906155166115</v>
      </c>
      <c r="F2879" s="263"/>
      <c r="G2879" s="262">
        <v>0.70234094203895581</v>
      </c>
      <c r="H2879" s="285"/>
      <c r="I2879" s="260"/>
      <c r="J2879" s="261">
        <v>0.50018582281126189</v>
      </c>
      <c r="K2879" s="263"/>
      <c r="L2879" s="261">
        <v>0.74573533259219349</v>
      </c>
      <c r="M2879" s="293">
        <f t="shared" si="5059"/>
        <v>0.6259906155166115</v>
      </c>
      <c r="N2879" s="293">
        <f t="shared" si="5060"/>
        <v>0.70234094203895581</v>
      </c>
      <c r="O2879" s="293">
        <f t="shared" si="5061"/>
        <v>0.50018582281126189</v>
      </c>
      <c r="P2879" s="293">
        <f t="shared" si="5062"/>
        <v>0.74573533259219349</v>
      </c>
      <c r="R2879" s="265">
        <f t="shared" si="5063"/>
        <v>0.64356317823975573</v>
      </c>
      <c r="S2879" s="266">
        <f t="shared" si="5064"/>
        <v>0</v>
      </c>
      <c r="T2879" s="266">
        <f t="shared" si="5065"/>
        <v>0</v>
      </c>
      <c r="AH2879" s="257">
        <f t="shared" si="5041"/>
        <v>0</v>
      </c>
      <c r="AI2879" s="266" t="str">
        <f t="shared" si="5058"/>
        <v>OK</v>
      </c>
    </row>
    <row r="2880" spans="1:35" ht="17.45" customHeight="1" x14ac:dyDescent="0.25">
      <c r="A2880" s="257">
        <f t="shared" si="5056"/>
        <v>11</v>
      </c>
      <c r="B2880" s="257">
        <f t="shared" si="5057"/>
        <v>2025</v>
      </c>
      <c r="C2880" s="435">
        <f t="shared" si="4977"/>
        <v>45976</v>
      </c>
      <c r="D2880" s="434">
        <v>0.30071794851927658</v>
      </c>
      <c r="E2880" s="436"/>
      <c r="F2880" s="437"/>
      <c r="G2880" s="438"/>
      <c r="H2880" s="439">
        <v>0.35527045707125482</v>
      </c>
      <c r="I2880" s="434">
        <v>0.20400523572627785</v>
      </c>
      <c r="J2880" s="436"/>
      <c r="K2880" s="437">
        <v>0.48859874201719067</v>
      </c>
      <c r="L2880" s="436"/>
      <c r="M2880" s="440">
        <f t="shared" si="5059"/>
        <v>0.30071794851927658</v>
      </c>
      <c r="N2880" s="440">
        <f t="shared" si="5060"/>
        <v>0.35527045707125482</v>
      </c>
      <c r="O2880" s="440">
        <f t="shared" si="5061"/>
        <v>0.20400523572627785</v>
      </c>
      <c r="P2880" s="440">
        <f t="shared" si="5062"/>
        <v>0.48859874201719067</v>
      </c>
      <c r="Q2880" s="441"/>
      <c r="R2880" s="442">
        <f t="shared" si="5063"/>
        <v>0.33714809583349997</v>
      </c>
      <c r="S2880" s="443">
        <f t="shared" si="5064"/>
        <v>0</v>
      </c>
      <c r="T2880" s="443">
        <f t="shared" si="5065"/>
        <v>0</v>
      </c>
      <c r="AH2880" s="257">
        <f t="shared" si="5041"/>
        <v>0</v>
      </c>
      <c r="AI2880" s="266" t="str">
        <f t="shared" si="5058"/>
        <v>OK</v>
      </c>
    </row>
    <row r="2881" spans="1:35" ht="17.45" customHeight="1" x14ac:dyDescent="0.25">
      <c r="A2881" s="257">
        <f t="shared" si="5056"/>
        <v>11</v>
      </c>
      <c r="B2881" s="257">
        <f t="shared" si="5057"/>
        <v>2025</v>
      </c>
      <c r="C2881" s="435">
        <f t="shared" si="4977"/>
        <v>45977</v>
      </c>
      <c r="D2881" s="434"/>
      <c r="E2881" s="436">
        <v>0.22269948297926756</v>
      </c>
      <c r="F2881" s="437"/>
      <c r="G2881" s="438">
        <v>0.3612777588847868</v>
      </c>
      <c r="H2881" s="439"/>
      <c r="I2881" s="434"/>
      <c r="J2881" s="436">
        <v>0.17384433508669875</v>
      </c>
      <c r="K2881" s="437"/>
      <c r="L2881" s="436">
        <v>0.19182443936122409</v>
      </c>
      <c r="M2881" s="440">
        <f t="shared" si="5059"/>
        <v>0.22269948297926756</v>
      </c>
      <c r="N2881" s="440">
        <f t="shared" si="5060"/>
        <v>0.3612777588847868</v>
      </c>
      <c r="O2881" s="440">
        <f t="shared" si="5061"/>
        <v>0.17384433508669875</v>
      </c>
      <c r="P2881" s="440">
        <f t="shared" si="5062"/>
        <v>0.19182443936122409</v>
      </c>
      <c r="Q2881" s="441"/>
      <c r="R2881" s="442">
        <f t="shared" si="5063"/>
        <v>0.23741150407799427</v>
      </c>
      <c r="S2881" s="443">
        <f t="shared" si="5064"/>
        <v>0</v>
      </c>
      <c r="T2881" s="443">
        <f t="shared" si="5065"/>
        <v>0</v>
      </c>
      <c r="AH2881" s="257">
        <f t="shared" si="5041"/>
        <v>0</v>
      </c>
      <c r="AI2881" s="266" t="str">
        <f t="shared" si="5058"/>
        <v>OK</v>
      </c>
    </row>
    <row r="2882" spans="1:35" ht="17.45" customHeight="1" x14ac:dyDescent="0.25">
      <c r="A2882" s="257">
        <f t="shared" si="5056"/>
        <v>11</v>
      </c>
      <c r="B2882" s="257">
        <f t="shared" si="5057"/>
        <v>2025</v>
      </c>
      <c r="C2882" s="48">
        <f t="shared" si="4977"/>
        <v>45978</v>
      </c>
      <c r="D2882" s="275">
        <v>0.74183622943720351</v>
      </c>
      <c r="E2882" s="276"/>
      <c r="F2882" s="278">
        <v>0.343671019864973</v>
      </c>
      <c r="G2882" s="277"/>
      <c r="H2882" s="286">
        <v>0.32514995796518809</v>
      </c>
      <c r="I2882" s="275">
        <v>0.33621646617843837</v>
      </c>
      <c r="J2882" s="276"/>
      <c r="K2882" s="278">
        <v>0.54941501668856496</v>
      </c>
      <c r="L2882" s="276"/>
      <c r="M2882" s="293">
        <f t="shared" si="5059"/>
        <v>0.74183622943720351</v>
      </c>
      <c r="N2882" s="293">
        <f t="shared" si="5060"/>
        <v>0.33441048891508052</v>
      </c>
      <c r="O2882" s="293">
        <f t="shared" si="5061"/>
        <v>0.33621646617843837</v>
      </c>
      <c r="P2882" s="293">
        <f t="shared" si="5062"/>
        <v>0.54941501668856496</v>
      </c>
      <c r="R2882" s="265">
        <f t="shared" si="5063"/>
        <v>0.49046955030482187</v>
      </c>
      <c r="S2882" s="266">
        <f t="shared" si="5064"/>
        <v>0</v>
      </c>
      <c r="T2882" s="266">
        <f t="shared" si="5065"/>
        <v>0</v>
      </c>
      <c r="AH2882" s="257">
        <f t="shared" si="5041"/>
        <v>0</v>
      </c>
      <c r="AI2882" s="266" t="str">
        <f t="shared" si="5058"/>
        <v>OK</v>
      </c>
    </row>
    <row r="2883" spans="1:35" ht="17.45" customHeight="1" x14ac:dyDescent="0.25">
      <c r="A2883" s="257">
        <f t="shared" si="5056"/>
        <v>11</v>
      </c>
      <c r="B2883" s="257">
        <f t="shared" si="5057"/>
        <v>2025</v>
      </c>
      <c r="C2883" s="8">
        <f t="shared" si="4977"/>
        <v>45979</v>
      </c>
      <c r="D2883" s="260"/>
      <c r="E2883" s="261">
        <v>1.5232238175444677</v>
      </c>
      <c r="F2883" s="263"/>
      <c r="G2883" s="262">
        <v>0.76343957498201098</v>
      </c>
      <c r="H2883" s="285"/>
      <c r="I2883" s="260"/>
      <c r="J2883" s="261">
        <v>0.88461823712527321</v>
      </c>
      <c r="K2883" s="263"/>
      <c r="L2883" s="261">
        <v>1.1264907352092715</v>
      </c>
      <c r="M2883" s="293">
        <f t="shared" ref="M2883:M2889" si="5066">IFERROR(AVERAGE(D2883:E2883),"")</f>
        <v>1.5232238175444677</v>
      </c>
      <c r="N2883" s="293">
        <f t="shared" ref="N2883:N2889" si="5067">IFERROR(AVERAGE(F2883:H2883),"")</f>
        <v>0.76343957498201098</v>
      </c>
      <c r="O2883" s="293">
        <f t="shared" ref="O2883:O2889" si="5068">IFERROR(AVERAGE(I2883:J2883),"")</f>
        <v>0.88461823712527321</v>
      </c>
      <c r="P2883" s="293">
        <f t="shared" ref="P2883:P2889" si="5069">IFERROR(AVERAGE(K2883:L2883),"")</f>
        <v>1.1264907352092715</v>
      </c>
      <c r="R2883" s="265">
        <f t="shared" ref="R2883:R2889" si="5070">AVERAGE(M2883:P2883)</f>
        <v>1.0744430912152558</v>
      </c>
      <c r="S2883" s="266">
        <f t="shared" ref="S2883:S2889" si="5071">IF(R2883&gt;=1,1,0)</f>
        <v>1</v>
      </c>
      <c r="T2883" s="266">
        <f t="shared" ref="T2883:T2889" si="5072">IF(S2883=0,0,S2883+T2882)</f>
        <v>1</v>
      </c>
      <c r="AH2883" s="257">
        <f t="shared" si="5041"/>
        <v>0</v>
      </c>
      <c r="AI2883" s="266" t="str">
        <f t="shared" si="5058"/>
        <v>OK</v>
      </c>
    </row>
    <row r="2884" spans="1:35" ht="17.45" customHeight="1" x14ac:dyDescent="0.25">
      <c r="A2884" s="257">
        <f t="shared" si="5056"/>
        <v>11</v>
      </c>
      <c r="B2884" s="257">
        <f t="shared" si="5057"/>
        <v>2025</v>
      </c>
      <c r="C2884" s="8">
        <f t="shared" si="4977"/>
        <v>45980</v>
      </c>
      <c r="D2884" s="260">
        <v>1.3838902776814526</v>
      </c>
      <c r="E2884" s="261"/>
      <c r="F2884" s="263">
        <v>0.91340805753863685</v>
      </c>
      <c r="G2884" s="262"/>
      <c r="H2884" s="285"/>
      <c r="I2884" s="260">
        <v>1.2434379411610941</v>
      </c>
      <c r="J2884" s="261"/>
      <c r="K2884" s="263">
        <v>1.005822272714056</v>
      </c>
      <c r="L2884" s="261"/>
      <c r="M2884" s="293">
        <f t="shared" si="5066"/>
        <v>1.3838902776814526</v>
      </c>
      <c r="N2884" s="293">
        <f t="shared" si="5067"/>
        <v>0.91340805753863685</v>
      </c>
      <c r="O2884" s="293">
        <f t="shared" si="5068"/>
        <v>1.2434379411610941</v>
      </c>
      <c r="P2884" s="293">
        <f t="shared" si="5069"/>
        <v>1.005822272714056</v>
      </c>
      <c r="R2884" s="265">
        <f t="shared" si="5070"/>
        <v>1.1366396372738099</v>
      </c>
      <c r="S2884" s="266">
        <f t="shared" si="5071"/>
        <v>1</v>
      </c>
      <c r="T2884" s="266">
        <f t="shared" si="5072"/>
        <v>2</v>
      </c>
      <c r="AH2884" s="257">
        <f t="shared" si="5041"/>
        <v>0</v>
      </c>
      <c r="AI2884" s="266" t="str">
        <f t="shared" si="5058"/>
        <v>OK</v>
      </c>
    </row>
    <row r="2885" spans="1:35" ht="17.45" customHeight="1" x14ac:dyDescent="0.25">
      <c r="A2885" s="257">
        <f t="shared" si="5056"/>
        <v>11</v>
      </c>
      <c r="B2885" s="257">
        <f t="shared" si="5057"/>
        <v>2025</v>
      </c>
      <c r="C2885" s="8">
        <f t="shared" si="4977"/>
        <v>45981</v>
      </c>
      <c r="D2885" s="260"/>
      <c r="E2885" s="261">
        <v>0.67678587335432916</v>
      </c>
      <c r="F2885" s="263"/>
      <c r="G2885" s="262">
        <v>0.75327747582962334</v>
      </c>
      <c r="H2885" s="285"/>
      <c r="I2885" s="260"/>
      <c r="J2885" s="261">
        <v>0.7252693110864098</v>
      </c>
      <c r="K2885" s="263"/>
      <c r="L2885" s="261">
        <v>0.65700780748547072</v>
      </c>
      <c r="M2885" s="293">
        <f t="shared" si="5066"/>
        <v>0.67678587335432916</v>
      </c>
      <c r="N2885" s="293">
        <f t="shared" si="5067"/>
        <v>0.75327747582962334</v>
      </c>
      <c r="O2885" s="293">
        <f t="shared" si="5068"/>
        <v>0.7252693110864098</v>
      </c>
      <c r="P2885" s="293">
        <f t="shared" si="5069"/>
        <v>0.65700780748547072</v>
      </c>
      <c r="R2885" s="265">
        <f t="shared" si="5070"/>
        <v>0.70308511693895825</v>
      </c>
      <c r="S2885" s="266">
        <f t="shared" si="5071"/>
        <v>0</v>
      </c>
      <c r="T2885" s="266">
        <f t="shared" si="5072"/>
        <v>0</v>
      </c>
      <c r="AH2885" s="257">
        <f t="shared" si="5041"/>
        <v>0</v>
      </c>
      <c r="AI2885" s="266" t="str">
        <f t="shared" si="5058"/>
        <v>OK</v>
      </c>
    </row>
    <row r="2886" spans="1:35" ht="17.45" customHeight="1" x14ac:dyDescent="0.25">
      <c r="A2886" s="257">
        <f t="shared" si="5056"/>
        <v>11</v>
      </c>
      <c r="B2886" s="257">
        <f t="shared" si="5057"/>
        <v>2025</v>
      </c>
      <c r="C2886" s="8">
        <f t="shared" si="4977"/>
        <v>45982</v>
      </c>
      <c r="D2886" s="260">
        <v>0.58368508717866752</v>
      </c>
      <c r="E2886" s="261"/>
      <c r="F2886" s="263"/>
      <c r="G2886" s="262"/>
      <c r="H2886" s="285">
        <v>0.36553858461840771</v>
      </c>
      <c r="I2886" s="260">
        <v>0.43389212119173476</v>
      </c>
      <c r="J2886" s="261"/>
      <c r="K2886" s="263">
        <v>1.1285919548593233</v>
      </c>
      <c r="L2886" s="261"/>
      <c r="M2886" s="293">
        <f t="shared" si="5066"/>
        <v>0.58368508717866752</v>
      </c>
      <c r="N2886" s="293">
        <f t="shared" si="5067"/>
        <v>0.36553858461840771</v>
      </c>
      <c r="O2886" s="293">
        <f t="shared" si="5068"/>
        <v>0.43389212119173476</v>
      </c>
      <c r="P2886" s="293">
        <f t="shared" si="5069"/>
        <v>1.1285919548593233</v>
      </c>
      <c r="R2886" s="265">
        <f t="shared" si="5070"/>
        <v>0.62792693696203328</v>
      </c>
      <c r="S2886" s="266">
        <f t="shared" si="5071"/>
        <v>0</v>
      </c>
      <c r="T2886" s="266">
        <f t="shared" si="5072"/>
        <v>0</v>
      </c>
      <c r="AH2886" s="257">
        <f t="shared" si="5041"/>
        <v>0</v>
      </c>
      <c r="AI2886" s="266" t="str">
        <f t="shared" si="5058"/>
        <v>OK</v>
      </c>
    </row>
    <row r="2887" spans="1:35" ht="17.45" customHeight="1" x14ac:dyDescent="0.25">
      <c r="A2887" s="257">
        <f t="shared" si="5056"/>
        <v>11</v>
      </c>
      <c r="B2887" s="257">
        <f t="shared" si="5057"/>
        <v>2025</v>
      </c>
      <c r="C2887" s="435">
        <f t="shared" si="4977"/>
        <v>45983</v>
      </c>
      <c r="D2887" s="434"/>
      <c r="E2887" s="436">
        <v>0.88679146540444409</v>
      </c>
      <c r="F2887" s="437"/>
      <c r="G2887" s="438">
        <v>0.82416534861184687</v>
      </c>
      <c r="H2887" s="439"/>
      <c r="I2887" s="434"/>
      <c r="J2887" s="436">
        <v>0.56953311871038181</v>
      </c>
      <c r="K2887" s="437"/>
      <c r="L2887" s="436">
        <v>1.4130945629786069</v>
      </c>
      <c r="M2887" s="440">
        <f t="shared" si="5066"/>
        <v>0.88679146540444409</v>
      </c>
      <c r="N2887" s="440">
        <f t="shared" si="5067"/>
        <v>0.82416534861184687</v>
      </c>
      <c r="O2887" s="440">
        <f t="shared" si="5068"/>
        <v>0.56953311871038181</v>
      </c>
      <c r="P2887" s="440">
        <f t="shared" si="5069"/>
        <v>1.4130945629786069</v>
      </c>
      <c r="Q2887" s="441"/>
      <c r="R2887" s="442">
        <f t="shared" si="5070"/>
        <v>0.92339612392631998</v>
      </c>
      <c r="S2887" s="443">
        <f t="shared" si="5071"/>
        <v>0</v>
      </c>
      <c r="T2887" s="443">
        <f t="shared" si="5072"/>
        <v>0</v>
      </c>
      <c r="AH2887" s="257">
        <f t="shared" si="5041"/>
        <v>0</v>
      </c>
      <c r="AI2887" s="266" t="str">
        <f t="shared" si="5058"/>
        <v>OK</v>
      </c>
    </row>
    <row r="2888" spans="1:35" ht="17.45" customHeight="1" x14ac:dyDescent="0.25">
      <c r="A2888" s="257">
        <f t="shared" si="5056"/>
        <v>11</v>
      </c>
      <c r="B2888" s="257">
        <f t="shared" si="5057"/>
        <v>2025</v>
      </c>
      <c r="C2888" s="48">
        <f t="shared" si="4977"/>
        <v>45984</v>
      </c>
      <c r="D2888" s="434">
        <v>1.000306268736062</v>
      </c>
      <c r="E2888" s="436"/>
      <c r="F2888" s="437">
        <v>0.6534124322720799</v>
      </c>
      <c r="G2888" s="438"/>
      <c r="H2888" s="439">
        <v>0.63616527732817418</v>
      </c>
      <c r="I2888" s="434">
        <v>0.6997127044055369</v>
      </c>
      <c r="J2888" s="436"/>
      <c r="K2888" s="437">
        <v>1.2961950158115889</v>
      </c>
      <c r="L2888" s="436"/>
      <c r="M2888" s="440">
        <f t="shared" si="5066"/>
        <v>1.000306268736062</v>
      </c>
      <c r="N2888" s="440">
        <f t="shared" si="5067"/>
        <v>0.64478885480012704</v>
      </c>
      <c r="O2888" s="440">
        <f t="shared" si="5068"/>
        <v>0.6997127044055369</v>
      </c>
      <c r="P2888" s="440">
        <f t="shared" si="5069"/>
        <v>1.2961950158115889</v>
      </c>
      <c r="Q2888" s="441"/>
      <c r="R2888" s="442">
        <f t="shared" si="5070"/>
        <v>0.91025071093832877</v>
      </c>
      <c r="S2888" s="443">
        <f t="shared" si="5071"/>
        <v>0</v>
      </c>
      <c r="T2888" s="443">
        <f t="shared" si="5072"/>
        <v>0</v>
      </c>
      <c r="AH2888" s="257">
        <f t="shared" si="5041"/>
        <v>0</v>
      </c>
      <c r="AI2888" s="266" t="str">
        <f t="shared" si="5058"/>
        <v>OK</v>
      </c>
    </row>
    <row r="2889" spans="1:35" ht="17.45" customHeight="1" x14ac:dyDescent="0.25">
      <c r="A2889" s="257">
        <f t="shared" si="5056"/>
        <v>11</v>
      </c>
      <c r="B2889" s="257">
        <f t="shared" si="5057"/>
        <v>2025</v>
      </c>
      <c r="C2889" s="8">
        <f t="shared" ref="C2889:C2904" si="5073">C2888+1</f>
        <v>45985</v>
      </c>
      <c r="D2889" s="260"/>
      <c r="E2889" s="261">
        <v>1.3116647684057474</v>
      </c>
      <c r="F2889" s="263"/>
      <c r="G2889" s="262">
        <v>1.6896916263967356</v>
      </c>
      <c r="H2889" s="285"/>
      <c r="I2889" s="260"/>
      <c r="J2889" s="261">
        <v>1.6176894193373115</v>
      </c>
      <c r="K2889" s="263"/>
      <c r="L2889" s="261">
        <v>1.4987074886670981</v>
      </c>
      <c r="M2889" s="293">
        <f t="shared" si="5066"/>
        <v>1.3116647684057474</v>
      </c>
      <c r="N2889" s="293">
        <f t="shared" si="5067"/>
        <v>1.6896916263967356</v>
      </c>
      <c r="O2889" s="293">
        <f t="shared" si="5068"/>
        <v>1.6176894193373115</v>
      </c>
      <c r="P2889" s="293">
        <f t="shared" si="5069"/>
        <v>1.4987074886670981</v>
      </c>
      <c r="R2889" s="265">
        <f t="shared" si="5070"/>
        <v>1.5294383257017232</v>
      </c>
      <c r="S2889" s="266">
        <f t="shared" si="5071"/>
        <v>1</v>
      </c>
      <c r="T2889" s="266">
        <f t="shared" si="5072"/>
        <v>1</v>
      </c>
      <c r="AH2889" s="257">
        <f t="shared" si="5041"/>
        <v>0</v>
      </c>
      <c r="AI2889" s="266" t="str">
        <f t="shared" si="5058"/>
        <v>OK</v>
      </c>
    </row>
    <row r="2890" spans="1:35" ht="17.45" customHeight="1" x14ac:dyDescent="0.25">
      <c r="A2890" s="257">
        <f t="shared" si="5056"/>
        <v>11</v>
      </c>
      <c r="B2890" s="257">
        <f t="shared" si="5057"/>
        <v>2025</v>
      </c>
      <c r="C2890" s="8">
        <f t="shared" si="5073"/>
        <v>45986</v>
      </c>
      <c r="D2890" s="260">
        <v>1.8101081742466094</v>
      </c>
      <c r="E2890" s="261"/>
      <c r="F2890" s="263">
        <v>1.2615961293194971</v>
      </c>
      <c r="G2890" s="262"/>
      <c r="H2890" s="285"/>
      <c r="I2890" s="260">
        <v>1.9035848439568417</v>
      </c>
      <c r="J2890" s="261"/>
      <c r="K2890" s="263">
        <v>1.5706317592511421</v>
      </c>
      <c r="L2890" s="261"/>
      <c r="M2890" s="293">
        <f t="shared" ref="M2890:M2896" si="5074">IFERROR(AVERAGE(D2890:E2890),"")</f>
        <v>1.8101081742466094</v>
      </c>
      <c r="N2890" s="293">
        <f t="shared" ref="N2890:N2896" si="5075">IFERROR(AVERAGE(F2890:H2890),"")</f>
        <v>1.2615961293194971</v>
      </c>
      <c r="O2890" s="293">
        <f t="shared" ref="O2890:O2896" si="5076">IFERROR(AVERAGE(I2890:J2890),"")</f>
        <v>1.9035848439568417</v>
      </c>
      <c r="P2890" s="293">
        <f t="shared" ref="P2890:P2896" si="5077">IFERROR(AVERAGE(K2890:L2890),"")</f>
        <v>1.5706317592511421</v>
      </c>
      <c r="R2890" s="265">
        <f t="shared" ref="R2890:R2896" si="5078">AVERAGE(M2890:P2890)</f>
        <v>1.6364802266935228</v>
      </c>
      <c r="S2890" s="266">
        <f t="shared" ref="S2890:S2896" si="5079">IF(R2890&gt;=1,1,0)</f>
        <v>1</v>
      </c>
      <c r="T2890" s="266">
        <f t="shared" ref="T2890:T2896" si="5080">IF(S2890=0,0,S2890+T2889)</f>
        <v>2</v>
      </c>
      <c r="AH2890" s="257">
        <f t="shared" si="5041"/>
        <v>0</v>
      </c>
      <c r="AI2890" s="266" t="str">
        <f t="shared" si="5058"/>
        <v>OK</v>
      </c>
    </row>
    <row r="2891" spans="1:35" ht="17.45" customHeight="1" x14ac:dyDescent="0.25">
      <c r="A2891" s="257">
        <f t="shared" si="5056"/>
        <v>11</v>
      </c>
      <c r="B2891" s="257">
        <f t="shared" si="5057"/>
        <v>2025</v>
      </c>
      <c r="C2891" s="8">
        <f t="shared" si="5073"/>
        <v>45987</v>
      </c>
      <c r="D2891" s="260"/>
      <c r="E2891" s="261">
        <v>1.6286040301683955</v>
      </c>
      <c r="F2891" s="263"/>
      <c r="G2891" s="262">
        <v>1.1003218189641082</v>
      </c>
      <c r="H2891" s="285"/>
      <c r="I2891" s="260"/>
      <c r="J2891" s="261">
        <v>1.2778465213871426</v>
      </c>
      <c r="K2891" s="263"/>
      <c r="L2891" s="261">
        <v>1.6236087023177015</v>
      </c>
      <c r="M2891" s="293">
        <f t="shared" si="5074"/>
        <v>1.6286040301683955</v>
      </c>
      <c r="N2891" s="293">
        <f t="shared" si="5075"/>
        <v>1.1003218189641082</v>
      </c>
      <c r="O2891" s="293">
        <f t="shared" si="5076"/>
        <v>1.2778465213871426</v>
      </c>
      <c r="P2891" s="293">
        <f t="shared" si="5077"/>
        <v>1.6236087023177015</v>
      </c>
      <c r="R2891" s="265">
        <f t="shared" si="5078"/>
        <v>1.4075952682093371</v>
      </c>
      <c r="S2891" s="266">
        <f t="shared" si="5079"/>
        <v>1</v>
      </c>
      <c r="T2891" s="266">
        <f t="shared" si="5080"/>
        <v>3</v>
      </c>
      <c r="AH2891" s="257">
        <f t="shared" si="5041"/>
        <v>0</v>
      </c>
      <c r="AI2891" s="266" t="str">
        <f t="shared" si="5058"/>
        <v>OK</v>
      </c>
    </row>
    <row r="2892" spans="1:35" ht="17.45" customHeight="1" thickBot="1" x14ac:dyDescent="0.3">
      <c r="A2892" s="257">
        <f t="shared" si="5056"/>
        <v>11</v>
      </c>
      <c r="B2892" s="257">
        <f t="shared" si="5057"/>
        <v>2025</v>
      </c>
      <c r="C2892" s="8">
        <f t="shared" si="5073"/>
        <v>45988</v>
      </c>
      <c r="D2892" s="260">
        <v>1.1860152362227152</v>
      </c>
      <c r="E2892" s="261"/>
      <c r="F2892" s="263"/>
      <c r="G2892" s="262"/>
      <c r="H2892" s="285">
        <v>0.76316938419665337</v>
      </c>
      <c r="I2892" s="260">
        <v>0.896822273752924</v>
      </c>
      <c r="J2892" s="261"/>
      <c r="K2892" s="263">
        <v>1.1033128513930008</v>
      </c>
      <c r="L2892" s="261"/>
      <c r="M2892" s="293">
        <f t="shared" si="5074"/>
        <v>1.1860152362227152</v>
      </c>
      <c r="N2892" s="293">
        <f t="shared" si="5075"/>
        <v>0.76316938419665337</v>
      </c>
      <c r="O2892" s="293">
        <f t="shared" si="5076"/>
        <v>0.896822273752924</v>
      </c>
      <c r="P2892" s="293">
        <f t="shared" si="5077"/>
        <v>1.1033128513930008</v>
      </c>
      <c r="R2892" s="265">
        <f t="shared" si="5078"/>
        <v>0.98732993639132338</v>
      </c>
      <c r="S2892" s="266">
        <f t="shared" si="5079"/>
        <v>0</v>
      </c>
      <c r="T2892" s="266">
        <f t="shared" si="5080"/>
        <v>0</v>
      </c>
      <c r="AH2892" s="257">
        <f t="shared" si="5041"/>
        <v>0</v>
      </c>
      <c r="AI2892" s="266" t="str">
        <f t="shared" si="5058"/>
        <v>OK</v>
      </c>
    </row>
    <row r="2893" spans="1:35" ht="17.45" customHeight="1" thickBot="1" x14ac:dyDescent="0.3">
      <c r="A2893" s="257">
        <f t="shared" si="5056"/>
        <v>11</v>
      </c>
      <c r="B2893" s="257">
        <f t="shared" si="5057"/>
        <v>2025</v>
      </c>
      <c r="C2893" s="8">
        <f t="shared" si="5073"/>
        <v>45989</v>
      </c>
      <c r="D2893" s="260"/>
      <c r="E2893" s="261">
        <v>1.2761049826913586</v>
      </c>
      <c r="F2893" s="263"/>
      <c r="G2893" s="262">
        <v>1.0081349734151526</v>
      </c>
      <c r="H2893" s="285"/>
      <c r="I2893" s="260"/>
      <c r="J2893" s="261">
        <v>1.1478973733819626</v>
      </c>
      <c r="K2893" s="263"/>
      <c r="L2893" s="261">
        <v>1.2124868019253394</v>
      </c>
      <c r="M2893" s="293">
        <f t="shared" si="5074"/>
        <v>1.2761049826913586</v>
      </c>
      <c r="N2893" s="293">
        <f t="shared" si="5075"/>
        <v>1.0081349734151526</v>
      </c>
      <c r="O2893" s="293">
        <f t="shared" si="5076"/>
        <v>1.1478973733819626</v>
      </c>
      <c r="P2893" s="293">
        <f t="shared" si="5077"/>
        <v>1.2124868019253394</v>
      </c>
      <c r="R2893" s="265">
        <f t="shared" si="5078"/>
        <v>1.1611560328534534</v>
      </c>
      <c r="S2893" s="266">
        <f t="shared" si="5079"/>
        <v>1</v>
      </c>
      <c r="T2893" s="266">
        <f t="shared" si="5080"/>
        <v>1</v>
      </c>
      <c r="U2893" s="514" t="s">
        <v>70</v>
      </c>
      <c r="V2893" s="515">
        <v>2025</v>
      </c>
      <c r="W2893" s="516"/>
      <c r="X2893" s="516"/>
      <c r="Y2893" s="516"/>
      <c r="AH2893" s="257">
        <f t="shared" si="5041"/>
        <v>0</v>
      </c>
      <c r="AI2893" s="266" t="str">
        <f t="shared" si="5058"/>
        <v>OK</v>
      </c>
    </row>
    <row r="2894" spans="1:35" ht="17.45" customHeight="1" x14ac:dyDescent="0.25">
      <c r="A2894" s="257">
        <f t="shared" si="5056"/>
        <v>11</v>
      </c>
      <c r="B2894" s="257">
        <f t="shared" si="5057"/>
        <v>2025</v>
      </c>
      <c r="C2894" s="48">
        <f t="shared" si="5073"/>
        <v>45990</v>
      </c>
      <c r="D2894" s="434">
        <v>1.3644364999383907</v>
      </c>
      <c r="E2894" s="436"/>
      <c r="F2894" s="437">
        <v>1.5070094055687506</v>
      </c>
      <c r="G2894" s="438"/>
      <c r="H2894" s="439">
        <v>1.450363847942016</v>
      </c>
      <c r="I2894" s="434">
        <v>1.2367049487484947</v>
      </c>
      <c r="J2894" s="436"/>
      <c r="K2894" s="437">
        <v>1.1688872519205185</v>
      </c>
      <c r="L2894" s="436"/>
      <c r="M2894" s="440">
        <f t="shared" si="5074"/>
        <v>1.3644364999383907</v>
      </c>
      <c r="N2894" s="440">
        <f t="shared" si="5075"/>
        <v>1.4786866267553833</v>
      </c>
      <c r="O2894" s="440">
        <f t="shared" si="5076"/>
        <v>1.2367049487484947</v>
      </c>
      <c r="P2894" s="440">
        <f t="shared" si="5077"/>
        <v>1.1688872519205185</v>
      </c>
      <c r="Q2894" s="441"/>
      <c r="R2894" s="442">
        <f t="shared" si="5078"/>
        <v>1.3121788318406966</v>
      </c>
      <c r="S2894" s="443">
        <f t="shared" si="5079"/>
        <v>1</v>
      </c>
      <c r="T2894" s="443">
        <f t="shared" si="5080"/>
        <v>2</v>
      </c>
      <c r="U2894" s="517" t="s">
        <v>35</v>
      </c>
      <c r="V2894" s="517" t="s">
        <v>1</v>
      </c>
      <c r="W2894" s="517" t="s">
        <v>2</v>
      </c>
      <c r="X2894" s="517" t="s">
        <v>9</v>
      </c>
      <c r="Y2894" s="517" t="s">
        <v>12</v>
      </c>
      <c r="AH2894" s="257">
        <f t="shared" si="5041"/>
        <v>0</v>
      </c>
      <c r="AI2894" s="266" t="str">
        <f t="shared" si="5058"/>
        <v>OK</v>
      </c>
    </row>
    <row r="2895" spans="1:35" ht="17.45" customHeight="1" thickBot="1" x14ac:dyDescent="0.3">
      <c r="A2895" s="257">
        <f t="shared" si="5056"/>
        <v>11</v>
      </c>
      <c r="B2895" s="257">
        <f t="shared" si="5057"/>
        <v>2025</v>
      </c>
      <c r="C2895" s="459">
        <f t="shared" si="5073"/>
        <v>45991</v>
      </c>
      <c r="D2895" s="460"/>
      <c r="E2895" s="461">
        <v>1.1387772511646104</v>
      </c>
      <c r="F2895" s="462"/>
      <c r="G2895" s="463">
        <v>1.1006286587908427</v>
      </c>
      <c r="H2895" s="464"/>
      <c r="I2895" s="460"/>
      <c r="J2895" s="461">
        <v>0.82635004590141103</v>
      </c>
      <c r="K2895" s="462"/>
      <c r="L2895" s="461">
        <v>1.8208413192517754</v>
      </c>
      <c r="M2895" s="508">
        <f t="shared" si="5074"/>
        <v>1.1387772511646104</v>
      </c>
      <c r="N2895" s="508">
        <f t="shared" si="5075"/>
        <v>1.1006286587908427</v>
      </c>
      <c r="O2895" s="508">
        <f t="shared" si="5076"/>
        <v>0.82635004590141103</v>
      </c>
      <c r="P2895" s="508">
        <f t="shared" si="5077"/>
        <v>1.8208413192517754</v>
      </c>
      <c r="Q2895" s="531"/>
      <c r="R2895" s="466">
        <f t="shared" si="5078"/>
        <v>1.22164931877716</v>
      </c>
      <c r="S2895" s="510">
        <f t="shared" si="5079"/>
        <v>1</v>
      </c>
      <c r="T2895" s="510">
        <f t="shared" si="5080"/>
        <v>3</v>
      </c>
      <c r="U2895" s="518" t="s">
        <v>58</v>
      </c>
      <c r="V2895" s="519">
        <f>AVERAGE(D2866:E2895)</f>
        <v>1.0562863744088788</v>
      </c>
      <c r="W2895" s="519">
        <f>AVERAGE(F2866:H2895)</f>
        <v>1.0399972192621245</v>
      </c>
      <c r="X2895" s="519">
        <f>AVERAGE(I2866:J2895)</f>
        <v>0.99190800298180493</v>
      </c>
      <c r="Y2895" s="519">
        <f>AVERAGE(K2866:L2895)</f>
        <v>1.1162942370117752</v>
      </c>
      <c r="AH2895" s="257">
        <f t="shared" si="5041"/>
        <v>0</v>
      </c>
      <c r="AI2895" s="266" t="str">
        <f t="shared" si="5058"/>
        <v>OK</v>
      </c>
    </row>
    <row r="2896" spans="1:35" ht="17.45" customHeight="1" x14ac:dyDescent="0.25">
      <c r="A2896" s="257">
        <f t="shared" si="5056"/>
        <v>12</v>
      </c>
      <c r="B2896" s="257">
        <f t="shared" si="5057"/>
        <v>2025</v>
      </c>
      <c r="C2896" s="115">
        <f t="shared" si="5073"/>
        <v>45992</v>
      </c>
      <c r="D2896" s="122">
        <v>1.6387445481810146</v>
      </c>
      <c r="E2896" s="124"/>
      <c r="F2896" s="125">
        <v>1.3440693836790905</v>
      </c>
      <c r="G2896" s="123"/>
      <c r="H2896" s="121"/>
      <c r="I2896" s="122">
        <v>1.7150832704784928</v>
      </c>
      <c r="J2896" s="124"/>
      <c r="K2896" s="125">
        <v>1.6619742475918131</v>
      </c>
      <c r="L2896" s="124"/>
      <c r="M2896" s="293">
        <f t="shared" si="5074"/>
        <v>1.6387445481810146</v>
      </c>
      <c r="N2896" s="293">
        <f t="shared" si="5075"/>
        <v>1.3440693836790905</v>
      </c>
      <c r="O2896" s="293">
        <f t="shared" si="5076"/>
        <v>1.7150832704784928</v>
      </c>
      <c r="P2896" s="293">
        <f t="shared" si="5077"/>
        <v>1.6619742475918131</v>
      </c>
      <c r="R2896" s="265">
        <f t="shared" si="5078"/>
        <v>1.5899678624826028</v>
      </c>
      <c r="S2896" s="266">
        <f t="shared" si="5079"/>
        <v>1</v>
      </c>
      <c r="T2896" s="266">
        <f t="shared" si="5080"/>
        <v>4</v>
      </c>
      <c r="U2896" s="518" t="s">
        <v>59</v>
      </c>
      <c r="V2896" s="519">
        <f>MAX(D2866:E2895)</f>
        <v>1.8101081742466094</v>
      </c>
      <c r="W2896" s="519">
        <f>MAX(F2866:H2895)</f>
        <v>2.4590671707792047</v>
      </c>
      <c r="X2896" s="519">
        <f>MAX(I2866:J2895)</f>
        <v>1.9035848439568417</v>
      </c>
      <c r="Y2896" s="519">
        <f>MAX(K2866:L2895)</f>
        <v>1.8208413192517754</v>
      </c>
      <c r="AH2896" s="257">
        <f t="shared" si="5041"/>
        <v>0</v>
      </c>
      <c r="AI2896" s="266" t="str">
        <f t="shared" si="5058"/>
        <v>OK</v>
      </c>
    </row>
    <row r="2897" spans="1:35" ht="17.45" customHeight="1" thickBot="1" x14ac:dyDescent="0.3">
      <c r="A2897" s="257">
        <f t="shared" si="5056"/>
        <v>12</v>
      </c>
      <c r="B2897" s="257">
        <f t="shared" si="5057"/>
        <v>2025</v>
      </c>
      <c r="C2897" s="8">
        <f t="shared" si="5073"/>
        <v>45993</v>
      </c>
      <c r="D2897" s="260"/>
      <c r="E2897" s="261">
        <v>1.3567288333120111</v>
      </c>
      <c r="F2897" s="263"/>
      <c r="G2897" s="262">
        <v>1.2503387061221853</v>
      </c>
      <c r="H2897" s="285"/>
      <c r="I2897" s="260"/>
      <c r="J2897" s="261">
        <v>1.523055940133524</v>
      </c>
      <c r="K2897" s="263"/>
      <c r="L2897" s="261">
        <v>1.5797101191480913</v>
      </c>
      <c r="M2897" s="293">
        <f t="shared" ref="M2897:M2903" si="5081">IFERROR(AVERAGE(D2897:E2897),"")</f>
        <v>1.3567288333120111</v>
      </c>
      <c r="N2897" s="293">
        <f t="shared" ref="N2897:N2903" si="5082">IFERROR(AVERAGE(F2897:H2897),"")</f>
        <v>1.2503387061221853</v>
      </c>
      <c r="O2897" s="293">
        <f t="shared" ref="O2897:O2903" si="5083">IFERROR(AVERAGE(I2897:J2897),"")</f>
        <v>1.523055940133524</v>
      </c>
      <c r="P2897" s="293">
        <f t="shared" ref="P2897:P2903" si="5084">IFERROR(AVERAGE(K2897:L2897),"")</f>
        <v>1.5797101191480913</v>
      </c>
      <c r="R2897" s="265">
        <f t="shared" ref="R2897:R2903" si="5085">AVERAGE(M2897:P2897)</f>
        <v>1.4274583996789532</v>
      </c>
      <c r="S2897" s="266">
        <f t="shared" ref="S2897:S2903" si="5086">IF(R2897&gt;=1,1,0)</f>
        <v>1</v>
      </c>
      <c r="T2897" s="266">
        <f t="shared" ref="T2897:T2903" si="5087">IF(S2897=0,0,S2897+T2896)</f>
        <v>5</v>
      </c>
      <c r="U2897" s="520" t="s">
        <v>126</v>
      </c>
      <c r="V2897" s="521">
        <f>COUNTIF(D2866:E2895,"&gt;=2.5")</f>
        <v>0</v>
      </c>
      <c r="W2897" s="521">
        <f>COUNTIF(F2866:H2895,"&gt;=2.5")</f>
        <v>0</v>
      </c>
      <c r="X2897" s="521">
        <f>COUNTIF(I2866:J2895,"&gt;=2.5")</f>
        <v>0</v>
      </c>
      <c r="Y2897" s="521">
        <f>COUNTIF(K2866:L2895,"&gt;=2.5")</f>
        <v>0</v>
      </c>
      <c r="AH2897" s="257">
        <f t="shared" si="5041"/>
        <v>0</v>
      </c>
      <c r="AI2897" s="266" t="str">
        <f t="shared" si="5058"/>
        <v>OK</v>
      </c>
    </row>
    <row r="2898" spans="1:35" ht="17.45" customHeight="1" thickBot="1" x14ac:dyDescent="0.3">
      <c r="A2898" s="257">
        <f t="shared" si="5056"/>
        <v>12</v>
      </c>
      <c r="B2898" s="257">
        <f t="shared" si="5057"/>
        <v>2025</v>
      </c>
      <c r="C2898" s="8">
        <f t="shared" si="5073"/>
        <v>45994</v>
      </c>
      <c r="D2898" s="260">
        <v>1.4007805890741059</v>
      </c>
      <c r="E2898" s="261"/>
      <c r="F2898" s="263"/>
      <c r="G2898" s="262"/>
      <c r="H2898" s="285">
        <v>1.2826005099817726</v>
      </c>
      <c r="I2898" s="260">
        <v>1.5708110652338128</v>
      </c>
      <c r="J2898" s="261"/>
      <c r="K2898" s="263">
        <v>1.6692137081008931</v>
      </c>
      <c r="L2898" s="261"/>
      <c r="M2898" s="293">
        <f t="shared" si="5081"/>
        <v>1.4007805890741059</v>
      </c>
      <c r="N2898" s="293">
        <f t="shared" si="5082"/>
        <v>1.2826005099817726</v>
      </c>
      <c r="O2898" s="293">
        <f t="shared" si="5083"/>
        <v>1.5708110652338128</v>
      </c>
      <c r="P2898" s="293">
        <f t="shared" si="5084"/>
        <v>1.6692137081008931</v>
      </c>
      <c r="R2898" s="265">
        <f t="shared" si="5085"/>
        <v>1.4808514680976459</v>
      </c>
      <c r="S2898" s="266">
        <f t="shared" si="5086"/>
        <v>1</v>
      </c>
      <c r="T2898" s="266">
        <f t="shared" si="5087"/>
        <v>6</v>
      </c>
      <c r="X2898" s="664">
        <f>SUM(V2897:Y2897)</f>
        <v>0</v>
      </c>
      <c r="Y2898" s="522">
        <f>AVERAGE(V2895:Y2895)</f>
        <v>1.0511214584161459</v>
      </c>
      <c r="AH2898" s="257">
        <f t="shared" si="5041"/>
        <v>0</v>
      </c>
      <c r="AI2898" s="266" t="str">
        <f t="shared" si="5058"/>
        <v>OK</v>
      </c>
    </row>
    <row r="2899" spans="1:35" ht="17.45" customHeight="1" x14ac:dyDescent="0.25">
      <c r="A2899" s="257">
        <f t="shared" si="5056"/>
        <v>12</v>
      </c>
      <c r="B2899" s="257">
        <f t="shared" si="5057"/>
        <v>2025</v>
      </c>
      <c r="C2899" s="8">
        <f t="shared" si="5073"/>
        <v>45995</v>
      </c>
      <c r="D2899" s="260"/>
      <c r="E2899" s="261">
        <v>1.5415763080398837</v>
      </c>
      <c r="F2899" s="263"/>
      <c r="G2899" s="262">
        <v>1.1686303766574022</v>
      </c>
      <c r="H2899" s="285"/>
      <c r="I2899" s="260"/>
      <c r="J2899" s="261">
        <v>1.1283033068216024</v>
      </c>
      <c r="K2899" s="263"/>
      <c r="L2899" s="261">
        <v>1.3476747183934197</v>
      </c>
      <c r="M2899" s="293">
        <f t="shared" si="5081"/>
        <v>1.5415763080398837</v>
      </c>
      <c r="N2899" s="293">
        <f t="shared" si="5082"/>
        <v>1.1686303766574022</v>
      </c>
      <c r="O2899" s="293">
        <f t="shared" si="5083"/>
        <v>1.1283033068216024</v>
      </c>
      <c r="P2899" s="293">
        <f t="shared" si="5084"/>
        <v>1.3476747183934197</v>
      </c>
      <c r="R2899" s="265">
        <f t="shared" si="5085"/>
        <v>1.2965461774780771</v>
      </c>
      <c r="S2899" s="266">
        <f t="shared" si="5086"/>
        <v>1</v>
      </c>
      <c r="T2899" s="266">
        <f t="shared" si="5087"/>
        <v>7</v>
      </c>
      <c r="V2899" s="605">
        <f>V2895-V2865</f>
        <v>-0.24209405330226841</v>
      </c>
      <c r="W2899" s="605">
        <f>W2895-W2865</f>
        <v>-0.15938235052765015</v>
      </c>
      <c r="X2899" s="605">
        <f>X2895-X2865</f>
        <v>-1.1208459171825003E-2</v>
      </c>
      <c r="Y2899" s="605">
        <f>Y2895-Y2865</f>
        <v>2.4728098025416534E-2</v>
      </c>
      <c r="AH2899" s="257">
        <f t="shared" si="5041"/>
        <v>0</v>
      </c>
      <c r="AI2899" s="266" t="str">
        <f t="shared" si="5058"/>
        <v>OK</v>
      </c>
    </row>
    <row r="2900" spans="1:35" ht="17.45" customHeight="1" x14ac:dyDescent="0.25">
      <c r="A2900" s="257">
        <f t="shared" si="5056"/>
        <v>12</v>
      </c>
      <c r="B2900" s="257">
        <f t="shared" si="5057"/>
        <v>2025</v>
      </c>
      <c r="C2900" s="48">
        <f t="shared" si="5073"/>
        <v>45996</v>
      </c>
      <c r="D2900" s="275">
        <v>1.4562358091563692</v>
      </c>
      <c r="E2900" s="276"/>
      <c r="F2900" s="278">
        <v>1.2951480404526317</v>
      </c>
      <c r="G2900" s="277"/>
      <c r="H2900" s="286">
        <v>1.1587342869863009</v>
      </c>
      <c r="I2900" s="275">
        <v>1.2800506173029993</v>
      </c>
      <c r="J2900" s="276"/>
      <c r="K2900" s="278">
        <v>1.4776939774229851</v>
      </c>
      <c r="L2900" s="276"/>
      <c r="M2900" s="293">
        <f t="shared" si="5081"/>
        <v>1.4562358091563692</v>
      </c>
      <c r="N2900" s="293">
        <f t="shared" si="5082"/>
        <v>1.2269411637194663</v>
      </c>
      <c r="O2900" s="293">
        <f t="shared" si="5083"/>
        <v>1.2800506173029993</v>
      </c>
      <c r="P2900" s="293">
        <f t="shared" si="5084"/>
        <v>1.4776939774229851</v>
      </c>
      <c r="R2900" s="265">
        <f t="shared" si="5085"/>
        <v>1.3602303919004548</v>
      </c>
      <c r="S2900" s="266">
        <f t="shared" si="5086"/>
        <v>1</v>
      </c>
      <c r="T2900" s="266">
        <f t="shared" si="5087"/>
        <v>8</v>
      </c>
      <c r="AH2900" s="257">
        <f t="shared" si="5041"/>
        <v>0</v>
      </c>
      <c r="AI2900" s="266" t="str">
        <f t="shared" si="5058"/>
        <v>OK</v>
      </c>
    </row>
    <row r="2901" spans="1:35" ht="17.45" customHeight="1" x14ac:dyDescent="0.25">
      <c r="A2901" s="257">
        <f t="shared" si="5056"/>
        <v>12</v>
      </c>
      <c r="B2901" s="257">
        <f t="shared" si="5057"/>
        <v>2025</v>
      </c>
      <c r="C2901" s="435">
        <f t="shared" si="5073"/>
        <v>45997</v>
      </c>
      <c r="D2901" s="434"/>
      <c r="E2901" s="436">
        <v>1.5333168761190592</v>
      </c>
      <c r="F2901" s="437"/>
      <c r="G2901" s="438">
        <v>0.94466745787756179</v>
      </c>
      <c r="H2901" s="439"/>
      <c r="I2901" s="434"/>
      <c r="J2901" s="436">
        <v>1.0104591947386345</v>
      </c>
      <c r="K2901" s="437"/>
      <c r="L2901" s="436">
        <v>1.328733576302243</v>
      </c>
      <c r="M2901" s="440">
        <f t="shared" si="5081"/>
        <v>1.5333168761190592</v>
      </c>
      <c r="N2901" s="440">
        <f t="shared" si="5082"/>
        <v>0.94466745787756179</v>
      </c>
      <c r="O2901" s="440">
        <f t="shared" si="5083"/>
        <v>1.0104591947386345</v>
      </c>
      <c r="P2901" s="440">
        <f t="shared" si="5084"/>
        <v>1.328733576302243</v>
      </c>
      <c r="Q2901" s="441"/>
      <c r="R2901" s="442">
        <f t="shared" si="5085"/>
        <v>1.2042942762593745</v>
      </c>
      <c r="S2901" s="443">
        <f t="shared" si="5086"/>
        <v>1</v>
      </c>
      <c r="T2901" s="443">
        <f t="shared" si="5087"/>
        <v>9</v>
      </c>
      <c r="AH2901" s="257">
        <f t="shared" si="5041"/>
        <v>0</v>
      </c>
      <c r="AI2901" s="266" t="str">
        <f t="shared" si="5058"/>
        <v>OK</v>
      </c>
    </row>
    <row r="2902" spans="1:35" ht="17.45" customHeight="1" x14ac:dyDescent="0.25">
      <c r="A2902" s="257">
        <f t="shared" si="5056"/>
        <v>12</v>
      </c>
      <c r="B2902" s="257">
        <f t="shared" si="5057"/>
        <v>2025</v>
      </c>
      <c r="C2902" s="435">
        <f t="shared" si="5073"/>
        <v>45998</v>
      </c>
      <c r="D2902" s="434">
        <v>1.3474132037080995</v>
      </c>
      <c r="E2902" s="436"/>
      <c r="F2902" s="437">
        <v>1.0377123711281029</v>
      </c>
      <c r="G2902" s="438"/>
      <c r="H2902" s="439"/>
      <c r="I2902" s="434">
        <v>1.0166036506061422</v>
      </c>
      <c r="J2902" s="436"/>
      <c r="K2902" s="437">
        <v>1.1997686097992875</v>
      </c>
      <c r="L2902" s="436"/>
      <c r="M2902" s="440">
        <f t="shared" si="5081"/>
        <v>1.3474132037080995</v>
      </c>
      <c r="N2902" s="440">
        <f t="shared" si="5082"/>
        <v>1.0377123711281029</v>
      </c>
      <c r="O2902" s="440">
        <f t="shared" si="5083"/>
        <v>1.0166036506061422</v>
      </c>
      <c r="P2902" s="440">
        <f t="shared" si="5084"/>
        <v>1.1997686097992875</v>
      </c>
      <c r="Q2902" s="441"/>
      <c r="R2902" s="442">
        <f t="shared" si="5085"/>
        <v>1.1503744588104079</v>
      </c>
      <c r="S2902" s="443">
        <f t="shared" si="5086"/>
        <v>1</v>
      </c>
      <c r="T2902" s="443">
        <f t="shared" si="5087"/>
        <v>10</v>
      </c>
      <c r="AH2902" s="257">
        <f t="shared" si="5041"/>
        <v>0</v>
      </c>
      <c r="AI2902" s="266" t="str">
        <f t="shared" si="5058"/>
        <v>OK</v>
      </c>
    </row>
    <row r="2903" spans="1:35" ht="17.45" customHeight="1" x14ac:dyDescent="0.25">
      <c r="A2903" s="257">
        <f t="shared" si="5056"/>
        <v>12</v>
      </c>
      <c r="B2903" s="257">
        <f t="shared" si="5057"/>
        <v>2025</v>
      </c>
      <c r="C2903" s="8">
        <f t="shared" si="5073"/>
        <v>45999</v>
      </c>
      <c r="D2903" s="260"/>
      <c r="E2903" s="261">
        <v>1.6920341144910285</v>
      </c>
      <c r="F2903" s="263"/>
      <c r="G2903" s="262">
        <v>1.4461923877964902</v>
      </c>
      <c r="H2903" s="285"/>
      <c r="I2903" s="260"/>
      <c r="J2903" s="261">
        <v>1.3828492912291177</v>
      </c>
      <c r="K2903" s="263"/>
      <c r="L2903" s="261">
        <v>1.4652841862430386</v>
      </c>
      <c r="M2903" s="293">
        <f t="shared" si="5081"/>
        <v>1.6920341144910285</v>
      </c>
      <c r="N2903" s="293">
        <f t="shared" si="5082"/>
        <v>1.4461923877964902</v>
      </c>
      <c r="O2903" s="293">
        <f t="shared" si="5083"/>
        <v>1.3828492912291177</v>
      </c>
      <c r="P2903" s="293">
        <f t="shared" si="5084"/>
        <v>1.4652841862430386</v>
      </c>
      <c r="R2903" s="265">
        <f t="shared" si="5085"/>
        <v>1.4965899949399186</v>
      </c>
      <c r="S2903" s="266">
        <f t="shared" si="5086"/>
        <v>1</v>
      </c>
      <c r="T2903" s="266">
        <f t="shared" si="5087"/>
        <v>11</v>
      </c>
      <c r="AH2903" s="257">
        <f t="shared" si="5041"/>
        <v>0</v>
      </c>
      <c r="AI2903" s="266" t="str">
        <f t="shared" si="5058"/>
        <v>OK</v>
      </c>
    </row>
    <row r="2904" spans="1:35" ht="17.45" customHeight="1" x14ac:dyDescent="0.25">
      <c r="A2904" s="257">
        <f t="shared" si="5056"/>
        <v>12</v>
      </c>
      <c r="B2904" s="257">
        <f t="shared" si="5057"/>
        <v>2025</v>
      </c>
      <c r="C2904" s="8">
        <f t="shared" si="5073"/>
        <v>46000</v>
      </c>
      <c r="D2904" s="252">
        <v>1.6146751721912198</v>
      </c>
      <c r="E2904" s="253"/>
      <c r="F2904" s="255"/>
      <c r="G2904" s="254"/>
      <c r="H2904" s="114">
        <v>1.1196567607967771</v>
      </c>
      <c r="I2904" s="252">
        <v>1.5326901109240185</v>
      </c>
      <c r="J2904" s="253"/>
      <c r="K2904" s="255">
        <v>1.409656467747151</v>
      </c>
      <c r="L2904" s="253"/>
      <c r="M2904" s="293">
        <f t="shared" ref="M2904" si="5088">IFERROR(AVERAGE(D2904:E2904),"")</f>
        <v>1.6146751721912198</v>
      </c>
      <c r="N2904" s="293">
        <f t="shared" ref="N2904" si="5089">IFERROR(AVERAGE(F2904:H2904),"")</f>
        <v>1.1196567607967771</v>
      </c>
      <c r="O2904" s="293">
        <f t="shared" ref="O2904" si="5090">IFERROR(AVERAGE(I2904:J2904),"")</f>
        <v>1.5326901109240185</v>
      </c>
      <c r="P2904" s="293">
        <f t="shared" ref="P2904" si="5091">IFERROR(AVERAGE(K2904:L2904),"")</f>
        <v>1.409656467747151</v>
      </c>
      <c r="R2904" s="265">
        <f t="shared" ref="R2904" si="5092">AVERAGE(M2904:P2904)</f>
        <v>1.4191696279147918</v>
      </c>
      <c r="S2904" s="266">
        <f t="shared" ref="S2904" si="5093">IF(R2904&gt;=1,1,0)</f>
        <v>1</v>
      </c>
      <c r="T2904" s="266">
        <f t="shared" ref="T2904" si="5094">IF(S2904=0,0,S2904+T2903)</f>
        <v>12</v>
      </c>
      <c r="AH2904" s="257">
        <f t="shared" si="5041"/>
        <v>0</v>
      </c>
      <c r="AI2904" s="266" t="str">
        <f t="shared" si="5058"/>
        <v>OK</v>
      </c>
    </row>
    <row r="2905" spans="1:35" ht="17.45" customHeight="1" x14ac:dyDescent="0.25">
      <c r="A2905" s="257">
        <f t="shared" si="5056"/>
        <v>12</v>
      </c>
      <c r="B2905" s="257">
        <f t="shared" si="5057"/>
        <v>2025</v>
      </c>
      <c r="C2905" s="8">
        <f t="shared" ref="C2905:C2968" si="5095">C2904+1</f>
        <v>46001</v>
      </c>
      <c r="D2905" s="260"/>
      <c r="E2905" s="261">
        <v>1.1753831941667046</v>
      </c>
      <c r="F2905" s="263"/>
      <c r="G2905" s="262">
        <v>1.2287262435718584</v>
      </c>
      <c r="H2905" s="285"/>
      <c r="I2905" s="260"/>
      <c r="J2905" s="261">
        <v>1.4197581516205118</v>
      </c>
      <c r="K2905" s="263"/>
      <c r="L2905" s="261">
        <v>1.1923295987735099</v>
      </c>
      <c r="M2905" s="293">
        <f t="shared" ref="M2905:M2910" si="5096">IFERROR(AVERAGE(D2905:E2905),"")</f>
        <v>1.1753831941667046</v>
      </c>
      <c r="N2905" s="293">
        <f t="shared" ref="N2905:N2910" si="5097">IFERROR(AVERAGE(F2905:H2905),"")</f>
        <v>1.2287262435718584</v>
      </c>
      <c r="O2905" s="293">
        <f t="shared" ref="O2905:O2910" si="5098">IFERROR(AVERAGE(I2905:J2905),"")</f>
        <v>1.4197581516205118</v>
      </c>
      <c r="P2905" s="293">
        <f t="shared" ref="P2905:P2910" si="5099">IFERROR(AVERAGE(K2905:L2905),"")</f>
        <v>1.1923295987735099</v>
      </c>
      <c r="R2905" s="265">
        <f t="shared" ref="R2905:R2910" si="5100">AVERAGE(M2905:P2905)</f>
        <v>1.254049297033146</v>
      </c>
      <c r="S2905" s="266">
        <f t="shared" ref="S2905:S2910" si="5101">IF(R2905&gt;=1,1,0)</f>
        <v>1</v>
      </c>
      <c r="T2905" s="266">
        <f t="shared" ref="T2905:T2910" si="5102">IF(S2905=0,0,S2905+T2904)</f>
        <v>13</v>
      </c>
      <c r="AH2905" s="257">
        <f t="shared" si="5041"/>
        <v>0</v>
      </c>
      <c r="AI2905" s="266" t="str">
        <f t="shared" si="5058"/>
        <v>OK</v>
      </c>
    </row>
    <row r="2906" spans="1:35" ht="17.45" customHeight="1" x14ac:dyDescent="0.25">
      <c r="A2906" s="257">
        <f t="shared" si="5056"/>
        <v>12</v>
      </c>
      <c r="B2906" s="257">
        <f t="shared" si="5057"/>
        <v>2025</v>
      </c>
      <c r="C2906" s="48">
        <f t="shared" si="5095"/>
        <v>46002</v>
      </c>
      <c r="D2906" s="133">
        <v>2.3799953564333598</v>
      </c>
      <c r="E2906" s="276"/>
      <c r="F2906" s="410">
        <v>2.1610714061800409</v>
      </c>
      <c r="G2906" s="277"/>
      <c r="H2906" s="425">
        <v>2.0526560409247785</v>
      </c>
      <c r="I2906" s="133">
        <v>2.2177687623049946</v>
      </c>
      <c r="J2906" s="276"/>
      <c r="K2906" s="410">
        <v>2.322658518981056</v>
      </c>
      <c r="L2906" s="276"/>
      <c r="M2906" s="423">
        <f t="shared" si="5096"/>
        <v>2.3799953564333598</v>
      </c>
      <c r="N2906" s="423">
        <f t="shared" si="5097"/>
        <v>2.1068637235524097</v>
      </c>
      <c r="O2906" s="423">
        <f t="shared" si="5098"/>
        <v>2.2177687623049946</v>
      </c>
      <c r="P2906" s="423">
        <f t="shared" si="5099"/>
        <v>2.322658518981056</v>
      </c>
      <c r="R2906" s="334">
        <f t="shared" si="5100"/>
        <v>2.2568215903179549</v>
      </c>
      <c r="S2906" s="266">
        <f t="shared" si="5101"/>
        <v>1</v>
      </c>
      <c r="T2906" s="266">
        <f t="shared" si="5102"/>
        <v>14</v>
      </c>
      <c r="AH2906" s="257">
        <f t="shared" si="5041"/>
        <v>1</v>
      </c>
      <c r="AI2906" s="266" t="str">
        <f t="shared" si="5058"/>
        <v>Check</v>
      </c>
    </row>
    <row r="2907" spans="1:35" ht="17.45" customHeight="1" x14ac:dyDescent="0.25">
      <c r="A2907" s="257">
        <f t="shared" si="5056"/>
        <v>12</v>
      </c>
      <c r="B2907" s="257">
        <f t="shared" si="5057"/>
        <v>2025</v>
      </c>
      <c r="C2907" s="8">
        <f t="shared" si="5095"/>
        <v>46003</v>
      </c>
      <c r="D2907" s="260"/>
      <c r="E2907" s="134">
        <v>2.3159963928326124</v>
      </c>
      <c r="F2907" s="263"/>
      <c r="G2907" s="402">
        <v>2.4445598393729653</v>
      </c>
      <c r="H2907" s="285"/>
      <c r="I2907" s="260"/>
      <c r="J2907" s="134">
        <v>2.6232632803927731</v>
      </c>
      <c r="K2907" s="263"/>
      <c r="L2907" s="134">
        <v>2.3450771572617324</v>
      </c>
      <c r="M2907" s="423">
        <f t="shared" si="5096"/>
        <v>2.3159963928326124</v>
      </c>
      <c r="N2907" s="423">
        <f t="shared" si="5097"/>
        <v>2.4445598393729653</v>
      </c>
      <c r="O2907" s="423">
        <f t="shared" si="5098"/>
        <v>2.6232632803927731</v>
      </c>
      <c r="P2907" s="423">
        <f t="shared" si="5099"/>
        <v>2.3450771572617324</v>
      </c>
      <c r="R2907" s="334">
        <f t="shared" si="5100"/>
        <v>2.4322241674650207</v>
      </c>
      <c r="S2907" s="266">
        <f t="shared" si="5101"/>
        <v>1</v>
      </c>
      <c r="T2907" s="266">
        <f t="shared" si="5102"/>
        <v>15</v>
      </c>
      <c r="AH2907" s="257">
        <f t="shared" si="5041"/>
        <v>1</v>
      </c>
      <c r="AI2907" s="266" t="str">
        <f t="shared" si="5058"/>
        <v>Check</v>
      </c>
    </row>
    <row r="2908" spans="1:35" ht="17.45" customHeight="1" x14ac:dyDescent="0.25">
      <c r="A2908" s="257">
        <f t="shared" si="5056"/>
        <v>12</v>
      </c>
      <c r="B2908" s="257">
        <f t="shared" si="5057"/>
        <v>2025</v>
      </c>
      <c r="C2908" s="435">
        <f t="shared" si="5095"/>
        <v>46004</v>
      </c>
      <c r="D2908" s="434">
        <v>1.3556267542896645</v>
      </c>
      <c r="E2908" s="436"/>
      <c r="F2908" s="437">
        <v>1.6128942197744327</v>
      </c>
      <c r="G2908" s="438"/>
      <c r="H2908" s="439"/>
      <c r="I2908" s="434">
        <v>1.5200070096864304</v>
      </c>
      <c r="J2908" s="436"/>
      <c r="K2908" s="437">
        <v>1.5196366269649726</v>
      </c>
      <c r="L2908" s="436"/>
      <c r="M2908" s="440">
        <f t="shared" si="5096"/>
        <v>1.3556267542896645</v>
      </c>
      <c r="N2908" s="440">
        <f t="shared" si="5097"/>
        <v>1.6128942197744327</v>
      </c>
      <c r="O2908" s="440">
        <f t="shared" si="5098"/>
        <v>1.5200070096864304</v>
      </c>
      <c r="P2908" s="440">
        <f t="shared" si="5099"/>
        <v>1.5196366269649726</v>
      </c>
      <c r="Q2908" s="441"/>
      <c r="R2908" s="442">
        <f t="shared" si="5100"/>
        <v>1.5020411526788751</v>
      </c>
      <c r="S2908" s="443">
        <f t="shared" si="5101"/>
        <v>1</v>
      </c>
      <c r="T2908" s="443">
        <f t="shared" si="5102"/>
        <v>16</v>
      </c>
      <c r="AH2908" s="257">
        <f t="shared" si="5041"/>
        <v>0</v>
      </c>
      <c r="AI2908" s="266" t="str">
        <f t="shared" si="5058"/>
        <v>OK</v>
      </c>
    </row>
    <row r="2909" spans="1:35" ht="17.45" customHeight="1" x14ac:dyDescent="0.25">
      <c r="A2909" s="257">
        <f t="shared" si="5056"/>
        <v>12</v>
      </c>
      <c r="B2909" s="257">
        <f t="shared" si="5057"/>
        <v>2025</v>
      </c>
      <c r="C2909" s="435">
        <f t="shared" si="5095"/>
        <v>46005</v>
      </c>
      <c r="D2909" s="434"/>
      <c r="E2909" s="436">
        <v>0.96906744912805487</v>
      </c>
      <c r="F2909" s="437"/>
      <c r="G2909" s="438">
        <v>1.3014649348450744</v>
      </c>
      <c r="H2909" s="439"/>
      <c r="I2909" s="434"/>
      <c r="J2909" s="436">
        <v>1.0376927856734175</v>
      </c>
      <c r="K2909" s="437"/>
      <c r="L2909" s="436">
        <v>1.185842378290477</v>
      </c>
      <c r="M2909" s="440">
        <f t="shared" si="5096"/>
        <v>0.96906744912805487</v>
      </c>
      <c r="N2909" s="440">
        <f t="shared" si="5097"/>
        <v>1.3014649348450744</v>
      </c>
      <c r="O2909" s="440">
        <f t="shared" si="5098"/>
        <v>1.0376927856734175</v>
      </c>
      <c r="P2909" s="440">
        <f t="shared" si="5099"/>
        <v>1.185842378290477</v>
      </c>
      <c r="Q2909" s="441"/>
      <c r="R2909" s="442">
        <f t="shared" si="5100"/>
        <v>1.123516886984256</v>
      </c>
      <c r="S2909" s="443">
        <f t="shared" si="5101"/>
        <v>1</v>
      </c>
      <c r="T2909" s="443">
        <f t="shared" si="5102"/>
        <v>17</v>
      </c>
      <c r="AH2909" s="257">
        <f t="shared" si="5041"/>
        <v>0</v>
      </c>
      <c r="AI2909" s="266" t="str">
        <f t="shared" si="5058"/>
        <v>OK</v>
      </c>
    </row>
    <row r="2910" spans="1:35" ht="17.45" customHeight="1" x14ac:dyDescent="0.25">
      <c r="A2910" s="257">
        <f t="shared" si="5056"/>
        <v>12</v>
      </c>
      <c r="B2910" s="257">
        <f t="shared" si="5057"/>
        <v>2025</v>
      </c>
      <c r="C2910" s="8">
        <f t="shared" si="5095"/>
        <v>46006</v>
      </c>
      <c r="D2910" s="260">
        <v>1.446642230319819</v>
      </c>
      <c r="E2910" s="261"/>
      <c r="F2910" s="263"/>
      <c r="G2910" s="262"/>
      <c r="H2910" s="285">
        <v>1.5706550905624268</v>
      </c>
      <c r="I2910" s="260">
        <v>1.3998175027265354</v>
      </c>
      <c r="J2910" s="261"/>
      <c r="K2910" s="263">
        <v>1.5150686612952839</v>
      </c>
      <c r="L2910" s="261"/>
      <c r="M2910" s="293">
        <f t="shared" si="5096"/>
        <v>1.446642230319819</v>
      </c>
      <c r="N2910" s="293">
        <f t="shared" si="5097"/>
        <v>1.5706550905624268</v>
      </c>
      <c r="O2910" s="293">
        <f t="shared" si="5098"/>
        <v>1.3998175027265354</v>
      </c>
      <c r="P2910" s="293">
        <f t="shared" si="5099"/>
        <v>1.5150686612952839</v>
      </c>
      <c r="R2910" s="265">
        <f t="shared" si="5100"/>
        <v>1.4830458712260162</v>
      </c>
      <c r="S2910" s="266">
        <f t="shared" si="5101"/>
        <v>1</v>
      </c>
      <c r="T2910" s="266">
        <f t="shared" si="5102"/>
        <v>18</v>
      </c>
      <c r="AH2910" s="257">
        <f t="shared" si="5041"/>
        <v>0</v>
      </c>
      <c r="AI2910" s="266" t="str">
        <f t="shared" si="5058"/>
        <v>OK</v>
      </c>
    </row>
    <row r="2911" spans="1:35" ht="17.45" customHeight="1" x14ac:dyDescent="0.25">
      <c r="A2911" s="257">
        <f t="shared" si="5056"/>
        <v>12</v>
      </c>
      <c r="B2911" s="257">
        <f t="shared" si="5057"/>
        <v>2025</v>
      </c>
      <c r="C2911" s="8">
        <f t="shared" si="5095"/>
        <v>46007</v>
      </c>
      <c r="D2911" s="260"/>
      <c r="E2911" s="261">
        <v>1.9857855200464507</v>
      </c>
      <c r="F2911" s="263"/>
      <c r="G2911" s="402">
        <v>2.1805212084258856</v>
      </c>
      <c r="H2911" s="285"/>
      <c r="I2911" s="260"/>
      <c r="J2911" s="134">
        <v>2.0706156230733055</v>
      </c>
      <c r="K2911" s="263"/>
      <c r="L2911" s="261">
        <v>1.9424495655933114</v>
      </c>
      <c r="M2911" s="423">
        <f t="shared" ref="M2911:M2917" si="5103">IFERROR(AVERAGE(D2911:E2911),"")</f>
        <v>1.9857855200464507</v>
      </c>
      <c r="N2911" s="423">
        <f t="shared" ref="N2911:N2917" si="5104">IFERROR(AVERAGE(F2911:H2911),"")</f>
        <v>2.1805212084258856</v>
      </c>
      <c r="O2911" s="423">
        <f t="shared" ref="O2911:O2917" si="5105">IFERROR(AVERAGE(I2911:J2911),"")</f>
        <v>2.0706156230733055</v>
      </c>
      <c r="P2911" s="423">
        <f t="shared" ref="P2911:P2917" si="5106">IFERROR(AVERAGE(K2911:L2911),"")</f>
        <v>1.9424495655933114</v>
      </c>
      <c r="R2911" s="334">
        <f t="shared" ref="R2911:R2917" si="5107">AVERAGE(M2911:P2911)</f>
        <v>2.0448429792847382</v>
      </c>
      <c r="S2911" s="266">
        <f t="shared" ref="S2911:S2917" si="5108">IF(R2911&gt;=1,1,0)</f>
        <v>1</v>
      </c>
      <c r="T2911" s="266">
        <f t="shared" ref="T2911:T2917" si="5109">IF(S2911=0,0,S2911+T2910)</f>
        <v>19</v>
      </c>
      <c r="AH2911" s="257">
        <f t="shared" si="5041"/>
        <v>0</v>
      </c>
      <c r="AI2911" s="266" t="str">
        <f t="shared" ref="AI2911:AI2925" si="5110">IF(AH2911=0,"OK","Check")</f>
        <v>OK</v>
      </c>
    </row>
    <row r="2912" spans="1:35" ht="17.45" customHeight="1" x14ac:dyDescent="0.25">
      <c r="A2912" s="257">
        <f t="shared" si="5056"/>
        <v>12</v>
      </c>
      <c r="B2912" s="257">
        <f t="shared" si="5057"/>
        <v>2025</v>
      </c>
      <c r="C2912" s="48">
        <f t="shared" si="5095"/>
        <v>46008</v>
      </c>
      <c r="D2912" s="275">
        <v>1.6998518486792202</v>
      </c>
      <c r="E2912" s="276"/>
      <c r="F2912" s="278">
        <v>1.8749214384782447</v>
      </c>
      <c r="G2912" s="277"/>
      <c r="H2912" s="286">
        <v>1.8947994315071031</v>
      </c>
      <c r="I2912" s="275">
        <v>1.8585641450556862</v>
      </c>
      <c r="J2912" s="276"/>
      <c r="K2912" s="278">
        <v>1.7677908587024709</v>
      </c>
      <c r="L2912" s="276"/>
      <c r="M2912" s="293">
        <f t="shared" si="5103"/>
        <v>1.6998518486792202</v>
      </c>
      <c r="N2912" s="293">
        <f t="shared" si="5104"/>
        <v>1.8848604349926739</v>
      </c>
      <c r="O2912" s="293">
        <f t="shared" si="5105"/>
        <v>1.8585641450556862</v>
      </c>
      <c r="P2912" s="293">
        <f t="shared" si="5106"/>
        <v>1.7677908587024709</v>
      </c>
      <c r="R2912" s="265">
        <f t="shared" si="5107"/>
        <v>1.8027668218575128</v>
      </c>
      <c r="S2912" s="266">
        <f t="shared" si="5108"/>
        <v>1</v>
      </c>
      <c r="T2912" s="266">
        <f t="shared" si="5109"/>
        <v>20</v>
      </c>
      <c r="AH2912" s="257">
        <f t="shared" si="5041"/>
        <v>0</v>
      </c>
      <c r="AI2912" s="266" t="str">
        <f t="shared" si="5110"/>
        <v>OK</v>
      </c>
    </row>
    <row r="2913" spans="1:35" ht="17.45" customHeight="1" x14ac:dyDescent="0.25">
      <c r="A2913" s="257">
        <f t="shared" si="5056"/>
        <v>12</v>
      </c>
      <c r="B2913" s="257">
        <f t="shared" si="5057"/>
        <v>2025</v>
      </c>
      <c r="C2913" s="8">
        <f t="shared" si="5095"/>
        <v>46009</v>
      </c>
      <c r="D2913" s="260"/>
      <c r="E2913" s="134">
        <v>2.574095880190614</v>
      </c>
      <c r="F2913" s="263"/>
      <c r="G2913" s="262">
        <v>1.9870207537786839</v>
      </c>
      <c r="H2913" s="285"/>
      <c r="I2913" s="260"/>
      <c r="J2913" s="261">
        <v>1.9333409496007357</v>
      </c>
      <c r="K2913" s="263"/>
      <c r="L2913" s="134">
        <v>2.0692991498704396</v>
      </c>
      <c r="M2913" s="423">
        <f t="shared" si="5103"/>
        <v>2.574095880190614</v>
      </c>
      <c r="N2913" s="423">
        <f t="shared" si="5104"/>
        <v>1.9870207537786839</v>
      </c>
      <c r="O2913" s="423">
        <f t="shared" si="5105"/>
        <v>1.9333409496007357</v>
      </c>
      <c r="P2913" s="423">
        <f t="shared" si="5106"/>
        <v>2.0692991498704396</v>
      </c>
      <c r="R2913" s="334">
        <f t="shared" si="5107"/>
        <v>2.1409391833601186</v>
      </c>
      <c r="S2913" s="266">
        <f t="shared" si="5108"/>
        <v>1</v>
      </c>
      <c r="T2913" s="266">
        <f t="shared" si="5109"/>
        <v>21</v>
      </c>
      <c r="AH2913" s="257">
        <f t="shared" si="5041"/>
        <v>0</v>
      </c>
      <c r="AI2913" s="266" t="str">
        <f t="shared" si="5110"/>
        <v>OK</v>
      </c>
    </row>
    <row r="2914" spans="1:35" ht="17.45" customHeight="1" x14ac:dyDescent="0.25">
      <c r="A2914" s="257">
        <f t="shared" si="5056"/>
        <v>12</v>
      </c>
      <c r="B2914" s="257">
        <f t="shared" si="5057"/>
        <v>2025</v>
      </c>
      <c r="C2914" s="8">
        <f t="shared" si="5095"/>
        <v>46010</v>
      </c>
      <c r="D2914" s="260">
        <v>1.9925186001300814</v>
      </c>
      <c r="E2914" s="261"/>
      <c r="F2914" s="263">
        <v>1.8323306702206796</v>
      </c>
      <c r="G2914" s="262"/>
      <c r="H2914" s="285"/>
      <c r="I2914" s="260">
        <v>1.876159475879583</v>
      </c>
      <c r="J2914" s="261"/>
      <c r="K2914" s="263">
        <v>1.9203580980156312</v>
      </c>
      <c r="L2914" s="261"/>
      <c r="M2914" s="293">
        <f t="shared" si="5103"/>
        <v>1.9925186001300814</v>
      </c>
      <c r="N2914" s="293">
        <f t="shared" si="5104"/>
        <v>1.8323306702206796</v>
      </c>
      <c r="O2914" s="293">
        <f t="shared" si="5105"/>
        <v>1.876159475879583</v>
      </c>
      <c r="P2914" s="293">
        <f t="shared" si="5106"/>
        <v>1.9203580980156312</v>
      </c>
      <c r="R2914" s="265">
        <f t="shared" si="5107"/>
        <v>1.9053417110614939</v>
      </c>
      <c r="S2914" s="266">
        <f t="shared" si="5108"/>
        <v>1</v>
      </c>
      <c r="T2914" s="266">
        <f t="shared" si="5109"/>
        <v>22</v>
      </c>
      <c r="AH2914" s="257">
        <f t="shared" si="5041"/>
        <v>0</v>
      </c>
      <c r="AI2914" s="266" t="str">
        <f t="shared" si="5110"/>
        <v>OK</v>
      </c>
    </row>
    <row r="2915" spans="1:35" ht="17.45" customHeight="1" x14ac:dyDescent="0.25">
      <c r="A2915" s="257">
        <f t="shared" si="5056"/>
        <v>12</v>
      </c>
      <c r="B2915" s="257">
        <f t="shared" si="5057"/>
        <v>2025</v>
      </c>
      <c r="C2915" s="435">
        <f t="shared" si="5095"/>
        <v>46011</v>
      </c>
      <c r="D2915" s="434"/>
      <c r="E2915" s="436">
        <v>0.78214078348223259</v>
      </c>
      <c r="F2915" s="437"/>
      <c r="G2915" s="438">
        <v>0.9647379568994392</v>
      </c>
      <c r="H2915" s="439"/>
      <c r="I2915" s="434"/>
      <c r="J2915" s="436">
        <v>0.78323650193337291</v>
      </c>
      <c r="K2915" s="437"/>
      <c r="L2915" s="436">
        <v>0.90588814610997048</v>
      </c>
      <c r="M2915" s="440">
        <f t="shared" si="5103"/>
        <v>0.78214078348223259</v>
      </c>
      <c r="N2915" s="440">
        <f t="shared" si="5104"/>
        <v>0.9647379568994392</v>
      </c>
      <c r="O2915" s="440">
        <f t="shared" si="5105"/>
        <v>0.78323650193337291</v>
      </c>
      <c r="P2915" s="440">
        <f t="shared" si="5106"/>
        <v>0.90588814610997048</v>
      </c>
      <c r="Q2915" s="441"/>
      <c r="R2915" s="442">
        <f t="shared" si="5107"/>
        <v>0.8590008471062538</v>
      </c>
      <c r="S2915" s="443">
        <f t="shared" si="5108"/>
        <v>0</v>
      </c>
      <c r="T2915" s="443">
        <f t="shared" si="5109"/>
        <v>0</v>
      </c>
      <c r="AH2915" s="257">
        <f t="shared" si="5041"/>
        <v>0</v>
      </c>
      <c r="AI2915" s="266" t="str">
        <f t="shared" si="5110"/>
        <v>OK</v>
      </c>
    </row>
    <row r="2916" spans="1:35" ht="17.45" customHeight="1" x14ac:dyDescent="0.25">
      <c r="A2916" s="257">
        <f t="shared" si="5056"/>
        <v>12</v>
      </c>
      <c r="B2916" s="257">
        <f t="shared" si="5057"/>
        <v>2025</v>
      </c>
      <c r="C2916" s="435">
        <f t="shared" si="5095"/>
        <v>46012</v>
      </c>
      <c r="D2916" s="434">
        <v>1.1535788220075847</v>
      </c>
      <c r="E2916" s="436"/>
      <c r="F2916" s="437"/>
      <c r="G2916" s="438"/>
      <c r="H2916" s="439">
        <v>1.0903930651791183</v>
      </c>
      <c r="I2916" s="434">
        <v>1.1327579727787938</v>
      </c>
      <c r="J2916" s="436"/>
      <c r="K2916" s="437">
        <v>1.2007030230646898</v>
      </c>
      <c r="L2916" s="436"/>
      <c r="M2916" s="440">
        <f t="shared" si="5103"/>
        <v>1.1535788220075847</v>
      </c>
      <c r="N2916" s="440">
        <f t="shared" si="5104"/>
        <v>1.0903930651791183</v>
      </c>
      <c r="O2916" s="440">
        <f t="shared" si="5105"/>
        <v>1.1327579727787938</v>
      </c>
      <c r="P2916" s="440">
        <f t="shared" si="5106"/>
        <v>1.2007030230646898</v>
      </c>
      <c r="Q2916" s="441"/>
      <c r="R2916" s="442">
        <f t="shared" si="5107"/>
        <v>1.1443582207575467</v>
      </c>
      <c r="S2916" s="443">
        <f t="shared" si="5108"/>
        <v>1</v>
      </c>
      <c r="T2916" s="443">
        <f t="shared" si="5109"/>
        <v>1</v>
      </c>
      <c r="AH2916" s="257">
        <f t="shared" si="5041"/>
        <v>0</v>
      </c>
      <c r="AI2916" s="266" t="str">
        <f t="shared" si="5110"/>
        <v>OK</v>
      </c>
    </row>
    <row r="2917" spans="1:35" ht="17.45" customHeight="1" x14ac:dyDescent="0.25">
      <c r="A2917" s="257">
        <f t="shared" si="5056"/>
        <v>12</v>
      </c>
      <c r="B2917" s="257">
        <f t="shared" si="5057"/>
        <v>2025</v>
      </c>
      <c r="C2917" s="8">
        <f t="shared" si="5095"/>
        <v>46013</v>
      </c>
      <c r="D2917" s="260"/>
      <c r="E2917" s="261">
        <v>1.9004204988038818</v>
      </c>
      <c r="F2917" s="263"/>
      <c r="G2917" s="262">
        <v>1.9947568123064412</v>
      </c>
      <c r="H2917" s="285"/>
      <c r="I2917" s="260"/>
      <c r="J2917" s="261">
        <v>2.3194061951792682</v>
      </c>
      <c r="K2917" s="263"/>
      <c r="L2917" s="261">
        <v>1.9954267220399147</v>
      </c>
      <c r="M2917" s="423">
        <f t="shared" si="5103"/>
        <v>1.9004204988038818</v>
      </c>
      <c r="N2917" s="423">
        <f t="shared" si="5104"/>
        <v>1.9947568123064412</v>
      </c>
      <c r="O2917" s="423">
        <f t="shared" si="5105"/>
        <v>2.3194061951792682</v>
      </c>
      <c r="P2917" s="423">
        <f t="shared" si="5106"/>
        <v>1.9954267220399147</v>
      </c>
      <c r="R2917" s="334">
        <f t="shared" si="5107"/>
        <v>2.0525025570823763</v>
      </c>
      <c r="S2917" s="266">
        <f t="shared" si="5108"/>
        <v>1</v>
      </c>
      <c r="T2917" s="266">
        <f t="shared" si="5109"/>
        <v>2</v>
      </c>
      <c r="AH2917" s="257">
        <f t="shared" si="5041"/>
        <v>0</v>
      </c>
      <c r="AI2917" s="266" t="str">
        <f t="shared" si="5110"/>
        <v>OK</v>
      </c>
    </row>
    <row r="2918" spans="1:35" ht="17.45" customHeight="1" x14ac:dyDescent="0.25">
      <c r="A2918" s="257">
        <f t="shared" si="5056"/>
        <v>12</v>
      </c>
      <c r="B2918" s="257">
        <f t="shared" si="5057"/>
        <v>2025</v>
      </c>
      <c r="C2918" s="48">
        <f t="shared" si="5095"/>
        <v>46014</v>
      </c>
      <c r="D2918" s="275">
        <v>1.072877207386133</v>
      </c>
      <c r="E2918" s="276"/>
      <c r="F2918" s="278">
        <v>0.89662071625838924</v>
      </c>
      <c r="G2918" s="277"/>
      <c r="H2918" s="286">
        <v>0.85736156901013194</v>
      </c>
      <c r="I2918" s="275">
        <v>1.1441240471972802</v>
      </c>
      <c r="J2918" s="276"/>
      <c r="K2918" s="278">
        <v>1.0312965123724158</v>
      </c>
      <c r="L2918" s="276"/>
      <c r="M2918" s="293">
        <f t="shared" ref="M2918:M2923" si="5111">IFERROR(AVERAGE(D2918:E2918),"")</f>
        <v>1.072877207386133</v>
      </c>
      <c r="N2918" s="293">
        <f t="shared" ref="N2918:N2923" si="5112">IFERROR(AVERAGE(F2918:H2918),"")</f>
        <v>0.87699114263426059</v>
      </c>
      <c r="O2918" s="293">
        <f t="shared" ref="O2918:O2923" si="5113">IFERROR(AVERAGE(I2918:J2918),"")</f>
        <v>1.1441240471972802</v>
      </c>
      <c r="P2918" s="293">
        <f t="shared" ref="P2918:P2923" si="5114">IFERROR(AVERAGE(K2918:L2918),"")</f>
        <v>1.0312965123724158</v>
      </c>
      <c r="R2918" s="265">
        <f t="shared" ref="R2918:R2923" si="5115">AVERAGE(M2918:P2918)</f>
        <v>1.0313222273975224</v>
      </c>
      <c r="S2918" s="266">
        <f t="shared" ref="S2918:S2923" si="5116">IF(R2918&gt;=1,1,0)</f>
        <v>1</v>
      </c>
      <c r="T2918" s="266">
        <f t="shared" ref="T2918:T2923" si="5117">IF(S2918=0,0,S2918+T2917)</f>
        <v>3</v>
      </c>
      <c r="AH2918" s="257">
        <f t="shared" si="5041"/>
        <v>0</v>
      </c>
      <c r="AI2918" s="266" t="str">
        <f t="shared" si="5110"/>
        <v>OK</v>
      </c>
    </row>
    <row r="2919" spans="1:35" ht="17.45" customHeight="1" x14ac:dyDescent="0.25">
      <c r="A2919" s="257">
        <f t="shared" si="5056"/>
        <v>12</v>
      </c>
      <c r="B2919" s="257">
        <f t="shared" si="5057"/>
        <v>2025</v>
      </c>
      <c r="C2919" s="8">
        <f t="shared" si="5095"/>
        <v>46015</v>
      </c>
      <c r="D2919" s="260"/>
      <c r="E2919" s="261">
        <v>0.45710064450004217</v>
      </c>
      <c r="F2919" s="263"/>
      <c r="G2919" s="262">
        <v>0.48635101383494239</v>
      </c>
      <c r="H2919" s="285"/>
      <c r="I2919" s="260"/>
      <c r="J2919" s="261">
        <v>0.33890753420113379</v>
      </c>
      <c r="K2919" s="263"/>
      <c r="L2919" s="261">
        <v>0.47252121013705306</v>
      </c>
      <c r="M2919" s="293">
        <f t="shared" si="5111"/>
        <v>0.45710064450004217</v>
      </c>
      <c r="N2919" s="293">
        <f t="shared" si="5112"/>
        <v>0.48635101383494239</v>
      </c>
      <c r="O2919" s="293">
        <f t="shared" si="5113"/>
        <v>0.33890753420113379</v>
      </c>
      <c r="P2919" s="293">
        <f t="shared" si="5114"/>
        <v>0.47252121013705306</v>
      </c>
      <c r="R2919" s="265">
        <f t="shared" si="5115"/>
        <v>0.43872010066829287</v>
      </c>
      <c r="S2919" s="266">
        <f t="shared" si="5116"/>
        <v>0</v>
      </c>
      <c r="T2919" s="266">
        <f t="shared" si="5117"/>
        <v>0</v>
      </c>
      <c r="AH2919" s="257">
        <f t="shared" si="5041"/>
        <v>0</v>
      </c>
      <c r="AI2919" s="266" t="str">
        <f t="shared" si="5110"/>
        <v>OK</v>
      </c>
    </row>
    <row r="2920" spans="1:35" ht="17.45" customHeight="1" x14ac:dyDescent="0.25">
      <c r="A2920" s="257">
        <f t="shared" si="5056"/>
        <v>12</v>
      </c>
      <c r="B2920" s="257">
        <f t="shared" si="5057"/>
        <v>2025</v>
      </c>
      <c r="C2920" s="8">
        <f t="shared" si="5095"/>
        <v>46016</v>
      </c>
      <c r="D2920" s="260">
        <v>0.40467468959196767</v>
      </c>
      <c r="E2920" s="261"/>
      <c r="F2920" s="263">
        <v>0.30559028611886679</v>
      </c>
      <c r="G2920" s="262"/>
      <c r="H2920" s="285"/>
      <c r="I2920" s="260">
        <v>0.29419639499527311</v>
      </c>
      <c r="J2920" s="261"/>
      <c r="K2920" s="263">
        <v>0.33871402536776152</v>
      </c>
      <c r="L2920" s="261"/>
      <c r="M2920" s="293">
        <f t="shared" si="5111"/>
        <v>0.40467468959196767</v>
      </c>
      <c r="N2920" s="293">
        <f t="shared" si="5112"/>
        <v>0.30559028611886679</v>
      </c>
      <c r="O2920" s="293">
        <f t="shared" si="5113"/>
        <v>0.29419639499527311</v>
      </c>
      <c r="P2920" s="293">
        <f t="shared" si="5114"/>
        <v>0.33871402536776152</v>
      </c>
      <c r="R2920" s="265">
        <f t="shared" si="5115"/>
        <v>0.33579384901846732</v>
      </c>
      <c r="S2920" s="266">
        <f t="shared" si="5116"/>
        <v>0</v>
      </c>
      <c r="T2920" s="266">
        <f t="shared" si="5117"/>
        <v>0</v>
      </c>
      <c r="AH2920" s="257">
        <f t="shared" ref="AH2920:AH2926" si="5118">IF(AND(M2920&gt;=2,N2920&gt;=2,O2920&gt;=2,P2920&gt;=2),1,0)</f>
        <v>0</v>
      </c>
      <c r="AI2920" s="266" t="str">
        <f t="shared" si="5110"/>
        <v>OK</v>
      </c>
    </row>
    <row r="2921" spans="1:35" ht="17.45" customHeight="1" x14ac:dyDescent="0.25">
      <c r="A2921" s="257">
        <f t="shared" si="5056"/>
        <v>12</v>
      </c>
      <c r="B2921" s="257">
        <f t="shared" si="5057"/>
        <v>2025</v>
      </c>
      <c r="C2921" s="8">
        <f t="shared" si="5095"/>
        <v>46017</v>
      </c>
      <c r="D2921" s="260"/>
      <c r="E2921" s="261">
        <v>0.3603975256507746</v>
      </c>
      <c r="F2921" s="263"/>
      <c r="G2921" s="262">
        <v>0.40435524814088836</v>
      </c>
      <c r="H2921" s="285"/>
      <c r="I2921" s="260"/>
      <c r="J2921" s="261">
        <v>0.27741914445127425</v>
      </c>
      <c r="K2921" s="263"/>
      <c r="L2921" s="261">
        <v>0.36057334675985792</v>
      </c>
      <c r="M2921" s="293">
        <f t="shared" si="5111"/>
        <v>0.3603975256507746</v>
      </c>
      <c r="N2921" s="293">
        <f t="shared" si="5112"/>
        <v>0.40435524814088836</v>
      </c>
      <c r="O2921" s="293">
        <f t="shared" si="5113"/>
        <v>0.27741914445127425</v>
      </c>
      <c r="P2921" s="293">
        <f t="shared" si="5114"/>
        <v>0.36057334675985792</v>
      </c>
      <c r="R2921" s="265">
        <f t="shared" si="5115"/>
        <v>0.35068631625069879</v>
      </c>
      <c r="S2921" s="266">
        <f t="shared" si="5116"/>
        <v>0</v>
      </c>
      <c r="T2921" s="266">
        <f t="shared" si="5117"/>
        <v>0</v>
      </c>
      <c r="AH2921" s="257">
        <f t="shared" si="5118"/>
        <v>0</v>
      </c>
      <c r="AI2921" s="266" t="str">
        <f t="shared" si="5110"/>
        <v>OK</v>
      </c>
    </row>
    <row r="2922" spans="1:35" ht="17.45" customHeight="1" x14ac:dyDescent="0.25">
      <c r="A2922" s="257">
        <f t="shared" si="5056"/>
        <v>12</v>
      </c>
      <c r="B2922" s="257">
        <f t="shared" si="5057"/>
        <v>2025</v>
      </c>
      <c r="C2922" s="435">
        <f t="shared" si="5095"/>
        <v>46018</v>
      </c>
      <c r="D2922" s="434">
        <v>0.48749205037343391</v>
      </c>
      <c r="E2922" s="436"/>
      <c r="F2922" s="437"/>
      <c r="G2922" s="438"/>
      <c r="H2922" s="439">
        <v>0.47379734757647218</v>
      </c>
      <c r="I2922" s="434">
        <v>0.43465488453384843</v>
      </c>
      <c r="J2922" s="436"/>
      <c r="K2922" s="437">
        <v>0.73223226647081086</v>
      </c>
      <c r="L2922" s="436"/>
      <c r="M2922" s="440">
        <f t="shared" si="5111"/>
        <v>0.48749205037343391</v>
      </c>
      <c r="N2922" s="440">
        <f t="shared" si="5112"/>
        <v>0.47379734757647218</v>
      </c>
      <c r="O2922" s="440">
        <f t="shared" si="5113"/>
        <v>0.43465488453384843</v>
      </c>
      <c r="P2922" s="440">
        <f t="shared" si="5114"/>
        <v>0.73223226647081086</v>
      </c>
      <c r="Q2922" s="441"/>
      <c r="R2922" s="442">
        <f t="shared" si="5115"/>
        <v>0.5320441372386413</v>
      </c>
      <c r="S2922" s="443">
        <f t="shared" si="5116"/>
        <v>0</v>
      </c>
      <c r="T2922" s="443">
        <f t="shared" si="5117"/>
        <v>0</v>
      </c>
      <c r="AH2922" s="257">
        <f t="shared" si="5118"/>
        <v>0</v>
      </c>
      <c r="AI2922" s="266" t="str">
        <f t="shared" si="5110"/>
        <v>OK</v>
      </c>
    </row>
    <row r="2923" spans="1:35" ht="17.45" customHeight="1" thickBot="1" x14ac:dyDescent="0.3">
      <c r="A2923" s="257">
        <f t="shared" si="5056"/>
        <v>12</v>
      </c>
      <c r="B2923" s="257">
        <f t="shared" si="5057"/>
        <v>2025</v>
      </c>
      <c r="C2923" s="435">
        <f t="shared" si="5095"/>
        <v>46019</v>
      </c>
      <c r="D2923" s="434"/>
      <c r="E2923" s="436">
        <v>0.88189212392474758</v>
      </c>
      <c r="F2923" s="437"/>
      <c r="G2923" s="438">
        <v>1.1354569102528935</v>
      </c>
      <c r="H2923" s="439"/>
      <c r="I2923" s="434"/>
      <c r="J2923" s="436">
        <v>1.444713534088075</v>
      </c>
      <c r="K2923" s="437"/>
      <c r="L2923" s="436">
        <v>0.61562075028595975</v>
      </c>
      <c r="M2923" s="440">
        <f t="shared" si="5111"/>
        <v>0.88189212392474758</v>
      </c>
      <c r="N2923" s="440">
        <f t="shared" si="5112"/>
        <v>1.1354569102528935</v>
      </c>
      <c r="O2923" s="440">
        <f t="shared" si="5113"/>
        <v>1.444713534088075</v>
      </c>
      <c r="P2923" s="440">
        <f t="shared" si="5114"/>
        <v>0.61562075028595975</v>
      </c>
      <c r="Q2923" s="441"/>
      <c r="R2923" s="442">
        <f t="shared" si="5115"/>
        <v>1.0194208296379188</v>
      </c>
      <c r="S2923" s="443">
        <f t="shared" si="5116"/>
        <v>1</v>
      </c>
      <c r="T2923" s="443">
        <f t="shared" si="5117"/>
        <v>1</v>
      </c>
      <c r="AH2923" s="257">
        <f t="shared" si="5118"/>
        <v>0</v>
      </c>
      <c r="AI2923" s="266" t="str">
        <f t="shared" si="5110"/>
        <v>OK</v>
      </c>
    </row>
    <row r="2924" spans="1:35" ht="17.45" customHeight="1" thickBot="1" x14ac:dyDescent="0.3">
      <c r="A2924" s="257">
        <f t="shared" si="5056"/>
        <v>12</v>
      </c>
      <c r="B2924" s="257">
        <f t="shared" si="5057"/>
        <v>2025</v>
      </c>
      <c r="C2924" s="48">
        <f t="shared" si="5095"/>
        <v>46020</v>
      </c>
      <c r="D2924" s="133">
        <v>2.3273440465630255</v>
      </c>
      <c r="E2924" s="276"/>
      <c r="F2924" s="278">
        <v>1.0889774339393614</v>
      </c>
      <c r="G2924" s="277"/>
      <c r="H2924" s="286">
        <v>1.0220467858620566</v>
      </c>
      <c r="I2924" s="275">
        <v>0.83311461393169506</v>
      </c>
      <c r="J2924" s="276"/>
      <c r="K2924" s="278">
        <v>1.6309223047709585</v>
      </c>
      <c r="L2924" s="276"/>
      <c r="M2924" s="423">
        <f t="shared" ref="M2924:M2931" si="5119">IFERROR(AVERAGE(D2924:E2924),"")</f>
        <v>2.3273440465630255</v>
      </c>
      <c r="N2924" s="293">
        <f t="shared" ref="N2924:N2931" si="5120">IFERROR(AVERAGE(F2924:H2924),"")</f>
        <v>1.055512109900709</v>
      </c>
      <c r="O2924" s="293">
        <f t="shared" ref="O2924:O2931" si="5121">IFERROR(AVERAGE(I2924:J2924),"")</f>
        <v>0.83311461393169506</v>
      </c>
      <c r="P2924" s="293">
        <f t="shared" ref="P2924:P2931" si="5122">IFERROR(AVERAGE(K2924:L2924),"")</f>
        <v>1.6309223047709585</v>
      </c>
      <c r="R2924" s="265">
        <f t="shared" ref="R2924:R2931" si="5123">AVERAGE(M2924:P2924)</f>
        <v>1.4617232687915971</v>
      </c>
      <c r="S2924" s="266">
        <f t="shared" ref="S2924:S2931" si="5124">IF(R2924&gt;=1,1,0)</f>
        <v>1</v>
      </c>
      <c r="T2924" s="266">
        <f t="shared" ref="T2924:T2931" si="5125">IF(S2924=0,0,S2924+T2923)</f>
        <v>2</v>
      </c>
      <c r="U2924" s="514" t="s">
        <v>71</v>
      </c>
      <c r="V2924" s="515">
        <v>2025</v>
      </c>
      <c r="W2924" s="516"/>
      <c r="X2924" s="516"/>
      <c r="Y2924" s="516"/>
      <c r="AH2924" s="257">
        <f t="shared" si="5118"/>
        <v>0</v>
      </c>
      <c r="AI2924" s="266" t="str">
        <f t="shared" si="5110"/>
        <v>OK</v>
      </c>
    </row>
    <row r="2925" spans="1:35" ht="17.45" customHeight="1" x14ac:dyDescent="0.25">
      <c r="A2925" s="257">
        <f t="shared" si="5056"/>
        <v>12</v>
      </c>
      <c r="B2925" s="257">
        <f t="shared" si="5057"/>
        <v>2025</v>
      </c>
      <c r="C2925" s="8">
        <f t="shared" si="5095"/>
        <v>46021</v>
      </c>
      <c r="D2925" s="260"/>
      <c r="E2925" s="261">
        <v>1.1706094339063597</v>
      </c>
      <c r="F2925" s="263"/>
      <c r="G2925" s="402">
        <v>2.6682788488179896</v>
      </c>
      <c r="H2925" s="285"/>
      <c r="I2925" s="260"/>
      <c r="J2925" s="261">
        <v>1.7588928169408025</v>
      </c>
      <c r="K2925" s="263"/>
      <c r="L2925" s="261">
        <v>1.3050818936397643</v>
      </c>
      <c r="M2925" s="293">
        <f t="shared" si="5119"/>
        <v>1.1706094339063597</v>
      </c>
      <c r="N2925" s="423">
        <f t="shared" si="5120"/>
        <v>2.6682788488179896</v>
      </c>
      <c r="O2925" s="293">
        <f t="shared" si="5121"/>
        <v>1.7588928169408025</v>
      </c>
      <c r="P2925" s="293">
        <f t="shared" si="5122"/>
        <v>1.3050818936397643</v>
      </c>
      <c r="R2925" s="265">
        <f t="shared" si="5123"/>
        <v>1.7257157483262291</v>
      </c>
      <c r="S2925" s="266">
        <f t="shared" si="5124"/>
        <v>1</v>
      </c>
      <c r="T2925" s="266">
        <f t="shared" si="5125"/>
        <v>3</v>
      </c>
      <c r="U2925" s="517" t="s">
        <v>35</v>
      </c>
      <c r="V2925" s="517" t="s">
        <v>1</v>
      </c>
      <c r="W2925" s="517" t="s">
        <v>2</v>
      </c>
      <c r="X2925" s="517" t="s">
        <v>9</v>
      </c>
      <c r="Y2925" s="517" t="s">
        <v>12</v>
      </c>
      <c r="AH2925" s="257">
        <f t="shared" si="5118"/>
        <v>0</v>
      </c>
      <c r="AI2925" s="266" t="str">
        <f t="shared" si="5110"/>
        <v>OK</v>
      </c>
    </row>
    <row r="2926" spans="1:35" ht="17.45" customHeight="1" thickBot="1" x14ac:dyDescent="0.3">
      <c r="A2926" s="257">
        <f t="shared" si="5056"/>
        <v>12</v>
      </c>
      <c r="B2926" s="257">
        <f t="shared" si="5057"/>
        <v>2025</v>
      </c>
      <c r="C2926" s="116">
        <f t="shared" si="5095"/>
        <v>46022</v>
      </c>
      <c r="D2926" s="126">
        <v>0.80682115899712081</v>
      </c>
      <c r="E2926" s="129"/>
      <c r="F2926" s="130">
        <v>0.63027877999583182</v>
      </c>
      <c r="G2926" s="128"/>
      <c r="H2926" s="127"/>
      <c r="I2926" s="126">
        <v>0.97225672689876852</v>
      </c>
      <c r="J2926" s="129"/>
      <c r="K2926" s="130">
        <v>1.5510594306211145</v>
      </c>
      <c r="L2926" s="129"/>
      <c r="M2926" s="306">
        <f t="shared" si="5119"/>
        <v>0.80682115899712081</v>
      </c>
      <c r="N2926" s="306">
        <f t="shared" si="5120"/>
        <v>0.63027877999583182</v>
      </c>
      <c r="O2926" s="306">
        <f t="shared" si="5121"/>
        <v>0.97225672689876852</v>
      </c>
      <c r="P2926" s="306">
        <f t="shared" si="5122"/>
        <v>1.5510594306211145</v>
      </c>
      <c r="Q2926" s="315"/>
      <c r="R2926" s="308">
        <f t="shared" si="5123"/>
        <v>0.99010402412820886</v>
      </c>
      <c r="S2926" s="312">
        <f t="shared" si="5124"/>
        <v>0</v>
      </c>
      <c r="T2926" s="312">
        <f t="shared" si="5125"/>
        <v>0</v>
      </c>
      <c r="U2926" s="518" t="s">
        <v>58</v>
      </c>
      <c r="V2926" s="519">
        <f>AVERAGE(D2896:E2926)</f>
        <v>1.3961876666347317</v>
      </c>
      <c r="W2926" s="519">
        <f>AVERAGE(F2896:H2926)</f>
        <v>1.3391215092587032</v>
      </c>
      <c r="X2926" s="519">
        <f>AVERAGE(I2896:J2926)</f>
        <v>1.3500185322778033</v>
      </c>
      <c r="Y2926" s="519">
        <f>AVERAGE(K2896:L2926)</f>
        <v>1.3890406405205833</v>
      </c>
      <c r="AH2926" s="257">
        <f t="shared" si="5118"/>
        <v>0</v>
      </c>
      <c r="AI2926" s="266" t="str">
        <f>IF(AH2926=0,"OK","Check")</f>
        <v>OK</v>
      </c>
    </row>
    <row r="2927" spans="1:35" ht="17.45" customHeight="1" x14ac:dyDescent="0.25">
      <c r="A2927" s="257">
        <f t="shared" si="5056"/>
        <v>1</v>
      </c>
      <c r="B2927" s="257">
        <f t="shared" si="5057"/>
        <v>2026</v>
      </c>
      <c r="C2927" s="115">
        <f t="shared" si="5095"/>
        <v>46023</v>
      </c>
      <c r="D2927" s="252"/>
      <c r="E2927" s="253">
        <v>0.44836296563307609</v>
      </c>
      <c r="F2927" s="255"/>
      <c r="G2927" s="254">
        <v>0.30876206439937481</v>
      </c>
      <c r="H2927" s="114"/>
      <c r="I2927" s="252"/>
      <c r="J2927" s="253">
        <v>0.21054676397744707</v>
      </c>
      <c r="K2927" s="255"/>
      <c r="L2927" s="253">
        <v>0.37713755342882732</v>
      </c>
      <c r="M2927" s="293">
        <f t="shared" si="5119"/>
        <v>0.44836296563307609</v>
      </c>
      <c r="N2927" s="293">
        <f t="shared" si="5120"/>
        <v>0.30876206439937481</v>
      </c>
      <c r="O2927" s="293">
        <f t="shared" si="5121"/>
        <v>0.21054676397744707</v>
      </c>
      <c r="P2927" s="293">
        <f t="shared" si="5122"/>
        <v>0.37713755342882732</v>
      </c>
      <c r="R2927" s="265">
        <f t="shared" si="5123"/>
        <v>0.33620233685968132</v>
      </c>
      <c r="S2927" s="266">
        <f t="shared" si="5124"/>
        <v>0</v>
      </c>
      <c r="T2927" s="266">
        <f t="shared" si="5125"/>
        <v>0</v>
      </c>
      <c r="U2927" s="518" t="s">
        <v>59</v>
      </c>
      <c r="V2927" s="519">
        <f>MAX(D2896:E2926)</f>
        <v>2.574095880190614</v>
      </c>
      <c r="W2927" s="519">
        <f>MAX(F2896:H2926)</f>
        <v>2.6682788488179896</v>
      </c>
      <c r="X2927" s="519">
        <f>MAX(I2896:J2926)</f>
        <v>2.6232632803927731</v>
      </c>
      <c r="Y2927" s="519">
        <f>MAX(K2896:L2926)</f>
        <v>2.3450771572617324</v>
      </c>
    </row>
    <row r="2928" spans="1:35" ht="17.45" customHeight="1" thickBot="1" x14ac:dyDescent="0.3">
      <c r="A2928" s="257">
        <f t="shared" si="5056"/>
        <v>1</v>
      </c>
      <c r="B2928" s="257">
        <f t="shared" si="5057"/>
        <v>2026</v>
      </c>
      <c r="C2928" s="8">
        <f t="shared" si="5095"/>
        <v>46024</v>
      </c>
      <c r="D2928" s="252">
        <v>0.60476087100082432</v>
      </c>
      <c r="E2928" s="253"/>
      <c r="F2928" s="255"/>
      <c r="G2928" s="254"/>
      <c r="H2928" s="114">
        <v>0.40476055276065576</v>
      </c>
      <c r="I2928" s="252">
        <v>0.40956240560142165</v>
      </c>
      <c r="J2928" s="253"/>
      <c r="K2928" s="255">
        <v>0.58712965898623271</v>
      </c>
      <c r="L2928" s="253"/>
      <c r="M2928" s="293">
        <f t="shared" si="5119"/>
        <v>0.60476087100082432</v>
      </c>
      <c r="N2928" s="293">
        <f t="shared" si="5120"/>
        <v>0.40476055276065576</v>
      </c>
      <c r="O2928" s="293">
        <f t="shared" si="5121"/>
        <v>0.40956240560142165</v>
      </c>
      <c r="P2928" s="293">
        <f t="shared" si="5122"/>
        <v>0.58712965898623271</v>
      </c>
      <c r="R2928" s="265">
        <f t="shared" si="5123"/>
        <v>0.50155337208728357</v>
      </c>
      <c r="S2928" s="266">
        <f t="shared" si="5124"/>
        <v>0</v>
      </c>
      <c r="T2928" s="266">
        <f t="shared" si="5125"/>
        <v>0</v>
      </c>
      <c r="U2928" s="520" t="s">
        <v>126</v>
      </c>
      <c r="V2928" s="521">
        <f>COUNTIF(D2896:E2926,"&gt;=2.5")</f>
        <v>1</v>
      </c>
      <c r="W2928" s="521">
        <f>COUNTIF(F2896:H2926,"&gt;=2.5")</f>
        <v>1</v>
      </c>
      <c r="X2928" s="521">
        <f>COUNTIF(I2896:J2926,"&gt;=2.5")</f>
        <v>1</v>
      </c>
      <c r="Y2928" s="521">
        <f>COUNTIF(K2896:L2926,"&gt;=2.5")</f>
        <v>0</v>
      </c>
    </row>
    <row r="2929" spans="1:33" ht="17.45" customHeight="1" thickBot="1" x14ac:dyDescent="0.3">
      <c r="A2929" s="257">
        <f t="shared" si="5056"/>
        <v>1</v>
      </c>
      <c r="B2929" s="257">
        <f t="shared" si="5057"/>
        <v>2026</v>
      </c>
      <c r="C2929" s="435">
        <f t="shared" si="5095"/>
        <v>46025</v>
      </c>
      <c r="D2929" s="448"/>
      <c r="E2929" s="449">
        <v>0.31432734538828599</v>
      </c>
      <c r="F2929" s="451"/>
      <c r="G2929" s="450">
        <v>0.31789773511723379</v>
      </c>
      <c r="H2929" s="452"/>
      <c r="I2929" s="448"/>
      <c r="J2929" s="449">
        <v>0.253345870155469</v>
      </c>
      <c r="K2929" s="451"/>
      <c r="L2929" s="449">
        <v>0.32203815918420298</v>
      </c>
      <c r="M2929" s="440">
        <f t="shared" si="5119"/>
        <v>0.31432734538828599</v>
      </c>
      <c r="N2929" s="440">
        <f t="shared" si="5120"/>
        <v>0.31789773511723379</v>
      </c>
      <c r="O2929" s="440">
        <f t="shared" si="5121"/>
        <v>0.253345870155469</v>
      </c>
      <c r="P2929" s="440">
        <f t="shared" si="5122"/>
        <v>0.32203815918420298</v>
      </c>
      <c r="Q2929" s="441"/>
      <c r="R2929" s="442">
        <f t="shared" si="5123"/>
        <v>0.30190227746129794</v>
      </c>
      <c r="S2929" s="443">
        <f t="shared" si="5124"/>
        <v>0</v>
      </c>
      <c r="T2929" s="443">
        <f t="shared" si="5125"/>
        <v>0</v>
      </c>
      <c r="X2929" s="664">
        <f>SUM(V2928:Y2928)</f>
        <v>3</v>
      </c>
      <c r="Y2929" s="522">
        <f>AVERAGE(V2926:Y2926)</f>
        <v>1.3685920871729556</v>
      </c>
    </row>
    <row r="2930" spans="1:33" ht="17.45" customHeight="1" thickBot="1" x14ac:dyDescent="0.3">
      <c r="A2930" s="257">
        <f t="shared" si="5056"/>
        <v>1</v>
      </c>
      <c r="B2930" s="257">
        <f t="shared" si="5057"/>
        <v>2026</v>
      </c>
      <c r="C2930" s="48">
        <f t="shared" si="5095"/>
        <v>46026</v>
      </c>
      <c r="D2930" s="448">
        <v>0.19033553803122974</v>
      </c>
      <c r="E2930" s="449"/>
      <c r="F2930" s="451">
        <v>0.21203719554408246</v>
      </c>
      <c r="G2930" s="450"/>
      <c r="H2930" s="452">
        <v>0.15537570590401831</v>
      </c>
      <c r="I2930" s="448">
        <v>0.12815607071542134</v>
      </c>
      <c r="J2930" s="449"/>
      <c r="K2930" s="451">
        <v>0.20987179880087004</v>
      </c>
      <c r="L2930" s="449"/>
      <c r="M2930" s="440">
        <f t="shared" si="5119"/>
        <v>0.19033553803122974</v>
      </c>
      <c r="N2930" s="440">
        <f t="shared" si="5120"/>
        <v>0.1837064507240504</v>
      </c>
      <c r="O2930" s="440">
        <f t="shared" si="5121"/>
        <v>0.12815607071542134</v>
      </c>
      <c r="P2930" s="440">
        <f t="shared" si="5122"/>
        <v>0.20987179880087004</v>
      </c>
      <c r="Q2930" s="441"/>
      <c r="R2930" s="442">
        <f t="shared" si="5123"/>
        <v>0.17801746456789289</v>
      </c>
      <c r="S2930" s="443">
        <f t="shared" si="5124"/>
        <v>0</v>
      </c>
      <c r="T2930" s="443">
        <f t="shared" si="5125"/>
        <v>0</v>
      </c>
      <c r="V2930" s="605">
        <f>V2926-V2895</f>
        <v>0.33990129222585286</v>
      </c>
      <c r="W2930" s="605">
        <f>W2926-W2895</f>
        <v>0.2991242899965787</v>
      </c>
      <c r="X2930" s="605">
        <f>X2926-X2895</f>
        <v>0.3581105292959984</v>
      </c>
      <c r="Y2930" s="605">
        <f>Y2926-Y2895</f>
        <v>0.27274640350880808</v>
      </c>
    </row>
    <row r="2931" spans="1:33" ht="17.45" customHeight="1" thickBot="1" x14ac:dyDescent="0.3">
      <c r="A2931" s="257">
        <f t="shared" si="5056"/>
        <v>1</v>
      </c>
      <c r="B2931" s="257">
        <f t="shared" si="5057"/>
        <v>2026</v>
      </c>
      <c r="C2931" s="8">
        <f t="shared" si="5095"/>
        <v>46027</v>
      </c>
      <c r="D2931" s="252"/>
      <c r="E2931" s="253">
        <v>0.43283423522472692</v>
      </c>
      <c r="F2931" s="255"/>
      <c r="G2931" s="254">
        <v>0.57513026596215799</v>
      </c>
      <c r="H2931" s="114"/>
      <c r="I2931" s="252"/>
      <c r="J2931" s="253">
        <v>0.51560603569468655</v>
      </c>
      <c r="K2931" s="255"/>
      <c r="L2931" s="253">
        <v>0.74009652681703764</v>
      </c>
      <c r="M2931" s="293">
        <f t="shared" si="5119"/>
        <v>0.43283423522472692</v>
      </c>
      <c r="N2931" s="293">
        <f t="shared" si="5120"/>
        <v>0.57513026596215799</v>
      </c>
      <c r="O2931" s="293">
        <f t="shared" si="5121"/>
        <v>0.51560603569468655</v>
      </c>
      <c r="P2931" s="293">
        <f t="shared" si="5122"/>
        <v>0.74009652681703764</v>
      </c>
      <c r="R2931" s="265">
        <f t="shared" si="5123"/>
        <v>0.56591676592465223</v>
      </c>
      <c r="S2931" s="266">
        <f t="shared" si="5124"/>
        <v>0</v>
      </c>
      <c r="T2931" s="266">
        <f t="shared" si="5125"/>
        <v>0</v>
      </c>
      <c r="U2931" s="514" t="s">
        <v>73</v>
      </c>
      <c r="V2931" s="515">
        <v>2025</v>
      </c>
      <c r="W2931" s="516"/>
      <c r="X2931" s="516"/>
      <c r="Y2931" s="516"/>
      <c r="AF2931" s="427" t="s">
        <v>172</v>
      </c>
      <c r="AG2931" s="427" t="s">
        <v>158</v>
      </c>
    </row>
    <row r="2932" spans="1:33" ht="17.45" customHeight="1" x14ac:dyDescent="0.25">
      <c r="A2932" s="257">
        <f t="shared" si="5056"/>
        <v>1</v>
      </c>
      <c r="B2932" s="257">
        <f t="shared" si="5057"/>
        <v>2026</v>
      </c>
      <c r="C2932" s="8">
        <f t="shared" si="5095"/>
        <v>46028</v>
      </c>
      <c r="D2932" s="252">
        <v>0.64891674403792343</v>
      </c>
      <c r="E2932" s="253"/>
      <c r="F2932" s="255">
        <v>0.67007800318535504</v>
      </c>
      <c r="G2932" s="254"/>
      <c r="H2932" s="114"/>
      <c r="I2932" s="252">
        <v>0.99973189322516809</v>
      </c>
      <c r="J2932" s="253"/>
      <c r="K2932" s="255">
        <v>0.89949991992565481</v>
      </c>
      <c r="L2932" s="253"/>
      <c r="M2932" s="293">
        <f t="shared" ref="M2932" si="5126">IFERROR(AVERAGE(D2932:E2932),"")</f>
        <v>0.64891674403792343</v>
      </c>
      <c r="N2932" s="293">
        <f t="shared" ref="N2932" si="5127">IFERROR(AVERAGE(F2932:H2932),"")</f>
        <v>0.67007800318535504</v>
      </c>
      <c r="O2932" s="293">
        <f t="shared" ref="O2932" si="5128">IFERROR(AVERAGE(I2932:J2932),"")</f>
        <v>0.99973189322516809</v>
      </c>
      <c r="P2932" s="293">
        <f t="shared" ref="P2932" si="5129">IFERROR(AVERAGE(K2932:L2932),"")</f>
        <v>0.89949991992565481</v>
      </c>
      <c r="R2932" s="265">
        <f t="shared" ref="R2932" si="5130">AVERAGE(M2932:P2932)</f>
        <v>0.80455664009352534</v>
      </c>
      <c r="S2932" s="266">
        <f t="shared" ref="S2932" si="5131">IF(R2932&gt;=1,1,0)</f>
        <v>0</v>
      </c>
      <c r="T2932" s="266">
        <f t="shared" ref="T2932" si="5132">IF(S2932=0,0,S2932+T2931)</f>
        <v>0</v>
      </c>
      <c r="U2932" s="517" t="s">
        <v>35</v>
      </c>
      <c r="V2932" s="517" t="s">
        <v>1</v>
      </c>
      <c r="W2932" s="517" t="s">
        <v>2</v>
      </c>
      <c r="X2932" s="517" t="s">
        <v>9</v>
      </c>
      <c r="Y2932" s="517" t="s">
        <v>12</v>
      </c>
      <c r="AE2932" s="22" t="s">
        <v>20</v>
      </c>
      <c r="AF2932" s="264">
        <f>MAX($D$2562:$L$2926)</f>
        <v>11.11</v>
      </c>
      <c r="AG2932" s="264">
        <f>MAX($D$5:$L$2926)</f>
        <v>28.43</v>
      </c>
    </row>
    <row r="2933" spans="1:33" ht="17.45" customHeight="1" x14ac:dyDescent="0.25">
      <c r="A2933" s="257">
        <f t="shared" si="5056"/>
        <v>1</v>
      </c>
      <c r="B2933" s="257">
        <f t="shared" si="5057"/>
        <v>2026</v>
      </c>
      <c r="C2933" s="8">
        <f t="shared" si="5095"/>
        <v>46029</v>
      </c>
      <c r="D2933" s="252"/>
      <c r="E2933" s="253">
        <v>0.9945641805757951</v>
      </c>
      <c r="F2933" s="255"/>
      <c r="G2933" s="254">
        <v>0.97252166849907073</v>
      </c>
      <c r="H2933" s="114"/>
      <c r="I2933" s="252"/>
      <c r="J2933" s="253">
        <v>1.1135769629659602</v>
      </c>
      <c r="K2933" s="255"/>
      <c r="L2933" s="253">
        <v>1.0520011505063811</v>
      </c>
      <c r="M2933" s="293">
        <f t="shared" ref="M2933" si="5133">IFERROR(AVERAGE(D2933:E2933),"")</f>
        <v>0.9945641805757951</v>
      </c>
      <c r="N2933" s="293">
        <f t="shared" ref="N2933" si="5134">IFERROR(AVERAGE(F2933:H2933),"")</f>
        <v>0.97252166849907073</v>
      </c>
      <c r="O2933" s="293">
        <f t="shared" ref="O2933" si="5135">IFERROR(AVERAGE(I2933:J2933),"")</f>
        <v>1.1135769629659602</v>
      </c>
      <c r="P2933" s="293">
        <f t="shared" ref="P2933" si="5136">IFERROR(AVERAGE(K2933:L2933),"")</f>
        <v>1.0520011505063811</v>
      </c>
      <c r="R2933" s="265">
        <f t="shared" ref="R2933" si="5137">AVERAGE(M2933:P2933)</f>
        <v>1.0331659906368018</v>
      </c>
      <c r="S2933" s="266">
        <f t="shared" ref="S2933" si="5138">IF(R2933&gt;=1,1,0)</f>
        <v>1</v>
      </c>
      <c r="T2933" s="266">
        <f t="shared" ref="T2933" si="5139">IF(S2933=0,0,S2933+T2932)</f>
        <v>1</v>
      </c>
      <c r="U2933" s="518" t="s">
        <v>58</v>
      </c>
      <c r="V2933" s="519">
        <f>AVERAGE(D2562:E2926)</f>
        <v>1.2152152063880199</v>
      </c>
      <c r="W2933" s="519">
        <f>AVERAGE(F2562:H2926)</f>
        <v>1.1605049322240462</v>
      </c>
      <c r="X2933" s="519">
        <f>AVERAGE(I2562:J2926)</f>
        <v>0.99591513976909696</v>
      </c>
      <c r="Y2933" s="519">
        <f>AVERAGE(K2562:L2926)</f>
        <v>1.2123769813993062</v>
      </c>
      <c r="AE2933" s="22" t="s">
        <v>157</v>
      </c>
      <c r="AF2933" s="264">
        <f>PERCENTILE($D$2562:$L$2926,0.99)</f>
        <v>3.4751303999999887</v>
      </c>
      <c r="AG2933" s="264">
        <f>PERCENTILE($D$5:$L$2926,0.99)</f>
        <v>3.2798999999999978</v>
      </c>
    </row>
    <row r="2934" spans="1:33" ht="17.45" customHeight="1" x14ac:dyDescent="0.25">
      <c r="A2934" s="257">
        <f t="shared" si="5056"/>
        <v>1</v>
      </c>
      <c r="B2934" s="257">
        <f t="shared" si="5057"/>
        <v>2026</v>
      </c>
      <c r="C2934" s="8">
        <f t="shared" si="5095"/>
        <v>46030</v>
      </c>
      <c r="D2934" s="260">
        <v>1.0045121370049608</v>
      </c>
      <c r="E2934" s="261"/>
      <c r="F2934" s="263"/>
      <c r="G2934" s="262"/>
      <c r="H2934" s="285">
        <v>1.0744748254672711</v>
      </c>
      <c r="I2934" s="260">
        <v>1.2759947805028871</v>
      </c>
      <c r="J2934" s="261"/>
      <c r="K2934" s="263">
        <v>1.2593894622969954</v>
      </c>
      <c r="L2934" s="261"/>
      <c r="M2934" s="293">
        <f t="shared" ref="M2934:M2937" si="5140">IFERROR(AVERAGE(D2934:E2934),"")</f>
        <v>1.0045121370049608</v>
      </c>
      <c r="N2934" s="293">
        <f t="shared" ref="N2934:N2937" si="5141">IFERROR(AVERAGE(F2934:H2934),"")</f>
        <v>1.0744748254672711</v>
      </c>
      <c r="O2934" s="293">
        <f t="shared" ref="O2934:O2937" si="5142">IFERROR(AVERAGE(I2934:J2934),"")</f>
        <v>1.2759947805028871</v>
      </c>
      <c r="P2934" s="293">
        <f t="shared" ref="P2934:P2937" si="5143">IFERROR(AVERAGE(K2934:L2934),"")</f>
        <v>1.2593894622969954</v>
      </c>
      <c r="R2934" s="265">
        <f t="shared" ref="R2934:R2937" si="5144">AVERAGE(M2934:P2934)</f>
        <v>1.1535928013180285</v>
      </c>
      <c r="S2934" s="266">
        <f t="shared" ref="S2934:S2937" si="5145">IF(R2934&gt;=1,1,0)</f>
        <v>1</v>
      </c>
      <c r="T2934" s="266">
        <f t="shared" ref="T2934:T2937" si="5146">IF(S2934=0,0,S2934+T2933)</f>
        <v>2</v>
      </c>
      <c r="U2934" s="518" t="s">
        <v>59</v>
      </c>
      <c r="V2934" s="519">
        <f>MAX(D2562:E2926)</f>
        <v>4.5789999999999997</v>
      </c>
      <c r="W2934" s="519">
        <f>MAX(F2562:H2926)</f>
        <v>5.0250000000000004</v>
      </c>
      <c r="X2934" s="519">
        <f>MAX(I2562:J2926)</f>
        <v>3.25</v>
      </c>
      <c r="Y2934" s="519">
        <f>MAX(K2562:L2926)</f>
        <v>11.11</v>
      </c>
      <c r="AE2934" s="22" t="s">
        <v>55</v>
      </c>
      <c r="AF2934" s="264">
        <f>PERCENTILE($D$2562:$L$2926,0.98)</f>
        <v>2.7446559397229415</v>
      </c>
      <c r="AG2934" s="264">
        <f>PERCENTILE($D$5:$L$2926,0.98)</f>
        <v>2.5746383520762461</v>
      </c>
    </row>
    <row r="2935" spans="1:33" ht="17.45" customHeight="1" thickBot="1" x14ac:dyDescent="0.3">
      <c r="A2935" s="257">
        <f t="shared" si="5056"/>
        <v>1</v>
      </c>
      <c r="B2935" s="257">
        <f t="shared" si="5057"/>
        <v>2026</v>
      </c>
      <c r="C2935" s="8">
        <f t="shared" si="5095"/>
        <v>46031</v>
      </c>
      <c r="D2935" s="260"/>
      <c r="E2935" s="261">
        <v>1.255499247200347</v>
      </c>
      <c r="F2935" s="263"/>
      <c r="G2935" s="262">
        <v>1.2647503130815538</v>
      </c>
      <c r="H2935" s="285"/>
      <c r="I2935" s="260"/>
      <c r="J2935" s="134">
        <v>2.0749313578355402</v>
      </c>
      <c r="K2935" s="263"/>
      <c r="L2935" s="261">
        <v>1.6571055937014907</v>
      </c>
      <c r="M2935" s="293">
        <f t="shared" si="5140"/>
        <v>1.255499247200347</v>
      </c>
      <c r="N2935" s="293">
        <f t="shared" si="5141"/>
        <v>1.2647503130815538</v>
      </c>
      <c r="O2935" s="423">
        <f t="shared" si="5142"/>
        <v>2.0749313578355402</v>
      </c>
      <c r="P2935" s="293">
        <f t="shared" si="5143"/>
        <v>1.6571055937014907</v>
      </c>
      <c r="R2935" s="265">
        <f t="shared" si="5144"/>
        <v>1.563071627954733</v>
      </c>
      <c r="S2935" s="266">
        <f t="shared" si="5145"/>
        <v>1</v>
      </c>
      <c r="T2935" s="266">
        <f t="shared" si="5146"/>
        <v>3</v>
      </c>
      <c r="U2935" s="520" t="s">
        <v>126</v>
      </c>
      <c r="V2935" s="521">
        <f>COUNTIF(D2562:E2926,"&gt;=2.5")</f>
        <v>14</v>
      </c>
      <c r="W2935" s="521">
        <f>COUNTIF(F2562:H2926,"&gt;=2.5")</f>
        <v>14</v>
      </c>
      <c r="X2935" s="521">
        <f>COUNTIF(I2562:J2926,"&gt;=2.5")</f>
        <v>5</v>
      </c>
      <c r="Y2935" s="521">
        <f>COUNTIF(K2562:L2926,"&gt;=2.5")</f>
        <v>11</v>
      </c>
      <c r="AE2935" s="22" t="s">
        <v>75</v>
      </c>
      <c r="AF2935" s="264">
        <f>PERCENTILE($D$2562:$L$2926,0.95)</f>
        <v>2.1450019838411114</v>
      </c>
      <c r="AG2935" s="264">
        <f>PERCENTILE($D$5:$L$2926,0.95)</f>
        <v>1.9830000000000001</v>
      </c>
    </row>
    <row r="2936" spans="1:33" ht="17.45" customHeight="1" thickBot="1" x14ac:dyDescent="0.3">
      <c r="A2936" s="257">
        <f t="shared" ref="A2936:A2999" si="5147">IF(ISNUMBER(C2936),MONTH(C2936),"")</f>
        <v>1</v>
      </c>
      <c r="B2936" s="257">
        <f t="shared" ref="B2936:B2999" si="5148">IF(ISNUMBER(C2936),YEAR(C2936),"")</f>
        <v>2026</v>
      </c>
      <c r="C2936" s="48">
        <f t="shared" si="5095"/>
        <v>46032</v>
      </c>
      <c r="D2936" s="434">
        <v>0.88037251819822138</v>
      </c>
      <c r="E2936" s="436"/>
      <c r="F2936" s="437">
        <v>0.71751908447350177</v>
      </c>
      <c r="G2936" s="438"/>
      <c r="H2936" s="439">
        <v>0.82620512213111785</v>
      </c>
      <c r="I2936" s="434">
        <v>0.78920087727446275</v>
      </c>
      <c r="J2936" s="436"/>
      <c r="K2936" s="437">
        <v>0.94049635696721834</v>
      </c>
      <c r="L2936" s="436"/>
      <c r="M2936" s="440">
        <f t="shared" si="5140"/>
        <v>0.88037251819822138</v>
      </c>
      <c r="N2936" s="440">
        <f t="shared" si="5141"/>
        <v>0.77186210330230987</v>
      </c>
      <c r="O2936" s="440">
        <f t="shared" si="5142"/>
        <v>0.78920087727446275</v>
      </c>
      <c r="P2936" s="440">
        <f t="shared" si="5143"/>
        <v>0.94049635696721834</v>
      </c>
      <c r="Q2936" s="441"/>
      <c r="R2936" s="442">
        <f t="shared" si="5144"/>
        <v>0.84548296393555311</v>
      </c>
      <c r="S2936" s="443">
        <f t="shared" si="5145"/>
        <v>0</v>
      </c>
      <c r="T2936" s="443">
        <f t="shared" si="5146"/>
        <v>0</v>
      </c>
      <c r="V2936" s="522">
        <f>AVERAGE(D2563:L2926)</f>
        <v>1.1458230677792312</v>
      </c>
      <c r="X2936" s="664">
        <f>SUM(V2935:Y2935)</f>
        <v>44</v>
      </c>
      <c r="Y2936" s="522">
        <f>AVERAGE(V2933:Y2933)</f>
        <v>1.1460030649451172</v>
      </c>
      <c r="AE2936" s="22" t="s">
        <v>21</v>
      </c>
      <c r="AF2936" s="264">
        <f>PERCENTILE($D$2562:$L$2926,0.9)</f>
        <v>1.7756201067558082</v>
      </c>
      <c r="AG2936" s="264">
        <f>PERCENTILE($D$5:$L$2926,0.9)</f>
        <v>1.659</v>
      </c>
    </row>
    <row r="2937" spans="1:33" ht="17.45" customHeight="1" x14ac:dyDescent="0.25">
      <c r="A2937" s="257">
        <f t="shared" si="5147"/>
        <v>1</v>
      </c>
      <c r="B2937" s="257">
        <f t="shared" si="5148"/>
        <v>2026</v>
      </c>
      <c r="C2937" s="435">
        <f t="shared" si="5095"/>
        <v>46033</v>
      </c>
      <c r="D2937" s="434"/>
      <c r="E2937" s="444">
        <v>2.9660746595580205</v>
      </c>
      <c r="F2937" s="437"/>
      <c r="G2937" s="488">
        <v>1.9754524432422145</v>
      </c>
      <c r="H2937" s="439"/>
      <c r="I2937" s="434"/>
      <c r="J2937" s="436">
        <v>1.149383616293858</v>
      </c>
      <c r="K2937" s="437"/>
      <c r="L2937" s="444">
        <v>3.491503571090619</v>
      </c>
      <c r="M2937" s="493">
        <f t="shared" si="5140"/>
        <v>2.9660746595580205</v>
      </c>
      <c r="N2937" s="493">
        <f t="shared" si="5141"/>
        <v>1.9754524432422145</v>
      </c>
      <c r="O2937" s="440">
        <f t="shared" si="5142"/>
        <v>1.149383616293858</v>
      </c>
      <c r="P2937" s="493">
        <f t="shared" si="5143"/>
        <v>3.491503571090619</v>
      </c>
      <c r="Q2937" s="441"/>
      <c r="R2937" s="468">
        <f t="shared" si="5144"/>
        <v>2.395603572546178</v>
      </c>
      <c r="S2937" s="443">
        <f t="shared" si="5145"/>
        <v>1</v>
      </c>
      <c r="T2937" s="443">
        <f t="shared" si="5146"/>
        <v>1</v>
      </c>
      <c r="V2937" s="605">
        <f>V2933-V2568</f>
        <v>0.16322120093842907</v>
      </c>
      <c r="W2937" s="605">
        <f>W2933-W2568</f>
        <v>0.14769350699040218</v>
      </c>
      <c r="X2937" s="605">
        <f>X2933-X2568</f>
        <v>7.66881824321064E-3</v>
      </c>
      <c r="Y2937" s="605">
        <f>Y2933-Y2568</f>
        <v>6.2925210282139599E-2</v>
      </c>
    </row>
    <row r="2938" spans="1:33" ht="17.45" customHeight="1" x14ac:dyDescent="0.25">
      <c r="A2938" s="257">
        <f t="shared" si="5147"/>
        <v>1</v>
      </c>
      <c r="B2938" s="257">
        <f t="shared" si="5148"/>
        <v>2026</v>
      </c>
      <c r="C2938" s="8">
        <f t="shared" si="5095"/>
        <v>46034</v>
      </c>
      <c r="D2938" s="260">
        <v>1.5161645648996755</v>
      </c>
      <c r="E2938" s="261"/>
      <c r="F2938" s="263">
        <v>1.2656029162080755</v>
      </c>
      <c r="G2938" s="262"/>
      <c r="H2938" s="285"/>
      <c r="I2938" s="260">
        <v>1.300140262534794</v>
      </c>
      <c r="J2938" s="261"/>
      <c r="K2938" s="263">
        <v>1.2859053499849058</v>
      </c>
      <c r="L2938" s="261"/>
      <c r="M2938" s="293">
        <f t="shared" ref="M2938:M2951" si="5149">IFERROR(AVERAGE(D2938:E2938),"")</f>
        <v>1.5161645648996755</v>
      </c>
      <c r="N2938" s="293">
        <f t="shared" ref="N2938:N2951" si="5150">IFERROR(AVERAGE(F2938:H2938),"")</f>
        <v>1.2656029162080755</v>
      </c>
      <c r="O2938" s="293">
        <f t="shared" ref="O2938:O2951" si="5151">IFERROR(AVERAGE(I2938:J2938),"")</f>
        <v>1.300140262534794</v>
      </c>
      <c r="P2938" s="293">
        <f t="shared" ref="P2938:P2951" si="5152">IFERROR(AVERAGE(K2938:L2938),"")</f>
        <v>1.2859053499849058</v>
      </c>
      <c r="R2938" s="265">
        <f t="shared" ref="R2938:R2951" si="5153">AVERAGE(M2938:P2938)</f>
        <v>1.3419532734068627</v>
      </c>
      <c r="S2938" s="266">
        <f t="shared" ref="S2938:S2951" si="5154">IF(R2938&gt;=1,1,0)</f>
        <v>1</v>
      </c>
      <c r="T2938" s="266">
        <f t="shared" ref="T2938:T2951" si="5155">IF(S2938=0,0,S2938+T2937)</f>
        <v>2</v>
      </c>
    </row>
    <row r="2939" spans="1:33" ht="17.45" customHeight="1" x14ac:dyDescent="0.25">
      <c r="A2939" s="257">
        <f t="shared" si="5147"/>
        <v>1</v>
      </c>
      <c r="B2939" s="257">
        <f t="shared" si="5148"/>
        <v>2026</v>
      </c>
      <c r="C2939" s="8">
        <f t="shared" si="5095"/>
        <v>46035</v>
      </c>
      <c r="D2939" s="260"/>
      <c r="E2939" s="134">
        <v>3.2754366318526156</v>
      </c>
      <c r="F2939" s="263"/>
      <c r="G2939" s="402">
        <v>2.0376769321240928</v>
      </c>
      <c r="H2939" s="285"/>
      <c r="I2939" s="260"/>
      <c r="J2939" s="261">
        <v>1.8074053524251461</v>
      </c>
      <c r="K2939" s="263"/>
      <c r="L2939" s="134">
        <v>3.2425424092320445</v>
      </c>
      <c r="M2939" s="423">
        <f t="shared" si="5149"/>
        <v>3.2754366318526156</v>
      </c>
      <c r="N2939" s="423">
        <f t="shared" si="5150"/>
        <v>2.0376769321240928</v>
      </c>
      <c r="O2939" s="293">
        <f t="shared" si="5151"/>
        <v>1.8074053524251461</v>
      </c>
      <c r="P2939" s="423">
        <f t="shared" si="5152"/>
        <v>3.2425424092320445</v>
      </c>
      <c r="R2939" s="334">
        <f t="shared" si="5153"/>
        <v>2.5907653314084746</v>
      </c>
      <c r="S2939" s="266">
        <f t="shared" si="5154"/>
        <v>1</v>
      </c>
      <c r="T2939" s="266">
        <f t="shared" si="5155"/>
        <v>3</v>
      </c>
    </row>
    <row r="2940" spans="1:33" ht="17.45" customHeight="1" x14ac:dyDescent="0.25">
      <c r="A2940" s="257">
        <f t="shared" si="5147"/>
        <v>1</v>
      </c>
      <c r="B2940" s="257">
        <f t="shared" si="5148"/>
        <v>2026</v>
      </c>
      <c r="C2940" s="8">
        <f t="shared" si="5095"/>
        <v>46036</v>
      </c>
      <c r="D2940" s="332">
        <v>3.6712322430152193</v>
      </c>
      <c r="E2940" s="261"/>
      <c r="F2940" s="263"/>
      <c r="G2940" s="262"/>
      <c r="H2940" s="407">
        <v>2.3052088425245252</v>
      </c>
      <c r="I2940" s="332">
        <v>2.0393904195894064</v>
      </c>
      <c r="J2940" s="261"/>
      <c r="K2940" s="363">
        <v>2.7255086185605424</v>
      </c>
      <c r="L2940" s="261"/>
      <c r="M2940" s="423">
        <f t="shared" si="5149"/>
        <v>3.6712322430152193</v>
      </c>
      <c r="N2940" s="423">
        <f t="shared" si="5150"/>
        <v>2.3052088425245252</v>
      </c>
      <c r="O2940" s="423">
        <f t="shared" si="5151"/>
        <v>2.0393904195894064</v>
      </c>
      <c r="P2940" s="423">
        <f t="shared" si="5152"/>
        <v>2.7255086185605424</v>
      </c>
      <c r="R2940" s="334">
        <f t="shared" si="5153"/>
        <v>2.6853350309224235</v>
      </c>
      <c r="S2940" s="266">
        <f t="shared" si="5154"/>
        <v>1</v>
      </c>
      <c r="T2940" s="266">
        <f t="shared" si="5155"/>
        <v>4</v>
      </c>
    </row>
    <row r="2941" spans="1:33" ht="17.45" customHeight="1" x14ac:dyDescent="0.25">
      <c r="A2941" s="257">
        <f t="shared" si="5147"/>
        <v>1</v>
      </c>
      <c r="B2941" s="257">
        <f t="shared" si="5148"/>
        <v>2026</v>
      </c>
      <c r="C2941" s="8">
        <f t="shared" si="5095"/>
        <v>46037</v>
      </c>
      <c r="D2941" s="252"/>
      <c r="E2941" s="335">
        <v>3.4637889810215339</v>
      </c>
      <c r="F2941" s="255"/>
      <c r="G2941" s="364">
        <v>2.4960084279363417</v>
      </c>
      <c r="H2941" s="114"/>
      <c r="I2941" s="252"/>
      <c r="J2941" s="253">
        <v>1.4598458552571205</v>
      </c>
      <c r="K2941" s="255"/>
      <c r="L2941" s="335">
        <v>3.9287902861036614</v>
      </c>
      <c r="M2941" s="423">
        <f t="shared" si="5149"/>
        <v>3.4637889810215339</v>
      </c>
      <c r="N2941" s="423">
        <f t="shared" si="5150"/>
        <v>2.4960084279363417</v>
      </c>
      <c r="O2941" s="293">
        <f t="shared" si="5151"/>
        <v>1.4598458552571205</v>
      </c>
      <c r="P2941" s="423">
        <f t="shared" si="5152"/>
        <v>3.9287902861036614</v>
      </c>
      <c r="R2941" s="334">
        <f t="shared" si="5153"/>
        <v>2.8371083875796645</v>
      </c>
      <c r="S2941" s="266">
        <f t="shared" si="5154"/>
        <v>1</v>
      </c>
      <c r="T2941" s="266">
        <f t="shared" si="5155"/>
        <v>5</v>
      </c>
    </row>
    <row r="2942" spans="1:33" ht="17.45" customHeight="1" x14ac:dyDescent="0.25">
      <c r="A2942" s="257">
        <f t="shared" si="5147"/>
        <v>1</v>
      </c>
      <c r="B2942" s="257">
        <f t="shared" si="5148"/>
        <v>2026</v>
      </c>
      <c r="C2942" s="48">
        <f t="shared" si="5095"/>
        <v>46038</v>
      </c>
      <c r="D2942" s="133">
        <v>4.9920833883911326</v>
      </c>
      <c r="E2942" s="276"/>
      <c r="F2942" s="410">
        <v>2.3487412616466883</v>
      </c>
      <c r="G2942" s="277"/>
      <c r="H2942" s="286">
        <v>2.2096625036558839</v>
      </c>
      <c r="I2942" s="133">
        <v>2.3477178509622223</v>
      </c>
      <c r="J2942" s="276"/>
      <c r="K2942" s="410">
        <v>4.5236477770096908</v>
      </c>
      <c r="L2942" s="276"/>
      <c r="M2942" s="423">
        <f t="shared" si="5149"/>
        <v>4.9920833883911326</v>
      </c>
      <c r="N2942" s="423">
        <f t="shared" si="5150"/>
        <v>2.2792018826512859</v>
      </c>
      <c r="O2942" s="423">
        <f t="shared" si="5151"/>
        <v>2.3477178509622223</v>
      </c>
      <c r="P2942" s="423">
        <f t="shared" si="5152"/>
        <v>4.5236477770096908</v>
      </c>
      <c r="R2942" s="334">
        <f t="shared" si="5153"/>
        <v>3.5356627247535828</v>
      </c>
      <c r="S2942" s="266">
        <f t="shared" si="5154"/>
        <v>1</v>
      </c>
      <c r="T2942" s="266">
        <f t="shared" si="5155"/>
        <v>6</v>
      </c>
    </row>
    <row r="2943" spans="1:33" ht="17.45" customHeight="1" x14ac:dyDescent="0.25">
      <c r="A2943" s="257">
        <f t="shared" si="5147"/>
        <v>1</v>
      </c>
      <c r="B2943" s="257">
        <f t="shared" si="5148"/>
        <v>2026</v>
      </c>
      <c r="C2943" s="435">
        <f t="shared" si="5095"/>
        <v>46039</v>
      </c>
      <c r="D2943" s="434"/>
      <c r="E2943" s="444">
        <v>1.9818444912224837</v>
      </c>
      <c r="F2943" s="437"/>
      <c r="G2943" s="488">
        <v>1.7581840447852304</v>
      </c>
      <c r="H2943" s="439"/>
      <c r="I2943" s="434"/>
      <c r="J2943" s="436">
        <v>0.92565201987215084</v>
      </c>
      <c r="K2943" s="437"/>
      <c r="L2943" s="444">
        <v>2.1761219569366403</v>
      </c>
      <c r="M2943" s="493">
        <f t="shared" si="5149"/>
        <v>1.9818444912224837</v>
      </c>
      <c r="N2943" s="493">
        <f t="shared" si="5150"/>
        <v>1.7581840447852304</v>
      </c>
      <c r="O2943" s="440">
        <f t="shared" si="5151"/>
        <v>0.92565201987215084</v>
      </c>
      <c r="P2943" s="493">
        <f t="shared" si="5152"/>
        <v>2.1761219569366403</v>
      </c>
      <c r="Q2943" s="441"/>
      <c r="R2943" s="442">
        <f t="shared" si="5153"/>
        <v>1.7104506282041263</v>
      </c>
      <c r="S2943" s="443">
        <f t="shared" si="5154"/>
        <v>1</v>
      </c>
      <c r="T2943" s="443">
        <f t="shared" si="5155"/>
        <v>7</v>
      </c>
    </row>
    <row r="2944" spans="1:33" ht="17.45" customHeight="1" x14ac:dyDescent="0.25">
      <c r="A2944" s="257">
        <f t="shared" si="5147"/>
        <v>1</v>
      </c>
      <c r="B2944" s="257">
        <f t="shared" si="5148"/>
        <v>2026</v>
      </c>
      <c r="C2944" s="435">
        <f t="shared" si="5095"/>
        <v>46040</v>
      </c>
      <c r="D2944" s="434">
        <v>0.99076886824534705</v>
      </c>
      <c r="E2944" s="436"/>
      <c r="F2944" s="437">
        <v>0.58011587164595901</v>
      </c>
      <c r="G2944" s="438"/>
      <c r="H2944" s="439"/>
      <c r="I2944" s="434">
        <v>0.5413133454823601</v>
      </c>
      <c r="J2944" s="436"/>
      <c r="K2944" s="437">
        <v>1.057219619221236</v>
      </c>
      <c r="L2944" s="436"/>
      <c r="M2944" s="440">
        <f t="shared" si="5149"/>
        <v>0.99076886824534705</v>
      </c>
      <c r="N2944" s="440">
        <f t="shared" si="5150"/>
        <v>0.58011587164595901</v>
      </c>
      <c r="O2944" s="440">
        <f t="shared" si="5151"/>
        <v>0.5413133454823601</v>
      </c>
      <c r="P2944" s="440">
        <f t="shared" si="5152"/>
        <v>1.057219619221236</v>
      </c>
      <c r="Q2944" s="441"/>
      <c r="R2944" s="442">
        <f t="shared" si="5153"/>
        <v>0.79235442614872553</v>
      </c>
      <c r="S2944" s="443">
        <f t="shared" si="5154"/>
        <v>0</v>
      </c>
      <c r="T2944" s="443">
        <f t="shared" si="5155"/>
        <v>0</v>
      </c>
    </row>
    <row r="2945" spans="1:25" ht="17.45" customHeight="1" x14ac:dyDescent="0.25">
      <c r="A2945" s="257">
        <f t="shared" si="5147"/>
        <v>1</v>
      </c>
      <c r="B2945" s="257">
        <f t="shared" si="5148"/>
        <v>2026</v>
      </c>
      <c r="C2945" s="8">
        <f t="shared" si="5095"/>
        <v>46041</v>
      </c>
      <c r="D2945" s="260"/>
      <c r="E2945" s="261">
        <v>1.3312822434983762</v>
      </c>
      <c r="F2945" s="263"/>
      <c r="G2945" s="262">
        <v>1.2515295478862889</v>
      </c>
      <c r="H2945" s="285"/>
      <c r="I2945" s="260"/>
      <c r="J2945" s="261">
        <v>1.2961542959842456</v>
      </c>
      <c r="K2945" s="263"/>
      <c r="L2945" s="261">
        <v>1.5702597756654855</v>
      </c>
      <c r="M2945" s="293">
        <f t="shared" si="5149"/>
        <v>1.3312822434983762</v>
      </c>
      <c r="N2945" s="293">
        <f t="shared" si="5150"/>
        <v>1.2515295478862889</v>
      </c>
      <c r="O2945" s="293">
        <f t="shared" si="5151"/>
        <v>1.2961542959842456</v>
      </c>
      <c r="P2945" s="293">
        <f t="shared" si="5152"/>
        <v>1.5702597756654855</v>
      </c>
      <c r="R2945" s="265">
        <f t="shared" si="5153"/>
        <v>1.362306465758599</v>
      </c>
      <c r="S2945" s="266">
        <f t="shared" si="5154"/>
        <v>1</v>
      </c>
      <c r="T2945" s="266">
        <f t="shared" si="5155"/>
        <v>1</v>
      </c>
    </row>
    <row r="2946" spans="1:25" ht="17.45" customHeight="1" x14ac:dyDescent="0.25">
      <c r="A2946" s="257">
        <f t="shared" si="5147"/>
        <v>1</v>
      </c>
      <c r="B2946" s="257">
        <f t="shared" si="5148"/>
        <v>2026</v>
      </c>
      <c r="C2946" s="8">
        <f t="shared" si="5095"/>
        <v>46042</v>
      </c>
      <c r="D2946" s="260">
        <v>1.741786828118399</v>
      </c>
      <c r="E2946" s="261"/>
      <c r="F2946" s="263"/>
      <c r="G2946" s="262"/>
      <c r="H2946" s="285">
        <v>1.2853514285719463</v>
      </c>
      <c r="I2946" s="260">
        <v>1.5181156774641436</v>
      </c>
      <c r="J2946" s="261"/>
      <c r="K2946" s="263">
        <v>1.5233749632794387</v>
      </c>
      <c r="L2946" s="261"/>
      <c r="M2946" s="293">
        <f t="shared" si="5149"/>
        <v>1.741786828118399</v>
      </c>
      <c r="N2946" s="293">
        <f t="shared" si="5150"/>
        <v>1.2853514285719463</v>
      </c>
      <c r="O2946" s="293">
        <f t="shared" si="5151"/>
        <v>1.5181156774641436</v>
      </c>
      <c r="P2946" s="293">
        <f t="shared" si="5152"/>
        <v>1.5233749632794387</v>
      </c>
      <c r="R2946" s="265">
        <f t="shared" si="5153"/>
        <v>1.5171572243584819</v>
      </c>
      <c r="S2946" s="266">
        <f t="shared" si="5154"/>
        <v>1</v>
      </c>
      <c r="T2946" s="266">
        <f t="shared" si="5155"/>
        <v>2</v>
      </c>
    </row>
    <row r="2947" spans="1:25" ht="17.45" customHeight="1" x14ac:dyDescent="0.25">
      <c r="A2947" s="257">
        <f t="shared" si="5147"/>
        <v>1</v>
      </c>
      <c r="B2947" s="257">
        <f t="shared" si="5148"/>
        <v>2026</v>
      </c>
      <c r="C2947" s="8">
        <f t="shared" si="5095"/>
        <v>46043</v>
      </c>
      <c r="D2947" s="260"/>
      <c r="E2947" s="261">
        <v>1.2081540454403024</v>
      </c>
      <c r="F2947" s="263"/>
      <c r="G2947" s="262">
        <v>1.2842163249316298</v>
      </c>
      <c r="H2947" s="285"/>
      <c r="I2947" s="260"/>
      <c r="J2947" s="261">
        <v>1.3943791218650405</v>
      </c>
      <c r="K2947" s="263"/>
      <c r="L2947" s="261">
        <v>1.2878562621048835</v>
      </c>
      <c r="M2947" s="293">
        <f t="shared" si="5149"/>
        <v>1.2081540454403024</v>
      </c>
      <c r="N2947" s="293">
        <f t="shared" si="5150"/>
        <v>1.2842163249316298</v>
      </c>
      <c r="O2947" s="293">
        <f t="shared" si="5151"/>
        <v>1.3943791218650405</v>
      </c>
      <c r="P2947" s="293">
        <f t="shared" si="5152"/>
        <v>1.2878562621048835</v>
      </c>
      <c r="R2947" s="265">
        <f t="shared" si="5153"/>
        <v>1.2936514385854641</v>
      </c>
      <c r="S2947" s="266">
        <f t="shared" si="5154"/>
        <v>1</v>
      </c>
      <c r="T2947" s="266">
        <f t="shared" si="5155"/>
        <v>3</v>
      </c>
    </row>
    <row r="2948" spans="1:25" ht="17.45" customHeight="1" x14ac:dyDescent="0.25">
      <c r="A2948" s="257">
        <f t="shared" si="5147"/>
        <v>1</v>
      </c>
      <c r="B2948" s="257">
        <f t="shared" si="5148"/>
        <v>2026</v>
      </c>
      <c r="C2948" s="48">
        <f t="shared" si="5095"/>
        <v>46044</v>
      </c>
      <c r="D2948" s="275">
        <v>1.2450388012537796</v>
      </c>
      <c r="E2948" s="276"/>
      <c r="F2948" s="278">
        <v>1.1021969849650557</v>
      </c>
      <c r="G2948" s="277"/>
      <c r="H2948" s="286">
        <v>1.1283333758341383</v>
      </c>
      <c r="I2948" s="275">
        <v>1.2105561585612472</v>
      </c>
      <c r="J2948" s="276"/>
      <c r="K2948" s="278">
        <v>1.1691509745477568</v>
      </c>
      <c r="L2948" s="276"/>
      <c r="M2948" s="293">
        <f t="shared" si="5149"/>
        <v>1.2450388012537796</v>
      </c>
      <c r="N2948" s="293">
        <f t="shared" si="5150"/>
        <v>1.115265180399597</v>
      </c>
      <c r="O2948" s="293">
        <f t="shared" si="5151"/>
        <v>1.2105561585612472</v>
      </c>
      <c r="P2948" s="293">
        <f t="shared" si="5152"/>
        <v>1.1691509745477568</v>
      </c>
      <c r="R2948" s="265">
        <f t="shared" si="5153"/>
        <v>1.185002778690595</v>
      </c>
      <c r="S2948" s="266">
        <f t="shared" si="5154"/>
        <v>1</v>
      </c>
      <c r="T2948" s="266">
        <f t="shared" si="5155"/>
        <v>4</v>
      </c>
    </row>
    <row r="2949" spans="1:25" ht="17.45" customHeight="1" x14ac:dyDescent="0.25">
      <c r="A2949" s="257">
        <f t="shared" si="5147"/>
        <v>1</v>
      </c>
      <c r="B2949" s="257">
        <f t="shared" si="5148"/>
        <v>2026</v>
      </c>
      <c r="C2949" s="8">
        <f t="shared" si="5095"/>
        <v>46045</v>
      </c>
      <c r="D2949" s="260"/>
      <c r="E2949" s="261">
        <v>0.68633764166644473</v>
      </c>
      <c r="F2949" s="263"/>
      <c r="G2949" s="262">
        <v>0.84046460609545348</v>
      </c>
      <c r="H2949" s="285"/>
      <c r="I2949" s="260"/>
      <c r="J2949" s="261">
        <v>0.80310830414496892</v>
      </c>
      <c r="K2949" s="263"/>
      <c r="L2949" s="261">
        <v>0.96079360975194106</v>
      </c>
      <c r="M2949" s="293">
        <f t="shared" si="5149"/>
        <v>0.68633764166644473</v>
      </c>
      <c r="N2949" s="293">
        <f t="shared" si="5150"/>
        <v>0.84046460609545348</v>
      </c>
      <c r="O2949" s="293">
        <f t="shared" si="5151"/>
        <v>0.80310830414496892</v>
      </c>
      <c r="P2949" s="293">
        <f t="shared" si="5152"/>
        <v>0.96079360975194106</v>
      </c>
      <c r="R2949" s="265">
        <f t="shared" si="5153"/>
        <v>0.82267604041470199</v>
      </c>
      <c r="S2949" s="266">
        <f t="shared" si="5154"/>
        <v>0</v>
      </c>
      <c r="T2949" s="266">
        <f t="shared" si="5155"/>
        <v>0</v>
      </c>
    </row>
    <row r="2950" spans="1:25" ht="17.45" customHeight="1" x14ac:dyDescent="0.25">
      <c r="A2950" s="257">
        <f t="shared" si="5147"/>
        <v>1</v>
      </c>
      <c r="B2950" s="257">
        <f t="shared" si="5148"/>
        <v>2026</v>
      </c>
      <c r="C2950" s="435">
        <f t="shared" si="5095"/>
        <v>46046</v>
      </c>
      <c r="D2950" s="434">
        <v>0.5353546450145189</v>
      </c>
      <c r="E2950" s="436"/>
      <c r="F2950" s="437">
        <v>0.58033287377685505</v>
      </c>
      <c r="G2950" s="438"/>
      <c r="H2950" s="439"/>
      <c r="I2950" s="434">
        <v>0.66806170440655355</v>
      </c>
      <c r="J2950" s="436"/>
      <c r="K2950" s="437">
        <v>0.71150168918450118</v>
      </c>
      <c r="L2950" s="436"/>
      <c r="M2950" s="440">
        <f t="shared" si="5149"/>
        <v>0.5353546450145189</v>
      </c>
      <c r="N2950" s="440">
        <f t="shared" si="5150"/>
        <v>0.58033287377685505</v>
      </c>
      <c r="O2950" s="440">
        <f t="shared" si="5151"/>
        <v>0.66806170440655355</v>
      </c>
      <c r="P2950" s="440">
        <f t="shared" si="5152"/>
        <v>0.71150168918450118</v>
      </c>
      <c r="Q2950" s="441"/>
      <c r="R2950" s="442">
        <f t="shared" si="5153"/>
        <v>0.62381272809560717</v>
      </c>
      <c r="S2950" s="443">
        <f t="shared" si="5154"/>
        <v>0</v>
      </c>
      <c r="T2950" s="443">
        <f t="shared" si="5155"/>
        <v>0</v>
      </c>
    </row>
    <row r="2951" spans="1:25" ht="17.45" customHeight="1" x14ac:dyDescent="0.25">
      <c r="A2951" s="257">
        <f t="shared" si="5147"/>
        <v>1</v>
      </c>
      <c r="B2951" s="257">
        <f t="shared" si="5148"/>
        <v>2026</v>
      </c>
      <c r="C2951" s="435">
        <f t="shared" si="5095"/>
        <v>46047</v>
      </c>
      <c r="D2951" s="434"/>
      <c r="E2951" s="436">
        <v>0.97962285851964437</v>
      </c>
      <c r="F2951" s="437"/>
      <c r="G2951" s="438">
        <v>0.94677174239652195</v>
      </c>
      <c r="H2951" s="439"/>
      <c r="I2951" s="434"/>
      <c r="J2951" s="436">
        <v>0.8952129401750355</v>
      </c>
      <c r="K2951" s="437"/>
      <c r="L2951" s="436">
        <v>0.92200136672379707</v>
      </c>
      <c r="M2951" s="440">
        <f t="shared" si="5149"/>
        <v>0.97962285851964437</v>
      </c>
      <c r="N2951" s="440">
        <f t="shared" si="5150"/>
        <v>0.94677174239652195</v>
      </c>
      <c r="O2951" s="440">
        <f t="shared" si="5151"/>
        <v>0.8952129401750355</v>
      </c>
      <c r="P2951" s="440">
        <f t="shared" si="5152"/>
        <v>0.92200136672379707</v>
      </c>
      <c r="Q2951" s="441"/>
      <c r="R2951" s="442">
        <f t="shared" si="5153"/>
        <v>0.93590222695374969</v>
      </c>
      <c r="S2951" s="443">
        <f t="shared" si="5154"/>
        <v>0</v>
      </c>
      <c r="T2951" s="443">
        <f t="shared" si="5155"/>
        <v>0</v>
      </c>
    </row>
    <row r="2952" spans="1:25" ht="17.45" customHeight="1" x14ac:dyDescent="0.25">
      <c r="A2952" s="257">
        <f t="shared" si="5147"/>
        <v>1</v>
      </c>
      <c r="B2952" s="257">
        <f t="shared" si="5148"/>
        <v>2026</v>
      </c>
      <c r="C2952" s="8">
        <f t="shared" si="5095"/>
        <v>46048</v>
      </c>
      <c r="D2952" s="252">
        <v>1.3428223680889368</v>
      </c>
      <c r="E2952" s="253"/>
      <c r="F2952" s="255"/>
      <c r="G2952" s="254"/>
      <c r="H2952" s="114">
        <v>0.85197082177450334</v>
      </c>
      <c r="I2952" s="252">
        <v>1.0985407545671746</v>
      </c>
      <c r="J2952" s="253"/>
      <c r="K2952" s="255">
        <v>1.5003917418773041</v>
      </c>
      <c r="L2952" s="253"/>
      <c r="M2952" s="293">
        <f t="shared" ref="M2952:M2958" si="5156">IFERROR(AVERAGE(D2952:E2952),"")</f>
        <v>1.3428223680889368</v>
      </c>
      <c r="N2952" s="293">
        <f t="shared" ref="N2952:N2958" si="5157">IFERROR(AVERAGE(F2952:H2952),"")</f>
        <v>0.85197082177450334</v>
      </c>
      <c r="O2952" s="293">
        <f t="shared" ref="O2952:O2958" si="5158">IFERROR(AVERAGE(I2952:J2952),"")</f>
        <v>1.0985407545671746</v>
      </c>
      <c r="P2952" s="293">
        <f t="shared" ref="P2952:P2958" si="5159">IFERROR(AVERAGE(K2952:L2952),"")</f>
        <v>1.5003917418773041</v>
      </c>
      <c r="R2952" s="265">
        <f t="shared" ref="R2952:R2958" si="5160">AVERAGE(M2952:P2952)</f>
        <v>1.1984314215769798</v>
      </c>
      <c r="S2952" s="266">
        <f t="shared" ref="S2952:S2958" si="5161">IF(R2952&gt;=1,1,0)</f>
        <v>1</v>
      </c>
      <c r="T2952" s="266">
        <f t="shared" ref="T2952:T2958" si="5162">IF(S2952=0,0,S2952+T2951)</f>
        <v>1</v>
      </c>
    </row>
    <row r="2953" spans="1:25" ht="17.45" customHeight="1" x14ac:dyDescent="0.25">
      <c r="A2953" s="257">
        <f t="shared" si="5147"/>
        <v>1</v>
      </c>
      <c r="B2953" s="257">
        <f t="shared" si="5148"/>
        <v>2026</v>
      </c>
      <c r="C2953" s="8">
        <f t="shared" si="5095"/>
        <v>46049</v>
      </c>
      <c r="D2953" s="252"/>
      <c r="E2953" s="253">
        <v>0.92722790653119769</v>
      </c>
      <c r="F2953" s="255"/>
      <c r="G2953" s="254">
        <v>1.1032262039244132</v>
      </c>
      <c r="H2953" s="114"/>
      <c r="I2953" s="252"/>
      <c r="J2953" s="253">
        <v>1.1486457080302952</v>
      </c>
      <c r="K2953" s="255"/>
      <c r="L2953" s="253">
        <v>1.2203857323701746</v>
      </c>
      <c r="M2953" s="293">
        <f t="shared" si="5156"/>
        <v>0.92722790653119769</v>
      </c>
      <c r="N2953" s="293">
        <f t="shared" si="5157"/>
        <v>1.1032262039244132</v>
      </c>
      <c r="O2953" s="293">
        <f t="shared" si="5158"/>
        <v>1.1486457080302952</v>
      </c>
      <c r="P2953" s="293">
        <f t="shared" si="5159"/>
        <v>1.2203857323701746</v>
      </c>
      <c r="R2953" s="265">
        <f t="shared" si="5160"/>
        <v>1.09987138771402</v>
      </c>
      <c r="S2953" s="266">
        <f t="shared" si="5161"/>
        <v>1</v>
      </c>
      <c r="T2953" s="266">
        <f t="shared" si="5162"/>
        <v>2</v>
      </c>
    </row>
    <row r="2954" spans="1:25" ht="17.45" customHeight="1" thickBot="1" x14ac:dyDescent="0.3">
      <c r="A2954" s="257">
        <f t="shared" si="5147"/>
        <v>1</v>
      </c>
      <c r="B2954" s="257">
        <f t="shared" si="5148"/>
        <v>2026</v>
      </c>
      <c r="C2954" s="48">
        <f t="shared" si="5095"/>
        <v>46050</v>
      </c>
      <c r="D2954" s="279">
        <v>1.590142019482655</v>
      </c>
      <c r="E2954" s="280"/>
      <c r="F2954" s="282">
        <v>1.3101090538104239</v>
      </c>
      <c r="G2954" s="281"/>
      <c r="H2954" s="142">
        <v>1.4026443596803335</v>
      </c>
      <c r="I2954" s="279">
        <v>1.6945110331321729</v>
      </c>
      <c r="J2954" s="280"/>
      <c r="K2954" s="282">
        <v>1.5322566344148565</v>
      </c>
      <c r="L2954" s="280"/>
      <c r="M2954" s="293">
        <f t="shared" si="5156"/>
        <v>1.590142019482655</v>
      </c>
      <c r="N2954" s="293">
        <f t="shared" si="5157"/>
        <v>1.3563767067453787</v>
      </c>
      <c r="O2954" s="293">
        <f t="shared" si="5158"/>
        <v>1.6945110331321729</v>
      </c>
      <c r="P2954" s="293">
        <f t="shared" si="5159"/>
        <v>1.5322566344148565</v>
      </c>
      <c r="R2954" s="265">
        <f t="shared" si="5160"/>
        <v>1.5433215984437658</v>
      </c>
      <c r="S2954" s="266">
        <f t="shared" si="5161"/>
        <v>1</v>
      </c>
      <c r="T2954" s="266">
        <f t="shared" si="5162"/>
        <v>3</v>
      </c>
    </row>
    <row r="2955" spans="1:25" ht="17.45" customHeight="1" thickBot="1" x14ac:dyDescent="0.3">
      <c r="A2955" s="257">
        <f t="shared" si="5147"/>
        <v>1</v>
      </c>
      <c r="B2955" s="257">
        <f t="shared" si="5148"/>
        <v>2026</v>
      </c>
      <c r="C2955" s="8">
        <f t="shared" si="5095"/>
        <v>46051</v>
      </c>
      <c r="D2955" s="252"/>
      <c r="E2955" s="253">
        <v>1.5984708884110297</v>
      </c>
      <c r="F2955" s="255"/>
      <c r="G2955" s="254">
        <v>1.5616250974680119</v>
      </c>
      <c r="H2955" s="114"/>
      <c r="I2955" s="252"/>
      <c r="J2955" s="253">
        <v>1.5343292036513982</v>
      </c>
      <c r="K2955" s="255"/>
      <c r="L2955" s="253">
        <v>1.7062036840344441</v>
      </c>
      <c r="M2955" s="293">
        <f t="shared" si="5156"/>
        <v>1.5984708884110297</v>
      </c>
      <c r="N2955" s="293">
        <f t="shared" si="5157"/>
        <v>1.5616250974680119</v>
      </c>
      <c r="O2955" s="293">
        <f t="shared" si="5158"/>
        <v>1.5343292036513982</v>
      </c>
      <c r="P2955" s="293">
        <f t="shared" si="5159"/>
        <v>1.7062036840344441</v>
      </c>
      <c r="R2955" s="265">
        <f t="shared" si="5160"/>
        <v>1.6001572183912209</v>
      </c>
      <c r="S2955" s="266">
        <f t="shared" si="5161"/>
        <v>1</v>
      </c>
      <c r="T2955" s="266">
        <f t="shared" si="5162"/>
        <v>4</v>
      </c>
      <c r="U2955" s="514" t="s">
        <v>63</v>
      </c>
      <c r="V2955" s="515">
        <v>2026</v>
      </c>
      <c r="W2955" s="516"/>
      <c r="X2955" s="516"/>
      <c r="Y2955" s="516"/>
    </row>
    <row r="2956" spans="1:25" ht="17.45" customHeight="1" x14ac:dyDescent="0.25">
      <c r="A2956" s="257">
        <f t="shared" si="5147"/>
        <v>1</v>
      </c>
      <c r="B2956" s="257">
        <f t="shared" si="5148"/>
        <v>2026</v>
      </c>
      <c r="C2956" s="8">
        <f t="shared" si="5095"/>
        <v>46052</v>
      </c>
      <c r="D2956" s="260">
        <v>1.4171466828582786</v>
      </c>
      <c r="E2956" s="261"/>
      <c r="F2956" s="263">
        <v>1.5532377195269063</v>
      </c>
      <c r="G2956" s="262"/>
      <c r="H2956" s="285"/>
      <c r="I2956" s="260">
        <v>1.670202851183481</v>
      </c>
      <c r="J2956" s="261"/>
      <c r="K2956" s="363">
        <v>2.5842620256402968</v>
      </c>
      <c r="L2956" s="261"/>
      <c r="M2956" s="293">
        <f t="shared" si="5156"/>
        <v>1.4171466828582786</v>
      </c>
      <c r="N2956" s="293">
        <f t="shared" si="5157"/>
        <v>1.5532377195269063</v>
      </c>
      <c r="O2956" s="293">
        <f t="shared" si="5158"/>
        <v>1.670202851183481</v>
      </c>
      <c r="P2956" s="423">
        <f t="shared" si="5159"/>
        <v>2.5842620256402968</v>
      </c>
      <c r="R2956" s="265">
        <f t="shared" si="5160"/>
        <v>1.8062123198022406</v>
      </c>
      <c r="S2956" s="266">
        <f t="shared" si="5161"/>
        <v>1</v>
      </c>
      <c r="T2956" s="266">
        <f t="shared" si="5162"/>
        <v>5</v>
      </c>
      <c r="U2956" s="517" t="s">
        <v>35</v>
      </c>
      <c r="V2956" s="517" t="s">
        <v>1</v>
      </c>
      <c r="W2956" s="517" t="s">
        <v>2</v>
      </c>
      <c r="X2956" s="517" t="s">
        <v>9</v>
      </c>
      <c r="Y2956" s="517" t="s">
        <v>12</v>
      </c>
    </row>
    <row r="2957" spans="1:25" ht="17.45" customHeight="1" thickBot="1" x14ac:dyDescent="0.3">
      <c r="A2957" s="257">
        <f t="shared" si="5147"/>
        <v>1</v>
      </c>
      <c r="B2957" s="257">
        <f t="shared" si="5148"/>
        <v>2026</v>
      </c>
      <c r="C2957" s="459">
        <f t="shared" si="5095"/>
        <v>46053</v>
      </c>
      <c r="D2957" s="460"/>
      <c r="E2957" s="461">
        <v>1.5101372879228276</v>
      </c>
      <c r="F2957" s="462"/>
      <c r="G2957" s="463">
        <v>1.4438922889629353</v>
      </c>
      <c r="H2957" s="464"/>
      <c r="I2957" s="460"/>
      <c r="J2957" s="461">
        <v>1.3175013882210869</v>
      </c>
      <c r="K2957" s="462"/>
      <c r="L2957" s="461">
        <v>1.4329891444884273</v>
      </c>
      <c r="M2957" s="508">
        <f t="shared" si="5156"/>
        <v>1.5101372879228276</v>
      </c>
      <c r="N2957" s="508">
        <f t="shared" si="5157"/>
        <v>1.4438922889629353</v>
      </c>
      <c r="O2957" s="508">
        <f t="shared" si="5158"/>
        <v>1.3175013882210869</v>
      </c>
      <c r="P2957" s="508">
        <f t="shared" si="5159"/>
        <v>1.4329891444884273</v>
      </c>
      <c r="Q2957" s="531"/>
      <c r="R2957" s="466">
        <f t="shared" si="5160"/>
        <v>1.4261300273988193</v>
      </c>
      <c r="S2957" s="510">
        <f t="shared" si="5161"/>
        <v>1</v>
      </c>
      <c r="T2957" s="510">
        <f t="shared" si="5162"/>
        <v>6</v>
      </c>
      <c r="U2957" s="518" t="s">
        <v>58</v>
      </c>
      <c r="V2957" s="519">
        <f>AVERAGE(D2927:E2957)</f>
        <v>1.4756581879776718</v>
      </c>
      <c r="W2957" s="519">
        <f>AVERAGE(F2927:H2957)</f>
        <v>1.1700574502749947</v>
      </c>
      <c r="X2957" s="519">
        <f>AVERAGE(I2927:J2957)</f>
        <v>1.1480909961855603</v>
      </c>
      <c r="Y2957" s="519">
        <f>AVERAGE(K2927:L2957)</f>
        <v>1.5676591410592757</v>
      </c>
    </row>
    <row r="2958" spans="1:25" ht="17.45" customHeight="1" x14ac:dyDescent="0.25">
      <c r="A2958" s="257">
        <f t="shared" si="5147"/>
        <v>2</v>
      </c>
      <c r="B2958" s="257">
        <f t="shared" si="5148"/>
        <v>2026</v>
      </c>
      <c r="C2958" s="465">
        <f t="shared" si="5095"/>
        <v>46054</v>
      </c>
      <c r="D2958" s="469">
        <v>1.4028717151999748</v>
      </c>
      <c r="E2958" s="470"/>
      <c r="F2958" s="471"/>
      <c r="G2958" s="472"/>
      <c r="H2958" s="473">
        <v>1.0189566989293182</v>
      </c>
      <c r="I2958" s="469">
        <v>0.95336905427394736</v>
      </c>
      <c r="J2958" s="470"/>
      <c r="K2958" s="471">
        <v>1.268</v>
      </c>
      <c r="L2958" s="470"/>
      <c r="M2958" s="440">
        <f t="shared" si="5156"/>
        <v>1.4028717151999748</v>
      </c>
      <c r="N2958" s="440">
        <f t="shared" si="5157"/>
        <v>1.0189566989293182</v>
      </c>
      <c r="O2958" s="440">
        <f t="shared" si="5158"/>
        <v>0.95336905427394736</v>
      </c>
      <c r="P2958" s="440">
        <f t="shared" si="5159"/>
        <v>1.268</v>
      </c>
      <c r="Q2958" s="441"/>
      <c r="R2958" s="442">
        <f t="shared" si="5160"/>
        <v>1.1607993671008101</v>
      </c>
      <c r="S2958" s="443">
        <f t="shared" si="5161"/>
        <v>1</v>
      </c>
      <c r="T2958" s="443">
        <f t="shared" si="5162"/>
        <v>7</v>
      </c>
      <c r="U2958" s="518" t="s">
        <v>59</v>
      </c>
      <c r="V2958" s="519">
        <f>MAX(D2927:E2957)</f>
        <v>4.9920833883911326</v>
      </c>
      <c r="W2958" s="519">
        <f>MAX(F2927:H2957)</f>
        <v>2.4960084279363417</v>
      </c>
      <c r="X2958" s="519">
        <f>MAX(I2927:J2957)</f>
        <v>2.3477178509622223</v>
      </c>
      <c r="Y2958" s="519">
        <f>MAX(K2927:L2957)</f>
        <v>4.5236477770096908</v>
      </c>
    </row>
    <row r="2959" spans="1:25" ht="17.45" customHeight="1" thickBot="1" x14ac:dyDescent="0.3">
      <c r="A2959" s="257">
        <f t="shared" si="5147"/>
        <v>2</v>
      </c>
      <c r="B2959" s="257">
        <f t="shared" si="5148"/>
        <v>2026</v>
      </c>
      <c r="C2959" s="8">
        <f t="shared" si="5095"/>
        <v>46055</v>
      </c>
      <c r="D2959" s="252"/>
      <c r="E2959" s="253">
        <v>1.4168235799845028</v>
      </c>
      <c r="F2959" s="255"/>
      <c r="G2959" s="254">
        <v>1.4081808881098064</v>
      </c>
      <c r="H2959" s="114"/>
      <c r="I2959" s="252"/>
      <c r="J2959" s="253">
        <v>1.3890974827518914</v>
      </c>
      <c r="K2959" s="255"/>
      <c r="L2959" s="253">
        <v>1.4326422622572477</v>
      </c>
      <c r="M2959" s="293">
        <f t="shared" ref="M2959:M2962" si="5163">IFERROR(AVERAGE(D2959:E2959),"")</f>
        <v>1.4168235799845028</v>
      </c>
      <c r="N2959" s="293">
        <f t="shared" ref="N2959:N2962" si="5164">IFERROR(AVERAGE(F2959:H2959),"")</f>
        <v>1.4081808881098064</v>
      </c>
      <c r="O2959" s="293">
        <f t="shared" ref="O2959:O2962" si="5165">IFERROR(AVERAGE(I2959:J2959),"")</f>
        <v>1.3890974827518914</v>
      </c>
      <c r="P2959" s="293">
        <f t="shared" ref="P2959:P2962" si="5166">IFERROR(AVERAGE(K2959:L2959),"")</f>
        <v>1.4326422622572477</v>
      </c>
      <c r="R2959" s="265">
        <f t="shared" ref="R2959:R2962" si="5167">AVERAGE(M2959:P2959)</f>
        <v>1.4116860532758619</v>
      </c>
      <c r="S2959" s="266">
        <f t="shared" ref="S2959:S2962" si="5168">IF(R2959&gt;=1,1,0)</f>
        <v>1</v>
      </c>
      <c r="T2959" s="266">
        <f t="shared" ref="T2959:T2962" si="5169">IF(S2959=0,0,S2959+T2958)</f>
        <v>8</v>
      </c>
      <c r="U2959" s="520" t="s">
        <v>126</v>
      </c>
      <c r="V2959" s="521">
        <f>COUNTIF(D2927:E2957,"&gt;=2.5")</f>
        <v>5</v>
      </c>
      <c r="W2959" s="521">
        <f>COUNTIF(F2927:H2957,"&gt;=2.5")</f>
        <v>0</v>
      </c>
      <c r="X2959" s="521">
        <f>COUNTIF(I2927:J2957,"&gt;=2.5")</f>
        <v>0</v>
      </c>
      <c r="Y2959" s="521">
        <f>COUNTIF(K2927:L2957,"&gt;=2.5")</f>
        <v>6</v>
      </c>
    </row>
    <row r="2960" spans="1:25" ht="17.45" customHeight="1" thickBot="1" x14ac:dyDescent="0.3">
      <c r="A2960" s="257">
        <f t="shared" si="5147"/>
        <v>2</v>
      </c>
      <c r="B2960" s="257">
        <f t="shared" si="5148"/>
        <v>2026</v>
      </c>
      <c r="C2960" s="48">
        <f t="shared" si="5095"/>
        <v>46056</v>
      </c>
      <c r="D2960" s="279">
        <v>1.5112708442079545</v>
      </c>
      <c r="E2960" s="280"/>
      <c r="F2960" s="282">
        <v>1.4197761690643025</v>
      </c>
      <c r="G2960" s="281"/>
      <c r="H2960" s="142">
        <v>1.3919000226412075</v>
      </c>
      <c r="I2960" s="279">
        <v>1.9336533449849864</v>
      </c>
      <c r="J2960" s="280"/>
      <c r="K2960" s="282">
        <v>1.5620397653144953</v>
      </c>
      <c r="L2960" s="280"/>
      <c r="M2960" s="293">
        <f t="shared" si="5163"/>
        <v>1.5112708442079545</v>
      </c>
      <c r="N2960" s="293">
        <f t="shared" si="5164"/>
        <v>1.405838095852755</v>
      </c>
      <c r="O2960" s="293">
        <f t="shared" si="5165"/>
        <v>1.9336533449849864</v>
      </c>
      <c r="P2960" s="293">
        <f t="shared" si="5166"/>
        <v>1.5620397653144953</v>
      </c>
      <c r="R2960" s="265">
        <f t="shared" si="5167"/>
        <v>1.6032005125900479</v>
      </c>
      <c r="S2960" s="266">
        <f t="shared" si="5168"/>
        <v>1</v>
      </c>
      <c r="T2960" s="266">
        <f t="shared" si="5169"/>
        <v>9</v>
      </c>
      <c r="X2960" s="664">
        <f>SUM(V2959:Y2959)</f>
        <v>11</v>
      </c>
      <c r="Y2960" s="522">
        <f>AVERAGE(V2957:Y2957)</f>
        <v>1.3403664438743759</v>
      </c>
    </row>
    <row r="2961" spans="1:25" ht="17.45" customHeight="1" x14ac:dyDescent="0.25">
      <c r="A2961" s="257">
        <f t="shared" si="5147"/>
        <v>2</v>
      </c>
      <c r="B2961" s="257">
        <f t="shared" si="5148"/>
        <v>2026</v>
      </c>
      <c r="C2961" s="8">
        <f t="shared" si="5095"/>
        <v>46057</v>
      </c>
      <c r="D2961" s="252"/>
      <c r="E2961" s="253">
        <v>1.4589287113790994</v>
      </c>
      <c r="F2961" s="255"/>
      <c r="G2961" s="254">
        <v>1.316219481308428</v>
      </c>
      <c r="H2961" s="114"/>
      <c r="I2961" s="252"/>
      <c r="J2961" s="253">
        <v>1.1925420056702631</v>
      </c>
      <c r="K2961" s="255"/>
      <c r="L2961" s="335">
        <v>4.2265951401990183</v>
      </c>
      <c r="M2961" s="293">
        <f t="shared" si="5163"/>
        <v>1.4589287113790994</v>
      </c>
      <c r="N2961" s="293">
        <f t="shared" si="5164"/>
        <v>1.316219481308428</v>
      </c>
      <c r="O2961" s="293">
        <f t="shared" si="5165"/>
        <v>1.1925420056702631</v>
      </c>
      <c r="P2961" s="423">
        <f t="shared" si="5166"/>
        <v>4.2265951401990183</v>
      </c>
      <c r="R2961" s="265">
        <f t="shared" si="5167"/>
        <v>2.0485713346392025</v>
      </c>
      <c r="S2961" s="266">
        <f t="shared" si="5168"/>
        <v>1</v>
      </c>
      <c r="T2961" s="266">
        <f t="shared" si="5169"/>
        <v>10</v>
      </c>
      <c r="V2961" s="605">
        <f>V2957-V2926</f>
        <v>7.9470521342940081E-2</v>
      </c>
      <c r="W2961" s="605">
        <f t="shared" ref="W2961:Y2961" si="5170">W2957-W2926</f>
        <v>-0.16906405898370847</v>
      </c>
      <c r="X2961" s="605">
        <f t="shared" si="5170"/>
        <v>-0.20192753609224301</v>
      </c>
      <c r="Y2961" s="605">
        <f t="shared" si="5170"/>
        <v>0.17861850053869244</v>
      </c>
    </row>
    <row r="2962" spans="1:25" ht="17.45" customHeight="1" x14ac:dyDescent="0.25">
      <c r="A2962" s="257">
        <f t="shared" si="5147"/>
        <v>2</v>
      </c>
      <c r="B2962" s="257">
        <f t="shared" si="5148"/>
        <v>2026</v>
      </c>
      <c r="C2962" s="8">
        <f t="shared" si="5095"/>
        <v>46058</v>
      </c>
      <c r="D2962" s="252">
        <v>1.2832679517388996</v>
      </c>
      <c r="E2962" s="253"/>
      <c r="F2962" s="255">
        <v>0.97646962454043984</v>
      </c>
      <c r="G2962" s="254"/>
      <c r="H2962" s="114"/>
      <c r="I2962" s="252">
        <v>1.1542948648238407</v>
      </c>
      <c r="J2962" s="253"/>
      <c r="K2962" s="333">
        <v>3.0988106158782505</v>
      </c>
      <c r="L2962" s="253"/>
      <c r="M2962" s="293">
        <f t="shared" si="5163"/>
        <v>1.2832679517388996</v>
      </c>
      <c r="N2962" s="293">
        <f t="shared" si="5164"/>
        <v>0.97646962454043984</v>
      </c>
      <c r="O2962" s="293">
        <f t="shared" si="5165"/>
        <v>1.1542948648238407</v>
      </c>
      <c r="P2962" s="423">
        <f t="shared" si="5166"/>
        <v>3.0988106158782505</v>
      </c>
      <c r="R2962" s="265">
        <f t="shared" si="5167"/>
        <v>1.6282107642453576</v>
      </c>
      <c r="S2962" s="266">
        <f t="shared" si="5168"/>
        <v>1</v>
      </c>
      <c r="T2962" s="266">
        <f t="shared" si="5169"/>
        <v>11</v>
      </c>
      <c r="Y2962" s="605">
        <f>Y2960-Y2929</f>
        <v>-2.8225643298579683E-2</v>
      </c>
    </row>
    <row r="2963" spans="1:25" ht="17.45" customHeight="1" x14ac:dyDescent="0.25">
      <c r="A2963" s="257">
        <f t="shared" si="5147"/>
        <v>2</v>
      </c>
      <c r="B2963" s="257">
        <f t="shared" si="5148"/>
        <v>2026</v>
      </c>
      <c r="C2963" s="8">
        <f t="shared" si="5095"/>
        <v>46059</v>
      </c>
      <c r="D2963" s="260"/>
      <c r="E2963" s="261">
        <v>0.88928514954642957</v>
      </c>
      <c r="F2963" s="263"/>
      <c r="G2963" s="262">
        <v>1.0077381081215184</v>
      </c>
      <c r="H2963" s="285"/>
      <c r="I2963" s="260"/>
      <c r="J2963" s="261">
        <v>1.0351000389886518</v>
      </c>
      <c r="K2963" s="263"/>
      <c r="L2963" s="261">
        <v>1.0563885367299168</v>
      </c>
      <c r="M2963" s="293">
        <f t="shared" ref="M2963:M2966" si="5171">IFERROR(AVERAGE(D2963:E2963),"")</f>
        <v>0.88928514954642957</v>
      </c>
      <c r="N2963" s="293">
        <f t="shared" ref="N2963:N2966" si="5172">IFERROR(AVERAGE(F2963:H2963),"")</f>
        <v>1.0077381081215184</v>
      </c>
      <c r="O2963" s="293">
        <f t="shared" ref="O2963:O2966" si="5173">IFERROR(AVERAGE(I2963:J2963),"")</f>
        <v>1.0351000389886518</v>
      </c>
      <c r="P2963" s="293">
        <f t="shared" ref="P2963:P2966" si="5174">IFERROR(AVERAGE(K2963:L2963),"")</f>
        <v>1.0563885367299168</v>
      </c>
      <c r="R2963" s="265">
        <f t="shared" ref="R2963:R2966" si="5175">AVERAGE(M2963:P2963)</f>
        <v>0.99712795834662904</v>
      </c>
      <c r="S2963" s="266">
        <f t="shared" ref="S2963:S2966" si="5176">IF(R2963&gt;=1,1,0)</f>
        <v>0</v>
      </c>
      <c r="T2963" s="266">
        <f t="shared" ref="T2963:T2966" si="5177">IF(S2963=0,0,S2963+T2962)</f>
        <v>0</v>
      </c>
    </row>
    <row r="2964" spans="1:25" ht="17.45" customHeight="1" x14ac:dyDescent="0.25">
      <c r="A2964" s="257">
        <f t="shared" si="5147"/>
        <v>2</v>
      </c>
      <c r="B2964" s="257">
        <f t="shared" si="5148"/>
        <v>2026</v>
      </c>
      <c r="C2964" s="435">
        <f t="shared" si="5095"/>
        <v>46060</v>
      </c>
      <c r="D2964" s="434">
        <v>0.96891376896701209</v>
      </c>
      <c r="E2964" s="436"/>
      <c r="F2964" s="437"/>
      <c r="G2964" s="438"/>
      <c r="H2964" s="439">
        <v>1.0033264407546907</v>
      </c>
      <c r="I2964" s="434">
        <v>0.93413903460568692</v>
      </c>
      <c r="J2964" s="436"/>
      <c r="K2964" s="437">
        <v>1.1132696834507643</v>
      </c>
      <c r="L2964" s="436"/>
      <c r="M2964" s="440">
        <f t="shared" si="5171"/>
        <v>0.96891376896701209</v>
      </c>
      <c r="N2964" s="440">
        <f t="shared" si="5172"/>
        <v>1.0033264407546907</v>
      </c>
      <c r="O2964" s="440">
        <f t="shared" si="5173"/>
        <v>0.93413903460568692</v>
      </c>
      <c r="P2964" s="440">
        <f t="shared" si="5174"/>
        <v>1.1132696834507643</v>
      </c>
      <c r="Q2964" s="441"/>
      <c r="R2964" s="442">
        <f t="shared" si="5175"/>
        <v>1.0049122319445385</v>
      </c>
      <c r="S2964" s="443">
        <f t="shared" si="5176"/>
        <v>1</v>
      </c>
      <c r="T2964" s="443">
        <f t="shared" si="5177"/>
        <v>1</v>
      </c>
    </row>
    <row r="2965" spans="1:25" ht="17.45" customHeight="1" x14ac:dyDescent="0.25">
      <c r="A2965" s="257">
        <f t="shared" si="5147"/>
        <v>2</v>
      </c>
      <c r="B2965" s="257">
        <f t="shared" si="5148"/>
        <v>2026</v>
      </c>
      <c r="C2965" s="435">
        <f t="shared" si="5095"/>
        <v>46061</v>
      </c>
      <c r="D2965" s="434"/>
      <c r="E2965" s="436">
        <v>0.81919197757448392</v>
      </c>
      <c r="F2965" s="437"/>
      <c r="G2965" s="438">
        <v>0.82337467367214356</v>
      </c>
      <c r="H2965" s="439"/>
      <c r="I2965" s="434"/>
      <c r="J2965" s="436">
        <v>0.70786565849115501</v>
      </c>
      <c r="K2965" s="437"/>
      <c r="L2965" s="436">
        <v>0.88272414845061553</v>
      </c>
      <c r="M2965" s="440">
        <f t="shared" si="5171"/>
        <v>0.81919197757448392</v>
      </c>
      <c r="N2965" s="440">
        <f t="shared" si="5172"/>
        <v>0.82337467367214356</v>
      </c>
      <c r="O2965" s="440">
        <f t="shared" si="5173"/>
        <v>0.70786565849115501</v>
      </c>
      <c r="P2965" s="440">
        <f t="shared" si="5174"/>
        <v>0.88272414845061553</v>
      </c>
      <c r="Q2965" s="441"/>
      <c r="R2965" s="442">
        <f t="shared" si="5175"/>
        <v>0.80828911454709951</v>
      </c>
      <c r="S2965" s="443">
        <f t="shared" si="5176"/>
        <v>0</v>
      </c>
      <c r="T2965" s="443">
        <f t="shared" si="5177"/>
        <v>0</v>
      </c>
    </row>
    <row r="2966" spans="1:25" ht="17.45" customHeight="1" x14ac:dyDescent="0.25">
      <c r="A2966" s="257">
        <f t="shared" si="5147"/>
        <v>2</v>
      </c>
      <c r="B2966" s="257">
        <f t="shared" si="5148"/>
        <v>2026</v>
      </c>
      <c r="C2966" s="48">
        <f t="shared" si="5095"/>
        <v>46062</v>
      </c>
      <c r="D2966" s="133">
        <v>2.3399370089941312</v>
      </c>
      <c r="E2966" s="276"/>
      <c r="F2966" s="278">
        <v>1.4140416099886113</v>
      </c>
      <c r="G2966" s="277"/>
      <c r="H2966" s="286">
        <v>1.3419104610869483</v>
      </c>
      <c r="I2966" s="275">
        <v>1.2910349187332648</v>
      </c>
      <c r="J2966" s="276"/>
      <c r="K2966" s="278">
        <v>1.766105600376743</v>
      </c>
      <c r="L2966" s="276"/>
      <c r="M2966" s="423">
        <f t="shared" si="5171"/>
        <v>2.3399370089941312</v>
      </c>
      <c r="N2966" s="293">
        <f t="shared" si="5172"/>
        <v>1.3779760355377797</v>
      </c>
      <c r="O2966" s="293">
        <f t="shared" si="5173"/>
        <v>1.2910349187332648</v>
      </c>
      <c r="P2966" s="293">
        <f t="shared" si="5174"/>
        <v>1.766105600376743</v>
      </c>
      <c r="R2966" s="265">
        <f t="shared" si="5175"/>
        <v>1.6937633909104797</v>
      </c>
      <c r="S2966" s="266">
        <f t="shared" si="5176"/>
        <v>1</v>
      </c>
      <c r="T2966" s="266">
        <f t="shared" si="5177"/>
        <v>1</v>
      </c>
    </row>
    <row r="2967" spans="1:25" ht="17.45" customHeight="1" x14ac:dyDescent="0.25">
      <c r="A2967" s="257">
        <f t="shared" si="5147"/>
        <v>2</v>
      </c>
      <c r="B2967" s="257">
        <f t="shared" si="5148"/>
        <v>2026</v>
      </c>
      <c r="C2967" s="8">
        <f t="shared" si="5095"/>
        <v>46063</v>
      </c>
      <c r="D2967" s="260"/>
      <c r="E2967" s="261">
        <v>0.72657182330559744</v>
      </c>
      <c r="F2967" s="263"/>
      <c r="G2967" s="262">
        <v>0.88791081617260958</v>
      </c>
      <c r="H2967" s="285"/>
      <c r="I2967" s="260"/>
      <c r="J2967" s="261">
        <v>0.95586153280727659</v>
      </c>
      <c r="K2967" s="263"/>
      <c r="L2967" s="261">
        <v>0.9994705727764247</v>
      </c>
      <c r="M2967" s="293">
        <f t="shared" ref="M2967:M2972" si="5178">IFERROR(AVERAGE(D2967:E2967),"")</f>
        <v>0.72657182330559744</v>
      </c>
      <c r="N2967" s="293">
        <f t="shared" ref="N2967:N2972" si="5179">IFERROR(AVERAGE(F2967:H2967),"")</f>
        <v>0.88791081617260958</v>
      </c>
      <c r="O2967" s="293">
        <f t="shared" ref="O2967:O2972" si="5180">IFERROR(AVERAGE(I2967:J2967),"")</f>
        <v>0.95586153280727659</v>
      </c>
      <c r="P2967" s="293">
        <f t="shared" ref="P2967:P2972" si="5181">IFERROR(AVERAGE(K2967:L2967),"")</f>
        <v>0.9994705727764247</v>
      </c>
      <c r="R2967" s="265">
        <f t="shared" ref="R2967:R2972" si="5182">AVERAGE(M2967:P2967)</f>
        <v>0.89245368626547705</v>
      </c>
      <c r="S2967" s="266">
        <f t="shared" ref="S2967:S2972" si="5183">IF(R2967&gt;=1,1,0)</f>
        <v>0</v>
      </c>
      <c r="T2967" s="266">
        <f t="shared" ref="T2967:T2972" si="5184">IF(S2967=0,0,S2967+T2966)</f>
        <v>0</v>
      </c>
    </row>
    <row r="2968" spans="1:25" ht="17.45" customHeight="1" x14ac:dyDescent="0.25">
      <c r="A2968" s="257">
        <f t="shared" si="5147"/>
        <v>2</v>
      </c>
      <c r="B2968" s="257">
        <f t="shared" si="5148"/>
        <v>2026</v>
      </c>
      <c r="C2968" s="8">
        <f t="shared" si="5095"/>
        <v>46064</v>
      </c>
      <c r="D2968" s="260">
        <v>0.42759016953392498</v>
      </c>
      <c r="E2968" s="261"/>
      <c r="F2968" s="263">
        <v>0.37735965454672915</v>
      </c>
      <c r="G2968" s="262"/>
      <c r="H2968" s="285"/>
      <c r="I2968" s="260">
        <v>0.5903213842827284</v>
      </c>
      <c r="J2968" s="261"/>
      <c r="K2968" s="263">
        <v>0.42474827308078034</v>
      </c>
      <c r="L2968" s="261"/>
      <c r="M2968" s="293">
        <f t="shared" si="5178"/>
        <v>0.42759016953392498</v>
      </c>
      <c r="N2968" s="293">
        <f t="shared" si="5179"/>
        <v>0.37735965454672915</v>
      </c>
      <c r="O2968" s="293">
        <f t="shared" si="5180"/>
        <v>0.5903213842827284</v>
      </c>
      <c r="P2968" s="293">
        <f t="shared" si="5181"/>
        <v>0.42474827308078034</v>
      </c>
      <c r="R2968" s="265">
        <f t="shared" si="5182"/>
        <v>0.4550048703610407</v>
      </c>
      <c r="S2968" s="266">
        <f t="shared" si="5183"/>
        <v>0</v>
      </c>
      <c r="T2968" s="266">
        <f t="shared" si="5184"/>
        <v>0</v>
      </c>
    </row>
    <row r="2969" spans="1:25" ht="17.45" customHeight="1" x14ac:dyDescent="0.25">
      <c r="A2969" s="257">
        <f t="shared" si="5147"/>
        <v>2</v>
      </c>
      <c r="B2969" s="257">
        <f t="shared" si="5148"/>
        <v>2026</v>
      </c>
      <c r="C2969" s="8">
        <f t="shared" ref="C2969:C3032" si="5185">C2968+1</f>
        <v>46065</v>
      </c>
      <c r="D2969" s="260"/>
      <c r="E2969" s="261">
        <v>0.68434685300769671</v>
      </c>
      <c r="F2969" s="263"/>
      <c r="G2969" s="262">
        <v>1.0124221951498082</v>
      </c>
      <c r="H2969" s="285"/>
      <c r="I2969" s="260"/>
      <c r="J2969" s="261">
        <v>0.95841052283193251</v>
      </c>
      <c r="K2969" s="263"/>
      <c r="L2969" s="261">
        <v>0.93975777503165958</v>
      </c>
      <c r="M2969" s="293">
        <f t="shared" si="5178"/>
        <v>0.68434685300769671</v>
      </c>
      <c r="N2969" s="293">
        <f t="shared" si="5179"/>
        <v>1.0124221951498082</v>
      </c>
      <c r="O2969" s="293">
        <f t="shared" si="5180"/>
        <v>0.95841052283193251</v>
      </c>
      <c r="P2969" s="293">
        <f t="shared" si="5181"/>
        <v>0.93975777503165958</v>
      </c>
      <c r="R2969" s="265">
        <f t="shared" si="5182"/>
        <v>0.89873433650527423</v>
      </c>
      <c r="S2969" s="266">
        <f t="shared" si="5183"/>
        <v>0</v>
      </c>
      <c r="T2969" s="266">
        <f t="shared" si="5184"/>
        <v>0</v>
      </c>
    </row>
    <row r="2970" spans="1:25" ht="17.45" customHeight="1" x14ac:dyDescent="0.25">
      <c r="A2970" s="257">
        <f t="shared" si="5147"/>
        <v>2</v>
      </c>
      <c r="B2970" s="257">
        <f t="shared" si="5148"/>
        <v>2026</v>
      </c>
      <c r="C2970" s="8">
        <f t="shared" si="5185"/>
        <v>46066</v>
      </c>
      <c r="D2970" s="260">
        <v>0.73102896517082694</v>
      </c>
      <c r="E2970" s="261"/>
      <c r="F2970" s="263"/>
      <c r="G2970" s="262"/>
      <c r="H2970" s="285">
        <v>0.73720221694477472</v>
      </c>
      <c r="I2970" s="260">
        <v>0.91033823926408552</v>
      </c>
      <c r="J2970" s="261"/>
      <c r="K2970" s="263">
        <v>0.65776242912084293</v>
      </c>
      <c r="L2970" s="261"/>
      <c r="M2970" s="293">
        <f t="shared" si="5178"/>
        <v>0.73102896517082694</v>
      </c>
      <c r="N2970" s="293">
        <f t="shared" si="5179"/>
        <v>0.73720221694477472</v>
      </c>
      <c r="O2970" s="293">
        <f t="shared" si="5180"/>
        <v>0.91033823926408552</v>
      </c>
      <c r="P2970" s="293">
        <f t="shared" si="5181"/>
        <v>0.65776242912084293</v>
      </c>
      <c r="R2970" s="265">
        <f t="shared" si="5182"/>
        <v>0.75908296262513253</v>
      </c>
      <c r="S2970" s="266">
        <f t="shared" si="5183"/>
        <v>0</v>
      </c>
      <c r="T2970" s="266">
        <f t="shared" si="5184"/>
        <v>0</v>
      </c>
    </row>
    <row r="2971" spans="1:25" ht="17.45" customHeight="1" x14ac:dyDescent="0.25">
      <c r="A2971" s="257">
        <f t="shared" si="5147"/>
        <v>2</v>
      </c>
      <c r="B2971" s="257">
        <f t="shared" si="5148"/>
        <v>2026</v>
      </c>
      <c r="C2971" s="435">
        <f t="shared" si="5185"/>
        <v>46067</v>
      </c>
      <c r="D2971" s="434"/>
      <c r="E2971" s="436">
        <v>0.56644673601330375</v>
      </c>
      <c r="F2971" s="437"/>
      <c r="G2971" s="438">
        <v>0.63603212020845157</v>
      </c>
      <c r="H2971" s="439"/>
      <c r="I2971" s="434"/>
      <c r="J2971" s="436">
        <v>0.58053639971670312</v>
      </c>
      <c r="K2971" s="437"/>
      <c r="L2971" s="436">
        <v>0.58699613092779157</v>
      </c>
      <c r="M2971" s="440">
        <f t="shared" si="5178"/>
        <v>0.56644673601330375</v>
      </c>
      <c r="N2971" s="440">
        <f t="shared" si="5179"/>
        <v>0.63603212020845157</v>
      </c>
      <c r="O2971" s="440">
        <f t="shared" si="5180"/>
        <v>0.58053639971670312</v>
      </c>
      <c r="P2971" s="440">
        <f t="shared" si="5181"/>
        <v>0.58699613092779157</v>
      </c>
      <c r="Q2971" s="441"/>
      <c r="R2971" s="442">
        <f t="shared" si="5182"/>
        <v>0.5925028467165625</v>
      </c>
      <c r="S2971" s="443">
        <f t="shared" si="5183"/>
        <v>0</v>
      </c>
      <c r="T2971" s="443">
        <f t="shared" si="5184"/>
        <v>0</v>
      </c>
    </row>
    <row r="2972" spans="1:25" ht="17.45" customHeight="1" x14ac:dyDescent="0.25">
      <c r="A2972" s="257">
        <f t="shared" si="5147"/>
        <v>2</v>
      </c>
      <c r="B2972" s="257">
        <f t="shared" si="5148"/>
        <v>2026</v>
      </c>
      <c r="C2972" s="48">
        <f t="shared" si="5185"/>
        <v>46068</v>
      </c>
      <c r="D2972" s="434">
        <v>0.3903702070240464</v>
      </c>
      <c r="E2972" s="436"/>
      <c r="F2972" s="437">
        <v>0.32765655997115956</v>
      </c>
      <c r="G2972" s="438"/>
      <c r="H2972" s="439">
        <v>0.34763659191583496</v>
      </c>
      <c r="I2972" s="434">
        <v>0.39068956157613532</v>
      </c>
      <c r="J2972" s="436"/>
      <c r="K2972" s="437">
        <v>0.42765610254845499</v>
      </c>
      <c r="L2972" s="436"/>
      <c r="M2972" s="440">
        <f t="shared" si="5178"/>
        <v>0.3903702070240464</v>
      </c>
      <c r="N2972" s="440">
        <f t="shared" si="5179"/>
        <v>0.33764657594349723</v>
      </c>
      <c r="O2972" s="440">
        <f t="shared" si="5180"/>
        <v>0.39068956157613532</v>
      </c>
      <c r="P2972" s="440">
        <f t="shared" si="5181"/>
        <v>0.42765610254845499</v>
      </c>
      <c r="Q2972" s="441"/>
      <c r="R2972" s="442">
        <f t="shared" si="5182"/>
        <v>0.38659061177303344</v>
      </c>
      <c r="S2972" s="443">
        <f t="shared" si="5183"/>
        <v>0</v>
      </c>
      <c r="T2972" s="443">
        <f t="shared" si="5184"/>
        <v>0</v>
      </c>
    </row>
    <row r="2973" spans="1:25" ht="17.45" customHeight="1" x14ac:dyDescent="0.25">
      <c r="A2973" s="257">
        <f t="shared" si="5147"/>
        <v>2</v>
      </c>
      <c r="B2973" s="257">
        <f t="shared" si="5148"/>
        <v>2026</v>
      </c>
      <c r="C2973" s="8">
        <f t="shared" si="5185"/>
        <v>46069</v>
      </c>
      <c r="D2973" s="260"/>
      <c r="E2973" s="261">
        <v>0.43915997139336505</v>
      </c>
      <c r="F2973" s="263"/>
      <c r="G2973" s="262">
        <v>0.44672943751826799</v>
      </c>
      <c r="H2973" s="285"/>
      <c r="I2973" s="260"/>
      <c r="J2973" s="261">
        <v>0.3768434445441099</v>
      </c>
      <c r="K2973" s="263"/>
      <c r="L2973" s="261">
        <v>0.38080289904343778</v>
      </c>
      <c r="M2973" s="293">
        <f t="shared" ref="M2973:M2974" si="5186">IFERROR(AVERAGE(D2973:E2973),"")</f>
        <v>0.43915997139336505</v>
      </c>
      <c r="N2973" s="293">
        <f t="shared" ref="N2973:N2974" si="5187">IFERROR(AVERAGE(F2973:H2973),"")</f>
        <v>0.44672943751826799</v>
      </c>
      <c r="O2973" s="293">
        <f t="shared" ref="O2973:O2974" si="5188">IFERROR(AVERAGE(I2973:J2973),"")</f>
        <v>0.3768434445441099</v>
      </c>
      <c r="P2973" s="293">
        <f t="shared" ref="P2973:P2974" si="5189">IFERROR(AVERAGE(K2973:L2973),"")</f>
        <v>0.38080289904343778</v>
      </c>
      <c r="R2973" s="265">
        <f t="shared" ref="R2973:R2974" si="5190">AVERAGE(M2973:P2973)</f>
        <v>0.41088393812479518</v>
      </c>
      <c r="S2973" s="266">
        <f t="shared" ref="S2973:S2974" si="5191">IF(R2973&gt;=1,1,0)</f>
        <v>0</v>
      </c>
      <c r="T2973" s="266">
        <f t="shared" ref="T2973:T2974" si="5192">IF(S2973=0,0,S2973+T2972)</f>
        <v>0</v>
      </c>
    </row>
    <row r="2974" spans="1:25" ht="17.45" customHeight="1" x14ac:dyDescent="0.25">
      <c r="A2974" s="257">
        <f t="shared" si="5147"/>
        <v>2</v>
      </c>
      <c r="B2974" s="257">
        <f t="shared" si="5148"/>
        <v>2026</v>
      </c>
      <c r="C2974" s="8">
        <f t="shared" si="5185"/>
        <v>46070</v>
      </c>
      <c r="D2974" s="260">
        <v>0.29495624757725447</v>
      </c>
      <c r="E2974" s="261"/>
      <c r="F2974" s="263">
        <v>0.31663315159649047</v>
      </c>
      <c r="G2974" s="262"/>
      <c r="H2974" s="285"/>
      <c r="I2974" s="260">
        <v>0.34293019594592933</v>
      </c>
      <c r="J2974" s="261"/>
      <c r="K2974" s="263">
        <v>0.38437298810710924</v>
      </c>
      <c r="L2974" s="261"/>
      <c r="M2974" s="293">
        <f t="shared" si="5186"/>
        <v>0.29495624757725447</v>
      </c>
      <c r="N2974" s="293">
        <f t="shared" si="5187"/>
        <v>0.31663315159649047</v>
      </c>
      <c r="O2974" s="293">
        <f t="shared" si="5188"/>
        <v>0.34293019594592933</v>
      </c>
      <c r="P2974" s="293">
        <f t="shared" si="5189"/>
        <v>0.38437298810710924</v>
      </c>
      <c r="R2974" s="265">
        <f t="shared" si="5190"/>
        <v>0.33472314580669588</v>
      </c>
      <c r="S2974" s="266">
        <f t="shared" si="5191"/>
        <v>0</v>
      </c>
      <c r="T2974" s="266">
        <f t="shared" si="5192"/>
        <v>0</v>
      </c>
    </row>
    <row r="2975" spans="1:25" ht="17.45" customHeight="1" x14ac:dyDescent="0.25">
      <c r="A2975" s="257">
        <f t="shared" si="5147"/>
        <v>2</v>
      </c>
      <c r="B2975" s="257">
        <f t="shared" si="5148"/>
        <v>2026</v>
      </c>
      <c r="C2975" s="8">
        <f t="shared" si="5185"/>
        <v>46071</v>
      </c>
      <c r="D2975" s="260"/>
      <c r="E2975" s="261">
        <v>0.36666184137105773</v>
      </c>
      <c r="F2975" s="263"/>
      <c r="G2975" s="262">
        <v>0.40333366482764532</v>
      </c>
      <c r="H2975" s="285"/>
      <c r="I2975" s="260"/>
      <c r="J2975" s="261">
        <v>0.41580550613694672</v>
      </c>
      <c r="K2975" s="263"/>
      <c r="L2975" s="261">
        <v>0.43715357844730934</v>
      </c>
      <c r="M2975" s="293">
        <f t="shared" ref="M2975:M2980" si="5193">IFERROR(AVERAGE(D2975:E2975),"")</f>
        <v>0.36666184137105773</v>
      </c>
      <c r="N2975" s="293">
        <f t="shared" ref="N2975:N2980" si="5194">IFERROR(AVERAGE(F2975:H2975),"")</f>
        <v>0.40333366482764532</v>
      </c>
      <c r="O2975" s="293">
        <f t="shared" ref="O2975:O2980" si="5195">IFERROR(AVERAGE(I2975:J2975),"")</f>
        <v>0.41580550613694672</v>
      </c>
      <c r="P2975" s="293">
        <f t="shared" ref="P2975:P2980" si="5196">IFERROR(AVERAGE(K2975:L2975),"")</f>
        <v>0.43715357844730934</v>
      </c>
      <c r="R2975" s="265">
        <f t="shared" ref="R2975:R2980" si="5197">AVERAGE(M2975:P2975)</f>
        <v>0.40573864769573975</v>
      </c>
      <c r="S2975" s="266">
        <f t="shared" ref="S2975:S2980" si="5198">IF(R2975&gt;=1,1,0)</f>
        <v>0</v>
      </c>
      <c r="T2975" s="266">
        <f t="shared" ref="T2975:T2980" si="5199">IF(S2975=0,0,S2975+T2974)</f>
        <v>0</v>
      </c>
    </row>
    <row r="2976" spans="1:25" ht="17.45" customHeight="1" x14ac:dyDescent="0.25">
      <c r="A2976" s="257">
        <f t="shared" si="5147"/>
        <v>2</v>
      </c>
      <c r="B2976" s="257">
        <f t="shared" si="5148"/>
        <v>2026</v>
      </c>
      <c r="C2976" s="8">
        <f t="shared" si="5185"/>
        <v>46072</v>
      </c>
      <c r="D2976" s="260">
        <v>0.46000203094456232</v>
      </c>
      <c r="E2976" s="261"/>
      <c r="F2976" s="263"/>
      <c r="G2976" s="262"/>
      <c r="H2976" s="285">
        <v>0.43250759642828868</v>
      </c>
      <c r="I2976" s="260">
        <v>0.53818999170523008</v>
      </c>
      <c r="J2976" s="261"/>
      <c r="K2976" s="263">
        <v>0.39478241681082898</v>
      </c>
      <c r="L2976" s="261"/>
      <c r="M2976" s="293">
        <f t="shared" si="5193"/>
        <v>0.46000203094456232</v>
      </c>
      <c r="N2976" s="293">
        <f t="shared" si="5194"/>
        <v>0.43250759642828868</v>
      </c>
      <c r="O2976" s="293">
        <f t="shared" si="5195"/>
        <v>0.53818999170523008</v>
      </c>
      <c r="P2976" s="293">
        <f t="shared" si="5196"/>
        <v>0.39478241681082898</v>
      </c>
      <c r="R2976" s="265">
        <f t="shared" si="5197"/>
        <v>0.45637050897222747</v>
      </c>
      <c r="S2976" s="266">
        <f t="shared" si="5198"/>
        <v>0</v>
      </c>
      <c r="T2976" s="266">
        <f t="shared" si="5199"/>
        <v>0</v>
      </c>
    </row>
    <row r="2977" spans="1:25" ht="17.45" customHeight="1" x14ac:dyDescent="0.25">
      <c r="A2977" s="257">
        <f t="shared" si="5147"/>
        <v>2</v>
      </c>
      <c r="B2977" s="257">
        <f t="shared" si="5148"/>
        <v>2026</v>
      </c>
      <c r="C2977" s="8">
        <f t="shared" si="5185"/>
        <v>46073</v>
      </c>
      <c r="D2977" s="252"/>
      <c r="E2977" s="253">
        <v>0.44447738189228808</v>
      </c>
      <c r="F2977" s="255"/>
      <c r="G2977" s="254">
        <v>0.6607248020600518</v>
      </c>
      <c r="H2977" s="114"/>
      <c r="I2977" s="252"/>
      <c r="J2977" s="253">
        <v>0.76881640247830085</v>
      </c>
      <c r="K2977" s="255"/>
      <c r="L2977" s="253">
        <v>0.63460743260545405</v>
      </c>
      <c r="M2977" s="293">
        <f t="shared" si="5193"/>
        <v>0.44447738189228808</v>
      </c>
      <c r="N2977" s="293">
        <f t="shared" si="5194"/>
        <v>0.6607248020600518</v>
      </c>
      <c r="O2977" s="293">
        <f t="shared" si="5195"/>
        <v>0.76881640247830085</v>
      </c>
      <c r="P2977" s="293">
        <f t="shared" si="5196"/>
        <v>0.63460743260545405</v>
      </c>
      <c r="R2977" s="265">
        <f t="shared" si="5197"/>
        <v>0.62715650475902374</v>
      </c>
      <c r="S2977" s="266">
        <f t="shared" si="5198"/>
        <v>0</v>
      </c>
      <c r="T2977" s="266">
        <f t="shared" si="5199"/>
        <v>0</v>
      </c>
    </row>
    <row r="2978" spans="1:25" ht="17.45" customHeight="1" x14ac:dyDescent="0.25">
      <c r="A2978" s="257">
        <f t="shared" si="5147"/>
        <v>2</v>
      </c>
      <c r="B2978" s="257">
        <f t="shared" si="5148"/>
        <v>2026</v>
      </c>
      <c r="C2978" s="48">
        <f t="shared" si="5185"/>
        <v>46074</v>
      </c>
      <c r="D2978" s="448">
        <v>0.53016325961854793</v>
      </c>
      <c r="E2978" s="449"/>
      <c r="F2978" s="451">
        <v>0.52675520854480462</v>
      </c>
      <c r="G2978" s="450"/>
      <c r="H2978" s="452">
        <v>0.40787677594306615</v>
      </c>
      <c r="I2978" s="448">
        <v>0.75494325538471674</v>
      </c>
      <c r="J2978" s="449"/>
      <c r="K2978" s="451">
        <v>0.53973522152530951</v>
      </c>
      <c r="L2978" s="449"/>
      <c r="M2978" s="440">
        <f t="shared" si="5193"/>
        <v>0.53016325961854793</v>
      </c>
      <c r="N2978" s="440">
        <f t="shared" si="5194"/>
        <v>0.46731599224393539</v>
      </c>
      <c r="O2978" s="440">
        <f t="shared" si="5195"/>
        <v>0.75494325538471674</v>
      </c>
      <c r="P2978" s="440">
        <f t="shared" si="5196"/>
        <v>0.53973522152530951</v>
      </c>
      <c r="Q2978" s="441"/>
      <c r="R2978" s="442">
        <f t="shared" si="5197"/>
        <v>0.57303943219312736</v>
      </c>
      <c r="S2978" s="443">
        <f t="shared" si="5198"/>
        <v>0</v>
      </c>
      <c r="T2978" s="443">
        <f t="shared" si="5199"/>
        <v>0</v>
      </c>
    </row>
    <row r="2979" spans="1:25" ht="17.45" customHeight="1" x14ac:dyDescent="0.25">
      <c r="A2979" s="257">
        <f t="shared" si="5147"/>
        <v>2</v>
      </c>
      <c r="B2979" s="257">
        <f t="shared" si="5148"/>
        <v>2026</v>
      </c>
      <c r="C2979" s="435">
        <f t="shared" si="5185"/>
        <v>46075</v>
      </c>
      <c r="D2979" s="448"/>
      <c r="E2979" s="449">
        <v>0.60751139047609481</v>
      </c>
      <c r="F2979" s="451"/>
      <c r="G2979" s="450">
        <v>0.57515735671924184</v>
      </c>
      <c r="H2979" s="452"/>
      <c r="I2979" s="448"/>
      <c r="J2979" s="449">
        <v>0.49107001585655252</v>
      </c>
      <c r="K2979" s="451"/>
      <c r="L2979" s="449">
        <v>0.61374967426006233</v>
      </c>
      <c r="M2979" s="440">
        <f t="shared" si="5193"/>
        <v>0.60751139047609481</v>
      </c>
      <c r="N2979" s="440">
        <f t="shared" si="5194"/>
        <v>0.57515735671924184</v>
      </c>
      <c r="O2979" s="440">
        <f t="shared" si="5195"/>
        <v>0.49107001585655252</v>
      </c>
      <c r="P2979" s="440">
        <f t="shared" si="5196"/>
        <v>0.61374967426006233</v>
      </c>
      <c r="Q2979" s="441"/>
      <c r="R2979" s="442">
        <f t="shared" si="5197"/>
        <v>0.57187210932798793</v>
      </c>
      <c r="S2979" s="443">
        <f t="shared" si="5198"/>
        <v>0</v>
      </c>
      <c r="T2979" s="443">
        <f t="shared" si="5199"/>
        <v>0</v>
      </c>
    </row>
    <row r="2980" spans="1:25" ht="17.45" customHeight="1" x14ac:dyDescent="0.25">
      <c r="A2980" s="257">
        <f t="shared" si="5147"/>
        <v>2</v>
      </c>
      <c r="B2980" s="257">
        <f t="shared" si="5148"/>
        <v>2026</v>
      </c>
      <c r="C2980" s="8">
        <f t="shared" si="5185"/>
        <v>46076</v>
      </c>
      <c r="D2980" s="252">
        <v>1.2514103378369914</v>
      </c>
      <c r="E2980" s="253"/>
      <c r="F2980" s="255">
        <v>1.0311370186254081</v>
      </c>
      <c r="G2980" s="254"/>
      <c r="H2980" s="114"/>
      <c r="I2980" s="252">
        <v>1.4734758154354501</v>
      </c>
      <c r="J2980" s="253"/>
      <c r="K2980" s="255">
        <v>0.98761707636294127</v>
      </c>
      <c r="L2980" s="253"/>
      <c r="M2980" s="293">
        <f t="shared" si="5193"/>
        <v>1.2514103378369914</v>
      </c>
      <c r="N2980" s="293">
        <f t="shared" si="5194"/>
        <v>1.0311370186254081</v>
      </c>
      <c r="O2980" s="293">
        <f t="shared" si="5195"/>
        <v>1.4734758154354501</v>
      </c>
      <c r="P2980" s="293">
        <f t="shared" si="5196"/>
        <v>0.98761707636294127</v>
      </c>
      <c r="R2980" s="265">
        <f t="shared" si="5197"/>
        <v>1.1859100620651977</v>
      </c>
      <c r="S2980" s="266">
        <f t="shared" si="5198"/>
        <v>1</v>
      </c>
      <c r="T2980" s="266">
        <f t="shared" si="5199"/>
        <v>1</v>
      </c>
    </row>
    <row r="2981" spans="1:25" ht="17.45" customHeight="1" x14ac:dyDescent="0.25">
      <c r="A2981" s="257">
        <f t="shared" si="5147"/>
        <v>2</v>
      </c>
      <c r="B2981" s="257">
        <f t="shared" si="5148"/>
        <v>2026</v>
      </c>
      <c r="C2981" s="8">
        <f t="shared" si="5185"/>
        <v>46077</v>
      </c>
      <c r="D2981" s="252"/>
      <c r="E2981" s="335">
        <v>1.8007677106523785</v>
      </c>
      <c r="F2981" s="255"/>
      <c r="G2981" s="364">
        <v>1.8237068157548939</v>
      </c>
      <c r="H2981" s="114"/>
      <c r="I2981" s="252"/>
      <c r="J2981" s="335">
        <v>1.8863979062236402</v>
      </c>
      <c r="K2981" s="255"/>
      <c r="L2981" s="335">
        <v>1.8439148760638726</v>
      </c>
      <c r="M2981" s="423">
        <f t="shared" ref="M2981:M2987" si="5200">IFERROR(AVERAGE(D2981:E2981),"")</f>
        <v>1.8007677106523785</v>
      </c>
      <c r="N2981" s="423">
        <f t="shared" ref="N2981:N2987" si="5201">IFERROR(AVERAGE(F2981:H2981),"")</f>
        <v>1.8237068157548939</v>
      </c>
      <c r="O2981" s="423">
        <f t="shared" ref="O2981:O2987" si="5202">IFERROR(AVERAGE(I2981:J2981),"")</f>
        <v>1.8863979062236402</v>
      </c>
      <c r="P2981" s="423">
        <f t="shared" ref="P2981:P2987" si="5203">IFERROR(AVERAGE(K2981:L2981),"")</f>
        <v>1.8439148760638726</v>
      </c>
      <c r="R2981" s="334">
        <f t="shared" ref="R2981:R2987" si="5204">AVERAGE(M2981:P2981)</f>
        <v>1.8386968271736965</v>
      </c>
      <c r="S2981" s="266">
        <f t="shared" ref="S2981:S2987" si="5205">IF(R2981&gt;=1,1,0)</f>
        <v>1</v>
      </c>
      <c r="T2981" s="266">
        <f t="shared" ref="T2981:T2987" si="5206">IF(S2981=0,0,S2981+T2980)</f>
        <v>2</v>
      </c>
    </row>
    <row r="2982" spans="1:25" ht="17.45" customHeight="1" thickBot="1" x14ac:dyDescent="0.3">
      <c r="A2982" s="257">
        <f t="shared" si="5147"/>
        <v>2</v>
      </c>
      <c r="B2982" s="257">
        <f t="shared" si="5148"/>
        <v>2026</v>
      </c>
      <c r="C2982" s="8">
        <f t="shared" si="5185"/>
        <v>46078</v>
      </c>
      <c r="D2982" s="252">
        <v>1.3659423301532563</v>
      </c>
      <c r="E2982" s="253"/>
      <c r="F2982" s="255"/>
      <c r="G2982" s="254"/>
      <c r="H2982" s="114">
        <v>1.5095081605972116</v>
      </c>
      <c r="I2982" s="252">
        <v>1.6630248258446898</v>
      </c>
      <c r="J2982" s="253"/>
      <c r="K2982" s="255">
        <v>1.4753387454157441</v>
      </c>
      <c r="L2982" s="253"/>
      <c r="M2982" s="293">
        <f t="shared" si="5200"/>
        <v>1.3659423301532563</v>
      </c>
      <c r="N2982" s="293">
        <f t="shared" si="5201"/>
        <v>1.5095081605972116</v>
      </c>
      <c r="O2982" s="293">
        <f t="shared" si="5202"/>
        <v>1.6630248258446898</v>
      </c>
      <c r="P2982" s="293">
        <f t="shared" si="5203"/>
        <v>1.4753387454157441</v>
      </c>
      <c r="R2982" s="265">
        <f t="shared" si="5204"/>
        <v>1.5034535155027253</v>
      </c>
      <c r="S2982" s="266">
        <f t="shared" si="5205"/>
        <v>1</v>
      </c>
      <c r="T2982" s="266">
        <f t="shared" si="5206"/>
        <v>3</v>
      </c>
    </row>
    <row r="2983" spans="1:25" ht="17.45" customHeight="1" thickBot="1" x14ac:dyDescent="0.3">
      <c r="A2983" s="257">
        <f t="shared" si="5147"/>
        <v>2</v>
      </c>
      <c r="B2983" s="257">
        <f t="shared" si="5148"/>
        <v>2026</v>
      </c>
      <c r="C2983" s="8">
        <f t="shared" si="5185"/>
        <v>46079</v>
      </c>
      <c r="D2983" s="252"/>
      <c r="E2983" s="335">
        <v>1.8058808990077662</v>
      </c>
      <c r="F2983" s="255"/>
      <c r="G2983" s="254">
        <v>1.6811263242882977</v>
      </c>
      <c r="H2983" s="114"/>
      <c r="I2983" s="252"/>
      <c r="J2983" s="253">
        <v>1.7542218597635895</v>
      </c>
      <c r="K2983" s="255"/>
      <c r="L2983" s="253">
        <v>1.5651341692102743</v>
      </c>
      <c r="M2983" s="423">
        <f t="shared" si="5200"/>
        <v>1.8058808990077662</v>
      </c>
      <c r="N2983" s="293">
        <f t="shared" si="5201"/>
        <v>1.6811263242882977</v>
      </c>
      <c r="O2983" s="293">
        <f t="shared" si="5202"/>
        <v>1.7542218597635895</v>
      </c>
      <c r="P2983" s="293">
        <f t="shared" si="5203"/>
        <v>1.5651341692102743</v>
      </c>
      <c r="R2983" s="265">
        <f t="shared" si="5204"/>
        <v>1.7015908130674817</v>
      </c>
      <c r="S2983" s="266">
        <f t="shared" si="5205"/>
        <v>1</v>
      </c>
      <c r="T2983" s="266">
        <f t="shared" si="5206"/>
        <v>4</v>
      </c>
      <c r="U2983" s="514" t="s">
        <v>64</v>
      </c>
      <c r="V2983" s="515">
        <v>2026</v>
      </c>
      <c r="W2983" s="516"/>
      <c r="X2983" s="516"/>
      <c r="Y2983" s="516"/>
    </row>
    <row r="2984" spans="1:25" ht="17.45" customHeight="1" x14ac:dyDescent="0.25">
      <c r="A2984" s="257">
        <f t="shared" si="5147"/>
        <v>2</v>
      </c>
      <c r="B2984" s="257">
        <f t="shared" si="5148"/>
        <v>2026</v>
      </c>
      <c r="C2984" s="48">
        <f t="shared" si="5185"/>
        <v>46080</v>
      </c>
      <c r="D2984" s="275">
        <v>1.709993199953628</v>
      </c>
      <c r="E2984" s="276"/>
      <c r="F2984" s="278">
        <v>1.1202603391415851</v>
      </c>
      <c r="G2984" s="277"/>
      <c r="H2984" s="286">
        <v>1.0754000516408726</v>
      </c>
      <c r="I2984" s="275">
        <v>1.530989635521167</v>
      </c>
      <c r="J2984" s="276"/>
      <c r="K2984" s="278">
        <v>1.3143309806877763</v>
      </c>
      <c r="L2984" s="276"/>
      <c r="M2984" s="293">
        <f t="shared" si="5200"/>
        <v>1.709993199953628</v>
      </c>
      <c r="N2984" s="293">
        <f t="shared" si="5201"/>
        <v>1.0978301953912288</v>
      </c>
      <c r="O2984" s="293">
        <f t="shared" si="5202"/>
        <v>1.530989635521167</v>
      </c>
      <c r="P2984" s="293">
        <f t="shared" si="5203"/>
        <v>1.3143309806877763</v>
      </c>
      <c r="R2984" s="265">
        <f t="shared" si="5204"/>
        <v>1.41328600288845</v>
      </c>
      <c r="S2984" s="266">
        <f t="shared" si="5205"/>
        <v>1</v>
      </c>
      <c r="T2984" s="266">
        <f t="shared" si="5206"/>
        <v>5</v>
      </c>
      <c r="U2984" s="517" t="s">
        <v>35</v>
      </c>
      <c r="V2984" s="517" t="s">
        <v>1</v>
      </c>
      <c r="W2984" s="517" t="s">
        <v>2</v>
      </c>
      <c r="X2984" s="517" t="s">
        <v>9</v>
      </c>
      <c r="Y2984" s="517" t="s">
        <v>12</v>
      </c>
    </row>
    <row r="2985" spans="1:25" ht="17.45" customHeight="1" thickBot="1" x14ac:dyDescent="0.3">
      <c r="A2985" s="257">
        <f t="shared" si="5147"/>
        <v>2</v>
      </c>
      <c r="B2985" s="257">
        <f t="shared" si="5148"/>
        <v>2026</v>
      </c>
      <c r="C2985" s="459">
        <f t="shared" si="5185"/>
        <v>46081</v>
      </c>
      <c r="D2985" s="460"/>
      <c r="E2985" s="461">
        <v>1.1451143925424347</v>
      </c>
      <c r="F2985" s="462"/>
      <c r="G2985" s="463">
        <v>0.82669082769292945</v>
      </c>
      <c r="H2985" s="464"/>
      <c r="I2985" s="460"/>
      <c r="J2985" s="461">
        <v>0.78277594960870533</v>
      </c>
      <c r="K2985" s="462"/>
      <c r="L2985" s="461">
        <v>0.93704412596815134</v>
      </c>
      <c r="M2985" s="508">
        <f t="shared" si="5200"/>
        <v>1.1451143925424347</v>
      </c>
      <c r="N2985" s="508">
        <f t="shared" si="5201"/>
        <v>0.82669082769292945</v>
      </c>
      <c r="O2985" s="508">
        <f t="shared" si="5202"/>
        <v>0.78277594960870533</v>
      </c>
      <c r="P2985" s="508">
        <f t="shared" si="5203"/>
        <v>0.93704412596815134</v>
      </c>
      <c r="Q2985" s="531"/>
      <c r="R2985" s="466">
        <f t="shared" si="5204"/>
        <v>0.92290632395305516</v>
      </c>
      <c r="S2985" s="510">
        <f t="shared" si="5205"/>
        <v>0</v>
      </c>
      <c r="T2985" s="510">
        <f t="shared" si="5206"/>
        <v>0</v>
      </c>
      <c r="U2985" s="518" t="s">
        <v>58</v>
      </c>
      <c r="V2985" s="519">
        <f>AVERAGE(D2958:E2985)</f>
        <v>0.99424594482383977</v>
      </c>
      <c r="W2985" s="519">
        <f>AVERAGE(F2958:H2985)</f>
        <v>0.9177473292274495</v>
      </c>
      <c r="X2985" s="519">
        <f>AVERAGE(I2958:J2985)</f>
        <v>0.99131210172327056</v>
      </c>
      <c r="Y2985" s="519">
        <f>AVERAGE(K2958:L2985)</f>
        <v>1.141126829308974</v>
      </c>
    </row>
    <row r="2986" spans="1:25" ht="17.45" customHeight="1" x14ac:dyDescent="0.25">
      <c r="A2986" s="257">
        <f t="shared" si="5147"/>
        <v>3</v>
      </c>
      <c r="B2986" s="257">
        <f t="shared" si="5148"/>
        <v>2026</v>
      </c>
      <c r="C2986" s="465">
        <f t="shared" si="5185"/>
        <v>46082</v>
      </c>
      <c r="D2986" s="469">
        <v>1.0355120921118128</v>
      </c>
      <c r="E2986" s="470"/>
      <c r="F2986" s="471">
        <v>0.73919735404345477</v>
      </c>
      <c r="G2986" s="472"/>
      <c r="H2986" s="473"/>
      <c r="I2986" s="469">
        <v>0.78252465317028119</v>
      </c>
      <c r="J2986" s="470"/>
      <c r="K2986" s="471">
        <v>0.89753321632118677</v>
      </c>
      <c r="L2986" s="470"/>
      <c r="M2986" s="440">
        <f t="shared" si="5200"/>
        <v>1.0355120921118128</v>
      </c>
      <c r="N2986" s="440">
        <f t="shared" si="5201"/>
        <v>0.73919735404345477</v>
      </c>
      <c r="O2986" s="440">
        <f t="shared" si="5202"/>
        <v>0.78252465317028119</v>
      </c>
      <c r="P2986" s="440">
        <f t="shared" si="5203"/>
        <v>0.89753321632118677</v>
      </c>
      <c r="Q2986" s="441"/>
      <c r="R2986" s="442">
        <f t="shared" si="5204"/>
        <v>0.86369182891168395</v>
      </c>
      <c r="S2986" s="443">
        <f t="shared" si="5205"/>
        <v>0</v>
      </c>
      <c r="T2986" s="443">
        <f t="shared" si="5206"/>
        <v>0</v>
      </c>
      <c r="U2986" s="518" t="s">
        <v>59</v>
      </c>
      <c r="V2986" s="519">
        <f>MAX(D2958:E2985)</f>
        <v>2.3399370089941312</v>
      </c>
      <c r="W2986" s="519">
        <f>MAX(F2958:H2985)</f>
        <v>1.8237068157548939</v>
      </c>
      <c r="X2986" s="519">
        <f>MAX(I2958:J2985)</f>
        <v>1.9336533449849864</v>
      </c>
      <c r="Y2986" s="519">
        <f>MAX(K2958:L2985)</f>
        <v>4.2265951401990183</v>
      </c>
    </row>
    <row r="2987" spans="1:25" ht="17.45" customHeight="1" thickBot="1" x14ac:dyDescent="0.3">
      <c r="A2987" s="257">
        <f t="shared" si="5147"/>
        <v>3</v>
      </c>
      <c r="B2987" s="257">
        <f t="shared" si="5148"/>
        <v>2026</v>
      </c>
      <c r="C2987" s="8">
        <f t="shared" si="5185"/>
        <v>46083</v>
      </c>
      <c r="D2987" s="260"/>
      <c r="E2987" s="261">
        <v>0.66207788212433816</v>
      </c>
      <c r="F2987" s="263"/>
      <c r="G2987" s="262">
        <v>0.72615332442046787</v>
      </c>
      <c r="H2987" s="285"/>
      <c r="I2987" s="260"/>
      <c r="J2987" s="261">
        <v>0.92575708227404685</v>
      </c>
      <c r="K2987" s="263"/>
      <c r="L2987" s="261">
        <v>0.75584372187195037</v>
      </c>
      <c r="M2987" s="293">
        <f t="shared" si="5200"/>
        <v>0.66207788212433816</v>
      </c>
      <c r="N2987" s="293">
        <f t="shared" si="5201"/>
        <v>0.72615332442046787</v>
      </c>
      <c r="O2987" s="293">
        <f t="shared" si="5202"/>
        <v>0.92575708227404685</v>
      </c>
      <c r="P2987" s="293">
        <f t="shared" si="5203"/>
        <v>0.75584372187195037</v>
      </c>
      <c r="R2987" s="265">
        <f t="shared" si="5204"/>
        <v>0.7674580026727007</v>
      </c>
      <c r="S2987" s="266">
        <f t="shared" si="5205"/>
        <v>0</v>
      </c>
      <c r="T2987" s="266">
        <f t="shared" si="5206"/>
        <v>0</v>
      </c>
      <c r="U2987" s="520" t="s">
        <v>126</v>
      </c>
      <c r="V2987" s="521">
        <f>COUNTIF(D2958:E2985,"&gt;=2.5")</f>
        <v>0</v>
      </c>
      <c r="W2987" s="521">
        <f>COUNTIF(F2958:H2985,"&gt;=2.5")</f>
        <v>0</v>
      </c>
      <c r="X2987" s="521">
        <f>COUNTIF(I2958:J2985,"&gt;=2.5")</f>
        <v>0</v>
      </c>
      <c r="Y2987" s="521">
        <f>COUNTIF(K2958:L2985,"&gt;=2.5")</f>
        <v>2</v>
      </c>
    </row>
    <row r="2988" spans="1:25" ht="17.45" customHeight="1" thickBot="1" x14ac:dyDescent="0.3">
      <c r="A2988" s="257">
        <f t="shared" si="5147"/>
        <v>3</v>
      </c>
      <c r="B2988" s="257">
        <f t="shared" si="5148"/>
        <v>2026</v>
      </c>
      <c r="C2988" s="8">
        <f t="shared" si="5185"/>
        <v>46084</v>
      </c>
      <c r="D2988" s="260">
        <v>0.90127807584298725</v>
      </c>
      <c r="E2988" s="261"/>
      <c r="F2988" s="263"/>
      <c r="G2988" s="262"/>
      <c r="H2988" s="285">
        <v>0.80861959323501009</v>
      </c>
      <c r="I2988" s="260">
        <v>1.1876826334545216</v>
      </c>
      <c r="J2988" s="261"/>
      <c r="K2988" s="263">
        <v>0.82770516242052727</v>
      </c>
      <c r="L2988" s="261"/>
      <c r="M2988" s="293">
        <f t="shared" ref="M2988:M2989" si="5207">IFERROR(AVERAGE(D2988:E2988),"")</f>
        <v>0.90127807584298725</v>
      </c>
      <c r="N2988" s="293">
        <f t="shared" ref="N2988:N2989" si="5208">IFERROR(AVERAGE(F2988:H2988),"")</f>
        <v>0.80861959323501009</v>
      </c>
      <c r="O2988" s="293">
        <f t="shared" ref="O2988:O2989" si="5209">IFERROR(AVERAGE(I2988:J2988),"")</f>
        <v>1.1876826334545216</v>
      </c>
      <c r="P2988" s="293">
        <f t="shared" ref="P2988:P2989" si="5210">IFERROR(AVERAGE(K2988:L2988),"")</f>
        <v>0.82770516242052727</v>
      </c>
      <c r="R2988" s="265">
        <f t="shared" ref="R2988:R2989" si="5211">AVERAGE(M2988:P2988)</f>
        <v>0.93132136623826145</v>
      </c>
      <c r="S2988" s="266">
        <f t="shared" ref="S2988:S2989" si="5212">IF(R2988&gt;=1,1,0)</f>
        <v>0</v>
      </c>
      <c r="T2988" s="266">
        <f t="shared" ref="T2988:T2989" si="5213">IF(S2988=0,0,S2988+T2987)</f>
        <v>0</v>
      </c>
      <c r="X2988" s="664">
        <f>SUM(V2987:Y2987)</f>
        <v>2</v>
      </c>
      <c r="Y2988" s="522">
        <f>AVERAGE(V2985:Y2985)</f>
        <v>1.0111080512708834</v>
      </c>
    </row>
    <row r="2989" spans="1:25" ht="17.45" customHeight="1" x14ac:dyDescent="0.25">
      <c r="A2989" s="257">
        <f t="shared" si="5147"/>
        <v>3</v>
      </c>
      <c r="B2989" s="257">
        <f t="shared" si="5148"/>
        <v>2026</v>
      </c>
      <c r="C2989" s="8">
        <f t="shared" si="5185"/>
        <v>46085</v>
      </c>
      <c r="D2989" s="260"/>
      <c r="E2989" s="261">
        <v>0.86784657948469257</v>
      </c>
      <c r="F2989" s="263"/>
      <c r="G2989" s="262">
        <v>0.77969004779074647</v>
      </c>
      <c r="H2989" s="285"/>
      <c r="I2989" s="260"/>
      <c r="J2989" s="261">
        <v>0.79179377336674694</v>
      </c>
      <c r="K2989" s="263"/>
      <c r="L2989" s="261">
        <v>0.83344966086379912</v>
      </c>
      <c r="M2989" s="293">
        <f t="shared" si="5207"/>
        <v>0.86784657948469257</v>
      </c>
      <c r="N2989" s="293">
        <f t="shared" si="5208"/>
        <v>0.77969004779074647</v>
      </c>
      <c r="O2989" s="293">
        <f t="shared" si="5209"/>
        <v>0.79179377336674694</v>
      </c>
      <c r="P2989" s="293">
        <f t="shared" si="5210"/>
        <v>0.83344966086379912</v>
      </c>
      <c r="R2989" s="265">
        <f t="shared" si="5211"/>
        <v>0.8181950153764963</v>
      </c>
      <c r="S2989" s="266">
        <f t="shared" si="5212"/>
        <v>0</v>
      </c>
      <c r="T2989" s="266">
        <f t="shared" si="5213"/>
        <v>0</v>
      </c>
      <c r="V2989" s="605">
        <f>V2985-V2957</f>
        <v>-0.48141224315383202</v>
      </c>
      <c r="W2989" s="605">
        <f>W2985-W2957</f>
        <v>-0.25231012104754524</v>
      </c>
      <c r="X2989" s="605">
        <f>X2985-X2957</f>
        <v>-0.15677889446228976</v>
      </c>
      <c r="Y2989" s="605">
        <f>Y2985-Y2957</f>
        <v>-0.42653231175030171</v>
      </c>
    </row>
    <row r="2990" spans="1:25" ht="17.45" customHeight="1" x14ac:dyDescent="0.25">
      <c r="A2990" s="257">
        <f t="shared" si="5147"/>
        <v>3</v>
      </c>
      <c r="B2990" s="257">
        <f t="shared" si="5148"/>
        <v>2026</v>
      </c>
      <c r="C2990" s="48">
        <f t="shared" si="5185"/>
        <v>46086</v>
      </c>
      <c r="D2990" s="275"/>
      <c r="E2990" s="276"/>
      <c r="F2990" s="275"/>
      <c r="G2990" s="277"/>
      <c r="H2990" s="276"/>
      <c r="I2990" s="275"/>
      <c r="J2990" s="276"/>
      <c r="K2990" s="278"/>
      <c r="L2990" s="276"/>
      <c r="Y2990" s="605">
        <f>Y2988-Y2960</f>
        <v>-0.32925839260349243</v>
      </c>
    </row>
    <row r="2991" spans="1:25" ht="17.45" customHeight="1" x14ac:dyDescent="0.25">
      <c r="A2991" s="257">
        <f t="shared" si="5147"/>
        <v>3</v>
      </c>
      <c r="B2991" s="257">
        <f t="shared" si="5148"/>
        <v>2026</v>
      </c>
      <c r="C2991" s="8">
        <f t="shared" si="5185"/>
        <v>46087</v>
      </c>
      <c r="D2991" s="260"/>
      <c r="E2991" s="261"/>
      <c r="F2991" s="260"/>
      <c r="G2991" s="262"/>
      <c r="H2991" s="261"/>
      <c r="I2991" s="260"/>
      <c r="J2991" s="261"/>
      <c r="K2991" s="263"/>
      <c r="L2991" s="261"/>
    </row>
    <row r="2992" spans="1:25" ht="17.45" customHeight="1" x14ac:dyDescent="0.25">
      <c r="A2992" s="257">
        <f t="shared" si="5147"/>
        <v>3</v>
      </c>
      <c r="B2992" s="257">
        <f t="shared" si="5148"/>
        <v>2026</v>
      </c>
      <c r="C2992" s="8">
        <f t="shared" si="5185"/>
        <v>46088</v>
      </c>
      <c r="D2992" s="260"/>
      <c r="E2992" s="261"/>
      <c r="F2992" s="260"/>
      <c r="G2992" s="262"/>
      <c r="H2992" s="261"/>
      <c r="I2992" s="260"/>
      <c r="J2992" s="261"/>
      <c r="K2992" s="263"/>
      <c r="L2992" s="261"/>
    </row>
    <row r="2993" spans="1:12" ht="17.45" customHeight="1" x14ac:dyDescent="0.25">
      <c r="A2993" s="257">
        <f t="shared" si="5147"/>
        <v>3</v>
      </c>
      <c r="B2993" s="257">
        <f t="shared" si="5148"/>
        <v>2026</v>
      </c>
      <c r="C2993" s="8">
        <f t="shared" si="5185"/>
        <v>46089</v>
      </c>
      <c r="D2993" s="260"/>
      <c r="E2993" s="261"/>
      <c r="F2993" s="260"/>
      <c r="G2993" s="262"/>
      <c r="H2993" s="261"/>
      <c r="I2993" s="260"/>
      <c r="J2993" s="261"/>
      <c r="K2993" s="263"/>
      <c r="L2993" s="261"/>
    </row>
    <row r="2994" spans="1:12" ht="17.45" customHeight="1" x14ac:dyDescent="0.25">
      <c r="A2994" s="257">
        <f t="shared" si="5147"/>
        <v>3</v>
      </c>
      <c r="B2994" s="257">
        <f t="shared" si="5148"/>
        <v>2026</v>
      </c>
      <c r="C2994" s="8">
        <f t="shared" si="5185"/>
        <v>46090</v>
      </c>
      <c r="D2994" s="260"/>
      <c r="E2994" s="261"/>
      <c r="F2994" s="260"/>
      <c r="G2994" s="262"/>
      <c r="H2994" s="261"/>
      <c r="I2994" s="260"/>
      <c r="J2994" s="261"/>
      <c r="K2994" s="263"/>
      <c r="L2994" s="261"/>
    </row>
    <row r="2995" spans="1:12" ht="17.45" customHeight="1" x14ac:dyDescent="0.25">
      <c r="A2995" s="257">
        <f t="shared" si="5147"/>
        <v>3</v>
      </c>
      <c r="B2995" s="257">
        <f t="shared" si="5148"/>
        <v>2026</v>
      </c>
      <c r="C2995" s="8">
        <f t="shared" si="5185"/>
        <v>46091</v>
      </c>
      <c r="D2995" s="260"/>
      <c r="E2995" s="261"/>
      <c r="F2995" s="260"/>
      <c r="G2995" s="262"/>
      <c r="H2995" s="261"/>
      <c r="I2995" s="260"/>
      <c r="J2995" s="261"/>
      <c r="K2995" s="263"/>
      <c r="L2995" s="261"/>
    </row>
    <row r="2996" spans="1:12" ht="17.45" customHeight="1" x14ac:dyDescent="0.25">
      <c r="A2996" s="257">
        <f t="shared" si="5147"/>
        <v>3</v>
      </c>
      <c r="B2996" s="257">
        <f t="shared" si="5148"/>
        <v>2026</v>
      </c>
      <c r="C2996" s="48">
        <f t="shared" si="5185"/>
        <v>46092</v>
      </c>
      <c r="D2996" s="275"/>
      <c r="E2996" s="276"/>
      <c r="F2996" s="275"/>
      <c r="G2996" s="277"/>
      <c r="H2996" s="276"/>
      <c r="I2996" s="275"/>
      <c r="J2996" s="276"/>
      <c r="K2996" s="278"/>
      <c r="L2996" s="276"/>
    </row>
    <row r="2997" spans="1:12" ht="17.45" customHeight="1" x14ac:dyDescent="0.25">
      <c r="A2997" s="257">
        <f t="shared" si="5147"/>
        <v>3</v>
      </c>
      <c r="B2997" s="257">
        <f t="shared" si="5148"/>
        <v>2026</v>
      </c>
      <c r="C2997" s="8">
        <f t="shared" si="5185"/>
        <v>46093</v>
      </c>
      <c r="D2997" s="260"/>
      <c r="E2997" s="261"/>
      <c r="F2997" s="260"/>
      <c r="G2997" s="262"/>
      <c r="H2997" s="261"/>
      <c r="I2997" s="260"/>
      <c r="J2997" s="261"/>
      <c r="K2997" s="263"/>
      <c r="L2997" s="261"/>
    </row>
    <row r="2998" spans="1:12" ht="17.45" customHeight="1" x14ac:dyDescent="0.25">
      <c r="A2998" s="257">
        <f t="shared" si="5147"/>
        <v>3</v>
      </c>
      <c r="B2998" s="257">
        <f t="shared" si="5148"/>
        <v>2026</v>
      </c>
      <c r="C2998" s="8">
        <f t="shared" si="5185"/>
        <v>46094</v>
      </c>
      <c r="D2998" s="260"/>
      <c r="E2998" s="261"/>
      <c r="F2998" s="260"/>
      <c r="G2998" s="262"/>
      <c r="H2998" s="261"/>
      <c r="I2998" s="260"/>
      <c r="J2998" s="261"/>
      <c r="K2998" s="263"/>
      <c r="L2998" s="261"/>
    </row>
    <row r="2999" spans="1:12" ht="17.45" customHeight="1" x14ac:dyDescent="0.25">
      <c r="A2999" s="257">
        <f t="shared" si="5147"/>
        <v>3</v>
      </c>
      <c r="B2999" s="257">
        <f t="shared" si="5148"/>
        <v>2026</v>
      </c>
      <c r="C2999" s="8">
        <f t="shared" si="5185"/>
        <v>46095</v>
      </c>
      <c r="D2999" s="260"/>
      <c r="E2999" s="261"/>
      <c r="F2999" s="260"/>
      <c r="G2999" s="262"/>
      <c r="H2999" s="261"/>
      <c r="I2999" s="260"/>
      <c r="J2999" s="261"/>
      <c r="K2999" s="263"/>
      <c r="L2999" s="261"/>
    </row>
    <row r="3000" spans="1:12" ht="17.45" customHeight="1" x14ac:dyDescent="0.25">
      <c r="A3000" s="257">
        <f t="shared" ref="A3000:A3063" si="5214">IF(ISNUMBER(C3000),MONTH(C3000),"")</f>
        <v>3</v>
      </c>
      <c r="B3000" s="257">
        <f t="shared" ref="B3000:B3063" si="5215">IF(ISNUMBER(C3000),YEAR(C3000),"")</f>
        <v>2026</v>
      </c>
      <c r="C3000" s="8">
        <f t="shared" si="5185"/>
        <v>46096</v>
      </c>
      <c r="D3000" s="260"/>
      <c r="E3000" s="261"/>
      <c r="F3000" s="260"/>
      <c r="G3000" s="262"/>
      <c r="H3000" s="261"/>
      <c r="I3000" s="260"/>
      <c r="J3000" s="261"/>
      <c r="K3000" s="263"/>
      <c r="L3000" s="261"/>
    </row>
    <row r="3001" spans="1:12" ht="17.45" customHeight="1" x14ac:dyDescent="0.25">
      <c r="A3001" s="257">
        <f t="shared" si="5214"/>
        <v>3</v>
      </c>
      <c r="B3001" s="257">
        <f t="shared" si="5215"/>
        <v>2026</v>
      </c>
      <c r="C3001" s="8">
        <f t="shared" si="5185"/>
        <v>46097</v>
      </c>
      <c r="D3001" s="260"/>
      <c r="E3001" s="261"/>
      <c r="F3001" s="260"/>
      <c r="G3001" s="262"/>
      <c r="H3001" s="261"/>
      <c r="I3001" s="260"/>
      <c r="J3001" s="261"/>
      <c r="K3001" s="263"/>
      <c r="L3001" s="261"/>
    </row>
    <row r="3002" spans="1:12" ht="17.45" customHeight="1" x14ac:dyDescent="0.25">
      <c r="A3002" s="257">
        <f t="shared" si="5214"/>
        <v>3</v>
      </c>
      <c r="B3002" s="257">
        <f t="shared" si="5215"/>
        <v>2026</v>
      </c>
      <c r="C3002" s="48">
        <f t="shared" si="5185"/>
        <v>46098</v>
      </c>
      <c r="D3002" s="428"/>
      <c r="E3002" s="429"/>
      <c r="F3002" s="428"/>
      <c r="G3002" s="430"/>
      <c r="H3002" s="429"/>
      <c r="I3002" s="428"/>
      <c r="J3002" s="429"/>
      <c r="K3002" s="431"/>
      <c r="L3002" s="429"/>
    </row>
    <row r="3003" spans="1:12" ht="17.45" customHeight="1" x14ac:dyDescent="0.25">
      <c r="A3003" s="257">
        <f t="shared" si="5214"/>
        <v>3</v>
      </c>
      <c r="B3003" s="257">
        <f t="shared" si="5215"/>
        <v>2026</v>
      </c>
      <c r="C3003" s="8">
        <f t="shared" si="5185"/>
        <v>46099</v>
      </c>
      <c r="D3003" s="260"/>
      <c r="E3003" s="261"/>
      <c r="F3003" s="260"/>
      <c r="G3003" s="262"/>
      <c r="H3003" s="261"/>
      <c r="I3003" s="260"/>
      <c r="J3003" s="261"/>
      <c r="K3003" s="263"/>
      <c r="L3003" s="261"/>
    </row>
    <row r="3004" spans="1:12" ht="17.45" customHeight="1" x14ac:dyDescent="0.25">
      <c r="A3004" s="257">
        <f t="shared" si="5214"/>
        <v>3</v>
      </c>
      <c r="B3004" s="257">
        <f t="shared" si="5215"/>
        <v>2026</v>
      </c>
      <c r="C3004" s="8">
        <f t="shared" si="5185"/>
        <v>46100</v>
      </c>
      <c r="D3004" s="260"/>
      <c r="E3004" s="261"/>
      <c r="F3004" s="260"/>
      <c r="G3004" s="262"/>
      <c r="H3004" s="261"/>
      <c r="I3004" s="260"/>
      <c r="J3004" s="261"/>
      <c r="K3004" s="263"/>
      <c r="L3004" s="261"/>
    </row>
    <row r="3005" spans="1:12" ht="17.45" customHeight="1" x14ac:dyDescent="0.25">
      <c r="A3005" s="257">
        <f t="shared" si="5214"/>
        <v>3</v>
      </c>
      <c r="B3005" s="257">
        <f t="shared" si="5215"/>
        <v>2026</v>
      </c>
      <c r="C3005" s="8">
        <f t="shared" si="5185"/>
        <v>46101</v>
      </c>
      <c r="D3005" s="260"/>
      <c r="E3005" s="261"/>
      <c r="F3005" s="260"/>
      <c r="G3005" s="262"/>
      <c r="H3005" s="261"/>
      <c r="I3005" s="260"/>
      <c r="J3005" s="261"/>
      <c r="K3005" s="263"/>
      <c r="L3005" s="261"/>
    </row>
    <row r="3006" spans="1:12" ht="17.45" customHeight="1" x14ac:dyDescent="0.25">
      <c r="A3006" s="257">
        <f t="shared" si="5214"/>
        <v>3</v>
      </c>
      <c r="B3006" s="257">
        <f t="shared" si="5215"/>
        <v>2026</v>
      </c>
      <c r="C3006" s="8">
        <f t="shared" si="5185"/>
        <v>46102</v>
      </c>
      <c r="D3006" s="260"/>
      <c r="E3006" s="261"/>
      <c r="F3006" s="260"/>
      <c r="G3006" s="262"/>
      <c r="H3006" s="261"/>
      <c r="I3006" s="260"/>
      <c r="J3006" s="261"/>
      <c r="K3006" s="263"/>
      <c r="L3006" s="261"/>
    </row>
    <row r="3007" spans="1:12" ht="17.45" customHeight="1" x14ac:dyDescent="0.25">
      <c r="A3007" s="257">
        <f t="shared" si="5214"/>
        <v>3</v>
      </c>
      <c r="B3007" s="257">
        <f t="shared" si="5215"/>
        <v>2026</v>
      </c>
      <c r="C3007" s="8">
        <f t="shared" si="5185"/>
        <v>46103</v>
      </c>
      <c r="D3007" s="260"/>
      <c r="E3007" s="261"/>
      <c r="F3007" s="260"/>
      <c r="G3007" s="262"/>
      <c r="H3007" s="261"/>
      <c r="I3007" s="260"/>
      <c r="J3007" s="261"/>
      <c r="K3007" s="263"/>
      <c r="L3007" s="261"/>
    </row>
    <row r="3008" spans="1:12" ht="17.45" customHeight="1" x14ac:dyDescent="0.25">
      <c r="A3008" s="257">
        <f t="shared" si="5214"/>
        <v>3</v>
      </c>
      <c r="B3008" s="257">
        <f t="shared" si="5215"/>
        <v>2026</v>
      </c>
      <c r="C3008" s="48">
        <f t="shared" si="5185"/>
        <v>46104</v>
      </c>
      <c r="D3008" s="275"/>
      <c r="E3008" s="276"/>
      <c r="F3008" s="275"/>
      <c r="G3008" s="277"/>
      <c r="H3008" s="276"/>
      <c r="I3008" s="275"/>
      <c r="J3008" s="276"/>
      <c r="K3008" s="278"/>
      <c r="L3008" s="276"/>
    </row>
    <row r="3009" spans="1:25" ht="17.45" customHeight="1" x14ac:dyDescent="0.25">
      <c r="A3009" s="257">
        <f t="shared" si="5214"/>
        <v>3</v>
      </c>
      <c r="B3009" s="257">
        <f t="shared" si="5215"/>
        <v>2026</v>
      </c>
      <c r="C3009" s="8">
        <f t="shared" si="5185"/>
        <v>46105</v>
      </c>
      <c r="D3009" s="260"/>
      <c r="E3009" s="261"/>
      <c r="F3009" s="260"/>
      <c r="G3009" s="262"/>
      <c r="H3009" s="261"/>
      <c r="I3009" s="260"/>
      <c r="J3009" s="261"/>
      <c r="K3009" s="263"/>
      <c r="L3009" s="261"/>
    </row>
    <row r="3010" spans="1:25" ht="17.45" customHeight="1" x14ac:dyDescent="0.25">
      <c r="A3010" s="257">
        <f t="shared" si="5214"/>
        <v>3</v>
      </c>
      <c r="B3010" s="257">
        <f t="shared" si="5215"/>
        <v>2026</v>
      </c>
      <c r="C3010" s="8">
        <f t="shared" si="5185"/>
        <v>46106</v>
      </c>
      <c r="D3010" s="260"/>
      <c r="E3010" s="261"/>
      <c r="F3010" s="260"/>
      <c r="G3010" s="262"/>
      <c r="H3010" s="261"/>
      <c r="I3010" s="260"/>
      <c r="J3010" s="261"/>
      <c r="K3010" s="263"/>
      <c r="L3010" s="261"/>
    </row>
    <row r="3011" spans="1:25" ht="17.45" customHeight="1" x14ac:dyDescent="0.25">
      <c r="A3011" s="257">
        <f t="shared" si="5214"/>
        <v>3</v>
      </c>
      <c r="B3011" s="257">
        <f t="shared" si="5215"/>
        <v>2026</v>
      </c>
      <c r="C3011" s="8">
        <f t="shared" si="5185"/>
        <v>46107</v>
      </c>
      <c r="D3011" s="260"/>
      <c r="E3011" s="261"/>
      <c r="F3011" s="260"/>
      <c r="G3011" s="262"/>
      <c r="H3011" s="261"/>
      <c r="I3011" s="260"/>
      <c r="J3011" s="261"/>
      <c r="K3011" s="263"/>
      <c r="L3011" s="261"/>
    </row>
    <row r="3012" spans="1:25" ht="17.45" customHeight="1" x14ac:dyDescent="0.25">
      <c r="A3012" s="257">
        <f t="shared" si="5214"/>
        <v>3</v>
      </c>
      <c r="B3012" s="257">
        <f t="shared" si="5215"/>
        <v>2026</v>
      </c>
      <c r="C3012" s="8">
        <f t="shared" si="5185"/>
        <v>46108</v>
      </c>
      <c r="D3012" s="260"/>
      <c r="E3012" s="261"/>
      <c r="F3012" s="260"/>
      <c r="G3012" s="262"/>
      <c r="H3012" s="261"/>
      <c r="I3012" s="260"/>
      <c r="J3012" s="261"/>
      <c r="K3012" s="263"/>
      <c r="L3012" s="261"/>
    </row>
    <row r="3013" spans="1:25" ht="17.45" customHeight="1" thickBot="1" x14ac:dyDescent="0.3">
      <c r="A3013" s="257">
        <f t="shared" si="5214"/>
        <v>3</v>
      </c>
      <c r="B3013" s="257">
        <f t="shared" si="5215"/>
        <v>2026</v>
      </c>
      <c r="C3013" s="8">
        <f t="shared" si="5185"/>
        <v>46109</v>
      </c>
      <c r="D3013" s="260"/>
      <c r="E3013" s="261"/>
      <c r="F3013" s="260"/>
      <c r="G3013" s="262"/>
      <c r="H3013" s="261"/>
      <c r="I3013" s="260"/>
      <c r="J3013" s="261"/>
      <c r="K3013" s="263"/>
      <c r="L3013" s="261"/>
    </row>
    <row r="3014" spans="1:25" ht="17.45" customHeight="1" thickBot="1" x14ac:dyDescent="0.3">
      <c r="A3014" s="257">
        <f t="shared" si="5214"/>
        <v>3</v>
      </c>
      <c r="B3014" s="257">
        <f t="shared" si="5215"/>
        <v>2026</v>
      </c>
      <c r="C3014" s="48">
        <f t="shared" si="5185"/>
        <v>46110</v>
      </c>
      <c r="D3014" s="275"/>
      <c r="E3014" s="276"/>
      <c r="F3014" s="275"/>
      <c r="G3014" s="277"/>
      <c r="H3014" s="276"/>
      <c r="I3014" s="275"/>
      <c r="J3014" s="276"/>
      <c r="K3014" s="278"/>
      <c r="L3014" s="276"/>
      <c r="U3014" s="514" t="s">
        <v>65</v>
      </c>
      <c r="V3014" s="515">
        <v>2026</v>
      </c>
      <c r="W3014" s="516"/>
      <c r="X3014" s="516"/>
      <c r="Y3014" s="516"/>
    </row>
    <row r="3015" spans="1:25" ht="17.45" customHeight="1" x14ac:dyDescent="0.25">
      <c r="A3015" s="257">
        <f t="shared" si="5214"/>
        <v>3</v>
      </c>
      <c r="B3015" s="257">
        <f t="shared" si="5215"/>
        <v>2026</v>
      </c>
      <c r="C3015" s="8">
        <f t="shared" si="5185"/>
        <v>46111</v>
      </c>
      <c r="D3015" s="260"/>
      <c r="E3015" s="261"/>
      <c r="F3015" s="260"/>
      <c r="G3015" s="262"/>
      <c r="H3015" s="261"/>
      <c r="I3015" s="260"/>
      <c r="J3015" s="261"/>
      <c r="K3015" s="263"/>
      <c r="L3015" s="261"/>
      <c r="U3015" s="517" t="s">
        <v>35</v>
      </c>
      <c r="V3015" s="517" t="s">
        <v>1</v>
      </c>
      <c r="W3015" s="517" t="s">
        <v>2</v>
      </c>
      <c r="X3015" s="517" t="s">
        <v>9</v>
      </c>
      <c r="Y3015" s="517" t="s">
        <v>12</v>
      </c>
    </row>
    <row r="3016" spans="1:25" ht="17.45" customHeight="1" x14ac:dyDescent="0.25">
      <c r="A3016" s="257">
        <f t="shared" si="5214"/>
        <v>3</v>
      </c>
      <c r="B3016" s="257">
        <f t="shared" si="5215"/>
        <v>2026</v>
      </c>
      <c r="C3016" s="8">
        <f t="shared" si="5185"/>
        <v>46112</v>
      </c>
      <c r="D3016" s="260"/>
      <c r="E3016" s="261"/>
      <c r="F3016" s="260"/>
      <c r="G3016" s="262"/>
      <c r="H3016" s="261"/>
      <c r="I3016" s="260"/>
      <c r="J3016" s="261"/>
      <c r="K3016" s="263"/>
      <c r="L3016" s="261"/>
      <c r="U3016" s="518" t="s">
        <v>58</v>
      </c>
      <c r="V3016" s="519">
        <f>AVERAGE(D2986:E3016)</f>
        <v>0.86667865739095773</v>
      </c>
      <c r="W3016" s="519">
        <f>AVERAGE(F2986:H3016)</f>
        <v>0.76341507987241986</v>
      </c>
      <c r="X3016" s="519">
        <f>AVERAGE(I2986:J3016)</f>
        <v>0.92193953556639907</v>
      </c>
      <c r="Y3016" s="519">
        <f>AVERAGE(K2986:L3016)</f>
        <v>0.82863294036936586</v>
      </c>
    </row>
    <row r="3017" spans="1:25" ht="17.45" customHeight="1" x14ac:dyDescent="0.25">
      <c r="A3017" s="257">
        <f t="shared" si="5214"/>
        <v>4</v>
      </c>
      <c r="B3017" s="257">
        <f t="shared" si="5215"/>
        <v>2026</v>
      </c>
      <c r="C3017" s="8">
        <f t="shared" si="5185"/>
        <v>46113</v>
      </c>
      <c r="D3017" s="260"/>
      <c r="E3017" s="261"/>
      <c r="F3017" s="260"/>
      <c r="G3017" s="262"/>
      <c r="H3017" s="261"/>
      <c r="I3017" s="260"/>
      <c r="J3017" s="261"/>
      <c r="K3017" s="263"/>
      <c r="L3017" s="261"/>
      <c r="U3017" s="518" t="s">
        <v>59</v>
      </c>
      <c r="V3017" s="519">
        <f>MAX(D2986:E3016)</f>
        <v>1.0355120921118128</v>
      </c>
      <c r="W3017" s="519">
        <f>MAX(F2986:H3016)</f>
        <v>0.80861959323501009</v>
      </c>
      <c r="X3017" s="519">
        <f>MAX(I2986:J3016)</f>
        <v>1.1876826334545216</v>
      </c>
      <c r="Y3017" s="519">
        <f>MAX(K2986:L3016)</f>
        <v>0.89753321632118677</v>
      </c>
    </row>
    <row r="3018" spans="1:25" ht="17.45" customHeight="1" thickBot="1" x14ac:dyDescent="0.3">
      <c r="A3018" s="257">
        <f t="shared" si="5214"/>
        <v>4</v>
      </c>
      <c r="B3018" s="257">
        <f t="shared" si="5215"/>
        <v>2026</v>
      </c>
      <c r="C3018" s="8">
        <f t="shared" si="5185"/>
        <v>46114</v>
      </c>
      <c r="D3018" s="260"/>
      <c r="E3018" s="261"/>
      <c r="F3018" s="260"/>
      <c r="G3018" s="262"/>
      <c r="H3018" s="261"/>
      <c r="I3018" s="260"/>
      <c r="J3018" s="261"/>
      <c r="K3018" s="263"/>
      <c r="L3018" s="261"/>
      <c r="U3018" s="520" t="s">
        <v>126</v>
      </c>
      <c r="V3018" s="521">
        <f>COUNTIF(D2986:E3016,"&gt;=2.5")</f>
        <v>0</v>
      </c>
      <c r="W3018" s="521">
        <f>COUNTIF(F2986:H3016,"&gt;=2.5")</f>
        <v>0</v>
      </c>
      <c r="X3018" s="521">
        <f>COUNTIF(I2986:J3016,"&gt;=2.5")</f>
        <v>0</v>
      </c>
      <c r="Y3018" s="521">
        <f>COUNTIF(K2986:L3016,"&gt;=2.5")</f>
        <v>0</v>
      </c>
    </row>
    <row r="3019" spans="1:25" ht="17.45" customHeight="1" thickBot="1" x14ac:dyDescent="0.3">
      <c r="A3019" s="257">
        <f t="shared" si="5214"/>
        <v>4</v>
      </c>
      <c r="B3019" s="257">
        <f t="shared" si="5215"/>
        <v>2026</v>
      </c>
      <c r="C3019" s="8">
        <f t="shared" si="5185"/>
        <v>46115</v>
      </c>
      <c r="D3019" s="260"/>
      <c r="E3019" s="261"/>
      <c r="F3019" s="260"/>
      <c r="G3019" s="262"/>
      <c r="H3019" s="261"/>
      <c r="I3019" s="260"/>
      <c r="J3019" s="261"/>
      <c r="K3019" s="263"/>
      <c r="L3019" s="261"/>
      <c r="X3019" s="664">
        <f>SUM(V3018:Y3018)</f>
        <v>0</v>
      </c>
      <c r="Y3019" s="522">
        <f>AVERAGE(V3016:Y3016)</f>
        <v>0.84516655329978552</v>
      </c>
    </row>
    <row r="3020" spans="1:25" ht="17.45" customHeight="1" x14ac:dyDescent="0.25">
      <c r="A3020" s="257">
        <f t="shared" si="5214"/>
        <v>4</v>
      </c>
      <c r="B3020" s="257">
        <f t="shared" si="5215"/>
        <v>2026</v>
      </c>
      <c r="C3020" s="48">
        <f t="shared" si="5185"/>
        <v>46116</v>
      </c>
      <c r="D3020" s="275"/>
      <c r="E3020" s="276"/>
      <c r="F3020" s="275"/>
      <c r="G3020" s="277"/>
      <c r="H3020" s="276"/>
      <c r="I3020" s="275"/>
      <c r="J3020" s="276"/>
      <c r="K3020" s="278"/>
      <c r="L3020" s="276"/>
      <c r="V3020" s="605">
        <f>V3016-V2985</f>
        <v>-0.12756728743288204</v>
      </c>
      <c r="W3020" s="605">
        <f>W3016-W2985</f>
        <v>-0.15433224935502965</v>
      </c>
      <c r="X3020" s="605">
        <f>X3016-X2985</f>
        <v>-6.9372566156871485E-2</v>
      </c>
      <c r="Y3020" s="605">
        <f>Y3016-Y2985</f>
        <v>-0.31249388893960817</v>
      </c>
    </row>
    <row r="3021" spans="1:25" ht="17.45" customHeight="1" x14ac:dyDescent="0.25">
      <c r="A3021" s="257">
        <f t="shared" si="5214"/>
        <v>4</v>
      </c>
      <c r="B3021" s="257">
        <f t="shared" si="5215"/>
        <v>2026</v>
      </c>
      <c r="C3021" s="8">
        <f t="shared" si="5185"/>
        <v>46117</v>
      </c>
      <c r="D3021" s="260"/>
      <c r="E3021" s="261"/>
      <c r="F3021" s="260"/>
      <c r="G3021" s="262"/>
      <c r="H3021" s="261"/>
      <c r="I3021" s="260"/>
      <c r="J3021" s="261"/>
      <c r="K3021" s="263"/>
      <c r="L3021" s="261"/>
      <c r="Y3021" s="605">
        <f>Y3019-Y2988</f>
        <v>-0.16594149797109792</v>
      </c>
    </row>
    <row r="3022" spans="1:25" ht="17.45" customHeight="1" x14ac:dyDescent="0.25">
      <c r="A3022" s="257">
        <f t="shared" si="5214"/>
        <v>4</v>
      </c>
      <c r="B3022" s="257">
        <f t="shared" si="5215"/>
        <v>2026</v>
      </c>
      <c r="C3022" s="8">
        <f t="shared" si="5185"/>
        <v>46118</v>
      </c>
      <c r="D3022" s="260"/>
      <c r="E3022" s="261"/>
      <c r="F3022" s="260"/>
      <c r="G3022" s="262"/>
      <c r="H3022" s="261"/>
      <c r="I3022" s="260"/>
      <c r="J3022" s="261"/>
      <c r="K3022" s="263"/>
      <c r="L3022" s="261"/>
    </row>
    <row r="3023" spans="1:25" ht="17.45" customHeight="1" x14ac:dyDescent="0.25">
      <c r="A3023" s="257">
        <f t="shared" si="5214"/>
        <v>4</v>
      </c>
      <c r="B3023" s="257">
        <f t="shared" si="5215"/>
        <v>2026</v>
      </c>
      <c r="C3023" s="8">
        <f t="shared" si="5185"/>
        <v>46119</v>
      </c>
      <c r="D3023" s="260"/>
      <c r="E3023" s="261"/>
      <c r="F3023" s="260"/>
      <c r="G3023" s="262"/>
      <c r="H3023" s="261"/>
      <c r="I3023" s="260"/>
      <c r="J3023" s="261"/>
      <c r="K3023" s="263"/>
      <c r="L3023" s="261"/>
    </row>
    <row r="3024" spans="1:25" ht="17.45" customHeight="1" x14ac:dyDescent="0.25">
      <c r="A3024" s="257">
        <f t="shared" si="5214"/>
        <v>4</v>
      </c>
      <c r="B3024" s="257">
        <f t="shared" si="5215"/>
        <v>2026</v>
      </c>
      <c r="C3024" s="8">
        <f t="shared" si="5185"/>
        <v>46120</v>
      </c>
      <c r="D3024" s="260"/>
      <c r="E3024" s="261"/>
      <c r="F3024" s="260"/>
      <c r="G3024" s="262"/>
      <c r="H3024" s="261"/>
      <c r="I3024" s="260"/>
      <c r="J3024" s="261"/>
      <c r="K3024" s="263"/>
      <c r="L3024" s="261"/>
    </row>
    <row r="3025" spans="1:12" ht="17.45" customHeight="1" x14ac:dyDescent="0.25">
      <c r="A3025" s="257">
        <f t="shared" si="5214"/>
        <v>4</v>
      </c>
      <c r="B3025" s="257">
        <f t="shared" si="5215"/>
        <v>2026</v>
      </c>
      <c r="C3025" s="8">
        <f t="shared" si="5185"/>
        <v>46121</v>
      </c>
      <c r="D3025" s="260"/>
      <c r="E3025" s="261"/>
      <c r="F3025" s="260"/>
      <c r="G3025" s="262"/>
      <c r="H3025" s="261"/>
      <c r="I3025" s="260"/>
      <c r="J3025" s="261"/>
      <c r="K3025" s="263"/>
      <c r="L3025" s="261"/>
    </row>
    <row r="3026" spans="1:12" ht="17.45" customHeight="1" x14ac:dyDescent="0.25">
      <c r="A3026" s="257">
        <f t="shared" si="5214"/>
        <v>4</v>
      </c>
      <c r="B3026" s="257">
        <f t="shared" si="5215"/>
        <v>2026</v>
      </c>
      <c r="C3026" s="48">
        <f t="shared" si="5185"/>
        <v>46122</v>
      </c>
      <c r="D3026" s="275"/>
      <c r="E3026" s="276"/>
      <c r="F3026" s="275"/>
      <c r="G3026" s="277"/>
      <c r="H3026" s="276"/>
      <c r="I3026" s="275"/>
      <c r="J3026" s="276"/>
      <c r="K3026" s="278"/>
      <c r="L3026" s="276"/>
    </row>
    <row r="3027" spans="1:12" ht="17.45" customHeight="1" x14ac:dyDescent="0.25">
      <c r="A3027" s="257">
        <f t="shared" si="5214"/>
        <v>4</v>
      </c>
      <c r="B3027" s="257">
        <f t="shared" si="5215"/>
        <v>2026</v>
      </c>
      <c r="C3027" s="8">
        <f t="shared" si="5185"/>
        <v>46123</v>
      </c>
      <c r="D3027" s="260"/>
      <c r="E3027" s="261"/>
      <c r="F3027" s="260"/>
      <c r="G3027" s="262"/>
      <c r="H3027" s="261"/>
      <c r="I3027" s="260"/>
      <c r="J3027" s="261"/>
      <c r="K3027" s="263"/>
      <c r="L3027" s="261"/>
    </row>
    <row r="3028" spans="1:12" ht="17.45" customHeight="1" x14ac:dyDescent="0.25">
      <c r="A3028" s="257">
        <f t="shared" si="5214"/>
        <v>4</v>
      </c>
      <c r="B3028" s="257">
        <f t="shared" si="5215"/>
        <v>2026</v>
      </c>
      <c r="C3028" s="8">
        <f t="shared" si="5185"/>
        <v>46124</v>
      </c>
      <c r="D3028" s="260"/>
      <c r="E3028" s="261"/>
      <c r="F3028" s="260"/>
      <c r="G3028" s="262"/>
      <c r="H3028" s="261"/>
      <c r="I3028" s="260"/>
      <c r="J3028" s="261"/>
      <c r="K3028" s="263"/>
      <c r="L3028" s="261"/>
    </row>
    <row r="3029" spans="1:12" ht="17.45" customHeight="1" x14ac:dyDescent="0.25">
      <c r="A3029" s="257">
        <f t="shared" si="5214"/>
        <v>4</v>
      </c>
      <c r="B3029" s="257">
        <f t="shared" si="5215"/>
        <v>2026</v>
      </c>
      <c r="C3029" s="8">
        <f t="shared" si="5185"/>
        <v>46125</v>
      </c>
      <c r="D3029" s="260"/>
      <c r="E3029" s="261"/>
      <c r="F3029" s="260"/>
      <c r="G3029" s="262"/>
      <c r="H3029" s="261"/>
      <c r="I3029" s="260"/>
      <c r="J3029" s="261"/>
      <c r="K3029" s="263"/>
      <c r="L3029" s="261"/>
    </row>
    <row r="3030" spans="1:12" ht="17.45" customHeight="1" x14ac:dyDescent="0.25">
      <c r="A3030" s="257">
        <f t="shared" si="5214"/>
        <v>4</v>
      </c>
      <c r="B3030" s="257">
        <f t="shared" si="5215"/>
        <v>2026</v>
      </c>
      <c r="C3030" s="8">
        <f t="shared" si="5185"/>
        <v>46126</v>
      </c>
      <c r="D3030" s="260"/>
      <c r="E3030" s="261"/>
      <c r="F3030" s="260"/>
      <c r="G3030" s="262"/>
      <c r="H3030" s="261"/>
      <c r="I3030" s="260"/>
      <c r="J3030" s="261"/>
      <c r="K3030" s="263"/>
      <c r="L3030" s="261"/>
    </row>
    <row r="3031" spans="1:12" ht="17.45" customHeight="1" x14ac:dyDescent="0.25">
      <c r="A3031" s="257">
        <f t="shared" si="5214"/>
        <v>4</v>
      </c>
      <c r="B3031" s="257">
        <f t="shared" si="5215"/>
        <v>2026</v>
      </c>
      <c r="C3031" s="8">
        <f t="shared" si="5185"/>
        <v>46127</v>
      </c>
      <c r="D3031" s="260"/>
      <c r="E3031" s="261"/>
      <c r="F3031" s="260"/>
      <c r="G3031" s="262"/>
      <c r="H3031" s="261"/>
      <c r="I3031" s="260"/>
      <c r="J3031" s="261"/>
      <c r="K3031" s="263"/>
      <c r="L3031" s="261"/>
    </row>
    <row r="3032" spans="1:12" ht="17.45" customHeight="1" x14ac:dyDescent="0.25">
      <c r="A3032" s="257">
        <f t="shared" si="5214"/>
        <v>4</v>
      </c>
      <c r="B3032" s="257">
        <f t="shared" si="5215"/>
        <v>2026</v>
      </c>
      <c r="C3032" s="48">
        <f t="shared" si="5185"/>
        <v>46128</v>
      </c>
      <c r="D3032" s="428"/>
      <c r="E3032" s="429"/>
      <c r="F3032" s="428"/>
      <c r="G3032" s="430"/>
      <c r="H3032" s="429"/>
      <c r="I3032" s="428"/>
      <c r="J3032" s="429"/>
      <c r="K3032" s="431"/>
      <c r="L3032" s="429"/>
    </row>
    <row r="3033" spans="1:12" ht="17.45" customHeight="1" x14ac:dyDescent="0.25">
      <c r="A3033" s="257">
        <f t="shared" si="5214"/>
        <v>4</v>
      </c>
      <c r="B3033" s="257">
        <f t="shared" si="5215"/>
        <v>2026</v>
      </c>
      <c r="C3033" s="8">
        <f t="shared" ref="C3033:C3096" si="5216">C3032+1</f>
        <v>46129</v>
      </c>
      <c r="D3033" s="260"/>
      <c r="E3033" s="261"/>
      <c r="F3033" s="260"/>
      <c r="G3033" s="262"/>
      <c r="H3033" s="261"/>
      <c r="I3033" s="260"/>
      <c r="J3033" s="261"/>
      <c r="K3033" s="263"/>
      <c r="L3033" s="261"/>
    </row>
    <row r="3034" spans="1:12" ht="17.45" customHeight="1" x14ac:dyDescent="0.25">
      <c r="A3034" s="257">
        <f t="shared" si="5214"/>
        <v>4</v>
      </c>
      <c r="B3034" s="257">
        <f t="shared" si="5215"/>
        <v>2026</v>
      </c>
      <c r="C3034" s="8">
        <f t="shared" si="5216"/>
        <v>46130</v>
      </c>
      <c r="D3034" s="260"/>
      <c r="E3034" s="261"/>
      <c r="F3034" s="260"/>
      <c r="G3034" s="262"/>
      <c r="H3034" s="261"/>
      <c r="I3034" s="260"/>
      <c r="J3034" s="261"/>
      <c r="K3034" s="263"/>
      <c r="L3034" s="261"/>
    </row>
    <row r="3035" spans="1:12" ht="17.45" customHeight="1" x14ac:dyDescent="0.25">
      <c r="A3035" s="257">
        <f t="shared" si="5214"/>
        <v>4</v>
      </c>
      <c r="B3035" s="257">
        <f t="shared" si="5215"/>
        <v>2026</v>
      </c>
      <c r="C3035" s="8">
        <f t="shared" si="5216"/>
        <v>46131</v>
      </c>
      <c r="D3035" s="260"/>
      <c r="E3035" s="261"/>
      <c r="F3035" s="260"/>
      <c r="G3035" s="262"/>
      <c r="H3035" s="261"/>
      <c r="I3035" s="260"/>
      <c r="J3035" s="261"/>
      <c r="K3035" s="263"/>
      <c r="L3035" s="261"/>
    </row>
    <row r="3036" spans="1:12" ht="17.45" customHeight="1" x14ac:dyDescent="0.25">
      <c r="A3036" s="257">
        <f t="shared" si="5214"/>
        <v>4</v>
      </c>
      <c r="B3036" s="257">
        <f t="shared" si="5215"/>
        <v>2026</v>
      </c>
      <c r="C3036" s="8">
        <f t="shared" si="5216"/>
        <v>46132</v>
      </c>
      <c r="D3036" s="260"/>
      <c r="E3036" s="261"/>
      <c r="F3036" s="260"/>
      <c r="G3036" s="262"/>
      <c r="H3036" s="261"/>
      <c r="I3036" s="260"/>
      <c r="J3036" s="261"/>
      <c r="K3036" s="263"/>
      <c r="L3036" s="261"/>
    </row>
    <row r="3037" spans="1:12" ht="17.45" customHeight="1" x14ac:dyDescent="0.25">
      <c r="A3037" s="257">
        <f t="shared" si="5214"/>
        <v>4</v>
      </c>
      <c r="B3037" s="257">
        <f t="shared" si="5215"/>
        <v>2026</v>
      </c>
      <c r="C3037" s="8">
        <f t="shared" si="5216"/>
        <v>46133</v>
      </c>
      <c r="D3037" s="260"/>
      <c r="E3037" s="261"/>
      <c r="F3037" s="260"/>
      <c r="G3037" s="262"/>
      <c r="H3037" s="261"/>
      <c r="I3037" s="260"/>
      <c r="J3037" s="261"/>
      <c r="K3037" s="263"/>
      <c r="L3037" s="261"/>
    </row>
    <row r="3038" spans="1:12" ht="17.45" customHeight="1" x14ac:dyDescent="0.25">
      <c r="A3038" s="257">
        <f t="shared" si="5214"/>
        <v>4</v>
      </c>
      <c r="B3038" s="257">
        <f t="shared" si="5215"/>
        <v>2026</v>
      </c>
      <c r="C3038" s="48">
        <f t="shared" si="5216"/>
        <v>46134</v>
      </c>
      <c r="D3038" s="275"/>
      <c r="E3038" s="276"/>
      <c r="F3038" s="275"/>
      <c r="G3038" s="277"/>
      <c r="H3038" s="276"/>
      <c r="I3038" s="275"/>
      <c r="J3038" s="276"/>
      <c r="K3038" s="278"/>
      <c r="L3038" s="276"/>
    </row>
    <row r="3039" spans="1:12" ht="17.45" customHeight="1" x14ac:dyDescent="0.25">
      <c r="A3039" s="257">
        <f t="shared" si="5214"/>
        <v>4</v>
      </c>
      <c r="B3039" s="257">
        <f t="shared" si="5215"/>
        <v>2026</v>
      </c>
      <c r="C3039" s="8">
        <f t="shared" si="5216"/>
        <v>46135</v>
      </c>
      <c r="D3039" s="260"/>
      <c r="E3039" s="261"/>
      <c r="F3039" s="260"/>
      <c r="G3039" s="262"/>
      <c r="H3039" s="261"/>
      <c r="I3039" s="260"/>
      <c r="J3039" s="261"/>
      <c r="K3039" s="263"/>
      <c r="L3039" s="261"/>
    </row>
    <row r="3040" spans="1:12" ht="17.45" customHeight="1" x14ac:dyDescent="0.25">
      <c r="A3040" s="257">
        <f t="shared" si="5214"/>
        <v>4</v>
      </c>
      <c r="B3040" s="257">
        <f t="shared" si="5215"/>
        <v>2026</v>
      </c>
      <c r="C3040" s="8">
        <f t="shared" si="5216"/>
        <v>46136</v>
      </c>
      <c r="D3040" s="260"/>
      <c r="E3040" s="261"/>
      <c r="F3040" s="260"/>
      <c r="G3040" s="262"/>
      <c r="H3040" s="261"/>
      <c r="I3040" s="260"/>
      <c r="J3040" s="261"/>
      <c r="K3040" s="263"/>
      <c r="L3040" s="261"/>
    </row>
    <row r="3041" spans="1:25" ht="17.45" customHeight="1" x14ac:dyDescent="0.25">
      <c r="A3041" s="257">
        <f t="shared" si="5214"/>
        <v>4</v>
      </c>
      <c r="B3041" s="257">
        <f t="shared" si="5215"/>
        <v>2026</v>
      </c>
      <c r="C3041" s="8">
        <f t="shared" si="5216"/>
        <v>46137</v>
      </c>
      <c r="D3041" s="260"/>
      <c r="E3041" s="261"/>
      <c r="F3041" s="260"/>
      <c r="G3041" s="262"/>
      <c r="H3041" s="261"/>
      <c r="I3041" s="260"/>
      <c r="J3041" s="261"/>
      <c r="K3041" s="263"/>
      <c r="L3041" s="261"/>
    </row>
    <row r="3042" spans="1:25" ht="17.45" customHeight="1" x14ac:dyDescent="0.25">
      <c r="A3042" s="257">
        <f t="shared" si="5214"/>
        <v>4</v>
      </c>
      <c r="B3042" s="257">
        <f t="shared" si="5215"/>
        <v>2026</v>
      </c>
      <c r="C3042" s="8">
        <f t="shared" si="5216"/>
        <v>46138</v>
      </c>
      <c r="D3042" s="260"/>
      <c r="E3042" s="261"/>
      <c r="F3042" s="260"/>
      <c r="G3042" s="262"/>
      <c r="H3042" s="261"/>
      <c r="I3042" s="260"/>
      <c r="J3042" s="261"/>
      <c r="K3042" s="263"/>
      <c r="L3042" s="261"/>
      <c r="V3042" s="296"/>
    </row>
    <row r="3043" spans="1:25" ht="17.45" customHeight="1" thickBot="1" x14ac:dyDescent="0.3">
      <c r="A3043" s="257">
        <f t="shared" si="5214"/>
        <v>4</v>
      </c>
      <c r="B3043" s="257">
        <f t="shared" si="5215"/>
        <v>2026</v>
      </c>
      <c r="C3043" s="8">
        <f t="shared" si="5216"/>
        <v>46139</v>
      </c>
      <c r="D3043" s="260"/>
      <c r="E3043" s="261"/>
      <c r="F3043" s="260"/>
      <c r="G3043" s="262"/>
      <c r="H3043" s="261"/>
      <c r="I3043" s="260"/>
      <c r="J3043" s="261"/>
      <c r="K3043" s="263"/>
      <c r="L3043" s="261"/>
    </row>
    <row r="3044" spans="1:25" ht="17.45" customHeight="1" thickBot="1" x14ac:dyDescent="0.3">
      <c r="A3044" s="257">
        <f t="shared" si="5214"/>
        <v>4</v>
      </c>
      <c r="B3044" s="257">
        <f t="shared" si="5215"/>
        <v>2026</v>
      </c>
      <c r="C3044" s="48">
        <f t="shared" si="5216"/>
        <v>46140</v>
      </c>
      <c r="D3044" s="275"/>
      <c r="E3044" s="276"/>
      <c r="F3044" s="275"/>
      <c r="G3044" s="277"/>
      <c r="H3044" s="276"/>
      <c r="I3044" s="275"/>
      <c r="J3044" s="276"/>
      <c r="K3044" s="278"/>
      <c r="L3044" s="276"/>
      <c r="U3044" s="523" t="s">
        <v>66</v>
      </c>
      <c r="V3044" s="515">
        <v>2026</v>
      </c>
      <c r="W3044" s="516"/>
      <c r="X3044" s="516"/>
      <c r="Y3044" s="516"/>
    </row>
    <row r="3045" spans="1:25" ht="17.45" customHeight="1" x14ac:dyDescent="0.25">
      <c r="A3045" s="257">
        <f t="shared" si="5214"/>
        <v>4</v>
      </c>
      <c r="B3045" s="257">
        <f t="shared" si="5215"/>
        <v>2026</v>
      </c>
      <c r="C3045" s="8">
        <f t="shared" si="5216"/>
        <v>46141</v>
      </c>
      <c r="D3045" s="260"/>
      <c r="E3045" s="261"/>
      <c r="F3045" s="260"/>
      <c r="G3045" s="262"/>
      <c r="H3045" s="261"/>
      <c r="I3045" s="260"/>
      <c r="J3045" s="261"/>
      <c r="K3045" s="263"/>
      <c r="L3045" s="261"/>
      <c r="U3045" s="517" t="s">
        <v>35</v>
      </c>
      <c r="V3045" s="517" t="s">
        <v>1</v>
      </c>
      <c r="W3045" s="517" t="s">
        <v>2</v>
      </c>
      <c r="X3045" s="517" t="s">
        <v>9</v>
      </c>
      <c r="Y3045" s="517" t="s">
        <v>12</v>
      </c>
    </row>
    <row r="3046" spans="1:25" ht="17.45" customHeight="1" x14ac:dyDescent="0.25">
      <c r="A3046" s="257">
        <f t="shared" si="5214"/>
        <v>4</v>
      </c>
      <c r="B3046" s="257">
        <f t="shared" si="5215"/>
        <v>2026</v>
      </c>
      <c r="C3046" s="8">
        <f t="shared" si="5216"/>
        <v>46142</v>
      </c>
      <c r="D3046" s="260"/>
      <c r="E3046" s="261"/>
      <c r="F3046" s="260"/>
      <c r="G3046" s="262"/>
      <c r="H3046" s="261"/>
      <c r="I3046" s="260"/>
      <c r="J3046" s="261"/>
      <c r="K3046" s="263"/>
      <c r="L3046" s="261"/>
      <c r="U3046" s="518" t="s">
        <v>58</v>
      </c>
      <c r="V3046" s="519" t="e">
        <f>AVERAGE(D3017:E3046)</f>
        <v>#DIV/0!</v>
      </c>
      <c r="W3046" s="519" t="e">
        <f>AVERAGE(F3017:H3046)</f>
        <v>#DIV/0!</v>
      </c>
      <c r="X3046" s="519" t="e">
        <f>AVERAGE(I3017:J3046)</f>
        <v>#DIV/0!</v>
      </c>
      <c r="Y3046" s="519" t="e">
        <f>AVERAGE(K3017:L3046)</f>
        <v>#DIV/0!</v>
      </c>
    </row>
    <row r="3047" spans="1:25" ht="17.45" customHeight="1" x14ac:dyDescent="0.25">
      <c r="A3047" s="257">
        <f t="shared" si="5214"/>
        <v>5</v>
      </c>
      <c r="B3047" s="257">
        <f t="shared" si="5215"/>
        <v>2026</v>
      </c>
      <c r="C3047" s="8">
        <f t="shared" si="5216"/>
        <v>46143</v>
      </c>
      <c r="D3047" s="260"/>
      <c r="E3047" s="261"/>
      <c r="F3047" s="260"/>
      <c r="G3047" s="262"/>
      <c r="H3047" s="261"/>
      <c r="I3047" s="260"/>
      <c r="J3047" s="261"/>
      <c r="K3047" s="263"/>
      <c r="L3047" s="261"/>
      <c r="U3047" s="518" t="s">
        <v>59</v>
      </c>
      <c r="V3047" s="519">
        <f>MAX(D3017:E3046)</f>
        <v>0</v>
      </c>
      <c r="W3047" s="519">
        <f>MAX(F3017:H3046)</f>
        <v>0</v>
      </c>
      <c r="X3047" s="519">
        <f>MAX(I3017:J3046)</f>
        <v>0</v>
      </c>
      <c r="Y3047" s="519">
        <f>MAX(K3017:L3046)</f>
        <v>0</v>
      </c>
    </row>
    <row r="3048" spans="1:25" ht="17.45" customHeight="1" thickBot="1" x14ac:dyDescent="0.3">
      <c r="A3048" s="257">
        <f t="shared" si="5214"/>
        <v>5</v>
      </c>
      <c r="B3048" s="257">
        <f t="shared" si="5215"/>
        <v>2026</v>
      </c>
      <c r="C3048" s="8">
        <f t="shared" si="5216"/>
        <v>46144</v>
      </c>
      <c r="D3048" s="260"/>
      <c r="E3048" s="261"/>
      <c r="F3048" s="260"/>
      <c r="G3048" s="262"/>
      <c r="H3048" s="261"/>
      <c r="I3048" s="260"/>
      <c r="J3048" s="261"/>
      <c r="K3048" s="263"/>
      <c r="L3048" s="261"/>
      <c r="U3048" s="520" t="s">
        <v>126</v>
      </c>
      <c r="V3048" s="521">
        <f>COUNTIF(D3017:E3046,"&gt;=2.5")</f>
        <v>0</v>
      </c>
      <c r="W3048" s="521">
        <f>COUNTIF(F3017:H3046,"&gt;=2.5")</f>
        <v>0</v>
      </c>
      <c r="X3048" s="521">
        <f>COUNTIF(I3017:J3046,"&gt;=2.5")</f>
        <v>0</v>
      </c>
      <c r="Y3048" s="521">
        <f>COUNTIF(K3017:L3046,"&gt;=2.5")</f>
        <v>0</v>
      </c>
    </row>
    <row r="3049" spans="1:25" ht="17.45" customHeight="1" thickBot="1" x14ac:dyDescent="0.3">
      <c r="A3049" s="257">
        <f t="shared" si="5214"/>
        <v>5</v>
      </c>
      <c r="B3049" s="257">
        <f t="shared" si="5215"/>
        <v>2026</v>
      </c>
      <c r="C3049" s="8">
        <f t="shared" si="5216"/>
        <v>46145</v>
      </c>
      <c r="D3049" s="260"/>
      <c r="E3049" s="261"/>
      <c r="F3049" s="260"/>
      <c r="G3049" s="262"/>
      <c r="H3049" s="261"/>
      <c r="I3049" s="260"/>
      <c r="J3049" s="261"/>
      <c r="K3049" s="263"/>
      <c r="L3049" s="261"/>
      <c r="X3049" s="664">
        <f>SUM(V3048:Y3048)</f>
        <v>0</v>
      </c>
      <c r="Y3049" s="522" t="e">
        <f>AVERAGE(V3046:Y3046)</f>
        <v>#DIV/0!</v>
      </c>
    </row>
    <row r="3050" spans="1:25" ht="17.45" customHeight="1" x14ac:dyDescent="0.25">
      <c r="A3050" s="257">
        <f t="shared" si="5214"/>
        <v>5</v>
      </c>
      <c r="B3050" s="257">
        <f t="shared" si="5215"/>
        <v>2026</v>
      </c>
      <c r="C3050" s="48">
        <f t="shared" si="5216"/>
        <v>46146</v>
      </c>
      <c r="D3050" s="275"/>
      <c r="E3050" s="276"/>
      <c r="F3050" s="275"/>
      <c r="G3050" s="277"/>
      <c r="H3050" s="276"/>
      <c r="I3050" s="275"/>
      <c r="J3050" s="276"/>
      <c r="K3050" s="278"/>
      <c r="L3050" s="276"/>
      <c r="V3050" s="605" t="e">
        <f>V3046-V3016</f>
        <v>#DIV/0!</v>
      </c>
      <c r="W3050" s="605" t="e">
        <f>W3046-W3016</f>
        <v>#DIV/0!</v>
      </c>
      <c r="X3050" s="605" t="e">
        <f>X3046-X3016</f>
        <v>#DIV/0!</v>
      </c>
      <c r="Y3050" s="605" t="e">
        <f>Y3046-Y3016</f>
        <v>#DIV/0!</v>
      </c>
    </row>
    <row r="3051" spans="1:25" ht="17.45" customHeight="1" x14ac:dyDescent="0.25">
      <c r="A3051" s="257">
        <f t="shared" si="5214"/>
        <v>5</v>
      </c>
      <c r="B3051" s="257">
        <f t="shared" si="5215"/>
        <v>2026</v>
      </c>
      <c r="C3051" s="8">
        <f t="shared" si="5216"/>
        <v>46147</v>
      </c>
      <c r="D3051" s="260"/>
      <c r="E3051" s="261"/>
      <c r="F3051" s="260"/>
      <c r="G3051" s="262"/>
      <c r="H3051" s="261"/>
      <c r="I3051" s="260"/>
      <c r="J3051" s="261"/>
      <c r="K3051" s="263"/>
      <c r="L3051" s="261"/>
      <c r="Y3051" s="264" t="e">
        <f>Y3049-Y3019</f>
        <v>#DIV/0!</v>
      </c>
    </row>
    <row r="3052" spans="1:25" ht="17.45" customHeight="1" x14ac:dyDescent="0.25">
      <c r="A3052" s="257">
        <f t="shared" si="5214"/>
        <v>5</v>
      </c>
      <c r="B3052" s="257">
        <f t="shared" si="5215"/>
        <v>2026</v>
      </c>
      <c r="C3052" s="8">
        <f t="shared" si="5216"/>
        <v>46148</v>
      </c>
      <c r="D3052" s="260"/>
      <c r="E3052" s="261"/>
      <c r="F3052" s="260"/>
      <c r="G3052" s="262"/>
      <c r="H3052" s="261"/>
      <c r="I3052" s="260"/>
      <c r="J3052" s="261"/>
      <c r="K3052" s="263"/>
      <c r="L3052" s="261"/>
    </row>
    <row r="3053" spans="1:25" ht="17.45" customHeight="1" x14ac:dyDescent="0.25">
      <c r="A3053" s="257">
        <f t="shared" si="5214"/>
        <v>5</v>
      </c>
      <c r="B3053" s="257">
        <f t="shared" si="5215"/>
        <v>2026</v>
      </c>
      <c r="C3053" s="8">
        <f t="shared" si="5216"/>
        <v>46149</v>
      </c>
      <c r="D3053" s="260"/>
      <c r="E3053" s="261"/>
      <c r="F3053" s="260"/>
      <c r="G3053" s="262"/>
      <c r="H3053" s="261"/>
      <c r="I3053" s="260"/>
      <c r="J3053" s="261"/>
      <c r="K3053" s="263"/>
      <c r="L3053" s="261"/>
    </row>
    <row r="3054" spans="1:25" ht="17.45" customHeight="1" x14ac:dyDescent="0.25">
      <c r="A3054" s="257">
        <f t="shared" si="5214"/>
        <v>5</v>
      </c>
      <c r="B3054" s="257">
        <f t="shared" si="5215"/>
        <v>2026</v>
      </c>
      <c r="C3054" s="8">
        <f t="shared" si="5216"/>
        <v>46150</v>
      </c>
      <c r="D3054" s="260"/>
      <c r="E3054" s="261"/>
      <c r="F3054" s="260"/>
      <c r="G3054" s="262"/>
      <c r="H3054" s="261"/>
      <c r="I3054" s="260"/>
      <c r="J3054" s="261"/>
      <c r="K3054" s="263"/>
      <c r="L3054" s="261"/>
    </row>
    <row r="3055" spans="1:25" ht="17.45" customHeight="1" x14ac:dyDescent="0.25">
      <c r="A3055" s="257">
        <f t="shared" si="5214"/>
        <v>5</v>
      </c>
      <c r="B3055" s="257">
        <f t="shared" si="5215"/>
        <v>2026</v>
      </c>
      <c r="C3055" s="8">
        <f t="shared" si="5216"/>
        <v>46151</v>
      </c>
      <c r="D3055" s="260"/>
      <c r="E3055" s="261"/>
      <c r="F3055" s="260"/>
      <c r="G3055" s="262"/>
      <c r="H3055" s="261"/>
      <c r="I3055" s="260"/>
      <c r="J3055" s="261"/>
      <c r="K3055" s="263"/>
      <c r="L3055" s="261"/>
    </row>
    <row r="3056" spans="1:25" ht="17.45" customHeight="1" x14ac:dyDescent="0.25">
      <c r="A3056" s="257">
        <f t="shared" si="5214"/>
        <v>5</v>
      </c>
      <c r="B3056" s="257">
        <f t="shared" si="5215"/>
        <v>2026</v>
      </c>
      <c r="C3056" s="48">
        <f t="shared" si="5216"/>
        <v>46152</v>
      </c>
      <c r="D3056" s="275"/>
      <c r="E3056" s="276"/>
      <c r="F3056" s="275"/>
      <c r="G3056" s="277"/>
      <c r="H3056" s="276"/>
      <c r="I3056" s="275"/>
      <c r="J3056" s="276"/>
      <c r="K3056" s="278"/>
      <c r="L3056" s="276"/>
    </row>
    <row r="3057" spans="1:12" ht="17.45" customHeight="1" x14ac:dyDescent="0.25">
      <c r="A3057" s="257">
        <f t="shared" si="5214"/>
        <v>5</v>
      </c>
      <c r="B3057" s="257">
        <f t="shared" si="5215"/>
        <v>2026</v>
      </c>
      <c r="C3057" s="8">
        <f t="shared" si="5216"/>
        <v>46153</v>
      </c>
      <c r="D3057" s="260"/>
      <c r="E3057" s="261"/>
      <c r="F3057" s="260"/>
      <c r="G3057" s="262"/>
      <c r="H3057" s="261"/>
      <c r="I3057" s="260"/>
      <c r="J3057" s="261"/>
      <c r="K3057" s="263"/>
      <c r="L3057" s="261"/>
    </row>
    <row r="3058" spans="1:12" ht="17.45" customHeight="1" x14ac:dyDescent="0.25">
      <c r="A3058" s="257">
        <f t="shared" si="5214"/>
        <v>5</v>
      </c>
      <c r="B3058" s="257">
        <f t="shared" si="5215"/>
        <v>2026</v>
      </c>
      <c r="C3058" s="8">
        <f t="shared" si="5216"/>
        <v>46154</v>
      </c>
      <c r="D3058" s="260"/>
      <c r="E3058" s="261"/>
      <c r="F3058" s="260"/>
      <c r="G3058" s="262"/>
      <c r="H3058" s="261"/>
      <c r="I3058" s="260"/>
      <c r="J3058" s="261"/>
      <c r="K3058" s="263"/>
      <c r="L3058" s="261"/>
    </row>
    <row r="3059" spans="1:12" ht="17.45" customHeight="1" x14ac:dyDescent="0.25">
      <c r="A3059" s="257">
        <f t="shared" si="5214"/>
        <v>5</v>
      </c>
      <c r="B3059" s="257">
        <f t="shared" si="5215"/>
        <v>2026</v>
      </c>
      <c r="C3059" s="8">
        <f t="shared" si="5216"/>
        <v>46155</v>
      </c>
      <c r="D3059" s="260"/>
      <c r="E3059" s="261"/>
      <c r="F3059" s="260"/>
      <c r="G3059" s="262"/>
      <c r="H3059" s="261"/>
      <c r="I3059" s="260"/>
      <c r="J3059" s="261"/>
      <c r="K3059" s="263"/>
      <c r="L3059" s="261"/>
    </row>
    <row r="3060" spans="1:12" ht="17.45" customHeight="1" x14ac:dyDescent="0.25">
      <c r="A3060" s="257">
        <f t="shared" si="5214"/>
        <v>5</v>
      </c>
      <c r="B3060" s="257">
        <f t="shared" si="5215"/>
        <v>2026</v>
      </c>
      <c r="C3060" s="8">
        <f t="shared" si="5216"/>
        <v>46156</v>
      </c>
      <c r="D3060" s="260"/>
      <c r="E3060" s="261"/>
      <c r="F3060" s="260"/>
      <c r="G3060" s="262"/>
      <c r="H3060" s="261"/>
      <c r="I3060" s="260"/>
      <c r="J3060" s="261"/>
      <c r="K3060" s="263"/>
      <c r="L3060" s="261"/>
    </row>
    <row r="3061" spans="1:12" ht="17.45" customHeight="1" x14ac:dyDescent="0.25">
      <c r="A3061" s="257">
        <f t="shared" si="5214"/>
        <v>5</v>
      </c>
      <c r="B3061" s="257">
        <f t="shared" si="5215"/>
        <v>2026</v>
      </c>
      <c r="C3061" s="8">
        <f t="shared" si="5216"/>
        <v>46157</v>
      </c>
      <c r="D3061" s="260"/>
      <c r="E3061" s="261"/>
      <c r="F3061" s="260"/>
      <c r="G3061" s="262"/>
      <c r="H3061" s="261"/>
      <c r="I3061" s="260"/>
      <c r="J3061" s="261"/>
      <c r="K3061" s="263"/>
      <c r="L3061" s="261"/>
    </row>
    <row r="3062" spans="1:12" ht="17.45" customHeight="1" x14ac:dyDescent="0.25">
      <c r="A3062" s="257">
        <f t="shared" si="5214"/>
        <v>5</v>
      </c>
      <c r="B3062" s="257">
        <f t="shared" si="5215"/>
        <v>2026</v>
      </c>
      <c r="C3062" s="48">
        <f t="shared" si="5216"/>
        <v>46158</v>
      </c>
      <c r="D3062" s="275"/>
      <c r="E3062" s="276"/>
      <c r="F3062" s="275"/>
      <c r="G3062" s="277"/>
      <c r="H3062" s="276"/>
      <c r="I3062" s="275"/>
      <c r="J3062" s="276"/>
      <c r="K3062" s="278"/>
      <c r="L3062" s="276"/>
    </row>
    <row r="3063" spans="1:12" ht="17.45" customHeight="1" x14ac:dyDescent="0.25">
      <c r="A3063" s="257">
        <f t="shared" si="5214"/>
        <v>5</v>
      </c>
      <c r="B3063" s="257">
        <f t="shared" si="5215"/>
        <v>2026</v>
      </c>
      <c r="C3063" s="8">
        <f t="shared" si="5216"/>
        <v>46159</v>
      </c>
      <c r="D3063" s="260"/>
      <c r="E3063" s="261"/>
      <c r="F3063" s="260"/>
      <c r="G3063" s="262"/>
      <c r="H3063" s="261"/>
      <c r="I3063" s="260"/>
      <c r="J3063" s="261"/>
      <c r="K3063" s="263"/>
      <c r="L3063" s="261"/>
    </row>
    <row r="3064" spans="1:12" ht="17.45" customHeight="1" x14ac:dyDescent="0.25">
      <c r="A3064" s="257">
        <f t="shared" ref="A3064:A3127" si="5217">IF(ISNUMBER(C3064),MONTH(C3064),"")</f>
        <v>5</v>
      </c>
      <c r="B3064" s="257">
        <f t="shared" ref="B3064:B3127" si="5218">IF(ISNUMBER(C3064),YEAR(C3064),"")</f>
        <v>2026</v>
      </c>
      <c r="C3064" s="8">
        <f t="shared" si="5216"/>
        <v>46160</v>
      </c>
      <c r="D3064" s="260"/>
      <c r="E3064" s="261"/>
      <c r="F3064" s="260"/>
      <c r="G3064" s="262"/>
      <c r="H3064" s="261"/>
      <c r="I3064" s="260"/>
      <c r="J3064" s="261"/>
      <c r="K3064" s="263"/>
      <c r="L3064" s="261"/>
    </row>
    <row r="3065" spans="1:12" ht="17.45" customHeight="1" x14ac:dyDescent="0.25">
      <c r="A3065" s="257">
        <f t="shared" si="5217"/>
        <v>5</v>
      </c>
      <c r="B3065" s="257">
        <f t="shared" si="5218"/>
        <v>2026</v>
      </c>
      <c r="C3065" s="8">
        <f t="shared" si="5216"/>
        <v>46161</v>
      </c>
      <c r="D3065" s="260"/>
      <c r="E3065" s="261"/>
      <c r="F3065" s="260"/>
      <c r="G3065" s="262"/>
      <c r="H3065" s="261"/>
      <c r="I3065" s="260"/>
      <c r="J3065" s="261"/>
      <c r="K3065" s="263"/>
      <c r="L3065" s="261"/>
    </row>
    <row r="3066" spans="1:12" ht="17.45" customHeight="1" x14ac:dyDescent="0.25">
      <c r="A3066" s="257">
        <f t="shared" si="5217"/>
        <v>5</v>
      </c>
      <c r="B3066" s="257">
        <f t="shared" si="5218"/>
        <v>2026</v>
      </c>
      <c r="C3066" s="8">
        <f t="shared" si="5216"/>
        <v>46162</v>
      </c>
      <c r="D3066" s="260"/>
      <c r="E3066" s="261"/>
      <c r="F3066" s="260"/>
      <c r="G3066" s="262"/>
      <c r="H3066" s="261"/>
      <c r="I3066" s="260"/>
      <c r="J3066" s="261"/>
      <c r="K3066" s="263"/>
      <c r="L3066" s="261"/>
    </row>
    <row r="3067" spans="1:12" ht="17.45" customHeight="1" x14ac:dyDescent="0.25">
      <c r="A3067" s="257">
        <f t="shared" si="5217"/>
        <v>5</v>
      </c>
      <c r="B3067" s="257">
        <f t="shared" si="5218"/>
        <v>2026</v>
      </c>
      <c r="C3067" s="8">
        <f t="shared" si="5216"/>
        <v>46163</v>
      </c>
      <c r="D3067" s="260"/>
      <c r="E3067" s="261"/>
      <c r="F3067" s="260"/>
      <c r="G3067" s="262"/>
      <c r="H3067" s="261"/>
      <c r="I3067" s="260"/>
      <c r="J3067" s="261"/>
      <c r="K3067" s="263"/>
      <c r="L3067" s="261"/>
    </row>
    <row r="3068" spans="1:12" ht="17.45" customHeight="1" x14ac:dyDescent="0.25">
      <c r="A3068" s="257">
        <f t="shared" si="5217"/>
        <v>5</v>
      </c>
      <c r="B3068" s="257">
        <f t="shared" si="5218"/>
        <v>2026</v>
      </c>
      <c r="C3068" s="48">
        <f t="shared" si="5216"/>
        <v>46164</v>
      </c>
      <c r="D3068" s="428"/>
      <c r="E3068" s="429"/>
      <c r="F3068" s="428"/>
      <c r="G3068" s="430"/>
      <c r="H3068" s="429"/>
      <c r="I3068" s="428"/>
      <c r="J3068" s="429"/>
      <c r="K3068" s="431"/>
      <c r="L3068" s="429"/>
    </row>
    <row r="3069" spans="1:12" ht="17.45" customHeight="1" x14ac:dyDescent="0.25">
      <c r="A3069" s="257">
        <f t="shared" si="5217"/>
        <v>5</v>
      </c>
      <c r="B3069" s="257">
        <f t="shared" si="5218"/>
        <v>2026</v>
      </c>
      <c r="C3069" s="8">
        <f t="shared" si="5216"/>
        <v>46165</v>
      </c>
      <c r="D3069" s="260"/>
      <c r="E3069" s="261"/>
      <c r="F3069" s="260"/>
      <c r="G3069" s="262"/>
      <c r="H3069" s="261"/>
      <c r="I3069" s="260"/>
      <c r="J3069" s="261"/>
      <c r="K3069" s="263"/>
      <c r="L3069" s="261"/>
    </row>
    <row r="3070" spans="1:12" ht="17.45" customHeight="1" x14ac:dyDescent="0.25">
      <c r="A3070" s="257">
        <f t="shared" si="5217"/>
        <v>5</v>
      </c>
      <c r="B3070" s="257">
        <f t="shared" si="5218"/>
        <v>2026</v>
      </c>
      <c r="C3070" s="8">
        <f t="shared" si="5216"/>
        <v>46166</v>
      </c>
      <c r="D3070" s="260"/>
      <c r="E3070" s="261"/>
      <c r="F3070" s="260"/>
      <c r="G3070" s="262"/>
      <c r="H3070" s="261"/>
      <c r="I3070" s="260"/>
      <c r="J3070" s="261"/>
      <c r="K3070" s="263"/>
      <c r="L3070" s="261"/>
    </row>
    <row r="3071" spans="1:12" ht="17.45" customHeight="1" x14ac:dyDescent="0.25">
      <c r="A3071" s="257">
        <f t="shared" si="5217"/>
        <v>5</v>
      </c>
      <c r="B3071" s="257">
        <f t="shared" si="5218"/>
        <v>2026</v>
      </c>
      <c r="C3071" s="8">
        <f t="shared" si="5216"/>
        <v>46167</v>
      </c>
      <c r="D3071" s="260"/>
      <c r="E3071" s="261"/>
      <c r="F3071" s="260"/>
      <c r="G3071" s="262"/>
      <c r="H3071" s="261"/>
      <c r="I3071" s="260"/>
      <c r="J3071" s="261"/>
      <c r="K3071" s="263"/>
      <c r="L3071" s="261"/>
    </row>
    <row r="3072" spans="1:12" ht="17.45" customHeight="1" x14ac:dyDescent="0.25">
      <c r="A3072" s="257">
        <f t="shared" si="5217"/>
        <v>5</v>
      </c>
      <c r="B3072" s="257">
        <f t="shared" si="5218"/>
        <v>2026</v>
      </c>
      <c r="C3072" s="8">
        <f t="shared" si="5216"/>
        <v>46168</v>
      </c>
      <c r="D3072" s="260"/>
      <c r="E3072" s="261"/>
      <c r="F3072" s="260"/>
      <c r="G3072" s="262"/>
      <c r="H3072" s="261"/>
      <c r="I3072" s="260"/>
      <c r="J3072" s="261"/>
      <c r="K3072" s="263"/>
      <c r="L3072" s="261"/>
    </row>
    <row r="3073" spans="1:25" ht="17.45" customHeight="1" x14ac:dyDescent="0.25">
      <c r="A3073" s="257">
        <f t="shared" si="5217"/>
        <v>5</v>
      </c>
      <c r="B3073" s="257">
        <f t="shared" si="5218"/>
        <v>2026</v>
      </c>
      <c r="C3073" s="8">
        <f t="shared" si="5216"/>
        <v>46169</v>
      </c>
      <c r="D3073" s="260"/>
      <c r="E3073" s="261"/>
      <c r="F3073" s="260"/>
      <c r="G3073" s="262"/>
      <c r="H3073" s="261"/>
      <c r="I3073" s="260"/>
      <c r="J3073" s="261"/>
      <c r="K3073" s="263"/>
      <c r="L3073" s="261"/>
    </row>
    <row r="3074" spans="1:25" ht="17.45" customHeight="1" thickBot="1" x14ac:dyDescent="0.3">
      <c r="A3074" s="257">
        <f t="shared" si="5217"/>
        <v>5</v>
      </c>
      <c r="B3074" s="257">
        <f t="shared" si="5218"/>
        <v>2026</v>
      </c>
      <c r="C3074" s="48">
        <f t="shared" si="5216"/>
        <v>46170</v>
      </c>
      <c r="D3074" s="275"/>
      <c r="E3074" s="276"/>
      <c r="F3074" s="275"/>
      <c r="G3074" s="277"/>
      <c r="H3074" s="276"/>
      <c r="I3074" s="275"/>
      <c r="J3074" s="276"/>
      <c r="K3074" s="278"/>
      <c r="L3074" s="276"/>
    </row>
    <row r="3075" spans="1:25" ht="17.45" customHeight="1" thickBot="1" x14ac:dyDescent="0.3">
      <c r="A3075" s="257">
        <f t="shared" si="5217"/>
        <v>5</v>
      </c>
      <c r="B3075" s="257">
        <f t="shared" si="5218"/>
        <v>2026</v>
      </c>
      <c r="C3075" s="8">
        <f t="shared" si="5216"/>
        <v>46171</v>
      </c>
      <c r="D3075" s="260"/>
      <c r="E3075" s="261"/>
      <c r="F3075" s="260"/>
      <c r="G3075" s="262"/>
      <c r="H3075" s="261"/>
      <c r="I3075" s="260"/>
      <c r="J3075" s="261"/>
      <c r="K3075" s="263"/>
      <c r="L3075" s="261"/>
      <c r="U3075" s="514" t="s">
        <v>67</v>
      </c>
      <c r="V3075" s="515">
        <v>2026</v>
      </c>
      <c r="W3075" s="516"/>
      <c r="X3075" s="516"/>
      <c r="Y3075" s="516"/>
    </row>
    <row r="3076" spans="1:25" ht="17.45" customHeight="1" x14ac:dyDescent="0.25">
      <c r="A3076" s="257">
        <f t="shared" si="5217"/>
        <v>5</v>
      </c>
      <c r="B3076" s="257">
        <f t="shared" si="5218"/>
        <v>2026</v>
      </c>
      <c r="C3076" s="8">
        <f t="shared" si="5216"/>
        <v>46172</v>
      </c>
      <c r="D3076" s="260"/>
      <c r="E3076" s="261"/>
      <c r="F3076" s="260"/>
      <c r="G3076" s="262"/>
      <c r="H3076" s="261"/>
      <c r="I3076" s="260"/>
      <c r="J3076" s="261"/>
      <c r="K3076" s="263"/>
      <c r="L3076" s="261"/>
      <c r="U3076" s="517" t="s">
        <v>35</v>
      </c>
      <c r="V3076" s="517" t="s">
        <v>1</v>
      </c>
      <c r="W3076" s="517" t="s">
        <v>2</v>
      </c>
      <c r="X3076" s="517" t="s">
        <v>9</v>
      </c>
      <c r="Y3076" s="517" t="s">
        <v>12</v>
      </c>
    </row>
    <row r="3077" spans="1:25" ht="17.45" customHeight="1" x14ac:dyDescent="0.25">
      <c r="A3077" s="257">
        <f t="shared" si="5217"/>
        <v>5</v>
      </c>
      <c r="B3077" s="257">
        <f t="shared" si="5218"/>
        <v>2026</v>
      </c>
      <c r="C3077" s="8">
        <f t="shared" si="5216"/>
        <v>46173</v>
      </c>
      <c r="D3077" s="260"/>
      <c r="E3077" s="261"/>
      <c r="F3077" s="260"/>
      <c r="G3077" s="262"/>
      <c r="H3077" s="261"/>
      <c r="I3077" s="260"/>
      <c r="J3077" s="261"/>
      <c r="K3077" s="263"/>
      <c r="L3077" s="261"/>
      <c r="U3077" s="518" t="s">
        <v>58</v>
      </c>
      <c r="V3077" s="519" t="e">
        <f>AVERAGE(D3047:E3077)</f>
        <v>#DIV/0!</v>
      </c>
      <c r="W3077" s="519" t="e">
        <f>AVERAGE(F3047:H3077)</f>
        <v>#DIV/0!</v>
      </c>
      <c r="X3077" s="519" t="e">
        <f>AVERAGE(I3047:J3077)</f>
        <v>#DIV/0!</v>
      </c>
      <c r="Y3077" s="519" t="e">
        <f>AVERAGE(K3047:L3077)</f>
        <v>#DIV/0!</v>
      </c>
    </row>
    <row r="3078" spans="1:25" ht="17.45" customHeight="1" x14ac:dyDescent="0.25">
      <c r="A3078" s="257">
        <f t="shared" si="5217"/>
        <v>6</v>
      </c>
      <c r="B3078" s="257">
        <f t="shared" si="5218"/>
        <v>2026</v>
      </c>
      <c r="C3078" s="8">
        <f t="shared" si="5216"/>
        <v>46174</v>
      </c>
      <c r="D3078" s="260"/>
      <c r="E3078" s="261"/>
      <c r="F3078" s="260"/>
      <c r="G3078" s="262"/>
      <c r="H3078" s="261"/>
      <c r="I3078" s="260"/>
      <c r="J3078" s="261"/>
      <c r="K3078" s="263"/>
      <c r="L3078" s="261"/>
      <c r="U3078" s="518" t="s">
        <v>59</v>
      </c>
      <c r="V3078" s="519">
        <f>MAX(D3047:E3077)</f>
        <v>0</v>
      </c>
      <c r="W3078" s="519">
        <f>MAX(F3047:H3077)</f>
        <v>0</v>
      </c>
      <c r="X3078" s="519">
        <f>MAX(I3047:J3077)</f>
        <v>0</v>
      </c>
      <c r="Y3078" s="519">
        <f>MAX(K3047:L3077)</f>
        <v>0</v>
      </c>
    </row>
    <row r="3079" spans="1:25" ht="17.45" customHeight="1" thickBot="1" x14ac:dyDescent="0.3">
      <c r="A3079" s="257">
        <f t="shared" si="5217"/>
        <v>6</v>
      </c>
      <c r="B3079" s="257">
        <f t="shared" si="5218"/>
        <v>2026</v>
      </c>
      <c r="C3079" s="8">
        <f t="shared" si="5216"/>
        <v>46175</v>
      </c>
      <c r="D3079" s="260"/>
      <c r="E3079" s="261"/>
      <c r="F3079" s="260"/>
      <c r="G3079" s="262"/>
      <c r="H3079" s="261"/>
      <c r="I3079" s="260"/>
      <c r="J3079" s="261"/>
      <c r="K3079" s="263"/>
      <c r="L3079" s="261"/>
      <c r="U3079" s="520" t="s">
        <v>126</v>
      </c>
      <c r="V3079" s="521">
        <f>COUNTIF(D3047:E3077,"&gt;=2.5")</f>
        <v>0</v>
      </c>
      <c r="W3079" s="521">
        <f>COUNTIF(F3047:H3077,"&gt;=2.5")</f>
        <v>0</v>
      </c>
      <c r="X3079" s="521">
        <f>COUNTIF(I3047:J3077,"&gt;=2.5")</f>
        <v>0</v>
      </c>
      <c r="Y3079" s="521">
        <f>COUNTIF(K3047:L3077,"&gt;=2.5")</f>
        <v>0</v>
      </c>
    </row>
    <row r="3080" spans="1:25" ht="17.45" customHeight="1" thickBot="1" x14ac:dyDescent="0.3">
      <c r="A3080" s="257">
        <f t="shared" si="5217"/>
        <v>6</v>
      </c>
      <c r="B3080" s="257">
        <f t="shared" si="5218"/>
        <v>2026</v>
      </c>
      <c r="C3080" s="48">
        <f t="shared" si="5216"/>
        <v>46176</v>
      </c>
      <c r="D3080" s="275"/>
      <c r="E3080" s="276"/>
      <c r="F3080" s="275"/>
      <c r="G3080" s="277"/>
      <c r="H3080" s="276"/>
      <c r="I3080" s="275"/>
      <c r="J3080" s="276"/>
      <c r="K3080" s="278"/>
      <c r="L3080" s="276"/>
      <c r="X3080" s="664">
        <f>SUM(V3079:Y3079)</f>
        <v>0</v>
      </c>
      <c r="Y3080" s="522" t="e">
        <f>AVERAGE(V3077:Y3077)</f>
        <v>#DIV/0!</v>
      </c>
    </row>
    <row r="3081" spans="1:25" ht="17.45" customHeight="1" x14ac:dyDescent="0.25">
      <c r="A3081" s="257">
        <f t="shared" si="5217"/>
        <v>6</v>
      </c>
      <c r="B3081" s="257">
        <f t="shared" si="5218"/>
        <v>2026</v>
      </c>
      <c r="C3081" s="8">
        <f t="shared" si="5216"/>
        <v>46177</v>
      </c>
      <c r="D3081" s="260"/>
      <c r="E3081" s="261"/>
      <c r="F3081" s="260"/>
      <c r="G3081" s="262"/>
      <c r="H3081" s="261"/>
      <c r="I3081" s="260"/>
      <c r="J3081" s="261"/>
      <c r="K3081" s="263"/>
      <c r="L3081" s="261"/>
      <c r="V3081" s="605" t="e">
        <f>V3077-V3046</f>
        <v>#DIV/0!</v>
      </c>
      <c r="W3081" s="605" t="e">
        <f>W3077-W3046</f>
        <v>#DIV/0!</v>
      </c>
      <c r="X3081" s="605" t="e">
        <f>X3077-X3046</f>
        <v>#DIV/0!</v>
      </c>
      <c r="Y3081" s="605" t="e">
        <f>Y3077-Y3046</f>
        <v>#DIV/0!</v>
      </c>
    </row>
    <row r="3082" spans="1:25" ht="17.45" customHeight="1" x14ac:dyDescent="0.25">
      <c r="A3082" s="257">
        <f t="shared" si="5217"/>
        <v>6</v>
      </c>
      <c r="B3082" s="257">
        <f t="shared" si="5218"/>
        <v>2026</v>
      </c>
      <c r="C3082" s="8">
        <f t="shared" si="5216"/>
        <v>46178</v>
      </c>
      <c r="D3082" s="260"/>
      <c r="E3082" s="261"/>
      <c r="F3082" s="260"/>
      <c r="G3082" s="262"/>
      <c r="H3082" s="261"/>
      <c r="I3082" s="260"/>
      <c r="J3082" s="261"/>
      <c r="K3082" s="263"/>
      <c r="L3082" s="261"/>
      <c r="Y3082" s="605" t="e">
        <f>Y3080-Y3049</f>
        <v>#DIV/0!</v>
      </c>
    </row>
    <row r="3083" spans="1:25" ht="17.45" customHeight="1" x14ac:dyDescent="0.25">
      <c r="A3083" s="257">
        <f t="shared" si="5217"/>
        <v>6</v>
      </c>
      <c r="B3083" s="257">
        <f t="shared" si="5218"/>
        <v>2026</v>
      </c>
      <c r="C3083" s="8">
        <f t="shared" si="5216"/>
        <v>46179</v>
      </c>
      <c r="D3083" s="260"/>
      <c r="E3083" s="261"/>
      <c r="F3083" s="260"/>
      <c r="G3083" s="262"/>
      <c r="H3083" s="261"/>
      <c r="I3083" s="260"/>
      <c r="J3083" s="261"/>
      <c r="K3083" s="263"/>
      <c r="L3083" s="261"/>
    </row>
    <row r="3084" spans="1:25" ht="17.45" customHeight="1" x14ac:dyDescent="0.25">
      <c r="A3084" s="257">
        <f t="shared" si="5217"/>
        <v>6</v>
      </c>
      <c r="B3084" s="257">
        <f t="shared" si="5218"/>
        <v>2026</v>
      </c>
      <c r="C3084" s="8">
        <f t="shared" si="5216"/>
        <v>46180</v>
      </c>
      <c r="D3084" s="260"/>
      <c r="E3084" s="261"/>
      <c r="F3084" s="260"/>
      <c r="G3084" s="262"/>
      <c r="H3084" s="261"/>
      <c r="I3084" s="260"/>
      <c r="J3084" s="261"/>
      <c r="K3084" s="263"/>
      <c r="L3084" s="261"/>
    </row>
    <row r="3085" spans="1:25" ht="17.45" customHeight="1" x14ac:dyDescent="0.25">
      <c r="A3085" s="257">
        <f t="shared" si="5217"/>
        <v>6</v>
      </c>
      <c r="B3085" s="257">
        <f t="shared" si="5218"/>
        <v>2026</v>
      </c>
      <c r="C3085" s="8">
        <f t="shared" si="5216"/>
        <v>46181</v>
      </c>
      <c r="D3085" s="260"/>
      <c r="E3085" s="261"/>
      <c r="F3085" s="260"/>
      <c r="G3085" s="262"/>
      <c r="H3085" s="261"/>
      <c r="I3085" s="260"/>
      <c r="J3085" s="261"/>
      <c r="K3085" s="263"/>
      <c r="L3085" s="261"/>
    </row>
    <row r="3086" spans="1:25" ht="17.45" customHeight="1" x14ac:dyDescent="0.25">
      <c r="A3086" s="257">
        <f t="shared" si="5217"/>
        <v>6</v>
      </c>
      <c r="B3086" s="257">
        <f t="shared" si="5218"/>
        <v>2026</v>
      </c>
      <c r="C3086" s="48">
        <f t="shared" si="5216"/>
        <v>46182</v>
      </c>
      <c r="D3086" s="428"/>
      <c r="E3086" s="429"/>
      <c r="F3086" s="428"/>
      <c r="G3086" s="430"/>
      <c r="H3086" s="429"/>
      <c r="I3086" s="428"/>
      <c r="J3086" s="429"/>
      <c r="K3086" s="431"/>
      <c r="L3086" s="429"/>
    </row>
    <row r="3087" spans="1:25" ht="17.45" customHeight="1" x14ac:dyDescent="0.25">
      <c r="A3087" s="257">
        <f t="shared" si="5217"/>
        <v>6</v>
      </c>
      <c r="B3087" s="257">
        <f t="shared" si="5218"/>
        <v>2026</v>
      </c>
      <c r="C3087" s="8">
        <f t="shared" si="5216"/>
        <v>46183</v>
      </c>
      <c r="D3087" s="260"/>
      <c r="E3087" s="261"/>
      <c r="F3087" s="260"/>
      <c r="G3087" s="262"/>
      <c r="H3087" s="261"/>
      <c r="I3087" s="260"/>
      <c r="J3087" s="261"/>
      <c r="K3087" s="263"/>
      <c r="L3087" s="261"/>
    </row>
    <row r="3088" spans="1:25" ht="17.45" customHeight="1" x14ac:dyDescent="0.25">
      <c r="A3088" s="257">
        <f t="shared" si="5217"/>
        <v>6</v>
      </c>
      <c r="B3088" s="257">
        <f t="shared" si="5218"/>
        <v>2026</v>
      </c>
      <c r="C3088" s="8">
        <f t="shared" si="5216"/>
        <v>46184</v>
      </c>
      <c r="D3088" s="260"/>
      <c r="E3088" s="261"/>
      <c r="F3088" s="260"/>
      <c r="G3088" s="262"/>
      <c r="H3088" s="261"/>
      <c r="I3088" s="260"/>
      <c r="J3088" s="261"/>
      <c r="K3088" s="263"/>
      <c r="L3088" s="261"/>
    </row>
    <row r="3089" spans="1:12" ht="17.45" customHeight="1" x14ac:dyDescent="0.25">
      <c r="A3089" s="257">
        <f t="shared" si="5217"/>
        <v>6</v>
      </c>
      <c r="B3089" s="257">
        <f t="shared" si="5218"/>
        <v>2026</v>
      </c>
      <c r="C3089" s="8">
        <f t="shared" si="5216"/>
        <v>46185</v>
      </c>
      <c r="D3089" s="260"/>
      <c r="E3089" s="261"/>
      <c r="F3089" s="260"/>
      <c r="G3089" s="262"/>
      <c r="H3089" s="261"/>
      <c r="I3089" s="260"/>
      <c r="J3089" s="261"/>
      <c r="K3089" s="263"/>
      <c r="L3089" s="261"/>
    </row>
    <row r="3090" spans="1:12" ht="17.45" customHeight="1" x14ac:dyDescent="0.25">
      <c r="A3090" s="257">
        <f t="shared" si="5217"/>
        <v>6</v>
      </c>
      <c r="B3090" s="257">
        <f t="shared" si="5218"/>
        <v>2026</v>
      </c>
      <c r="C3090" s="8">
        <f t="shared" si="5216"/>
        <v>46186</v>
      </c>
      <c r="D3090" s="260"/>
      <c r="E3090" s="261"/>
      <c r="F3090" s="260"/>
      <c r="G3090" s="262"/>
      <c r="H3090" s="261"/>
      <c r="I3090" s="260"/>
      <c r="J3090" s="261"/>
      <c r="K3090" s="263"/>
      <c r="L3090" s="261"/>
    </row>
    <row r="3091" spans="1:12" ht="17.45" customHeight="1" x14ac:dyDescent="0.25">
      <c r="A3091" s="257">
        <f t="shared" si="5217"/>
        <v>6</v>
      </c>
      <c r="B3091" s="257">
        <f t="shared" si="5218"/>
        <v>2026</v>
      </c>
      <c r="C3091" s="8">
        <f t="shared" si="5216"/>
        <v>46187</v>
      </c>
      <c r="D3091" s="260"/>
      <c r="E3091" s="261"/>
      <c r="F3091" s="260"/>
      <c r="G3091" s="262"/>
      <c r="H3091" s="261"/>
      <c r="I3091" s="260"/>
      <c r="J3091" s="261"/>
      <c r="K3091" s="263"/>
      <c r="L3091" s="261"/>
    </row>
    <row r="3092" spans="1:12" ht="17.45" customHeight="1" x14ac:dyDescent="0.25">
      <c r="A3092" s="257">
        <f t="shared" si="5217"/>
        <v>6</v>
      </c>
      <c r="B3092" s="257">
        <f t="shared" si="5218"/>
        <v>2026</v>
      </c>
      <c r="C3092" s="48">
        <f t="shared" si="5216"/>
        <v>46188</v>
      </c>
      <c r="D3092" s="275"/>
      <c r="E3092" s="276"/>
      <c r="F3092" s="275"/>
      <c r="G3092" s="277"/>
      <c r="H3092" s="276"/>
      <c r="I3092" s="275"/>
      <c r="J3092" s="276"/>
      <c r="K3092" s="278"/>
      <c r="L3092" s="276"/>
    </row>
    <row r="3093" spans="1:12" ht="17.45" customHeight="1" x14ac:dyDescent="0.25">
      <c r="A3093" s="257">
        <f t="shared" si="5217"/>
        <v>6</v>
      </c>
      <c r="B3093" s="257">
        <f t="shared" si="5218"/>
        <v>2026</v>
      </c>
      <c r="C3093" s="8">
        <f t="shared" si="5216"/>
        <v>46189</v>
      </c>
      <c r="D3093" s="260"/>
      <c r="E3093" s="261"/>
      <c r="F3093" s="260"/>
      <c r="G3093" s="262"/>
      <c r="H3093" s="261"/>
      <c r="I3093" s="260"/>
      <c r="J3093" s="261"/>
      <c r="K3093" s="263"/>
      <c r="L3093" s="261"/>
    </row>
    <row r="3094" spans="1:12" ht="17.45" customHeight="1" x14ac:dyDescent="0.25">
      <c r="A3094" s="257">
        <f t="shared" si="5217"/>
        <v>6</v>
      </c>
      <c r="B3094" s="257">
        <f t="shared" si="5218"/>
        <v>2026</v>
      </c>
      <c r="C3094" s="8">
        <f t="shared" si="5216"/>
        <v>46190</v>
      </c>
      <c r="D3094" s="260"/>
      <c r="E3094" s="261"/>
      <c r="F3094" s="260"/>
      <c r="G3094" s="262"/>
      <c r="H3094" s="261"/>
      <c r="I3094" s="260"/>
      <c r="J3094" s="261"/>
      <c r="K3094" s="263"/>
      <c r="L3094" s="261"/>
    </row>
    <row r="3095" spans="1:12" ht="17.45" customHeight="1" x14ac:dyDescent="0.25">
      <c r="A3095" s="257">
        <f t="shared" si="5217"/>
        <v>6</v>
      </c>
      <c r="B3095" s="257">
        <f t="shared" si="5218"/>
        <v>2026</v>
      </c>
      <c r="C3095" s="8">
        <f t="shared" si="5216"/>
        <v>46191</v>
      </c>
      <c r="D3095" s="260"/>
      <c r="E3095" s="261"/>
      <c r="F3095" s="260"/>
      <c r="G3095" s="262"/>
      <c r="H3095" s="261"/>
      <c r="I3095" s="260"/>
      <c r="J3095" s="261"/>
      <c r="K3095" s="263"/>
      <c r="L3095" s="261"/>
    </row>
    <row r="3096" spans="1:12" ht="17.45" customHeight="1" x14ac:dyDescent="0.25">
      <c r="A3096" s="257">
        <f t="shared" si="5217"/>
        <v>6</v>
      </c>
      <c r="B3096" s="257">
        <f t="shared" si="5218"/>
        <v>2026</v>
      </c>
      <c r="C3096" s="8">
        <f t="shared" si="5216"/>
        <v>46192</v>
      </c>
      <c r="D3096" s="260"/>
      <c r="E3096" s="261"/>
      <c r="F3096" s="260"/>
      <c r="G3096" s="262"/>
      <c r="H3096" s="261"/>
      <c r="I3096" s="260"/>
      <c r="J3096" s="261"/>
      <c r="K3096" s="263"/>
      <c r="L3096" s="261"/>
    </row>
    <row r="3097" spans="1:12" ht="17.45" customHeight="1" x14ac:dyDescent="0.25">
      <c r="A3097" s="257">
        <f t="shared" si="5217"/>
        <v>6</v>
      </c>
      <c r="B3097" s="257">
        <f t="shared" si="5218"/>
        <v>2026</v>
      </c>
      <c r="C3097" s="8">
        <f t="shared" ref="C3097:C3160" si="5219">C3096+1</f>
        <v>46193</v>
      </c>
      <c r="D3097" s="260"/>
      <c r="E3097" s="261"/>
      <c r="F3097" s="260"/>
      <c r="G3097" s="262"/>
      <c r="H3097" s="261"/>
      <c r="I3097" s="260"/>
      <c r="J3097" s="261"/>
      <c r="K3097" s="263"/>
      <c r="L3097" s="261"/>
    </row>
    <row r="3098" spans="1:12" ht="17.45" customHeight="1" x14ac:dyDescent="0.25">
      <c r="A3098" s="257">
        <f t="shared" si="5217"/>
        <v>6</v>
      </c>
      <c r="B3098" s="257">
        <f t="shared" si="5218"/>
        <v>2026</v>
      </c>
      <c r="C3098" s="48">
        <f t="shared" si="5219"/>
        <v>46194</v>
      </c>
      <c r="D3098" s="275"/>
      <c r="E3098" s="276"/>
      <c r="F3098" s="275"/>
      <c r="G3098" s="277"/>
      <c r="H3098" s="276"/>
      <c r="I3098" s="275"/>
      <c r="J3098" s="276"/>
      <c r="K3098" s="278"/>
      <c r="L3098" s="276"/>
    </row>
    <row r="3099" spans="1:12" ht="17.45" customHeight="1" x14ac:dyDescent="0.25">
      <c r="A3099" s="257">
        <f t="shared" si="5217"/>
        <v>6</v>
      </c>
      <c r="B3099" s="257">
        <f t="shared" si="5218"/>
        <v>2026</v>
      </c>
      <c r="C3099" s="8">
        <f t="shared" si="5219"/>
        <v>46195</v>
      </c>
      <c r="D3099" s="260"/>
      <c r="E3099" s="261"/>
      <c r="F3099" s="260"/>
      <c r="G3099" s="262"/>
      <c r="H3099" s="261"/>
      <c r="I3099" s="260"/>
      <c r="J3099" s="261"/>
      <c r="K3099" s="263"/>
      <c r="L3099" s="261"/>
    </row>
    <row r="3100" spans="1:12" ht="17.45" customHeight="1" x14ac:dyDescent="0.25">
      <c r="A3100" s="257">
        <f t="shared" si="5217"/>
        <v>6</v>
      </c>
      <c r="B3100" s="257">
        <f t="shared" si="5218"/>
        <v>2026</v>
      </c>
      <c r="C3100" s="8">
        <f t="shared" si="5219"/>
        <v>46196</v>
      </c>
      <c r="D3100" s="260"/>
      <c r="E3100" s="261"/>
      <c r="F3100" s="260"/>
      <c r="G3100" s="262"/>
      <c r="H3100" s="261"/>
      <c r="I3100" s="260"/>
      <c r="J3100" s="261"/>
      <c r="K3100" s="263"/>
      <c r="L3100" s="261"/>
    </row>
    <row r="3101" spans="1:12" ht="17.45" customHeight="1" x14ac:dyDescent="0.25">
      <c r="A3101" s="257">
        <f t="shared" si="5217"/>
        <v>6</v>
      </c>
      <c r="B3101" s="257">
        <f t="shared" si="5218"/>
        <v>2026</v>
      </c>
      <c r="C3101" s="8">
        <f t="shared" si="5219"/>
        <v>46197</v>
      </c>
      <c r="D3101" s="260"/>
      <c r="E3101" s="261"/>
      <c r="F3101" s="260"/>
      <c r="G3101" s="262"/>
      <c r="H3101" s="261"/>
      <c r="I3101" s="260"/>
      <c r="J3101" s="261"/>
      <c r="K3101" s="263"/>
      <c r="L3101" s="261"/>
    </row>
    <row r="3102" spans="1:12" ht="17.45" customHeight="1" x14ac:dyDescent="0.25">
      <c r="A3102" s="257">
        <f t="shared" si="5217"/>
        <v>6</v>
      </c>
      <c r="B3102" s="257">
        <f t="shared" si="5218"/>
        <v>2026</v>
      </c>
      <c r="C3102" s="8">
        <f t="shared" si="5219"/>
        <v>46198</v>
      </c>
      <c r="D3102" s="260"/>
      <c r="E3102" s="261"/>
      <c r="F3102" s="260"/>
      <c r="G3102" s="262"/>
      <c r="H3102" s="261"/>
      <c r="I3102" s="260"/>
      <c r="J3102" s="261"/>
      <c r="K3102" s="263"/>
      <c r="L3102" s="261"/>
    </row>
    <row r="3103" spans="1:12" ht="17.45" customHeight="1" x14ac:dyDescent="0.25">
      <c r="A3103" s="257">
        <f t="shared" si="5217"/>
        <v>6</v>
      </c>
      <c r="B3103" s="257">
        <f t="shared" si="5218"/>
        <v>2026</v>
      </c>
      <c r="C3103" s="8">
        <f t="shared" si="5219"/>
        <v>46199</v>
      </c>
      <c r="D3103" s="260"/>
      <c r="E3103" s="261"/>
      <c r="F3103" s="260"/>
      <c r="G3103" s="262"/>
      <c r="H3103" s="261"/>
      <c r="I3103" s="260"/>
      <c r="J3103" s="261"/>
      <c r="K3103" s="263"/>
      <c r="L3103" s="261"/>
    </row>
    <row r="3104" spans="1:12" ht="17.45" customHeight="1" thickBot="1" x14ac:dyDescent="0.3">
      <c r="A3104" s="257">
        <f t="shared" si="5217"/>
        <v>6</v>
      </c>
      <c r="B3104" s="257">
        <f t="shared" si="5218"/>
        <v>2026</v>
      </c>
      <c r="C3104" s="48">
        <f t="shared" si="5219"/>
        <v>46200</v>
      </c>
      <c r="D3104" s="275"/>
      <c r="E3104" s="276"/>
      <c r="F3104" s="275"/>
      <c r="G3104" s="277"/>
      <c r="H3104" s="276"/>
      <c r="I3104" s="275"/>
      <c r="J3104" s="276"/>
      <c r="K3104" s="278"/>
      <c r="L3104" s="276"/>
    </row>
    <row r="3105" spans="1:25" ht="17.45" customHeight="1" thickBot="1" x14ac:dyDescent="0.3">
      <c r="A3105" s="257">
        <f t="shared" si="5217"/>
        <v>6</v>
      </c>
      <c r="B3105" s="257">
        <f t="shared" si="5218"/>
        <v>2026</v>
      </c>
      <c r="C3105" s="8">
        <f t="shared" si="5219"/>
        <v>46201</v>
      </c>
      <c r="D3105" s="260"/>
      <c r="E3105" s="261"/>
      <c r="F3105" s="260"/>
      <c r="G3105" s="262"/>
      <c r="H3105" s="261"/>
      <c r="I3105" s="260"/>
      <c r="J3105" s="261"/>
      <c r="K3105" s="263"/>
      <c r="L3105" s="261"/>
      <c r="U3105" s="514" t="s">
        <v>68</v>
      </c>
      <c r="V3105" s="515">
        <v>2026</v>
      </c>
      <c r="W3105" s="516"/>
      <c r="X3105" s="516"/>
      <c r="Y3105" s="516"/>
    </row>
    <row r="3106" spans="1:25" ht="17.45" customHeight="1" x14ac:dyDescent="0.25">
      <c r="A3106" s="257">
        <f t="shared" si="5217"/>
        <v>6</v>
      </c>
      <c r="B3106" s="257">
        <f t="shared" si="5218"/>
        <v>2026</v>
      </c>
      <c r="C3106" s="8">
        <f t="shared" si="5219"/>
        <v>46202</v>
      </c>
      <c r="D3106" s="260"/>
      <c r="E3106" s="261"/>
      <c r="F3106" s="260"/>
      <c r="G3106" s="262"/>
      <c r="H3106" s="261"/>
      <c r="I3106" s="260"/>
      <c r="J3106" s="261"/>
      <c r="K3106" s="263"/>
      <c r="L3106" s="261"/>
      <c r="U3106" s="517" t="s">
        <v>35</v>
      </c>
      <c r="V3106" s="517" t="s">
        <v>1</v>
      </c>
      <c r="W3106" s="517" t="s">
        <v>2</v>
      </c>
      <c r="X3106" s="517" t="s">
        <v>9</v>
      </c>
      <c r="Y3106" s="517" t="s">
        <v>12</v>
      </c>
    </row>
    <row r="3107" spans="1:25" ht="17.45" customHeight="1" x14ac:dyDescent="0.25">
      <c r="A3107" s="257">
        <f t="shared" si="5217"/>
        <v>6</v>
      </c>
      <c r="B3107" s="257">
        <f t="shared" si="5218"/>
        <v>2026</v>
      </c>
      <c r="C3107" s="8">
        <f t="shared" si="5219"/>
        <v>46203</v>
      </c>
      <c r="D3107" s="260"/>
      <c r="E3107" s="261"/>
      <c r="F3107" s="260"/>
      <c r="G3107" s="262"/>
      <c r="H3107" s="261"/>
      <c r="I3107" s="260"/>
      <c r="J3107" s="261"/>
      <c r="K3107" s="263"/>
      <c r="L3107" s="261"/>
      <c r="U3107" s="518" t="s">
        <v>58</v>
      </c>
      <c r="V3107" s="519" t="e">
        <f>AVERAGE(D3078:E3107)</f>
        <v>#DIV/0!</v>
      </c>
      <c r="W3107" s="519" t="e">
        <f>AVERAGE(F3078:H3107)</f>
        <v>#DIV/0!</v>
      </c>
      <c r="X3107" s="519" t="e">
        <f>AVERAGE(I3078:J3107)</f>
        <v>#DIV/0!</v>
      </c>
      <c r="Y3107" s="519" t="e">
        <f>AVERAGE(K3078:L3107)</f>
        <v>#DIV/0!</v>
      </c>
    </row>
    <row r="3108" spans="1:25" ht="17.45" customHeight="1" x14ac:dyDescent="0.25">
      <c r="A3108" s="257">
        <f t="shared" si="5217"/>
        <v>7</v>
      </c>
      <c r="B3108" s="257">
        <f t="shared" si="5218"/>
        <v>2026</v>
      </c>
      <c r="C3108" s="8">
        <f t="shared" si="5219"/>
        <v>46204</v>
      </c>
      <c r="D3108" s="260"/>
      <c r="E3108" s="261"/>
      <c r="F3108" s="260"/>
      <c r="G3108" s="262"/>
      <c r="H3108" s="261"/>
      <c r="I3108" s="260"/>
      <c r="J3108" s="261"/>
      <c r="K3108" s="263"/>
      <c r="L3108" s="261"/>
      <c r="U3108" s="518" t="s">
        <v>59</v>
      </c>
      <c r="V3108" s="519">
        <f>MAX(D3078:E3107)</f>
        <v>0</v>
      </c>
      <c r="W3108" s="519">
        <f>MAX(F3078:H3107)</f>
        <v>0</v>
      </c>
      <c r="X3108" s="519">
        <f>MAX(I3078:J3107)</f>
        <v>0</v>
      </c>
      <c r="Y3108" s="519">
        <f>MAX(K3078:L3107)</f>
        <v>0</v>
      </c>
    </row>
    <row r="3109" spans="1:25" ht="17.45" customHeight="1" thickBot="1" x14ac:dyDescent="0.3">
      <c r="A3109" s="257">
        <f t="shared" si="5217"/>
        <v>7</v>
      </c>
      <c r="B3109" s="257">
        <f t="shared" si="5218"/>
        <v>2026</v>
      </c>
      <c r="C3109" s="8">
        <f t="shared" si="5219"/>
        <v>46205</v>
      </c>
      <c r="D3109" s="260"/>
      <c r="E3109" s="261"/>
      <c r="F3109" s="260"/>
      <c r="G3109" s="262"/>
      <c r="H3109" s="261"/>
      <c r="I3109" s="260"/>
      <c r="J3109" s="261"/>
      <c r="K3109" s="263"/>
      <c r="L3109" s="261"/>
      <c r="U3109" s="520" t="s">
        <v>126</v>
      </c>
      <c r="V3109" s="521">
        <f>COUNTIF(D3078:E3107,"&gt;=2.5")</f>
        <v>0</v>
      </c>
      <c r="W3109" s="521">
        <f>COUNTIF(F3078:H3107,"&gt;=2.5")</f>
        <v>0</v>
      </c>
      <c r="X3109" s="521">
        <f>COUNTIF(I3078:J3107,"&gt;=2.5")</f>
        <v>0</v>
      </c>
      <c r="Y3109" s="521">
        <f>COUNTIF(K3078:L3107,"&gt;=2.5")</f>
        <v>0</v>
      </c>
    </row>
    <row r="3110" spans="1:25" ht="17.45" customHeight="1" thickBot="1" x14ac:dyDescent="0.3">
      <c r="A3110" s="257">
        <f t="shared" si="5217"/>
        <v>7</v>
      </c>
      <c r="B3110" s="257">
        <f t="shared" si="5218"/>
        <v>2026</v>
      </c>
      <c r="C3110" s="48">
        <f t="shared" si="5219"/>
        <v>46206</v>
      </c>
      <c r="D3110" s="275"/>
      <c r="E3110" s="276"/>
      <c r="F3110" s="275"/>
      <c r="G3110" s="277"/>
      <c r="H3110" s="276"/>
      <c r="I3110" s="275"/>
      <c r="J3110" s="276"/>
      <c r="K3110" s="278"/>
      <c r="L3110" s="276"/>
      <c r="X3110" s="664">
        <f>SUM(V3109:Y3109)</f>
        <v>0</v>
      </c>
      <c r="Y3110" s="522" t="e">
        <f>AVERAGE(V3107:Y3107)</f>
        <v>#DIV/0!</v>
      </c>
    </row>
    <row r="3111" spans="1:25" ht="17.45" customHeight="1" x14ac:dyDescent="0.25">
      <c r="A3111" s="257">
        <f t="shared" si="5217"/>
        <v>7</v>
      </c>
      <c r="B3111" s="257">
        <f t="shared" si="5218"/>
        <v>2026</v>
      </c>
      <c r="C3111" s="8">
        <f t="shared" si="5219"/>
        <v>46207</v>
      </c>
      <c r="D3111" s="260"/>
      <c r="E3111" s="261"/>
      <c r="F3111" s="260"/>
      <c r="G3111" s="262"/>
      <c r="H3111" s="261"/>
      <c r="I3111" s="260"/>
      <c r="J3111" s="261"/>
      <c r="K3111" s="263"/>
      <c r="L3111" s="261"/>
      <c r="V3111" s="605" t="e">
        <f>V3107-V3077</f>
        <v>#DIV/0!</v>
      </c>
      <c r="W3111" s="605" t="e">
        <f>W3107-W3077</f>
        <v>#DIV/0!</v>
      </c>
      <c r="X3111" s="605" t="e">
        <f>X3107-X3077</f>
        <v>#DIV/0!</v>
      </c>
      <c r="Y3111" s="605" t="e">
        <f>Y3107-Y3077</f>
        <v>#DIV/0!</v>
      </c>
    </row>
    <row r="3112" spans="1:25" ht="17.45" customHeight="1" x14ac:dyDescent="0.25">
      <c r="A3112" s="257">
        <f t="shared" si="5217"/>
        <v>7</v>
      </c>
      <c r="B3112" s="257">
        <f t="shared" si="5218"/>
        <v>2026</v>
      </c>
      <c r="C3112" s="8">
        <f t="shared" si="5219"/>
        <v>46208</v>
      </c>
      <c r="D3112" s="260"/>
      <c r="E3112" s="261"/>
      <c r="F3112" s="260"/>
      <c r="G3112" s="262"/>
      <c r="H3112" s="261"/>
      <c r="I3112" s="260"/>
      <c r="J3112" s="261"/>
      <c r="K3112" s="263"/>
      <c r="L3112" s="261"/>
      <c r="Y3112" s="264" t="e">
        <f>Y3110-Y3080</f>
        <v>#DIV/0!</v>
      </c>
    </row>
    <row r="3113" spans="1:25" ht="17.45" customHeight="1" x14ac:dyDescent="0.25">
      <c r="A3113" s="257">
        <f t="shared" si="5217"/>
        <v>7</v>
      </c>
      <c r="B3113" s="257">
        <f t="shared" si="5218"/>
        <v>2026</v>
      </c>
      <c r="C3113" s="8">
        <f t="shared" si="5219"/>
        <v>46209</v>
      </c>
      <c r="D3113" s="260"/>
      <c r="E3113" s="261"/>
      <c r="F3113" s="260"/>
      <c r="G3113" s="262"/>
      <c r="H3113" s="261"/>
      <c r="I3113" s="260"/>
      <c r="J3113" s="261"/>
      <c r="K3113" s="263"/>
      <c r="L3113" s="261"/>
    </row>
    <row r="3114" spans="1:25" ht="17.45" customHeight="1" x14ac:dyDescent="0.25">
      <c r="A3114" s="257">
        <f t="shared" si="5217"/>
        <v>7</v>
      </c>
      <c r="B3114" s="257">
        <f t="shared" si="5218"/>
        <v>2026</v>
      </c>
      <c r="C3114" s="8">
        <f t="shared" si="5219"/>
        <v>46210</v>
      </c>
      <c r="D3114" s="260"/>
      <c r="E3114" s="261"/>
      <c r="F3114" s="260"/>
      <c r="G3114" s="262"/>
      <c r="H3114" s="261"/>
      <c r="I3114" s="260"/>
      <c r="J3114" s="261"/>
      <c r="K3114" s="263"/>
      <c r="L3114" s="261"/>
    </row>
    <row r="3115" spans="1:25" ht="17.45" customHeight="1" x14ac:dyDescent="0.25">
      <c r="A3115" s="257">
        <f t="shared" si="5217"/>
        <v>7</v>
      </c>
      <c r="B3115" s="257">
        <f t="shared" si="5218"/>
        <v>2026</v>
      </c>
      <c r="C3115" s="8">
        <f t="shared" si="5219"/>
        <v>46211</v>
      </c>
      <c r="D3115" s="260"/>
      <c r="E3115" s="261"/>
      <c r="F3115" s="260"/>
      <c r="G3115" s="262"/>
      <c r="H3115" s="261"/>
      <c r="I3115" s="260"/>
      <c r="J3115" s="261"/>
      <c r="K3115" s="263"/>
      <c r="L3115" s="261"/>
    </row>
    <row r="3116" spans="1:25" ht="17.45" customHeight="1" x14ac:dyDescent="0.25">
      <c r="A3116" s="257">
        <f t="shared" si="5217"/>
        <v>7</v>
      </c>
      <c r="B3116" s="257">
        <f t="shared" si="5218"/>
        <v>2026</v>
      </c>
      <c r="C3116" s="48">
        <f t="shared" si="5219"/>
        <v>46212</v>
      </c>
      <c r="D3116" s="275"/>
      <c r="E3116" s="276"/>
      <c r="F3116" s="275"/>
      <c r="G3116" s="277"/>
      <c r="H3116" s="276"/>
      <c r="I3116" s="275"/>
      <c r="J3116" s="276"/>
      <c r="K3116" s="278"/>
      <c r="L3116" s="276"/>
    </row>
    <row r="3117" spans="1:25" ht="17.45" customHeight="1" x14ac:dyDescent="0.25">
      <c r="A3117" s="257">
        <f t="shared" si="5217"/>
        <v>7</v>
      </c>
      <c r="B3117" s="257">
        <f t="shared" si="5218"/>
        <v>2026</v>
      </c>
      <c r="C3117" s="8">
        <f t="shared" si="5219"/>
        <v>46213</v>
      </c>
      <c r="D3117" s="260"/>
      <c r="E3117" s="261"/>
      <c r="F3117" s="260"/>
      <c r="G3117" s="262"/>
      <c r="H3117" s="261"/>
      <c r="I3117" s="260"/>
      <c r="J3117" s="261"/>
      <c r="K3117" s="263"/>
      <c r="L3117" s="261"/>
    </row>
    <row r="3118" spans="1:25" ht="17.45" customHeight="1" x14ac:dyDescent="0.25">
      <c r="A3118" s="257">
        <f t="shared" si="5217"/>
        <v>7</v>
      </c>
      <c r="B3118" s="257">
        <f t="shared" si="5218"/>
        <v>2026</v>
      </c>
      <c r="C3118" s="8">
        <f t="shared" si="5219"/>
        <v>46214</v>
      </c>
      <c r="D3118" s="260"/>
      <c r="E3118" s="261"/>
      <c r="F3118" s="260"/>
      <c r="G3118" s="262"/>
      <c r="H3118" s="261"/>
      <c r="I3118" s="260"/>
      <c r="J3118" s="261"/>
      <c r="K3118" s="263"/>
      <c r="L3118" s="261"/>
    </row>
    <row r="3119" spans="1:25" ht="17.45" customHeight="1" x14ac:dyDescent="0.25">
      <c r="A3119" s="257">
        <f t="shared" si="5217"/>
        <v>7</v>
      </c>
      <c r="B3119" s="257">
        <f t="shared" si="5218"/>
        <v>2026</v>
      </c>
      <c r="C3119" s="8">
        <f t="shared" si="5219"/>
        <v>46215</v>
      </c>
      <c r="D3119" s="260"/>
      <c r="E3119" s="261"/>
      <c r="F3119" s="260"/>
      <c r="G3119" s="262"/>
      <c r="H3119" s="261"/>
      <c r="I3119" s="260"/>
      <c r="J3119" s="261"/>
      <c r="K3119" s="263"/>
      <c r="L3119" s="261"/>
    </row>
    <row r="3120" spans="1:25" ht="17.45" customHeight="1" x14ac:dyDescent="0.25">
      <c r="A3120" s="257">
        <f t="shared" si="5217"/>
        <v>7</v>
      </c>
      <c r="B3120" s="257">
        <f t="shared" si="5218"/>
        <v>2026</v>
      </c>
      <c r="C3120" s="8">
        <f t="shared" si="5219"/>
        <v>46216</v>
      </c>
      <c r="D3120" s="260"/>
      <c r="E3120" s="261"/>
      <c r="F3120" s="260"/>
      <c r="G3120" s="262"/>
      <c r="H3120" s="261"/>
      <c r="I3120" s="260"/>
      <c r="J3120" s="261"/>
      <c r="K3120" s="263"/>
      <c r="L3120" s="261"/>
    </row>
    <row r="3121" spans="1:25" ht="17.45" customHeight="1" x14ac:dyDescent="0.25">
      <c r="A3121" s="257">
        <f t="shared" si="5217"/>
        <v>7</v>
      </c>
      <c r="B3121" s="257">
        <f t="shared" si="5218"/>
        <v>2026</v>
      </c>
      <c r="C3121" s="8">
        <f t="shared" si="5219"/>
        <v>46217</v>
      </c>
      <c r="D3121" s="260"/>
      <c r="E3121" s="261"/>
      <c r="F3121" s="260"/>
      <c r="G3121" s="262"/>
      <c r="H3121" s="261"/>
      <c r="I3121" s="260"/>
      <c r="J3121" s="261"/>
      <c r="K3121" s="263"/>
      <c r="L3121" s="261"/>
    </row>
    <row r="3122" spans="1:25" ht="17.45" customHeight="1" x14ac:dyDescent="0.25">
      <c r="A3122" s="257">
        <f t="shared" si="5217"/>
        <v>7</v>
      </c>
      <c r="B3122" s="257">
        <f t="shared" si="5218"/>
        <v>2026</v>
      </c>
      <c r="C3122" s="48">
        <f t="shared" si="5219"/>
        <v>46218</v>
      </c>
      <c r="D3122" s="428"/>
      <c r="E3122" s="429"/>
      <c r="F3122" s="428"/>
      <c r="G3122" s="430"/>
      <c r="H3122" s="429"/>
      <c r="I3122" s="428"/>
      <c r="J3122" s="429"/>
      <c r="K3122" s="431"/>
      <c r="L3122" s="429"/>
    </row>
    <row r="3123" spans="1:25" ht="17.45" customHeight="1" x14ac:dyDescent="0.25">
      <c r="A3123" s="257">
        <f t="shared" si="5217"/>
        <v>7</v>
      </c>
      <c r="B3123" s="257">
        <f t="shared" si="5218"/>
        <v>2026</v>
      </c>
      <c r="C3123" s="8">
        <f t="shared" si="5219"/>
        <v>46219</v>
      </c>
      <c r="D3123" s="260"/>
      <c r="E3123" s="261"/>
      <c r="F3123" s="260"/>
      <c r="G3123" s="262"/>
      <c r="H3123" s="261"/>
      <c r="I3123" s="260"/>
      <c r="J3123" s="261"/>
      <c r="K3123" s="263"/>
      <c r="L3123" s="261"/>
    </row>
    <row r="3124" spans="1:25" ht="17.45" customHeight="1" x14ac:dyDescent="0.25">
      <c r="A3124" s="257">
        <f t="shared" si="5217"/>
        <v>7</v>
      </c>
      <c r="B3124" s="257">
        <f t="shared" si="5218"/>
        <v>2026</v>
      </c>
      <c r="C3124" s="8">
        <f t="shared" si="5219"/>
        <v>46220</v>
      </c>
      <c r="D3124" s="260"/>
      <c r="E3124" s="261"/>
      <c r="F3124" s="260"/>
      <c r="G3124" s="262"/>
      <c r="H3124" s="261"/>
      <c r="I3124" s="260"/>
      <c r="J3124" s="261"/>
      <c r="K3124" s="263"/>
      <c r="L3124" s="261"/>
    </row>
    <row r="3125" spans="1:25" ht="17.45" customHeight="1" x14ac:dyDescent="0.25">
      <c r="A3125" s="257">
        <f t="shared" si="5217"/>
        <v>7</v>
      </c>
      <c r="B3125" s="257">
        <f t="shared" si="5218"/>
        <v>2026</v>
      </c>
      <c r="C3125" s="8">
        <f t="shared" si="5219"/>
        <v>46221</v>
      </c>
      <c r="D3125" s="260"/>
      <c r="E3125" s="261"/>
      <c r="F3125" s="260"/>
      <c r="G3125" s="262"/>
      <c r="H3125" s="261"/>
      <c r="I3125" s="260"/>
      <c r="J3125" s="261"/>
      <c r="K3125" s="263"/>
      <c r="L3125" s="261"/>
    </row>
    <row r="3126" spans="1:25" ht="17.45" customHeight="1" x14ac:dyDescent="0.25">
      <c r="A3126" s="257">
        <f t="shared" si="5217"/>
        <v>7</v>
      </c>
      <c r="B3126" s="257">
        <f t="shared" si="5218"/>
        <v>2026</v>
      </c>
      <c r="C3126" s="8">
        <f t="shared" si="5219"/>
        <v>46222</v>
      </c>
      <c r="D3126" s="260"/>
      <c r="E3126" s="261"/>
      <c r="F3126" s="260"/>
      <c r="G3126" s="262"/>
      <c r="H3126" s="261"/>
      <c r="I3126" s="260"/>
      <c r="J3126" s="261"/>
      <c r="K3126" s="263"/>
      <c r="L3126" s="261"/>
    </row>
    <row r="3127" spans="1:25" ht="17.45" customHeight="1" x14ac:dyDescent="0.25">
      <c r="A3127" s="257">
        <f t="shared" si="5217"/>
        <v>7</v>
      </c>
      <c r="B3127" s="257">
        <f t="shared" si="5218"/>
        <v>2026</v>
      </c>
      <c r="C3127" s="8">
        <f t="shared" si="5219"/>
        <v>46223</v>
      </c>
      <c r="D3127" s="260"/>
      <c r="E3127" s="261"/>
      <c r="F3127" s="260"/>
      <c r="G3127" s="262"/>
      <c r="H3127" s="261"/>
      <c r="I3127" s="260"/>
      <c r="J3127" s="261"/>
      <c r="K3127" s="263"/>
      <c r="L3127" s="261"/>
    </row>
    <row r="3128" spans="1:25" ht="17.45" customHeight="1" x14ac:dyDescent="0.25">
      <c r="A3128" s="257">
        <f t="shared" ref="A3128:A3191" si="5220">IF(ISNUMBER(C3128),MONTH(C3128),"")</f>
        <v>7</v>
      </c>
      <c r="B3128" s="257">
        <f t="shared" ref="B3128:B3191" si="5221">IF(ISNUMBER(C3128),YEAR(C3128),"")</f>
        <v>2026</v>
      </c>
      <c r="C3128" s="48">
        <f t="shared" si="5219"/>
        <v>46224</v>
      </c>
      <c r="D3128" s="275"/>
      <c r="E3128" s="276"/>
      <c r="F3128" s="275"/>
      <c r="G3128" s="277"/>
      <c r="H3128" s="276"/>
      <c r="I3128" s="275"/>
      <c r="J3128" s="276"/>
      <c r="K3128" s="278"/>
      <c r="L3128" s="276"/>
    </row>
    <row r="3129" spans="1:25" ht="17.45" customHeight="1" x14ac:dyDescent="0.25">
      <c r="A3129" s="257">
        <f t="shared" si="5220"/>
        <v>7</v>
      </c>
      <c r="B3129" s="257">
        <f t="shared" si="5221"/>
        <v>2026</v>
      </c>
      <c r="C3129" s="8">
        <f t="shared" si="5219"/>
        <v>46225</v>
      </c>
      <c r="D3129" s="260"/>
      <c r="E3129" s="261"/>
      <c r="F3129" s="260"/>
      <c r="G3129" s="262"/>
      <c r="H3129" s="261"/>
      <c r="I3129" s="260"/>
      <c r="J3129" s="261"/>
      <c r="K3129" s="263"/>
      <c r="L3129" s="261"/>
    </row>
    <row r="3130" spans="1:25" ht="17.45" customHeight="1" x14ac:dyDescent="0.25">
      <c r="A3130" s="257">
        <f t="shared" si="5220"/>
        <v>7</v>
      </c>
      <c r="B3130" s="257">
        <f t="shared" si="5221"/>
        <v>2026</v>
      </c>
      <c r="C3130" s="8">
        <f t="shared" si="5219"/>
        <v>46226</v>
      </c>
      <c r="D3130" s="260"/>
      <c r="E3130" s="261"/>
      <c r="F3130" s="260"/>
      <c r="G3130" s="262"/>
      <c r="H3130" s="261"/>
      <c r="I3130" s="260"/>
      <c r="J3130" s="261"/>
      <c r="K3130" s="263"/>
      <c r="L3130" s="261"/>
    </row>
    <row r="3131" spans="1:25" ht="17.45" customHeight="1" x14ac:dyDescent="0.25">
      <c r="A3131" s="257">
        <f t="shared" si="5220"/>
        <v>7</v>
      </c>
      <c r="B3131" s="257">
        <f t="shared" si="5221"/>
        <v>2026</v>
      </c>
      <c r="C3131" s="8">
        <f t="shared" si="5219"/>
        <v>46227</v>
      </c>
      <c r="D3131" s="260"/>
      <c r="E3131" s="261"/>
      <c r="F3131" s="260"/>
      <c r="G3131" s="262"/>
      <c r="H3131" s="261"/>
      <c r="I3131" s="260"/>
      <c r="J3131" s="261"/>
      <c r="K3131" s="263"/>
      <c r="L3131" s="261"/>
    </row>
    <row r="3132" spans="1:25" ht="17.45" customHeight="1" x14ac:dyDescent="0.25">
      <c r="A3132" s="257">
        <f t="shared" si="5220"/>
        <v>7</v>
      </c>
      <c r="B3132" s="257">
        <f t="shared" si="5221"/>
        <v>2026</v>
      </c>
      <c r="C3132" s="8">
        <f t="shared" si="5219"/>
        <v>46228</v>
      </c>
      <c r="D3132" s="260"/>
      <c r="E3132" s="261"/>
      <c r="F3132" s="260"/>
      <c r="G3132" s="262"/>
      <c r="H3132" s="261"/>
      <c r="I3132" s="260"/>
      <c r="J3132" s="261"/>
      <c r="K3132" s="263"/>
      <c r="L3132" s="261"/>
    </row>
    <row r="3133" spans="1:25" ht="17.45" customHeight="1" x14ac:dyDescent="0.25">
      <c r="A3133" s="257">
        <f t="shared" si="5220"/>
        <v>7</v>
      </c>
      <c r="B3133" s="257">
        <f t="shared" si="5221"/>
        <v>2026</v>
      </c>
      <c r="C3133" s="8">
        <f t="shared" si="5219"/>
        <v>46229</v>
      </c>
      <c r="D3133" s="260"/>
      <c r="E3133" s="261"/>
      <c r="F3133" s="260"/>
      <c r="G3133" s="262"/>
      <c r="H3133" s="261"/>
      <c r="I3133" s="260"/>
      <c r="J3133" s="261"/>
      <c r="K3133" s="263"/>
      <c r="L3133" s="261"/>
    </row>
    <row r="3134" spans="1:25" ht="17.45" customHeight="1" x14ac:dyDescent="0.25">
      <c r="A3134" s="257">
        <f t="shared" si="5220"/>
        <v>7</v>
      </c>
      <c r="B3134" s="257">
        <f t="shared" si="5221"/>
        <v>2026</v>
      </c>
      <c r="C3134" s="48">
        <f t="shared" si="5219"/>
        <v>46230</v>
      </c>
      <c r="D3134" s="275"/>
      <c r="E3134" s="276"/>
      <c r="F3134" s="275"/>
      <c r="G3134" s="277"/>
      <c r="H3134" s="276"/>
      <c r="I3134" s="275"/>
      <c r="J3134" s="276"/>
      <c r="K3134" s="278"/>
      <c r="L3134" s="276"/>
    </row>
    <row r="3135" spans="1:25" ht="17.45" customHeight="1" thickBot="1" x14ac:dyDescent="0.3">
      <c r="A3135" s="257">
        <f t="shared" si="5220"/>
        <v>7</v>
      </c>
      <c r="B3135" s="257">
        <f t="shared" si="5221"/>
        <v>2026</v>
      </c>
      <c r="C3135" s="8">
        <f t="shared" si="5219"/>
        <v>46231</v>
      </c>
      <c r="D3135" s="260"/>
      <c r="E3135" s="261"/>
      <c r="F3135" s="260"/>
      <c r="G3135" s="262"/>
      <c r="H3135" s="261"/>
      <c r="I3135" s="260"/>
      <c r="J3135" s="261"/>
      <c r="K3135" s="263"/>
      <c r="L3135" s="261"/>
    </row>
    <row r="3136" spans="1:25" ht="17.45" customHeight="1" thickBot="1" x14ac:dyDescent="0.3">
      <c r="A3136" s="257">
        <f t="shared" si="5220"/>
        <v>7</v>
      </c>
      <c r="B3136" s="257">
        <f t="shared" si="5221"/>
        <v>2026</v>
      </c>
      <c r="C3136" s="8">
        <f t="shared" si="5219"/>
        <v>46232</v>
      </c>
      <c r="D3136" s="260"/>
      <c r="E3136" s="261"/>
      <c r="F3136" s="260"/>
      <c r="G3136" s="262"/>
      <c r="H3136" s="261"/>
      <c r="I3136" s="260"/>
      <c r="J3136" s="261"/>
      <c r="K3136" s="263"/>
      <c r="L3136" s="261"/>
      <c r="U3136" s="514" t="s">
        <v>69</v>
      </c>
      <c r="V3136" s="515">
        <v>2026</v>
      </c>
      <c r="W3136" s="516"/>
      <c r="X3136" s="516"/>
      <c r="Y3136" s="516"/>
    </row>
    <row r="3137" spans="1:25" ht="17.45" customHeight="1" x14ac:dyDescent="0.25">
      <c r="A3137" s="257">
        <f t="shared" si="5220"/>
        <v>7</v>
      </c>
      <c r="B3137" s="257">
        <f t="shared" si="5221"/>
        <v>2026</v>
      </c>
      <c r="C3137" s="8">
        <f t="shared" si="5219"/>
        <v>46233</v>
      </c>
      <c r="D3137" s="260"/>
      <c r="E3137" s="261"/>
      <c r="F3137" s="260"/>
      <c r="G3137" s="262"/>
      <c r="H3137" s="261"/>
      <c r="I3137" s="260"/>
      <c r="J3137" s="261"/>
      <c r="K3137" s="263"/>
      <c r="L3137" s="261"/>
      <c r="U3137" s="517" t="s">
        <v>35</v>
      </c>
      <c r="V3137" s="517" t="s">
        <v>1</v>
      </c>
      <c r="W3137" s="517" t="s">
        <v>2</v>
      </c>
      <c r="X3137" s="517" t="s">
        <v>9</v>
      </c>
      <c r="Y3137" s="517" t="s">
        <v>12</v>
      </c>
    </row>
    <row r="3138" spans="1:25" ht="17.45" customHeight="1" x14ac:dyDescent="0.25">
      <c r="A3138" s="257">
        <f t="shared" si="5220"/>
        <v>7</v>
      </c>
      <c r="B3138" s="257">
        <f t="shared" si="5221"/>
        <v>2026</v>
      </c>
      <c r="C3138" s="8">
        <f t="shared" si="5219"/>
        <v>46234</v>
      </c>
      <c r="D3138" s="260"/>
      <c r="E3138" s="261"/>
      <c r="F3138" s="260"/>
      <c r="G3138" s="262"/>
      <c r="H3138" s="261"/>
      <c r="I3138" s="260"/>
      <c r="J3138" s="261"/>
      <c r="K3138" s="263"/>
      <c r="L3138" s="261"/>
      <c r="U3138" s="518" t="s">
        <v>58</v>
      </c>
      <c r="V3138" s="519" t="e">
        <f>AVERAGE(D3108:E3138)</f>
        <v>#DIV/0!</v>
      </c>
      <c r="W3138" s="519" t="e">
        <f>AVERAGE(F3108:H3138)</f>
        <v>#DIV/0!</v>
      </c>
      <c r="X3138" s="519" t="e">
        <f>AVERAGE(I3108:J3138)</f>
        <v>#DIV/0!</v>
      </c>
      <c r="Y3138" s="519" t="e">
        <f>AVERAGE(K3108:L3138)</f>
        <v>#DIV/0!</v>
      </c>
    </row>
    <row r="3139" spans="1:25" ht="17.45" customHeight="1" x14ac:dyDescent="0.25">
      <c r="A3139" s="257">
        <f t="shared" si="5220"/>
        <v>8</v>
      </c>
      <c r="B3139" s="257">
        <f t="shared" si="5221"/>
        <v>2026</v>
      </c>
      <c r="C3139" s="8">
        <f t="shared" si="5219"/>
        <v>46235</v>
      </c>
      <c r="D3139" s="260"/>
      <c r="E3139" s="261"/>
      <c r="F3139" s="260"/>
      <c r="G3139" s="262"/>
      <c r="H3139" s="261"/>
      <c r="I3139" s="260"/>
      <c r="J3139" s="261"/>
      <c r="K3139" s="263"/>
      <c r="L3139" s="261"/>
      <c r="U3139" s="518" t="s">
        <v>59</v>
      </c>
      <c r="V3139" s="519">
        <f>MAX(D3108:E3138)</f>
        <v>0</v>
      </c>
      <c r="W3139" s="519">
        <f>MAX(F3108:H3138)</f>
        <v>0</v>
      </c>
      <c r="X3139" s="519">
        <f>MAX(I3108:J3138)</f>
        <v>0</v>
      </c>
      <c r="Y3139" s="519">
        <f>MAX(K3108:L3138)</f>
        <v>0</v>
      </c>
    </row>
    <row r="3140" spans="1:25" ht="17.45" customHeight="1" thickBot="1" x14ac:dyDescent="0.3">
      <c r="A3140" s="257">
        <f t="shared" si="5220"/>
        <v>8</v>
      </c>
      <c r="B3140" s="257">
        <f t="shared" si="5221"/>
        <v>2026</v>
      </c>
      <c r="C3140" s="48">
        <f t="shared" si="5219"/>
        <v>46236</v>
      </c>
      <c r="D3140" s="428"/>
      <c r="E3140" s="429"/>
      <c r="F3140" s="428"/>
      <c r="G3140" s="430"/>
      <c r="H3140" s="429"/>
      <c r="I3140" s="428"/>
      <c r="J3140" s="429"/>
      <c r="K3140" s="431"/>
      <c r="L3140" s="429"/>
      <c r="U3140" s="520" t="s">
        <v>126</v>
      </c>
      <c r="V3140" s="521">
        <f>COUNTIF(D3108:E3138,"&gt;=2.5")</f>
        <v>0</v>
      </c>
      <c r="W3140" s="521">
        <f>COUNTIF(F3108:H3138,"&gt;=2.5")</f>
        <v>0</v>
      </c>
      <c r="X3140" s="521">
        <f>COUNTIF(I3108:J3138,"&gt;=2.5")</f>
        <v>0</v>
      </c>
      <c r="Y3140" s="521">
        <f>COUNTIF(K3108:L3138,"&gt;=2.5")</f>
        <v>0</v>
      </c>
    </row>
    <row r="3141" spans="1:25" ht="17.45" customHeight="1" thickBot="1" x14ac:dyDescent="0.3">
      <c r="A3141" s="257">
        <f t="shared" si="5220"/>
        <v>8</v>
      </c>
      <c r="B3141" s="257">
        <f t="shared" si="5221"/>
        <v>2026</v>
      </c>
      <c r="C3141" s="8">
        <f t="shared" si="5219"/>
        <v>46237</v>
      </c>
      <c r="D3141" s="260"/>
      <c r="E3141" s="261"/>
      <c r="F3141" s="260"/>
      <c r="G3141" s="262"/>
      <c r="H3141" s="261"/>
      <c r="I3141" s="260"/>
      <c r="J3141" s="261"/>
      <c r="K3141" s="263"/>
      <c r="L3141" s="261"/>
      <c r="X3141" s="664">
        <f>SUM(V3140:Y3140)</f>
        <v>0</v>
      </c>
      <c r="Y3141" s="522" t="e">
        <f>AVERAGE(V3138:Y3138)</f>
        <v>#DIV/0!</v>
      </c>
    </row>
    <row r="3142" spans="1:25" ht="17.45" customHeight="1" x14ac:dyDescent="0.25">
      <c r="A3142" s="257">
        <f t="shared" si="5220"/>
        <v>8</v>
      </c>
      <c r="B3142" s="257">
        <f t="shared" si="5221"/>
        <v>2026</v>
      </c>
      <c r="C3142" s="8">
        <f t="shared" si="5219"/>
        <v>46238</v>
      </c>
      <c r="D3142" s="260"/>
      <c r="E3142" s="261"/>
      <c r="F3142" s="260"/>
      <c r="G3142" s="262"/>
      <c r="H3142" s="261"/>
      <c r="I3142" s="260"/>
      <c r="J3142" s="261"/>
      <c r="K3142" s="263"/>
      <c r="L3142" s="261"/>
      <c r="V3142" s="605" t="e">
        <f>V3138-V3107</f>
        <v>#DIV/0!</v>
      </c>
      <c r="W3142" s="605" t="e">
        <f>W3138-W3107</f>
        <v>#DIV/0!</v>
      </c>
      <c r="X3142" s="605" t="e">
        <f>X3138-X3107</f>
        <v>#DIV/0!</v>
      </c>
      <c r="Y3142" s="605" t="e">
        <f>Y3138-Y3107</f>
        <v>#DIV/0!</v>
      </c>
    </row>
    <row r="3143" spans="1:25" ht="17.45" customHeight="1" x14ac:dyDescent="0.25">
      <c r="A3143" s="257">
        <f t="shared" si="5220"/>
        <v>8</v>
      </c>
      <c r="B3143" s="257">
        <f t="shared" si="5221"/>
        <v>2026</v>
      </c>
      <c r="C3143" s="8">
        <f t="shared" si="5219"/>
        <v>46239</v>
      </c>
      <c r="D3143" s="260"/>
      <c r="E3143" s="261"/>
      <c r="F3143" s="260"/>
      <c r="G3143" s="262"/>
      <c r="H3143" s="261"/>
      <c r="I3143" s="260"/>
      <c r="J3143" s="261"/>
      <c r="K3143" s="263"/>
      <c r="L3143" s="261"/>
      <c r="Y3143" s="605" t="e">
        <f>Y3142-Y3110</f>
        <v>#DIV/0!</v>
      </c>
    </row>
    <row r="3144" spans="1:25" ht="17.45" customHeight="1" x14ac:dyDescent="0.25">
      <c r="A3144" s="257">
        <f t="shared" si="5220"/>
        <v>8</v>
      </c>
      <c r="B3144" s="257">
        <f t="shared" si="5221"/>
        <v>2026</v>
      </c>
      <c r="C3144" s="8">
        <f t="shared" si="5219"/>
        <v>46240</v>
      </c>
      <c r="D3144" s="260"/>
      <c r="E3144" s="261"/>
      <c r="F3144" s="260"/>
      <c r="G3144" s="262"/>
      <c r="H3144" s="261"/>
      <c r="I3144" s="260"/>
      <c r="J3144" s="261"/>
      <c r="K3144" s="263"/>
      <c r="L3144" s="261"/>
    </row>
    <row r="3145" spans="1:25" ht="17.45" customHeight="1" x14ac:dyDescent="0.25">
      <c r="A3145" s="257">
        <f t="shared" si="5220"/>
        <v>8</v>
      </c>
      <c r="B3145" s="257">
        <f t="shared" si="5221"/>
        <v>2026</v>
      </c>
      <c r="C3145" s="8">
        <f t="shared" si="5219"/>
        <v>46241</v>
      </c>
      <c r="D3145" s="260"/>
      <c r="E3145" s="261"/>
      <c r="F3145" s="260"/>
      <c r="G3145" s="262"/>
      <c r="H3145" s="261"/>
      <c r="I3145" s="260"/>
      <c r="J3145" s="261"/>
      <c r="K3145" s="263"/>
      <c r="L3145" s="261"/>
    </row>
    <row r="3146" spans="1:25" ht="17.45" customHeight="1" x14ac:dyDescent="0.25">
      <c r="A3146" s="257">
        <f t="shared" si="5220"/>
        <v>8</v>
      </c>
      <c r="B3146" s="257">
        <f t="shared" si="5221"/>
        <v>2026</v>
      </c>
      <c r="C3146" s="48">
        <f t="shared" si="5219"/>
        <v>46242</v>
      </c>
      <c r="D3146" s="275"/>
      <c r="E3146" s="276"/>
      <c r="F3146" s="275"/>
      <c r="G3146" s="277"/>
      <c r="H3146" s="276"/>
      <c r="I3146" s="275"/>
      <c r="J3146" s="276"/>
      <c r="K3146" s="278"/>
      <c r="L3146" s="276"/>
    </row>
    <row r="3147" spans="1:25" ht="17.45" customHeight="1" x14ac:dyDescent="0.25">
      <c r="A3147" s="257">
        <f t="shared" si="5220"/>
        <v>8</v>
      </c>
      <c r="B3147" s="257">
        <f t="shared" si="5221"/>
        <v>2026</v>
      </c>
      <c r="C3147" s="8">
        <f t="shared" si="5219"/>
        <v>46243</v>
      </c>
      <c r="D3147" s="260"/>
      <c r="E3147" s="261"/>
      <c r="F3147" s="260"/>
      <c r="G3147" s="262"/>
      <c r="H3147" s="261"/>
      <c r="I3147" s="260"/>
      <c r="J3147" s="261"/>
      <c r="K3147" s="263"/>
      <c r="L3147" s="261"/>
    </row>
    <row r="3148" spans="1:25" ht="17.45" customHeight="1" x14ac:dyDescent="0.25">
      <c r="A3148" s="257">
        <f t="shared" si="5220"/>
        <v>8</v>
      </c>
      <c r="B3148" s="257">
        <f t="shared" si="5221"/>
        <v>2026</v>
      </c>
      <c r="C3148" s="8">
        <f t="shared" si="5219"/>
        <v>46244</v>
      </c>
      <c r="D3148" s="260"/>
      <c r="E3148" s="261"/>
      <c r="F3148" s="260"/>
      <c r="G3148" s="262"/>
      <c r="H3148" s="261"/>
      <c r="I3148" s="260"/>
      <c r="J3148" s="261"/>
      <c r="K3148" s="263"/>
      <c r="L3148" s="261"/>
    </row>
    <row r="3149" spans="1:25" ht="17.45" customHeight="1" x14ac:dyDescent="0.25">
      <c r="A3149" s="257">
        <f t="shared" si="5220"/>
        <v>8</v>
      </c>
      <c r="B3149" s="257">
        <f t="shared" si="5221"/>
        <v>2026</v>
      </c>
      <c r="C3149" s="8">
        <f t="shared" si="5219"/>
        <v>46245</v>
      </c>
      <c r="D3149" s="260"/>
      <c r="E3149" s="261"/>
      <c r="F3149" s="260"/>
      <c r="G3149" s="262"/>
      <c r="H3149" s="261"/>
      <c r="I3149" s="260"/>
      <c r="J3149" s="261"/>
      <c r="K3149" s="263"/>
      <c r="L3149" s="261"/>
    </row>
    <row r="3150" spans="1:25" ht="17.45" customHeight="1" x14ac:dyDescent="0.25">
      <c r="A3150" s="257">
        <f t="shared" si="5220"/>
        <v>8</v>
      </c>
      <c r="B3150" s="257">
        <f t="shared" si="5221"/>
        <v>2026</v>
      </c>
      <c r="C3150" s="8">
        <f t="shared" si="5219"/>
        <v>46246</v>
      </c>
      <c r="D3150" s="260"/>
      <c r="E3150" s="261"/>
      <c r="F3150" s="260"/>
      <c r="G3150" s="262"/>
      <c r="H3150" s="261"/>
      <c r="I3150" s="260"/>
      <c r="J3150" s="261"/>
      <c r="K3150" s="263"/>
      <c r="L3150" s="261"/>
    </row>
    <row r="3151" spans="1:25" ht="17.45" customHeight="1" x14ac:dyDescent="0.25">
      <c r="A3151" s="257">
        <f t="shared" si="5220"/>
        <v>8</v>
      </c>
      <c r="B3151" s="257">
        <f t="shared" si="5221"/>
        <v>2026</v>
      </c>
      <c r="C3151" s="8">
        <f t="shared" si="5219"/>
        <v>46247</v>
      </c>
      <c r="D3151" s="260"/>
      <c r="E3151" s="261"/>
      <c r="F3151" s="260"/>
      <c r="G3151" s="262"/>
      <c r="H3151" s="261"/>
      <c r="I3151" s="260"/>
      <c r="J3151" s="261"/>
      <c r="K3151" s="263"/>
      <c r="L3151" s="261"/>
    </row>
    <row r="3152" spans="1:25" ht="17.45" customHeight="1" x14ac:dyDescent="0.25">
      <c r="A3152" s="257">
        <f t="shared" si="5220"/>
        <v>8</v>
      </c>
      <c r="B3152" s="257">
        <f t="shared" si="5221"/>
        <v>2026</v>
      </c>
      <c r="C3152" s="48">
        <f t="shared" si="5219"/>
        <v>46248</v>
      </c>
      <c r="D3152" s="275"/>
      <c r="E3152" s="276"/>
      <c r="F3152" s="275"/>
      <c r="G3152" s="277"/>
      <c r="H3152" s="276"/>
      <c r="I3152" s="275"/>
      <c r="J3152" s="276"/>
      <c r="K3152" s="278"/>
      <c r="L3152" s="276"/>
    </row>
    <row r="3153" spans="1:25" ht="17.45" customHeight="1" x14ac:dyDescent="0.25">
      <c r="A3153" s="257">
        <f t="shared" si="5220"/>
        <v>8</v>
      </c>
      <c r="B3153" s="257">
        <f t="shared" si="5221"/>
        <v>2026</v>
      </c>
      <c r="C3153" s="8">
        <f t="shared" si="5219"/>
        <v>46249</v>
      </c>
      <c r="D3153" s="260"/>
      <c r="E3153" s="261"/>
      <c r="F3153" s="260"/>
      <c r="G3153" s="262"/>
      <c r="H3153" s="261"/>
      <c r="I3153" s="260"/>
      <c r="J3153" s="261"/>
      <c r="K3153" s="263"/>
      <c r="L3153" s="261"/>
    </row>
    <row r="3154" spans="1:25" ht="17.45" customHeight="1" x14ac:dyDescent="0.25">
      <c r="A3154" s="257">
        <f t="shared" si="5220"/>
        <v>8</v>
      </c>
      <c r="B3154" s="257">
        <f t="shared" si="5221"/>
        <v>2026</v>
      </c>
      <c r="C3154" s="8">
        <f t="shared" si="5219"/>
        <v>46250</v>
      </c>
      <c r="D3154" s="260"/>
      <c r="E3154" s="261"/>
      <c r="F3154" s="260"/>
      <c r="G3154" s="262"/>
      <c r="H3154" s="261"/>
      <c r="I3154" s="260"/>
      <c r="J3154" s="261"/>
      <c r="K3154" s="263"/>
      <c r="L3154" s="261"/>
    </row>
    <row r="3155" spans="1:25" ht="17.45" customHeight="1" x14ac:dyDescent="0.25">
      <c r="A3155" s="257">
        <f t="shared" si="5220"/>
        <v>8</v>
      </c>
      <c r="B3155" s="257">
        <f t="shared" si="5221"/>
        <v>2026</v>
      </c>
      <c r="C3155" s="8">
        <f t="shared" si="5219"/>
        <v>46251</v>
      </c>
      <c r="D3155" s="260"/>
      <c r="E3155" s="261"/>
      <c r="F3155" s="260"/>
      <c r="G3155" s="262"/>
      <c r="H3155" s="261"/>
      <c r="I3155" s="260"/>
      <c r="J3155" s="261"/>
      <c r="K3155" s="263"/>
      <c r="L3155" s="261"/>
    </row>
    <row r="3156" spans="1:25" ht="17.45" customHeight="1" x14ac:dyDescent="0.25">
      <c r="A3156" s="257">
        <f t="shared" si="5220"/>
        <v>8</v>
      </c>
      <c r="B3156" s="257">
        <f t="shared" si="5221"/>
        <v>2026</v>
      </c>
      <c r="C3156" s="8">
        <f t="shared" si="5219"/>
        <v>46252</v>
      </c>
      <c r="D3156" s="260"/>
      <c r="E3156" s="261"/>
      <c r="F3156" s="260"/>
      <c r="G3156" s="262"/>
      <c r="H3156" s="261"/>
      <c r="I3156" s="260"/>
      <c r="J3156" s="261"/>
      <c r="K3156" s="263"/>
      <c r="L3156" s="261"/>
    </row>
    <row r="3157" spans="1:25" ht="17.45" customHeight="1" x14ac:dyDescent="0.25">
      <c r="A3157" s="257">
        <f t="shared" si="5220"/>
        <v>8</v>
      </c>
      <c r="B3157" s="257">
        <f t="shared" si="5221"/>
        <v>2026</v>
      </c>
      <c r="C3157" s="8">
        <f t="shared" si="5219"/>
        <v>46253</v>
      </c>
      <c r="D3157" s="260"/>
      <c r="E3157" s="261"/>
      <c r="F3157" s="260"/>
      <c r="G3157" s="262"/>
      <c r="H3157" s="261"/>
      <c r="I3157" s="260"/>
      <c r="J3157" s="261"/>
      <c r="K3157" s="263"/>
      <c r="L3157" s="261"/>
    </row>
    <row r="3158" spans="1:25" ht="17.45" customHeight="1" x14ac:dyDescent="0.25">
      <c r="A3158" s="257">
        <f t="shared" si="5220"/>
        <v>8</v>
      </c>
      <c r="B3158" s="257">
        <f t="shared" si="5221"/>
        <v>2026</v>
      </c>
      <c r="C3158" s="48">
        <f t="shared" si="5219"/>
        <v>46254</v>
      </c>
      <c r="D3158" s="275"/>
      <c r="E3158" s="276"/>
      <c r="F3158" s="275"/>
      <c r="G3158" s="277"/>
      <c r="H3158" s="276"/>
      <c r="I3158" s="275"/>
      <c r="J3158" s="276"/>
      <c r="K3158" s="278"/>
      <c r="L3158" s="276"/>
    </row>
    <row r="3159" spans="1:25" ht="17.45" customHeight="1" x14ac:dyDescent="0.25">
      <c r="A3159" s="257">
        <f t="shared" si="5220"/>
        <v>8</v>
      </c>
      <c r="B3159" s="257">
        <f t="shared" si="5221"/>
        <v>2026</v>
      </c>
      <c r="C3159" s="8">
        <f t="shared" si="5219"/>
        <v>46255</v>
      </c>
      <c r="D3159" s="260"/>
      <c r="E3159" s="261"/>
      <c r="F3159" s="260"/>
      <c r="G3159" s="262"/>
      <c r="H3159" s="261"/>
      <c r="I3159" s="260"/>
      <c r="J3159" s="261"/>
      <c r="K3159" s="263"/>
      <c r="L3159" s="261"/>
    </row>
    <row r="3160" spans="1:25" ht="17.45" customHeight="1" x14ac:dyDescent="0.25">
      <c r="A3160" s="257">
        <f t="shared" si="5220"/>
        <v>8</v>
      </c>
      <c r="B3160" s="257">
        <f t="shared" si="5221"/>
        <v>2026</v>
      </c>
      <c r="C3160" s="8">
        <f t="shared" si="5219"/>
        <v>46256</v>
      </c>
      <c r="D3160" s="260"/>
      <c r="E3160" s="261"/>
      <c r="F3160" s="260"/>
      <c r="G3160" s="262"/>
      <c r="H3160" s="261"/>
      <c r="I3160" s="260"/>
      <c r="J3160" s="261"/>
      <c r="K3160" s="263"/>
      <c r="L3160" s="261"/>
    </row>
    <row r="3161" spans="1:25" ht="17.45" customHeight="1" x14ac:dyDescent="0.25">
      <c r="A3161" s="257">
        <f t="shared" si="5220"/>
        <v>8</v>
      </c>
      <c r="B3161" s="257">
        <f t="shared" si="5221"/>
        <v>2026</v>
      </c>
      <c r="C3161" s="8">
        <f t="shared" ref="C3161:C3211" si="5222">C3160+1</f>
        <v>46257</v>
      </c>
      <c r="D3161" s="260"/>
      <c r="E3161" s="261"/>
      <c r="F3161" s="260"/>
      <c r="G3161" s="262"/>
      <c r="H3161" s="261"/>
      <c r="I3161" s="260"/>
      <c r="J3161" s="261"/>
      <c r="K3161" s="263"/>
      <c r="L3161" s="261"/>
    </row>
    <row r="3162" spans="1:25" ht="17.45" customHeight="1" x14ac:dyDescent="0.25">
      <c r="A3162" s="257">
        <f t="shared" si="5220"/>
        <v>8</v>
      </c>
      <c r="B3162" s="257">
        <f t="shared" si="5221"/>
        <v>2026</v>
      </c>
      <c r="C3162" s="8">
        <f t="shared" si="5222"/>
        <v>46258</v>
      </c>
      <c r="D3162" s="260"/>
      <c r="E3162" s="261"/>
      <c r="F3162" s="260"/>
      <c r="G3162" s="262"/>
      <c r="H3162" s="261"/>
      <c r="I3162" s="260"/>
      <c r="J3162" s="261"/>
      <c r="K3162" s="263"/>
      <c r="L3162" s="261"/>
    </row>
    <row r="3163" spans="1:25" ht="17.45" customHeight="1" x14ac:dyDescent="0.25">
      <c r="A3163" s="257">
        <f t="shared" si="5220"/>
        <v>8</v>
      </c>
      <c r="B3163" s="257">
        <f t="shared" si="5221"/>
        <v>2026</v>
      </c>
      <c r="C3163" s="8">
        <f t="shared" si="5222"/>
        <v>46259</v>
      </c>
      <c r="D3163" s="260"/>
      <c r="E3163" s="261"/>
      <c r="F3163" s="260"/>
      <c r="G3163" s="262"/>
      <c r="H3163" s="261"/>
      <c r="I3163" s="260"/>
      <c r="J3163" s="261"/>
      <c r="K3163" s="263"/>
      <c r="L3163" s="261"/>
    </row>
    <row r="3164" spans="1:25" ht="17.45" customHeight="1" x14ac:dyDescent="0.25">
      <c r="A3164" s="257">
        <f t="shared" si="5220"/>
        <v>8</v>
      </c>
      <c r="B3164" s="257">
        <f t="shared" si="5221"/>
        <v>2026</v>
      </c>
      <c r="C3164" s="48">
        <f t="shared" si="5222"/>
        <v>46260</v>
      </c>
      <c r="D3164" s="275"/>
      <c r="E3164" s="276"/>
      <c r="F3164" s="275"/>
      <c r="G3164" s="277"/>
      <c r="H3164" s="276"/>
      <c r="I3164" s="275"/>
      <c r="J3164" s="276"/>
      <c r="K3164" s="278"/>
      <c r="L3164" s="276"/>
    </row>
    <row r="3165" spans="1:25" ht="17.45" customHeight="1" x14ac:dyDescent="0.25">
      <c r="A3165" s="257">
        <f t="shared" si="5220"/>
        <v>8</v>
      </c>
      <c r="B3165" s="257">
        <f t="shared" si="5221"/>
        <v>2026</v>
      </c>
      <c r="C3165" s="8">
        <f t="shared" si="5222"/>
        <v>46261</v>
      </c>
      <c r="D3165" s="260"/>
      <c r="E3165" s="261"/>
      <c r="F3165" s="260"/>
      <c r="G3165" s="262"/>
      <c r="H3165" s="261"/>
      <c r="I3165" s="260"/>
      <c r="J3165" s="261"/>
      <c r="K3165" s="263"/>
      <c r="L3165" s="261"/>
    </row>
    <row r="3166" spans="1:25" ht="17.45" customHeight="1" thickBot="1" x14ac:dyDescent="0.3">
      <c r="A3166" s="257">
        <f t="shared" si="5220"/>
        <v>8</v>
      </c>
      <c r="B3166" s="257">
        <f t="shared" si="5221"/>
        <v>2026</v>
      </c>
      <c r="C3166" s="8">
        <f t="shared" si="5222"/>
        <v>46262</v>
      </c>
      <c r="D3166" s="260"/>
      <c r="E3166" s="261"/>
      <c r="F3166" s="260"/>
      <c r="G3166" s="262"/>
      <c r="H3166" s="261"/>
      <c r="I3166" s="260"/>
      <c r="J3166" s="261"/>
      <c r="K3166" s="263"/>
      <c r="L3166" s="261"/>
    </row>
    <row r="3167" spans="1:25" ht="17.45" customHeight="1" thickBot="1" x14ac:dyDescent="0.3">
      <c r="A3167" s="257">
        <f t="shared" si="5220"/>
        <v>8</v>
      </c>
      <c r="B3167" s="257">
        <f t="shared" si="5221"/>
        <v>2026</v>
      </c>
      <c r="C3167" s="8">
        <f t="shared" si="5222"/>
        <v>46263</v>
      </c>
      <c r="D3167" s="260"/>
      <c r="E3167" s="261"/>
      <c r="F3167" s="260"/>
      <c r="G3167" s="262"/>
      <c r="H3167" s="261"/>
      <c r="I3167" s="260"/>
      <c r="J3167" s="261"/>
      <c r="K3167" s="263"/>
      <c r="L3167" s="261"/>
      <c r="U3167" s="514" t="s">
        <v>60</v>
      </c>
      <c r="V3167" s="515">
        <v>2026</v>
      </c>
      <c r="W3167" s="516"/>
      <c r="X3167" s="516"/>
      <c r="Y3167" s="516"/>
    </row>
    <row r="3168" spans="1:25" ht="17.45" customHeight="1" x14ac:dyDescent="0.25">
      <c r="A3168" s="257">
        <f t="shared" si="5220"/>
        <v>8</v>
      </c>
      <c r="B3168" s="257">
        <f t="shared" si="5221"/>
        <v>2026</v>
      </c>
      <c r="C3168" s="8">
        <f t="shared" si="5222"/>
        <v>46264</v>
      </c>
      <c r="D3168" s="260"/>
      <c r="E3168" s="261"/>
      <c r="F3168" s="260"/>
      <c r="G3168" s="262"/>
      <c r="H3168" s="261"/>
      <c r="I3168" s="260"/>
      <c r="J3168" s="261"/>
      <c r="K3168" s="263"/>
      <c r="L3168" s="261"/>
      <c r="U3168" s="517" t="s">
        <v>35</v>
      </c>
      <c r="V3168" s="517" t="s">
        <v>1</v>
      </c>
      <c r="W3168" s="517" t="s">
        <v>2</v>
      </c>
      <c r="X3168" s="517" t="s">
        <v>9</v>
      </c>
      <c r="Y3168" s="517" t="s">
        <v>12</v>
      </c>
    </row>
    <row r="3169" spans="1:25" ht="17.45" customHeight="1" x14ac:dyDescent="0.25">
      <c r="A3169" s="257">
        <f t="shared" si="5220"/>
        <v>8</v>
      </c>
      <c r="B3169" s="257">
        <f t="shared" si="5221"/>
        <v>2026</v>
      </c>
      <c r="C3169" s="8">
        <f t="shared" si="5222"/>
        <v>46265</v>
      </c>
      <c r="D3169" s="260"/>
      <c r="E3169" s="261"/>
      <c r="F3169" s="260"/>
      <c r="G3169" s="262"/>
      <c r="H3169" s="261"/>
      <c r="I3169" s="260"/>
      <c r="J3169" s="261"/>
      <c r="K3169" s="263"/>
      <c r="L3169" s="261"/>
      <c r="U3169" s="518" t="s">
        <v>58</v>
      </c>
      <c r="V3169" s="519" t="e">
        <f>AVERAGE(D3139:E3169)</f>
        <v>#DIV/0!</v>
      </c>
      <c r="W3169" s="519" t="e">
        <f>AVERAGE(F3139:H3169)</f>
        <v>#DIV/0!</v>
      </c>
      <c r="X3169" s="519" t="e">
        <f>AVERAGE(I3139:J3169)</f>
        <v>#DIV/0!</v>
      </c>
      <c r="Y3169" s="519" t="e">
        <f>AVERAGE(K3139:L3169)</f>
        <v>#DIV/0!</v>
      </c>
    </row>
    <row r="3170" spans="1:25" ht="17.45" customHeight="1" x14ac:dyDescent="0.25">
      <c r="A3170" s="257">
        <f t="shared" si="5220"/>
        <v>9</v>
      </c>
      <c r="B3170" s="257">
        <f t="shared" si="5221"/>
        <v>2026</v>
      </c>
      <c r="C3170" s="48">
        <f t="shared" si="5222"/>
        <v>46266</v>
      </c>
      <c r="D3170" s="275"/>
      <c r="E3170" s="276"/>
      <c r="F3170" s="275"/>
      <c r="G3170" s="277"/>
      <c r="H3170" s="276"/>
      <c r="I3170" s="275"/>
      <c r="J3170" s="276"/>
      <c r="K3170" s="278"/>
      <c r="L3170" s="276"/>
      <c r="U3170" s="518" t="s">
        <v>59</v>
      </c>
      <c r="V3170" s="519">
        <f>MAX(D3139:E3169)</f>
        <v>0</v>
      </c>
      <c r="W3170" s="519">
        <f>MAX(F3139:H3169)</f>
        <v>0</v>
      </c>
      <c r="X3170" s="519">
        <f>MAX(I3139:J3169)</f>
        <v>0</v>
      </c>
      <c r="Y3170" s="519">
        <f>MAX(K3139:L3169)</f>
        <v>0</v>
      </c>
    </row>
    <row r="3171" spans="1:25" ht="17.45" customHeight="1" thickBot="1" x14ac:dyDescent="0.3">
      <c r="A3171" s="257">
        <f t="shared" si="5220"/>
        <v>9</v>
      </c>
      <c r="B3171" s="257">
        <f t="shared" si="5221"/>
        <v>2026</v>
      </c>
      <c r="C3171" s="8">
        <f t="shared" si="5222"/>
        <v>46267</v>
      </c>
      <c r="D3171" s="260"/>
      <c r="E3171" s="261"/>
      <c r="F3171" s="260"/>
      <c r="G3171" s="262"/>
      <c r="H3171" s="261"/>
      <c r="I3171" s="260"/>
      <c r="J3171" s="261"/>
      <c r="K3171" s="263"/>
      <c r="L3171" s="261"/>
      <c r="U3171" s="520" t="s">
        <v>126</v>
      </c>
      <c r="V3171" s="521">
        <f>COUNTIF(D3139:E3169,"&gt;=2.5")</f>
        <v>0</v>
      </c>
      <c r="W3171" s="521">
        <f>COUNTIF(F3139:H3169,"&gt;=2.5")</f>
        <v>0</v>
      </c>
      <c r="X3171" s="521">
        <f>COUNTIF(I3139:J3169,"&gt;=2.5")</f>
        <v>0</v>
      </c>
      <c r="Y3171" s="521">
        <f>COUNTIF(K3139:L3169,"&gt;=2.5")</f>
        <v>0</v>
      </c>
    </row>
    <row r="3172" spans="1:25" ht="17.45" customHeight="1" thickBot="1" x14ac:dyDescent="0.3">
      <c r="A3172" s="257">
        <f t="shared" si="5220"/>
        <v>9</v>
      </c>
      <c r="B3172" s="257">
        <f t="shared" si="5221"/>
        <v>2026</v>
      </c>
      <c r="C3172" s="8">
        <f t="shared" si="5222"/>
        <v>46268</v>
      </c>
      <c r="D3172" s="260"/>
      <c r="E3172" s="261"/>
      <c r="F3172" s="260"/>
      <c r="G3172" s="262"/>
      <c r="H3172" s="261"/>
      <c r="I3172" s="260"/>
      <c r="J3172" s="261"/>
      <c r="K3172" s="263"/>
      <c r="L3172" s="261"/>
      <c r="X3172" s="664">
        <f>SUM(V3171:Y3171)</f>
        <v>0</v>
      </c>
      <c r="Y3172" s="522" t="e">
        <f>AVERAGE(V3169:Y3169)</f>
        <v>#DIV/0!</v>
      </c>
    </row>
    <row r="3173" spans="1:25" ht="17.45" customHeight="1" x14ac:dyDescent="0.25">
      <c r="A3173" s="257">
        <f t="shared" si="5220"/>
        <v>9</v>
      </c>
      <c r="B3173" s="257">
        <f t="shared" si="5221"/>
        <v>2026</v>
      </c>
      <c r="C3173" s="8">
        <f t="shared" si="5222"/>
        <v>46269</v>
      </c>
      <c r="D3173" s="260"/>
      <c r="E3173" s="261"/>
      <c r="F3173" s="260"/>
      <c r="G3173" s="262"/>
      <c r="H3173" s="261"/>
      <c r="I3173" s="260"/>
      <c r="J3173" s="261"/>
      <c r="K3173" s="263"/>
      <c r="L3173" s="261"/>
      <c r="V3173" s="605" t="e">
        <f>V3169-V3138</f>
        <v>#DIV/0!</v>
      </c>
      <c r="W3173" s="605" t="e">
        <f t="shared" ref="W3173:Y3173" si="5223">W3169-W3138</f>
        <v>#DIV/0!</v>
      </c>
      <c r="X3173" s="605" t="e">
        <f t="shared" si="5223"/>
        <v>#DIV/0!</v>
      </c>
      <c r="Y3173" s="605" t="e">
        <f t="shared" si="5223"/>
        <v>#DIV/0!</v>
      </c>
    </row>
    <row r="3174" spans="1:25" ht="17.45" customHeight="1" x14ac:dyDescent="0.25">
      <c r="A3174" s="257">
        <f t="shared" si="5220"/>
        <v>9</v>
      </c>
      <c r="B3174" s="257">
        <f t="shared" si="5221"/>
        <v>2026</v>
      </c>
      <c r="C3174" s="8">
        <f t="shared" si="5222"/>
        <v>46270</v>
      </c>
      <c r="D3174" s="260"/>
      <c r="E3174" s="261"/>
      <c r="F3174" s="260"/>
      <c r="G3174" s="262"/>
      <c r="H3174" s="261"/>
      <c r="I3174" s="260"/>
      <c r="J3174" s="261"/>
      <c r="K3174" s="263"/>
      <c r="L3174" s="261"/>
      <c r="Y3174" s="605" t="e">
        <f>Y3172-Y3141</f>
        <v>#DIV/0!</v>
      </c>
    </row>
    <row r="3175" spans="1:25" ht="17.45" customHeight="1" x14ac:dyDescent="0.25">
      <c r="A3175" s="257">
        <f t="shared" si="5220"/>
        <v>9</v>
      </c>
      <c r="B3175" s="257">
        <f t="shared" si="5221"/>
        <v>2026</v>
      </c>
      <c r="C3175" s="8">
        <f t="shared" si="5222"/>
        <v>46271</v>
      </c>
      <c r="D3175" s="260"/>
      <c r="E3175" s="261"/>
      <c r="F3175" s="260"/>
      <c r="G3175" s="262"/>
      <c r="H3175" s="261"/>
      <c r="I3175" s="260"/>
      <c r="J3175" s="261"/>
      <c r="K3175" s="263"/>
      <c r="L3175" s="261"/>
    </row>
    <row r="3176" spans="1:25" ht="17.45" customHeight="1" x14ac:dyDescent="0.25">
      <c r="A3176" s="257">
        <f t="shared" si="5220"/>
        <v>9</v>
      </c>
      <c r="B3176" s="257">
        <f t="shared" si="5221"/>
        <v>2026</v>
      </c>
      <c r="C3176" s="48">
        <f t="shared" si="5222"/>
        <v>46272</v>
      </c>
      <c r="D3176" s="428"/>
      <c r="E3176" s="429"/>
      <c r="F3176" s="428"/>
      <c r="G3176" s="430"/>
      <c r="H3176" s="429"/>
      <c r="I3176" s="428"/>
      <c r="J3176" s="429"/>
      <c r="K3176" s="431"/>
      <c r="L3176" s="429"/>
    </row>
    <row r="3177" spans="1:25" ht="17.45" customHeight="1" x14ac:dyDescent="0.25">
      <c r="A3177" s="257">
        <f t="shared" si="5220"/>
        <v>9</v>
      </c>
      <c r="B3177" s="257">
        <f t="shared" si="5221"/>
        <v>2026</v>
      </c>
      <c r="C3177" s="8">
        <f t="shared" si="5222"/>
        <v>46273</v>
      </c>
      <c r="D3177" s="260"/>
      <c r="E3177" s="261"/>
      <c r="F3177" s="260"/>
      <c r="G3177" s="262"/>
      <c r="H3177" s="261"/>
      <c r="I3177" s="260"/>
      <c r="J3177" s="261"/>
      <c r="K3177" s="263"/>
      <c r="L3177" s="261"/>
    </row>
    <row r="3178" spans="1:25" ht="17.45" customHeight="1" x14ac:dyDescent="0.25">
      <c r="A3178" s="257">
        <f t="shared" si="5220"/>
        <v>9</v>
      </c>
      <c r="B3178" s="257">
        <f t="shared" si="5221"/>
        <v>2026</v>
      </c>
      <c r="C3178" s="8">
        <f t="shared" si="5222"/>
        <v>46274</v>
      </c>
      <c r="D3178" s="260"/>
      <c r="E3178" s="261"/>
      <c r="F3178" s="260"/>
      <c r="G3178" s="262"/>
      <c r="H3178" s="261"/>
      <c r="I3178" s="260"/>
      <c r="J3178" s="261"/>
      <c r="K3178" s="263"/>
      <c r="L3178" s="261"/>
    </row>
    <row r="3179" spans="1:25" ht="17.45" customHeight="1" x14ac:dyDescent="0.25">
      <c r="A3179" s="257">
        <f t="shared" si="5220"/>
        <v>9</v>
      </c>
      <c r="B3179" s="257">
        <f t="shared" si="5221"/>
        <v>2026</v>
      </c>
      <c r="C3179" s="8">
        <f t="shared" si="5222"/>
        <v>46275</v>
      </c>
      <c r="D3179" s="260"/>
      <c r="E3179" s="261"/>
      <c r="F3179" s="260"/>
      <c r="G3179" s="262"/>
      <c r="H3179" s="261"/>
      <c r="I3179" s="260"/>
      <c r="J3179" s="261"/>
      <c r="K3179" s="263"/>
      <c r="L3179" s="261"/>
    </row>
    <row r="3180" spans="1:25" ht="17.45" customHeight="1" x14ac:dyDescent="0.25">
      <c r="A3180" s="257">
        <f t="shared" si="5220"/>
        <v>9</v>
      </c>
      <c r="B3180" s="257">
        <f t="shared" si="5221"/>
        <v>2026</v>
      </c>
      <c r="C3180" s="8">
        <f t="shared" si="5222"/>
        <v>46276</v>
      </c>
      <c r="D3180" s="260"/>
      <c r="E3180" s="261"/>
      <c r="F3180" s="260"/>
      <c r="G3180" s="262"/>
      <c r="H3180" s="261"/>
      <c r="I3180" s="260"/>
      <c r="J3180" s="261"/>
      <c r="K3180" s="263"/>
      <c r="L3180" s="261"/>
    </row>
    <row r="3181" spans="1:25" ht="17.45" customHeight="1" x14ac:dyDescent="0.25">
      <c r="A3181" s="257">
        <f t="shared" si="5220"/>
        <v>9</v>
      </c>
      <c r="B3181" s="257">
        <f t="shared" si="5221"/>
        <v>2026</v>
      </c>
      <c r="C3181" s="8">
        <f t="shared" si="5222"/>
        <v>46277</v>
      </c>
      <c r="D3181" s="260"/>
      <c r="E3181" s="261"/>
      <c r="F3181" s="260"/>
      <c r="G3181" s="262"/>
      <c r="H3181" s="261"/>
      <c r="I3181" s="260"/>
      <c r="J3181" s="261"/>
      <c r="K3181" s="263"/>
      <c r="L3181" s="261"/>
    </row>
    <row r="3182" spans="1:25" ht="17.45" customHeight="1" x14ac:dyDescent="0.25">
      <c r="A3182" s="257">
        <f t="shared" si="5220"/>
        <v>9</v>
      </c>
      <c r="B3182" s="257">
        <f t="shared" si="5221"/>
        <v>2026</v>
      </c>
      <c r="C3182" s="48">
        <f t="shared" si="5222"/>
        <v>46278</v>
      </c>
      <c r="D3182" s="275"/>
      <c r="E3182" s="276"/>
      <c r="F3182" s="275"/>
      <c r="G3182" s="277"/>
      <c r="H3182" s="276"/>
      <c r="I3182" s="275"/>
      <c r="J3182" s="276"/>
      <c r="K3182" s="278"/>
      <c r="L3182" s="276"/>
    </row>
    <row r="3183" spans="1:25" ht="17.45" customHeight="1" x14ac:dyDescent="0.25">
      <c r="A3183" s="257">
        <f t="shared" si="5220"/>
        <v>9</v>
      </c>
      <c r="B3183" s="257">
        <f t="shared" si="5221"/>
        <v>2026</v>
      </c>
      <c r="C3183" s="8">
        <f t="shared" si="5222"/>
        <v>46279</v>
      </c>
      <c r="D3183" s="260"/>
      <c r="E3183" s="261"/>
      <c r="F3183" s="260"/>
      <c r="G3183" s="262"/>
      <c r="H3183" s="261"/>
      <c r="I3183" s="260"/>
      <c r="J3183" s="261"/>
      <c r="K3183" s="263"/>
      <c r="L3183" s="261"/>
    </row>
    <row r="3184" spans="1:25" ht="17.45" customHeight="1" x14ac:dyDescent="0.25">
      <c r="A3184" s="257">
        <f t="shared" si="5220"/>
        <v>9</v>
      </c>
      <c r="B3184" s="257">
        <f t="shared" si="5221"/>
        <v>2026</v>
      </c>
      <c r="C3184" s="8">
        <f t="shared" si="5222"/>
        <v>46280</v>
      </c>
      <c r="D3184" s="260"/>
      <c r="E3184" s="261"/>
      <c r="F3184" s="260"/>
      <c r="G3184" s="262"/>
      <c r="H3184" s="261"/>
      <c r="I3184" s="260"/>
      <c r="J3184" s="261"/>
      <c r="K3184" s="263"/>
      <c r="L3184" s="261"/>
    </row>
    <row r="3185" spans="1:25" ht="17.45" customHeight="1" x14ac:dyDescent="0.25">
      <c r="A3185" s="257">
        <f t="shared" si="5220"/>
        <v>9</v>
      </c>
      <c r="B3185" s="257">
        <f t="shared" si="5221"/>
        <v>2026</v>
      </c>
      <c r="C3185" s="8">
        <f t="shared" si="5222"/>
        <v>46281</v>
      </c>
      <c r="D3185" s="260"/>
      <c r="E3185" s="261"/>
      <c r="F3185" s="260"/>
      <c r="G3185" s="262"/>
      <c r="H3185" s="261"/>
      <c r="I3185" s="260"/>
      <c r="J3185" s="261"/>
      <c r="K3185" s="263"/>
      <c r="L3185" s="261"/>
    </row>
    <row r="3186" spans="1:25" ht="17.45" customHeight="1" x14ac:dyDescent="0.25">
      <c r="A3186" s="257">
        <f t="shared" si="5220"/>
        <v>9</v>
      </c>
      <c r="B3186" s="257">
        <f t="shared" si="5221"/>
        <v>2026</v>
      </c>
      <c r="C3186" s="8">
        <f t="shared" si="5222"/>
        <v>46282</v>
      </c>
      <c r="D3186" s="260"/>
      <c r="E3186" s="261"/>
      <c r="F3186" s="260"/>
      <c r="G3186" s="262"/>
      <c r="H3186" s="261"/>
      <c r="I3186" s="260"/>
      <c r="J3186" s="261"/>
      <c r="K3186" s="263"/>
      <c r="L3186" s="261"/>
    </row>
    <row r="3187" spans="1:25" ht="17.45" customHeight="1" x14ac:dyDescent="0.25">
      <c r="A3187" s="257">
        <f t="shared" si="5220"/>
        <v>9</v>
      </c>
      <c r="B3187" s="257">
        <f t="shared" si="5221"/>
        <v>2026</v>
      </c>
      <c r="C3187" s="8">
        <f t="shared" si="5222"/>
        <v>46283</v>
      </c>
      <c r="D3187" s="260"/>
      <c r="E3187" s="261"/>
      <c r="F3187" s="260"/>
      <c r="G3187" s="262"/>
      <c r="H3187" s="261"/>
      <c r="I3187" s="260"/>
      <c r="J3187" s="261"/>
      <c r="K3187" s="263"/>
      <c r="L3187" s="261"/>
    </row>
    <row r="3188" spans="1:25" ht="17.45" customHeight="1" x14ac:dyDescent="0.25">
      <c r="A3188" s="257">
        <f t="shared" si="5220"/>
        <v>9</v>
      </c>
      <c r="B3188" s="257">
        <f t="shared" si="5221"/>
        <v>2026</v>
      </c>
      <c r="C3188" s="48">
        <f t="shared" si="5222"/>
        <v>46284</v>
      </c>
      <c r="D3188" s="275"/>
      <c r="E3188" s="276"/>
      <c r="F3188" s="275"/>
      <c r="G3188" s="277"/>
      <c r="H3188" s="276"/>
      <c r="I3188" s="275"/>
      <c r="J3188" s="276"/>
      <c r="K3188" s="278"/>
      <c r="L3188" s="276"/>
    </row>
    <row r="3189" spans="1:25" ht="17.45" customHeight="1" x14ac:dyDescent="0.25">
      <c r="A3189" s="257">
        <f t="shared" si="5220"/>
        <v>9</v>
      </c>
      <c r="B3189" s="257">
        <f t="shared" si="5221"/>
        <v>2026</v>
      </c>
      <c r="C3189" s="8">
        <f t="shared" si="5222"/>
        <v>46285</v>
      </c>
      <c r="D3189" s="260"/>
      <c r="E3189" s="261"/>
      <c r="F3189" s="260"/>
      <c r="G3189" s="262"/>
      <c r="H3189" s="261"/>
      <c r="I3189" s="260"/>
      <c r="J3189" s="261"/>
      <c r="K3189" s="263"/>
      <c r="L3189" s="261"/>
    </row>
    <row r="3190" spans="1:25" ht="17.45" customHeight="1" x14ac:dyDescent="0.25">
      <c r="A3190" s="257">
        <f t="shared" si="5220"/>
        <v>9</v>
      </c>
      <c r="B3190" s="257">
        <f t="shared" si="5221"/>
        <v>2026</v>
      </c>
      <c r="C3190" s="8">
        <f t="shared" si="5222"/>
        <v>46286</v>
      </c>
      <c r="D3190" s="260"/>
      <c r="E3190" s="261"/>
      <c r="F3190" s="260"/>
      <c r="G3190" s="262"/>
      <c r="H3190" s="261"/>
      <c r="I3190" s="260"/>
      <c r="J3190" s="261"/>
      <c r="K3190" s="263"/>
      <c r="L3190" s="261"/>
    </row>
    <row r="3191" spans="1:25" ht="17.45" customHeight="1" x14ac:dyDescent="0.25">
      <c r="A3191" s="257">
        <f t="shared" si="5220"/>
        <v>9</v>
      </c>
      <c r="B3191" s="257">
        <f t="shared" si="5221"/>
        <v>2026</v>
      </c>
      <c r="C3191" s="8">
        <f t="shared" si="5222"/>
        <v>46287</v>
      </c>
      <c r="D3191" s="260"/>
      <c r="E3191" s="261"/>
      <c r="F3191" s="260"/>
      <c r="G3191" s="262"/>
      <c r="H3191" s="261"/>
      <c r="I3191" s="260"/>
      <c r="J3191" s="261"/>
      <c r="K3191" s="263"/>
      <c r="L3191" s="261"/>
    </row>
    <row r="3192" spans="1:25" ht="17.45" customHeight="1" x14ac:dyDescent="0.25">
      <c r="A3192" s="257">
        <f t="shared" ref="A3192:A3255" si="5224">IF(ISNUMBER(C3192),MONTH(C3192),"")</f>
        <v>9</v>
      </c>
      <c r="B3192" s="257">
        <f t="shared" ref="B3192:B3255" si="5225">IF(ISNUMBER(C3192),YEAR(C3192),"")</f>
        <v>2026</v>
      </c>
      <c r="C3192" s="8">
        <f t="shared" si="5222"/>
        <v>46288</v>
      </c>
      <c r="D3192" s="260"/>
      <c r="E3192" s="261"/>
      <c r="F3192" s="260"/>
      <c r="G3192" s="262"/>
      <c r="H3192" s="261"/>
      <c r="I3192" s="260"/>
      <c r="J3192" s="261"/>
      <c r="K3192" s="263"/>
      <c r="L3192" s="261"/>
    </row>
    <row r="3193" spans="1:25" ht="17.45" customHeight="1" x14ac:dyDescent="0.25">
      <c r="A3193" s="257">
        <f t="shared" si="5224"/>
        <v>9</v>
      </c>
      <c r="B3193" s="257">
        <f t="shared" si="5225"/>
        <v>2026</v>
      </c>
      <c r="C3193" s="8">
        <f t="shared" si="5222"/>
        <v>46289</v>
      </c>
      <c r="D3193" s="260"/>
      <c r="E3193" s="261"/>
      <c r="F3193" s="260"/>
      <c r="G3193" s="262"/>
      <c r="H3193" s="261"/>
      <c r="I3193" s="260"/>
      <c r="J3193" s="261"/>
      <c r="K3193" s="263"/>
      <c r="L3193" s="261"/>
    </row>
    <row r="3194" spans="1:25" ht="17.45" customHeight="1" x14ac:dyDescent="0.25">
      <c r="A3194" s="257">
        <f t="shared" si="5224"/>
        <v>9</v>
      </c>
      <c r="B3194" s="257">
        <f t="shared" si="5225"/>
        <v>2026</v>
      </c>
      <c r="C3194" s="48">
        <f t="shared" si="5222"/>
        <v>46290</v>
      </c>
      <c r="D3194" s="428"/>
      <c r="E3194" s="429"/>
      <c r="F3194" s="428"/>
      <c r="G3194" s="430"/>
      <c r="H3194" s="429"/>
      <c r="I3194" s="428"/>
      <c r="J3194" s="429"/>
      <c r="K3194" s="431"/>
      <c r="L3194" s="429"/>
    </row>
    <row r="3195" spans="1:25" ht="17.45" customHeight="1" x14ac:dyDescent="0.25">
      <c r="A3195" s="257">
        <f t="shared" si="5224"/>
        <v>9</v>
      </c>
      <c r="B3195" s="257">
        <f t="shared" si="5225"/>
        <v>2026</v>
      </c>
      <c r="C3195" s="8">
        <f t="shared" si="5222"/>
        <v>46291</v>
      </c>
      <c r="D3195" s="260"/>
      <c r="E3195" s="261"/>
      <c r="F3195" s="260"/>
      <c r="G3195" s="262"/>
      <c r="H3195" s="261"/>
      <c r="I3195" s="260"/>
      <c r="J3195" s="261"/>
      <c r="K3195" s="263"/>
      <c r="L3195" s="261"/>
    </row>
    <row r="3196" spans="1:25" ht="17.45" customHeight="1" thickBot="1" x14ac:dyDescent="0.3">
      <c r="A3196" s="257">
        <f t="shared" si="5224"/>
        <v>9</v>
      </c>
      <c r="B3196" s="257">
        <f t="shared" si="5225"/>
        <v>2026</v>
      </c>
      <c r="C3196" s="8">
        <f t="shared" si="5222"/>
        <v>46292</v>
      </c>
      <c r="D3196" s="260"/>
      <c r="E3196" s="261"/>
      <c r="F3196" s="260"/>
      <c r="G3196" s="262"/>
      <c r="H3196" s="261"/>
      <c r="I3196" s="260"/>
      <c r="J3196" s="261"/>
      <c r="K3196" s="263"/>
      <c r="L3196" s="261"/>
    </row>
    <row r="3197" spans="1:25" ht="17.45" customHeight="1" thickBot="1" x14ac:dyDescent="0.3">
      <c r="A3197" s="257">
        <f t="shared" si="5224"/>
        <v>9</v>
      </c>
      <c r="B3197" s="257">
        <f t="shared" si="5225"/>
        <v>2026</v>
      </c>
      <c r="C3197" s="8">
        <f t="shared" si="5222"/>
        <v>46293</v>
      </c>
      <c r="D3197" s="260"/>
      <c r="E3197" s="261"/>
      <c r="F3197" s="260"/>
      <c r="G3197" s="262"/>
      <c r="H3197" s="261"/>
      <c r="I3197" s="260"/>
      <c r="J3197" s="261"/>
      <c r="K3197" s="263"/>
      <c r="L3197" s="261"/>
      <c r="U3197" s="514" t="s">
        <v>61</v>
      </c>
      <c r="V3197" s="515">
        <v>2026</v>
      </c>
      <c r="W3197" s="516"/>
      <c r="X3197" s="516"/>
      <c r="Y3197" s="516"/>
    </row>
    <row r="3198" spans="1:25" ht="17.45" customHeight="1" x14ac:dyDescent="0.25">
      <c r="A3198" s="257">
        <f t="shared" si="5224"/>
        <v>9</v>
      </c>
      <c r="B3198" s="257">
        <f t="shared" si="5225"/>
        <v>2026</v>
      </c>
      <c r="C3198" s="8">
        <f t="shared" si="5222"/>
        <v>46294</v>
      </c>
      <c r="D3198" s="260"/>
      <c r="E3198" s="261"/>
      <c r="F3198" s="260"/>
      <c r="G3198" s="262"/>
      <c r="H3198" s="261"/>
      <c r="I3198" s="260"/>
      <c r="J3198" s="261"/>
      <c r="K3198" s="263"/>
      <c r="L3198" s="261"/>
      <c r="U3198" s="517" t="s">
        <v>35</v>
      </c>
      <c r="V3198" s="517" t="s">
        <v>1</v>
      </c>
      <c r="W3198" s="517" t="s">
        <v>2</v>
      </c>
      <c r="X3198" s="517" t="s">
        <v>9</v>
      </c>
      <c r="Y3198" s="517" t="s">
        <v>12</v>
      </c>
    </row>
    <row r="3199" spans="1:25" ht="17.45" customHeight="1" x14ac:dyDescent="0.25">
      <c r="A3199" s="257">
        <f t="shared" si="5224"/>
        <v>9</v>
      </c>
      <c r="B3199" s="257">
        <f t="shared" si="5225"/>
        <v>2026</v>
      </c>
      <c r="C3199" s="8">
        <f t="shared" si="5222"/>
        <v>46295</v>
      </c>
      <c r="D3199" s="260"/>
      <c r="E3199" s="261"/>
      <c r="F3199" s="260"/>
      <c r="G3199" s="262"/>
      <c r="H3199" s="261"/>
      <c r="I3199" s="260"/>
      <c r="J3199" s="261"/>
      <c r="K3199" s="263"/>
      <c r="L3199" s="261"/>
      <c r="U3199" s="518" t="s">
        <v>58</v>
      </c>
      <c r="V3199" s="519" t="e">
        <f>AVERAGE(D3170:E3199)</f>
        <v>#DIV/0!</v>
      </c>
      <c r="W3199" s="519" t="e">
        <f>AVERAGE(F3170:H3199)</f>
        <v>#DIV/0!</v>
      </c>
      <c r="X3199" s="519" t="e">
        <f>AVERAGE(I3170:J3199)</f>
        <v>#DIV/0!</v>
      </c>
      <c r="Y3199" s="519" t="e">
        <f>AVERAGE(K3170:L3199)</f>
        <v>#DIV/0!</v>
      </c>
    </row>
    <row r="3200" spans="1:25" ht="17.45" customHeight="1" x14ac:dyDescent="0.25">
      <c r="A3200" s="257">
        <f t="shared" si="5224"/>
        <v>10</v>
      </c>
      <c r="B3200" s="257">
        <f t="shared" si="5225"/>
        <v>2026</v>
      </c>
      <c r="C3200" s="48">
        <f t="shared" si="5222"/>
        <v>46296</v>
      </c>
      <c r="D3200" s="275"/>
      <c r="E3200" s="276"/>
      <c r="F3200" s="275"/>
      <c r="G3200" s="277"/>
      <c r="H3200" s="276"/>
      <c r="I3200" s="275"/>
      <c r="J3200" s="276"/>
      <c r="K3200" s="278"/>
      <c r="L3200" s="276"/>
      <c r="U3200" s="518" t="s">
        <v>59</v>
      </c>
      <c r="V3200" s="519">
        <f>MAX(D3170:E3199)</f>
        <v>0</v>
      </c>
      <c r="W3200" s="519">
        <f>MAX(F3170:H3199)</f>
        <v>0</v>
      </c>
      <c r="X3200" s="519">
        <f>MAX(I3170:J3199)</f>
        <v>0</v>
      </c>
      <c r="Y3200" s="519">
        <f>MAX(K3170:L3199)</f>
        <v>0</v>
      </c>
    </row>
    <row r="3201" spans="1:25" ht="17.45" customHeight="1" thickBot="1" x14ac:dyDescent="0.3">
      <c r="A3201" s="257">
        <f t="shared" si="5224"/>
        <v>10</v>
      </c>
      <c r="B3201" s="257">
        <f t="shared" si="5225"/>
        <v>2026</v>
      </c>
      <c r="C3201" s="8">
        <f t="shared" si="5222"/>
        <v>46297</v>
      </c>
      <c r="D3201" s="260"/>
      <c r="E3201" s="261"/>
      <c r="F3201" s="260"/>
      <c r="G3201" s="262"/>
      <c r="H3201" s="261"/>
      <c r="I3201" s="260"/>
      <c r="J3201" s="261"/>
      <c r="K3201" s="263"/>
      <c r="L3201" s="261"/>
      <c r="U3201" s="520" t="s">
        <v>126</v>
      </c>
      <c r="V3201" s="521">
        <f>COUNTIF(D3170:E3199,"&gt;=2.5")</f>
        <v>0</v>
      </c>
      <c r="W3201" s="521">
        <f>COUNTIF(F3170:H3199,"&gt;=2.5")</f>
        <v>0</v>
      </c>
      <c r="X3201" s="521">
        <f>COUNTIF(I3170:J3199,"&gt;=2.5")</f>
        <v>0</v>
      </c>
      <c r="Y3201" s="521">
        <f>COUNTIF(K3170:L3199,"&gt;=2.5")</f>
        <v>0</v>
      </c>
    </row>
    <row r="3202" spans="1:25" ht="17.45" customHeight="1" thickBot="1" x14ac:dyDescent="0.3">
      <c r="A3202" s="257">
        <f t="shared" si="5224"/>
        <v>10</v>
      </c>
      <c r="B3202" s="257">
        <f t="shared" si="5225"/>
        <v>2026</v>
      </c>
      <c r="C3202" s="8">
        <f t="shared" si="5222"/>
        <v>46298</v>
      </c>
      <c r="D3202" s="260"/>
      <c r="E3202" s="261"/>
      <c r="F3202" s="260"/>
      <c r="G3202" s="262"/>
      <c r="H3202" s="261"/>
      <c r="I3202" s="260"/>
      <c r="J3202" s="261"/>
      <c r="K3202" s="263"/>
      <c r="L3202" s="261"/>
      <c r="X3202" s="664">
        <f>SUM(V3201:Y3201)</f>
        <v>0</v>
      </c>
      <c r="Y3202" s="522" t="e">
        <f>AVERAGE(V3199:Y3199)</f>
        <v>#DIV/0!</v>
      </c>
    </row>
    <row r="3203" spans="1:25" ht="17.45" customHeight="1" x14ac:dyDescent="0.25">
      <c r="A3203" s="257">
        <f t="shared" si="5224"/>
        <v>10</v>
      </c>
      <c r="B3203" s="257">
        <f t="shared" si="5225"/>
        <v>2026</v>
      </c>
      <c r="C3203" s="8">
        <f t="shared" si="5222"/>
        <v>46299</v>
      </c>
      <c r="D3203" s="260"/>
      <c r="E3203" s="261"/>
      <c r="F3203" s="260"/>
      <c r="G3203" s="262"/>
      <c r="H3203" s="261"/>
      <c r="I3203" s="260"/>
      <c r="J3203" s="261"/>
      <c r="K3203" s="263"/>
      <c r="L3203" s="261"/>
      <c r="V3203" s="605" t="e">
        <f>V3199-V3169</f>
        <v>#DIV/0!</v>
      </c>
      <c r="W3203" s="605" t="e">
        <f>W3199-W3169</f>
        <v>#DIV/0!</v>
      </c>
      <c r="X3203" s="605" t="e">
        <f>X3199-X3169</f>
        <v>#DIV/0!</v>
      </c>
      <c r="Y3203" s="605" t="e">
        <f>Y3199-Y3169</f>
        <v>#DIV/0!</v>
      </c>
    </row>
    <row r="3204" spans="1:25" ht="17.45" customHeight="1" x14ac:dyDescent="0.25">
      <c r="A3204" s="257">
        <f t="shared" si="5224"/>
        <v>10</v>
      </c>
      <c r="B3204" s="257">
        <f t="shared" si="5225"/>
        <v>2026</v>
      </c>
      <c r="C3204" s="8">
        <f t="shared" si="5222"/>
        <v>46300</v>
      </c>
      <c r="D3204" s="260"/>
      <c r="E3204" s="261"/>
      <c r="F3204" s="260"/>
      <c r="G3204" s="262"/>
      <c r="H3204" s="261"/>
      <c r="I3204" s="260"/>
      <c r="J3204" s="261"/>
      <c r="K3204" s="263"/>
      <c r="L3204" s="261"/>
      <c r="Y3204" s="605" t="e">
        <f>Y3202-Y3172</f>
        <v>#DIV/0!</v>
      </c>
    </row>
    <row r="3205" spans="1:25" ht="17.45" customHeight="1" x14ac:dyDescent="0.25">
      <c r="A3205" s="257">
        <f t="shared" si="5224"/>
        <v>10</v>
      </c>
      <c r="B3205" s="257">
        <f t="shared" si="5225"/>
        <v>2026</v>
      </c>
      <c r="C3205" s="8">
        <f t="shared" si="5222"/>
        <v>46301</v>
      </c>
      <c r="D3205" s="260"/>
      <c r="E3205" s="261"/>
      <c r="F3205" s="260"/>
      <c r="G3205" s="262"/>
      <c r="H3205" s="261"/>
      <c r="I3205" s="260"/>
      <c r="J3205" s="261"/>
      <c r="K3205" s="263"/>
      <c r="L3205" s="261"/>
    </row>
    <row r="3206" spans="1:25" ht="17.45" customHeight="1" x14ac:dyDescent="0.25">
      <c r="A3206" s="257">
        <f t="shared" si="5224"/>
        <v>10</v>
      </c>
      <c r="B3206" s="257">
        <f t="shared" si="5225"/>
        <v>2026</v>
      </c>
      <c r="C3206" s="48">
        <f t="shared" si="5222"/>
        <v>46302</v>
      </c>
      <c r="D3206" s="275"/>
      <c r="E3206" s="276"/>
      <c r="F3206" s="275"/>
      <c r="G3206" s="277"/>
      <c r="H3206" s="276"/>
      <c r="I3206" s="275"/>
      <c r="J3206" s="276"/>
      <c r="K3206" s="278"/>
      <c r="L3206" s="276"/>
    </row>
    <row r="3207" spans="1:25" ht="17.45" customHeight="1" x14ac:dyDescent="0.25">
      <c r="A3207" s="257">
        <f t="shared" si="5224"/>
        <v>10</v>
      </c>
      <c r="B3207" s="257">
        <f t="shared" si="5225"/>
        <v>2026</v>
      </c>
      <c r="C3207" s="8">
        <f t="shared" si="5222"/>
        <v>46303</v>
      </c>
      <c r="D3207" s="260"/>
      <c r="E3207" s="261"/>
      <c r="F3207" s="260"/>
      <c r="G3207" s="262"/>
      <c r="H3207" s="261"/>
      <c r="I3207" s="260"/>
      <c r="J3207" s="261"/>
      <c r="K3207" s="263"/>
      <c r="L3207" s="261"/>
    </row>
    <row r="3208" spans="1:25" ht="17.45" customHeight="1" x14ac:dyDescent="0.25">
      <c r="A3208" s="257">
        <f t="shared" si="5224"/>
        <v>10</v>
      </c>
      <c r="B3208" s="257">
        <f t="shared" si="5225"/>
        <v>2026</v>
      </c>
      <c r="C3208" s="8">
        <f t="shared" si="5222"/>
        <v>46304</v>
      </c>
      <c r="D3208" s="260"/>
      <c r="E3208" s="261"/>
      <c r="F3208" s="260"/>
      <c r="G3208" s="262"/>
      <c r="H3208" s="261"/>
      <c r="I3208" s="260"/>
      <c r="J3208" s="261"/>
      <c r="K3208" s="263"/>
      <c r="L3208" s="261"/>
    </row>
    <row r="3209" spans="1:25" ht="17.45" customHeight="1" x14ac:dyDescent="0.25">
      <c r="A3209" s="257">
        <f t="shared" si="5224"/>
        <v>10</v>
      </c>
      <c r="B3209" s="257">
        <f t="shared" si="5225"/>
        <v>2026</v>
      </c>
      <c r="C3209" s="8">
        <f t="shared" si="5222"/>
        <v>46305</v>
      </c>
      <c r="D3209" s="260"/>
      <c r="E3209" s="261"/>
      <c r="F3209" s="260"/>
      <c r="G3209" s="262"/>
      <c r="H3209" s="261"/>
      <c r="I3209" s="260"/>
      <c r="J3209" s="261"/>
      <c r="K3209" s="263"/>
      <c r="L3209" s="261"/>
    </row>
    <row r="3210" spans="1:25" ht="17.45" customHeight="1" x14ac:dyDescent="0.25">
      <c r="A3210" s="257">
        <f t="shared" si="5224"/>
        <v>10</v>
      </c>
      <c r="B3210" s="257">
        <f t="shared" si="5225"/>
        <v>2026</v>
      </c>
      <c r="C3210" s="8">
        <f t="shared" si="5222"/>
        <v>46306</v>
      </c>
      <c r="D3210" s="260"/>
      <c r="E3210" s="261"/>
      <c r="F3210" s="260"/>
      <c r="G3210" s="262"/>
      <c r="H3210" s="261"/>
      <c r="I3210" s="260"/>
      <c r="J3210" s="261"/>
      <c r="K3210" s="263"/>
      <c r="L3210" s="261"/>
    </row>
    <row r="3211" spans="1:25" ht="17.45" customHeight="1" x14ac:dyDescent="0.25">
      <c r="A3211" s="257">
        <f t="shared" si="5224"/>
        <v>10</v>
      </c>
      <c r="B3211" s="257">
        <f t="shared" si="5225"/>
        <v>2026</v>
      </c>
      <c r="C3211" s="8">
        <f t="shared" si="5222"/>
        <v>46307</v>
      </c>
      <c r="D3211" s="260"/>
      <c r="E3211" s="261"/>
      <c r="F3211" s="260"/>
      <c r="G3211" s="262"/>
      <c r="H3211" s="261"/>
      <c r="I3211" s="260"/>
      <c r="J3211" s="261"/>
      <c r="K3211" s="263"/>
      <c r="L3211" s="261"/>
    </row>
    <row r="3212" spans="1:25" ht="17.45" customHeight="1" x14ac:dyDescent="0.25">
      <c r="A3212" s="257">
        <f t="shared" si="5224"/>
        <v>10</v>
      </c>
      <c r="B3212" s="257">
        <f t="shared" si="5225"/>
        <v>2026</v>
      </c>
      <c r="C3212" s="48">
        <f t="shared" ref="C3212:C3235" si="5226">C3211+1</f>
        <v>46308</v>
      </c>
      <c r="D3212" s="275"/>
      <c r="E3212" s="276"/>
      <c r="F3212" s="275"/>
      <c r="G3212" s="277"/>
      <c r="H3212" s="276"/>
      <c r="I3212" s="275"/>
      <c r="J3212" s="276"/>
      <c r="K3212" s="278"/>
      <c r="L3212" s="276"/>
    </row>
    <row r="3213" spans="1:25" ht="17.45" customHeight="1" x14ac:dyDescent="0.25">
      <c r="A3213" s="257">
        <f t="shared" si="5224"/>
        <v>10</v>
      </c>
      <c r="B3213" s="257">
        <f t="shared" si="5225"/>
        <v>2026</v>
      </c>
      <c r="C3213" s="8">
        <f t="shared" si="5226"/>
        <v>46309</v>
      </c>
      <c r="D3213" s="260"/>
      <c r="E3213" s="261"/>
      <c r="F3213" s="260"/>
      <c r="G3213" s="262"/>
      <c r="H3213" s="261"/>
      <c r="I3213" s="260"/>
      <c r="J3213" s="261"/>
      <c r="K3213" s="263"/>
      <c r="L3213" s="261"/>
    </row>
    <row r="3214" spans="1:25" ht="17.45" customHeight="1" x14ac:dyDescent="0.25">
      <c r="A3214" s="257">
        <f t="shared" si="5224"/>
        <v>10</v>
      </c>
      <c r="B3214" s="257">
        <f t="shared" si="5225"/>
        <v>2026</v>
      </c>
      <c r="C3214" s="8">
        <f t="shared" si="5226"/>
        <v>46310</v>
      </c>
      <c r="D3214" s="260"/>
      <c r="E3214" s="261"/>
      <c r="F3214" s="260"/>
      <c r="G3214" s="262"/>
      <c r="H3214" s="261"/>
      <c r="I3214" s="260"/>
      <c r="J3214" s="261"/>
      <c r="K3214" s="263"/>
      <c r="L3214" s="261"/>
    </row>
    <row r="3215" spans="1:25" ht="17.45" customHeight="1" x14ac:dyDescent="0.25">
      <c r="A3215" s="257">
        <f t="shared" si="5224"/>
        <v>10</v>
      </c>
      <c r="B3215" s="257">
        <f t="shared" si="5225"/>
        <v>2026</v>
      </c>
      <c r="C3215" s="8">
        <f t="shared" si="5226"/>
        <v>46311</v>
      </c>
      <c r="D3215" s="260"/>
      <c r="E3215" s="261"/>
      <c r="F3215" s="260"/>
      <c r="G3215" s="262"/>
      <c r="H3215" s="261"/>
      <c r="I3215" s="260"/>
      <c r="J3215" s="261"/>
      <c r="K3215" s="263"/>
      <c r="L3215" s="261"/>
    </row>
    <row r="3216" spans="1:25" ht="17.45" customHeight="1" x14ac:dyDescent="0.25">
      <c r="A3216" s="257">
        <f t="shared" si="5224"/>
        <v>10</v>
      </c>
      <c r="B3216" s="257">
        <f t="shared" si="5225"/>
        <v>2026</v>
      </c>
      <c r="C3216" s="8">
        <f t="shared" si="5226"/>
        <v>46312</v>
      </c>
      <c r="D3216" s="260"/>
      <c r="E3216" s="261"/>
      <c r="F3216" s="260"/>
      <c r="G3216" s="262"/>
      <c r="H3216" s="261"/>
      <c r="I3216" s="260"/>
      <c r="J3216" s="261"/>
      <c r="K3216" s="263"/>
      <c r="L3216" s="261"/>
    </row>
    <row r="3217" spans="1:25" ht="17.45" customHeight="1" x14ac:dyDescent="0.25">
      <c r="A3217" s="257">
        <f t="shared" si="5224"/>
        <v>10</v>
      </c>
      <c r="B3217" s="257">
        <f t="shared" si="5225"/>
        <v>2026</v>
      </c>
      <c r="C3217" s="8">
        <f t="shared" si="5226"/>
        <v>46313</v>
      </c>
      <c r="D3217" s="260"/>
      <c r="E3217" s="261"/>
      <c r="F3217" s="260"/>
      <c r="G3217" s="262"/>
      <c r="H3217" s="261"/>
      <c r="I3217" s="260"/>
      <c r="J3217" s="261"/>
      <c r="K3217" s="263"/>
      <c r="L3217" s="261"/>
    </row>
    <row r="3218" spans="1:25" ht="17.45" customHeight="1" x14ac:dyDescent="0.25">
      <c r="A3218" s="257">
        <f t="shared" si="5224"/>
        <v>10</v>
      </c>
      <c r="B3218" s="257">
        <f t="shared" si="5225"/>
        <v>2026</v>
      </c>
      <c r="C3218" s="48">
        <f t="shared" si="5226"/>
        <v>46314</v>
      </c>
      <c r="D3218" s="275"/>
      <c r="E3218" s="276"/>
      <c r="F3218" s="275"/>
      <c r="G3218" s="277"/>
      <c r="H3218" s="276"/>
      <c r="I3218" s="275"/>
      <c r="J3218" s="276"/>
      <c r="K3218" s="278"/>
      <c r="L3218" s="276"/>
    </row>
    <row r="3219" spans="1:25" ht="17.45" customHeight="1" x14ac:dyDescent="0.25">
      <c r="A3219" s="257">
        <f t="shared" si="5224"/>
        <v>10</v>
      </c>
      <c r="B3219" s="257">
        <f t="shared" si="5225"/>
        <v>2026</v>
      </c>
      <c r="C3219" s="8">
        <f t="shared" si="5226"/>
        <v>46315</v>
      </c>
      <c r="D3219" s="260"/>
      <c r="E3219" s="261"/>
      <c r="F3219" s="260"/>
      <c r="G3219" s="262"/>
      <c r="H3219" s="261"/>
      <c r="I3219" s="260"/>
      <c r="J3219" s="261"/>
      <c r="K3219" s="263"/>
      <c r="L3219" s="261"/>
    </row>
    <row r="3220" spans="1:25" ht="17.45" customHeight="1" x14ac:dyDescent="0.25">
      <c r="A3220" s="257">
        <f t="shared" si="5224"/>
        <v>10</v>
      </c>
      <c r="B3220" s="257">
        <f t="shared" si="5225"/>
        <v>2026</v>
      </c>
      <c r="C3220" s="8">
        <f t="shared" si="5226"/>
        <v>46316</v>
      </c>
      <c r="D3220" s="260"/>
      <c r="E3220" s="261"/>
      <c r="F3220" s="260"/>
      <c r="G3220" s="262"/>
      <c r="H3220" s="261"/>
      <c r="I3220" s="260"/>
      <c r="J3220" s="261"/>
      <c r="K3220" s="263"/>
      <c r="L3220" s="261"/>
    </row>
    <row r="3221" spans="1:25" ht="17.45" customHeight="1" x14ac:dyDescent="0.25">
      <c r="A3221" s="257">
        <f t="shared" si="5224"/>
        <v>10</v>
      </c>
      <c r="B3221" s="257">
        <f t="shared" si="5225"/>
        <v>2026</v>
      </c>
      <c r="C3221" s="8">
        <f t="shared" si="5226"/>
        <v>46317</v>
      </c>
      <c r="D3221" s="260"/>
      <c r="E3221" s="261"/>
      <c r="F3221" s="260"/>
      <c r="G3221" s="262"/>
      <c r="H3221" s="261"/>
      <c r="I3221" s="260"/>
      <c r="J3221" s="261"/>
      <c r="K3221" s="263"/>
      <c r="L3221" s="261"/>
    </row>
    <row r="3222" spans="1:25" ht="17.45" customHeight="1" x14ac:dyDescent="0.25">
      <c r="A3222" s="257">
        <f t="shared" si="5224"/>
        <v>10</v>
      </c>
      <c r="B3222" s="257">
        <f t="shared" si="5225"/>
        <v>2026</v>
      </c>
      <c r="C3222" s="8">
        <f t="shared" si="5226"/>
        <v>46318</v>
      </c>
      <c r="D3222" s="260"/>
      <c r="E3222" s="261"/>
      <c r="F3222" s="260"/>
      <c r="G3222" s="262"/>
      <c r="H3222" s="261"/>
      <c r="I3222" s="260"/>
      <c r="J3222" s="261"/>
      <c r="K3222" s="263"/>
      <c r="L3222" s="261"/>
    </row>
    <row r="3223" spans="1:25" ht="17.45" customHeight="1" x14ac:dyDescent="0.25">
      <c r="A3223" s="257">
        <f t="shared" si="5224"/>
        <v>10</v>
      </c>
      <c r="B3223" s="257">
        <f t="shared" si="5225"/>
        <v>2026</v>
      </c>
      <c r="C3223" s="8">
        <f t="shared" si="5226"/>
        <v>46319</v>
      </c>
      <c r="D3223" s="260"/>
      <c r="E3223" s="261"/>
      <c r="F3223" s="260"/>
      <c r="G3223" s="262"/>
      <c r="H3223" s="261"/>
      <c r="I3223" s="260"/>
      <c r="J3223" s="261"/>
      <c r="K3223" s="263"/>
      <c r="L3223" s="261"/>
    </row>
    <row r="3224" spans="1:25" ht="17.45" customHeight="1" x14ac:dyDescent="0.25">
      <c r="A3224" s="257">
        <f t="shared" si="5224"/>
        <v>10</v>
      </c>
      <c r="B3224" s="257">
        <f t="shared" si="5225"/>
        <v>2026</v>
      </c>
      <c r="C3224" s="48">
        <f t="shared" si="5226"/>
        <v>46320</v>
      </c>
      <c r="D3224" s="275"/>
      <c r="E3224" s="276"/>
      <c r="F3224" s="275"/>
      <c r="G3224" s="277"/>
      <c r="H3224" s="276"/>
      <c r="I3224" s="275"/>
      <c r="J3224" s="276"/>
      <c r="K3224" s="278"/>
      <c r="L3224" s="276"/>
    </row>
    <row r="3225" spans="1:25" ht="17.45" customHeight="1" x14ac:dyDescent="0.25">
      <c r="A3225" s="257">
        <f t="shared" si="5224"/>
        <v>10</v>
      </c>
      <c r="B3225" s="257">
        <f t="shared" si="5225"/>
        <v>2026</v>
      </c>
      <c r="C3225" s="8">
        <f t="shared" si="5226"/>
        <v>46321</v>
      </c>
      <c r="D3225" s="260"/>
      <c r="E3225" s="261"/>
      <c r="F3225" s="260"/>
      <c r="G3225" s="262"/>
      <c r="H3225" s="261"/>
      <c r="I3225" s="260"/>
      <c r="J3225" s="261"/>
      <c r="K3225" s="263"/>
      <c r="L3225" s="261"/>
    </row>
    <row r="3226" spans="1:25" ht="17.45" customHeight="1" x14ac:dyDescent="0.25">
      <c r="A3226" s="257">
        <f t="shared" si="5224"/>
        <v>10</v>
      </c>
      <c r="B3226" s="257">
        <f t="shared" si="5225"/>
        <v>2026</v>
      </c>
      <c r="C3226" s="8">
        <f t="shared" si="5226"/>
        <v>46322</v>
      </c>
      <c r="D3226" s="260"/>
      <c r="E3226" s="261"/>
      <c r="F3226" s="260"/>
      <c r="G3226" s="262"/>
      <c r="H3226" s="261"/>
      <c r="I3226" s="260"/>
      <c r="J3226" s="261"/>
      <c r="K3226" s="263"/>
      <c r="L3226" s="261"/>
    </row>
    <row r="3227" spans="1:25" ht="17.45" customHeight="1" thickBot="1" x14ac:dyDescent="0.3">
      <c r="A3227" s="257">
        <f t="shared" si="5224"/>
        <v>10</v>
      </c>
      <c r="B3227" s="257">
        <f t="shared" si="5225"/>
        <v>2026</v>
      </c>
      <c r="C3227" s="8">
        <f t="shared" si="5226"/>
        <v>46323</v>
      </c>
      <c r="D3227" s="260"/>
      <c r="E3227" s="261"/>
      <c r="F3227" s="260"/>
      <c r="G3227" s="262"/>
      <c r="H3227" s="261"/>
      <c r="I3227" s="260"/>
      <c r="J3227" s="261"/>
      <c r="K3227" s="263"/>
      <c r="L3227" s="261"/>
    </row>
    <row r="3228" spans="1:25" ht="17.45" customHeight="1" thickBot="1" x14ac:dyDescent="0.3">
      <c r="A3228" s="257">
        <f t="shared" si="5224"/>
        <v>10</v>
      </c>
      <c r="B3228" s="257">
        <f t="shared" si="5225"/>
        <v>2026</v>
      </c>
      <c r="C3228" s="8">
        <f t="shared" si="5226"/>
        <v>46324</v>
      </c>
      <c r="D3228" s="260"/>
      <c r="E3228" s="261"/>
      <c r="F3228" s="260"/>
      <c r="G3228" s="262"/>
      <c r="H3228" s="261"/>
      <c r="I3228" s="260"/>
      <c r="J3228" s="261"/>
      <c r="K3228" s="263"/>
      <c r="L3228" s="261"/>
      <c r="U3228" s="514" t="s">
        <v>62</v>
      </c>
      <c r="V3228" s="515">
        <v>2026</v>
      </c>
      <c r="W3228" s="516"/>
      <c r="X3228" s="516"/>
      <c r="Y3228" s="516"/>
    </row>
    <row r="3229" spans="1:25" ht="17.45" customHeight="1" x14ac:dyDescent="0.25">
      <c r="A3229" s="257">
        <f t="shared" si="5224"/>
        <v>10</v>
      </c>
      <c r="B3229" s="257">
        <f t="shared" si="5225"/>
        <v>2026</v>
      </c>
      <c r="C3229" s="8">
        <f t="shared" si="5226"/>
        <v>46325</v>
      </c>
      <c r="D3229" s="260"/>
      <c r="E3229" s="261"/>
      <c r="F3229" s="260"/>
      <c r="G3229" s="262"/>
      <c r="H3229" s="261"/>
      <c r="I3229" s="260"/>
      <c r="J3229" s="261"/>
      <c r="K3229" s="263"/>
      <c r="L3229" s="261"/>
      <c r="U3229" s="517" t="s">
        <v>35</v>
      </c>
      <c r="V3229" s="517" t="s">
        <v>1</v>
      </c>
      <c r="W3229" s="517" t="s">
        <v>2</v>
      </c>
      <c r="X3229" s="517" t="s">
        <v>9</v>
      </c>
      <c r="Y3229" s="517" t="s">
        <v>12</v>
      </c>
    </row>
    <row r="3230" spans="1:25" ht="17.45" customHeight="1" x14ac:dyDescent="0.25">
      <c r="A3230" s="257">
        <f t="shared" si="5224"/>
        <v>10</v>
      </c>
      <c r="B3230" s="257">
        <f t="shared" si="5225"/>
        <v>2026</v>
      </c>
      <c r="C3230" s="48">
        <f t="shared" si="5226"/>
        <v>46326</v>
      </c>
      <c r="D3230" s="428"/>
      <c r="E3230" s="429"/>
      <c r="F3230" s="428"/>
      <c r="G3230" s="430"/>
      <c r="H3230" s="429"/>
      <c r="I3230" s="428"/>
      <c r="J3230" s="429"/>
      <c r="K3230" s="431"/>
      <c r="L3230" s="429"/>
      <c r="U3230" s="518" t="s">
        <v>58</v>
      </c>
      <c r="V3230" s="519" t="e">
        <f>AVERAGE(D3200:E3230)</f>
        <v>#DIV/0!</v>
      </c>
      <c r="W3230" s="519" t="e">
        <f>AVERAGE(F3200:H3230)</f>
        <v>#DIV/0!</v>
      </c>
      <c r="X3230" s="519" t="e">
        <f>AVERAGE(I3200:J3230)</f>
        <v>#DIV/0!</v>
      </c>
      <c r="Y3230" s="519" t="e">
        <f>AVERAGE(K3200:L3230)</f>
        <v>#DIV/0!</v>
      </c>
    </row>
    <row r="3231" spans="1:25" ht="17.45" customHeight="1" x14ac:dyDescent="0.25">
      <c r="A3231" s="257">
        <f t="shared" si="5224"/>
        <v>11</v>
      </c>
      <c r="B3231" s="257">
        <f t="shared" si="5225"/>
        <v>2026</v>
      </c>
      <c r="C3231" s="8">
        <f t="shared" si="5226"/>
        <v>46327</v>
      </c>
      <c r="D3231" s="260"/>
      <c r="E3231" s="261"/>
      <c r="F3231" s="260"/>
      <c r="G3231" s="262"/>
      <c r="H3231" s="261"/>
      <c r="I3231" s="260"/>
      <c r="J3231" s="261"/>
      <c r="K3231" s="263"/>
      <c r="L3231" s="261"/>
      <c r="U3231" s="518" t="s">
        <v>59</v>
      </c>
      <c r="V3231" s="519">
        <f>MAX(D3200:E3230)</f>
        <v>0</v>
      </c>
      <c r="W3231" s="519">
        <f>MAX(F3200:H3230)</f>
        <v>0</v>
      </c>
      <c r="X3231" s="519">
        <f>MAX(I3200:J3230)</f>
        <v>0</v>
      </c>
      <c r="Y3231" s="519">
        <f>MAX(K3200:L3230)</f>
        <v>0</v>
      </c>
    </row>
    <row r="3232" spans="1:25" ht="17.45" customHeight="1" thickBot="1" x14ac:dyDescent="0.3">
      <c r="A3232" s="257">
        <f t="shared" si="5224"/>
        <v>11</v>
      </c>
      <c r="B3232" s="257">
        <f t="shared" si="5225"/>
        <v>2026</v>
      </c>
      <c r="C3232" s="8">
        <f t="shared" si="5226"/>
        <v>46328</v>
      </c>
      <c r="D3232" s="260"/>
      <c r="E3232" s="261"/>
      <c r="F3232" s="260"/>
      <c r="G3232" s="262"/>
      <c r="H3232" s="261"/>
      <c r="I3232" s="260"/>
      <c r="J3232" s="261"/>
      <c r="K3232" s="263"/>
      <c r="L3232" s="261"/>
      <c r="U3232" s="520" t="s">
        <v>126</v>
      </c>
      <c r="V3232" s="521">
        <f>COUNTIF(D3200:E3230,"&gt;=2.5")</f>
        <v>0</v>
      </c>
      <c r="W3232" s="521">
        <f>COUNTIF(F3200:H3230,"&gt;=2.5")</f>
        <v>0</v>
      </c>
      <c r="X3232" s="521">
        <f>COUNTIF(I3200:J3230,"&gt;=2.5")</f>
        <v>0</v>
      </c>
      <c r="Y3232" s="521">
        <f>COUNTIF(K3200:L3230,"&gt;=2.5")</f>
        <v>0</v>
      </c>
    </row>
    <row r="3233" spans="1:25" ht="17.45" customHeight="1" thickBot="1" x14ac:dyDescent="0.3">
      <c r="A3233" s="257">
        <f t="shared" si="5224"/>
        <v>11</v>
      </c>
      <c r="B3233" s="257">
        <f t="shared" si="5225"/>
        <v>2026</v>
      </c>
      <c r="C3233" s="8">
        <f t="shared" si="5226"/>
        <v>46329</v>
      </c>
      <c r="D3233" s="260"/>
      <c r="E3233" s="261"/>
      <c r="F3233" s="260"/>
      <c r="G3233" s="262"/>
      <c r="H3233" s="261"/>
      <c r="I3233" s="260"/>
      <c r="J3233" s="261"/>
      <c r="K3233" s="263"/>
      <c r="L3233" s="261"/>
      <c r="X3233" s="664">
        <f>SUM(V3232:Y3232)</f>
        <v>0</v>
      </c>
      <c r="Y3233" s="522" t="e">
        <f>AVERAGE(V3230:Y3230)</f>
        <v>#DIV/0!</v>
      </c>
    </row>
    <row r="3234" spans="1:25" ht="17.45" customHeight="1" x14ac:dyDescent="0.25">
      <c r="A3234" s="257">
        <f t="shared" si="5224"/>
        <v>11</v>
      </c>
      <c r="B3234" s="257">
        <f t="shared" si="5225"/>
        <v>2026</v>
      </c>
      <c r="C3234" s="8">
        <f t="shared" si="5226"/>
        <v>46330</v>
      </c>
      <c r="D3234" s="260"/>
      <c r="E3234" s="261"/>
      <c r="F3234" s="260"/>
      <c r="G3234" s="262"/>
      <c r="H3234" s="261"/>
      <c r="I3234" s="260"/>
      <c r="J3234" s="261"/>
      <c r="K3234" s="263"/>
      <c r="L3234" s="261"/>
      <c r="V3234" s="605" t="e">
        <f>V3230-V3199</f>
        <v>#DIV/0!</v>
      </c>
      <c r="W3234" s="605" t="e">
        <f>W3230-W3199</f>
        <v>#DIV/0!</v>
      </c>
      <c r="X3234" s="605" t="e">
        <f>X3230-X3199</f>
        <v>#DIV/0!</v>
      </c>
      <c r="Y3234" s="605" t="e">
        <f>Y3230-Y3199</f>
        <v>#DIV/0!</v>
      </c>
    </row>
    <row r="3235" spans="1:25" ht="17.45" customHeight="1" x14ac:dyDescent="0.25">
      <c r="A3235" s="257">
        <f t="shared" si="5224"/>
        <v>11</v>
      </c>
      <c r="B3235" s="257">
        <f t="shared" si="5225"/>
        <v>2026</v>
      </c>
      <c r="C3235" s="8">
        <f t="shared" si="5226"/>
        <v>46331</v>
      </c>
      <c r="D3235" s="260"/>
      <c r="E3235" s="261"/>
      <c r="F3235" s="260"/>
      <c r="G3235" s="262"/>
      <c r="H3235" s="261"/>
      <c r="I3235" s="260"/>
      <c r="J3235" s="261"/>
      <c r="K3235" s="263"/>
      <c r="L3235" s="261"/>
    </row>
    <row r="3236" spans="1:25" ht="17.45" customHeight="1" x14ac:dyDescent="0.25">
      <c r="A3236" s="257">
        <f t="shared" si="5224"/>
        <v>11</v>
      </c>
      <c r="B3236" s="257">
        <f t="shared" si="5225"/>
        <v>2026</v>
      </c>
      <c r="C3236" s="48">
        <f t="shared" ref="C3236:C3296" si="5227">C3235+1</f>
        <v>46332</v>
      </c>
      <c r="D3236" s="275"/>
      <c r="E3236" s="276"/>
      <c r="F3236" s="275"/>
      <c r="G3236" s="277"/>
      <c r="H3236" s="276"/>
      <c r="I3236" s="275"/>
      <c r="J3236" s="276"/>
      <c r="K3236" s="278"/>
      <c r="L3236" s="276"/>
    </row>
    <row r="3237" spans="1:25" ht="17.45" customHeight="1" x14ac:dyDescent="0.25">
      <c r="A3237" s="257">
        <f t="shared" si="5224"/>
        <v>11</v>
      </c>
      <c r="B3237" s="257">
        <f t="shared" si="5225"/>
        <v>2026</v>
      </c>
      <c r="C3237" s="8">
        <f t="shared" si="5227"/>
        <v>46333</v>
      </c>
      <c r="D3237" s="260"/>
      <c r="E3237" s="261"/>
      <c r="F3237" s="260"/>
      <c r="G3237" s="262"/>
      <c r="H3237" s="261"/>
      <c r="I3237" s="260"/>
      <c r="J3237" s="261"/>
      <c r="K3237" s="263"/>
      <c r="L3237" s="261"/>
    </row>
    <row r="3238" spans="1:25" ht="17.45" customHeight="1" x14ac:dyDescent="0.25">
      <c r="A3238" s="257">
        <f t="shared" si="5224"/>
        <v>11</v>
      </c>
      <c r="B3238" s="257">
        <f t="shared" si="5225"/>
        <v>2026</v>
      </c>
      <c r="C3238" s="8">
        <f t="shared" si="5227"/>
        <v>46334</v>
      </c>
      <c r="D3238" s="260"/>
      <c r="E3238" s="261"/>
      <c r="F3238" s="260"/>
      <c r="G3238" s="262"/>
      <c r="H3238" s="261"/>
      <c r="I3238" s="260"/>
      <c r="J3238" s="261"/>
      <c r="K3238" s="263"/>
      <c r="L3238" s="261"/>
    </row>
    <row r="3239" spans="1:25" ht="17.45" customHeight="1" x14ac:dyDescent="0.25">
      <c r="A3239" s="257">
        <f t="shared" si="5224"/>
        <v>11</v>
      </c>
      <c r="B3239" s="257">
        <f t="shared" si="5225"/>
        <v>2026</v>
      </c>
      <c r="C3239" s="8">
        <f t="shared" si="5227"/>
        <v>46335</v>
      </c>
      <c r="D3239" s="260"/>
      <c r="E3239" s="261"/>
      <c r="F3239" s="260"/>
      <c r="G3239" s="262"/>
      <c r="H3239" s="261"/>
      <c r="I3239" s="260"/>
      <c r="J3239" s="261"/>
      <c r="K3239" s="263"/>
      <c r="L3239" s="261"/>
    </row>
    <row r="3240" spans="1:25" ht="17.45" customHeight="1" x14ac:dyDescent="0.25">
      <c r="A3240" s="257">
        <f t="shared" si="5224"/>
        <v>11</v>
      </c>
      <c r="B3240" s="257">
        <f t="shared" si="5225"/>
        <v>2026</v>
      </c>
      <c r="C3240" s="8">
        <f t="shared" si="5227"/>
        <v>46336</v>
      </c>
      <c r="D3240" s="260"/>
      <c r="E3240" s="261"/>
      <c r="F3240" s="260"/>
      <c r="G3240" s="262"/>
      <c r="H3240" s="261"/>
      <c r="I3240" s="260"/>
      <c r="J3240" s="261"/>
      <c r="K3240" s="263"/>
      <c r="L3240" s="261"/>
    </row>
    <row r="3241" spans="1:25" ht="17.45" customHeight="1" x14ac:dyDescent="0.25">
      <c r="A3241" s="257">
        <f t="shared" si="5224"/>
        <v>11</v>
      </c>
      <c r="B3241" s="257">
        <f t="shared" si="5225"/>
        <v>2026</v>
      </c>
      <c r="C3241" s="8">
        <f t="shared" si="5227"/>
        <v>46337</v>
      </c>
      <c r="D3241" s="260"/>
      <c r="E3241" s="261"/>
      <c r="F3241" s="260"/>
      <c r="G3241" s="262"/>
      <c r="H3241" s="261"/>
      <c r="I3241" s="260"/>
      <c r="J3241" s="261"/>
      <c r="K3241" s="263"/>
      <c r="L3241" s="261"/>
    </row>
    <row r="3242" spans="1:25" ht="17.45" customHeight="1" x14ac:dyDescent="0.25">
      <c r="A3242" s="257">
        <f t="shared" si="5224"/>
        <v>11</v>
      </c>
      <c r="B3242" s="257">
        <f t="shared" si="5225"/>
        <v>2026</v>
      </c>
      <c r="C3242" s="48">
        <f t="shared" si="5227"/>
        <v>46338</v>
      </c>
      <c r="D3242" s="275"/>
      <c r="E3242" s="276"/>
      <c r="F3242" s="275"/>
      <c r="G3242" s="277"/>
      <c r="H3242" s="276"/>
      <c r="I3242" s="275"/>
      <c r="J3242" s="276"/>
      <c r="K3242" s="278"/>
      <c r="L3242" s="276"/>
    </row>
    <row r="3243" spans="1:25" ht="17.45" customHeight="1" x14ac:dyDescent="0.25">
      <c r="A3243" s="257">
        <f t="shared" si="5224"/>
        <v>11</v>
      </c>
      <c r="B3243" s="257">
        <f t="shared" si="5225"/>
        <v>2026</v>
      </c>
      <c r="C3243" s="8">
        <f t="shared" si="5227"/>
        <v>46339</v>
      </c>
      <c r="D3243" s="260"/>
      <c r="E3243" s="261"/>
      <c r="F3243" s="260"/>
      <c r="G3243" s="262"/>
      <c r="H3243" s="261"/>
      <c r="I3243" s="260"/>
      <c r="J3243" s="261"/>
      <c r="K3243" s="263"/>
      <c r="L3243" s="261"/>
    </row>
    <row r="3244" spans="1:25" ht="17.45" customHeight="1" x14ac:dyDescent="0.25">
      <c r="A3244" s="257">
        <f t="shared" si="5224"/>
        <v>11</v>
      </c>
      <c r="B3244" s="257">
        <f t="shared" si="5225"/>
        <v>2026</v>
      </c>
      <c r="C3244" s="8">
        <f t="shared" si="5227"/>
        <v>46340</v>
      </c>
      <c r="D3244" s="260"/>
      <c r="E3244" s="261"/>
      <c r="F3244" s="260"/>
      <c r="G3244" s="262"/>
      <c r="H3244" s="261"/>
      <c r="I3244" s="260"/>
      <c r="J3244" s="261"/>
      <c r="K3244" s="263"/>
      <c r="L3244" s="261"/>
    </row>
    <row r="3245" spans="1:25" ht="17.45" customHeight="1" x14ac:dyDescent="0.25">
      <c r="A3245" s="257">
        <f t="shared" si="5224"/>
        <v>11</v>
      </c>
      <c r="B3245" s="257">
        <f t="shared" si="5225"/>
        <v>2026</v>
      </c>
      <c r="C3245" s="8">
        <f t="shared" si="5227"/>
        <v>46341</v>
      </c>
      <c r="D3245" s="260"/>
      <c r="E3245" s="261"/>
      <c r="F3245" s="260"/>
      <c r="G3245" s="262"/>
      <c r="H3245" s="261"/>
      <c r="I3245" s="260"/>
      <c r="J3245" s="261"/>
      <c r="K3245" s="263"/>
      <c r="L3245" s="261"/>
    </row>
    <row r="3246" spans="1:25" ht="17.45" customHeight="1" x14ac:dyDescent="0.25">
      <c r="A3246" s="257">
        <f t="shared" si="5224"/>
        <v>11</v>
      </c>
      <c r="B3246" s="257">
        <f t="shared" si="5225"/>
        <v>2026</v>
      </c>
      <c r="C3246" s="8">
        <f t="shared" si="5227"/>
        <v>46342</v>
      </c>
      <c r="D3246" s="260"/>
      <c r="E3246" s="261"/>
      <c r="F3246" s="260"/>
      <c r="G3246" s="262"/>
      <c r="H3246" s="261"/>
      <c r="I3246" s="260"/>
      <c r="J3246" s="261"/>
      <c r="K3246" s="263"/>
      <c r="L3246" s="261"/>
    </row>
    <row r="3247" spans="1:25" ht="17.45" customHeight="1" x14ac:dyDescent="0.25">
      <c r="A3247" s="257">
        <f t="shared" si="5224"/>
        <v>11</v>
      </c>
      <c r="B3247" s="257">
        <f t="shared" si="5225"/>
        <v>2026</v>
      </c>
      <c r="C3247" s="8">
        <f t="shared" si="5227"/>
        <v>46343</v>
      </c>
      <c r="D3247" s="260"/>
      <c r="E3247" s="261"/>
      <c r="F3247" s="260"/>
      <c r="G3247" s="262"/>
      <c r="H3247" s="261"/>
      <c r="I3247" s="260"/>
      <c r="J3247" s="261"/>
      <c r="K3247" s="263"/>
      <c r="L3247" s="261"/>
    </row>
    <row r="3248" spans="1:25" ht="17.45" customHeight="1" x14ac:dyDescent="0.25">
      <c r="A3248" s="257">
        <f t="shared" si="5224"/>
        <v>11</v>
      </c>
      <c r="B3248" s="257">
        <f t="shared" si="5225"/>
        <v>2026</v>
      </c>
      <c r="C3248" s="48">
        <f t="shared" si="5227"/>
        <v>46344</v>
      </c>
      <c r="D3248" s="428"/>
      <c r="E3248" s="429"/>
      <c r="F3248" s="428"/>
      <c r="G3248" s="430"/>
      <c r="H3248" s="429"/>
      <c r="I3248" s="428"/>
      <c r="J3248" s="429"/>
      <c r="K3248" s="431"/>
      <c r="L3248" s="429"/>
    </row>
    <row r="3249" spans="1:25" ht="17.45" customHeight="1" x14ac:dyDescent="0.25">
      <c r="A3249" s="257">
        <f t="shared" si="5224"/>
        <v>11</v>
      </c>
      <c r="B3249" s="257">
        <f t="shared" si="5225"/>
        <v>2026</v>
      </c>
      <c r="C3249" s="8">
        <f t="shared" si="5227"/>
        <v>46345</v>
      </c>
      <c r="D3249" s="260"/>
      <c r="E3249" s="261"/>
      <c r="F3249" s="260"/>
      <c r="G3249" s="262"/>
      <c r="H3249" s="261"/>
      <c r="I3249" s="260"/>
      <c r="J3249" s="261"/>
      <c r="K3249" s="263"/>
      <c r="L3249" s="261"/>
    </row>
    <row r="3250" spans="1:25" ht="17.45" customHeight="1" x14ac:dyDescent="0.25">
      <c r="A3250" s="257">
        <f t="shared" si="5224"/>
        <v>11</v>
      </c>
      <c r="B3250" s="257">
        <f t="shared" si="5225"/>
        <v>2026</v>
      </c>
      <c r="C3250" s="8">
        <f t="shared" si="5227"/>
        <v>46346</v>
      </c>
      <c r="D3250" s="260"/>
      <c r="E3250" s="261"/>
      <c r="F3250" s="260"/>
      <c r="G3250" s="262"/>
      <c r="H3250" s="261"/>
      <c r="I3250" s="260"/>
      <c r="J3250" s="261"/>
      <c r="K3250" s="263"/>
      <c r="L3250" s="261"/>
    </row>
    <row r="3251" spans="1:25" ht="17.45" customHeight="1" x14ac:dyDescent="0.25">
      <c r="A3251" s="257">
        <f t="shared" si="5224"/>
        <v>11</v>
      </c>
      <c r="B3251" s="257">
        <f t="shared" si="5225"/>
        <v>2026</v>
      </c>
      <c r="C3251" s="8">
        <f t="shared" si="5227"/>
        <v>46347</v>
      </c>
      <c r="D3251" s="260"/>
      <c r="E3251" s="261"/>
      <c r="F3251" s="260"/>
      <c r="G3251" s="262"/>
      <c r="H3251" s="261"/>
      <c r="I3251" s="260"/>
      <c r="J3251" s="261"/>
      <c r="K3251" s="263"/>
      <c r="L3251" s="261"/>
    </row>
    <row r="3252" spans="1:25" ht="17.45" customHeight="1" x14ac:dyDescent="0.25">
      <c r="A3252" s="257">
        <f t="shared" si="5224"/>
        <v>11</v>
      </c>
      <c r="B3252" s="257">
        <f t="shared" si="5225"/>
        <v>2026</v>
      </c>
      <c r="C3252" s="8">
        <f t="shared" si="5227"/>
        <v>46348</v>
      </c>
      <c r="D3252" s="260"/>
      <c r="E3252" s="261"/>
      <c r="F3252" s="260"/>
      <c r="G3252" s="262"/>
      <c r="H3252" s="261"/>
      <c r="I3252" s="260"/>
      <c r="J3252" s="261"/>
      <c r="K3252" s="263"/>
      <c r="L3252" s="261"/>
    </row>
    <row r="3253" spans="1:25" ht="17.45" customHeight="1" x14ac:dyDescent="0.25">
      <c r="A3253" s="257">
        <f t="shared" si="5224"/>
        <v>11</v>
      </c>
      <c r="B3253" s="257">
        <f t="shared" si="5225"/>
        <v>2026</v>
      </c>
      <c r="C3253" s="8">
        <f t="shared" si="5227"/>
        <v>46349</v>
      </c>
      <c r="D3253" s="260"/>
      <c r="E3253" s="261"/>
      <c r="F3253" s="260"/>
      <c r="G3253" s="262"/>
      <c r="H3253" s="261"/>
      <c r="I3253" s="260"/>
      <c r="J3253" s="261"/>
      <c r="K3253" s="263"/>
      <c r="L3253" s="261"/>
    </row>
    <row r="3254" spans="1:25" ht="17.45" customHeight="1" x14ac:dyDescent="0.25">
      <c r="A3254" s="257">
        <f t="shared" si="5224"/>
        <v>11</v>
      </c>
      <c r="B3254" s="257">
        <f t="shared" si="5225"/>
        <v>2026</v>
      </c>
      <c r="C3254" s="48">
        <f t="shared" si="5227"/>
        <v>46350</v>
      </c>
      <c r="D3254" s="275"/>
      <c r="E3254" s="276"/>
      <c r="F3254" s="275"/>
      <c r="G3254" s="277"/>
      <c r="H3254" s="276"/>
      <c r="I3254" s="275"/>
      <c r="J3254" s="276"/>
      <c r="K3254" s="278"/>
      <c r="L3254" s="276"/>
    </row>
    <row r="3255" spans="1:25" ht="17.45" customHeight="1" x14ac:dyDescent="0.25">
      <c r="A3255" s="257">
        <f t="shared" si="5224"/>
        <v>11</v>
      </c>
      <c r="B3255" s="257">
        <f t="shared" si="5225"/>
        <v>2026</v>
      </c>
      <c r="C3255" s="8">
        <f t="shared" si="5227"/>
        <v>46351</v>
      </c>
      <c r="D3255" s="260"/>
      <c r="E3255" s="261"/>
      <c r="F3255" s="260"/>
      <c r="G3255" s="262"/>
      <c r="H3255" s="261"/>
      <c r="I3255" s="260"/>
      <c r="J3255" s="261"/>
      <c r="K3255" s="263"/>
      <c r="L3255" s="261"/>
    </row>
    <row r="3256" spans="1:25" ht="17.45" customHeight="1" x14ac:dyDescent="0.25">
      <c r="A3256" s="257">
        <f t="shared" ref="A3256:A3319" si="5228">IF(ISNUMBER(C3256),MONTH(C3256),"")</f>
        <v>11</v>
      </c>
      <c r="B3256" s="257">
        <f t="shared" ref="B3256:B3319" si="5229">IF(ISNUMBER(C3256),YEAR(C3256),"")</f>
        <v>2026</v>
      </c>
      <c r="C3256" s="8">
        <f t="shared" si="5227"/>
        <v>46352</v>
      </c>
      <c r="D3256" s="260"/>
      <c r="E3256" s="261"/>
      <c r="F3256" s="260"/>
      <c r="G3256" s="262"/>
      <c r="H3256" s="261"/>
      <c r="I3256" s="260"/>
      <c r="J3256" s="261"/>
      <c r="K3256" s="263"/>
      <c r="L3256" s="261"/>
    </row>
    <row r="3257" spans="1:25" ht="17.45" customHeight="1" thickBot="1" x14ac:dyDescent="0.3">
      <c r="A3257" s="257">
        <f t="shared" si="5228"/>
        <v>11</v>
      </c>
      <c r="B3257" s="257">
        <f t="shared" si="5229"/>
        <v>2026</v>
      </c>
      <c r="C3257" s="8">
        <f t="shared" si="5227"/>
        <v>46353</v>
      </c>
      <c r="D3257" s="260"/>
      <c r="E3257" s="261"/>
      <c r="F3257" s="260"/>
      <c r="G3257" s="262"/>
      <c r="H3257" s="261"/>
      <c r="I3257" s="260"/>
      <c r="J3257" s="261"/>
      <c r="K3257" s="263"/>
      <c r="L3257" s="261"/>
    </row>
    <row r="3258" spans="1:25" ht="17.45" customHeight="1" thickBot="1" x14ac:dyDescent="0.3">
      <c r="A3258" s="257">
        <f t="shared" si="5228"/>
        <v>11</v>
      </c>
      <c r="B3258" s="257">
        <f t="shared" si="5229"/>
        <v>2026</v>
      </c>
      <c r="C3258" s="8">
        <f t="shared" si="5227"/>
        <v>46354</v>
      </c>
      <c r="D3258" s="260"/>
      <c r="E3258" s="261"/>
      <c r="F3258" s="260"/>
      <c r="G3258" s="262"/>
      <c r="H3258" s="261"/>
      <c r="I3258" s="260"/>
      <c r="J3258" s="261"/>
      <c r="K3258" s="263"/>
      <c r="L3258" s="261"/>
      <c r="U3258" s="514" t="s">
        <v>70</v>
      </c>
      <c r="V3258" s="515">
        <v>2026</v>
      </c>
      <c r="W3258" s="516"/>
      <c r="X3258" s="516"/>
      <c r="Y3258" s="516"/>
    </row>
    <row r="3259" spans="1:25" ht="17.45" customHeight="1" x14ac:dyDescent="0.25">
      <c r="A3259" s="257">
        <f t="shared" si="5228"/>
        <v>11</v>
      </c>
      <c r="B3259" s="257">
        <f t="shared" si="5229"/>
        <v>2026</v>
      </c>
      <c r="C3259" s="8">
        <f t="shared" si="5227"/>
        <v>46355</v>
      </c>
      <c r="D3259" s="260"/>
      <c r="E3259" s="261"/>
      <c r="F3259" s="260"/>
      <c r="G3259" s="262"/>
      <c r="H3259" s="261"/>
      <c r="I3259" s="260"/>
      <c r="J3259" s="261"/>
      <c r="K3259" s="263"/>
      <c r="L3259" s="261"/>
      <c r="U3259" s="517" t="s">
        <v>35</v>
      </c>
      <c r="V3259" s="517" t="s">
        <v>1</v>
      </c>
      <c r="W3259" s="517" t="s">
        <v>2</v>
      </c>
      <c r="X3259" s="517" t="s">
        <v>9</v>
      </c>
      <c r="Y3259" s="517" t="s">
        <v>12</v>
      </c>
    </row>
    <row r="3260" spans="1:25" ht="17.45" customHeight="1" x14ac:dyDescent="0.25">
      <c r="A3260" s="257">
        <f t="shared" si="5228"/>
        <v>11</v>
      </c>
      <c r="B3260" s="257">
        <f t="shared" si="5229"/>
        <v>2026</v>
      </c>
      <c r="C3260" s="48">
        <f t="shared" si="5227"/>
        <v>46356</v>
      </c>
      <c r="D3260" s="275"/>
      <c r="E3260" s="276"/>
      <c r="F3260" s="275"/>
      <c r="G3260" s="277"/>
      <c r="H3260" s="276"/>
      <c r="I3260" s="275"/>
      <c r="J3260" s="276"/>
      <c r="K3260" s="278"/>
      <c r="L3260" s="276"/>
      <c r="U3260" s="518" t="s">
        <v>58</v>
      </c>
      <c r="V3260" s="519" t="e">
        <f>AVERAGE(D3231:E3260)</f>
        <v>#DIV/0!</v>
      </c>
      <c r="W3260" s="519" t="e">
        <f>AVERAGE(F3231:H3260)</f>
        <v>#DIV/0!</v>
      </c>
      <c r="X3260" s="519" t="e">
        <f>AVERAGE(I3231:J3260)</f>
        <v>#DIV/0!</v>
      </c>
      <c r="Y3260" s="519" t="e">
        <f>AVERAGE(K3231:L3260)</f>
        <v>#DIV/0!</v>
      </c>
    </row>
    <row r="3261" spans="1:25" ht="17.45" customHeight="1" x14ac:dyDescent="0.25">
      <c r="A3261" s="257">
        <f t="shared" si="5228"/>
        <v>12</v>
      </c>
      <c r="B3261" s="257">
        <f t="shared" si="5229"/>
        <v>2026</v>
      </c>
      <c r="C3261" s="8">
        <f t="shared" si="5227"/>
        <v>46357</v>
      </c>
      <c r="D3261" s="260"/>
      <c r="E3261" s="261"/>
      <c r="F3261" s="260"/>
      <c r="G3261" s="262"/>
      <c r="H3261" s="261"/>
      <c r="I3261" s="260"/>
      <c r="J3261" s="261"/>
      <c r="K3261" s="263"/>
      <c r="L3261" s="261"/>
      <c r="U3261" s="518" t="s">
        <v>59</v>
      </c>
      <c r="V3261" s="519">
        <f>MAX(D3231:E3260)</f>
        <v>0</v>
      </c>
      <c r="W3261" s="519">
        <f>MAX(F3231:H3260)</f>
        <v>0</v>
      </c>
      <c r="X3261" s="519">
        <f>MAX(I3231:J3260)</f>
        <v>0</v>
      </c>
      <c r="Y3261" s="519">
        <f>MAX(K3231:L3260)</f>
        <v>0</v>
      </c>
    </row>
    <row r="3262" spans="1:25" ht="17.45" customHeight="1" thickBot="1" x14ac:dyDescent="0.3">
      <c r="A3262" s="257">
        <f t="shared" si="5228"/>
        <v>12</v>
      </c>
      <c r="B3262" s="257">
        <f t="shared" si="5229"/>
        <v>2026</v>
      </c>
      <c r="C3262" s="8">
        <f t="shared" si="5227"/>
        <v>46358</v>
      </c>
      <c r="D3262" s="260"/>
      <c r="E3262" s="261"/>
      <c r="F3262" s="260"/>
      <c r="G3262" s="262"/>
      <c r="H3262" s="261"/>
      <c r="I3262" s="260"/>
      <c r="J3262" s="261"/>
      <c r="K3262" s="263"/>
      <c r="L3262" s="261"/>
      <c r="U3262" s="520" t="s">
        <v>126</v>
      </c>
      <c r="V3262" s="521">
        <f>COUNTIF(D3231:E3260,"&gt;=2.5")</f>
        <v>0</v>
      </c>
      <c r="W3262" s="521">
        <f>COUNTIF(F3231:H3260,"&gt;=2.5")</f>
        <v>0</v>
      </c>
      <c r="X3262" s="521">
        <f>COUNTIF(I3231:J3260,"&gt;=2.5")</f>
        <v>0</v>
      </c>
      <c r="Y3262" s="521">
        <f>COUNTIF(K3231:L3260,"&gt;=2.5")</f>
        <v>0</v>
      </c>
    </row>
    <row r="3263" spans="1:25" ht="17.45" customHeight="1" thickBot="1" x14ac:dyDescent="0.3">
      <c r="A3263" s="257">
        <f t="shared" si="5228"/>
        <v>12</v>
      </c>
      <c r="B3263" s="257">
        <f t="shared" si="5229"/>
        <v>2026</v>
      </c>
      <c r="C3263" s="8">
        <f t="shared" si="5227"/>
        <v>46359</v>
      </c>
      <c r="D3263" s="260"/>
      <c r="E3263" s="261"/>
      <c r="F3263" s="260"/>
      <c r="G3263" s="262"/>
      <c r="H3263" s="261"/>
      <c r="I3263" s="260"/>
      <c r="J3263" s="261"/>
      <c r="K3263" s="263"/>
      <c r="L3263" s="261"/>
      <c r="X3263" s="664">
        <f>SUM(V3262:Y3262)</f>
        <v>0</v>
      </c>
      <c r="Y3263" s="522" t="e">
        <f>AVERAGE(V3260:Y3260)</f>
        <v>#DIV/0!</v>
      </c>
    </row>
    <row r="3264" spans="1:25" ht="17.45" customHeight="1" x14ac:dyDescent="0.25">
      <c r="A3264" s="257">
        <f t="shared" si="5228"/>
        <v>12</v>
      </c>
      <c r="B3264" s="257">
        <f t="shared" si="5229"/>
        <v>2026</v>
      </c>
      <c r="C3264" s="8">
        <f t="shared" si="5227"/>
        <v>46360</v>
      </c>
      <c r="D3264" s="260"/>
      <c r="E3264" s="261"/>
      <c r="F3264" s="260"/>
      <c r="G3264" s="262"/>
      <c r="H3264" s="261"/>
      <c r="I3264" s="260"/>
      <c r="J3264" s="261"/>
      <c r="K3264" s="263"/>
      <c r="L3264" s="261"/>
      <c r="V3264" s="605" t="e">
        <f>V3260-V3230</f>
        <v>#DIV/0!</v>
      </c>
      <c r="W3264" s="605" t="e">
        <f>W3260-W3230</f>
        <v>#DIV/0!</v>
      </c>
      <c r="X3264" s="605" t="e">
        <f>X3260-X3230</f>
        <v>#DIV/0!</v>
      </c>
      <c r="Y3264" s="605" t="e">
        <f>Y3260-Y3230</f>
        <v>#DIV/0!</v>
      </c>
    </row>
    <row r="3265" spans="1:12" ht="17.45" customHeight="1" x14ac:dyDescent="0.25">
      <c r="A3265" s="257">
        <f t="shared" si="5228"/>
        <v>12</v>
      </c>
      <c r="B3265" s="257">
        <f t="shared" si="5229"/>
        <v>2026</v>
      </c>
      <c r="C3265" s="8">
        <f t="shared" si="5227"/>
        <v>46361</v>
      </c>
      <c r="D3265" s="260"/>
      <c r="E3265" s="261"/>
      <c r="F3265" s="260"/>
      <c r="G3265" s="262"/>
      <c r="H3265" s="261"/>
      <c r="I3265" s="260"/>
      <c r="J3265" s="261"/>
      <c r="K3265" s="263"/>
      <c r="L3265" s="261"/>
    </row>
    <row r="3266" spans="1:12" ht="17.45" customHeight="1" x14ac:dyDescent="0.25">
      <c r="A3266" s="257">
        <f t="shared" si="5228"/>
        <v>12</v>
      </c>
      <c r="B3266" s="257">
        <f t="shared" si="5229"/>
        <v>2026</v>
      </c>
      <c r="C3266" s="48">
        <f t="shared" si="5227"/>
        <v>46362</v>
      </c>
      <c r="D3266" s="275"/>
      <c r="E3266" s="276"/>
      <c r="F3266" s="275"/>
      <c r="G3266" s="277"/>
      <c r="H3266" s="276"/>
      <c r="I3266" s="275"/>
      <c r="J3266" s="276"/>
      <c r="K3266" s="278"/>
      <c r="L3266" s="276"/>
    </row>
    <row r="3267" spans="1:12" ht="17.45" customHeight="1" x14ac:dyDescent="0.25">
      <c r="A3267" s="257">
        <f t="shared" si="5228"/>
        <v>12</v>
      </c>
      <c r="B3267" s="257">
        <f t="shared" si="5229"/>
        <v>2026</v>
      </c>
      <c r="C3267" s="8">
        <f t="shared" si="5227"/>
        <v>46363</v>
      </c>
      <c r="D3267" s="260"/>
      <c r="E3267" s="261"/>
      <c r="F3267" s="260"/>
      <c r="G3267" s="262"/>
      <c r="H3267" s="261"/>
      <c r="I3267" s="260"/>
      <c r="J3267" s="261"/>
      <c r="K3267" s="263"/>
      <c r="L3267" s="261"/>
    </row>
    <row r="3268" spans="1:12" ht="17.45" customHeight="1" x14ac:dyDescent="0.25">
      <c r="A3268" s="257">
        <f t="shared" si="5228"/>
        <v>12</v>
      </c>
      <c r="B3268" s="257">
        <f t="shared" si="5229"/>
        <v>2026</v>
      </c>
      <c r="C3268" s="8">
        <f t="shared" si="5227"/>
        <v>46364</v>
      </c>
      <c r="D3268" s="260"/>
      <c r="E3268" s="261"/>
      <c r="F3268" s="260"/>
      <c r="G3268" s="262"/>
      <c r="H3268" s="261"/>
      <c r="I3268" s="260"/>
      <c r="J3268" s="261"/>
      <c r="K3268" s="263"/>
      <c r="L3268" s="261"/>
    </row>
    <row r="3269" spans="1:12" ht="17.45" customHeight="1" x14ac:dyDescent="0.25">
      <c r="A3269" s="257">
        <f t="shared" si="5228"/>
        <v>12</v>
      </c>
      <c r="B3269" s="257">
        <f t="shared" si="5229"/>
        <v>2026</v>
      </c>
      <c r="C3269" s="8">
        <f t="shared" si="5227"/>
        <v>46365</v>
      </c>
      <c r="D3269" s="260"/>
      <c r="E3269" s="261"/>
      <c r="F3269" s="260"/>
      <c r="G3269" s="262"/>
      <c r="H3269" s="261"/>
      <c r="I3269" s="260"/>
      <c r="J3269" s="261"/>
      <c r="K3269" s="263"/>
      <c r="L3269" s="261"/>
    </row>
    <row r="3270" spans="1:12" ht="17.45" customHeight="1" x14ac:dyDescent="0.25">
      <c r="A3270" s="257">
        <f t="shared" si="5228"/>
        <v>12</v>
      </c>
      <c r="B3270" s="257">
        <f t="shared" si="5229"/>
        <v>2026</v>
      </c>
      <c r="C3270" s="8">
        <f t="shared" si="5227"/>
        <v>46366</v>
      </c>
      <c r="D3270" s="260"/>
      <c r="E3270" s="261"/>
      <c r="F3270" s="260"/>
      <c r="G3270" s="262"/>
      <c r="H3270" s="261"/>
      <c r="I3270" s="260"/>
      <c r="J3270" s="261"/>
      <c r="K3270" s="263"/>
      <c r="L3270" s="261"/>
    </row>
    <row r="3271" spans="1:12" ht="17.45" customHeight="1" x14ac:dyDescent="0.25">
      <c r="A3271" s="257">
        <f t="shared" si="5228"/>
        <v>12</v>
      </c>
      <c r="B3271" s="257">
        <f t="shared" si="5229"/>
        <v>2026</v>
      </c>
      <c r="C3271" s="8">
        <f t="shared" si="5227"/>
        <v>46367</v>
      </c>
      <c r="D3271" s="260"/>
      <c r="E3271" s="261"/>
      <c r="F3271" s="260"/>
      <c r="G3271" s="262"/>
      <c r="H3271" s="261"/>
      <c r="I3271" s="260"/>
      <c r="J3271" s="261"/>
      <c r="K3271" s="263"/>
      <c r="L3271" s="261"/>
    </row>
    <row r="3272" spans="1:12" ht="17.45" customHeight="1" x14ac:dyDescent="0.25">
      <c r="A3272" s="257">
        <f t="shared" si="5228"/>
        <v>12</v>
      </c>
      <c r="B3272" s="257">
        <f t="shared" si="5229"/>
        <v>2026</v>
      </c>
      <c r="C3272" s="48">
        <f t="shared" si="5227"/>
        <v>46368</v>
      </c>
      <c r="D3272" s="275"/>
      <c r="E3272" s="276"/>
      <c r="F3272" s="275"/>
      <c r="G3272" s="277"/>
      <c r="H3272" s="276"/>
      <c r="I3272" s="275"/>
      <c r="J3272" s="276"/>
      <c r="K3272" s="278"/>
      <c r="L3272" s="276"/>
    </row>
    <row r="3273" spans="1:12" ht="17.45" customHeight="1" x14ac:dyDescent="0.25">
      <c r="A3273" s="257">
        <f t="shared" si="5228"/>
        <v>12</v>
      </c>
      <c r="B3273" s="257">
        <f t="shared" si="5229"/>
        <v>2026</v>
      </c>
      <c r="C3273" s="8">
        <f t="shared" si="5227"/>
        <v>46369</v>
      </c>
      <c r="D3273" s="260"/>
      <c r="E3273" s="261"/>
      <c r="F3273" s="260"/>
      <c r="G3273" s="262"/>
      <c r="H3273" s="261"/>
      <c r="I3273" s="260"/>
      <c r="J3273" s="261"/>
      <c r="K3273" s="263"/>
      <c r="L3273" s="261"/>
    </row>
    <row r="3274" spans="1:12" ht="17.45" customHeight="1" x14ac:dyDescent="0.25">
      <c r="A3274" s="257">
        <f t="shared" si="5228"/>
        <v>12</v>
      </c>
      <c r="B3274" s="257">
        <f t="shared" si="5229"/>
        <v>2026</v>
      </c>
      <c r="C3274" s="8">
        <f t="shared" si="5227"/>
        <v>46370</v>
      </c>
      <c r="D3274" s="260"/>
      <c r="E3274" s="261"/>
      <c r="F3274" s="260"/>
      <c r="G3274" s="262"/>
      <c r="H3274" s="261"/>
      <c r="I3274" s="260"/>
      <c r="J3274" s="261"/>
      <c r="K3274" s="263"/>
      <c r="L3274" s="261"/>
    </row>
    <row r="3275" spans="1:12" ht="17.45" customHeight="1" x14ac:dyDescent="0.25">
      <c r="A3275" s="257">
        <f t="shared" si="5228"/>
        <v>12</v>
      </c>
      <c r="B3275" s="257">
        <f t="shared" si="5229"/>
        <v>2026</v>
      </c>
      <c r="C3275" s="8">
        <f t="shared" si="5227"/>
        <v>46371</v>
      </c>
      <c r="D3275" s="260"/>
      <c r="E3275" s="261"/>
      <c r="F3275" s="260"/>
      <c r="G3275" s="262"/>
      <c r="H3275" s="261"/>
      <c r="I3275" s="260"/>
      <c r="J3275" s="261"/>
      <c r="K3275" s="263"/>
      <c r="L3275" s="261"/>
    </row>
    <row r="3276" spans="1:12" ht="17.45" customHeight="1" x14ac:dyDescent="0.25">
      <c r="A3276" s="257">
        <f t="shared" si="5228"/>
        <v>12</v>
      </c>
      <c r="B3276" s="257">
        <f t="shared" si="5229"/>
        <v>2026</v>
      </c>
      <c r="C3276" s="8">
        <f t="shared" si="5227"/>
        <v>46372</v>
      </c>
      <c r="D3276" s="260"/>
      <c r="E3276" s="261"/>
      <c r="F3276" s="260"/>
      <c r="G3276" s="262"/>
      <c r="H3276" s="261"/>
      <c r="I3276" s="260"/>
      <c r="J3276" s="261"/>
      <c r="K3276" s="263"/>
      <c r="L3276" s="261"/>
    </row>
    <row r="3277" spans="1:12" ht="17.45" customHeight="1" x14ac:dyDescent="0.25">
      <c r="A3277" s="257">
        <f t="shared" si="5228"/>
        <v>12</v>
      </c>
      <c r="B3277" s="257">
        <f t="shared" si="5229"/>
        <v>2026</v>
      </c>
      <c r="C3277" s="8">
        <f t="shared" si="5227"/>
        <v>46373</v>
      </c>
      <c r="D3277" s="260"/>
      <c r="E3277" s="261"/>
      <c r="F3277" s="260"/>
      <c r="G3277" s="262"/>
      <c r="H3277" s="261"/>
      <c r="I3277" s="260"/>
      <c r="J3277" s="261"/>
      <c r="K3277" s="263"/>
      <c r="L3277" s="261"/>
    </row>
    <row r="3278" spans="1:12" ht="17.45" customHeight="1" x14ac:dyDescent="0.25">
      <c r="A3278" s="257">
        <f t="shared" si="5228"/>
        <v>12</v>
      </c>
      <c r="B3278" s="257">
        <f t="shared" si="5229"/>
        <v>2026</v>
      </c>
      <c r="C3278" s="48">
        <f t="shared" si="5227"/>
        <v>46374</v>
      </c>
      <c r="D3278" s="275"/>
      <c r="E3278" s="276"/>
      <c r="F3278" s="275"/>
      <c r="G3278" s="277"/>
      <c r="H3278" s="276"/>
      <c r="I3278" s="275"/>
      <c r="J3278" s="276"/>
      <c r="K3278" s="278"/>
      <c r="L3278" s="276"/>
    </row>
    <row r="3279" spans="1:12" ht="17.45" customHeight="1" x14ac:dyDescent="0.25">
      <c r="A3279" s="257">
        <f t="shared" si="5228"/>
        <v>12</v>
      </c>
      <c r="B3279" s="257">
        <f t="shared" si="5229"/>
        <v>2026</v>
      </c>
      <c r="C3279" s="8">
        <f t="shared" si="5227"/>
        <v>46375</v>
      </c>
      <c r="D3279" s="260"/>
      <c r="E3279" s="261"/>
      <c r="F3279" s="260"/>
      <c r="G3279" s="262"/>
      <c r="H3279" s="261"/>
      <c r="I3279" s="260"/>
      <c r="J3279" s="261"/>
      <c r="K3279" s="263"/>
      <c r="L3279" s="261"/>
    </row>
    <row r="3280" spans="1:12" ht="17.45" customHeight="1" x14ac:dyDescent="0.25">
      <c r="A3280" s="257">
        <f t="shared" si="5228"/>
        <v>12</v>
      </c>
      <c r="B3280" s="257">
        <f t="shared" si="5229"/>
        <v>2026</v>
      </c>
      <c r="C3280" s="8">
        <f t="shared" si="5227"/>
        <v>46376</v>
      </c>
      <c r="D3280" s="260"/>
      <c r="E3280" s="261"/>
      <c r="F3280" s="260"/>
      <c r="G3280" s="262"/>
      <c r="H3280" s="261"/>
      <c r="I3280" s="260"/>
      <c r="J3280" s="261"/>
      <c r="K3280" s="263"/>
      <c r="L3280" s="261"/>
    </row>
    <row r="3281" spans="1:33" ht="17.45" customHeight="1" x14ac:dyDescent="0.25">
      <c r="A3281" s="257">
        <f t="shared" si="5228"/>
        <v>12</v>
      </c>
      <c r="B3281" s="257">
        <f t="shared" si="5229"/>
        <v>2026</v>
      </c>
      <c r="C3281" s="8">
        <f t="shared" si="5227"/>
        <v>46377</v>
      </c>
      <c r="D3281" s="260"/>
      <c r="E3281" s="261"/>
      <c r="F3281" s="260"/>
      <c r="G3281" s="262"/>
      <c r="H3281" s="261"/>
      <c r="I3281" s="260"/>
      <c r="J3281" s="261"/>
      <c r="K3281" s="263"/>
      <c r="L3281" s="261"/>
    </row>
    <row r="3282" spans="1:33" ht="17.45" customHeight="1" x14ac:dyDescent="0.25">
      <c r="A3282" s="257">
        <f t="shared" si="5228"/>
        <v>12</v>
      </c>
      <c r="B3282" s="257">
        <f t="shared" si="5229"/>
        <v>2026</v>
      </c>
      <c r="C3282" s="8">
        <f t="shared" si="5227"/>
        <v>46378</v>
      </c>
      <c r="D3282" s="260"/>
      <c r="E3282" s="261"/>
      <c r="F3282" s="260"/>
      <c r="G3282" s="262"/>
      <c r="H3282" s="261"/>
      <c r="I3282" s="260"/>
      <c r="J3282" s="261"/>
      <c r="K3282" s="263"/>
      <c r="L3282" s="261"/>
    </row>
    <row r="3283" spans="1:33" ht="17.45" customHeight="1" x14ac:dyDescent="0.25">
      <c r="A3283" s="257">
        <f t="shared" si="5228"/>
        <v>12</v>
      </c>
      <c r="B3283" s="257">
        <f t="shared" si="5229"/>
        <v>2026</v>
      </c>
      <c r="C3283" s="8">
        <f t="shared" si="5227"/>
        <v>46379</v>
      </c>
      <c r="D3283" s="260"/>
      <c r="E3283" s="261"/>
      <c r="F3283" s="260"/>
      <c r="G3283" s="262"/>
      <c r="H3283" s="261"/>
      <c r="I3283" s="260"/>
      <c r="J3283" s="261"/>
      <c r="K3283" s="263"/>
      <c r="L3283" s="261"/>
    </row>
    <row r="3284" spans="1:33" ht="17.45" customHeight="1" x14ac:dyDescent="0.25">
      <c r="A3284" s="257">
        <f t="shared" si="5228"/>
        <v>12</v>
      </c>
      <c r="B3284" s="257">
        <f t="shared" si="5229"/>
        <v>2026</v>
      </c>
      <c r="C3284" s="48">
        <f t="shared" si="5227"/>
        <v>46380</v>
      </c>
      <c r="D3284" s="428"/>
      <c r="E3284" s="429"/>
      <c r="F3284" s="428"/>
      <c r="G3284" s="430"/>
      <c r="H3284" s="429"/>
      <c r="I3284" s="428"/>
      <c r="J3284" s="429"/>
      <c r="K3284" s="431"/>
      <c r="L3284" s="429"/>
    </row>
    <row r="3285" spans="1:33" ht="17.45" customHeight="1" x14ac:dyDescent="0.25">
      <c r="A3285" s="257">
        <f t="shared" si="5228"/>
        <v>12</v>
      </c>
      <c r="B3285" s="257">
        <f t="shared" si="5229"/>
        <v>2026</v>
      </c>
      <c r="C3285" s="8">
        <f t="shared" si="5227"/>
        <v>46381</v>
      </c>
      <c r="D3285" s="260"/>
      <c r="E3285" s="261"/>
      <c r="F3285" s="260"/>
      <c r="G3285" s="262"/>
      <c r="H3285" s="261"/>
      <c r="I3285" s="260"/>
      <c r="J3285" s="261"/>
      <c r="K3285" s="263"/>
      <c r="L3285" s="261"/>
    </row>
    <row r="3286" spans="1:33" ht="17.45" customHeight="1" x14ac:dyDescent="0.25">
      <c r="A3286" s="257">
        <f t="shared" si="5228"/>
        <v>12</v>
      </c>
      <c r="B3286" s="257">
        <f t="shared" si="5229"/>
        <v>2026</v>
      </c>
      <c r="C3286" s="8">
        <f t="shared" si="5227"/>
        <v>46382</v>
      </c>
      <c r="D3286" s="260"/>
      <c r="E3286" s="261"/>
      <c r="F3286" s="260"/>
      <c r="G3286" s="262"/>
      <c r="H3286" s="261"/>
      <c r="I3286" s="260"/>
      <c r="J3286" s="261"/>
      <c r="K3286" s="263"/>
      <c r="L3286" s="261"/>
    </row>
    <row r="3287" spans="1:33" ht="17.45" customHeight="1" x14ac:dyDescent="0.25">
      <c r="A3287" s="257">
        <f t="shared" si="5228"/>
        <v>12</v>
      </c>
      <c r="B3287" s="257">
        <f t="shared" si="5229"/>
        <v>2026</v>
      </c>
      <c r="C3287" s="8">
        <f t="shared" si="5227"/>
        <v>46383</v>
      </c>
      <c r="D3287" s="260"/>
      <c r="E3287" s="261"/>
      <c r="F3287" s="260"/>
      <c r="G3287" s="262"/>
      <c r="H3287" s="261"/>
      <c r="I3287" s="260"/>
      <c r="J3287" s="261"/>
      <c r="K3287" s="263"/>
      <c r="L3287" s="261"/>
    </row>
    <row r="3288" spans="1:33" ht="17.45" customHeight="1" thickBot="1" x14ac:dyDescent="0.3">
      <c r="A3288" s="257">
        <f t="shared" si="5228"/>
        <v>12</v>
      </c>
      <c r="B3288" s="257">
        <f t="shared" si="5229"/>
        <v>2026</v>
      </c>
      <c r="C3288" s="8">
        <f t="shared" si="5227"/>
        <v>46384</v>
      </c>
      <c r="D3288" s="260"/>
      <c r="E3288" s="261"/>
      <c r="F3288" s="260"/>
      <c r="G3288" s="262"/>
      <c r="H3288" s="261"/>
      <c r="I3288" s="260"/>
      <c r="J3288" s="261"/>
      <c r="K3288" s="263"/>
      <c r="L3288" s="261"/>
    </row>
    <row r="3289" spans="1:33" ht="17.45" customHeight="1" thickBot="1" x14ac:dyDescent="0.3">
      <c r="A3289" s="257">
        <f t="shared" si="5228"/>
        <v>12</v>
      </c>
      <c r="B3289" s="257">
        <f t="shared" si="5229"/>
        <v>2026</v>
      </c>
      <c r="C3289" s="8">
        <f t="shared" si="5227"/>
        <v>46385</v>
      </c>
      <c r="D3289" s="260"/>
      <c r="E3289" s="261"/>
      <c r="F3289" s="260"/>
      <c r="G3289" s="262"/>
      <c r="H3289" s="261"/>
      <c r="I3289" s="260"/>
      <c r="J3289" s="261"/>
      <c r="K3289" s="263"/>
      <c r="L3289" s="261"/>
      <c r="U3289" s="514" t="s">
        <v>71</v>
      </c>
      <c r="V3289" s="515">
        <v>2026</v>
      </c>
      <c r="W3289" s="516"/>
      <c r="X3289" s="516"/>
      <c r="Y3289" s="516"/>
    </row>
    <row r="3290" spans="1:33" ht="17.45" customHeight="1" x14ac:dyDescent="0.25">
      <c r="A3290" s="257">
        <f t="shared" si="5228"/>
        <v>12</v>
      </c>
      <c r="B3290" s="257">
        <f t="shared" si="5229"/>
        <v>2026</v>
      </c>
      <c r="C3290" s="48">
        <f t="shared" si="5227"/>
        <v>46386</v>
      </c>
      <c r="D3290" s="275"/>
      <c r="E3290" s="276"/>
      <c r="F3290" s="275"/>
      <c r="G3290" s="277"/>
      <c r="H3290" s="276"/>
      <c r="I3290" s="275"/>
      <c r="J3290" s="276"/>
      <c r="K3290" s="278"/>
      <c r="L3290" s="276"/>
      <c r="U3290" s="517" t="s">
        <v>35</v>
      </c>
      <c r="V3290" s="517" t="s">
        <v>1</v>
      </c>
      <c r="W3290" s="517" t="s">
        <v>2</v>
      </c>
      <c r="X3290" s="517" t="s">
        <v>9</v>
      </c>
      <c r="Y3290" s="517" t="s">
        <v>12</v>
      </c>
    </row>
    <row r="3291" spans="1:33" ht="17.45" customHeight="1" thickBot="1" x14ac:dyDescent="0.3">
      <c r="A3291" s="257">
        <f t="shared" si="5228"/>
        <v>12</v>
      </c>
      <c r="B3291" s="257">
        <f t="shared" si="5229"/>
        <v>2026</v>
      </c>
      <c r="C3291" s="116">
        <f t="shared" si="5227"/>
        <v>46387</v>
      </c>
      <c r="D3291" s="126"/>
      <c r="E3291" s="129"/>
      <c r="F3291" s="126"/>
      <c r="G3291" s="128"/>
      <c r="H3291" s="129"/>
      <c r="I3291" s="126"/>
      <c r="J3291" s="129"/>
      <c r="K3291" s="130"/>
      <c r="L3291" s="129"/>
      <c r="U3291" s="518" t="s">
        <v>58</v>
      </c>
      <c r="V3291" s="519" t="e">
        <f>AVERAGE(D3261:E3291)</f>
        <v>#DIV/0!</v>
      </c>
      <c r="W3291" s="519" t="e">
        <f>AVERAGE(F3261:H3291)</f>
        <v>#DIV/0!</v>
      </c>
      <c r="X3291" s="519" t="e">
        <f>AVERAGE(I3261:J3291)</f>
        <v>#DIV/0!</v>
      </c>
      <c r="Y3291" s="519" t="e">
        <f>AVERAGE(K3261:L3291)</f>
        <v>#DIV/0!</v>
      </c>
    </row>
    <row r="3292" spans="1:33" ht="17.45" customHeight="1" x14ac:dyDescent="0.25">
      <c r="A3292" s="257">
        <f t="shared" si="5228"/>
        <v>1</v>
      </c>
      <c r="B3292" s="257">
        <f t="shared" si="5229"/>
        <v>2027</v>
      </c>
      <c r="C3292" s="115">
        <f t="shared" si="5227"/>
        <v>46388</v>
      </c>
      <c r="D3292" s="122"/>
      <c r="E3292" s="124"/>
      <c r="F3292" s="122"/>
      <c r="G3292" s="123"/>
      <c r="H3292" s="124"/>
      <c r="I3292" s="122"/>
      <c r="J3292" s="124"/>
      <c r="K3292" s="125"/>
      <c r="L3292" s="124"/>
      <c r="U3292" s="518" t="s">
        <v>59</v>
      </c>
      <c r="V3292" s="519">
        <f>MAX(D3261:E3291)</f>
        <v>0</v>
      </c>
      <c r="W3292" s="519">
        <f>MAX(F3261:H3291)</f>
        <v>0</v>
      </c>
      <c r="X3292" s="519">
        <f>MAX(I3261:J3291)</f>
        <v>0</v>
      </c>
      <c r="Y3292" s="519">
        <f>MAX(K3261:L3291)</f>
        <v>0</v>
      </c>
    </row>
    <row r="3293" spans="1:33" ht="17.45" customHeight="1" thickBot="1" x14ac:dyDescent="0.3">
      <c r="A3293" s="257">
        <f t="shared" si="5228"/>
        <v>1</v>
      </c>
      <c r="B3293" s="257">
        <f t="shared" si="5229"/>
        <v>2027</v>
      </c>
      <c r="C3293" s="8">
        <f t="shared" si="5227"/>
        <v>46389</v>
      </c>
      <c r="D3293" s="260"/>
      <c r="E3293" s="261"/>
      <c r="F3293" s="260"/>
      <c r="G3293" s="262"/>
      <c r="H3293" s="261"/>
      <c r="I3293" s="260"/>
      <c r="J3293" s="261"/>
      <c r="K3293" s="263"/>
      <c r="L3293" s="261"/>
      <c r="U3293" s="520" t="s">
        <v>126</v>
      </c>
      <c r="V3293" s="521">
        <f>COUNTIF(D3261:E3291,"&gt;=2.5")</f>
        <v>0</v>
      </c>
      <c r="W3293" s="521">
        <f>COUNTIF(F3261:H3291,"&gt;=2.5")</f>
        <v>0</v>
      </c>
      <c r="X3293" s="521">
        <f>COUNTIF(I3261:J3291,"&gt;=2.5")</f>
        <v>0</v>
      </c>
      <c r="Y3293" s="521">
        <f>COUNTIF(K3261:L3291,"&gt;=2.5")</f>
        <v>0</v>
      </c>
    </row>
    <row r="3294" spans="1:33" ht="17.45" customHeight="1" thickBot="1" x14ac:dyDescent="0.3">
      <c r="A3294" s="257">
        <f t="shared" si="5228"/>
        <v>1</v>
      </c>
      <c r="B3294" s="257">
        <f t="shared" si="5229"/>
        <v>2027</v>
      </c>
      <c r="C3294" s="8">
        <f t="shared" si="5227"/>
        <v>46390</v>
      </c>
      <c r="D3294" s="260"/>
      <c r="E3294" s="261"/>
      <c r="F3294" s="260"/>
      <c r="G3294" s="262"/>
      <c r="H3294" s="261"/>
      <c r="I3294" s="260"/>
      <c r="J3294" s="261"/>
      <c r="K3294" s="263"/>
      <c r="L3294" s="261"/>
      <c r="X3294" s="664">
        <f>SUM(V3293:Y3293)</f>
        <v>0</v>
      </c>
      <c r="Y3294" s="522" t="e">
        <f>AVERAGE(V3291:Y3291)</f>
        <v>#DIV/0!</v>
      </c>
    </row>
    <row r="3295" spans="1:33" ht="17.45" customHeight="1" thickBot="1" x14ac:dyDescent="0.3">
      <c r="A3295" s="257">
        <f t="shared" si="5228"/>
        <v>1</v>
      </c>
      <c r="B3295" s="257">
        <f t="shared" si="5229"/>
        <v>2027</v>
      </c>
      <c r="C3295" s="8">
        <f t="shared" si="5227"/>
        <v>46391</v>
      </c>
      <c r="D3295" s="260"/>
      <c r="E3295" s="261"/>
      <c r="F3295" s="260"/>
      <c r="G3295" s="262"/>
      <c r="H3295" s="261"/>
      <c r="I3295" s="260"/>
      <c r="J3295" s="261"/>
      <c r="K3295" s="263"/>
      <c r="L3295" s="261"/>
      <c r="V3295" s="605" t="e">
        <f>V3291-V3260</f>
        <v>#DIV/0!</v>
      </c>
      <c r="W3295" s="605" t="e">
        <f>W3291-W3260</f>
        <v>#DIV/0!</v>
      </c>
      <c r="X3295" s="605" t="e">
        <f>X3291-X3260</f>
        <v>#DIV/0!</v>
      </c>
      <c r="Y3295" s="605" t="e">
        <f>Y3291-Y3260</f>
        <v>#DIV/0!</v>
      </c>
    </row>
    <row r="3296" spans="1:33" ht="17.45" customHeight="1" thickBot="1" x14ac:dyDescent="0.3">
      <c r="A3296" s="257">
        <f t="shared" si="5228"/>
        <v>1</v>
      </c>
      <c r="B3296" s="257">
        <f t="shared" si="5229"/>
        <v>2027</v>
      </c>
      <c r="C3296" s="48">
        <f t="shared" si="5227"/>
        <v>46392</v>
      </c>
      <c r="D3296" s="275"/>
      <c r="E3296" s="276"/>
      <c r="F3296" s="275"/>
      <c r="G3296" s="277"/>
      <c r="H3296" s="276"/>
      <c r="I3296" s="275"/>
      <c r="J3296" s="276"/>
      <c r="K3296" s="278"/>
      <c r="L3296" s="276"/>
      <c r="U3296" s="514" t="s">
        <v>73</v>
      </c>
      <c r="V3296" s="515">
        <v>2026</v>
      </c>
      <c r="W3296" s="516"/>
      <c r="X3296" s="516"/>
      <c r="Y3296" s="516"/>
      <c r="AF3296" s="427" t="s">
        <v>175</v>
      </c>
      <c r="AG3296" s="427" t="s">
        <v>158</v>
      </c>
    </row>
    <row r="3297" spans="1:33" ht="17.45" customHeight="1" x14ac:dyDescent="0.25">
      <c r="A3297" s="257" t="str">
        <f t="shared" si="5228"/>
        <v/>
      </c>
      <c r="B3297" s="257" t="str">
        <f t="shared" si="5229"/>
        <v/>
      </c>
      <c r="C3297" s="8"/>
      <c r="D3297" s="260"/>
      <c r="E3297" s="261"/>
      <c r="F3297" s="260"/>
      <c r="G3297" s="262"/>
      <c r="H3297" s="261"/>
      <c r="I3297" s="260"/>
      <c r="J3297" s="261"/>
      <c r="K3297" s="263"/>
      <c r="L3297" s="261"/>
      <c r="U3297" s="517" t="s">
        <v>35</v>
      </c>
      <c r="V3297" s="517" t="s">
        <v>1</v>
      </c>
      <c r="W3297" s="517" t="s">
        <v>2</v>
      </c>
      <c r="X3297" s="517" t="s">
        <v>9</v>
      </c>
      <c r="Y3297" s="517" t="s">
        <v>12</v>
      </c>
      <c r="AE3297" s="22" t="s">
        <v>20</v>
      </c>
      <c r="AF3297" s="264">
        <f>MAX($D$2927:$L$3291)</f>
        <v>4.9920833883911326</v>
      </c>
      <c r="AG3297" s="264">
        <f>MAX($D$5:$L$3291)</f>
        <v>28.43</v>
      </c>
    </row>
    <row r="3298" spans="1:33" ht="17.45" customHeight="1" x14ac:dyDescent="0.25">
      <c r="A3298" s="257" t="str">
        <f t="shared" si="5228"/>
        <v/>
      </c>
      <c r="B3298" s="257" t="str">
        <f t="shared" si="5229"/>
        <v/>
      </c>
      <c r="C3298" s="8"/>
      <c r="D3298" s="260"/>
      <c r="E3298" s="261"/>
      <c r="F3298" s="260"/>
      <c r="G3298" s="262"/>
      <c r="H3298" s="261"/>
      <c r="I3298" s="260"/>
      <c r="J3298" s="261"/>
      <c r="K3298" s="263"/>
      <c r="L3298" s="261"/>
      <c r="U3298" s="518" t="s">
        <v>58</v>
      </c>
      <c r="V3298" s="519">
        <f>AVERAGE(D2927:E3291)</f>
        <v>1.2230318239990345</v>
      </c>
      <c r="W3298" s="519">
        <f>AVERAGE(F2927:H3291)</f>
        <v>1.0337176766287028</v>
      </c>
      <c r="X3298" s="519">
        <f>AVERAGE(I2927:J3291)</f>
        <v>1.0640526646391997</v>
      </c>
      <c r="Y3298" s="519">
        <f>AVERAGE(K2927:L3291)</f>
        <v>1.3311669262693058</v>
      </c>
      <c r="AE3298" s="22" t="s">
        <v>157</v>
      </c>
      <c r="AF3298" s="264">
        <f>PERCENTILE($D$2927:$L$3291,0.99)</f>
        <v>4.0449341792008466</v>
      </c>
      <c r="AG3298" s="264">
        <f>PERCENTILE($D$5:$L$3291,0.99)</f>
        <v>3.3194400000000024</v>
      </c>
    </row>
    <row r="3299" spans="1:33" ht="17.45" customHeight="1" x14ac:dyDescent="0.25">
      <c r="A3299" s="257" t="str">
        <f t="shared" si="5228"/>
        <v/>
      </c>
      <c r="B3299" s="257" t="str">
        <f t="shared" si="5229"/>
        <v/>
      </c>
      <c r="C3299" s="8"/>
      <c r="D3299" s="260"/>
      <c r="E3299" s="261"/>
      <c r="F3299" s="260"/>
      <c r="G3299" s="262"/>
      <c r="H3299" s="261"/>
      <c r="I3299" s="260"/>
      <c r="J3299" s="261"/>
      <c r="K3299" s="263"/>
      <c r="L3299" s="261"/>
      <c r="U3299" s="518" t="s">
        <v>59</v>
      </c>
      <c r="V3299" s="519">
        <f>MAX(D2927:E3291)</f>
        <v>4.9920833883911326</v>
      </c>
      <c r="W3299" s="519">
        <f>MAX(F2927:H3291)</f>
        <v>2.4960084279363417</v>
      </c>
      <c r="X3299" s="519">
        <f>MAX(I2927:J3291)</f>
        <v>2.3477178509622223</v>
      </c>
      <c r="Y3299" s="519">
        <f>MAX(K2927:L3291)</f>
        <v>4.5236477770096908</v>
      </c>
      <c r="AE3299" s="22" t="s">
        <v>55</v>
      </c>
      <c r="AF3299" s="264">
        <f>PERCENTILE($D$2927:$L$3291,0.98)</f>
        <v>3.4854063612754196</v>
      </c>
      <c r="AG3299" s="264">
        <f>PERCENTILE($D$5:$L$3291,0.98)</f>
        <v>2.6104400000000023</v>
      </c>
    </row>
    <row r="3300" spans="1:33" ht="17.45" customHeight="1" thickBot="1" x14ac:dyDescent="0.3">
      <c r="A3300" s="257" t="str">
        <f t="shared" si="5228"/>
        <v/>
      </c>
      <c r="B3300" s="257" t="str">
        <f t="shared" si="5229"/>
        <v/>
      </c>
      <c r="C3300" s="8"/>
      <c r="D3300" s="260"/>
      <c r="E3300" s="261"/>
      <c r="F3300" s="260"/>
      <c r="G3300" s="262"/>
      <c r="H3300" s="261"/>
      <c r="I3300" s="260"/>
      <c r="J3300" s="261"/>
      <c r="K3300" s="263"/>
      <c r="L3300" s="261"/>
      <c r="U3300" s="520" t="s">
        <v>126</v>
      </c>
      <c r="V3300" s="521">
        <f>COUNTIF(D2927:E3291,"&gt;=2.5")</f>
        <v>5</v>
      </c>
      <c r="W3300" s="521">
        <f>COUNTIF(F2927:H3291,"&gt;=2.5")</f>
        <v>0</v>
      </c>
      <c r="X3300" s="521">
        <f>COUNTIF(I2927:J3291,"&gt;=2.5")</f>
        <v>0</v>
      </c>
      <c r="Y3300" s="521">
        <f>COUNTIF(K2927:L3291,"&gt;=2.5")</f>
        <v>8</v>
      </c>
      <c r="AE3300" s="22" t="s">
        <v>75</v>
      </c>
      <c r="AF3300" s="264">
        <f>PERCENTILE($D$2927:$L$3291,0.95)</f>
        <v>2.4886450696218572</v>
      </c>
      <c r="AG3300" s="264">
        <f>PERCENTILE($D$5:$L$3291,0.95)</f>
        <v>1.9907999999999992</v>
      </c>
    </row>
    <row r="3301" spans="1:33" ht="17.45" customHeight="1" thickBot="1" x14ac:dyDescent="0.3">
      <c r="A3301" s="257" t="str">
        <f t="shared" si="5228"/>
        <v/>
      </c>
      <c r="B3301" s="257" t="str">
        <f t="shared" si="5229"/>
        <v/>
      </c>
      <c r="C3301" s="8"/>
      <c r="D3301" s="260"/>
      <c r="E3301" s="261"/>
      <c r="F3301" s="260"/>
      <c r="G3301" s="262"/>
      <c r="H3301" s="261"/>
      <c r="I3301" s="260"/>
      <c r="J3301" s="261"/>
      <c r="K3301" s="263"/>
      <c r="L3301" s="261"/>
      <c r="V3301" s="522">
        <f>AVERAGE(D2928:L3291)</f>
        <v>1.1708000782388817</v>
      </c>
      <c r="X3301" s="664">
        <f>SUM(V3300:Y3300)</f>
        <v>13</v>
      </c>
      <c r="Y3301" s="522">
        <f>AVERAGE(V3298:Y3298)</f>
        <v>1.1629922728840607</v>
      </c>
      <c r="AE3301" s="22" t="s">
        <v>21</v>
      </c>
      <c r="AF3301" s="264">
        <f>PERCENTILE($D$2927:$L$3291,0.9)</f>
        <v>1.8821496032076637</v>
      </c>
      <c r="AG3301" s="264">
        <f>PERCENTILE($D$5:$L$3291,0.9)</f>
        <v>1.6638049651689391</v>
      </c>
    </row>
    <row r="3302" spans="1:33" ht="17.45" customHeight="1" x14ac:dyDescent="0.25">
      <c r="A3302" s="257" t="str">
        <f t="shared" si="5228"/>
        <v/>
      </c>
      <c r="B3302" s="257" t="str">
        <f t="shared" si="5229"/>
        <v/>
      </c>
      <c r="C3302" s="48"/>
      <c r="D3302" s="428"/>
      <c r="E3302" s="429"/>
      <c r="F3302" s="428"/>
      <c r="G3302" s="430"/>
      <c r="H3302" s="429"/>
      <c r="I3302" s="428"/>
      <c r="J3302" s="429"/>
      <c r="K3302" s="431"/>
      <c r="L3302" s="429"/>
      <c r="V3302" s="605">
        <f>V3298-V2933</f>
        <v>7.816617611014598E-3</v>
      </c>
      <c r="W3302" s="605">
        <f>W3298-W2933</f>
        <v>-0.12678725559534332</v>
      </c>
      <c r="X3302" s="605">
        <f>X3298-X2933</f>
        <v>6.8137524870102717E-2</v>
      </c>
      <c r="Y3302" s="605">
        <f>Y3298-Y2933</f>
        <v>0.11878994486999961</v>
      </c>
    </row>
    <row r="3303" spans="1:33" ht="17.45" customHeight="1" x14ac:dyDescent="0.25">
      <c r="A3303" s="257" t="str">
        <f t="shared" si="5228"/>
        <v/>
      </c>
      <c r="B3303" s="257" t="str">
        <f t="shared" si="5229"/>
        <v/>
      </c>
      <c r="C3303" s="8"/>
      <c r="D3303" s="260"/>
      <c r="E3303" s="261"/>
      <c r="F3303" s="260"/>
      <c r="G3303" s="262"/>
      <c r="H3303" s="261"/>
      <c r="I3303" s="260"/>
      <c r="J3303" s="261"/>
      <c r="K3303" s="263"/>
      <c r="L3303" s="261"/>
    </row>
    <row r="3304" spans="1:33" ht="17.45" customHeight="1" x14ac:dyDescent="0.25">
      <c r="A3304" s="257" t="str">
        <f t="shared" si="5228"/>
        <v/>
      </c>
      <c r="B3304" s="257" t="str">
        <f t="shared" si="5229"/>
        <v/>
      </c>
      <c r="C3304" s="8"/>
      <c r="D3304" s="260"/>
      <c r="E3304" s="261"/>
      <c r="F3304" s="260"/>
      <c r="G3304" s="262"/>
      <c r="H3304" s="261"/>
      <c r="I3304" s="260"/>
      <c r="J3304" s="261"/>
      <c r="K3304" s="263"/>
      <c r="L3304" s="261"/>
    </row>
    <row r="3305" spans="1:33" ht="17.45" customHeight="1" x14ac:dyDescent="0.25">
      <c r="A3305" s="257" t="str">
        <f t="shared" si="5228"/>
        <v/>
      </c>
      <c r="B3305" s="257" t="str">
        <f t="shared" si="5229"/>
        <v/>
      </c>
      <c r="C3305" s="8"/>
      <c r="D3305" s="260"/>
      <c r="E3305" s="261"/>
      <c r="F3305" s="260"/>
      <c r="G3305" s="262"/>
      <c r="H3305" s="261"/>
      <c r="I3305" s="260"/>
      <c r="J3305" s="261"/>
      <c r="K3305" s="263"/>
      <c r="L3305" s="261"/>
    </row>
    <row r="3306" spans="1:33" ht="17.45" customHeight="1" x14ac:dyDescent="0.25">
      <c r="A3306" s="257" t="str">
        <f t="shared" si="5228"/>
        <v/>
      </c>
      <c r="B3306" s="257" t="str">
        <f t="shared" si="5229"/>
        <v/>
      </c>
      <c r="C3306" s="8"/>
      <c r="D3306" s="260"/>
      <c r="E3306" s="261"/>
      <c r="F3306" s="260"/>
      <c r="G3306" s="262"/>
      <c r="H3306" s="261"/>
      <c r="I3306" s="260"/>
      <c r="J3306" s="261"/>
      <c r="K3306" s="263"/>
      <c r="L3306" s="261"/>
    </row>
    <row r="3307" spans="1:33" ht="17.45" customHeight="1" x14ac:dyDescent="0.25">
      <c r="A3307" s="257" t="str">
        <f t="shared" si="5228"/>
        <v/>
      </c>
      <c r="B3307" s="257" t="str">
        <f t="shared" si="5229"/>
        <v/>
      </c>
      <c r="C3307" s="8"/>
      <c r="D3307" s="260"/>
      <c r="E3307" s="261"/>
      <c r="F3307" s="260"/>
      <c r="G3307" s="262"/>
      <c r="H3307" s="261"/>
      <c r="I3307" s="260"/>
      <c r="J3307" s="261"/>
      <c r="K3307" s="263"/>
      <c r="L3307" s="261"/>
    </row>
    <row r="3308" spans="1:33" ht="17.45" customHeight="1" x14ac:dyDescent="0.25">
      <c r="A3308" s="257" t="str">
        <f t="shared" si="5228"/>
        <v/>
      </c>
      <c r="B3308" s="257" t="str">
        <f t="shared" si="5229"/>
        <v/>
      </c>
      <c r="C3308" s="48"/>
      <c r="D3308" s="275"/>
      <c r="E3308" s="276"/>
      <c r="F3308" s="275"/>
      <c r="G3308" s="277"/>
      <c r="H3308" s="276"/>
      <c r="I3308" s="275"/>
      <c r="J3308" s="276"/>
      <c r="K3308" s="278"/>
      <c r="L3308" s="276"/>
    </row>
    <row r="3309" spans="1:33" ht="17.45" customHeight="1" x14ac:dyDescent="0.25">
      <c r="A3309" s="257" t="str">
        <f t="shared" si="5228"/>
        <v/>
      </c>
      <c r="B3309" s="257" t="str">
        <f t="shared" si="5229"/>
        <v/>
      </c>
      <c r="C3309" s="8"/>
      <c r="D3309" s="260"/>
      <c r="E3309" s="261"/>
      <c r="F3309" s="260"/>
      <c r="G3309" s="262"/>
      <c r="H3309" s="261"/>
      <c r="I3309" s="260"/>
      <c r="J3309" s="261"/>
      <c r="K3309" s="263"/>
      <c r="L3309" s="261"/>
    </row>
    <row r="3310" spans="1:33" ht="17.45" customHeight="1" x14ac:dyDescent="0.25">
      <c r="A3310" s="257" t="str">
        <f t="shared" si="5228"/>
        <v/>
      </c>
      <c r="B3310" s="257" t="str">
        <f t="shared" si="5229"/>
        <v/>
      </c>
      <c r="C3310" s="8"/>
      <c r="D3310" s="260"/>
      <c r="E3310" s="261"/>
      <c r="F3310" s="260"/>
      <c r="G3310" s="262"/>
      <c r="H3310" s="261"/>
      <c r="I3310" s="260"/>
      <c r="J3310" s="261"/>
      <c r="K3310" s="263"/>
      <c r="L3310" s="261"/>
    </row>
    <row r="3311" spans="1:33" ht="17.45" customHeight="1" x14ac:dyDescent="0.25">
      <c r="A3311" s="257" t="str">
        <f t="shared" si="5228"/>
        <v/>
      </c>
      <c r="B3311" s="257" t="str">
        <f t="shared" si="5229"/>
        <v/>
      </c>
      <c r="C3311" s="8"/>
      <c r="D3311" s="260"/>
      <c r="E3311" s="261"/>
      <c r="F3311" s="260"/>
      <c r="G3311" s="262"/>
      <c r="H3311" s="261"/>
      <c r="I3311" s="260"/>
      <c r="J3311" s="261"/>
      <c r="K3311" s="263"/>
      <c r="L3311" s="261"/>
    </row>
    <row r="3312" spans="1:33" ht="17.45" customHeight="1" x14ac:dyDescent="0.25">
      <c r="A3312" s="257" t="str">
        <f t="shared" si="5228"/>
        <v/>
      </c>
      <c r="B3312" s="257" t="str">
        <f t="shared" si="5229"/>
        <v/>
      </c>
      <c r="C3312" s="8"/>
      <c r="D3312" s="260"/>
      <c r="E3312" s="261"/>
      <c r="F3312" s="260"/>
      <c r="G3312" s="262"/>
      <c r="H3312" s="261"/>
      <c r="I3312" s="260"/>
      <c r="J3312" s="261"/>
      <c r="K3312" s="263"/>
      <c r="L3312" s="261"/>
    </row>
    <row r="3313" spans="1:12" ht="17.45" customHeight="1" x14ac:dyDescent="0.25">
      <c r="A3313" s="257" t="str">
        <f t="shared" si="5228"/>
        <v/>
      </c>
      <c r="B3313" s="257" t="str">
        <f t="shared" si="5229"/>
        <v/>
      </c>
      <c r="C3313" s="8"/>
      <c r="D3313" s="260"/>
      <c r="E3313" s="261"/>
      <c r="F3313" s="260"/>
      <c r="G3313" s="262"/>
      <c r="H3313" s="261"/>
      <c r="I3313" s="260"/>
      <c r="J3313" s="261"/>
      <c r="K3313" s="263"/>
      <c r="L3313" s="261"/>
    </row>
    <row r="3314" spans="1:12" ht="17.45" customHeight="1" x14ac:dyDescent="0.25">
      <c r="A3314" s="257" t="str">
        <f t="shared" si="5228"/>
        <v/>
      </c>
      <c r="B3314" s="257" t="str">
        <f t="shared" si="5229"/>
        <v/>
      </c>
      <c r="C3314" s="48"/>
      <c r="D3314" s="275"/>
      <c r="E3314" s="276"/>
      <c r="F3314" s="275"/>
      <c r="G3314" s="277"/>
      <c r="H3314" s="276"/>
      <c r="I3314" s="275"/>
      <c r="J3314" s="276"/>
      <c r="K3314" s="278"/>
      <c r="L3314" s="276"/>
    </row>
    <row r="3315" spans="1:12" ht="17.45" customHeight="1" x14ac:dyDescent="0.25">
      <c r="A3315" s="257" t="str">
        <f t="shared" si="5228"/>
        <v/>
      </c>
      <c r="B3315" s="257" t="str">
        <f t="shared" si="5229"/>
        <v/>
      </c>
      <c r="C3315" s="8"/>
      <c r="D3315" s="260"/>
      <c r="E3315" s="261"/>
      <c r="F3315" s="260"/>
      <c r="G3315" s="262"/>
      <c r="H3315" s="261"/>
      <c r="I3315" s="260"/>
      <c r="J3315" s="261"/>
      <c r="K3315" s="263"/>
      <c r="L3315" s="261"/>
    </row>
    <row r="3316" spans="1:12" ht="17.45" customHeight="1" x14ac:dyDescent="0.25">
      <c r="A3316" s="257" t="str">
        <f t="shared" si="5228"/>
        <v/>
      </c>
      <c r="B3316" s="257" t="str">
        <f t="shared" si="5229"/>
        <v/>
      </c>
      <c r="C3316" s="8"/>
      <c r="D3316" s="260"/>
      <c r="E3316" s="261"/>
      <c r="F3316" s="260"/>
      <c r="G3316" s="262"/>
      <c r="H3316" s="261"/>
      <c r="I3316" s="260"/>
      <c r="J3316" s="261"/>
      <c r="K3316" s="263"/>
      <c r="L3316" s="261"/>
    </row>
    <row r="3317" spans="1:12" ht="17.45" customHeight="1" x14ac:dyDescent="0.25">
      <c r="A3317" s="257" t="str">
        <f t="shared" si="5228"/>
        <v/>
      </c>
      <c r="B3317" s="257" t="str">
        <f t="shared" si="5229"/>
        <v/>
      </c>
      <c r="C3317" s="8"/>
      <c r="D3317" s="260"/>
      <c r="E3317" s="261"/>
      <c r="F3317" s="260"/>
      <c r="G3317" s="262"/>
      <c r="H3317" s="261"/>
      <c r="I3317" s="260"/>
      <c r="J3317" s="261"/>
      <c r="K3317" s="263"/>
      <c r="L3317" s="261"/>
    </row>
    <row r="3318" spans="1:12" ht="17.45" customHeight="1" x14ac:dyDescent="0.25">
      <c r="A3318" s="257" t="str">
        <f t="shared" si="5228"/>
        <v/>
      </c>
      <c r="B3318" s="257" t="str">
        <f t="shared" si="5229"/>
        <v/>
      </c>
      <c r="C3318" s="8"/>
      <c r="D3318" s="260"/>
      <c r="E3318" s="261"/>
      <c r="F3318" s="260"/>
      <c r="G3318" s="262"/>
      <c r="H3318" s="261"/>
      <c r="I3318" s="260"/>
      <c r="J3318" s="261"/>
      <c r="K3318" s="263"/>
      <c r="L3318" s="261"/>
    </row>
    <row r="3319" spans="1:12" ht="17.45" customHeight="1" x14ac:dyDescent="0.25">
      <c r="A3319" s="257" t="str">
        <f t="shared" si="5228"/>
        <v/>
      </c>
      <c r="B3319" s="257" t="str">
        <f t="shared" si="5229"/>
        <v/>
      </c>
      <c r="C3319" s="8"/>
      <c r="D3319" s="260"/>
      <c r="E3319" s="261"/>
      <c r="F3319" s="260"/>
      <c r="G3319" s="262"/>
      <c r="H3319" s="261"/>
      <c r="I3319" s="260"/>
      <c r="J3319" s="261"/>
      <c r="K3319" s="263"/>
      <c r="L3319" s="261"/>
    </row>
    <row r="3320" spans="1:12" ht="17.45" customHeight="1" x14ac:dyDescent="0.25">
      <c r="A3320" s="257" t="str">
        <f t="shared" ref="A3320:A3383" si="5230">IF(ISNUMBER(C3320),MONTH(C3320),"")</f>
        <v/>
      </c>
      <c r="B3320" s="257" t="str">
        <f t="shared" ref="B3320:B3383" si="5231">IF(ISNUMBER(C3320),YEAR(C3320),"")</f>
        <v/>
      </c>
      <c r="C3320" s="48"/>
      <c r="D3320" s="275"/>
      <c r="E3320" s="276"/>
      <c r="F3320" s="275"/>
      <c r="G3320" s="277"/>
      <c r="H3320" s="276"/>
      <c r="I3320" s="275"/>
      <c r="J3320" s="276"/>
      <c r="K3320" s="278"/>
      <c r="L3320" s="276"/>
    </row>
    <row r="3321" spans="1:12" ht="17.45" customHeight="1" x14ac:dyDescent="0.25">
      <c r="A3321" s="257" t="str">
        <f t="shared" si="5230"/>
        <v/>
      </c>
      <c r="B3321" s="257" t="str">
        <f t="shared" si="5231"/>
        <v/>
      </c>
      <c r="C3321" s="8"/>
      <c r="D3321" s="260"/>
      <c r="E3321" s="261"/>
      <c r="F3321" s="260"/>
      <c r="G3321" s="262"/>
      <c r="H3321" s="261"/>
      <c r="I3321" s="260"/>
      <c r="J3321" s="261"/>
      <c r="K3321" s="263"/>
      <c r="L3321" s="261"/>
    </row>
    <row r="3322" spans="1:12" ht="17.45" customHeight="1" x14ac:dyDescent="0.25">
      <c r="A3322" s="257" t="str">
        <f t="shared" si="5230"/>
        <v/>
      </c>
      <c r="B3322" s="257" t="str">
        <f t="shared" si="5231"/>
        <v/>
      </c>
      <c r="C3322" s="8"/>
      <c r="D3322" s="260"/>
      <c r="E3322" s="261"/>
      <c r="F3322" s="260"/>
      <c r="G3322" s="262"/>
      <c r="H3322" s="261"/>
      <c r="I3322" s="260"/>
      <c r="J3322" s="261"/>
      <c r="K3322" s="263"/>
      <c r="L3322" s="261"/>
    </row>
    <row r="3323" spans="1:12" ht="17.45" customHeight="1" x14ac:dyDescent="0.25">
      <c r="A3323" s="257" t="str">
        <f t="shared" si="5230"/>
        <v/>
      </c>
      <c r="B3323" s="257" t="str">
        <f t="shared" si="5231"/>
        <v/>
      </c>
      <c r="C3323" s="8"/>
      <c r="D3323" s="260"/>
      <c r="E3323" s="261"/>
      <c r="F3323" s="260"/>
      <c r="G3323" s="262"/>
      <c r="H3323" s="261"/>
      <c r="I3323" s="260"/>
      <c r="J3323" s="261"/>
      <c r="K3323" s="263"/>
      <c r="L3323" s="261"/>
    </row>
    <row r="3324" spans="1:12" ht="17.45" customHeight="1" x14ac:dyDescent="0.25">
      <c r="A3324" s="257" t="str">
        <f t="shared" si="5230"/>
        <v/>
      </c>
      <c r="B3324" s="257" t="str">
        <f t="shared" si="5231"/>
        <v/>
      </c>
      <c r="C3324" s="8"/>
      <c r="D3324" s="260"/>
      <c r="E3324" s="261"/>
      <c r="F3324" s="260"/>
      <c r="G3324" s="262"/>
      <c r="H3324" s="261"/>
      <c r="I3324" s="260"/>
      <c r="J3324" s="261"/>
      <c r="K3324" s="263"/>
      <c r="L3324" s="261"/>
    </row>
    <row r="3325" spans="1:12" ht="17.45" customHeight="1" x14ac:dyDescent="0.25">
      <c r="A3325" s="257" t="str">
        <f t="shared" si="5230"/>
        <v/>
      </c>
      <c r="B3325" s="257" t="str">
        <f t="shared" si="5231"/>
        <v/>
      </c>
      <c r="C3325" s="8"/>
      <c r="D3325" s="260"/>
      <c r="E3325" s="261"/>
      <c r="F3325" s="260"/>
      <c r="G3325" s="262"/>
      <c r="H3325" s="261"/>
      <c r="I3325" s="260"/>
      <c r="J3325" s="261"/>
      <c r="K3325" s="263"/>
      <c r="L3325" s="261"/>
    </row>
    <row r="3326" spans="1:12" ht="17.45" customHeight="1" x14ac:dyDescent="0.25">
      <c r="A3326" s="257" t="str">
        <f t="shared" si="5230"/>
        <v/>
      </c>
      <c r="B3326" s="257" t="str">
        <f t="shared" si="5231"/>
        <v/>
      </c>
      <c r="C3326" s="48"/>
      <c r="D3326" s="275"/>
      <c r="E3326" s="276"/>
      <c r="F3326" s="275"/>
      <c r="G3326" s="277"/>
      <c r="H3326" s="276"/>
      <c r="I3326" s="275"/>
      <c r="J3326" s="276"/>
      <c r="K3326" s="278"/>
      <c r="L3326" s="276"/>
    </row>
    <row r="3327" spans="1:12" ht="17.45" customHeight="1" x14ac:dyDescent="0.25">
      <c r="A3327" s="257" t="str">
        <f t="shared" si="5230"/>
        <v/>
      </c>
      <c r="B3327" s="257" t="str">
        <f t="shared" si="5231"/>
        <v/>
      </c>
      <c r="C3327" s="8"/>
      <c r="D3327" s="260"/>
      <c r="E3327" s="261"/>
      <c r="F3327" s="260"/>
      <c r="G3327" s="262"/>
      <c r="H3327" s="261"/>
      <c r="I3327" s="260"/>
      <c r="J3327" s="261"/>
      <c r="K3327" s="263"/>
      <c r="L3327" s="261"/>
    </row>
    <row r="3328" spans="1:12" ht="17.45" customHeight="1" x14ac:dyDescent="0.25">
      <c r="A3328" s="257" t="str">
        <f t="shared" si="5230"/>
        <v/>
      </c>
      <c r="B3328" s="257" t="str">
        <f t="shared" si="5231"/>
        <v/>
      </c>
      <c r="C3328" s="8"/>
      <c r="D3328" s="260"/>
      <c r="E3328" s="261"/>
      <c r="F3328" s="260"/>
      <c r="G3328" s="262"/>
      <c r="H3328" s="261"/>
      <c r="I3328" s="260"/>
      <c r="J3328" s="261"/>
      <c r="K3328" s="263"/>
      <c r="L3328" s="261"/>
    </row>
    <row r="3329" spans="1:12" ht="17.45" customHeight="1" x14ac:dyDescent="0.25">
      <c r="A3329" s="257" t="str">
        <f t="shared" si="5230"/>
        <v/>
      </c>
      <c r="B3329" s="257" t="str">
        <f t="shared" si="5231"/>
        <v/>
      </c>
      <c r="C3329" s="8"/>
      <c r="D3329" s="260"/>
      <c r="E3329" s="261"/>
      <c r="F3329" s="260"/>
      <c r="G3329" s="262"/>
      <c r="H3329" s="261"/>
      <c r="I3329" s="260"/>
      <c r="J3329" s="261"/>
      <c r="K3329" s="263"/>
      <c r="L3329" s="261"/>
    </row>
    <row r="3330" spans="1:12" ht="17.45" customHeight="1" x14ac:dyDescent="0.25">
      <c r="A3330" s="257" t="str">
        <f t="shared" si="5230"/>
        <v/>
      </c>
      <c r="B3330" s="257" t="str">
        <f t="shared" si="5231"/>
        <v/>
      </c>
      <c r="C3330" s="8"/>
      <c r="D3330" s="260"/>
      <c r="E3330" s="261"/>
      <c r="F3330" s="260"/>
      <c r="G3330" s="262"/>
      <c r="H3330" s="261"/>
      <c r="I3330" s="260"/>
      <c r="J3330" s="261"/>
      <c r="K3330" s="263"/>
      <c r="L3330" s="261"/>
    </row>
    <row r="3331" spans="1:12" ht="17.45" customHeight="1" x14ac:dyDescent="0.25">
      <c r="A3331" s="257" t="str">
        <f t="shared" si="5230"/>
        <v/>
      </c>
      <c r="B3331" s="257" t="str">
        <f t="shared" si="5231"/>
        <v/>
      </c>
      <c r="C3331" s="8"/>
      <c r="D3331" s="260"/>
      <c r="E3331" s="261"/>
      <c r="F3331" s="260"/>
      <c r="G3331" s="262"/>
      <c r="H3331" s="261"/>
      <c r="I3331" s="260"/>
      <c r="J3331" s="261"/>
      <c r="K3331" s="263"/>
      <c r="L3331" s="261"/>
    </row>
    <row r="3332" spans="1:12" ht="17.45" customHeight="1" x14ac:dyDescent="0.25">
      <c r="A3332" s="257" t="str">
        <f t="shared" si="5230"/>
        <v/>
      </c>
      <c r="B3332" s="257" t="str">
        <f t="shared" si="5231"/>
        <v/>
      </c>
      <c r="C3332" s="48"/>
      <c r="D3332" s="275"/>
      <c r="E3332" s="276"/>
      <c r="F3332" s="275"/>
      <c r="G3332" s="277"/>
      <c r="H3332" s="276"/>
      <c r="I3332" s="275"/>
      <c r="J3332" s="276"/>
      <c r="K3332" s="278"/>
      <c r="L3332" s="276"/>
    </row>
    <row r="3333" spans="1:12" ht="17.45" customHeight="1" x14ac:dyDescent="0.25">
      <c r="A3333" s="257" t="str">
        <f t="shared" si="5230"/>
        <v/>
      </c>
      <c r="B3333" s="257" t="str">
        <f t="shared" si="5231"/>
        <v/>
      </c>
      <c r="C3333" s="8"/>
      <c r="D3333" s="260"/>
      <c r="E3333" s="261"/>
      <c r="F3333" s="260"/>
      <c r="G3333" s="262"/>
      <c r="H3333" s="261"/>
      <c r="I3333" s="260"/>
      <c r="J3333" s="261"/>
      <c r="K3333" s="263"/>
      <c r="L3333" s="261"/>
    </row>
    <row r="3334" spans="1:12" ht="17.45" customHeight="1" x14ac:dyDescent="0.25">
      <c r="A3334" s="257" t="str">
        <f t="shared" si="5230"/>
        <v/>
      </c>
      <c r="B3334" s="257" t="str">
        <f t="shared" si="5231"/>
        <v/>
      </c>
      <c r="C3334" s="8"/>
      <c r="D3334" s="260"/>
      <c r="E3334" s="261"/>
      <c r="F3334" s="260"/>
      <c r="G3334" s="262"/>
      <c r="H3334" s="261"/>
      <c r="I3334" s="260"/>
      <c r="J3334" s="261"/>
      <c r="K3334" s="263"/>
      <c r="L3334" s="261"/>
    </row>
    <row r="3335" spans="1:12" ht="17.45" customHeight="1" x14ac:dyDescent="0.25">
      <c r="A3335" s="257" t="str">
        <f t="shared" si="5230"/>
        <v/>
      </c>
      <c r="B3335" s="257" t="str">
        <f t="shared" si="5231"/>
        <v/>
      </c>
      <c r="C3335" s="8"/>
      <c r="D3335" s="260"/>
      <c r="E3335" s="261"/>
      <c r="F3335" s="260"/>
      <c r="G3335" s="262"/>
      <c r="H3335" s="261"/>
      <c r="I3335" s="260"/>
      <c r="J3335" s="261"/>
      <c r="K3335" s="263"/>
      <c r="L3335" s="261"/>
    </row>
    <row r="3336" spans="1:12" ht="17.45" customHeight="1" x14ac:dyDescent="0.25">
      <c r="A3336" s="257" t="str">
        <f t="shared" si="5230"/>
        <v/>
      </c>
      <c r="B3336" s="257" t="str">
        <f t="shared" si="5231"/>
        <v/>
      </c>
      <c r="C3336" s="8"/>
      <c r="D3336" s="260"/>
      <c r="E3336" s="261"/>
      <c r="F3336" s="260"/>
      <c r="G3336" s="262"/>
      <c r="H3336" s="261"/>
      <c r="I3336" s="260"/>
      <c r="J3336" s="261"/>
      <c r="K3336" s="263"/>
      <c r="L3336" s="261"/>
    </row>
    <row r="3337" spans="1:12" ht="17.45" customHeight="1" x14ac:dyDescent="0.25">
      <c r="A3337" s="257" t="str">
        <f t="shared" si="5230"/>
        <v/>
      </c>
      <c r="B3337" s="257" t="str">
        <f t="shared" si="5231"/>
        <v/>
      </c>
      <c r="C3337" s="8"/>
      <c r="D3337" s="260"/>
      <c r="E3337" s="261"/>
      <c r="F3337" s="260"/>
      <c r="G3337" s="262"/>
      <c r="H3337" s="261"/>
      <c r="I3337" s="260"/>
      <c r="J3337" s="261"/>
      <c r="K3337" s="263"/>
      <c r="L3337" s="261"/>
    </row>
    <row r="3338" spans="1:12" ht="17.45" customHeight="1" x14ac:dyDescent="0.25">
      <c r="A3338" s="257" t="str">
        <f t="shared" si="5230"/>
        <v/>
      </c>
      <c r="B3338" s="257" t="str">
        <f t="shared" si="5231"/>
        <v/>
      </c>
      <c r="C3338" s="48"/>
      <c r="D3338" s="428"/>
      <c r="E3338" s="429"/>
      <c r="F3338" s="428"/>
      <c r="G3338" s="430"/>
      <c r="H3338" s="429"/>
      <c r="I3338" s="428"/>
      <c r="J3338" s="429"/>
      <c r="K3338" s="431"/>
      <c r="L3338" s="429"/>
    </row>
    <row r="3339" spans="1:12" ht="17.45" customHeight="1" x14ac:dyDescent="0.25">
      <c r="A3339" s="257" t="str">
        <f t="shared" si="5230"/>
        <v/>
      </c>
      <c r="B3339" s="257" t="str">
        <f t="shared" si="5231"/>
        <v/>
      </c>
      <c r="C3339" s="8"/>
      <c r="D3339" s="260"/>
      <c r="E3339" s="261"/>
      <c r="F3339" s="260"/>
      <c r="G3339" s="262"/>
      <c r="H3339" s="261"/>
      <c r="I3339" s="260"/>
      <c r="J3339" s="261"/>
      <c r="K3339" s="263"/>
      <c r="L3339" s="261"/>
    </row>
    <row r="3340" spans="1:12" ht="17.45" customHeight="1" x14ac:dyDescent="0.25">
      <c r="A3340" s="257" t="str">
        <f t="shared" si="5230"/>
        <v/>
      </c>
      <c r="B3340" s="257" t="str">
        <f t="shared" si="5231"/>
        <v/>
      </c>
      <c r="C3340" s="8"/>
      <c r="D3340" s="260"/>
      <c r="E3340" s="261"/>
      <c r="F3340" s="260"/>
      <c r="G3340" s="262"/>
      <c r="H3340" s="261"/>
      <c r="I3340" s="260"/>
      <c r="J3340" s="261"/>
      <c r="K3340" s="263"/>
      <c r="L3340" s="261"/>
    </row>
    <row r="3341" spans="1:12" ht="17.45" customHeight="1" x14ac:dyDescent="0.25">
      <c r="A3341" s="257" t="str">
        <f t="shared" si="5230"/>
        <v/>
      </c>
      <c r="B3341" s="257" t="str">
        <f t="shared" si="5231"/>
        <v/>
      </c>
      <c r="C3341" s="8"/>
      <c r="D3341" s="260"/>
      <c r="E3341" s="261"/>
      <c r="F3341" s="260"/>
      <c r="G3341" s="262"/>
      <c r="H3341" s="261"/>
      <c r="I3341" s="260"/>
      <c r="J3341" s="261"/>
      <c r="K3341" s="263"/>
      <c r="L3341" s="261"/>
    </row>
    <row r="3342" spans="1:12" ht="17.45" customHeight="1" x14ac:dyDescent="0.25">
      <c r="A3342" s="257" t="str">
        <f t="shared" si="5230"/>
        <v/>
      </c>
      <c r="B3342" s="257" t="str">
        <f t="shared" si="5231"/>
        <v/>
      </c>
      <c r="C3342" s="8"/>
      <c r="D3342" s="260"/>
      <c r="E3342" s="261"/>
      <c r="F3342" s="260"/>
      <c r="G3342" s="262"/>
      <c r="H3342" s="261"/>
      <c r="I3342" s="260"/>
      <c r="J3342" s="261"/>
      <c r="K3342" s="263"/>
      <c r="L3342" s="261"/>
    </row>
    <row r="3343" spans="1:12" ht="17.45" customHeight="1" x14ac:dyDescent="0.25">
      <c r="A3343" s="257" t="str">
        <f t="shared" si="5230"/>
        <v/>
      </c>
      <c r="B3343" s="257" t="str">
        <f t="shared" si="5231"/>
        <v/>
      </c>
      <c r="C3343" s="8"/>
      <c r="D3343" s="260"/>
      <c r="E3343" s="261"/>
      <c r="F3343" s="260"/>
      <c r="G3343" s="262"/>
      <c r="H3343" s="261"/>
      <c r="I3343" s="260"/>
      <c r="J3343" s="261"/>
      <c r="K3343" s="263"/>
      <c r="L3343" s="261"/>
    </row>
    <row r="3344" spans="1:12" ht="17.45" customHeight="1" x14ac:dyDescent="0.25">
      <c r="A3344" s="257" t="str">
        <f t="shared" si="5230"/>
        <v/>
      </c>
      <c r="B3344" s="257" t="str">
        <f t="shared" si="5231"/>
        <v/>
      </c>
      <c r="C3344" s="48"/>
      <c r="D3344" s="275"/>
      <c r="E3344" s="276"/>
      <c r="F3344" s="275"/>
      <c r="G3344" s="277"/>
      <c r="H3344" s="276"/>
      <c r="I3344" s="275"/>
      <c r="J3344" s="276"/>
      <c r="K3344" s="278"/>
      <c r="L3344" s="276"/>
    </row>
    <row r="3345" spans="1:12" ht="17.45" customHeight="1" x14ac:dyDescent="0.25">
      <c r="A3345" s="257" t="str">
        <f t="shared" si="5230"/>
        <v/>
      </c>
      <c r="B3345" s="257" t="str">
        <f t="shared" si="5231"/>
        <v/>
      </c>
      <c r="C3345" s="8"/>
      <c r="D3345" s="260"/>
      <c r="E3345" s="261"/>
      <c r="F3345" s="260"/>
      <c r="G3345" s="262"/>
      <c r="H3345" s="261"/>
      <c r="I3345" s="260"/>
      <c r="J3345" s="261"/>
      <c r="K3345" s="263"/>
      <c r="L3345" s="261"/>
    </row>
    <row r="3346" spans="1:12" ht="17.45" customHeight="1" x14ac:dyDescent="0.25">
      <c r="A3346" s="257" t="str">
        <f t="shared" si="5230"/>
        <v/>
      </c>
      <c r="B3346" s="257" t="str">
        <f t="shared" si="5231"/>
        <v/>
      </c>
      <c r="C3346" s="8"/>
      <c r="D3346" s="260"/>
      <c r="E3346" s="261"/>
      <c r="F3346" s="260"/>
      <c r="G3346" s="262"/>
      <c r="H3346" s="261"/>
      <c r="I3346" s="260"/>
      <c r="J3346" s="261"/>
      <c r="K3346" s="263"/>
      <c r="L3346" s="261"/>
    </row>
    <row r="3347" spans="1:12" ht="17.45" customHeight="1" x14ac:dyDescent="0.25">
      <c r="A3347" s="257" t="str">
        <f t="shared" si="5230"/>
        <v/>
      </c>
      <c r="B3347" s="257" t="str">
        <f t="shared" si="5231"/>
        <v/>
      </c>
      <c r="C3347" s="8"/>
      <c r="D3347" s="260"/>
      <c r="E3347" s="261"/>
      <c r="F3347" s="260"/>
      <c r="G3347" s="262"/>
      <c r="H3347" s="261"/>
      <c r="I3347" s="260"/>
      <c r="J3347" s="261"/>
      <c r="K3347" s="263"/>
      <c r="L3347" s="261"/>
    </row>
    <row r="3348" spans="1:12" ht="17.45" customHeight="1" x14ac:dyDescent="0.25">
      <c r="A3348" s="257" t="str">
        <f t="shared" si="5230"/>
        <v/>
      </c>
      <c r="B3348" s="257" t="str">
        <f t="shared" si="5231"/>
        <v/>
      </c>
      <c r="C3348" s="8"/>
      <c r="D3348" s="260"/>
      <c r="E3348" s="261"/>
      <c r="F3348" s="260"/>
      <c r="G3348" s="262"/>
      <c r="H3348" s="261"/>
      <c r="I3348" s="260"/>
      <c r="J3348" s="261"/>
      <c r="K3348" s="263"/>
      <c r="L3348" s="261"/>
    </row>
    <row r="3349" spans="1:12" ht="17.45" customHeight="1" x14ac:dyDescent="0.25">
      <c r="A3349" s="257" t="str">
        <f t="shared" si="5230"/>
        <v/>
      </c>
      <c r="B3349" s="257" t="str">
        <f t="shared" si="5231"/>
        <v/>
      </c>
      <c r="C3349" s="8"/>
      <c r="D3349" s="260"/>
      <c r="E3349" s="261"/>
      <c r="F3349" s="260"/>
      <c r="G3349" s="262"/>
      <c r="H3349" s="261"/>
      <c r="I3349" s="260"/>
      <c r="J3349" s="261"/>
      <c r="K3349" s="263"/>
      <c r="L3349" s="261"/>
    </row>
    <row r="3350" spans="1:12" ht="17.45" customHeight="1" x14ac:dyDescent="0.25">
      <c r="A3350" s="257" t="str">
        <f t="shared" si="5230"/>
        <v/>
      </c>
      <c r="B3350" s="257" t="str">
        <f t="shared" si="5231"/>
        <v/>
      </c>
      <c r="C3350" s="48"/>
      <c r="D3350" s="275"/>
      <c r="E3350" s="276"/>
      <c r="F3350" s="275"/>
      <c r="G3350" s="277"/>
      <c r="H3350" s="276"/>
      <c r="I3350" s="275"/>
      <c r="J3350" s="276"/>
      <c r="K3350" s="278"/>
      <c r="L3350" s="276"/>
    </row>
    <row r="3351" spans="1:12" ht="17.45" customHeight="1" x14ac:dyDescent="0.25">
      <c r="A3351" s="257" t="str">
        <f t="shared" si="5230"/>
        <v/>
      </c>
      <c r="B3351" s="257" t="str">
        <f t="shared" si="5231"/>
        <v/>
      </c>
      <c r="C3351" s="8"/>
      <c r="D3351" s="260"/>
      <c r="E3351" s="261"/>
      <c r="F3351" s="260"/>
      <c r="G3351" s="262"/>
      <c r="H3351" s="261"/>
      <c r="I3351" s="260"/>
      <c r="J3351" s="261"/>
      <c r="K3351" s="263"/>
      <c r="L3351" s="261"/>
    </row>
    <row r="3352" spans="1:12" ht="17.45" customHeight="1" x14ac:dyDescent="0.25">
      <c r="A3352" s="257" t="str">
        <f t="shared" si="5230"/>
        <v/>
      </c>
      <c r="B3352" s="257" t="str">
        <f t="shared" si="5231"/>
        <v/>
      </c>
      <c r="C3352" s="8"/>
      <c r="D3352" s="260"/>
      <c r="E3352" s="261"/>
      <c r="F3352" s="260"/>
      <c r="G3352" s="262"/>
      <c r="H3352" s="261"/>
      <c r="I3352" s="260"/>
      <c r="J3352" s="261"/>
      <c r="K3352" s="263"/>
      <c r="L3352" s="261"/>
    </row>
    <row r="3353" spans="1:12" ht="17.45" customHeight="1" x14ac:dyDescent="0.25">
      <c r="A3353" s="257" t="str">
        <f t="shared" si="5230"/>
        <v/>
      </c>
      <c r="B3353" s="257" t="str">
        <f t="shared" si="5231"/>
        <v/>
      </c>
      <c r="C3353" s="8"/>
      <c r="D3353" s="260"/>
      <c r="E3353" s="261"/>
      <c r="F3353" s="260"/>
      <c r="G3353" s="262"/>
      <c r="H3353" s="261"/>
      <c r="I3353" s="260"/>
      <c r="J3353" s="261"/>
      <c r="K3353" s="263"/>
      <c r="L3353" s="261"/>
    </row>
    <row r="3354" spans="1:12" ht="17.45" customHeight="1" x14ac:dyDescent="0.25">
      <c r="A3354" s="257" t="str">
        <f t="shared" si="5230"/>
        <v/>
      </c>
      <c r="B3354" s="257" t="str">
        <f t="shared" si="5231"/>
        <v/>
      </c>
      <c r="C3354" s="8"/>
      <c r="D3354" s="260"/>
      <c r="E3354" s="261"/>
      <c r="F3354" s="260"/>
      <c r="G3354" s="262"/>
      <c r="H3354" s="261"/>
      <c r="I3354" s="260"/>
      <c r="J3354" s="261"/>
      <c r="K3354" s="263"/>
      <c r="L3354" s="261"/>
    </row>
    <row r="3355" spans="1:12" ht="17.45" customHeight="1" x14ac:dyDescent="0.25">
      <c r="A3355" s="257" t="str">
        <f t="shared" si="5230"/>
        <v/>
      </c>
      <c r="B3355" s="257" t="str">
        <f t="shared" si="5231"/>
        <v/>
      </c>
      <c r="C3355" s="8"/>
      <c r="D3355" s="260"/>
      <c r="E3355" s="261"/>
      <c r="F3355" s="260"/>
      <c r="G3355" s="262"/>
      <c r="H3355" s="261"/>
      <c r="I3355" s="260"/>
      <c r="J3355" s="261"/>
      <c r="K3355" s="263"/>
      <c r="L3355" s="261"/>
    </row>
    <row r="3356" spans="1:12" ht="17.45" customHeight="1" x14ac:dyDescent="0.25">
      <c r="A3356" s="257" t="str">
        <f t="shared" si="5230"/>
        <v/>
      </c>
      <c r="B3356" s="257" t="str">
        <f t="shared" si="5231"/>
        <v/>
      </c>
      <c r="C3356" s="48"/>
      <c r="D3356" s="428"/>
      <c r="E3356" s="429"/>
      <c r="F3356" s="428"/>
      <c r="G3356" s="430"/>
      <c r="H3356" s="429"/>
      <c r="I3356" s="428"/>
      <c r="J3356" s="429"/>
      <c r="K3356" s="431"/>
      <c r="L3356" s="429"/>
    </row>
    <row r="3357" spans="1:12" ht="17.45" customHeight="1" x14ac:dyDescent="0.25">
      <c r="A3357" s="257" t="str">
        <f t="shared" si="5230"/>
        <v/>
      </c>
      <c r="B3357" s="257" t="str">
        <f t="shared" si="5231"/>
        <v/>
      </c>
      <c r="C3357" s="8"/>
      <c r="D3357" s="260"/>
      <c r="E3357" s="261"/>
      <c r="F3357" s="260"/>
      <c r="G3357" s="262"/>
      <c r="H3357" s="261"/>
      <c r="I3357" s="260"/>
      <c r="J3357" s="261"/>
      <c r="K3357" s="263"/>
      <c r="L3357" s="261"/>
    </row>
    <row r="3358" spans="1:12" ht="17.45" customHeight="1" x14ac:dyDescent="0.25">
      <c r="A3358" s="257" t="str">
        <f t="shared" si="5230"/>
        <v/>
      </c>
      <c r="B3358" s="257" t="str">
        <f t="shared" si="5231"/>
        <v/>
      </c>
      <c r="C3358" s="8"/>
      <c r="D3358" s="260"/>
      <c r="E3358" s="261"/>
      <c r="F3358" s="260"/>
      <c r="G3358" s="262"/>
      <c r="H3358" s="261"/>
      <c r="I3358" s="260"/>
      <c r="J3358" s="261"/>
      <c r="K3358" s="263"/>
      <c r="L3358" s="261"/>
    </row>
    <row r="3359" spans="1:12" ht="17.45" customHeight="1" x14ac:dyDescent="0.25">
      <c r="A3359" s="257" t="str">
        <f t="shared" si="5230"/>
        <v/>
      </c>
      <c r="B3359" s="257" t="str">
        <f t="shared" si="5231"/>
        <v/>
      </c>
      <c r="C3359" s="8"/>
      <c r="D3359" s="260"/>
      <c r="E3359" s="261"/>
      <c r="F3359" s="260"/>
      <c r="G3359" s="262"/>
      <c r="H3359" s="261"/>
      <c r="I3359" s="260"/>
      <c r="J3359" s="261"/>
      <c r="K3359" s="263"/>
      <c r="L3359" s="261"/>
    </row>
    <row r="3360" spans="1:12" ht="17.45" customHeight="1" x14ac:dyDescent="0.25">
      <c r="A3360" s="257" t="str">
        <f t="shared" si="5230"/>
        <v/>
      </c>
      <c r="B3360" s="257" t="str">
        <f t="shared" si="5231"/>
        <v/>
      </c>
      <c r="C3360" s="8"/>
      <c r="D3360" s="260"/>
      <c r="E3360" s="261"/>
      <c r="F3360" s="260"/>
      <c r="G3360" s="262"/>
      <c r="H3360" s="261"/>
      <c r="I3360" s="260"/>
      <c r="J3360" s="261"/>
      <c r="K3360" s="263"/>
      <c r="L3360" s="261"/>
    </row>
    <row r="3361" spans="1:12" ht="17.45" customHeight="1" x14ac:dyDescent="0.25">
      <c r="A3361" s="257" t="str">
        <f t="shared" si="5230"/>
        <v/>
      </c>
      <c r="B3361" s="257" t="str">
        <f t="shared" si="5231"/>
        <v/>
      </c>
      <c r="C3361" s="8"/>
      <c r="D3361" s="260"/>
      <c r="E3361" s="261"/>
      <c r="F3361" s="260"/>
      <c r="G3361" s="262"/>
      <c r="H3361" s="261"/>
      <c r="I3361" s="260"/>
      <c r="J3361" s="261"/>
      <c r="K3361" s="263"/>
      <c r="L3361" s="261"/>
    </row>
    <row r="3362" spans="1:12" ht="17.45" customHeight="1" x14ac:dyDescent="0.25">
      <c r="A3362" s="257" t="str">
        <f t="shared" si="5230"/>
        <v/>
      </c>
      <c r="B3362" s="257" t="str">
        <f t="shared" si="5231"/>
        <v/>
      </c>
      <c r="C3362" s="48"/>
      <c r="D3362" s="275"/>
      <c r="E3362" s="276"/>
      <c r="F3362" s="275"/>
      <c r="G3362" s="277"/>
      <c r="H3362" s="276"/>
      <c r="I3362" s="275"/>
      <c r="J3362" s="276"/>
      <c r="K3362" s="278"/>
      <c r="L3362" s="276"/>
    </row>
    <row r="3363" spans="1:12" ht="17.45" customHeight="1" x14ac:dyDescent="0.25">
      <c r="A3363" s="257" t="str">
        <f t="shared" si="5230"/>
        <v/>
      </c>
      <c r="B3363" s="257" t="str">
        <f t="shared" si="5231"/>
        <v/>
      </c>
      <c r="C3363" s="8"/>
      <c r="D3363" s="260"/>
      <c r="E3363" s="261"/>
      <c r="F3363" s="260"/>
      <c r="G3363" s="262"/>
      <c r="H3363" s="261"/>
      <c r="I3363" s="260"/>
      <c r="J3363" s="261"/>
      <c r="K3363" s="263"/>
      <c r="L3363" s="261"/>
    </row>
    <row r="3364" spans="1:12" ht="17.45" customHeight="1" x14ac:dyDescent="0.25">
      <c r="A3364" s="257" t="str">
        <f t="shared" si="5230"/>
        <v/>
      </c>
      <c r="B3364" s="257" t="str">
        <f t="shared" si="5231"/>
        <v/>
      </c>
      <c r="C3364" s="8"/>
      <c r="D3364" s="260"/>
      <c r="E3364" s="261"/>
      <c r="F3364" s="260"/>
      <c r="G3364" s="262"/>
      <c r="H3364" s="261"/>
      <c r="I3364" s="260"/>
      <c r="J3364" s="261"/>
      <c r="K3364" s="263"/>
      <c r="L3364" s="261"/>
    </row>
    <row r="3365" spans="1:12" ht="17.45" customHeight="1" x14ac:dyDescent="0.25">
      <c r="A3365" s="257" t="str">
        <f t="shared" si="5230"/>
        <v/>
      </c>
      <c r="B3365" s="257" t="str">
        <f t="shared" si="5231"/>
        <v/>
      </c>
      <c r="C3365" s="8"/>
      <c r="D3365" s="260"/>
      <c r="E3365" s="261"/>
      <c r="F3365" s="260"/>
      <c r="G3365" s="262"/>
      <c r="H3365" s="261"/>
      <c r="I3365" s="260"/>
      <c r="J3365" s="261"/>
      <c r="K3365" s="263"/>
      <c r="L3365" s="261"/>
    </row>
    <row r="3366" spans="1:12" ht="17.45" customHeight="1" x14ac:dyDescent="0.25">
      <c r="A3366" s="257" t="str">
        <f t="shared" si="5230"/>
        <v/>
      </c>
      <c r="B3366" s="257" t="str">
        <f t="shared" si="5231"/>
        <v/>
      </c>
      <c r="C3366" s="8"/>
      <c r="D3366" s="260"/>
      <c r="E3366" s="261"/>
      <c r="F3366" s="260"/>
      <c r="G3366" s="262"/>
      <c r="H3366" s="261"/>
      <c r="I3366" s="260"/>
      <c r="J3366" s="261"/>
      <c r="K3366" s="263"/>
      <c r="L3366" s="261"/>
    </row>
    <row r="3367" spans="1:12" ht="17.45" customHeight="1" x14ac:dyDescent="0.25">
      <c r="A3367" s="257" t="str">
        <f t="shared" si="5230"/>
        <v/>
      </c>
      <c r="B3367" s="257" t="str">
        <f t="shared" si="5231"/>
        <v/>
      </c>
      <c r="C3367" s="8"/>
      <c r="D3367" s="260"/>
      <c r="E3367" s="261"/>
      <c r="F3367" s="260"/>
      <c r="G3367" s="262"/>
      <c r="H3367" s="261"/>
      <c r="I3367" s="260"/>
      <c r="J3367" s="261"/>
      <c r="K3367" s="263"/>
      <c r="L3367" s="261"/>
    </row>
    <row r="3368" spans="1:12" ht="17.45" customHeight="1" x14ac:dyDescent="0.25">
      <c r="A3368" s="257" t="str">
        <f t="shared" si="5230"/>
        <v/>
      </c>
      <c r="B3368" s="257" t="str">
        <f t="shared" si="5231"/>
        <v/>
      </c>
      <c r="C3368" s="48"/>
      <c r="D3368" s="275"/>
      <c r="E3368" s="276"/>
      <c r="F3368" s="275"/>
      <c r="G3368" s="277"/>
      <c r="H3368" s="276"/>
      <c r="I3368" s="275"/>
      <c r="J3368" s="276"/>
      <c r="K3368" s="278"/>
      <c r="L3368" s="276"/>
    </row>
    <row r="3369" spans="1:12" ht="17.45" customHeight="1" x14ac:dyDescent="0.25">
      <c r="A3369" s="257" t="str">
        <f t="shared" si="5230"/>
        <v/>
      </c>
      <c r="B3369" s="257" t="str">
        <f t="shared" si="5231"/>
        <v/>
      </c>
      <c r="C3369" s="8"/>
      <c r="D3369" s="260"/>
      <c r="E3369" s="261"/>
      <c r="F3369" s="260"/>
      <c r="G3369" s="262"/>
      <c r="H3369" s="261"/>
      <c r="I3369" s="260"/>
      <c r="J3369" s="261"/>
      <c r="K3369" s="263"/>
      <c r="L3369" s="261"/>
    </row>
    <row r="3370" spans="1:12" ht="17.45" customHeight="1" x14ac:dyDescent="0.25">
      <c r="A3370" s="257" t="str">
        <f t="shared" si="5230"/>
        <v/>
      </c>
      <c r="B3370" s="257" t="str">
        <f t="shared" si="5231"/>
        <v/>
      </c>
      <c r="C3370" s="8"/>
      <c r="D3370" s="260"/>
      <c r="E3370" s="261"/>
      <c r="F3370" s="260"/>
      <c r="G3370" s="262"/>
      <c r="H3370" s="261"/>
      <c r="I3370" s="260"/>
      <c r="J3370" s="261"/>
      <c r="K3370" s="263"/>
      <c r="L3370" s="261"/>
    </row>
    <row r="3371" spans="1:12" ht="17.45" customHeight="1" x14ac:dyDescent="0.25">
      <c r="A3371" s="257" t="str">
        <f t="shared" si="5230"/>
        <v/>
      </c>
      <c r="B3371" s="257" t="str">
        <f t="shared" si="5231"/>
        <v/>
      </c>
      <c r="C3371" s="8"/>
      <c r="D3371" s="260"/>
      <c r="E3371" s="261"/>
      <c r="F3371" s="260"/>
      <c r="G3371" s="262"/>
      <c r="H3371" s="261"/>
      <c r="I3371" s="260"/>
      <c r="J3371" s="261"/>
      <c r="K3371" s="263"/>
      <c r="L3371" s="261"/>
    </row>
    <row r="3372" spans="1:12" ht="17.45" customHeight="1" x14ac:dyDescent="0.25">
      <c r="A3372" s="257" t="str">
        <f t="shared" si="5230"/>
        <v/>
      </c>
      <c r="B3372" s="257" t="str">
        <f t="shared" si="5231"/>
        <v/>
      </c>
      <c r="C3372" s="8"/>
      <c r="D3372" s="260"/>
      <c r="E3372" s="261"/>
      <c r="F3372" s="260"/>
      <c r="G3372" s="262"/>
      <c r="H3372" s="261"/>
      <c r="I3372" s="260"/>
      <c r="J3372" s="261"/>
      <c r="K3372" s="263"/>
      <c r="L3372" s="261"/>
    </row>
    <row r="3373" spans="1:12" ht="17.45" customHeight="1" x14ac:dyDescent="0.25">
      <c r="A3373" s="257" t="str">
        <f t="shared" si="5230"/>
        <v/>
      </c>
      <c r="B3373" s="257" t="str">
        <f t="shared" si="5231"/>
        <v/>
      </c>
      <c r="C3373" s="8"/>
      <c r="D3373" s="260"/>
      <c r="E3373" s="261"/>
      <c r="F3373" s="260"/>
      <c r="G3373" s="262"/>
      <c r="H3373" s="261"/>
      <c r="I3373" s="260"/>
      <c r="J3373" s="261"/>
      <c r="K3373" s="263"/>
      <c r="L3373" s="261"/>
    </row>
    <row r="3374" spans="1:12" ht="17.45" customHeight="1" x14ac:dyDescent="0.25">
      <c r="A3374" s="257" t="str">
        <f t="shared" si="5230"/>
        <v/>
      </c>
      <c r="B3374" s="257" t="str">
        <f t="shared" si="5231"/>
        <v/>
      </c>
      <c r="C3374" s="48"/>
      <c r="D3374" s="275"/>
      <c r="E3374" s="276"/>
      <c r="F3374" s="275"/>
      <c r="G3374" s="277"/>
      <c r="H3374" s="276"/>
      <c r="I3374" s="275"/>
      <c r="J3374" s="276"/>
      <c r="K3374" s="278"/>
      <c r="L3374" s="276"/>
    </row>
    <row r="3375" spans="1:12" ht="17.45" customHeight="1" x14ac:dyDescent="0.25">
      <c r="A3375" s="257" t="str">
        <f t="shared" si="5230"/>
        <v/>
      </c>
      <c r="B3375" s="257" t="str">
        <f t="shared" si="5231"/>
        <v/>
      </c>
      <c r="C3375" s="8"/>
      <c r="D3375" s="260"/>
      <c r="E3375" s="261"/>
      <c r="F3375" s="260"/>
      <c r="G3375" s="262"/>
      <c r="H3375" s="261"/>
      <c r="I3375" s="260"/>
      <c r="J3375" s="261"/>
      <c r="K3375" s="263"/>
      <c r="L3375" s="261"/>
    </row>
    <row r="3376" spans="1:12" ht="17.45" customHeight="1" x14ac:dyDescent="0.25">
      <c r="A3376" s="257" t="str">
        <f t="shared" si="5230"/>
        <v/>
      </c>
      <c r="B3376" s="257" t="str">
        <f t="shared" si="5231"/>
        <v/>
      </c>
      <c r="C3376" s="8"/>
      <c r="D3376" s="260"/>
      <c r="E3376" s="261"/>
      <c r="F3376" s="260"/>
      <c r="G3376" s="262"/>
      <c r="H3376" s="261"/>
      <c r="I3376" s="260"/>
      <c r="J3376" s="261"/>
      <c r="K3376" s="263"/>
      <c r="L3376" s="261"/>
    </row>
    <row r="3377" spans="1:12" ht="17.45" customHeight="1" x14ac:dyDescent="0.25">
      <c r="A3377" s="257" t="str">
        <f t="shared" si="5230"/>
        <v/>
      </c>
      <c r="B3377" s="257" t="str">
        <f t="shared" si="5231"/>
        <v/>
      </c>
      <c r="C3377" s="8"/>
      <c r="D3377" s="260"/>
      <c r="E3377" s="261"/>
      <c r="F3377" s="260"/>
      <c r="G3377" s="262"/>
      <c r="H3377" s="261"/>
      <c r="I3377" s="260"/>
      <c r="J3377" s="261"/>
      <c r="K3377" s="263"/>
      <c r="L3377" s="261"/>
    </row>
    <row r="3378" spans="1:12" ht="17.45" customHeight="1" x14ac:dyDescent="0.25">
      <c r="A3378" s="257" t="str">
        <f t="shared" si="5230"/>
        <v/>
      </c>
      <c r="B3378" s="257" t="str">
        <f t="shared" si="5231"/>
        <v/>
      </c>
      <c r="C3378" s="8"/>
      <c r="D3378" s="260"/>
      <c r="E3378" s="261"/>
      <c r="F3378" s="260"/>
      <c r="G3378" s="262"/>
      <c r="H3378" s="261"/>
      <c r="I3378" s="260"/>
      <c r="J3378" s="261"/>
      <c r="K3378" s="263"/>
      <c r="L3378" s="261"/>
    </row>
    <row r="3379" spans="1:12" ht="17.45" customHeight="1" x14ac:dyDescent="0.25">
      <c r="A3379" s="257" t="str">
        <f t="shared" si="5230"/>
        <v/>
      </c>
      <c r="B3379" s="257" t="str">
        <f t="shared" si="5231"/>
        <v/>
      </c>
      <c r="C3379" s="8"/>
      <c r="D3379" s="260"/>
      <c r="E3379" s="261"/>
      <c r="F3379" s="260"/>
      <c r="G3379" s="262"/>
      <c r="H3379" s="261"/>
      <c r="I3379" s="260"/>
      <c r="J3379" s="261"/>
      <c r="K3379" s="263"/>
      <c r="L3379" s="261"/>
    </row>
    <row r="3380" spans="1:12" ht="17.45" customHeight="1" x14ac:dyDescent="0.25">
      <c r="A3380" s="257" t="str">
        <f t="shared" si="5230"/>
        <v/>
      </c>
      <c r="B3380" s="257" t="str">
        <f t="shared" si="5231"/>
        <v/>
      </c>
      <c r="C3380" s="48"/>
      <c r="D3380" s="275"/>
      <c r="E3380" s="276"/>
      <c r="F3380" s="275"/>
      <c r="G3380" s="277"/>
      <c r="H3380" s="276"/>
      <c r="I3380" s="275"/>
      <c r="J3380" s="276"/>
      <c r="K3380" s="278"/>
      <c r="L3380" s="276"/>
    </row>
    <row r="3381" spans="1:12" ht="17.45" customHeight="1" x14ac:dyDescent="0.25">
      <c r="A3381" s="257" t="str">
        <f t="shared" si="5230"/>
        <v/>
      </c>
      <c r="B3381" s="257" t="str">
        <f t="shared" si="5231"/>
        <v/>
      </c>
      <c r="C3381" s="8"/>
      <c r="D3381" s="260"/>
      <c r="E3381" s="261"/>
      <c r="F3381" s="260"/>
      <c r="G3381" s="262"/>
      <c r="H3381" s="261"/>
      <c r="I3381" s="260"/>
      <c r="J3381" s="261"/>
      <c r="K3381" s="263"/>
      <c r="L3381" s="261"/>
    </row>
    <row r="3382" spans="1:12" ht="17.45" customHeight="1" x14ac:dyDescent="0.25">
      <c r="A3382" s="257" t="str">
        <f t="shared" si="5230"/>
        <v/>
      </c>
      <c r="B3382" s="257" t="str">
        <f t="shared" si="5231"/>
        <v/>
      </c>
      <c r="C3382" s="8"/>
      <c r="D3382" s="260"/>
      <c r="E3382" s="261"/>
      <c r="F3382" s="260"/>
      <c r="G3382" s="262"/>
      <c r="H3382" s="261"/>
      <c r="I3382" s="260"/>
      <c r="J3382" s="261"/>
      <c r="K3382" s="263"/>
      <c r="L3382" s="261"/>
    </row>
    <row r="3383" spans="1:12" ht="17.45" customHeight="1" x14ac:dyDescent="0.25">
      <c r="A3383" s="257" t="str">
        <f t="shared" si="5230"/>
        <v/>
      </c>
      <c r="B3383" s="257" t="str">
        <f t="shared" si="5231"/>
        <v/>
      </c>
      <c r="C3383" s="8"/>
      <c r="D3383" s="260"/>
      <c r="E3383" s="261"/>
      <c r="F3383" s="260"/>
      <c r="G3383" s="262"/>
      <c r="H3383" s="261"/>
      <c r="I3383" s="260"/>
      <c r="J3383" s="261"/>
      <c r="K3383" s="263"/>
      <c r="L3383" s="261"/>
    </row>
    <row r="3384" spans="1:12" ht="17.45" customHeight="1" x14ac:dyDescent="0.25">
      <c r="A3384" s="257" t="str">
        <f t="shared" ref="A3384:A3447" si="5232">IF(ISNUMBER(C3384),MONTH(C3384),"")</f>
        <v/>
      </c>
      <c r="B3384" s="257" t="str">
        <f t="shared" ref="B3384:B3447" si="5233">IF(ISNUMBER(C3384),YEAR(C3384),"")</f>
        <v/>
      </c>
      <c r="C3384" s="8"/>
      <c r="D3384" s="260"/>
      <c r="E3384" s="261"/>
      <c r="F3384" s="260"/>
      <c r="G3384" s="262"/>
      <c r="H3384" s="261"/>
      <c r="I3384" s="260"/>
      <c r="J3384" s="261"/>
      <c r="K3384" s="263"/>
      <c r="L3384" s="261"/>
    </row>
    <row r="3385" spans="1:12" ht="17.45" customHeight="1" x14ac:dyDescent="0.25">
      <c r="A3385" s="257" t="str">
        <f t="shared" si="5232"/>
        <v/>
      </c>
      <c r="B3385" s="257" t="str">
        <f t="shared" si="5233"/>
        <v/>
      </c>
      <c r="C3385" s="8"/>
      <c r="D3385" s="260"/>
      <c r="E3385" s="261"/>
      <c r="F3385" s="260"/>
      <c r="G3385" s="262"/>
      <c r="H3385" s="261"/>
      <c r="I3385" s="260"/>
      <c r="J3385" s="261"/>
      <c r="K3385" s="263"/>
      <c r="L3385" s="261"/>
    </row>
    <row r="3386" spans="1:12" ht="17.45" customHeight="1" x14ac:dyDescent="0.25">
      <c r="A3386" s="257" t="str">
        <f t="shared" si="5232"/>
        <v/>
      </c>
      <c r="B3386" s="257" t="str">
        <f t="shared" si="5233"/>
        <v/>
      </c>
      <c r="C3386" s="48"/>
      <c r="D3386" s="275"/>
      <c r="E3386" s="276"/>
      <c r="F3386" s="275"/>
      <c r="G3386" s="277"/>
      <c r="H3386" s="276"/>
      <c r="I3386" s="275"/>
      <c r="J3386" s="276"/>
      <c r="K3386" s="278"/>
      <c r="L3386" s="276"/>
    </row>
    <row r="3387" spans="1:12" ht="17.45" customHeight="1" x14ac:dyDescent="0.25">
      <c r="A3387" s="257" t="str">
        <f t="shared" si="5232"/>
        <v/>
      </c>
      <c r="B3387" s="257" t="str">
        <f t="shared" si="5233"/>
        <v/>
      </c>
      <c r="C3387" s="8"/>
      <c r="D3387" s="260"/>
      <c r="E3387" s="261"/>
      <c r="F3387" s="260"/>
      <c r="G3387" s="262"/>
      <c r="H3387" s="261"/>
      <c r="I3387" s="260"/>
      <c r="J3387" s="261"/>
      <c r="K3387" s="263"/>
      <c r="L3387" s="261"/>
    </row>
    <row r="3388" spans="1:12" ht="17.45" customHeight="1" x14ac:dyDescent="0.25">
      <c r="A3388" s="257" t="str">
        <f t="shared" si="5232"/>
        <v/>
      </c>
      <c r="B3388" s="257" t="str">
        <f t="shared" si="5233"/>
        <v/>
      </c>
      <c r="C3388" s="8"/>
      <c r="D3388" s="260"/>
      <c r="E3388" s="261"/>
      <c r="F3388" s="260"/>
      <c r="G3388" s="262"/>
      <c r="H3388" s="261"/>
      <c r="I3388" s="260"/>
      <c r="J3388" s="261"/>
      <c r="K3388" s="263"/>
      <c r="L3388" s="261"/>
    </row>
    <row r="3389" spans="1:12" ht="17.45" customHeight="1" x14ac:dyDescent="0.25">
      <c r="A3389" s="257" t="str">
        <f t="shared" si="5232"/>
        <v/>
      </c>
      <c r="B3389" s="257" t="str">
        <f t="shared" si="5233"/>
        <v/>
      </c>
      <c r="C3389" s="8"/>
      <c r="D3389" s="260"/>
      <c r="E3389" s="261"/>
      <c r="F3389" s="260"/>
      <c r="G3389" s="262"/>
      <c r="H3389" s="261"/>
      <c r="I3389" s="260"/>
      <c r="J3389" s="261"/>
      <c r="K3389" s="263"/>
      <c r="L3389" s="261"/>
    </row>
    <row r="3390" spans="1:12" ht="17.45" customHeight="1" x14ac:dyDescent="0.25">
      <c r="A3390" s="257" t="str">
        <f t="shared" si="5232"/>
        <v/>
      </c>
      <c r="B3390" s="257" t="str">
        <f t="shared" si="5233"/>
        <v/>
      </c>
      <c r="C3390" s="8"/>
      <c r="D3390" s="260"/>
      <c r="E3390" s="261"/>
      <c r="F3390" s="260"/>
      <c r="G3390" s="262"/>
      <c r="H3390" s="261"/>
      <c r="I3390" s="260"/>
      <c r="J3390" s="261"/>
      <c r="K3390" s="263"/>
      <c r="L3390" s="261"/>
    </row>
    <row r="3391" spans="1:12" ht="17.45" customHeight="1" x14ac:dyDescent="0.25">
      <c r="A3391" s="257" t="str">
        <f t="shared" si="5232"/>
        <v/>
      </c>
      <c r="B3391" s="257" t="str">
        <f t="shared" si="5233"/>
        <v/>
      </c>
      <c r="C3391" s="8"/>
      <c r="D3391" s="260"/>
      <c r="E3391" s="261"/>
      <c r="F3391" s="260"/>
      <c r="G3391" s="262"/>
      <c r="H3391" s="261"/>
      <c r="I3391" s="260"/>
      <c r="J3391" s="261"/>
      <c r="K3391" s="263"/>
      <c r="L3391" s="261"/>
    </row>
    <row r="3392" spans="1:12" ht="17.45" customHeight="1" x14ac:dyDescent="0.25">
      <c r="A3392" s="257" t="str">
        <f t="shared" si="5232"/>
        <v/>
      </c>
      <c r="B3392" s="257" t="str">
        <f t="shared" si="5233"/>
        <v/>
      </c>
      <c r="C3392" s="48"/>
      <c r="D3392" s="428"/>
      <c r="E3392" s="429"/>
      <c r="F3392" s="428"/>
      <c r="G3392" s="430"/>
      <c r="H3392" s="429"/>
      <c r="I3392" s="428"/>
      <c r="J3392" s="429"/>
      <c r="K3392" s="431"/>
      <c r="L3392" s="429"/>
    </row>
    <row r="3393" spans="1:12" ht="17.45" customHeight="1" x14ac:dyDescent="0.25">
      <c r="A3393" s="257" t="str">
        <f t="shared" si="5232"/>
        <v/>
      </c>
      <c r="B3393" s="257" t="str">
        <f t="shared" si="5233"/>
        <v/>
      </c>
      <c r="C3393" s="8"/>
      <c r="D3393" s="260"/>
      <c r="E3393" s="261"/>
      <c r="F3393" s="260"/>
      <c r="G3393" s="262"/>
      <c r="H3393" s="261"/>
      <c r="I3393" s="260"/>
      <c r="J3393" s="261"/>
      <c r="K3393" s="263"/>
      <c r="L3393" s="261"/>
    </row>
    <row r="3394" spans="1:12" ht="17.45" customHeight="1" x14ac:dyDescent="0.25">
      <c r="A3394" s="257" t="str">
        <f t="shared" si="5232"/>
        <v/>
      </c>
      <c r="B3394" s="257" t="str">
        <f t="shared" si="5233"/>
        <v/>
      </c>
      <c r="C3394" s="8"/>
      <c r="D3394" s="260"/>
      <c r="E3394" s="261"/>
      <c r="F3394" s="260"/>
      <c r="G3394" s="262"/>
      <c r="H3394" s="261"/>
      <c r="I3394" s="260"/>
      <c r="J3394" s="261"/>
      <c r="K3394" s="263"/>
      <c r="L3394" s="261"/>
    </row>
    <row r="3395" spans="1:12" ht="17.45" customHeight="1" x14ac:dyDescent="0.25">
      <c r="A3395" s="257" t="str">
        <f t="shared" si="5232"/>
        <v/>
      </c>
      <c r="B3395" s="257" t="str">
        <f t="shared" si="5233"/>
        <v/>
      </c>
      <c r="C3395" s="8"/>
      <c r="D3395" s="260"/>
      <c r="E3395" s="261"/>
      <c r="F3395" s="260"/>
      <c r="G3395" s="262"/>
      <c r="H3395" s="261"/>
      <c r="I3395" s="260"/>
      <c r="J3395" s="261"/>
      <c r="K3395" s="263"/>
      <c r="L3395" s="261"/>
    </row>
    <row r="3396" spans="1:12" ht="17.45" customHeight="1" x14ac:dyDescent="0.25">
      <c r="A3396" s="257" t="str">
        <f t="shared" si="5232"/>
        <v/>
      </c>
      <c r="B3396" s="257" t="str">
        <f t="shared" si="5233"/>
        <v/>
      </c>
      <c r="C3396" s="8"/>
      <c r="D3396" s="260"/>
      <c r="E3396" s="261"/>
      <c r="F3396" s="260"/>
      <c r="G3396" s="262"/>
      <c r="H3396" s="261"/>
      <c r="I3396" s="260"/>
      <c r="J3396" s="261"/>
      <c r="K3396" s="263"/>
      <c r="L3396" s="261"/>
    </row>
    <row r="3397" spans="1:12" ht="17.45" customHeight="1" x14ac:dyDescent="0.25">
      <c r="A3397" s="257" t="str">
        <f t="shared" si="5232"/>
        <v/>
      </c>
      <c r="B3397" s="257" t="str">
        <f t="shared" si="5233"/>
        <v/>
      </c>
      <c r="C3397" s="8"/>
      <c r="D3397" s="260"/>
      <c r="E3397" s="261"/>
      <c r="F3397" s="260"/>
      <c r="G3397" s="262"/>
      <c r="H3397" s="261"/>
      <c r="I3397" s="260"/>
      <c r="J3397" s="261"/>
      <c r="K3397" s="263"/>
      <c r="L3397" s="261"/>
    </row>
    <row r="3398" spans="1:12" ht="17.45" customHeight="1" x14ac:dyDescent="0.25">
      <c r="A3398" s="257" t="str">
        <f t="shared" si="5232"/>
        <v/>
      </c>
      <c r="B3398" s="257" t="str">
        <f t="shared" si="5233"/>
        <v/>
      </c>
      <c r="C3398" s="48"/>
      <c r="D3398" s="275"/>
      <c r="E3398" s="276"/>
      <c r="F3398" s="275"/>
      <c r="G3398" s="277"/>
      <c r="H3398" s="276"/>
      <c r="I3398" s="275"/>
      <c r="J3398" s="276"/>
      <c r="K3398" s="278"/>
      <c r="L3398" s="276"/>
    </row>
    <row r="3399" spans="1:12" ht="17.45" customHeight="1" x14ac:dyDescent="0.25">
      <c r="A3399" s="257" t="str">
        <f t="shared" si="5232"/>
        <v/>
      </c>
      <c r="B3399" s="257" t="str">
        <f t="shared" si="5233"/>
        <v/>
      </c>
      <c r="C3399" s="8"/>
      <c r="D3399" s="260"/>
      <c r="E3399" s="261"/>
      <c r="F3399" s="260"/>
      <c r="G3399" s="262"/>
      <c r="H3399" s="261"/>
      <c r="I3399" s="260"/>
      <c r="J3399" s="261"/>
      <c r="K3399" s="263"/>
      <c r="L3399" s="261"/>
    </row>
    <row r="3400" spans="1:12" ht="17.45" customHeight="1" x14ac:dyDescent="0.25">
      <c r="A3400" s="257" t="str">
        <f t="shared" si="5232"/>
        <v/>
      </c>
      <c r="B3400" s="257" t="str">
        <f t="shared" si="5233"/>
        <v/>
      </c>
      <c r="C3400" s="8"/>
      <c r="D3400" s="260"/>
      <c r="E3400" s="261"/>
      <c r="F3400" s="260"/>
      <c r="G3400" s="262"/>
      <c r="H3400" s="261"/>
      <c r="I3400" s="260"/>
      <c r="J3400" s="261"/>
      <c r="K3400" s="263"/>
      <c r="L3400" s="261"/>
    </row>
    <row r="3401" spans="1:12" ht="17.45" customHeight="1" x14ac:dyDescent="0.25">
      <c r="A3401" s="257" t="str">
        <f t="shared" si="5232"/>
        <v/>
      </c>
      <c r="B3401" s="257" t="str">
        <f t="shared" si="5233"/>
        <v/>
      </c>
      <c r="C3401" s="8"/>
      <c r="D3401" s="260"/>
      <c r="E3401" s="261"/>
      <c r="F3401" s="260"/>
      <c r="G3401" s="262"/>
      <c r="H3401" s="261"/>
      <c r="I3401" s="260"/>
      <c r="J3401" s="261"/>
      <c r="K3401" s="263"/>
      <c r="L3401" s="261"/>
    </row>
    <row r="3402" spans="1:12" ht="17.45" customHeight="1" x14ac:dyDescent="0.25">
      <c r="A3402" s="257" t="str">
        <f t="shared" si="5232"/>
        <v/>
      </c>
      <c r="B3402" s="257" t="str">
        <f t="shared" si="5233"/>
        <v/>
      </c>
      <c r="C3402" s="8"/>
      <c r="D3402" s="260"/>
      <c r="E3402" s="261"/>
      <c r="F3402" s="260"/>
      <c r="G3402" s="262"/>
      <c r="H3402" s="261"/>
      <c r="I3402" s="260"/>
      <c r="J3402" s="261"/>
      <c r="K3402" s="263"/>
      <c r="L3402" s="261"/>
    </row>
    <row r="3403" spans="1:12" ht="17.45" customHeight="1" x14ac:dyDescent="0.25">
      <c r="A3403" s="257" t="str">
        <f t="shared" si="5232"/>
        <v/>
      </c>
      <c r="B3403" s="257" t="str">
        <f t="shared" si="5233"/>
        <v/>
      </c>
      <c r="C3403" s="8"/>
      <c r="D3403" s="260"/>
      <c r="E3403" s="261"/>
      <c r="F3403" s="260"/>
      <c r="G3403" s="262"/>
      <c r="H3403" s="261"/>
      <c r="I3403" s="260"/>
      <c r="J3403" s="261"/>
      <c r="K3403" s="263"/>
      <c r="L3403" s="261"/>
    </row>
    <row r="3404" spans="1:12" ht="17.45" customHeight="1" x14ac:dyDescent="0.25">
      <c r="A3404" s="257" t="str">
        <f t="shared" si="5232"/>
        <v/>
      </c>
      <c r="B3404" s="257" t="str">
        <f t="shared" si="5233"/>
        <v/>
      </c>
      <c r="C3404" s="48"/>
      <c r="D3404" s="275"/>
      <c r="E3404" s="276"/>
      <c r="F3404" s="275"/>
      <c r="G3404" s="277"/>
      <c r="H3404" s="276"/>
      <c r="I3404" s="275"/>
      <c r="J3404" s="276"/>
      <c r="K3404" s="278"/>
      <c r="L3404" s="276"/>
    </row>
    <row r="3405" spans="1:12" ht="17.45" customHeight="1" x14ac:dyDescent="0.25">
      <c r="A3405" s="257" t="str">
        <f t="shared" si="5232"/>
        <v/>
      </c>
      <c r="B3405" s="257" t="str">
        <f t="shared" si="5233"/>
        <v/>
      </c>
      <c r="C3405" s="8"/>
      <c r="D3405" s="260"/>
      <c r="E3405" s="261"/>
      <c r="F3405" s="260"/>
      <c r="G3405" s="262"/>
      <c r="H3405" s="261"/>
      <c r="I3405" s="260"/>
      <c r="J3405" s="261"/>
      <c r="K3405" s="263"/>
      <c r="L3405" s="261"/>
    </row>
    <row r="3406" spans="1:12" ht="17.45" customHeight="1" x14ac:dyDescent="0.25">
      <c r="A3406" s="257" t="str">
        <f t="shared" si="5232"/>
        <v/>
      </c>
      <c r="B3406" s="257" t="str">
        <f t="shared" si="5233"/>
        <v/>
      </c>
      <c r="C3406" s="8"/>
      <c r="D3406" s="260"/>
      <c r="E3406" s="261"/>
      <c r="F3406" s="260"/>
      <c r="G3406" s="262"/>
      <c r="H3406" s="261"/>
      <c r="I3406" s="260"/>
      <c r="J3406" s="261"/>
      <c r="K3406" s="263"/>
      <c r="L3406" s="261"/>
    </row>
    <row r="3407" spans="1:12" ht="17.45" customHeight="1" x14ac:dyDescent="0.25">
      <c r="A3407" s="257" t="str">
        <f t="shared" si="5232"/>
        <v/>
      </c>
      <c r="B3407" s="257" t="str">
        <f t="shared" si="5233"/>
        <v/>
      </c>
      <c r="C3407" s="8"/>
      <c r="D3407" s="260"/>
      <c r="E3407" s="261"/>
      <c r="F3407" s="260"/>
      <c r="G3407" s="262"/>
      <c r="H3407" s="261"/>
      <c r="I3407" s="260"/>
      <c r="J3407" s="261"/>
      <c r="K3407" s="263"/>
      <c r="L3407" s="261"/>
    </row>
    <row r="3408" spans="1:12" ht="17.45" customHeight="1" x14ac:dyDescent="0.25">
      <c r="A3408" s="257" t="str">
        <f t="shared" si="5232"/>
        <v/>
      </c>
      <c r="B3408" s="257" t="str">
        <f t="shared" si="5233"/>
        <v/>
      </c>
      <c r="C3408" s="8"/>
      <c r="D3408" s="260"/>
      <c r="E3408" s="261"/>
      <c r="F3408" s="260"/>
      <c r="G3408" s="262"/>
      <c r="H3408" s="261"/>
      <c r="I3408" s="260"/>
      <c r="J3408" s="261"/>
      <c r="K3408" s="263"/>
      <c r="L3408" s="261"/>
    </row>
    <row r="3409" spans="1:12" ht="17.45" customHeight="1" x14ac:dyDescent="0.25">
      <c r="A3409" s="257" t="str">
        <f t="shared" si="5232"/>
        <v/>
      </c>
      <c r="B3409" s="257" t="str">
        <f t="shared" si="5233"/>
        <v/>
      </c>
      <c r="C3409" s="8"/>
      <c r="D3409" s="260"/>
      <c r="E3409" s="261"/>
      <c r="F3409" s="260"/>
      <c r="G3409" s="262"/>
      <c r="H3409" s="261"/>
      <c r="I3409" s="260"/>
      <c r="J3409" s="261"/>
      <c r="K3409" s="263"/>
      <c r="L3409" s="261"/>
    </row>
    <row r="3410" spans="1:12" ht="17.45" customHeight="1" x14ac:dyDescent="0.25">
      <c r="A3410" s="257" t="str">
        <f t="shared" si="5232"/>
        <v/>
      </c>
      <c r="B3410" s="257" t="str">
        <f t="shared" si="5233"/>
        <v/>
      </c>
      <c r="C3410" s="48"/>
      <c r="D3410" s="428"/>
      <c r="E3410" s="429"/>
      <c r="F3410" s="428"/>
      <c r="G3410" s="430"/>
      <c r="H3410" s="429"/>
      <c r="I3410" s="428"/>
      <c r="J3410" s="429"/>
      <c r="K3410" s="431"/>
      <c r="L3410" s="429"/>
    </row>
    <row r="3411" spans="1:12" ht="17.45" customHeight="1" x14ac:dyDescent="0.25">
      <c r="A3411" s="257" t="str">
        <f t="shared" si="5232"/>
        <v/>
      </c>
      <c r="B3411" s="257" t="str">
        <f t="shared" si="5233"/>
        <v/>
      </c>
      <c r="C3411" s="8"/>
      <c r="D3411" s="260"/>
      <c r="E3411" s="261"/>
      <c r="F3411" s="260"/>
      <c r="G3411" s="262"/>
      <c r="H3411" s="261"/>
      <c r="I3411" s="260"/>
      <c r="J3411" s="261"/>
      <c r="K3411" s="263"/>
      <c r="L3411" s="261"/>
    </row>
    <row r="3412" spans="1:12" ht="17.45" customHeight="1" x14ac:dyDescent="0.25">
      <c r="A3412" s="257" t="str">
        <f t="shared" si="5232"/>
        <v/>
      </c>
      <c r="B3412" s="257" t="str">
        <f t="shared" si="5233"/>
        <v/>
      </c>
      <c r="C3412" s="8"/>
      <c r="D3412" s="260"/>
      <c r="E3412" s="261"/>
      <c r="F3412" s="260"/>
      <c r="G3412" s="262"/>
      <c r="H3412" s="261"/>
      <c r="I3412" s="260"/>
      <c r="J3412" s="261"/>
      <c r="K3412" s="263"/>
      <c r="L3412" s="261"/>
    </row>
    <row r="3413" spans="1:12" ht="17.45" customHeight="1" x14ac:dyDescent="0.25">
      <c r="A3413" s="257" t="str">
        <f t="shared" si="5232"/>
        <v/>
      </c>
      <c r="B3413" s="257" t="str">
        <f t="shared" si="5233"/>
        <v/>
      </c>
      <c r="C3413" s="8"/>
      <c r="D3413" s="260"/>
      <c r="E3413" s="261"/>
      <c r="F3413" s="260"/>
      <c r="G3413" s="262"/>
      <c r="H3413" s="261"/>
      <c r="I3413" s="260"/>
      <c r="J3413" s="261"/>
      <c r="K3413" s="263"/>
      <c r="L3413" s="261"/>
    </row>
    <row r="3414" spans="1:12" ht="17.45" customHeight="1" x14ac:dyDescent="0.25">
      <c r="A3414" s="257" t="str">
        <f t="shared" si="5232"/>
        <v/>
      </c>
      <c r="B3414" s="257" t="str">
        <f t="shared" si="5233"/>
        <v/>
      </c>
      <c r="C3414" s="8"/>
      <c r="D3414" s="260"/>
      <c r="E3414" s="261"/>
      <c r="F3414" s="260"/>
      <c r="G3414" s="262"/>
      <c r="H3414" s="261"/>
      <c r="I3414" s="260"/>
      <c r="J3414" s="261"/>
      <c r="K3414" s="263"/>
      <c r="L3414" s="261"/>
    </row>
    <row r="3415" spans="1:12" ht="17.45" customHeight="1" x14ac:dyDescent="0.25">
      <c r="A3415" s="257" t="str">
        <f t="shared" si="5232"/>
        <v/>
      </c>
      <c r="B3415" s="257" t="str">
        <f t="shared" si="5233"/>
        <v/>
      </c>
      <c r="C3415" s="8"/>
      <c r="D3415" s="260"/>
      <c r="E3415" s="261"/>
      <c r="F3415" s="260"/>
      <c r="G3415" s="262"/>
      <c r="H3415" s="261"/>
      <c r="I3415" s="260"/>
      <c r="J3415" s="261"/>
      <c r="K3415" s="263"/>
      <c r="L3415" s="261"/>
    </row>
    <row r="3416" spans="1:12" ht="17.45" customHeight="1" x14ac:dyDescent="0.25">
      <c r="A3416" s="257" t="str">
        <f t="shared" si="5232"/>
        <v/>
      </c>
      <c r="B3416" s="257" t="str">
        <f t="shared" si="5233"/>
        <v/>
      </c>
      <c r="C3416" s="48"/>
      <c r="D3416" s="275"/>
      <c r="E3416" s="276"/>
      <c r="F3416" s="275"/>
      <c r="G3416" s="277"/>
      <c r="H3416" s="276"/>
      <c r="I3416" s="275"/>
      <c r="J3416" s="276"/>
      <c r="K3416" s="278"/>
      <c r="L3416" s="276"/>
    </row>
    <row r="3417" spans="1:12" ht="17.45" customHeight="1" x14ac:dyDescent="0.25">
      <c r="A3417" s="257" t="str">
        <f t="shared" si="5232"/>
        <v/>
      </c>
      <c r="B3417" s="257" t="str">
        <f t="shared" si="5233"/>
        <v/>
      </c>
      <c r="C3417" s="8"/>
      <c r="D3417" s="260"/>
      <c r="E3417" s="261"/>
      <c r="F3417" s="260"/>
      <c r="G3417" s="262"/>
      <c r="H3417" s="261"/>
      <c r="I3417" s="260"/>
      <c r="J3417" s="261"/>
      <c r="K3417" s="263"/>
      <c r="L3417" s="261"/>
    </row>
    <row r="3418" spans="1:12" ht="17.45" customHeight="1" x14ac:dyDescent="0.25">
      <c r="A3418" s="257" t="str">
        <f t="shared" si="5232"/>
        <v/>
      </c>
      <c r="B3418" s="257" t="str">
        <f t="shared" si="5233"/>
        <v/>
      </c>
      <c r="C3418" s="8"/>
      <c r="D3418" s="260"/>
      <c r="E3418" s="261"/>
      <c r="F3418" s="260"/>
      <c r="G3418" s="262"/>
      <c r="H3418" s="261"/>
      <c r="I3418" s="260"/>
      <c r="J3418" s="261"/>
      <c r="K3418" s="263"/>
      <c r="L3418" s="261"/>
    </row>
    <row r="3419" spans="1:12" ht="17.45" customHeight="1" x14ac:dyDescent="0.25">
      <c r="A3419" s="257" t="str">
        <f t="shared" si="5232"/>
        <v/>
      </c>
      <c r="B3419" s="257" t="str">
        <f t="shared" si="5233"/>
        <v/>
      </c>
      <c r="C3419" s="8"/>
      <c r="D3419" s="260"/>
      <c r="E3419" s="261"/>
      <c r="F3419" s="260"/>
      <c r="G3419" s="262"/>
      <c r="H3419" s="261"/>
      <c r="I3419" s="260"/>
      <c r="J3419" s="261"/>
      <c r="K3419" s="263"/>
      <c r="L3419" s="261"/>
    </row>
    <row r="3420" spans="1:12" ht="17.45" customHeight="1" x14ac:dyDescent="0.25">
      <c r="A3420" s="257" t="str">
        <f t="shared" si="5232"/>
        <v/>
      </c>
      <c r="B3420" s="257" t="str">
        <f t="shared" si="5233"/>
        <v/>
      </c>
      <c r="C3420" s="8"/>
      <c r="D3420" s="260"/>
      <c r="E3420" s="261"/>
      <c r="F3420" s="260"/>
      <c r="G3420" s="262"/>
      <c r="H3420" s="261"/>
      <c r="I3420" s="260"/>
      <c r="J3420" s="261"/>
      <c r="K3420" s="263"/>
      <c r="L3420" s="261"/>
    </row>
    <row r="3421" spans="1:12" ht="17.45" customHeight="1" x14ac:dyDescent="0.25">
      <c r="A3421" s="257" t="str">
        <f t="shared" si="5232"/>
        <v/>
      </c>
      <c r="B3421" s="257" t="str">
        <f t="shared" si="5233"/>
        <v/>
      </c>
      <c r="C3421" s="8"/>
      <c r="D3421" s="260"/>
      <c r="E3421" s="261"/>
      <c r="F3421" s="260"/>
      <c r="G3421" s="262"/>
      <c r="H3421" s="261"/>
      <c r="I3421" s="260"/>
      <c r="J3421" s="261"/>
      <c r="K3421" s="263"/>
      <c r="L3421" s="261"/>
    </row>
    <row r="3422" spans="1:12" ht="17.45" customHeight="1" x14ac:dyDescent="0.25">
      <c r="A3422" s="257" t="str">
        <f t="shared" si="5232"/>
        <v/>
      </c>
      <c r="B3422" s="257" t="str">
        <f t="shared" si="5233"/>
        <v/>
      </c>
      <c r="C3422" s="48"/>
      <c r="D3422" s="275"/>
      <c r="E3422" s="276"/>
      <c r="F3422" s="275"/>
      <c r="G3422" s="277"/>
      <c r="H3422" s="276"/>
      <c r="I3422" s="275"/>
      <c r="J3422" s="276"/>
      <c r="K3422" s="278"/>
      <c r="L3422" s="276"/>
    </row>
    <row r="3423" spans="1:12" ht="17.45" customHeight="1" x14ac:dyDescent="0.25">
      <c r="A3423" s="257" t="str">
        <f t="shared" si="5232"/>
        <v/>
      </c>
      <c r="B3423" s="257" t="str">
        <f t="shared" si="5233"/>
        <v/>
      </c>
      <c r="C3423" s="8"/>
      <c r="D3423" s="260"/>
      <c r="E3423" s="261"/>
      <c r="F3423" s="260"/>
      <c r="G3423" s="262"/>
      <c r="H3423" s="261"/>
      <c r="I3423" s="260"/>
      <c r="J3423" s="261"/>
      <c r="K3423" s="263"/>
      <c r="L3423" s="261"/>
    </row>
    <row r="3424" spans="1:12" ht="17.45" customHeight="1" x14ac:dyDescent="0.25">
      <c r="A3424" s="257" t="str">
        <f t="shared" si="5232"/>
        <v/>
      </c>
      <c r="B3424" s="257" t="str">
        <f t="shared" si="5233"/>
        <v/>
      </c>
      <c r="C3424" s="8"/>
      <c r="D3424" s="260"/>
      <c r="E3424" s="261"/>
      <c r="F3424" s="260"/>
      <c r="G3424" s="262"/>
      <c r="H3424" s="261"/>
      <c r="I3424" s="260"/>
      <c r="J3424" s="261"/>
      <c r="K3424" s="263"/>
      <c r="L3424" s="261"/>
    </row>
    <row r="3425" spans="1:12" ht="17.45" customHeight="1" x14ac:dyDescent="0.25">
      <c r="A3425" s="257" t="str">
        <f t="shared" si="5232"/>
        <v/>
      </c>
      <c r="B3425" s="257" t="str">
        <f t="shared" si="5233"/>
        <v/>
      </c>
      <c r="C3425" s="8"/>
      <c r="D3425" s="260"/>
      <c r="E3425" s="261"/>
      <c r="F3425" s="260"/>
      <c r="G3425" s="262"/>
      <c r="H3425" s="261"/>
      <c r="I3425" s="260"/>
      <c r="J3425" s="261"/>
      <c r="K3425" s="263"/>
      <c r="L3425" s="261"/>
    </row>
    <row r="3426" spans="1:12" ht="17.45" customHeight="1" x14ac:dyDescent="0.25">
      <c r="A3426" s="257" t="str">
        <f t="shared" si="5232"/>
        <v/>
      </c>
      <c r="B3426" s="257" t="str">
        <f t="shared" si="5233"/>
        <v/>
      </c>
      <c r="C3426" s="8"/>
      <c r="D3426" s="260"/>
      <c r="E3426" s="261"/>
      <c r="F3426" s="260"/>
      <c r="G3426" s="262"/>
      <c r="H3426" s="261"/>
      <c r="I3426" s="260"/>
      <c r="J3426" s="261"/>
      <c r="K3426" s="263"/>
      <c r="L3426" s="261"/>
    </row>
    <row r="3427" spans="1:12" ht="17.45" customHeight="1" x14ac:dyDescent="0.25">
      <c r="A3427" s="257" t="str">
        <f t="shared" si="5232"/>
        <v/>
      </c>
      <c r="B3427" s="257" t="str">
        <f t="shared" si="5233"/>
        <v/>
      </c>
      <c r="C3427" s="8"/>
      <c r="D3427" s="260"/>
      <c r="E3427" s="261"/>
      <c r="F3427" s="260"/>
      <c r="G3427" s="262"/>
      <c r="H3427" s="261"/>
      <c r="I3427" s="260"/>
      <c r="J3427" s="261"/>
      <c r="K3427" s="263"/>
      <c r="L3427" s="261"/>
    </row>
    <row r="3428" spans="1:12" ht="17.45" customHeight="1" x14ac:dyDescent="0.25">
      <c r="A3428" s="257" t="str">
        <f t="shared" si="5232"/>
        <v/>
      </c>
      <c r="B3428" s="257" t="str">
        <f t="shared" si="5233"/>
        <v/>
      </c>
      <c r="C3428" s="48"/>
      <c r="D3428" s="275"/>
      <c r="E3428" s="276"/>
      <c r="F3428" s="275"/>
      <c r="G3428" s="277"/>
      <c r="H3428" s="276"/>
      <c r="I3428" s="275"/>
      <c r="J3428" s="276"/>
      <c r="K3428" s="278"/>
      <c r="L3428" s="276"/>
    </row>
    <row r="3429" spans="1:12" ht="17.45" customHeight="1" x14ac:dyDescent="0.25">
      <c r="A3429" s="257" t="str">
        <f t="shared" si="5232"/>
        <v/>
      </c>
      <c r="B3429" s="257" t="str">
        <f t="shared" si="5233"/>
        <v/>
      </c>
      <c r="C3429" s="8"/>
      <c r="D3429" s="260"/>
      <c r="E3429" s="261"/>
      <c r="F3429" s="260"/>
      <c r="G3429" s="262"/>
      <c r="H3429" s="261"/>
      <c r="I3429" s="260"/>
      <c r="J3429" s="261"/>
      <c r="K3429" s="263"/>
      <c r="L3429" s="261"/>
    </row>
    <row r="3430" spans="1:12" ht="17.45" customHeight="1" x14ac:dyDescent="0.25">
      <c r="A3430" s="257" t="str">
        <f t="shared" si="5232"/>
        <v/>
      </c>
      <c r="B3430" s="257" t="str">
        <f t="shared" si="5233"/>
        <v/>
      </c>
      <c r="C3430" s="8"/>
      <c r="D3430" s="260"/>
      <c r="E3430" s="261"/>
      <c r="F3430" s="260"/>
      <c r="G3430" s="262"/>
      <c r="H3430" s="261"/>
      <c r="I3430" s="260"/>
      <c r="J3430" s="261"/>
      <c r="K3430" s="263"/>
      <c r="L3430" s="261"/>
    </row>
    <row r="3431" spans="1:12" ht="17.45" customHeight="1" x14ac:dyDescent="0.25">
      <c r="A3431" s="257" t="str">
        <f t="shared" si="5232"/>
        <v/>
      </c>
      <c r="B3431" s="257" t="str">
        <f t="shared" si="5233"/>
        <v/>
      </c>
      <c r="C3431" s="8"/>
      <c r="D3431" s="260"/>
      <c r="E3431" s="261"/>
      <c r="F3431" s="260"/>
      <c r="G3431" s="262"/>
      <c r="H3431" s="261"/>
      <c r="I3431" s="260"/>
      <c r="J3431" s="261"/>
      <c r="K3431" s="263"/>
      <c r="L3431" s="261"/>
    </row>
    <row r="3432" spans="1:12" ht="17.45" customHeight="1" x14ac:dyDescent="0.25">
      <c r="A3432" s="257" t="str">
        <f t="shared" si="5232"/>
        <v/>
      </c>
      <c r="B3432" s="257" t="str">
        <f t="shared" si="5233"/>
        <v/>
      </c>
      <c r="C3432" s="8"/>
      <c r="D3432" s="260"/>
      <c r="E3432" s="261"/>
      <c r="F3432" s="260"/>
      <c r="G3432" s="262"/>
      <c r="H3432" s="261"/>
      <c r="I3432" s="260"/>
      <c r="J3432" s="261"/>
      <c r="K3432" s="263"/>
      <c r="L3432" s="261"/>
    </row>
    <row r="3433" spans="1:12" ht="17.45" customHeight="1" x14ac:dyDescent="0.25">
      <c r="A3433" s="257" t="str">
        <f t="shared" si="5232"/>
        <v/>
      </c>
      <c r="B3433" s="257" t="str">
        <f t="shared" si="5233"/>
        <v/>
      </c>
      <c r="C3433" s="8"/>
      <c r="D3433" s="260"/>
      <c r="E3433" s="261"/>
      <c r="F3433" s="260"/>
      <c r="G3433" s="262"/>
      <c r="H3433" s="261"/>
      <c r="I3433" s="260"/>
      <c r="J3433" s="261"/>
      <c r="K3433" s="263"/>
      <c r="L3433" s="261"/>
    </row>
    <row r="3434" spans="1:12" ht="17.45" customHeight="1" x14ac:dyDescent="0.25">
      <c r="A3434" s="257" t="str">
        <f t="shared" si="5232"/>
        <v/>
      </c>
      <c r="B3434" s="257" t="str">
        <f t="shared" si="5233"/>
        <v/>
      </c>
      <c r="C3434" s="48"/>
      <c r="D3434" s="275"/>
      <c r="E3434" s="276"/>
      <c r="F3434" s="275"/>
      <c r="G3434" s="277"/>
      <c r="H3434" s="276"/>
      <c r="I3434" s="275"/>
      <c r="J3434" s="276"/>
      <c r="K3434" s="278"/>
      <c r="L3434" s="276"/>
    </row>
    <row r="3435" spans="1:12" ht="17.45" customHeight="1" x14ac:dyDescent="0.25">
      <c r="A3435" s="257" t="str">
        <f t="shared" si="5232"/>
        <v/>
      </c>
      <c r="B3435" s="257" t="str">
        <f t="shared" si="5233"/>
        <v/>
      </c>
      <c r="C3435" s="8"/>
      <c r="D3435" s="260"/>
      <c r="E3435" s="261"/>
      <c r="F3435" s="260"/>
      <c r="G3435" s="262"/>
      <c r="H3435" s="261"/>
      <c r="I3435" s="260"/>
      <c r="J3435" s="261"/>
      <c r="K3435" s="263"/>
      <c r="L3435" s="261"/>
    </row>
    <row r="3436" spans="1:12" ht="17.45" customHeight="1" x14ac:dyDescent="0.25">
      <c r="A3436" s="257" t="str">
        <f t="shared" si="5232"/>
        <v/>
      </c>
      <c r="B3436" s="257" t="str">
        <f t="shared" si="5233"/>
        <v/>
      </c>
      <c r="C3436" s="8"/>
      <c r="D3436" s="260"/>
      <c r="E3436" s="261"/>
      <c r="F3436" s="260"/>
      <c r="G3436" s="262"/>
      <c r="H3436" s="261"/>
      <c r="I3436" s="260"/>
      <c r="J3436" s="261"/>
      <c r="K3436" s="263"/>
      <c r="L3436" s="261"/>
    </row>
    <row r="3437" spans="1:12" ht="17.45" customHeight="1" x14ac:dyDescent="0.25">
      <c r="A3437" s="257" t="str">
        <f t="shared" si="5232"/>
        <v/>
      </c>
      <c r="B3437" s="257" t="str">
        <f t="shared" si="5233"/>
        <v/>
      </c>
      <c r="C3437" s="8"/>
      <c r="D3437" s="260"/>
      <c r="E3437" s="261"/>
      <c r="F3437" s="260"/>
      <c r="G3437" s="262"/>
      <c r="H3437" s="261"/>
      <c r="I3437" s="260"/>
      <c r="J3437" s="261"/>
      <c r="K3437" s="263"/>
      <c r="L3437" s="261"/>
    </row>
    <row r="3438" spans="1:12" ht="17.45" customHeight="1" x14ac:dyDescent="0.25">
      <c r="A3438" s="257" t="str">
        <f t="shared" si="5232"/>
        <v/>
      </c>
      <c r="B3438" s="257" t="str">
        <f t="shared" si="5233"/>
        <v/>
      </c>
      <c r="C3438" s="8"/>
      <c r="D3438" s="260"/>
      <c r="E3438" s="261"/>
      <c r="F3438" s="260"/>
      <c r="G3438" s="262"/>
      <c r="H3438" s="261"/>
      <c r="I3438" s="260"/>
      <c r="J3438" s="261"/>
      <c r="K3438" s="263"/>
      <c r="L3438" s="261"/>
    </row>
    <row r="3439" spans="1:12" ht="17.45" customHeight="1" x14ac:dyDescent="0.25">
      <c r="A3439" s="257" t="str">
        <f t="shared" si="5232"/>
        <v/>
      </c>
      <c r="B3439" s="257" t="str">
        <f t="shared" si="5233"/>
        <v/>
      </c>
      <c r="C3439" s="8"/>
      <c r="D3439" s="260"/>
      <c r="E3439" s="261"/>
      <c r="F3439" s="260"/>
      <c r="G3439" s="262"/>
      <c r="H3439" s="261"/>
      <c r="I3439" s="260"/>
      <c r="J3439" s="261"/>
      <c r="K3439" s="263"/>
      <c r="L3439" s="261"/>
    </row>
    <row r="3440" spans="1:12" ht="17.45" customHeight="1" x14ac:dyDescent="0.25">
      <c r="A3440" s="257" t="str">
        <f t="shared" si="5232"/>
        <v/>
      </c>
      <c r="B3440" s="257" t="str">
        <f t="shared" si="5233"/>
        <v/>
      </c>
      <c r="C3440" s="48"/>
      <c r="D3440" s="275"/>
      <c r="E3440" s="276"/>
      <c r="F3440" s="275"/>
      <c r="G3440" s="277"/>
      <c r="H3440" s="276"/>
      <c r="I3440" s="275"/>
      <c r="J3440" s="276"/>
      <c r="K3440" s="278"/>
      <c r="L3440" s="276"/>
    </row>
    <row r="3441" spans="1:12" ht="17.45" customHeight="1" x14ac:dyDescent="0.25">
      <c r="A3441" s="257" t="str">
        <f t="shared" si="5232"/>
        <v/>
      </c>
      <c r="B3441" s="257" t="str">
        <f t="shared" si="5233"/>
        <v/>
      </c>
      <c r="C3441" s="8"/>
      <c r="D3441" s="260"/>
      <c r="E3441" s="261"/>
      <c r="F3441" s="260"/>
      <c r="G3441" s="262"/>
      <c r="H3441" s="261"/>
      <c r="I3441" s="260"/>
      <c r="J3441" s="261"/>
      <c r="K3441" s="263"/>
      <c r="L3441" s="261"/>
    </row>
    <row r="3442" spans="1:12" ht="17.45" customHeight="1" x14ac:dyDescent="0.25">
      <c r="A3442" s="257" t="str">
        <f t="shared" si="5232"/>
        <v/>
      </c>
      <c r="B3442" s="257" t="str">
        <f t="shared" si="5233"/>
        <v/>
      </c>
      <c r="C3442" s="8"/>
      <c r="D3442" s="260"/>
      <c r="E3442" s="261"/>
      <c r="F3442" s="260"/>
      <c r="G3442" s="262"/>
      <c r="H3442" s="261"/>
      <c r="I3442" s="260"/>
      <c r="J3442" s="261"/>
      <c r="K3442" s="263"/>
      <c r="L3442" s="261"/>
    </row>
    <row r="3443" spans="1:12" ht="17.45" customHeight="1" x14ac:dyDescent="0.25">
      <c r="A3443" s="257" t="str">
        <f t="shared" si="5232"/>
        <v/>
      </c>
      <c r="B3443" s="257" t="str">
        <f t="shared" si="5233"/>
        <v/>
      </c>
      <c r="C3443" s="8"/>
      <c r="D3443" s="260"/>
      <c r="E3443" s="261"/>
      <c r="F3443" s="260"/>
      <c r="G3443" s="262"/>
      <c r="H3443" s="261"/>
      <c r="I3443" s="260"/>
      <c r="J3443" s="261"/>
      <c r="K3443" s="263"/>
      <c r="L3443" s="261"/>
    </row>
    <row r="3444" spans="1:12" ht="17.45" customHeight="1" x14ac:dyDescent="0.25">
      <c r="A3444" s="257" t="str">
        <f t="shared" si="5232"/>
        <v/>
      </c>
      <c r="B3444" s="257" t="str">
        <f t="shared" si="5233"/>
        <v/>
      </c>
      <c r="C3444" s="8"/>
      <c r="D3444" s="260"/>
      <c r="E3444" s="261"/>
      <c r="F3444" s="260"/>
      <c r="G3444" s="262"/>
      <c r="H3444" s="261"/>
      <c r="I3444" s="260"/>
      <c r="J3444" s="261"/>
      <c r="K3444" s="263"/>
      <c r="L3444" s="261"/>
    </row>
    <row r="3445" spans="1:12" ht="17.45" customHeight="1" x14ac:dyDescent="0.25">
      <c r="A3445" s="257" t="str">
        <f t="shared" si="5232"/>
        <v/>
      </c>
      <c r="B3445" s="257" t="str">
        <f t="shared" si="5233"/>
        <v/>
      </c>
      <c r="C3445" s="8"/>
      <c r="D3445" s="260"/>
      <c r="E3445" s="261"/>
      <c r="F3445" s="260"/>
      <c r="G3445" s="262"/>
      <c r="H3445" s="261"/>
      <c r="I3445" s="260"/>
      <c r="J3445" s="261"/>
      <c r="K3445" s="263"/>
      <c r="L3445" s="261"/>
    </row>
    <row r="3446" spans="1:12" ht="17.45" customHeight="1" x14ac:dyDescent="0.25">
      <c r="A3446" s="257" t="str">
        <f t="shared" si="5232"/>
        <v/>
      </c>
      <c r="B3446" s="257" t="str">
        <f t="shared" si="5233"/>
        <v/>
      </c>
      <c r="C3446" s="48"/>
      <c r="D3446" s="428"/>
      <c r="E3446" s="429"/>
      <c r="F3446" s="428"/>
      <c r="G3446" s="430"/>
      <c r="H3446" s="429"/>
      <c r="I3446" s="428"/>
      <c r="J3446" s="429"/>
      <c r="K3446" s="431"/>
      <c r="L3446" s="429"/>
    </row>
    <row r="3447" spans="1:12" ht="17.45" customHeight="1" x14ac:dyDescent="0.25">
      <c r="A3447" s="257" t="str">
        <f t="shared" si="5232"/>
        <v/>
      </c>
      <c r="B3447" s="257" t="str">
        <f t="shared" si="5233"/>
        <v/>
      </c>
      <c r="C3447" s="8"/>
      <c r="D3447" s="260"/>
      <c r="E3447" s="261"/>
      <c r="F3447" s="260"/>
      <c r="G3447" s="262"/>
      <c r="H3447" s="261"/>
      <c r="I3447" s="260"/>
      <c r="J3447" s="261"/>
      <c r="K3447" s="263"/>
      <c r="L3447" s="261"/>
    </row>
    <row r="3448" spans="1:12" ht="17.45" customHeight="1" x14ac:dyDescent="0.25">
      <c r="A3448" s="257" t="str">
        <f t="shared" ref="A3448:A3458" si="5234">IF(ISNUMBER(C3448),MONTH(C3448),"")</f>
        <v/>
      </c>
      <c r="B3448" s="257" t="str">
        <f t="shared" ref="B3448:B3458" si="5235">IF(ISNUMBER(C3448),YEAR(C3448),"")</f>
        <v/>
      </c>
      <c r="C3448" s="8"/>
      <c r="D3448" s="260"/>
      <c r="E3448" s="261"/>
      <c r="F3448" s="260"/>
      <c r="G3448" s="262"/>
      <c r="H3448" s="261"/>
      <c r="I3448" s="260"/>
      <c r="J3448" s="261"/>
      <c r="K3448" s="263"/>
      <c r="L3448" s="261"/>
    </row>
    <row r="3449" spans="1:12" ht="17.45" customHeight="1" x14ac:dyDescent="0.25">
      <c r="A3449" s="257" t="str">
        <f t="shared" si="5234"/>
        <v/>
      </c>
      <c r="B3449" s="257" t="str">
        <f t="shared" si="5235"/>
        <v/>
      </c>
      <c r="C3449" s="8"/>
      <c r="D3449" s="260"/>
      <c r="E3449" s="261"/>
      <c r="F3449" s="260"/>
      <c r="G3449" s="262"/>
      <c r="H3449" s="261"/>
      <c r="I3449" s="260"/>
      <c r="J3449" s="261"/>
      <c r="K3449" s="263"/>
      <c r="L3449" s="261"/>
    </row>
    <row r="3450" spans="1:12" ht="17.45" customHeight="1" x14ac:dyDescent="0.25">
      <c r="A3450" s="257" t="str">
        <f t="shared" si="5234"/>
        <v/>
      </c>
      <c r="B3450" s="257" t="str">
        <f t="shared" si="5235"/>
        <v/>
      </c>
      <c r="C3450" s="8"/>
      <c r="D3450" s="260"/>
      <c r="E3450" s="261"/>
      <c r="F3450" s="260"/>
      <c r="G3450" s="262"/>
      <c r="H3450" s="261"/>
      <c r="I3450" s="260"/>
      <c r="J3450" s="261"/>
      <c r="K3450" s="263"/>
      <c r="L3450" s="261"/>
    </row>
    <row r="3451" spans="1:12" ht="17.45" customHeight="1" x14ac:dyDescent="0.25">
      <c r="A3451" s="257" t="str">
        <f t="shared" si="5234"/>
        <v/>
      </c>
      <c r="B3451" s="257" t="str">
        <f t="shared" si="5235"/>
        <v/>
      </c>
      <c r="C3451" s="8"/>
      <c r="D3451" s="260"/>
      <c r="E3451" s="261"/>
      <c r="F3451" s="260"/>
      <c r="G3451" s="262"/>
      <c r="H3451" s="261"/>
      <c r="I3451" s="260"/>
      <c r="J3451" s="261"/>
      <c r="K3451" s="263"/>
      <c r="L3451" s="261"/>
    </row>
    <row r="3452" spans="1:12" ht="17.45" customHeight="1" x14ac:dyDescent="0.25">
      <c r="A3452" s="257" t="str">
        <f t="shared" si="5234"/>
        <v/>
      </c>
      <c r="B3452" s="257" t="str">
        <f t="shared" si="5235"/>
        <v/>
      </c>
      <c r="C3452" s="48"/>
      <c r="D3452" s="275"/>
      <c r="E3452" s="276"/>
      <c r="F3452" s="275"/>
      <c r="G3452" s="277"/>
      <c r="H3452" s="276"/>
      <c r="I3452" s="275"/>
      <c r="J3452" s="276"/>
      <c r="K3452" s="278"/>
      <c r="L3452" s="276"/>
    </row>
    <row r="3453" spans="1:12" ht="17.45" customHeight="1" x14ac:dyDescent="0.25">
      <c r="A3453" s="257" t="str">
        <f t="shared" si="5234"/>
        <v/>
      </c>
      <c r="B3453" s="257" t="str">
        <f t="shared" si="5235"/>
        <v/>
      </c>
      <c r="C3453" s="8"/>
      <c r="D3453" s="260"/>
      <c r="E3453" s="261"/>
      <c r="F3453" s="260"/>
      <c r="G3453" s="262"/>
      <c r="H3453" s="261"/>
      <c r="I3453" s="260"/>
      <c r="J3453" s="261"/>
      <c r="K3453" s="263"/>
      <c r="L3453" s="261"/>
    </row>
    <row r="3454" spans="1:12" ht="17.45" customHeight="1" x14ac:dyDescent="0.25">
      <c r="A3454" s="257" t="str">
        <f t="shared" si="5234"/>
        <v/>
      </c>
      <c r="B3454" s="257" t="str">
        <f t="shared" si="5235"/>
        <v/>
      </c>
      <c r="C3454" s="8"/>
      <c r="D3454" s="260"/>
      <c r="E3454" s="261"/>
      <c r="F3454" s="260"/>
      <c r="G3454" s="262"/>
      <c r="H3454" s="261"/>
      <c r="I3454" s="260"/>
      <c r="J3454" s="261"/>
      <c r="K3454" s="263"/>
      <c r="L3454" s="261"/>
    </row>
    <row r="3455" spans="1:12" ht="17.45" customHeight="1" x14ac:dyDescent="0.25">
      <c r="A3455" s="257" t="str">
        <f t="shared" si="5234"/>
        <v/>
      </c>
      <c r="B3455" s="257" t="str">
        <f t="shared" si="5235"/>
        <v/>
      </c>
      <c r="C3455" s="8"/>
      <c r="D3455" s="260"/>
      <c r="E3455" s="261"/>
      <c r="F3455" s="260"/>
      <c r="G3455" s="262"/>
      <c r="H3455" s="261"/>
      <c r="I3455" s="260"/>
      <c r="J3455" s="261"/>
      <c r="K3455" s="263"/>
      <c r="L3455" s="261"/>
    </row>
    <row r="3456" spans="1:12" ht="17.45" customHeight="1" x14ac:dyDescent="0.25">
      <c r="A3456" s="257" t="str">
        <f t="shared" si="5234"/>
        <v/>
      </c>
      <c r="B3456" s="257" t="str">
        <f t="shared" si="5235"/>
        <v/>
      </c>
      <c r="C3456" s="8"/>
      <c r="D3456" s="260"/>
      <c r="E3456" s="261"/>
      <c r="F3456" s="260"/>
      <c r="G3456" s="262"/>
      <c r="H3456" s="261"/>
      <c r="I3456" s="260"/>
      <c r="J3456" s="261"/>
      <c r="K3456" s="263"/>
      <c r="L3456" s="261"/>
    </row>
    <row r="3457" spans="1:12" ht="17.45" customHeight="1" x14ac:dyDescent="0.25">
      <c r="A3457" s="257" t="str">
        <f t="shared" si="5234"/>
        <v/>
      </c>
      <c r="B3457" s="257" t="str">
        <f t="shared" si="5235"/>
        <v/>
      </c>
      <c r="C3457" s="8"/>
      <c r="D3457" s="260"/>
      <c r="E3457" s="261"/>
      <c r="F3457" s="260"/>
      <c r="G3457" s="262"/>
      <c r="H3457" s="261"/>
      <c r="I3457" s="260"/>
      <c r="J3457" s="261"/>
      <c r="K3457" s="263"/>
      <c r="L3457" s="261"/>
    </row>
    <row r="3458" spans="1:12" ht="17.45" customHeight="1" x14ac:dyDescent="0.25">
      <c r="A3458" s="257" t="str">
        <f t="shared" si="5234"/>
        <v/>
      </c>
      <c r="B3458" s="257" t="str">
        <f t="shared" si="5235"/>
        <v/>
      </c>
      <c r="C3458" s="48"/>
      <c r="D3458" s="275"/>
      <c r="E3458" s="276"/>
      <c r="F3458" s="275"/>
      <c r="G3458" s="277"/>
      <c r="H3458" s="276"/>
      <c r="I3458" s="275"/>
      <c r="J3458" s="276"/>
      <c r="K3458" s="278"/>
      <c r="L3458" s="276"/>
    </row>
    <row r="3459" spans="1:12" ht="17.45" customHeight="1" x14ac:dyDescent="0.25">
      <c r="C3459" s="8"/>
      <c r="D3459" s="260"/>
      <c r="E3459" s="261"/>
      <c r="F3459" s="260"/>
      <c r="G3459" s="262"/>
      <c r="H3459" s="261"/>
      <c r="I3459" s="260"/>
      <c r="J3459" s="261"/>
      <c r="K3459" s="263"/>
      <c r="L3459" s="261"/>
    </row>
    <row r="3460" spans="1:12" ht="17.45" customHeight="1" x14ac:dyDescent="0.25">
      <c r="C3460" s="8"/>
      <c r="D3460" s="260"/>
      <c r="E3460" s="261"/>
      <c r="F3460" s="260"/>
      <c r="G3460" s="262"/>
      <c r="H3460" s="261"/>
      <c r="I3460" s="260"/>
      <c r="J3460" s="261"/>
      <c r="K3460" s="263"/>
      <c r="L3460" s="261"/>
    </row>
    <row r="3461" spans="1:12" ht="17.45" customHeight="1" x14ac:dyDescent="0.25">
      <c r="C3461" s="8"/>
      <c r="D3461" s="260"/>
      <c r="E3461" s="261"/>
      <c r="F3461" s="260"/>
      <c r="G3461" s="262"/>
      <c r="H3461" s="261"/>
      <c r="I3461" s="260"/>
      <c r="J3461" s="261"/>
      <c r="K3461" s="263"/>
      <c r="L3461" s="261"/>
    </row>
    <row r="3462" spans="1:12" ht="17.45" customHeight="1" x14ac:dyDescent="0.25">
      <c r="C3462" s="8"/>
      <c r="D3462" s="260"/>
      <c r="E3462" s="261"/>
      <c r="F3462" s="260"/>
      <c r="G3462" s="262"/>
      <c r="H3462" s="261"/>
      <c r="I3462" s="260"/>
      <c r="J3462" s="261"/>
      <c r="K3462" s="263"/>
      <c r="L3462" s="261"/>
    </row>
    <row r="3463" spans="1:12" ht="17.45" customHeight="1" x14ac:dyDescent="0.25">
      <c r="C3463" s="8"/>
      <c r="D3463" s="260"/>
      <c r="E3463" s="261"/>
      <c r="F3463" s="260"/>
      <c r="G3463" s="262"/>
      <c r="H3463" s="261"/>
      <c r="I3463" s="260"/>
      <c r="J3463" s="261"/>
      <c r="K3463" s="263"/>
      <c r="L3463" s="261"/>
    </row>
    <row r="3464" spans="1:12" ht="17.45" customHeight="1" x14ac:dyDescent="0.25">
      <c r="C3464" s="48"/>
      <c r="D3464" s="275"/>
      <c r="E3464" s="276"/>
      <c r="F3464" s="275"/>
      <c r="G3464" s="277"/>
      <c r="H3464" s="276"/>
      <c r="I3464" s="275"/>
      <c r="J3464" s="276"/>
      <c r="K3464" s="278"/>
      <c r="L3464" s="276"/>
    </row>
    <row r="3465" spans="1:12" ht="17.45" customHeight="1" x14ac:dyDescent="0.25">
      <c r="C3465" s="8"/>
      <c r="D3465" s="260"/>
      <c r="E3465" s="261"/>
      <c r="F3465" s="260"/>
      <c r="G3465" s="262"/>
      <c r="H3465" s="261"/>
      <c r="I3465" s="260"/>
      <c r="J3465" s="261"/>
      <c r="K3465" s="263"/>
      <c r="L3465" s="261"/>
    </row>
    <row r="3466" spans="1:12" ht="17.45" customHeight="1" x14ac:dyDescent="0.25">
      <c r="C3466" s="8"/>
      <c r="D3466" s="260"/>
      <c r="E3466" s="261"/>
      <c r="F3466" s="260"/>
      <c r="G3466" s="262"/>
      <c r="H3466" s="261"/>
      <c r="I3466" s="260"/>
      <c r="J3466" s="261"/>
      <c r="K3466" s="263"/>
      <c r="L3466" s="261"/>
    </row>
    <row r="3467" spans="1:12" ht="17.45" customHeight="1" x14ac:dyDescent="0.25">
      <c r="C3467" s="8"/>
      <c r="D3467" s="260"/>
      <c r="E3467" s="261"/>
      <c r="F3467" s="260"/>
      <c r="G3467" s="262"/>
      <c r="H3467" s="261"/>
      <c r="I3467" s="260"/>
      <c r="J3467" s="261"/>
      <c r="K3467" s="263"/>
      <c r="L3467" s="261"/>
    </row>
    <row r="3468" spans="1:12" ht="17.45" customHeight="1" x14ac:dyDescent="0.25">
      <c r="C3468" s="8"/>
      <c r="D3468" s="260"/>
      <c r="E3468" s="261"/>
      <c r="F3468" s="260"/>
      <c r="G3468" s="262"/>
      <c r="H3468" s="261"/>
      <c r="I3468" s="260"/>
      <c r="J3468" s="261"/>
      <c r="K3468" s="263"/>
      <c r="L3468" s="261"/>
    </row>
    <row r="3469" spans="1:12" ht="17.45" customHeight="1" x14ac:dyDescent="0.25">
      <c r="C3469" s="8"/>
      <c r="D3469" s="260"/>
      <c r="E3469" s="261"/>
      <c r="F3469" s="260"/>
      <c r="G3469" s="262"/>
      <c r="H3469" s="261"/>
      <c r="I3469" s="260"/>
      <c r="J3469" s="261"/>
      <c r="K3469" s="263"/>
      <c r="L3469" s="261"/>
    </row>
    <row r="3470" spans="1:12" ht="17.45" customHeight="1" x14ac:dyDescent="0.25">
      <c r="C3470" s="48"/>
      <c r="D3470" s="275"/>
      <c r="E3470" s="276"/>
      <c r="F3470" s="275"/>
      <c r="G3470" s="277"/>
      <c r="H3470" s="276"/>
      <c r="I3470" s="275"/>
      <c r="J3470" s="276"/>
      <c r="K3470" s="278"/>
      <c r="L3470" s="276"/>
    </row>
    <row r="3471" spans="1:12" ht="17.45" customHeight="1" x14ac:dyDescent="0.25">
      <c r="C3471" s="8"/>
      <c r="D3471" s="260"/>
      <c r="E3471" s="261"/>
      <c r="F3471" s="260"/>
      <c r="G3471" s="262"/>
      <c r="H3471" s="261"/>
      <c r="I3471" s="260"/>
      <c r="J3471" s="261"/>
      <c r="K3471" s="263"/>
      <c r="L3471" s="261"/>
    </row>
    <row r="3472" spans="1:12" ht="17.45" customHeight="1" x14ac:dyDescent="0.25">
      <c r="C3472" s="8"/>
      <c r="D3472" s="260"/>
      <c r="E3472" s="261"/>
      <c r="F3472" s="260"/>
      <c r="G3472" s="262"/>
      <c r="H3472" s="261"/>
      <c r="I3472" s="260"/>
      <c r="J3472" s="261"/>
      <c r="K3472" s="263"/>
      <c r="L3472" s="261"/>
    </row>
    <row r="3473" spans="3:12" ht="17.45" customHeight="1" x14ac:dyDescent="0.25">
      <c r="C3473" s="8"/>
      <c r="D3473" s="260"/>
      <c r="E3473" s="261"/>
      <c r="F3473" s="260"/>
      <c r="G3473" s="262"/>
      <c r="H3473" s="261"/>
      <c r="I3473" s="260"/>
      <c r="J3473" s="261"/>
      <c r="K3473" s="263"/>
      <c r="L3473" s="261"/>
    </row>
    <row r="3474" spans="3:12" ht="17.45" customHeight="1" x14ac:dyDescent="0.25">
      <c r="C3474" s="8"/>
      <c r="D3474" s="260"/>
      <c r="E3474" s="261"/>
      <c r="F3474" s="260"/>
      <c r="G3474" s="262"/>
      <c r="H3474" s="261"/>
      <c r="I3474" s="260"/>
      <c r="J3474" s="261"/>
      <c r="K3474" s="263"/>
      <c r="L3474" s="261"/>
    </row>
    <row r="3475" spans="3:12" ht="17.45" customHeight="1" x14ac:dyDescent="0.25">
      <c r="C3475" s="8"/>
      <c r="D3475" s="260"/>
      <c r="E3475" s="261"/>
      <c r="F3475" s="260"/>
      <c r="G3475" s="262"/>
      <c r="H3475" s="261"/>
      <c r="I3475" s="260"/>
      <c r="J3475" s="261"/>
      <c r="K3475" s="263"/>
      <c r="L3475" s="261"/>
    </row>
    <row r="3476" spans="3:12" ht="17.45" customHeight="1" x14ac:dyDescent="0.25">
      <c r="C3476" s="48"/>
      <c r="D3476" s="428"/>
      <c r="E3476" s="429"/>
      <c r="F3476" s="428"/>
      <c r="G3476" s="430"/>
      <c r="H3476" s="429"/>
      <c r="I3476" s="428"/>
      <c r="J3476" s="429"/>
      <c r="K3476" s="431"/>
      <c r="L3476" s="429"/>
    </row>
    <row r="3477" spans="3:12" ht="17.45" customHeight="1" x14ac:dyDescent="0.25">
      <c r="C3477" s="8"/>
      <c r="D3477" s="260"/>
      <c r="E3477" s="261"/>
      <c r="F3477" s="260"/>
      <c r="G3477" s="262"/>
      <c r="H3477" s="261"/>
      <c r="I3477" s="260"/>
      <c r="J3477" s="261"/>
      <c r="K3477" s="263"/>
      <c r="L3477" s="261"/>
    </row>
    <row r="3478" spans="3:12" ht="17.45" customHeight="1" x14ac:dyDescent="0.25">
      <c r="C3478" s="8"/>
      <c r="D3478" s="260"/>
      <c r="E3478" s="261"/>
      <c r="F3478" s="260"/>
      <c r="G3478" s="262"/>
      <c r="H3478" s="261"/>
      <c r="I3478" s="260"/>
      <c r="J3478" s="261"/>
      <c r="K3478" s="263"/>
      <c r="L3478" s="261"/>
    </row>
    <row r="3479" spans="3:12" ht="17.45" customHeight="1" x14ac:dyDescent="0.25">
      <c r="C3479" s="8"/>
      <c r="D3479" s="260"/>
      <c r="E3479" s="261"/>
      <c r="F3479" s="260"/>
      <c r="G3479" s="262"/>
      <c r="H3479" s="261"/>
      <c r="I3479" s="260"/>
      <c r="J3479" s="261"/>
      <c r="K3479" s="263"/>
      <c r="L3479" s="261"/>
    </row>
    <row r="3480" spans="3:12" ht="17.45" customHeight="1" x14ac:dyDescent="0.25">
      <c r="C3480" s="8"/>
      <c r="D3480" s="260"/>
      <c r="E3480" s="261"/>
      <c r="F3480" s="260"/>
      <c r="G3480" s="262"/>
      <c r="H3480" s="261"/>
      <c r="I3480" s="260"/>
      <c r="J3480" s="261"/>
      <c r="K3480" s="263"/>
      <c r="L3480" s="261"/>
    </row>
    <row r="3481" spans="3:12" ht="17.45" customHeight="1" x14ac:dyDescent="0.25">
      <c r="C3481" s="8"/>
      <c r="D3481" s="260"/>
      <c r="E3481" s="261"/>
      <c r="F3481" s="260"/>
      <c r="G3481" s="262"/>
      <c r="H3481" s="261"/>
      <c r="I3481" s="260"/>
      <c r="J3481" s="261"/>
      <c r="K3481" s="263"/>
      <c r="L3481" s="261"/>
    </row>
    <row r="3482" spans="3:12" ht="17.45" customHeight="1" x14ac:dyDescent="0.25">
      <c r="C3482" s="48"/>
      <c r="D3482" s="275"/>
      <c r="E3482" s="276"/>
      <c r="F3482" s="275"/>
      <c r="G3482" s="277"/>
      <c r="H3482" s="276"/>
      <c r="I3482" s="275"/>
      <c r="J3482" s="276"/>
      <c r="K3482" s="278"/>
      <c r="L3482" s="276"/>
    </row>
    <row r="3483" spans="3:12" ht="17.45" customHeight="1" x14ac:dyDescent="0.25">
      <c r="C3483" s="8"/>
      <c r="D3483" s="260"/>
      <c r="E3483" s="261"/>
      <c r="F3483" s="260"/>
      <c r="G3483" s="262"/>
      <c r="H3483" s="261"/>
      <c r="I3483" s="260"/>
      <c r="J3483" s="261"/>
      <c r="K3483" s="263"/>
      <c r="L3483" s="261"/>
    </row>
    <row r="3484" spans="3:12" ht="17.45" customHeight="1" x14ac:dyDescent="0.25">
      <c r="C3484" s="8"/>
      <c r="D3484" s="260"/>
      <c r="E3484" s="261"/>
      <c r="F3484" s="260"/>
      <c r="G3484" s="262"/>
      <c r="H3484" s="261"/>
      <c r="I3484" s="260"/>
      <c r="J3484" s="261"/>
      <c r="K3484" s="263"/>
      <c r="L3484" s="261"/>
    </row>
    <row r="3485" spans="3:12" ht="17.45" customHeight="1" x14ac:dyDescent="0.25">
      <c r="C3485" s="8"/>
      <c r="D3485" s="260"/>
      <c r="E3485" s="261"/>
      <c r="F3485" s="260"/>
      <c r="G3485" s="262"/>
      <c r="H3485" s="261"/>
      <c r="I3485" s="260"/>
      <c r="J3485" s="261"/>
      <c r="K3485" s="263"/>
      <c r="L3485" s="261"/>
    </row>
    <row r="3486" spans="3:12" ht="17.45" customHeight="1" x14ac:dyDescent="0.25">
      <c r="C3486" s="8"/>
      <c r="D3486" s="260"/>
      <c r="E3486" s="261"/>
      <c r="F3486" s="260"/>
      <c r="G3486" s="262"/>
      <c r="H3486" s="261"/>
      <c r="I3486" s="260"/>
      <c r="J3486" s="261"/>
      <c r="K3486" s="263"/>
      <c r="L3486" s="261"/>
    </row>
    <row r="3487" spans="3:12" ht="17.45" customHeight="1" x14ac:dyDescent="0.25">
      <c r="C3487" s="8"/>
      <c r="D3487" s="260"/>
      <c r="E3487" s="261"/>
      <c r="F3487" s="260"/>
      <c r="G3487" s="262"/>
      <c r="H3487" s="261"/>
      <c r="I3487" s="260"/>
      <c r="J3487" s="261"/>
      <c r="K3487" s="263"/>
      <c r="L3487" s="261"/>
    </row>
    <row r="3488" spans="3:12" ht="17.45" customHeight="1" x14ac:dyDescent="0.25">
      <c r="C3488" s="48"/>
      <c r="D3488" s="275"/>
      <c r="E3488" s="276"/>
      <c r="F3488" s="275"/>
      <c r="G3488" s="277"/>
      <c r="H3488" s="276"/>
      <c r="I3488" s="275"/>
      <c r="J3488" s="276"/>
      <c r="K3488" s="278"/>
      <c r="L3488" s="276"/>
    </row>
    <row r="3489" spans="3:12" ht="17.45" customHeight="1" x14ac:dyDescent="0.25">
      <c r="C3489" s="8"/>
      <c r="D3489" s="260"/>
      <c r="E3489" s="261"/>
      <c r="F3489" s="260"/>
      <c r="G3489" s="262"/>
      <c r="H3489" s="261"/>
      <c r="I3489" s="260"/>
      <c r="J3489" s="261"/>
      <c r="K3489" s="263"/>
      <c r="L3489" s="261"/>
    </row>
    <row r="3490" spans="3:12" ht="17.45" customHeight="1" x14ac:dyDescent="0.25">
      <c r="C3490" s="8"/>
      <c r="D3490" s="260"/>
      <c r="E3490" s="261"/>
      <c r="F3490" s="260"/>
      <c r="G3490" s="262"/>
      <c r="H3490" s="261"/>
      <c r="I3490" s="260"/>
      <c r="J3490" s="261"/>
      <c r="K3490" s="263"/>
      <c r="L3490" s="261"/>
    </row>
    <row r="3491" spans="3:12" ht="17.45" customHeight="1" x14ac:dyDescent="0.25">
      <c r="C3491" s="8"/>
      <c r="D3491" s="260"/>
      <c r="E3491" s="261"/>
      <c r="F3491" s="260"/>
      <c r="G3491" s="262"/>
      <c r="H3491" s="261"/>
      <c r="I3491" s="260"/>
      <c r="J3491" s="261"/>
      <c r="K3491" s="263"/>
      <c r="L3491" s="261"/>
    </row>
    <row r="3492" spans="3:12" ht="17.45" customHeight="1" x14ac:dyDescent="0.25">
      <c r="C3492" s="8"/>
      <c r="D3492" s="260"/>
      <c r="E3492" s="261"/>
      <c r="F3492" s="260"/>
      <c r="G3492" s="262"/>
      <c r="H3492" s="261"/>
      <c r="I3492" s="260"/>
      <c r="J3492" s="261"/>
      <c r="K3492" s="263"/>
      <c r="L3492" s="261"/>
    </row>
    <row r="3493" spans="3:12" ht="17.45" customHeight="1" x14ac:dyDescent="0.25">
      <c r="C3493" s="8"/>
      <c r="D3493" s="260"/>
      <c r="E3493" s="261"/>
      <c r="F3493" s="260"/>
      <c r="G3493" s="262"/>
      <c r="H3493" s="261"/>
      <c r="I3493" s="260"/>
      <c r="J3493" s="261"/>
      <c r="K3493" s="263"/>
      <c r="L3493" s="261"/>
    </row>
    <row r="3494" spans="3:12" ht="17.45" customHeight="1" x14ac:dyDescent="0.25">
      <c r="C3494" s="48"/>
      <c r="D3494" s="275"/>
      <c r="E3494" s="276"/>
      <c r="F3494" s="275"/>
      <c r="G3494" s="277"/>
      <c r="H3494" s="276"/>
      <c r="I3494" s="275"/>
      <c r="J3494" s="276"/>
      <c r="K3494" s="278"/>
      <c r="L3494" s="276"/>
    </row>
    <row r="3495" spans="3:12" ht="17.45" customHeight="1" x14ac:dyDescent="0.25">
      <c r="C3495" s="8"/>
      <c r="D3495" s="260"/>
      <c r="E3495" s="261"/>
      <c r="F3495" s="260"/>
      <c r="G3495" s="262"/>
      <c r="H3495" s="261"/>
      <c r="I3495" s="260"/>
      <c r="J3495" s="261"/>
      <c r="K3495" s="263"/>
      <c r="L3495" s="261"/>
    </row>
    <row r="3496" spans="3:12" ht="17.45" customHeight="1" x14ac:dyDescent="0.25">
      <c r="C3496" s="8"/>
      <c r="D3496" s="260"/>
      <c r="E3496" s="261"/>
      <c r="F3496" s="260"/>
      <c r="G3496" s="262"/>
      <c r="H3496" s="261"/>
      <c r="I3496" s="260"/>
      <c r="J3496" s="261"/>
      <c r="K3496" s="263"/>
      <c r="L3496" s="261"/>
    </row>
    <row r="3497" spans="3:12" ht="17.45" customHeight="1" x14ac:dyDescent="0.25">
      <c r="C3497" s="8"/>
      <c r="D3497" s="260"/>
      <c r="E3497" s="261"/>
      <c r="F3497" s="260"/>
      <c r="G3497" s="262"/>
      <c r="H3497" s="261"/>
      <c r="I3497" s="260"/>
      <c r="J3497" s="261"/>
      <c r="K3497" s="263"/>
      <c r="L3497" s="261"/>
    </row>
    <row r="3498" spans="3:12" ht="17.45" customHeight="1" x14ac:dyDescent="0.25">
      <c r="C3498" s="8"/>
      <c r="D3498" s="260"/>
      <c r="E3498" s="261"/>
      <c r="F3498" s="260"/>
      <c r="G3498" s="262"/>
      <c r="H3498" s="261"/>
      <c r="I3498" s="260"/>
      <c r="J3498" s="261"/>
      <c r="K3498" s="263"/>
      <c r="L3498" s="261"/>
    </row>
    <row r="3499" spans="3:12" ht="17.45" customHeight="1" x14ac:dyDescent="0.25">
      <c r="C3499" s="8"/>
      <c r="D3499" s="260"/>
      <c r="E3499" s="261"/>
      <c r="F3499" s="260"/>
      <c r="G3499" s="262"/>
      <c r="H3499" s="261"/>
      <c r="I3499" s="260"/>
      <c r="J3499" s="261"/>
      <c r="K3499" s="263"/>
      <c r="L3499" s="261"/>
    </row>
    <row r="3500" spans="3:12" ht="17.45" customHeight="1" x14ac:dyDescent="0.25">
      <c r="C3500" s="48"/>
      <c r="D3500" s="275"/>
      <c r="E3500" s="276"/>
      <c r="F3500" s="275"/>
      <c r="G3500" s="277"/>
      <c r="H3500" s="276"/>
      <c r="I3500" s="275"/>
      <c r="J3500" s="276"/>
      <c r="K3500" s="278"/>
      <c r="L3500" s="276"/>
    </row>
    <row r="3501" spans="3:12" ht="17.45" customHeight="1" x14ac:dyDescent="0.25">
      <c r="C3501" s="8"/>
      <c r="D3501" s="260"/>
      <c r="E3501" s="261"/>
      <c r="F3501" s="260"/>
      <c r="G3501" s="262"/>
      <c r="H3501" s="261"/>
      <c r="I3501" s="260"/>
      <c r="J3501" s="261"/>
      <c r="K3501" s="263"/>
      <c r="L3501" s="261"/>
    </row>
    <row r="3502" spans="3:12" ht="17.45" customHeight="1" x14ac:dyDescent="0.25">
      <c r="C3502" s="8"/>
      <c r="D3502" s="260"/>
      <c r="E3502" s="261"/>
      <c r="F3502" s="260"/>
      <c r="G3502" s="262"/>
      <c r="H3502" s="261"/>
      <c r="I3502" s="260"/>
      <c r="J3502" s="261"/>
      <c r="K3502" s="263"/>
      <c r="L3502" s="261"/>
    </row>
    <row r="3503" spans="3:12" ht="17.45" customHeight="1" x14ac:dyDescent="0.25">
      <c r="C3503" s="8"/>
      <c r="D3503" s="260"/>
      <c r="E3503" s="261"/>
      <c r="F3503" s="260"/>
      <c r="G3503" s="262"/>
      <c r="H3503" s="261"/>
      <c r="I3503" s="260"/>
      <c r="J3503" s="261"/>
      <c r="K3503" s="263"/>
      <c r="L3503" s="261"/>
    </row>
    <row r="3504" spans="3:12" ht="17.45" customHeight="1" x14ac:dyDescent="0.25">
      <c r="C3504" s="8"/>
      <c r="D3504" s="260"/>
      <c r="E3504" s="261"/>
      <c r="F3504" s="260"/>
      <c r="G3504" s="262"/>
      <c r="H3504" s="261"/>
      <c r="I3504" s="260"/>
      <c r="J3504" s="261"/>
      <c r="K3504" s="263"/>
      <c r="L3504" s="261"/>
    </row>
    <row r="3505" spans="3:12" ht="17.45" customHeight="1" x14ac:dyDescent="0.25">
      <c r="C3505" s="8"/>
      <c r="D3505" s="260"/>
      <c r="E3505" s="261"/>
      <c r="F3505" s="260"/>
      <c r="G3505" s="262"/>
      <c r="H3505" s="261"/>
      <c r="I3505" s="260"/>
      <c r="J3505" s="261"/>
      <c r="K3505" s="263"/>
      <c r="L3505" s="261"/>
    </row>
    <row r="3506" spans="3:12" ht="17.45" customHeight="1" x14ac:dyDescent="0.25">
      <c r="C3506" s="48"/>
      <c r="D3506" s="275"/>
      <c r="E3506" s="276"/>
      <c r="F3506" s="275"/>
      <c r="G3506" s="277"/>
      <c r="H3506" s="276"/>
      <c r="I3506" s="275"/>
      <c r="J3506" s="276"/>
      <c r="K3506" s="278"/>
      <c r="L3506" s="276"/>
    </row>
    <row r="3507" spans="3:12" ht="17.45" customHeight="1" x14ac:dyDescent="0.25">
      <c r="C3507" s="8"/>
      <c r="D3507" s="260"/>
      <c r="E3507" s="261"/>
      <c r="F3507" s="260"/>
      <c r="G3507" s="262"/>
      <c r="H3507" s="261"/>
      <c r="I3507" s="260"/>
      <c r="J3507" s="261"/>
      <c r="K3507" s="263"/>
      <c r="L3507" s="261"/>
    </row>
    <row r="3508" spans="3:12" ht="17.45" customHeight="1" x14ac:dyDescent="0.25">
      <c r="C3508" s="8"/>
      <c r="D3508" s="260"/>
      <c r="E3508" s="261"/>
      <c r="F3508" s="260"/>
      <c r="G3508" s="262"/>
      <c r="H3508" s="261"/>
      <c r="I3508" s="260"/>
      <c r="J3508" s="261"/>
      <c r="K3508" s="263"/>
      <c r="L3508" s="261"/>
    </row>
    <row r="3509" spans="3:12" ht="17.45" customHeight="1" x14ac:dyDescent="0.25">
      <c r="C3509" s="8"/>
      <c r="D3509" s="260"/>
      <c r="E3509" s="261"/>
      <c r="F3509" s="260"/>
      <c r="G3509" s="262"/>
      <c r="H3509" s="261"/>
      <c r="I3509" s="260"/>
      <c r="J3509" s="261"/>
      <c r="K3509" s="263"/>
      <c r="L3509" s="261"/>
    </row>
    <row r="3510" spans="3:12" ht="17.45" customHeight="1" x14ac:dyDescent="0.25">
      <c r="C3510" s="8"/>
      <c r="D3510" s="260"/>
      <c r="E3510" s="261"/>
      <c r="F3510" s="260"/>
      <c r="G3510" s="262"/>
      <c r="H3510" s="261"/>
      <c r="I3510" s="260"/>
      <c r="J3510" s="261"/>
      <c r="K3510" s="263"/>
      <c r="L3510" s="261"/>
    </row>
    <row r="3511" spans="3:12" ht="17.45" customHeight="1" x14ac:dyDescent="0.25">
      <c r="C3511" s="8"/>
      <c r="D3511" s="260"/>
      <c r="E3511" s="261"/>
      <c r="F3511" s="260"/>
      <c r="G3511" s="262"/>
      <c r="H3511" s="261"/>
      <c r="I3511" s="260"/>
      <c r="J3511" s="261"/>
      <c r="K3511" s="263"/>
      <c r="L3511" s="261"/>
    </row>
    <row r="3512" spans="3:12" ht="17.45" customHeight="1" x14ac:dyDescent="0.25">
      <c r="C3512" s="48"/>
      <c r="D3512" s="428"/>
      <c r="E3512" s="429"/>
      <c r="F3512" s="428"/>
      <c r="G3512" s="430"/>
      <c r="H3512" s="429"/>
      <c r="I3512" s="428"/>
      <c r="J3512" s="429"/>
      <c r="K3512" s="431"/>
      <c r="L3512" s="429"/>
    </row>
    <row r="3513" spans="3:12" ht="17.45" customHeight="1" x14ac:dyDescent="0.25">
      <c r="C3513" s="8"/>
      <c r="D3513" s="260"/>
      <c r="E3513" s="261"/>
      <c r="F3513" s="260"/>
      <c r="G3513" s="262"/>
      <c r="H3513" s="261"/>
      <c r="I3513" s="260"/>
      <c r="J3513" s="261"/>
      <c r="K3513" s="263"/>
      <c r="L3513" s="261"/>
    </row>
    <row r="3514" spans="3:12" ht="17.45" customHeight="1" x14ac:dyDescent="0.25">
      <c r="C3514" s="8"/>
      <c r="D3514" s="260"/>
      <c r="E3514" s="261"/>
      <c r="F3514" s="260"/>
      <c r="G3514" s="262"/>
      <c r="H3514" s="261"/>
      <c r="I3514" s="260"/>
      <c r="J3514" s="261"/>
      <c r="K3514" s="263"/>
      <c r="L3514" s="261"/>
    </row>
    <row r="3515" spans="3:12" ht="17.45" customHeight="1" x14ac:dyDescent="0.25">
      <c r="C3515" s="8"/>
      <c r="D3515" s="260"/>
      <c r="E3515" s="261"/>
      <c r="F3515" s="260"/>
      <c r="G3515" s="262"/>
      <c r="H3515" s="261"/>
      <c r="I3515" s="260"/>
      <c r="J3515" s="261"/>
      <c r="K3515" s="263"/>
      <c r="L3515" s="261"/>
    </row>
    <row r="3516" spans="3:12" ht="17.45" customHeight="1" x14ac:dyDescent="0.25">
      <c r="C3516" s="8"/>
      <c r="D3516" s="260"/>
      <c r="E3516" s="261"/>
      <c r="F3516" s="260"/>
      <c r="G3516" s="262"/>
      <c r="H3516" s="261"/>
      <c r="I3516" s="260"/>
      <c r="J3516" s="261"/>
      <c r="K3516" s="263"/>
      <c r="L3516" s="261"/>
    </row>
    <row r="3517" spans="3:12" ht="17.45" customHeight="1" x14ac:dyDescent="0.25">
      <c r="C3517" s="8"/>
      <c r="D3517" s="260"/>
      <c r="E3517" s="261"/>
      <c r="F3517" s="260"/>
      <c r="G3517" s="262"/>
      <c r="H3517" s="261"/>
      <c r="I3517" s="260"/>
      <c r="J3517" s="261"/>
      <c r="K3517" s="263"/>
      <c r="L3517" s="261"/>
    </row>
    <row r="3518" spans="3:12" ht="17.45" customHeight="1" x14ac:dyDescent="0.25">
      <c r="C3518" s="48"/>
      <c r="D3518" s="275"/>
      <c r="E3518" s="276"/>
      <c r="F3518" s="275"/>
      <c r="G3518" s="277"/>
      <c r="H3518" s="276"/>
      <c r="I3518" s="275"/>
      <c r="J3518" s="276"/>
      <c r="K3518" s="278"/>
      <c r="L3518" s="276"/>
    </row>
    <row r="3519" spans="3:12" ht="17.45" customHeight="1" x14ac:dyDescent="0.25">
      <c r="C3519" s="8"/>
      <c r="D3519" s="260"/>
      <c r="E3519" s="261"/>
      <c r="F3519" s="260"/>
      <c r="G3519" s="262"/>
      <c r="H3519" s="261"/>
      <c r="I3519" s="260"/>
      <c r="J3519" s="261"/>
      <c r="K3519" s="263"/>
      <c r="L3519" s="261"/>
    </row>
    <row r="3520" spans="3:12" ht="17.45" customHeight="1" x14ac:dyDescent="0.25">
      <c r="C3520" s="8"/>
      <c r="D3520" s="260"/>
      <c r="E3520" s="261"/>
      <c r="F3520" s="260"/>
      <c r="G3520" s="262"/>
      <c r="H3520" s="261"/>
      <c r="I3520" s="260"/>
      <c r="J3520" s="261"/>
      <c r="K3520" s="263"/>
      <c r="L3520" s="261"/>
    </row>
    <row r="3521" spans="3:12" ht="17.45" customHeight="1" x14ac:dyDescent="0.25">
      <c r="C3521" s="8"/>
      <c r="D3521" s="260"/>
      <c r="E3521" s="261"/>
      <c r="F3521" s="260"/>
      <c r="G3521" s="262"/>
      <c r="H3521" s="261"/>
      <c r="I3521" s="260"/>
      <c r="J3521" s="261"/>
      <c r="K3521" s="263"/>
      <c r="L3521" s="261"/>
    </row>
    <row r="3522" spans="3:12" ht="17.45" customHeight="1" x14ac:dyDescent="0.25">
      <c r="C3522" s="8"/>
      <c r="D3522" s="260"/>
      <c r="E3522" s="261"/>
      <c r="F3522" s="260"/>
      <c r="G3522" s="262"/>
      <c r="H3522" s="261"/>
      <c r="I3522" s="260"/>
      <c r="J3522" s="261"/>
      <c r="K3522" s="263"/>
      <c r="L3522" s="261"/>
    </row>
    <row r="3523" spans="3:12" ht="17.45" customHeight="1" x14ac:dyDescent="0.25">
      <c r="C3523" s="8"/>
      <c r="D3523" s="260"/>
      <c r="E3523" s="261"/>
      <c r="F3523" s="260"/>
      <c r="G3523" s="262"/>
      <c r="H3523" s="261"/>
      <c r="I3523" s="260"/>
      <c r="J3523" s="261"/>
      <c r="K3523" s="263"/>
      <c r="L3523" s="261"/>
    </row>
    <row r="3524" spans="3:12" ht="17.45" customHeight="1" x14ac:dyDescent="0.25">
      <c r="C3524" s="48"/>
      <c r="D3524" s="275"/>
      <c r="E3524" s="276"/>
      <c r="F3524" s="275"/>
      <c r="G3524" s="277"/>
      <c r="H3524" s="276"/>
      <c r="I3524" s="275"/>
      <c r="J3524" s="276"/>
      <c r="K3524" s="278"/>
      <c r="L3524" s="276"/>
    </row>
    <row r="3525" spans="3:12" ht="17.45" customHeight="1" x14ac:dyDescent="0.25">
      <c r="C3525" s="8"/>
      <c r="D3525" s="260"/>
      <c r="E3525" s="261"/>
      <c r="F3525" s="260"/>
      <c r="G3525" s="262"/>
      <c r="H3525" s="261"/>
      <c r="I3525" s="260"/>
      <c r="J3525" s="261"/>
      <c r="K3525" s="263"/>
      <c r="L3525" s="261"/>
    </row>
    <row r="3526" spans="3:12" ht="17.45" customHeight="1" x14ac:dyDescent="0.25">
      <c r="C3526" s="8"/>
      <c r="D3526" s="260"/>
      <c r="E3526" s="261"/>
      <c r="F3526" s="260"/>
      <c r="G3526" s="262"/>
      <c r="H3526" s="261"/>
      <c r="I3526" s="260"/>
      <c r="J3526" s="261"/>
      <c r="K3526" s="263"/>
      <c r="L3526" s="261"/>
    </row>
    <row r="3527" spans="3:12" ht="17.45" customHeight="1" x14ac:dyDescent="0.25">
      <c r="C3527" s="8"/>
      <c r="D3527" s="260"/>
      <c r="E3527" s="261"/>
      <c r="F3527" s="260"/>
      <c r="G3527" s="262"/>
      <c r="H3527" s="261"/>
      <c r="I3527" s="260"/>
      <c r="J3527" s="261"/>
      <c r="K3527" s="263"/>
      <c r="L3527" s="261"/>
    </row>
    <row r="3528" spans="3:12" ht="17.45" customHeight="1" x14ac:dyDescent="0.25">
      <c r="C3528" s="8"/>
      <c r="D3528" s="260"/>
      <c r="E3528" s="261"/>
      <c r="F3528" s="260"/>
      <c r="G3528" s="262"/>
      <c r="H3528" s="261"/>
      <c r="I3528" s="260"/>
      <c r="J3528" s="261"/>
      <c r="K3528" s="263"/>
      <c r="L3528" s="261"/>
    </row>
    <row r="3529" spans="3:12" ht="17.45" customHeight="1" x14ac:dyDescent="0.25">
      <c r="C3529" s="8"/>
      <c r="D3529" s="260"/>
      <c r="E3529" s="261"/>
      <c r="F3529" s="260"/>
      <c r="G3529" s="262"/>
      <c r="H3529" s="261"/>
      <c r="I3529" s="260"/>
      <c r="J3529" s="261"/>
      <c r="K3529" s="263"/>
      <c r="L3529" s="261"/>
    </row>
    <row r="3530" spans="3:12" ht="17.45" customHeight="1" x14ac:dyDescent="0.25">
      <c r="C3530" s="48"/>
      <c r="D3530" s="428"/>
      <c r="E3530" s="429"/>
      <c r="F3530" s="428"/>
      <c r="G3530" s="430"/>
      <c r="H3530" s="429"/>
      <c r="I3530" s="428"/>
      <c r="J3530" s="429"/>
      <c r="K3530" s="431"/>
      <c r="L3530" s="429"/>
    </row>
    <row r="3531" spans="3:12" ht="17.45" customHeight="1" x14ac:dyDescent="0.25">
      <c r="C3531" s="8"/>
      <c r="D3531" s="260"/>
      <c r="E3531" s="261"/>
      <c r="F3531" s="260"/>
      <c r="G3531" s="262"/>
      <c r="H3531" s="261"/>
      <c r="I3531" s="260"/>
      <c r="J3531" s="261"/>
      <c r="K3531" s="263"/>
      <c r="L3531" s="261"/>
    </row>
    <row r="3532" spans="3:12" ht="17.45" customHeight="1" x14ac:dyDescent="0.25">
      <c r="C3532" s="8"/>
      <c r="D3532" s="260"/>
      <c r="E3532" s="261"/>
      <c r="F3532" s="260"/>
      <c r="G3532" s="262"/>
      <c r="H3532" s="261"/>
      <c r="I3532" s="260"/>
      <c r="J3532" s="261"/>
      <c r="K3532" s="263"/>
      <c r="L3532" s="261"/>
    </row>
    <row r="3533" spans="3:12" ht="17.45" customHeight="1" x14ac:dyDescent="0.25">
      <c r="C3533" s="8"/>
      <c r="D3533" s="260"/>
      <c r="E3533" s="261"/>
      <c r="F3533" s="260"/>
      <c r="G3533" s="262"/>
      <c r="H3533" s="261"/>
      <c r="I3533" s="260"/>
      <c r="J3533" s="261"/>
      <c r="K3533" s="263"/>
      <c r="L3533" s="261"/>
    </row>
    <row r="3534" spans="3:12" ht="17.45" customHeight="1" x14ac:dyDescent="0.25">
      <c r="C3534" s="8"/>
      <c r="D3534" s="260"/>
      <c r="E3534" s="261"/>
      <c r="F3534" s="260"/>
      <c r="G3534" s="262"/>
      <c r="H3534" s="261"/>
      <c r="I3534" s="260"/>
      <c r="J3534" s="261"/>
      <c r="K3534" s="263"/>
      <c r="L3534" s="261"/>
    </row>
    <row r="3535" spans="3:12" ht="17.45" customHeight="1" x14ac:dyDescent="0.25">
      <c r="C3535" s="8"/>
      <c r="D3535" s="260"/>
      <c r="E3535" s="261"/>
      <c r="F3535" s="260"/>
      <c r="G3535" s="262"/>
      <c r="H3535" s="261"/>
      <c r="I3535" s="260"/>
      <c r="J3535" s="261"/>
      <c r="K3535" s="263"/>
      <c r="L3535" s="261"/>
    </row>
    <row r="3536" spans="3:12" ht="17.45" customHeight="1" x14ac:dyDescent="0.25">
      <c r="C3536" s="48"/>
      <c r="D3536" s="275"/>
      <c r="E3536" s="276"/>
      <c r="F3536" s="275"/>
      <c r="G3536" s="277"/>
      <c r="H3536" s="276"/>
      <c r="I3536" s="275"/>
      <c r="J3536" s="276"/>
      <c r="K3536" s="278"/>
      <c r="L3536" s="276"/>
    </row>
    <row r="3537" spans="3:12" ht="17.45" customHeight="1" x14ac:dyDescent="0.25">
      <c r="C3537" s="8"/>
      <c r="D3537" s="260"/>
      <c r="E3537" s="261"/>
      <c r="F3537" s="260"/>
      <c r="G3537" s="262"/>
      <c r="H3537" s="261"/>
      <c r="I3537" s="260"/>
      <c r="J3537" s="261"/>
      <c r="K3537" s="263"/>
      <c r="L3537" s="261"/>
    </row>
    <row r="3538" spans="3:12" ht="17.45" customHeight="1" x14ac:dyDescent="0.25">
      <c r="C3538" s="8"/>
      <c r="D3538" s="260"/>
      <c r="E3538" s="261"/>
      <c r="F3538" s="260"/>
      <c r="G3538" s="262"/>
      <c r="H3538" s="261"/>
      <c r="I3538" s="260"/>
      <c r="J3538" s="261"/>
      <c r="K3538" s="263"/>
      <c r="L3538" s="261"/>
    </row>
    <row r="3539" spans="3:12" ht="17.45" customHeight="1" x14ac:dyDescent="0.25">
      <c r="C3539" s="8"/>
      <c r="D3539" s="260"/>
      <c r="E3539" s="261"/>
      <c r="F3539" s="260"/>
      <c r="G3539" s="262"/>
      <c r="H3539" s="261"/>
      <c r="I3539" s="260"/>
      <c r="J3539" s="261"/>
      <c r="K3539" s="263"/>
      <c r="L3539" s="261"/>
    </row>
    <row r="3540" spans="3:12" ht="17.45" customHeight="1" x14ac:dyDescent="0.25">
      <c r="C3540" s="8"/>
      <c r="D3540" s="260"/>
      <c r="E3540" s="261"/>
      <c r="F3540" s="260"/>
      <c r="G3540" s="262"/>
      <c r="H3540" s="261"/>
      <c r="I3540" s="260"/>
      <c r="J3540" s="261"/>
      <c r="K3540" s="263"/>
      <c r="L3540" s="261"/>
    </row>
    <row r="3541" spans="3:12" ht="17.45" customHeight="1" x14ac:dyDescent="0.25">
      <c r="C3541" s="8"/>
      <c r="D3541" s="260"/>
      <c r="E3541" s="261"/>
      <c r="F3541" s="260"/>
      <c r="G3541" s="262"/>
      <c r="H3541" s="261"/>
      <c r="I3541" s="260"/>
      <c r="J3541" s="261"/>
      <c r="K3541" s="263"/>
      <c r="L3541" s="261"/>
    </row>
    <row r="3542" spans="3:12" ht="17.45" customHeight="1" x14ac:dyDescent="0.25">
      <c r="C3542" s="48"/>
      <c r="D3542" s="275"/>
      <c r="E3542" s="276"/>
      <c r="F3542" s="275"/>
      <c r="G3542" s="277"/>
      <c r="H3542" s="276"/>
      <c r="I3542" s="275"/>
      <c r="J3542" s="276"/>
      <c r="K3542" s="278"/>
      <c r="L3542" s="276"/>
    </row>
    <row r="3543" spans="3:12" ht="17.45" customHeight="1" x14ac:dyDescent="0.25">
      <c r="C3543" s="8"/>
      <c r="D3543" s="260"/>
      <c r="E3543" s="261"/>
      <c r="F3543" s="260"/>
      <c r="G3543" s="262"/>
      <c r="H3543" s="261"/>
      <c r="I3543" s="260"/>
      <c r="J3543" s="261"/>
      <c r="K3543" s="263"/>
      <c r="L3543" s="261"/>
    </row>
    <row r="3544" spans="3:12" ht="17.45" customHeight="1" x14ac:dyDescent="0.25">
      <c r="C3544" s="8"/>
      <c r="D3544" s="260"/>
      <c r="E3544" s="261"/>
      <c r="F3544" s="260"/>
      <c r="G3544" s="262"/>
      <c r="H3544" s="261"/>
      <c r="I3544" s="260"/>
      <c r="J3544" s="261"/>
      <c r="K3544" s="263"/>
      <c r="L3544" s="261"/>
    </row>
    <row r="3545" spans="3:12" ht="17.45" customHeight="1" x14ac:dyDescent="0.25">
      <c r="C3545" s="8"/>
      <c r="D3545" s="260"/>
      <c r="E3545" s="261"/>
      <c r="F3545" s="260"/>
      <c r="G3545" s="262"/>
      <c r="H3545" s="261"/>
      <c r="I3545" s="260"/>
      <c r="J3545" s="261"/>
      <c r="K3545" s="263"/>
      <c r="L3545" s="261"/>
    </row>
    <row r="3546" spans="3:12" ht="17.45" customHeight="1" x14ac:dyDescent="0.25">
      <c r="C3546" s="8"/>
      <c r="D3546" s="260"/>
      <c r="E3546" s="261"/>
      <c r="F3546" s="260"/>
      <c r="G3546" s="262"/>
      <c r="H3546" s="261"/>
      <c r="I3546" s="260"/>
      <c r="J3546" s="261"/>
      <c r="K3546" s="263"/>
      <c r="L3546" s="261"/>
    </row>
    <row r="3547" spans="3:12" ht="17.45" customHeight="1" x14ac:dyDescent="0.25">
      <c r="C3547" s="8"/>
      <c r="D3547" s="260"/>
      <c r="E3547" s="261"/>
      <c r="F3547" s="260"/>
      <c r="G3547" s="262"/>
      <c r="H3547" s="261"/>
      <c r="I3547" s="260"/>
      <c r="J3547" s="261"/>
      <c r="K3547" s="263"/>
      <c r="L3547" s="261"/>
    </row>
    <row r="3548" spans="3:12" ht="17.45" customHeight="1" x14ac:dyDescent="0.25">
      <c r="C3548" s="48"/>
      <c r="D3548" s="275"/>
      <c r="E3548" s="276"/>
      <c r="F3548" s="275"/>
      <c r="G3548" s="277"/>
      <c r="H3548" s="276"/>
      <c r="I3548" s="275"/>
      <c r="J3548" s="276"/>
      <c r="K3548" s="278"/>
      <c r="L3548" s="276"/>
    </row>
    <row r="3549" spans="3:12" ht="17.45" customHeight="1" x14ac:dyDescent="0.25">
      <c r="C3549" s="8"/>
      <c r="D3549" s="260"/>
      <c r="E3549" s="261"/>
      <c r="F3549" s="260"/>
      <c r="G3549" s="262"/>
      <c r="H3549" s="261"/>
      <c r="I3549" s="260"/>
      <c r="J3549" s="261"/>
      <c r="K3549" s="263"/>
      <c r="L3549" s="261"/>
    </row>
    <row r="3550" spans="3:12" ht="17.45" customHeight="1" x14ac:dyDescent="0.25">
      <c r="C3550" s="8"/>
      <c r="D3550" s="260"/>
      <c r="E3550" s="261"/>
      <c r="F3550" s="260"/>
      <c r="G3550" s="262"/>
      <c r="H3550" s="261"/>
      <c r="I3550" s="260"/>
      <c r="J3550" s="261"/>
      <c r="K3550" s="263"/>
      <c r="L3550" s="261"/>
    </row>
    <row r="3551" spans="3:12" ht="17.45" customHeight="1" x14ac:dyDescent="0.25">
      <c r="C3551" s="8"/>
      <c r="D3551" s="260"/>
      <c r="E3551" s="261"/>
      <c r="F3551" s="260"/>
      <c r="G3551" s="262"/>
      <c r="H3551" s="261"/>
      <c r="I3551" s="260"/>
      <c r="J3551" s="261"/>
      <c r="K3551" s="263"/>
      <c r="L3551" s="261"/>
    </row>
    <row r="3552" spans="3:12" ht="17.45" customHeight="1" x14ac:dyDescent="0.25">
      <c r="C3552" s="8"/>
      <c r="D3552" s="260"/>
      <c r="E3552" s="261"/>
      <c r="F3552" s="260"/>
      <c r="G3552" s="262"/>
      <c r="H3552" s="261"/>
      <c r="I3552" s="260"/>
      <c r="J3552" s="261"/>
      <c r="K3552" s="263"/>
      <c r="L3552" s="261"/>
    </row>
    <row r="3553" spans="3:12" ht="17.45" customHeight="1" x14ac:dyDescent="0.25">
      <c r="C3553" s="8"/>
      <c r="D3553" s="260"/>
      <c r="E3553" s="261"/>
      <c r="F3553" s="260"/>
      <c r="G3553" s="262"/>
      <c r="H3553" s="261"/>
      <c r="I3553" s="260"/>
      <c r="J3553" s="261"/>
      <c r="K3553" s="263"/>
      <c r="L3553" s="261"/>
    </row>
    <row r="3554" spans="3:12" ht="17.45" customHeight="1" x14ac:dyDescent="0.25">
      <c r="C3554" s="48"/>
      <c r="D3554" s="275"/>
      <c r="E3554" s="276"/>
      <c r="F3554" s="275"/>
      <c r="G3554" s="277"/>
      <c r="H3554" s="276"/>
      <c r="I3554" s="275"/>
      <c r="J3554" s="276"/>
      <c r="K3554" s="278"/>
      <c r="L3554" s="276"/>
    </row>
    <row r="3555" spans="3:12" ht="17.45" customHeight="1" x14ac:dyDescent="0.25">
      <c r="C3555" s="8"/>
      <c r="D3555" s="260"/>
      <c r="E3555" s="261"/>
      <c r="F3555" s="260"/>
      <c r="G3555" s="262"/>
      <c r="H3555" s="261"/>
      <c r="I3555" s="260"/>
      <c r="J3555" s="261"/>
      <c r="K3555" s="263"/>
      <c r="L3555" s="261"/>
    </row>
    <row r="3556" spans="3:12" ht="17.45" customHeight="1" x14ac:dyDescent="0.25">
      <c r="C3556" s="8"/>
      <c r="D3556" s="260"/>
      <c r="E3556" s="261"/>
      <c r="F3556" s="260"/>
      <c r="G3556" s="262"/>
      <c r="H3556" s="261"/>
      <c r="I3556" s="260"/>
      <c r="J3556" s="261"/>
      <c r="K3556" s="263"/>
      <c r="L3556" s="261"/>
    </row>
    <row r="3557" spans="3:12" ht="17.45" customHeight="1" x14ac:dyDescent="0.25">
      <c r="C3557" s="8"/>
      <c r="D3557" s="260"/>
      <c r="E3557" s="261"/>
      <c r="F3557" s="260"/>
      <c r="G3557" s="262"/>
      <c r="H3557" s="261"/>
      <c r="I3557" s="260"/>
      <c r="J3557" s="261"/>
      <c r="K3557" s="263"/>
      <c r="L3557" s="261"/>
    </row>
    <row r="3558" spans="3:12" ht="17.45" customHeight="1" x14ac:dyDescent="0.25">
      <c r="C3558" s="8"/>
      <c r="D3558" s="260"/>
      <c r="E3558" s="261"/>
      <c r="F3558" s="260"/>
      <c r="G3558" s="262"/>
      <c r="H3558" s="261"/>
      <c r="I3558" s="260"/>
      <c r="J3558" s="261"/>
      <c r="K3558" s="263"/>
      <c r="L3558" s="261"/>
    </row>
    <row r="3559" spans="3:12" ht="17.45" customHeight="1" x14ac:dyDescent="0.25">
      <c r="C3559" s="8"/>
      <c r="D3559" s="260"/>
      <c r="E3559" s="261"/>
      <c r="F3559" s="260"/>
      <c r="G3559" s="262"/>
      <c r="H3559" s="261"/>
      <c r="I3559" s="260"/>
      <c r="J3559" s="261"/>
      <c r="K3559" s="263"/>
      <c r="L3559" s="261"/>
    </row>
    <row r="3560" spans="3:12" ht="17.45" customHeight="1" x14ac:dyDescent="0.25">
      <c r="C3560" s="48"/>
      <c r="D3560" s="275"/>
      <c r="E3560" s="276"/>
      <c r="F3560" s="275"/>
      <c r="G3560" s="277"/>
      <c r="H3560" s="276"/>
      <c r="I3560" s="275"/>
      <c r="J3560" s="276"/>
      <c r="K3560" s="278"/>
      <c r="L3560" s="276"/>
    </row>
    <row r="3561" spans="3:12" ht="17.45" customHeight="1" x14ac:dyDescent="0.25">
      <c r="C3561" s="8"/>
      <c r="D3561" s="260"/>
      <c r="E3561" s="261"/>
      <c r="F3561" s="260"/>
      <c r="G3561" s="262"/>
      <c r="H3561" s="261"/>
      <c r="I3561" s="260"/>
      <c r="J3561" s="261"/>
      <c r="K3561" s="263"/>
      <c r="L3561" s="261"/>
    </row>
    <row r="3562" spans="3:12" ht="17.45" customHeight="1" x14ac:dyDescent="0.25">
      <c r="C3562" s="8"/>
      <c r="D3562" s="260"/>
      <c r="E3562" s="261"/>
      <c r="F3562" s="260"/>
      <c r="G3562" s="262"/>
      <c r="H3562" s="261"/>
      <c r="I3562" s="260"/>
      <c r="J3562" s="261"/>
      <c r="K3562" s="263"/>
      <c r="L3562" s="261"/>
    </row>
    <row r="3563" spans="3:12" ht="17.45" customHeight="1" x14ac:dyDescent="0.25">
      <c r="C3563" s="8"/>
      <c r="D3563" s="260"/>
      <c r="E3563" s="261"/>
      <c r="F3563" s="260"/>
      <c r="G3563" s="262"/>
      <c r="H3563" s="261"/>
      <c r="I3563" s="260"/>
      <c r="J3563" s="261"/>
      <c r="K3563" s="263"/>
      <c r="L3563" s="261"/>
    </row>
    <row r="3564" spans="3:12" ht="17.45" customHeight="1" x14ac:dyDescent="0.25">
      <c r="C3564" s="8"/>
      <c r="D3564" s="260"/>
      <c r="E3564" s="261"/>
      <c r="F3564" s="260"/>
      <c r="G3564" s="262"/>
      <c r="H3564" s="261"/>
      <c r="I3564" s="260"/>
      <c r="J3564" s="261"/>
      <c r="K3564" s="263"/>
      <c r="L3564" s="261"/>
    </row>
    <row r="3565" spans="3:12" ht="17.45" customHeight="1" x14ac:dyDescent="0.25">
      <c r="C3565" s="8"/>
      <c r="D3565" s="260"/>
      <c r="E3565" s="261"/>
      <c r="F3565" s="260"/>
      <c r="G3565" s="262"/>
      <c r="H3565" s="261"/>
      <c r="I3565" s="260"/>
      <c r="J3565" s="261"/>
      <c r="K3565" s="263"/>
      <c r="L3565" s="261"/>
    </row>
    <row r="3566" spans="3:12" ht="17.45" customHeight="1" x14ac:dyDescent="0.25">
      <c r="C3566" s="48"/>
      <c r="D3566" s="428"/>
      <c r="E3566" s="429"/>
      <c r="F3566" s="428"/>
      <c r="G3566" s="430"/>
      <c r="H3566" s="429"/>
      <c r="I3566" s="428"/>
      <c r="J3566" s="429"/>
      <c r="K3566" s="431"/>
      <c r="L3566" s="429"/>
    </row>
    <row r="3567" spans="3:12" ht="17.45" customHeight="1" x14ac:dyDescent="0.25">
      <c r="C3567" s="8"/>
      <c r="D3567" s="260"/>
      <c r="E3567" s="261"/>
      <c r="F3567" s="260"/>
      <c r="G3567" s="262"/>
      <c r="H3567" s="261"/>
      <c r="I3567" s="260"/>
      <c r="J3567" s="261"/>
      <c r="K3567" s="263"/>
      <c r="L3567" s="261"/>
    </row>
    <row r="3568" spans="3:12" ht="17.45" customHeight="1" x14ac:dyDescent="0.25">
      <c r="C3568" s="8"/>
      <c r="D3568" s="260"/>
      <c r="E3568" s="261"/>
      <c r="F3568" s="260"/>
      <c r="G3568" s="262"/>
      <c r="H3568" s="261"/>
      <c r="I3568" s="260"/>
      <c r="J3568" s="261"/>
      <c r="K3568" s="263"/>
      <c r="L3568" s="261"/>
    </row>
    <row r="3569" spans="3:12" ht="17.45" customHeight="1" x14ac:dyDescent="0.25">
      <c r="C3569" s="8"/>
      <c r="D3569" s="260"/>
      <c r="E3569" s="261"/>
      <c r="F3569" s="260"/>
      <c r="G3569" s="262"/>
      <c r="H3569" s="261"/>
      <c r="I3569" s="260"/>
      <c r="J3569" s="261"/>
      <c r="K3569" s="263"/>
      <c r="L3569" s="261"/>
    </row>
    <row r="3570" spans="3:12" ht="17.45" customHeight="1" x14ac:dyDescent="0.25">
      <c r="C3570" s="8"/>
      <c r="D3570" s="260"/>
      <c r="E3570" s="261"/>
      <c r="F3570" s="260"/>
      <c r="G3570" s="262"/>
      <c r="H3570" s="261"/>
      <c r="I3570" s="260"/>
      <c r="J3570" s="261"/>
      <c r="K3570" s="263"/>
      <c r="L3570" s="261"/>
    </row>
    <row r="3571" spans="3:12" ht="17.45" customHeight="1" x14ac:dyDescent="0.25">
      <c r="C3571" s="8"/>
      <c r="D3571" s="260"/>
      <c r="E3571" s="261"/>
      <c r="F3571" s="260"/>
      <c r="G3571" s="262"/>
      <c r="H3571" s="261"/>
      <c r="I3571" s="260"/>
      <c r="J3571" s="261"/>
      <c r="K3571" s="263"/>
      <c r="L3571" s="261"/>
    </row>
    <row r="3572" spans="3:12" ht="17.45" customHeight="1" x14ac:dyDescent="0.25">
      <c r="C3572" s="48"/>
      <c r="D3572" s="275"/>
      <c r="E3572" s="276"/>
      <c r="F3572" s="275"/>
      <c r="G3572" s="277"/>
      <c r="H3572" s="276"/>
      <c r="I3572" s="275"/>
      <c r="J3572" s="276"/>
      <c r="K3572" s="278"/>
      <c r="L3572" s="276"/>
    </row>
    <row r="3573" spans="3:12" ht="17.45" customHeight="1" x14ac:dyDescent="0.25">
      <c r="C3573" s="8"/>
      <c r="D3573" s="260"/>
      <c r="E3573" s="261"/>
      <c r="F3573" s="260"/>
      <c r="G3573" s="262"/>
      <c r="H3573" s="261"/>
      <c r="I3573" s="260"/>
      <c r="J3573" s="261"/>
      <c r="K3573" s="263"/>
      <c r="L3573" s="261"/>
    </row>
    <row r="3574" spans="3:12" ht="17.45" customHeight="1" x14ac:dyDescent="0.25">
      <c r="C3574" s="8"/>
      <c r="D3574" s="260"/>
      <c r="E3574" s="261"/>
      <c r="F3574" s="260"/>
      <c r="G3574" s="262"/>
      <c r="H3574" s="261"/>
      <c r="I3574" s="260"/>
      <c r="J3574" s="261"/>
      <c r="K3574" s="263"/>
      <c r="L3574" s="261"/>
    </row>
    <row r="3575" spans="3:12" ht="17.45" customHeight="1" x14ac:dyDescent="0.25">
      <c r="C3575" s="8"/>
      <c r="D3575" s="260"/>
      <c r="E3575" s="261"/>
      <c r="F3575" s="260"/>
      <c r="G3575" s="262"/>
      <c r="H3575" s="261"/>
      <c r="I3575" s="260"/>
      <c r="J3575" s="261"/>
      <c r="K3575" s="263"/>
      <c r="L3575" s="261"/>
    </row>
    <row r="3576" spans="3:12" ht="17.45" customHeight="1" x14ac:dyDescent="0.25">
      <c r="C3576" s="8"/>
      <c r="D3576" s="260"/>
      <c r="E3576" s="261"/>
      <c r="F3576" s="260"/>
      <c r="G3576" s="262"/>
      <c r="H3576" s="261"/>
      <c r="I3576" s="260"/>
      <c r="J3576" s="261"/>
      <c r="K3576" s="263"/>
      <c r="L3576" s="261"/>
    </row>
    <row r="3577" spans="3:12" ht="17.45" customHeight="1" x14ac:dyDescent="0.25">
      <c r="C3577" s="8"/>
      <c r="D3577" s="260"/>
      <c r="E3577" s="261"/>
      <c r="F3577" s="260"/>
      <c r="G3577" s="262"/>
      <c r="H3577" s="261"/>
      <c r="I3577" s="260"/>
      <c r="J3577" s="261"/>
      <c r="K3577" s="263"/>
      <c r="L3577" s="261"/>
    </row>
    <row r="3578" spans="3:12" ht="17.45" customHeight="1" x14ac:dyDescent="0.25">
      <c r="C3578" s="48"/>
      <c r="D3578" s="275"/>
      <c r="E3578" s="276"/>
      <c r="F3578" s="275"/>
      <c r="G3578" s="277"/>
      <c r="H3578" s="276"/>
      <c r="I3578" s="275"/>
      <c r="J3578" s="276"/>
      <c r="K3578" s="278"/>
      <c r="L3578" s="276"/>
    </row>
    <row r="3579" spans="3:12" ht="17.45" customHeight="1" x14ac:dyDescent="0.25">
      <c r="C3579" s="8"/>
      <c r="D3579" s="260"/>
      <c r="E3579" s="261"/>
      <c r="F3579" s="260"/>
      <c r="G3579" s="262"/>
      <c r="H3579" s="261"/>
      <c r="I3579" s="260"/>
      <c r="J3579" s="261"/>
      <c r="K3579" s="263"/>
      <c r="L3579" s="261"/>
    </row>
    <row r="3580" spans="3:12" ht="17.45" customHeight="1" x14ac:dyDescent="0.25">
      <c r="C3580" s="8"/>
      <c r="D3580" s="260"/>
      <c r="E3580" s="261"/>
      <c r="F3580" s="260"/>
      <c r="G3580" s="262"/>
      <c r="H3580" s="261"/>
      <c r="I3580" s="260"/>
      <c r="J3580" s="261"/>
      <c r="K3580" s="263"/>
      <c r="L3580" s="261"/>
    </row>
    <row r="3581" spans="3:12" ht="17.45" customHeight="1" x14ac:dyDescent="0.25">
      <c r="C3581" s="8"/>
      <c r="D3581" s="260"/>
      <c r="E3581" s="261"/>
      <c r="F3581" s="260"/>
      <c r="G3581" s="262"/>
      <c r="H3581" s="261"/>
      <c r="I3581" s="260"/>
      <c r="J3581" s="261"/>
      <c r="K3581" s="263"/>
      <c r="L3581" s="261"/>
    </row>
    <row r="3582" spans="3:12" ht="17.45" customHeight="1" x14ac:dyDescent="0.25">
      <c r="C3582" s="8"/>
      <c r="D3582" s="260"/>
      <c r="E3582" s="261"/>
      <c r="F3582" s="260"/>
      <c r="G3582" s="262"/>
      <c r="H3582" s="261"/>
      <c r="I3582" s="260"/>
      <c r="J3582" s="261"/>
      <c r="K3582" s="263"/>
      <c r="L3582" s="261"/>
    </row>
    <row r="3583" spans="3:12" ht="17.45" customHeight="1" x14ac:dyDescent="0.25">
      <c r="C3583" s="8"/>
      <c r="D3583" s="260"/>
      <c r="E3583" s="261"/>
      <c r="F3583" s="260"/>
      <c r="G3583" s="262"/>
      <c r="H3583" s="261"/>
      <c r="I3583" s="260"/>
      <c r="J3583" s="261"/>
      <c r="K3583" s="263"/>
      <c r="L3583" s="261"/>
    </row>
    <row r="3584" spans="3:12" ht="17.45" customHeight="1" x14ac:dyDescent="0.25">
      <c r="C3584" s="48"/>
      <c r="D3584" s="428"/>
      <c r="E3584" s="429"/>
      <c r="F3584" s="428"/>
      <c r="G3584" s="430"/>
      <c r="H3584" s="429"/>
      <c r="I3584" s="428"/>
      <c r="J3584" s="429"/>
      <c r="K3584" s="431"/>
      <c r="L3584" s="429"/>
    </row>
    <row r="3585" spans="3:12" ht="17.45" customHeight="1" x14ac:dyDescent="0.25">
      <c r="C3585" s="8"/>
      <c r="D3585" s="260"/>
      <c r="E3585" s="261"/>
      <c r="F3585" s="260"/>
      <c r="G3585" s="262"/>
      <c r="H3585" s="261"/>
      <c r="I3585" s="260"/>
      <c r="J3585" s="261"/>
      <c r="K3585" s="263"/>
      <c r="L3585" s="261"/>
    </row>
    <row r="3586" spans="3:12" ht="17.45" customHeight="1" x14ac:dyDescent="0.25">
      <c r="C3586" s="8"/>
      <c r="D3586" s="260"/>
      <c r="E3586" s="261"/>
      <c r="F3586" s="260"/>
      <c r="G3586" s="262"/>
      <c r="H3586" s="261"/>
      <c r="I3586" s="260"/>
      <c r="J3586" s="261"/>
      <c r="K3586" s="263"/>
      <c r="L3586" s="261"/>
    </row>
    <row r="3587" spans="3:12" ht="17.45" customHeight="1" x14ac:dyDescent="0.25">
      <c r="C3587" s="8"/>
      <c r="D3587" s="260"/>
      <c r="E3587" s="261"/>
      <c r="F3587" s="260"/>
      <c r="G3587" s="262"/>
      <c r="H3587" s="261"/>
      <c r="I3587" s="260"/>
      <c r="J3587" s="261"/>
      <c r="K3587" s="263"/>
      <c r="L3587" s="261"/>
    </row>
    <row r="3588" spans="3:12" ht="17.45" customHeight="1" x14ac:dyDescent="0.25">
      <c r="C3588" s="8"/>
      <c r="D3588" s="260"/>
      <c r="E3588" s="261"/>
      <c r="F3588" s="260"/>
      <c r="G3588" s="262"/>
      <c r="H3588" s="261"/>
      <c r="I3588" s="260"/>
      <c r="J3588" s="261"/>
      <c r="K3588" s="263"/>
      <c r="L3588" s="261"/>
    </row>
    <row r="3589" spans="3:12" ht="17.45" customHeight="1" x14ac:dyDescent="0.25">
      <c r="C3589" s="8"/>
      <c r="D3589" s="260"/>
      <c r="E3589" s="261"/>
      <c r="F3589" s="260"/>
      <c r="G3589" s="262"/>
      <c r="H3589" s="261"/>
      <c r="I3589" s="260"/>
      <c r="J3589" s="261"/>
      <c r="K3589" s="263"/>
      <c r="L3589" s="261"/>
    </row>
    <row r="3590" spans="3:12" ht="17.45" customHeight="1" x14ac:dyDescent="0.25">
      <c r="C3590" s="48"/>
      <c r="D3590" s="275"/>
      <c r="E3590" s="276"/>
      <c r="F3590" s="275"/>
      <c r="G3590" s="277"/>
      <c r="H3590" s="276"/>
      <c r="I3590" s="275"/>
      <c r="J3590" s="276"/>
      <c r="K3590" s="278"/>
      <c r="L3590" s="276"/>
    </row>
    <row r="3591" spans="3:12" ht="17.45" customHeight="1" x14ac:dyDescent="0.25">
      <c r="C3591" s="8"/>
      <c r="D3591" s="260"/>
      <c r="E3591" s="261"/>
      <c r="F3591" s="260"/>
      <c r="G3591" s="262"/>
      <c r="H3591" s="261"/>
      <c r="I3591" s="260"/>
      <c r="J3591" s="261"/>
      <c r="K3591" s="263"/>
      <c r="L3591" s="261"/>
    </row>
    <row r="3592" spans="3:12" ht="17.45" customHeight="1" x14ac:dyDescent="0.25">
      <c r="C3592" s="8"/>
      <c r="D3592" s="260"/>
      <c r="E3592" s="261"/>
      <c r="F3592" s="260"/>
      <c r="G3592" s="262"/>
      <c r="H3592" s="261"/>
      <c r="I3592" s="260"/>
      <c r="J3592" s="261"/>
      <c r="K3592" s="263"/>
      <c r="L3592" s="261"/>
    </row>
    <row r="3593" spans="3:12" ht="17.45" customHeight="1" x14ac:dyDescent="0.25">
      <c r="C3593" s="8"/>
      <c r="D3593" s="260"/>
      <c r="E3593" s="261"/>
      <c r="F3593" s="260"/>
      <c r="G3593" s="262"/>
      <c r="H3593" s="261"/>
      <c r="I3593" s="260"/>
      <c r="J3593" s="261"/>
      <c r="K3593" s="263"/>
      <c r="L3593" s="261"/>
    </row>
    <row r="3594" spans="3:12" ht="17.45" customHeight="1" x14ac:dyDescent="0.25">
      <c r="C3594" s="8"/>
      <c r="D3594" s="260"/>
      <c r="E3594" s="261"/>
      <c r="F3594" s="260"/>
      <c r="G3594" s="262"/>
      <c r="H3594" s="261"/>
      <c r="I3594" s="260"/>
      <c r="J3594" s="261"/>
      <c r="K3594" s="263"/>
      <c r="L3594" s="261"/>
    </row>
    <row r="3595" spans="3:12" ht="17.45" customHeight="1" x14ac:dyDescent="0.25">
      <c r="C3595" s="8"/>
      <c r="D3595" s="260"/>
      <c r="E3595" s="261"/>
      <c r="F3595" s="260"/>
      <c r="G3595" s="262"/>
      <c r="H3595" s="261"/>
      <c r="I3595" s="260"/>
      <c r="J3595" s="261"/>
      <c r="K3595" s="263"/>
      <c r="L3595" s="261"/>
    </row>
    <row r="3596" spans="3:12" ht="17.45" customHeight="1" x14ac:dyDescent="0.25">
      <c r="C3596" s="48"/>
      <c r="D3596" s="275"/>
      <c r="E3596" s="276"/>
      <c r="F3596" s="275"/>
      <c r="G3596" s="277"/>
      <c r="H3596" s="276"/>
      <c r="I3596" s="275"/>
      <c r="J3596" s="276"/>
      <c r="K3596" s="278"/>
      <c r="L3596" s="276"/>
    </row>
    <row r="3597" spans="3:12" ht="17.45" customHeight="1" x14ac:dyDescent="0.25">
      <c r="C3597" s="8"/>
      <c r="D3597" s="260"/>
      <c r="E3597" s="261"/>
      <c r="F3597" s="260"/>
      <c r="G3597" s="262"/>
      <c r="H3597" s="261"/>
      <c r="I3597" s="260"/>
      <c r="J3597" s="261"/>
      <c r="K3597" s="263"/>
      <c r="L3597" s="261"/>
    </row>
    <row r="3598" spans="3:12" ht="17.45" customHeight="1" x14ac:dyDescent="0.25">
      <c r="C3598" s="8"/>
      <c r="D3598" s="260"/>
      <c r="E3598" s="261"/>
      <c r="F3598" s="260"/>
      <c r="G3598" s="262"/>
      <c r="H3598" s="261"/>
      <c r="I3598" s="260"/>
      <c r="J3598" s="261"/>
      <c r="K3598" s="263"/>
      <c r="L3598" s="261"/>
    </row>
    <row r="3599" spans="3:12" ht="17.45" customHeight="1" x14ac:dyDescent="0.25">
      <c r="C3599" s="8"/>
      <c r="D3599" s="260"/>
      <c r="E3599" s="261"/>
      <c r="F3599" s="260"/>
      <c r="G3599" s="262"/>
      <c r="H3599" s="261"/>
      <c r="I3599" s="260"/>
      <c r="J3599" s="261"/>
      <c r="K3599" s="263"/>
      <c r="L3599" s="261"/>
    </row>
    <row r="3600" spans="3:12" ht="17.45" customHeight="1" x14ac:dyDescent="0.25">
      <c r="C3600" s="8"/>
      <c r="D3600" s="260"/>
      <c r="E3600" s="261"/>
      <c r="F3600" s="260"/>
      <c r="G3600" s="262"/>
      <c r="H3600" s="261"/>
      <c r="I3600" s="260"/>
      <c r="J3600" s="261"/>
      <c r="K3600" s="263"/>
      <c r="L3600" s="261"/>
    </row>
    <row r="3601" spans="3:12" ht="17.45" customHeight="1" x14ac:dyDescent="0.25">
      <c r="C3601" s="8"/>
      <c r="D3601" s="260"/>
      <c r="E3601" s="261"/>
      <c r="F3601" s="260"/>
      <c r="G3601" s="262"/>
      <c r="H3601" s="261"/>
      <c r="I3601" s="260"/>
      <c r="J3601" s="261"/>
      <c r="K3601" s="263"/>
      <c r="L3601" s="261"/>
    </row>
    <row r="3602" spans="3:12" ht="17.45" customHeight="1" x14ac:dyDescent="0.25">
      <c r="C3602" s="48"/>
      <c r="D3602" s="275"/>
      <c r="E3602" s="276"/>
      <c r="F3602" s="275"/>
      <c r="G3602" s="277"/>
      <c r="H3602" s="276"/>
      <c r="I3602" s="275"/>
      <c r="J3602" s="276"/>
      <c r="K3602" s="278"/>
      <c r="L3602" s="276"/>
    </row>
    <row r="3603" spans="3:12" ht="17.45" customHeight="1" x14ac:dyDescent="0.25">
      <c r="C3603" s="8"/>
      <c r="D3603" s="260"/>
      <c r="E3603" s="261"/>
      <c r="F3603" s="260"/>
      <c r="G3603" s="262"/>
      <c r="H3603" s="261"/>
      <c r="I3603" s="260"/>
      <c r="J3603" s="261"/>
      <c r="K3603" s="263"/>
      <c r="L3603" s="261"/>
    </row>
    <row r="3604" spans="3:12" ht="17.45" customHeight="1" x14ac:dyDescent="0.25">
      <c r="C3604" s="8"/>
      <c r="D3604" s="260"/>
      <c r="E3604" s="261"/>
      <c r="F3604" s="260"/>
      <c r="G3604" s="262"/>
      <c r="H3604" s="261"/>
      <c r="I3604" s="260"/>
      <c r="J3604" s="261"/>
      <c r="K3604" s="263"/>
      <c r="L3604" s="261"/>
    </row>
    <row r="3605" spans="3:12" ht="17.45" customHeight="1" x14ac:dyDescent="0.25">
      <c r="C3605" s="8"/>
      <c r="D3605" s="260"/>
      <c r="E3605" s="261"/>
      <c r="F3605" s="260"/>
      <c r="G3605" s="262"/>
      <c r="H3605" s="261"/>
      <c r="I3605" s="260"/>
      <c r="J3605" s="261"/>
      <c r="K3605" s="263"/>
      <c r="L3605" s="261"/>
    </row>
    <row r="3606" spans="3:12" ht="17.45" customHeight="1" x14ac:dyDescent="0.25">
      <c r="C3606" s="8"/>
      <c r="D3606" s="260"/>
      <c r="E3606" s="261"/>
      <c r="F3606" s="260"/>
      <c r="G3606" s="262"/>
      <c r="H3606" s="261"/>
      <c r="I3606" s="260"/>
      <c r="J3606" s="261"/>
      <c r="K3606" s="263"/>
      <c r="L3606" s="261"/>
    </row>
    <row r="3607" spans="3:12" ht="17.45" customHeight="1" x14ac:dyDescent="0.25">
      <c r="C3607" s="8"/>
      <c r="D3607" s="260"/>
      <c r="E3607" s="261"/>
      <c r="F3607" s="260"/>
      <c r="G3607" s="262"/>
      <c r="H3607" s="261"/>
      <c r="I3607" s="260"/>
      <c r="J3607" s="261"/>
      <c r="K3607" s="263"/>
      <c r="L3607" s="261"/>
    </row>
    <row r="3608" spans="3:12" ht="17.45" customHeight="1" x14ac:dyDescent="0.25">
      <c r="C3608" s="48"/>
      <c r="D3608" s="275"/>
      <c r="E3608" s="276"/>
      <c r="F3608" s="275"/>
      <c r="G3608" s="277"/>
      <c r="H3608" s="276"/>
      <c r="I3608" s="275"/>
      <c r="J3608" s="276"/>
      <c r="K3608" s="278"/>
      <c r="L3608" s="276"/>
    </row>
    <row r="3609" spans="3:12" ht="17.45" customHeight="1" x14ac:dyDescent="0.25">
      <c r="C3609" s="8"/>
      <c r="D3609" s="260"/>
      <c r="E3609" s="261"/>
      <c r="F3609" s="260"/>
      <c r="G3609" s="262"/>
      <c r="H3609" s="261"/>
      <c r="I3609" s="260"/>
      <c r="J3609" s="261"/>
      <c r="K3609" s="263"/>
      <c r="L3609" s="261"/>
    </row>
    <row r="3610" spans="3:12" ht="17.45" customHeight="1" x14ac:dyDescent="0.25">
      <c r="C3610" s="8"/>
      <c r="D3610" s="260"/>
      <c r="E3610" s="261"/>
      <c r="F3610" s="260"/>
      <c r="G3610" s="262"/>
      <c r="H3610" s="261"/>
      <c r="I3610" s="260"/>
      <c r="J3610" s="261"/>
      <c r="K3610" s="263"/>
      <c r="L3610" s="261"/>
    </row>
    <row r="3611" spans="3:12" ht="17.45" customHeight="1" x14ac:dyDescent="0.25">
      <c r="C3611" s="8"/>
      <c r="D3611" s="260"/>
      <c r="E3611" s="261"/>
      <c r="F3611" s="260"/>
      <c r="G3611" s="262"/>
      <c r="H3611" s="261"/>
      <c r="I3611" s="260"/>
      <c r="J3611" s="261"/>
      <c r="K3611" s="263"/>
      <c r="L3611" s="261"/>
    </row>
    <row r="3612" spans="3:12" ht="17.45" customHeight="1" x14ac:dyDescent="0.25">
      <c r="C3612" s="8"/>
      <c r="D3612" s="260"/>
      <c r="E3612" s="261"/>
      <c r="F3612" s="260"/>
      <c r="G3612" s="262"/>
      <c r="H3612" s="261"/>
      <c r="I3612" s="260"/>
      <c r="J3612" s="261"/>
      <c r="K3612" s="263"/>
      <c r="L3612" s="261"/>
    </row>
    <row r="3613" spans="3:12" ht="17.45" customHeight="1" x14ac:dyDescent="0.25">
      <c r="C3613" s="8"/>
      <c r="D3613" s="260"/>
      <c r="E3613" s="261"/>
      <c r="F3613" s="260"/>
      <c r="G3613" s="262"/>
      <c r="H3613" s="261"/>
      <c r="I3613" s="260"/>
      <c r="J3613" s="261"/>
      <c r="K3613" s="263"/>
      <c r="L3613" s="261"/>
    </row>
    <row r="3614" spans="3:12" ht="17.45" customHeight="1" x14ac:dyDescent="0.25">
      <c r="C3614" s="48"/>
      <c r="D3614" s="275"/>
      <c r="E3614" s="276"/>
      <c r="F3614" s="275"/>
      <c r="G3614" s="277"/>
      <c r="H3614" s="276"/>
      <c r="I3614" s="275"/>
      <c r="J3614" s="276"/>
      <c r="K3614" s="278"/>
      <c r="L3614" s="276"/>
    </row>
    <row r="3615" spans="3:12" ht="17.45" customHeight="1" x14ac:dyDescent="0.25">
      <c r="C3615" s="8"/>
      <c r="D3615" s="260"/>
      <c r="E3615" s="261"/>
      <c r="F3615" s="260"/>
      <c r="G3615" s="262"/>
      <c r="H3615" s="261"/>
      <c r="I3615" s="260"/>
      <c r="J3615" s="261"/>
      <c r="K3615" s="263"/>
      <c r="L3615" s="261"/>
    </row>
    <row r="3616" spans="3:12" ht="17.45" customHeight="1" x14ac:dyDescent="0.25">
      <c r="C3616" s="8"/>
      <c r="D3616" s="260"/>
      <c r="E3616" s="261"/>
      <c r="F3616" s="260"/>
      <c r="G3616" s="262"/>
      <c r="H3616" s="261"/>
      <c r="I3616" s="260"/>
      <c r="J3616" s="261"/>
      <c r="K3616" s="263"/>
      <c r="L3616" s="261"/>
    </row>
    <row r="3617" spans="3:12" ht="17.45" customHeight="1" x14ac:dyDescent="0.25">
      <c r="C3617" s="8"/>
      <c r="D3617" s="260"/>
      <c r="E3617" s="261"/>
      <c r="F3617" s="260"/>
      <c r="G3617" s="262"/>
      <c r="H3617" s="261"/>
      <c r="I3617" s="260"/>
      <c r="J3617" s="261"/>
      <c r="K3617" s="263"/>
      <c r="L3617" s="261"/>
    </row>
    <row r="3618" spans="3:12" ht="17.45" customHeight="1" x14ac:dyDescent="0.25">
      <c r="C3618" s="8"/>
      <c r="D3618" s="260"/>
      <c r="E3618" s="261"/>
      <c r="F3618" s="260"/>
      <c r="G3618" s="262"/>
      <c r="H3618" s="261"/>
      <c r="I3618" s="260"/>
      <c r="J3618" s="261"/>
      <c r="K3618" s="263"/>
      <c r="L3618" s="261"/>
    </row>
    <row r="3619" spans="3:12" ht="17.45" customHeight="1" x14ac:dyDescent="0.25">
      <c r="C3619" s="8"/>
      <c r="D3619" s="260"/>
      <c r="E3619" s="261"/>
      <c r="F3619" s="260"/>
      <c r="G3619" s="262"/>
      <c r="H3619" s="261"/>
      <c r="I3619" s="260"/>
      <c r="J3619" s="261"/>
      <c r="K3619" s="263"/>
      <c r="L3619" s="261"/>
    </row>
    <row r="3620" spans="3:12" ht="17.45" customHeight="1" x14ac:dyDescent="0.25">
      <c r="C3620" s="48"/>
      <c r="D3620" s="428"/>
      <c r="E3620" s="429"/>
      <c r="F3620" s="428"/>
      <c r="G3620" s="430"/>
      <c r="H3620" s="429"/>
      <c r="I3620" s="428"/>
      <c r="J3620" s="429"/>
      <c r="K3620" s="431"/>
      <c r="L3620" s="429"/>
    </row>
    <row r="3621" spans="3:12" ht="17.45" customHeight="1" x14ac:dyDescent="0.25">
      <c r="C3621" s="8"/>
      <c r="D3621" s="260"/>
      <c r="E3621" s="261"/>
      <c r="F3621" s="260"/>
      <c r="G3621" s="262"/>
      <c r="H3621" s="261"/>
      <c r="I3621" s="260"/>
      <c r="J3621" s="261"/>
      <c r="K3621" s="263"/>
      <c r="L3621" s="261"/>
    </row>
    <row r="3622" spans="3:12" ht="17.45" customHeight="1" x14ac:dyDescent="0.25">
      <c r="C3622" s="8"/>
      <c r="D3622" s="260"/>
      <c r="E3622" s="261"/>
      <c r="F3622" s="260"/>
      <c r="G3622" s="262"/>
      <c r="H3622" s="261"/>
      <c r="I3622" s="260"/>
      <c r="J3622" s="261"/>
      <c r="K3622" s="263"/>
      <c r="L3622" s="261"/>
    </row>
    <row r="3623" spans="3:12" ht="17.45" customHeight="1" x14ac:dyDescent="0.25">
      <c r="C3623" s="8"/>
      <c r="D3623" s="260"/>
      <c r="E3623" s="261"/>
      <c r="F3623" s="260"/>
      <c r="G3623" s="262"/>
      <c r="H3623" s="261"/>
      <c r="I3623" s="260"/>
      <c r="J3623" s="261"/>
      <c r="K3623" s="263"/>
      <c r="L3623" s="261"/>
    </row>
    <row r="3624" spans="3:12" ht="17.45" customHeight="1" x14ac:dyDescent="0.25">
      <c r="C3624" s="8"/>
      <c r="D3624" s="260"/>
      <c r="E3624" s="261"/>
      <c r="F3624" s="260"/>
      <c r="G3624" s="262"/>
      <c r="H3624" s="261"/>
      <c r="I3624" s="260"/>
      <c r="J3624" s="261"/>
      <c r="K3624" s="263"/>
      <c r="L3624" s="261"/>
    </row>
    <row r="3625" spans="3:12" ht="17.45" customHeight="1" x14ac:dyDescent="0.25">
      <c r="C3625" s="8"/>
      <c r="D3625" s="260"/>
      <c r="E3625" s="261"/>
      <c r="F3625" s="260"/>
      <c r="G3625" s="262"/>
      <c r="H3625" s="261"/>
      <c r="I3625" s="260"/>
      <c r="J3625" s="261"/>
      <c r="K3625" s="263"/>
      <c r="L3625" s="261"/>
    </row>
    <row r="3626" spans="3:12" ht="17.45" customHeight="1" x14ac:dyDescent="0.25">
      <c r="C3626" s="48"/>
      <c r="D3626" s="275"/>
      <c r="E3626" s="276"/>
      <c r="F3626" s="275"/>
      <c r="G3626" s="277"/>
      <c r="H3626" s="276"/>
      <c r="I3626" s="275"/>
      <c r="J3626" s="276"/>
      <c r="K3626" s="278"/>
      <c r="L3626" s="276"/>
    </row>
    <row r="3627" spans="3:12" ht="17.45" customHeight="1" x14ac:dyDescent="0.25">
      <c r="C3627" s="8"/>
      <c r="D3627" s="260"/>
      <c r="E3627" s="261"/>
      <c r="F3627" s="260"/>
      <c r="G3627" s="262"/>
      <c r="H3627" s="261"/>
      <c r="I3627" s="260"/>
      <c r="J3627" s="261"/>
      <c r="K3627" s="263"/>
      <c r="L3627" s="261"/>
    </row>
    <row r="3628" spans="3:12" ht="17.45" customHeight="1" x14ac:dyDescent="0.25">
      <c r="C3628" s="8"/>
      <c r="D3628" s="260"/>
      <c r="E3628" s="261"/>
      <c r="F3628" s="260"/>
      <c r="G3628" s="262"/>
      <c r="H3628" s="261"/>
      <c r="I3628" s="260"/>
      <c r="J3628" s="261"/>
      <c r="K3628" s="263"/>
      <c r="L3628" s="261"/>
    </row>
    <row r="3629" spans="3:12" ht="17.45" customHeight="1" x14ac:dyDescent="0.25">
      <c r="C3629" s="8"/>
      <c r="D3629" s="260"/>
      <c r="E3629" s="261"/>
      <c r="F3629" s="260"/>
      <c r="G3629" s="262"/>
      <c r="H3629" s="261"/>
      <c r="I3629" s="260"/>
      <c r="J3629" s="261"/>
      <c r="K3629" s="263"/>
      <c r="L3629" s="261"/>
    </row>
    <row r="3630" spans="3:12" ht="17.45" customHeight="1" x14ac:dyDescent="0.25">
      <c r="C3630" s="8"/>
      <c r="D3630" s="260"/>
      <c r="E3630" s="261"/>
      <c r="F3630" s="260"/>
      <c r="G3630" s="262"/>
      <c r="H3630" s="261"/>
      <c r="I3630" s="260"/>
      <c r="J3630" s="261"/>
      <c r="K3630" s="263"/>
      <c r="L3630" s="261"/>
    </row>
    <row r="3631" spans="3:12" ht="17.45" customHeight="1" x14ac:dyDescent="0.25">
      <c r="C3631" s="8"/>
      <c r="D3631" s="260"/>
      <c r="E3631" s="261"/>
      <c r="F3631" s="260"/>
      <c r="G3631" s="262"/>
      <c r="H3631" s="261"/>
      <c r="I3631" s="260"/>
      <c r="J3631" s="261"/>
      <c r="K3631" s="263"/>
      <c r="L3631" s="261"/>
    </row>
    <row r="3632" spans="3:12" ht="17.45" customHeight="1" x14ac:dyDescent="0.25">
      <c r="C3632" s="48"/>
      <c r="D3632" s="275"/>
      <c r="E3632" s="276"/>
      <c r="F3632" s="275"/>
      <c r="G3632" s="277"/>
      <c r="H3632" s="276"/>
      <c r="I3632" s="275"/>
      <c r="J3632" s="276"/>
      <c r="K3632" s="278"/>
      <c r="L3632" s="276"/>
    </row>
    <row r="3633" spans="3:12" ht="17.45" customHeight="1" x14ac:dyDescent="0.25">
      <c r="C3633" s="8"/>
      <c r="D3633" s="260"/>
      <c r="E3633" s="261"/>
      <c r="F3633" s="260"/>
      <c r="G3633" s="262"/>
      <c r="H3633" s="261"/>
      <c r="I3633" s="260"/>
      <c r="J3633" s="261"/>
      <c r="K3633" s="263"/>
      <c r="L3633" s="261"/>
    </row>
    <row r="3634" spans="3:12" ht="17.45" customHeight="1" x14ac:dyDescent="0.25">
      <c r="C3634" s="8"/>
      <c r="D3634" s="260"/>
      <c r="E3634" s="261"/>
      <c r="F3634" s="260"/>
      <c r="G3634" s="262"/>
      <c r="H3634" s="261"/>
      <c r="I3634" s="260"/>
      <c r="J3634" s="261"/>
      <c r="K3634" s="263"/>
      <c r="L3634" s="261"/>
    </row>
    <row r="3635" spans="3:12" ht="17.45" customHeight="1" x14ac:dyDescent="0.25">
      <c r="C3635" s="8"/>
      <c r="D3635" s="260"/>
      <c r="E3635" s="261"/>
      <c r="F3635" s="260"/>
      <c r="G3635" s="262"/>
      <c r="H3635" s="261"/>
      <c r="I3635" s="260"/>
      <c r="J3635" s="261"/>
      <c r="K3635" s="263"/>
      <c r="L3635" s="261"/>
    </row>
    <row r="3636" spans="3:12" ht="17.45" customHeight="1" x14ac:dyDescent="0.25">
      <c r="C3636" s="8"/>
      <c r="D3636" s="260"/>
      <c r="E3636" s="261"/>
      <c r="F3636" s="260"/>
      <c r="G3636" s="262"/>
      <c r="H3636" s="261"/>
      <c r="I3636" s="260"/>
      <c r="J3636" s="261"/>
      <c r="K3636" s="263"/>
      <c r="L3636" s="261"/>
    </row>
    <row r="3637" spans="3:12" ht="17.45" customHeight="1" x14ac:dyDescent="0.25">
      <c r="C3637" s="8"/>
      <c r="D3637" s="260"/>
      <c r="E3637" s="261"/>
      <c r="F3637" s="260"/>
      <c r="G3637" s="262"/>
      <c r="H3637" s="261"/>
      <c r="I3637" s="260"/>
      <c r="J3637" s="261"/>
      <c r="K3637" s="263"/>
      <c r="L3637" s="261"/>
    </row>
    <row r="3638" spans="3:12" ht="17.45" customHeight="1" x14ac:dyDescent="0.25">
      <c r="C3638" s="48"/>
      <c r="D3638" s="428"/>
      <c r="E3638" s="429"/>
      <c r="F3638" s="428"/>
      <c r="G3638" s="430"/>
      <c r="H3638" s="429"/>
      <c r="I3638" s="428"/>
      <c r="J3638" s="429"/>
      <c r="K3638" s="431"/>
      <c r="L3638" s="429"/>
    </row>
    <row r="3639" spans="3:12" ht="17.45" customHeight="1" x14ac:dyDescent="0.25">
      <c r="C3639" s="8"/>
      <c r="D3639" s="260"/>
      <c r="E3639" s="261"/>
      <c r="F3639" s="260"/>
      <c r="G3639" s="262"/>
      <c r="H3639" s="261"/>
      <c r="I3639" s="260"/>
      <c r="J3639" s="261"/>
      <c r="K3639" s="263"/>
      <c r="L3639" s="261"/>
    </row>
    <row r="3640" spans="3:12" ht="17.45" customHeight="1" x14ac:dyDescent="0.25">
      <c r="C3640" s="8"/>
      <c r="D3640" s="260"/>
      <c r="E3640" s="261"/>
      <c r="F3640" s="260"/>
      <c r="G3640" s="262"/>
      <c r="H3640" s="261"/>
      <c r="I3640" s="260"/>
      <c r="J3640" s="261"/>
      <c r="K3640" s="263"/>
      <c r="L3640" s="261"/>
    </row>
    <row r="3641" spans="3:12" ht="17.45" customHeight="1" x14ac:dyDescent="0.25">
      <c r="C3641" s="8"/>
      <c r="D3641" s="260"/>
      <c r="E3641" s="261"/>
      <c r="F3641" s="260"/>
      <c r="G3641" s="262"/>
      <c r="H3641" s="261"/>
      <c r="I3641" s="260"/>
      <c r="J3641" s="261"/>
      <c r="K3641" s="263"/>
      <c r="L3641" s="261"/>
    </row>
    <row r="3642" spans="3:12" ht="17.45" customHeight="1" x14ac:dyDescent="0.25">
      <c r="C3642" s="8"/>
      <c r="D3642" s="260"/>
      <c r="E3642" s="261"/>
      <c r="F3642" s="260"/>
      <c r="G3642" s="262"/>
      <c r="H3642" s="261"/>
      <c r="I3642" s="260"/>
      <c r="J3642" s="261"/>
      <c r="K3642" s="263"/>
      <c r="L3642" s="261"/>
    </row>
    <row r="3643" spans="3:12" ht="17.45" customHeight="1" x14ac:dyDescent="0.25">
      <c r="C3643" s="8"/>
      <c r="D3643" s="260"/>
      <c r="E3643" s="261"/>
      <c r="F3643" s="260"/>
      <c r="G3643" s="262"/>
      <c r="H3643" s="261"/>
      <c r="I3643" s="260"/>
      <c r="J3643" s="261"/>
      <c r="K3643" s="263"/>
      <c r="L3643" s="261"/>
    </row>
    <row r="3644" spans="3:12" ht="17.45" customHeight="1" x14ac:dyDescent="0.25">
      <c r="C3644" s="48"/>
      <c r="D3644" s="275"/>
      <c r="E3644" s="276"/>
      <c r="F3644" s="275"/>
      <c r="G3644" s="277"/>
      <c r="H3644" s="276"/>
      <c r="I3644" s="275"/>
      <c r="J3644" s="276"/>
      <c r="K3644" s="278"/>
      <c r="L3644" s="276"/>
    </row>
    <row r="3645" spans="3:12" ht="17.45" customHeight="1" x14ac:dyDescent="0.25">
      <c r="C3645" s="8"/>
      <c r="D3645" s="260"/>
      <c r="E3645" s="261"/>
      <c r="F3645" s="260"/>
      <c r="G3645" s="262"/>
      <c r="H3645" s="261"/>
      <c r="I3645" s="260"/>
      <c r="J3645" s="261"/>
      <c r="K3645" s="263"/>
      <c r="L3645" s="261"/>
    </row>
    <row r="3646" spans="3:12" ht="17.45" customHeight="1" x14ac:dyDescent="0.25">
      <c r="C3646" s="8"/>
      <c r="D3646" s="260"/>
      <c r="E3646" s="261"/>
      <c r="F3646" s="260"/>
      <c r="G3646" s="262"/>
      <c r="H3646" s="261"/>
      <c r="I3646" s="260"/>
      <c r="J3646" s="261"/>
      <c r="K3646" s="263"/>
      <c r="L3646" s="261"/>
    </row>
    <row r="3647" spans="3:12" ht="17.45" customHeight="1" x14ac:dyDescent="0.25">
      <c r="C3647" s="8"/>
      <c r="D3647" s="260"/>
      <c r="E3647" s="261"/>
      <c r="F3647" s="260"/>
      <c r="G3647" s="262"/>
      <c r="H3647" s="261"/>
      <c r="I3647" s="260"/>
      <c r="J3647" s="261"/>
      <c r="K3647" s="263"/>
      <c r="L3647" s="261"/>
    </row>
    <row r="3648" spans="3:12" ht="17.45" customHeight="1" x14ac:dyDescent="0.25">
      <c r="C3648" s="8"/>
      <c r="D3648" s="260"/>
      <c r="E3648" s="261"/>
      <c r="F3648" s="260"/>
      <c r="G3648" s="262"/>
      <c r="H3648" s="261"/>
      <c r="I3648" s="260"/>
      <c r="J3648" s="261"/>
      <c r="K3648" s="263"/>
      <c r="L3648" s="261"/>
    </row>
    <row r="3649" spans="3:12" ht="17.45" customHeight="1" x14ac:dyDescent="0.25">
      <c r="C3649" s="8"/>
      <c r="D3649" s="260"/>
      <c r="E3649" s="261"/>
      <c r="F3649" s="260"/>
      <c r="G3649" s="262"/>
      <c r="H3649" s="261"/>
      <c r="I3649" s="260"/>
      <c r="J3649" s="261"/>
      <c r="K3649" s="263"/>
      <c r="L3649" s="261"/>
    </row>
    <row r="3650" spans="3:12" ht="17.45" customHeight="1" x14ac:dyDescent="0.25">
      <c r="C3650" s="48"/>
      <c r="D3650" s="275"/>
      <c r="E3650" s="276"/>
      <c r="F3650" s="275"/>
      <c r="G3650" s="277"/>
      <c r="H3650" s="276"/>
      <c r="I3650" s="275"/>
      <c r="J3650" s="276"/>
      <c r="K3650" s="278"/>
      <c r="L3650" s="276"/>
    </row>
    <row r="3651" spans="3:12" ht="17.45" customHeight="1" x14ac:dyDescent="0.25">
      <c r="C3651" s="8"/>
      <c r="D3651" s="260"/>
      <c r="E3651" s="261"/>
      <c r="F3651" s="260"/>
      <c r="G3651" s="262"/>
      <c r="H3651" s="261"/>
      <c r="I3651" s="260"/>
      <c r="J3651" s="261"/>
      <c r="K3651" s="263"/>
      <c r="L3651" s="261"/>
    </row>
    <row r="3652" spans="3:12" ht="17.45" customHeight="1" x14ac:dyDescent="0.25">
      <c r="C3652" s="8"/>
      <c r="D3652" s="260"/>
      <c r="E3652" s="261"/>
      <c r="F3652" s="260"/>
      <c r="G3652" s="262"/>
      <c r="H3652" s="261"/>
      <c r="I3652" s="260"/>
      <c r="J3652" s="261"/>
      <c r="K3652" s="263"/>
      <c r="L3652" s="261"/>
    </row>
    <row r="3653" spans="3:12" ht="17.45" customHeight="1" x14ac:dyDescent="0.25">
      <c r="C3653" s="8"/>
      <c r="D3653" s="260"/>
      <c r="E3653" s="261"/>
      <c r="F3653" s="260"/>
      <c r="G3653" s="262"/>
      <c r="H3653" s="261"/>
      <c r="I3653" s="260"/>
      <c r="J3653" s="261"/>
      <c r="K3653" s="263"/>
      <c r="L3653" s="261"/>
    </row>
    <row r="3654" spans="3:12" ht="17.45" customHeight="1" x14ac:dyDescent="0.25">
      <c r="C3654" s="8"/>
      <c r="D3654" s="260"/>
      <c r="E3654" s="261"/>
      <c r="F3654" s="260"/>
      <c r="G3654" s="262"/>
      <c r="H3654" s="261"/>
      <c r="I3654" s="260"/>
      <c r="J3654" s="261"/>
      <c r="K3654" s="263"/>
      <c r="L3654" s="261"/>
    </row>
    <row r="3655" spans="3:12" ht="17.45" customHeight="1" x14ac:dyDescent="0.25">
      <c r="C3655" s="8"/>
      <c r="D3655" s="260"/>
      <c r="E3655" s="261"/>
      <c r="F3655" s="260"/>
      <c r="G3655" s="262"/>
      <c r="H3655" s="261"/>
      <c r="I3655" s="260"/>
      <c r="J3655" s="261"/>
      <c r="K3655" s="263"/>
      <c r="L3655" s="261"/>
    </row>
    <row r="3656" spans="3:12" ht="17.45" customHeight="1" x14ac:dyDescent="0.25">
      <c r="C3656" s="48"/>
      <c r="D3656" s="275"/>
      <c r="E3656" s="276"/>
      <c r="F3656" s="275"/>
      <c r="G3656" s="277"/>
      <c r="H3656" s="276"/>
      <c r="I3656" s="275"/>
      <c r="J3656" s="276"/>
      <c r="K3656" s="278"/>
      <c r="L3656" s="276"/>
    </row>
    <row r="3657" spans="3:12" ht="17.45" customHeight="1" x14ac:dyDescent="0.25">
      <c r="C3657" s="8"/>
      <c r="D3657" s="260"/>
      <c r="E3657" s="261"/>
      <c r="F3657" s="260"/>
      <c r="G3657" s="262"/>
      <c r="H3657" s="261"/>
      <c r="I3657" s="260"/>
      <c r="J3657" s="261"/>
      <c r="K3657" s="263"/>
      <c r="L3657" s="261"/>
    </row>
    <row r="3658" spans="3:12" ht="17.45" customHeight="1" x14ac:dyDescent="0.25">
      <c r="C3658" s="8"/>
      <c r="D3658" s="260"/>
      <c r="E3658" s="261"/>
      <c r="F3658" s="260"/>
      <c r="G3658" s="262"/>
      <c r="H3658" s="261"/>
      <c r="I3658" s="260"/>
      <c r="J3658" s="261"/>
      <c r="K3658" s="263"/>
      <c r="L3658" s="261"/>
    </row>
    <row r="3659" spans="3:12" ht="17.45" customHeight="1" x14ac:dyDescent="0.25">
      <c r="C3659" s="8"/>
      <c r="D3659" s="260"/>
      <c r="E3659" s="261"/>
      <c r="F3659" s="260"/>
      <c r="G3659" s="262"/>
      <c r="H3659" s="261"/>
      <c r="I3659" s="260"/>
      <c r="J3659" s="261"/>
      <c r="K3659" s="263"/>
      <c r="L3659" s="261"/>
    </row>
    <row r="3660" spans="3:12" ht="17.45" customHeight="1" x14ac:dyDescent="0.25">
      <c r="C3660" s="8"/>
      <c r="D3660" s="260"/>
      <c r="E3660" s="261"/>
      <c r="F3660" s="260"/>
      <c r="G3660" s="262"/>
      <c r="H3660" s="261"/>
      <c r="I3660" s="260"/>
      <c r="J3660" s="261"/>
      <c r="K3660" s="263"/>
      <c r="L3660" s="261"/>
    </row>
    <row r="3661" spans="3:12" ht="17.45" customHeight="1" x14ac:dyDescent="0.25">
      <c r="C3661" s="8"/>
      <c r="D3661" s="260"/>
      <c r="E3661" s="261"/>
      <c r="F3661" s="260"/>
      <c r="G3661" s="262"/>
      <c r="H3661" s="261"/>
      <c r="I3661" s="260"/>
      <c r="J3661" s="261"/>
      <c r="K3661" s="263"/>
      <c r="L3661" s="261"/>
    </row>
    <row r="3662" spans="3:12" ht="17.45" customHeight="1" x14ac:dyDescent="0.25">
      <c r="C3662" s="48"/>
      <c r="D3662" s="275"/>
      <c r="E3662" s="276"/>
      <c r="F3662" s="275"/>
      <c r="G3662" s="277"/>
      <c r="H3662" s="276"/>
      <c r="I3662" s="275"/>
      <c r="J3662" s="276"/>
      <c r="K3662" s="278"/>
      <c r="L3662" s="276"/>
    </row>
    <row r="3663" spans="3:12" ht="17.45" customHeight="1" x14ac:dyDescent="0.25">
      <c r="C3663" s="8"/>
      <c r="D3663" s="260"/>
      <c r="E3663" s="261"/>
      <c r="F3663" s="260"/>
      <c r="G3663" s="262"/>
      <c r="H3663" s="261"/>
      <c r="I3663" s="260"/>
      <c r="J3663" s="261"/>
      <c r="K3663" s="263"/>
      <c r="L3663" s="261"/>
    </row>
    <row r="3664" spans="3:12" ht="17.45" customHeight="1" x14ac:dyDescent="0.25">
      <c r="C3664" s="8"/>
      <c r="D3664" s="260"/>
      <c r="E3664" s="261"/>
      <c r="F3664" s="260"/>
      <c r="G3664" s="262"/>
      <c r="H3664" s="261"/>
      <c r="I3664" s="260"/>
      <c r="J3664" s="261"/>
      <c r="K3664" s="263"/>
      <c r="L3664" s="261"/>
    </row>
    <row r="3665" spans="3:12" ht="17.45" customHeight="1" x14ac:dyDescent="0.25">
      <c r="C3665" s="8"/>
      <c r="D3665" s="260"/>
      <c r="E3665" s="261"/>
      <c r="F3665" s="260"/>
      <c r="G3665" s="262"/>
      <c r="H3665" s="261"/>
      <c r="I3665" s="260"/>
      <c r="J3665" s="261"/>
      <c r="K3665" s="263"/>
      <c r="L3665" s="261"/>
    </row>
    <row r="3666" spans="3:12" ht="17.45" customHeight="1" x14ac:dyDescent="0.25">
      <c r="C3666" s="8"/>
      <c r="D3666" s="260"/>
      <c r="E3666" s="261"/>
      <c r="F3666" s="260"/>
      <c r="G3666" s="262"/>
      <c r="H3666" s="261"/>
      <c r="I3666" s="260"/>
      <c r="J3666" s="261"/>
      <c r="K3666" s="263"/>
      <c r="L3666" s="261"/>
    </row>
    <row r="3667" spans="3:12" ht="17.45" customHeight="1" x14ac:dyDescent="0.25">
      <c r="C3667" s="8"/>
      <c r="D3667" s="260"/>
      <c r="E3667" s="261"/>
      <c r="F3667" s="260"/>
      <c r="G3667" s="262"/>
      <c r="H3667" s="261"/>
      <c r="I3667" s="260"/>
      <c r="J3667" s="261"/>
      <c r="K3667" s="263"/>
      <c r="L3667" s="261"/>
    </row>
    <row r="3668" spans="3:12" ht="17.45" customHeight="1" x14ac:dyDescent="0.25">
      <c r="C3668" s="48"/>
      <c r="D3668" s="275"/>
      <c r="E3668" s="276"/>
      <c r="F3668" s="275"/>
      <c r="G3668" s="277"/>
      <c r="H3668" s="276"/>
      <c r="I3668" s="275"/>
      <c r="J3668" s="276"/>
      <c r="K3668" s="278"/>
      <c r="L3668" s="276"/>
    </row>
    <row r="3669" spans="3:12" ht="17.45" customHeight="1" x14ac:dyDescent="0.25">
      <c r="C3669" s="8"/>
      <c r="D3669" s="260"/>
      <c r="E3669" s="261"/>
      <c r="F3669" s="260"/>
      <c r="G3669" s="262"/>
      <c r="H3669" s="261"/>
      <c r="I3669" s="260"/>
      <c r="J3669" s="261"/>
      <c r="K3669" s="263"/>
      <c r="L3669" s="261"/>
    </row>
    <row r="3670" spans="3:12" ht="17.45" customHeight="1" x14ac:dyDescent="0.25">
      <c r="C3670" s="8"/>
      <c r="D3670" s="260"/>
      <c r="E3670" s="261"/>
      <c r="F3670" s="260"/>
      <c r="G3670" s="262"/>
      <c r="H3670" s="261"/>
      <c r="I3670" s="260"/>
      <c r="J3670" s="261"/>
      <c r="K3670" s="263"/>
      <c r="L3670" s="261"/>
    </row>
    <row r="3671" spans="3:12" ht="17.45" customHeight="1" x14ac:dyDescent="0.25">
      <c r="C3671" s="8"/>
      <c r="D3671" s="260"/>
      <c r="E3671" s="261"/>
      <c r="F3671" s="260"/>
      <c r="G3671" s="262"/>
      <c r="H3671" s="261"/>
      <c r="I3671" s="260"/>
      <c r="J3671" s="261"/>
      <c r="K3671" s="263"/>
      <c r="L3671" s="261"/>
    </row>
    <row r="3672" spans="3:12" ht="17.45" customHeight="1" x14ac:dyDescent="0.25">
      <c r="C3672" s="8"/>
      <c r="D3672" s="260"/>
      <c r="E3672" s="261"/>
      <c r="F3672" s="260"/>
      <c r="G3672" s="262"/>
      <c r="H3672" s="261"/>
      <c r="I3672" s="260"/>
      <c r="J3672" s="261"/>
      <c r="K3672" s="263"/>
      <c r="L3672" s="261"/>
    </row>
    <row r="3673" spans="3:12" ht="17.45" customHeight="1" x14ac:dyDescent="0.25">
      <c r="C3673" s="8"/>
      <c r="D3673" s="260"/>
      <c r="E3673" s="261"/>
      <c r="F3673" s="260"/>
      <c r="G3673" s="262"/>
      <c r="H3673" s="261"/>
      <c r="I3673" s="260"/>
      <c r="J3673" s="261"/>
      <c r="K3673" s="263"/>
      <c r="L3673" s="261"/>
    </row>
    <row r="3674" spans="3:12" ht="17.45" customHeight="1" x14ac:dyDescent="0.25">
      <c r="C3674" s="48"/>
      <c r="D3674" s="428"/>
      <c r="E3674" s="429"/>
      <c r="F3674" s="428"/>
      <c r="G3674" s="430"/>
      <c r="H3674" s="429"/>
      <c r="I3674" s="428"/>
      <c r="J3674" s="429"/>
      <c r="K3674" s="431"/>
      <c r="L3674" s="429"/>
    </row>
    <row r="3675" spans="3:12" ht="17.45" customHeight="1" x14ac:dyDescent="0.25">
      <c r="C3675" s="8"/>
      <c r="D3675" s="260"/>
      <c r="E3675" s="261"/>
      <c r="F3675" s="260"/>
      <c r="G3675" s="262"/>
      <c r="H3675" s="261"/>
      <c r="I3675" s="260"/>
      <c r="J3675" s="261"/>
      <c r="K3675" s="263"/>
      <c r="L3675" s="261"/>
    </row>
    <row r="3676" spans="3:12" ht="17.45" customHeight="1" x14ac:dyDescent="0.25">
      <c r="C3676" s="8"/>
      <c r="D3676" s="260"/>
      <c r="E3676" s="261"/>
      <c r="F3676" s="260"/>
      <c r="G3676" s="262"/>
      <c r="H3676" s="261"/>
      <c r="I3676" s="260"/>
      <c r="J3676" s="261"/>
      <c r="K3676" s="263"/>
      <c r="L3676" s="261"/>
    </row>
    <row r="3677" spans="3:12" ht="17.45" customHeight="1" x14ac:dyDescent="0.25">
      <c r="C3677" s="8"/>
      <c r="D3677" s="260"/>
      <c r="E3677" s="261"/>
      <c r="F3677" s="260"/>
      <c r="G3677" s="262"/>
      <c r="H3677" s="261"/>
      <c r="I3677" s="260"/>
      <c r="J3677" s="261"/>
      <c r="K3677" s="263"/>
      <c r="L3677" s="261"/>
    </row>
    <row r="3678" spans="3:12" ht="17.45" customHeight="1" x14ac:dyDescent="0.25">
      <c r="C3678" s="8"/>
      <c r="D3678" s="260"/>
      <c r="E3678" s="261"/>
      <c r="F3678" s="260"/>
      <c r="G3678" s="262"/>
      <c r="H3678" s="261"/>
      <c r="I3678" s="260"/>
      <c r="J3678" s="261"/>
      <c r="K3678" s="263"/>
      <c r="L3678" s="261"/>
    </row>
    <row r="3679" spans="3:12" ht="17.45" customHeight="1" x14ac:dyDescent="0.25">
      <c r="C3679" s="8"/>
      <c r="D3679" s="260"/>
      <c r="E3679" s="261"/>
      <c r="F3679" s="260"/>
      <c r="G3679" s="262"/>
      <c r="H3679" s="261"/>
      <c r="I3679" s="260"/>
      <c r="J3679" s="261"/>
      <c r="K3679" s="263"/>
      <c r="L3679" s="261"/>
    </row>
    <row r="3680" spans="3:12" ht="17.45" customHeight="1" x14ac:dyDescent="0.25">
      <c r="C3680" s="48"/>
      <c r="D3680" s="275"/>
      <c r="E3680" s="276"/>
      <c r="F3680" s="275"/>
      <c r="G3680" s="277"/>
      <c r="H3680" s="276"/>
      <c r="I3680" s="275"/>
      <c r="J3680" s="276"/>
      <c r="K3680" s="278"/>
      <c r="L3680" s="276"/>
    </row>
    <row r="3681" spans="3:12" ht="17.45" customHeight="1" x14ac:dyDescent="0.25">
      <c r="C3681" s="8"/>
      <c r="D3681" s="260"/>
      <c r="E3681" s="261"/>
      <c r="F3681" s="260"/>
      <c r="G3681" s="262"/>
      <c r="H3681" s="261"/>
      <c r="I3681" s="260"/>
      <c r="J3681" s="261"/>
      <c r="K3681" s="263"/>
      <c r="L3681" s="261"/>
    </row>
    <row r="3682" spans="3:12" ht="17.45" customHeight="1" x14ac:dyDescent="0.25">
      <c r="C3682" s="8"/>
      <c r="D3682" s="260"/>
      <c r="E3682" s="261"/>
      <c r="F3682" s="260"/>
      <c r="G3682" s="262"/>
      <c r="H3682" s="261"/>
      <c r="I3682" s="260"/>
      <c r="J3682" s="261"/>
      <c r="K3682" s="263"/>
      <c r="L3682" s="261"/>
    </row>
    <row r="3683" spans="3:12" ht="17.45" customHeight="1" x14ac:dyDescent="0.25">
      <c r="C3683" s="8"/>
      <c r="D3683" s="260"/>
      <c r="E3683" s="261"/>
      <c r="F3683" s="260"/>
      <c r="G3683" s="262"/>
      <c r="H3683" s="261"/>
      <c r="I3683" s="260"/>
      <c r="J3683" s="261"/>
      <c r="K3683" s="263"/>
      <c r="L3683" s="261"/>
    </row>
    <row r="3684" spans="3:12" ht="17.45" customHeight="1" x14ac:dyDescent="0.25">
      <c r="C3684" s="8"/>
      <c r="D3684" s="260"/>
      <c r="E3684" s="261"/>
      <c r="F3684" s="260"/>
      <c r="G3684" s="262"/>
      <c r="H3684" s="261"/>
      <c r="I3684" s="260"/>
      <c r="J3684" s="261"/>
      <c r="K3684" s="263"/>
      <c r="L3684" s="261"/>
    </row>
    <row r="3685" spans="3:12" ht="17.45" customHeight="1" x14ac:dyDescent="0.25">
      <c r="C3685" s="8"/>
      <c r="D3685" s="260"/>
      <c r="E3685" s="261"/>
      <c r="F3685" s="260"/>
      <c r="G3685" s="262"/>
      <c r="H3685" s="261"/>
      <c r="I3685" s="260"/>
      <c r="J3685" s="261"/>
      <c r="K3685" s="263"/>
      <c r="L3685" s="261"/>
    </row>
    <row r="3686" spans="3:12" ht="17.45" customHeight="1" x14ac:dyDescent="0.25">
      <c r="C3686" s="48"/>
      <c r="D3686" s="275"/>
      <c r="E3686" s="276"/>
      <c r="F3686" s="275"/>
      <c r="G3686" s="277"/>
      <c r="H3686" s="276"/>
      <c r="I3686" s="275"/>
      <c r="J3686" s="276"/>
      <c r="K3686" s="278"/>
      <c r="L3686" s="276"/>
    </row>
    <row r="3687" spans="3:12" ht="17.45" customHeight="1" x14ac:dyDescent="0.25">
      <c r="C3687" s="8"/>
      <c r="D3687" s="260"/>
      <c r="E3687" s="261"/>
      <c r="F3687" s="260"/>
      <c r="G3687" s="262"/>
      <c r="H3687" s="261"/>
      <c r="I3687" s="260"/>
      <c r="J3687" s="261"/>
      <c r="K3687" s="263"/>
      <c r="L3687" s="261"/>
    </row>
    <row r="3688" spans="3:12" ht="17.45" customHeight="1" x14ac:dyDescent="0.25">
      <c r="C3688" s="8"/>
      <c r="D3688" s="260"/>
      <c r="E3688" s="261"/>
      <c r="F3688" s="260"/>
      <c r="G3688" s="262"/>
      <c r="H3688" s="261"/>
      <c r="I3688" s="260"/>
      <c r="J3688" s="261"/>
      <c r="K3688" s="263"/>
      <c r="L3688" s="261"/>
    </row>
    <row r="3689" spans="3:12" ht="17.45" customHeight="1" x14ac:dyDescent="0.25">
      <c r="C3689" s="8"/>
      <c r="D3689" s="260"/>
      <c r="E3689" s="261"/>
      <c r="F3689" s="260"/>
      <c r="G3689" s="262"/>
      <c r="H3689" s="261"/>
      <c r="I3689" s="260"/>
      <c r="J3689" s="261"/>
      <c r="K3689" s="263"/>
      <c r="L3689" s="261"/>
    </row>
    <row r="3690" spans="3:12" ht="17.45" customHeight="1" x14ac:dyDescent="0.25">
      <c r="C3690" s="8"/>
      <c r="D3690" s="260"/>
      <c r="E3690" s="261"/>
      <c r="F3690" s="260"/>
      <c r="G3690" s="262"/>
      <c r="H3690" s="261"/>
      <c r="I3690" s="260"/>
      <c r="J3690" s="261"/>
      <c r="K3690" s="263"/>
      <c r="L3690" s="261"/>
    </row>
    <row r="3691" spans="3:12" ht="17.45" customHeight="1" x14ac:dyDescent="0.25">
      <c r="C3691" s="8"/>
      <c r="D3691" s="260"/>
      <c r="E3691" s="261"/>
      <c r="F3691" s="260"/>
      <c r="G3691" s="262"/>
      <c r="H3691" s="261"/>
      <c r="I3691" s="260"/>
      <c r="J3691" s="261"/>
      <c r="K3691" s="263"/>
      <c r="L3691" s="261"/>
    </row>
    <row r="3692" spans="3:12" ht="17.45" customHeight="1" x14ac:dyDescent="0.25">
      <c r="C3692" s="48"/>
      <c r="D3692" s="428"/>
      <c r="E3692" s="429"/>
      <c r="F3692" s="428"/>
      <c r="G3692" s="430"/>
      <c r="H3692" s="429"/>
      <c r="I3692" s="428"/>
      <c r="J3692" s="429"/>
      <c r="K3692" s="431"/>
      <c r="L3692" s="429"/>
    </row>
    <row r="3693" spans="3:12" ht="17.45" customHeight="1" x14ac:dyDescent="0.25">
      <c r="C3693" s="8"/>
      <c r="D3693" s="260"/>
      <c r="E3693" s="261"/>
      <c r="F3693" s="260"/>
      <c r="G3693" s="262"/>
      <c r="H3693" s="261"/>
      <c r="I3693" s="260"/>
      <c r="J3693" s="261"/>
      <c r="K3693" s="263"/>
      <c r="L3693" s="261"/>
    </row>
    <row r="3694" spans="3:12" ht="17.45" customHeight="1" x14ac:dyDescent="0.25">
      <c r="C3694" s="8"/>
      <c r="D3694" s="260"/>
      <c r="E3694" s="261"/>
      <c r="F3694" s="260"/>
      <c r="G3694" s="262"/>
      <c r="H3694" s="261"/>
      <c r="I3694" s="260"/>
      <c r="J3694" s="261"/>
      <c r="K3694" s="263"/>
      <c r="L3694" s="261"/>
    </row>
    <row r="3695" spans="3:12" ht="17.45" customHeight="1" x14ac:dyDescent="0.25">
      <c r="C3695" s="8"/>
      <c r="D3695" s="260"/>
      <c r="E3695" s="261"/>
      <c r="F3695" s="260"/>
      <c r="G3695" s="262"/>
      <c r="H3695" s="261"/>
      <c r="I3695" s="260"/>
      <c r="J3695" s="261"/>
      <c r="K3695" s="263"/>
      <c r="L3695" s="261"/>
    </row>
    <row r="3696" spans="3:12" ht="17.45" customHeight="1" x14ac:dyDescent="0.25">
      <c r="C3696" s="8"/>
      <c r="D3696" s="260"/>
      <c r="E3696" s="261"/>
      <c r="F3696" s="260"/>
      <c r="G3696" s="262"/>
      <c r="H3696" s="261"/>
      <c r="I3696" s="260"/>
      <c r="J3696" s="261"/>
      <c r="K3696" s="263"/>
      <c r="L3696" s="261"/>
    </row>
    <row r="3697" spans="3:12" ht="17.45" customHeight="1" x14ac:dyDescent="0.25">
      <c r="C3697" s="8"/>
      <c r="D3697" s="260"/>
      <c r="E3697" s="261"/>
      <c r="F3697" s="260"/>
      <c r="G3697" s="262"/>
      <c r="H3697" s="261"/>
      <c r="I3697" s="260"/>
      <c r="J3697" s="261"/>
      <c r="K3697" s="263"/>
      <c r="L3697" s="261"/>
    </row>
    <row r="3698" spans="3:12" ht="17.45" customHeight="1" x14ac:dyDescent="0.25">
      <c r="C3698" s="48"/>
      <c r="D3698" s="275"/>
      <c r="E3698" s="276"/>
      <c r="F3698" s="275"/>
      <c r="G3698" s="277"/>
      <c r="H3698" s="276"/>
      <c r="I3698" s="275"/>
      <c r="J3698" s="276"/>
      <c r="K3698" s="278"/>
      <c r="L3698" s="276"/>
    </row>
    <row r="3699" spans="3:12" ht="17.45" customHeight="1" x14ac:dyDescent="0.25">
      <c r="C3699" s="8"/>
      <c r="D3699" s="260"/>
      <c r="E3699" s="261"/>
      <c r="F3699" s="260"/>
      <c r="G3699" s="262"/>
      <c r="H3699" s="261"/>
      <c r="I3699" s="260"/>
      <c r="J3699" s="261"/>
      <c r="K3699" s="263"/>
      <c r="L3699" s="261"/>
    </row>
    <row r="3700" spans="3:12" ht="17.45" customHeight="1" x14ac:dyDescent="0.25">
      <c r="C3700" s="8"/>
      <c r="D3700" s="260"/>
      <c r="E3700" s="261"/>
      <c r="F3700" s="260"/>
      <c r="G3700" s="262"/>
      <c r="H3700" s="261"/>
      <c r="I3700" s="260"/>
      <c r="J3700" s="261"/>
      <c r="K3700" s="263"/>
      <c r="L3700" s="261"/>
    </row>
    <row r="3701" spans="3:12" ht="17.45" customHeight="1" x14ac:dyDescent="0.25">
      <c r="C3701" s="8"/>
      <c r="D3701" s="260"/>
      <c r="E3701" s="261"/>
      <c r="F3701" s="260"/>
      <c r="G3701" s="262"/>
      <c r="H3701" s="261"/>
      <c r="I3701" s="260"/>
      <c r="J3701" s="261"/>
      <c r="K3701" s="263"/>
      <c r="L3701" s="261"/>
    </row>
    <row r="3702" spans="3:12" ht="17.45" customHeight="1" x14ac:dyDescent="0.25">
      <c r="C3702" s="8"/>
      <c r="D3702" s="260"/>
      <c r="E3702" s="261"/>
      <c r="F3702" s="260"/>
      <c r="G3702" s="262"/>
      <c r="H3702" s="261"/>
      <c r="I3702" s="260"/>
      <c r="J3702" s="261"/>
      <c r="K3702" s="263"/>
      <c r="L3702" s="261"/>
    </row>
    <row r="3703" spans="3:12" ht="17.45" customHeight="1" x14ac:dyDescent="0.25">
      <c r="C3703" s="8"/>
      <c r="D3703" s="260"/>
      <c r="E3703" s="261"/>
      <c r="F3703" s="260"/>
      <c r="G3703" s="262"/>
      <c r="H3703" s="261"/>
      <c r="I3703" s="260"/>
      <c r="J3703" s="261"/>
      <c r="K3703" s="263"/>
      <c r="L3703" s="261"/>
    </row>
    <row r="3704" spans="3:12" ht="17.45" customHeight="1" x14ac:dyDescent="0.25">
      <c r="C3704" s="48"/>
      <c r="D3704" s="275"/>
      <c r="E3704" s="276"/>
      <c r="F3704" s="275"/>
      <c r="G3704" s="277"/>
      <c r="H3704" s="276"/>
      <c r="I3704" s="275"/>
      <c r="J3704" s="276"/>
      <c r="K3704" s="278"/>
      <c r="L3704" s="276"/>
    </row>
    <row r="3705" spans="3:12" ht="17.45" customHeight="1" x14ac:dyDescent="0.25">
      <c r="C3705" s="8"/>
      <c r="D3705" s="260"/>
      <c r="E3705" s="261"/>
      <c r="F3705" s="260"/>
      <c r="G3705" s="262"/>
      <c r="H3705" s="261"/>
      <c r="I3705" s="260"/>
      <c r="J3705" s="261"/>
      <c r="K3705" s="263"/>
      <c r="L3705" s="261"/>
    </row>
    <row r="3706" spans="3:12" ht="17.45" customHeight="1" x14ac:dyDescent="0.25">
      <c r="C3706" s="8"/>
      <c r="D3706" s="260"/>
      <c r="E3706" s="261"/>
      <c r="F3706" s="260"/>
      <c r="G3706" s="262"/>
      <c r="H3706" s="261"/>
      <c r="I3706" s="260"/>
      <c r="J3706" s="261"/>
      <c r="K3706" s="263"/>
      <c r="L3706" s="261"/>
    </row>
    <row r="3707" spans="3:12" ht="17.45" customHeight="1" x14ac:dyDescent="0.25">
      <c r="C3707" s="8"/>
      <c r="D3707" s="260"/>
      <c r="E3707" s="261"/>
      <c r="F3707" s="260"/>
      <c r="G3707" s="262"/>
      <c r="H3707" s="261"/>
      <c r="I3707" s="260"/>
      <c r="J3707" s="261"/>
      <c r="K3707" s="263"/>
      <c r="L3707" s="261"/>
    </row>
    <row r="3708" spans="3:12" ht="17.45" customHeight="1" x14ac:dyDescent="0.25">
      <c r="C3708" s="8"/>
      <c r="D3708" s="260"/>
      <c r="E3708" s="261"/>
      <c r="F3708" s="260"/>
      <c r="G3708" s="262"/>
      <c r="H3708" s="261"/>
      <c r="I3708" s="260"/>
      <c r="J3708" s="261"/>
      <c r="K3708" s="263"/>
      <c r="L3708" s="261"/>
    </row>
    <row r="3709" spans="3:12" ht="17.45" customHeight="1" x14ac:dyDescent="0.25">
      <c r="C3709" s="8"/>
      <c r="D3709" s="260"/>
      <c r="E3709" s="261"/>
      <c r="F3709" s="260"/>
      <c r="G3709" s="262"/>
      <c r="H3709" s="261"/>
      <c r="I3709" s="260"/>
      <c r="J3709" s="261"/>
      <c r="K3709" s="263"/>
      <c r="L3709" s="261"/>
    </row>
    <row r="3710" spans="3:12" ht="17.45" customHeight="1" x14ac:dyDescent="0.25">
      <c r="C3710" s="48"/>
      <c r="D3710" s="275"/>
      <c r="E3710" s="276"/>
      <c r="F3710" s="275"/>
      <c r="G3710" s="277"/>
      <c r="H3710" s="276"/>
      <c r="I3710" s="275"/>
      <c r="J3710" s="276"/>
      <c r="K3710" s="278"/>
      <c r="L3710" s="276"/>
    </row>
    <row r="3711" spans="3:12" ht="17.45" customHeight="1" x14ac:dyDescent="0.25">
      <c r="C3711" s="8"/>
      <c r="D3711" s="260"/>
      <c r="E3711" s="261"/>
      <c r="F3711" s="260"/>
      <c r="G3711" s="262"/>
      <c r="H3711" s="261"/>
      <c r="I3711" s="260"/>
      <c r="J3711" s="261"/>
      <c r="K3711" s="263"/>
      <c r="L3711" s="261"/>
    </row>
    <row r="3712" spans="3:12" ht="17.45" customHeight="1" x14ac:dyDescent="0.25">
      <c r="C3712" s="8"/>
      <c r="D3712" s="260"/>
      <c r="E3712" s="261"/>
      <c r="F3712" s="260"/>
      <c r="G3712" s="262"/>
      <c r="H3712" s="261"/>
      <c r="I3712" s="260"/>
      <c r="J3712" s="261"/>
      <c r="K3712" s="263"/>
      <c r="L3712" s="261"/>
    </row>
    <row r="3713" spans="3:12" ht="17.45" customHeight="1" x14ac:dyDescent="0.25">
      <c r="C3713" s="8"/>
      <c r="D3713" s="260"/>
      <c r="E3713" s="261"/>
      <c r="F3713" s="260"/>
      <c r="G3713" s="262"/>
      <c r="H3713" s="261"/>
      <c r="I3713" s="260"/>
      <c r="J3713" s="261"/>
      <c r="K3713" s="263"/>
      <c r="L3713" s="261"/>
    </row>
    <row r="3714" spans="3:12" ht="17.45" customHeight="1" x14ac:dyDescent="0.25">
      <c r="C3714" s="8"/>
      <c r="D3714" s="260"/>
      <c r="E3714" s="261"/>
      <c r="F3714" s="260"/>
      <c r="G3714" s="262"/>
      <c r="H3714" s="261"/>
      <c r="I3714" s="260"/>
      <c r="J3714" s="261"/>
      <c r="K3714" s="263"/>
      <c r="L3714" s="261"/>
    </row>
    <row r="3715" spans="3:12" ht="17.45" customHeight="1" x14ac:dyDescent="0.25">
      <c r="C3715" s="8"/>
      <c r="D3715" s="260"/>
      <c r="E3715" s="261"/>
      <c r="F3715" s="260"/>
      <c r="G3715" s="262"/>
      <c r="H3715" s="261"/>
      <c r="I3715" s="260"/>
      <c r="J3715" s="261"/>
      <c r="K3715" s="263"/>
      <c r="L3715" s="261"/>
    </row>
    <row r="3716" spans="3:12" ht="17.45" customHeight="1" x14ac:dyDescent="0.25">
      <c r="C3716" s="48"/>
      <c r="D3716" s="275"/>
      <c r="E3716" s="276"/>
      <c r="F3716" s="275"/>
      <c r="G3716" s="277"/>
      <c r="H3716" s="276"/>
      <c r="I3716" s="275"/>
      <c r="J3716" s="276"/>
      <c r="K3716" s="278"/>
      <c r="L3716" s="276"/>
    </row>
    <row r="3717" spans="3:12" ht="17.45" customHeight="1" x14ac:dyDescent="0.25">
      <c r="C3717" s="8"/>
      <c r="D3717" s="260"/>
      <c r="E3717" s="261"/>
      <c r="F3717" s="260"/>
      <c r="G3717" s="262"/>
      <c r="H3717" s="261"/>
      <c r="I3717" s="260"/>
      <c r="J3717" s="261"/>
      <c r="K3717" s="263"/>
      <c r="L3717" s="261"/>
    </row>
    <row r="3718" spans="3:12" ht="17.45" customHeight="1" x14ac:dyDescent="0.25">
      <c r="C3718" s="8"/>
      <c r="D3718" s="260"/>
      <c r="E3718" s="261"/>
      <c r="F3718" s="260"/>
      <c r="G3718" s="262"/>
      <c r="H3718" s="261"/>
      <c r="I3718" s="260"/>
      <c r="J3718" s="261"/>
      <c r="K3718" s="263"/>
      <c r="L3718" s="261"/>
    </row>
    <row r="3719" spans="3:12" ht="17.45" customHeight="1" x14ac:dyDescent="0.25">
      <c r="C3719" s="8"/>
      <c r="D3719" s="260"/>
      <c r="E3719" s="261"/>
      <c r="F3719" s="260"/>
      <c r="G3719" s="262"/>
      <c r="H3719" s="261"/>
      <c r="I3719" s="260"/>
      <c r="J3719" s="261"/>
      <c r="K3719" s="263"/>
      <c r="L3719" s="261"/>
    </row>
    <row r="3720" spans="3:12" ht="17.45" customHeight="1" x14ac:dyDescent="0.25">
      <c r="C3720" s="8"/>
      <c r="D3720" s="260"/>
      <c r="E3720" s="261"/>
      <c r="F3720" s="260"/>
      <c r="G3720" s="262"/>
      <c r="H3720" s="261"/>
      <c r="I3720" s="260"/>
      <c r="J3720" s="261"/>
      <c r="K3720" s="263"/>
      <c r="L3720" s="261"/>
    </row>
    <row r="3721" spans="3:12" ht="17.45" customHeight="1" x14ac:dyDescent="0.25">
      <c r="C3721" s="8"/>
      <c r="D3721" s="260"/>
      <c r="E3721" s="261"/>
      <c r="F3721" s="260"/>
      <c r="G3721" s="262"/>
      <c r="H3721" s="261"/>
      <c r="I3721" s="260"/>
      <c r="J3721" s="261"/>
      <c r="K3721" s="263"/>
      <c r="L3721" s="261"/>
    </row>
    <row r="3722" spans="3:12" ht="17.45" customHeight="1" x14ac:dyDescent="0.25">
      <c r="C3722" s="48"/>
      <c r="D3722" s="275"/>
      <c r="E3722" s="276"/>
      <c r="F3722" s="275"/>
      <c r="G3722" s="277"/>
      <c r="H3722" s="276"/>
      <c r="I3722" s="275"/>
      <c r="J3722" s="276"/>
      <c r="K3722" s="278"/>
      <c r="L3722" s="276"/>
    </row>
    <row r="3723" spans="3:12" ht="17.45" customHeight="1" x14ac:dyDescent="0.25">
      <c r="C3723" s="8"/>
      <c r="D3723" s="260"/>
      <c r="E3723" s="261"/>
      <c r="F3723" s="260"/>
      <c r="G3723" s="262"/>
      <c r="H3723" s="261"/>
      <c r="I3723" s="260"/>
      <c r="J3723" s="261"/>
      <c r="K3723" s="263"/>
      <c r="L3723" s="261"/>
    </row>
    <row r="3724" spans="3:12" ht="17.45" customHeight="1" x14ac:dyDescent="0.25">
      <c r="C3724" s="8"/>
      <c r="D3724" s="260"/>
      <c r="E3724" s="261"/>
      <c r="F3724" s="260"/>
      <c r="G3724" s="262"/>
      <c r="H3724" s="261"/>
      <c r="I3724" s="260"/>
      <c r="J3724" s="261"/>
      <c r="K3724" s="263"/>
      <c r="L3724" s="261"/>
    </row>
    <row r="3725" spans="3:12" ht="17.45" customHeight="1" x14ac:dyDescent="0.25">
      <c r="C3725" s="8"/>
      <c r="D3725" s="260"/>
      <c r="E3725" s="261"/>
      <c r="F3725" s="260"/>
      <c r="G3725" s="262"/>
      <c r="H3725" s="261"/>
      <c r="I3725" s="260"/>
      <c r="J3725" s="261"/>
      <c r="K3725" s="263"/>
      <c r="L3725" s="261"/>
    </row>
    <row r="3726" spans="3:12" ht="17.45" customHeight="1" x14ac:dyDescent="0.25">
      <c r="C3726" s="8"/>
      <c r="D3726" s="260"/>
      <c r="E3726" s="261"/>
      <c r="F3726" s="260"/>
      <c r="G3726" s="262"/>
      <c r="H3726" s="261"/>
      <c r="I3726" s="260"/>
      <c r="J3726" s="261"/>
      <c r="K3726" s="263"/>
      <c r="L3726" s="261"/>
    </row>
    <row r="3727" spans="3:12" ht="17.45" customHeight="1" x14ac:dyDescent="0.25">
      <c r="C3727" s="8"/>
      <c r="D3727" s="260"/>
      <c r="E3727" s="261"/>
      <c r="F3727" s="260"/>
      <c r="G3727" s="262"/>
      <c r="H3727" s="261"/>
      <c r="I3727" s="260"/>
      <c r="J3727" s="261"/>
      <c r="K3727" s="263"/>
      <c r="L3727" s="261"/>
    </row>
    <row r="3728" spans="3:12" ht="17.45" customHeight="1" x14ac:dyDescent="0.25">
      <c r="C3728" s="48"/>
      <c r="D3728" s="428"/>
      <c r="E3728" s="429"/>
      <c r="F3728" s="428"/>
      <c r="G3728" s="430"/>
      <c r="H3728" s="429"/>
      <c r="I3728" s="428"/>
      <c r="J3728" s="429"/>
      <c r="K3728" s="431"/>
      <c r="L3728" s="429"/>
    </row>
    <row r="3729" spans="3:12" ht="17.45" customHeight="1" x14ac:dyDescent="0.25">
      <c r="C3729" s="8"/>
      <c r="D3729" s="260"/>
      <c r="E3729" s="261"/>
      <c r="F3729" s="260"/>
      <c r="G3729" s="262"/>
      <c r="H3729" s="261"/>
      <c r="I3729" s="260"/>
      <c r="J3729" s="261"/>
      <c r="K3729" s="263"/>
      <c r="L3729" s="261"/>
    </row>
    <row r="3730" spans="3:12" ht="17.45" customHeight="1" x14ac:dyDescent="0.25">
      <c r="C3730" s="8"/>
      <c r="D3730" s="260"/>
      <c r="E3730" s="261"/>
      <c r="F3730" s="260"/>
      <c r="G3730" s="262"/>
      <c r="H3730" s="261"/>
      <c r="I3730" s="260"/>
      <c r="J3730" s="261"/>
      <c r="K3730" s="263"/>
      <c r="L3730" s="261"/>
    </row>
    <row r="3731" spans="3:12" ht="17.45" customHeight="1" x14ac:dyDescent="0.25">
      <c r="C3731" s="8"/>
      <c r="D3731" s="260"/>
      <c r="E3731" s="261"/>
      <c r="F3731" s="260"/>
      <c r="G3731" s="262"/>
      <c r="H3731" s="261"/>
      <c r="I3731" s="260"/>
      <c r="J3731" s="261"/>
      <c r="K3731" s="263"/>
      <c r="L3731" s="261"/>
    </row>
    <row r="3732" spans="3:12" ht="17.45" customHeight="1" x14ac:dyDescent="0.25">
      <c r="C3732" s="8"/>
      <c r="D3732" s="260"/>
      <c r="E3732" s="261"/>
      <c r="F3732" s="260"/>
      <c r="G3732" s="262"/>
      <c r="H3732" s="261"/>
      <c r="I3732" s="260"/>
      <c r="J3732" s="261"/>
      <c r="K3732" s="263"/>
      <c r="L3732" s="261"/>
    </row>
    <row r="3733" spans="3:12" ht="17.45" customHeight="1" x14ac:dyDescent="0.25">
      <c r="C3733" s="8"/>
      <c r="D3733" s="260"/>
      <c r="E3733" s="261"/>
      <c r="F3733" s="260"/>
      <c r="G3733" s="262"/>
      <c r="H3733" s="261"/>
      <c r="I3733" s="260"/>
      <c r="J3733" s="261"/>
      <c r="K3733" s="263"/>
      <c r="L3733" s="261"/>
    </row>
    <row r="3734" spans="3:12" ht="17.45" customHeight="1" x14ac:dyDescent="0.25">
      <c r="C3734" s="48"/>
      <c r="D3734" s="275"/>
      <c r="E3734" s="276"/>
      <c r="F3734" s="275"/>
      <c r="G3734" s="277"/>
      <c r="H3734" s="276"/>
      <c r="I3734" s="275"/>
      <c r="J3734" s="276"/>
      <c r="K3734" s="278"/>
      <c r="L3734" s="276"/>
    </row>
    <row r="3735" spans="3:12" ht="17.45" customHeight="1" x14ac:dyDescent="0.25">
      <c r="C3735" s="8"/>
      <c r="D3735" s="260"/>
      <c r="E3735" s="261"/>
      <c r="F3735" s="260"/>
      <c r="G3735" s="262"/>
      <c r="H3735" s="261"/>
      <c r="I3735" s="260"/>
      <c r="J3735" s="261"/>
      <c r="K3735" s="263"/>
      <c r="L3735" s="261"/>
    </row>
    <row r="3736" spans="3:12" ht="17.45" customHeight="1" x14ac:dyDescent="0.25">
      <c r="C3736" s="8"/>
      <c r="D3736" s="260"/>
      <c r="E3736" s="261"/>
      <c r="F3736" s="260"/>
      <c r="G3736" s="262"/>
      <c r="H3736" s="261"/>
      <c r="I3736" s="260"/>
      <c r="J3736" s="261"/>
      <c r="K3736" s="263"/>
      <c r="L3736" s="261"/>
    </row>
    <row r="3737" spans="3:12" ht="17.45" customHeight="1" x14ac:dyDescent="0.25">
      <c r="C3737" s="8"/>
      <c r="D3737" s="260"/>
      <c r="E3737" s="261"/>
      <c r="F3737" s="260"/>
      <c r="G3737" s="262"/>
      <c r="H3737" s="261"/>
      <c r="I3737" s="260"/>
      <c r="J3737" s="261"/>
      <c r="K3737" s="263"/>
      <c r="L3737" s="261"/>
    </row>
    <row r="3738" spans="3:12" ht="17.45" customHeight="1" x14ac:dyDescent="0.25">
      <c r="C3738" s="8"/>
      <c r="D3738" s="260"/>
      <c r="E3738" s="261"/>
      <c r="F3738" s="260"/>
      <c r="G3738" s="262"/>
      <c r="H3738" s="261"/>
      <c r="I3738" s="260"/>
      <c r="J3738" s="261"/>
      <c r="K3738" s="263"/>
      <c r="L3738" s="261"/>
    </row>
    <row r="3739" spans="3:12" ht="17.45" customHeight="1" x14ac:dyDescent="0.25">
      <c r="C3739" s="8"/>
      <c r="D3739" s="260"/>
      <c r="E3739" s="261"/>
      <c r="F3739" s="260"/>
      <c r="G3739" s="262"/>
      <c r="H3739" s="261"/>
      <c r="I3739" s="260"/>
      <c r="J3739" s="261"/>
      <c r="K3739" s="263"/>
      <c r="L3739" s="261"/>
    </row>
    <row r="3740" spans="3:12" ht="17.45" customHeight="1" x14ac:dyDescent="0.25">
      <c r="C3740" s="48"/>
      <c r="D3740" s="275"/>
      <c r="E3740" s="276"/>
      <c r="F3740" s="275"/>
      <c r="G3740" s="277"/>
      <c r="H3740" s="276"/>
      <c r="I3740" s="275"/>
      <c r="J3740" s="276"/>
      <c r="K3740" s="278"/>
      <c r="L3740" s="276"/>
    </row>
    <row r="3741" spans="3:12" ht="17.45" customHeight="1" x14ac:dyDescent="0.25">
      <c r="C3741" s="8"/>
      <c r="D3741" s="260"/>
      <c r="E3741" s="261"/>
      <c r="F3741" s="260"/>
      <c r="G3741" s="262"/>
      <c r="H3741" s="261"/>
      <c r="I3741" s="260"/>
      <c r="J3741" s="261"/>
      <c r="K3741" s="263"/>
      <c r="L3741" s="261"/>
    </row>
    <row r="3742" spans="3:12" ht="17.45" customHeight="1" x14ac:dyDescent="0.25">
      <c r="C3742" s="8"/>
      <c r="D3742" s="260"/>
      <c r="E3742" s="261"/>
      <c r="F3742" s="260"/>
      <c r="G3742" s="262"/>
      <c r="H3742" s="261"/>
      <c r="I3742" s="260"/>
      <c r="J3742" s="261"/>
      <c r="K3742" s="263"/>
      <c r="L3742" s="261"/>
    </row>
    <row r="3743" spans="3:12" ht="17.45" customHeight="1" x14ac:dyDescent="0.25">
      <c r="C3743" s="8"/>
      <c r="D3743" s="260"/>
      <c r="E3743" s="261"/>
      <c r="F3743" s="260"/>
      <c r="G3743" s="262"/>
      <c r="H3743" s="261"/>
      <c r="I3743" s="260"/>
      <c r="J3743" s="261"/>
      <c r="K3743" s="263"/>
      <c r="L3743" s="261"/>
    </row>
    <row r="3744" spans="3:12" ht="17.45" customHeight="1" x14ac:dyDescent="0.25">
      <c r="C3744" s="8"/>
      <c r="D3744" s="260"/>
      <c r="E3744" s="261"/>
      <c r="F3744" s="260"/>
      <c r="G3744" s="262"/>
      <c r="H3744" s="261"/>
      <c r="I3744" s="260"/>
      <c r="J3744" s="261"/>
      <c r="K3744" s="263"/>
      <c r="L3744" s="261"/>
    </row>
    <row r="3745" spans="3:12" ht="17.45" customHeight="1" x14ac:dyDescent="0.25">
      <c r="C3745" s="8"/>
      <c r="D3745" s="260"/>
      <c r="E3745" s="261"/>
      <c r="F3745" s="260"/>
      <c r="G3745" s="262"/>
      <c r="H3745" s="261"/>
      <c r="I3745" s="260"/>
      <c r="J3745" s="261"/>
      <c r="K3745" s="263"/>
      <c r="L3745" s="261"/>
    </row>
    <row r="3746" spans="3:12" ht="17.45" customHeight="1" x14ac:dyDescent="0.25">
      <c r="C3746" s="48"/>
      <c r="D3746" s="428"/>
      <c r="E3746" s="429"/>
      <c r="F3746" s="428"/>
      <c r="G3746" s="430"/>
      <c r="H3746" s="429"/>
      <c r="I3746" s="428"/>
      <c r="J3746" s="429"/>
      <c r="K3746" s="431"/>
      <c r="L3746" s="429"/>
    </row>
    <row r="3747" spans="3:12" ht="17.45" customHeight="1" x14ac:dyDescent="0.25">
      <c r="C3747" s="8"/>
      <c r="D3747" s="260"/>
      <c r="E3747" s="261"/>
      <c r="F3747" s="260"/>
      <c r="G3747" s="262"/>
      <c r="H3747" s="261"/>
      <c r="I3747" s="260"/>
      <c r="J3747" s="261"/>
      <c r="K3747" s="263"/>
      <c r="L3747" s="261"/>
    </row>
    <row r="3748" spans="3:12" ht="17.45" customHeight="1" x14ac:dyDescent="0.25">
      <c r="C3748" s="8"/>
      <c r="D3748" s="260"/>
      <c r="E3748" s="261"/>
      <c r="F3748" s="260"/>
      <c r="G3748" s="262"/>
      <c r="H3748" s="261"/>
      <c r="I3748" s="260"/>
      <c r="J3748" s="261"/>
      <c r="K3748" s="263"/>
      <c r="L3748" s="261"/>
    </row>
    <row r="3749" spans="3:12" ht="17.45" customHeight="1" x14ac:dyDescent="0.25">
      <c r="C3749" s="8"/>
      <c r="D3749" s="260"/>
      <c r="E3749" s="261"/>
      <c r="F3749" s="260"/>
      <c r="G3749" s="262"/>
      <c r="H3749" s="261"/>
      <c r="I3749" s="260"/>
      <c r="J3749" s="261"/>
      <c r="K3749" s="263"/>
      <c r="L3749" s="261"/>
    </row>
    <row r="3750" spans="3:12" ht="17.45" customHeight="1" x14ac:dyDescent="0.25">
      <c r="C3750" s="8"/>
      <c r="D3750" s="260"/>
      <c r="E3750" s="261"/>
      <c r="F3750" s="260"/>
      <c r="G3750" s="262"/>
      <c r="H3750" s="261"/>
      <c r="I3750" s="260"/>
      <c r="J3750" s="261"/>
      <c r="K3750" s="263"/>
      <c r="L3750" s="261"/>
    </row>
    <row r="3751" spans="3:12" ht="17.45" customHeight="1" x14ac:dyDescent="0.25">
      <c r="C3751" s="8"/>
      <c r="D3751" s="260"/>
      <c r="E3751" s="261"/>
      <c r="F3751" s="260"/>
      <c r="G3751" s="262"/>
      <c r="H3751" s="261"/>
      <c r="I3751" s="260"/>
      <c r="J3751" s="261"/>
      <c r="K3751" s="263"/>
      <c r="L3751" s="261"/>
    </row>
    <row r="3752" spans="3:12" ht="17.45" customHeight="1" x14ac:dyDescent="0.25">
      <c r="C3752" s="48"/>
      <c r="D3752" s="275"/>
      <c r="E3752" s="276"/>
      <c r="F3752" s="275"/>
      <c r="G3752" s="277"/>
      <c r="H3752" s="276"/>
      <c r="I3752" s="275"/>
      <c r="J3752" s="276"/>
      <c r="K3752" s="278"/>
      <c r="L3752" s="276"/>
    </row>
    <row r="3753" spans="3:12" ht="17.45" customHeight="1" x14ac:dyDescent="0.25">
      <c r="C3753" s="8"/>
      <c r="D3753" s="260"/>
      <c r="E3753" s="261"/>
      <c r="F3753" s="260"/>
      <c r="G3753" s="262"/>
      <c r="H3753" s="261"/>
      <c r="I3753" s="260"/>
      <c r="J3753" s="261"/>
      <c r="K3753" s="263"/>
      <c r="L3753" s="261"/>
    </row>
    <row r="3754" spans="3:12" ht="17.45" customHeight="1" x14ac:dyDescent="0.25">
      <c r="C3754" s="8"/>
      <c r="D3754" s="260"/>
      <c r="E3754" s="261"/>
      <c r="F3754" s="260"/>
      <c r="G3754" s="262"/>
      <c r="H3754" s="261"/>
      <c r="I3754" s="260"/>
      <c r="J3754" s="261"/>
      <c r="K3754" s="263"/>
      <c r="L3754" s="261"/>
    </row>
    <row r="3755" spans="3:12" ht="17.45" customHeight="1" x14ac:dyDescent="0.25">
      <c r="C3755" s="8"/>
      <c r="D3755" s="260"/>
      <c r="E3755" s="261"/>
      <c r="F3755" s="260"/>
      <c r="G3755" s="262"/>
      <c r="H3755" s="261"/>
      <c r="I3755" s="260"/>
      <c r="J3755" s="261"/>
      <c r="K3755" s="263"/>
      <c r="L3755" s="261"/>
    </row>
    <row r="3756" spans="3:12" ht="17.45" customHeight="1" x14ac:dyDescent="0.25">
      <c r="C3756" s="8"/>
      <c r="D3756" s="260"/>
      <c r="E3756" s="261"/>
      <c r="F3756" s="260"/>
      <c r="G3756" s="262"/>
      <c r="H3756" s="261"/>
      <c r="I3756" s="260"/>
      <c r="J3756" s="261"/>
      <c r="K3756" s="263"/>
      <c r="L3756" s="261"/>
    </row>
    <row r="3757" spans="3:12" ht="17.45" customHeight="1" x14ac:dyDescent="0.25">
      <c r="C3757" s="8"/>
      <c r="D3757" s="260"/>
      <c r="E3757" s="261"/>
      <c r="F3757" s="260"/>
      <c r="G3757" s="262"/>
      <c r="H3757" s="261"/>
      <c r="I3757" s="260"/>
      <c r="J3757" s="261"/>
      <c r="K3757" s="263"/>
      <c r="L3757" s="261"/>
    </row>
    <row r="3758" spans="3:12" ht="17.45" customHeight="1" x14ac:dyDescent="0.25">
      <c r="C3758" s="48"/>
      <c r="D3758" s="275"/>
      <c r="E3758" s="276"/>
      <c r="F3758" s="275"/>
      <c r="G3758" s="277"/>
      <c r="H3758" s="276"/>
      <c r="I3758" s="275"/>
      <c r="J3758" s="276"/>
      <c r="K3758" s="278"/>
      <c r="L3758" s="276"/>
    </row>
    <row r="3759" spans="3:12" ht="17.45" customHeight="1" x14ac:dyDescent="0.25">
      <c r="C3759" s="8"/>
      <c r="D3759" s="260"/>
      <c r="E3759" s="261"/>
      <c r="F3759" s="260"/>
      <c r="G3759" s="262"/>
      <c r="H3759" s="261"/>
      <c r="I3759" s="260"/>
      <c r="J3759" s="261"/>
      <c r="K3759" s="263"/>
      <c r="L3759" s="261"/>
    </row>
    <row r="3760" spans="3:12" ht="17.45" customHeight="1" x14ac:dyDescent="0.25">
      <c r="C3760" s="8"/>
      <c r="D3760" s="260"/>
      <c r="E3760" s="261"/>
      <c r="F3760" s="260"/>
      <c r="G3760" s="262"/>
      <c r="H3760" s="261"/>
      <c r="I3760" s="260"/>
      <c r="J3760" s="261"/>
      <c r="K3760" s="263"/>
      <c r="L3760" s="261"/>
    </row>
    <row r="3761" spans="3:12" ht="17.45" customHeight="1" x14ac:dyDescent="0.25">
      <c r="C3761" s="8"/>
      <c r="D3761" s="260"/>
      <c r="E3761" s="261"/>
      <c r="F3761" s="260"/>
      <c r="G3761" s="262"/>
      <c r="H3761" s="261"/>
      <c r="I3761" s="260"/>
      <c r="J3761" s="261"/>
      <c r="K3761" s="263"/>
      <c r="L3761" s="261"/>
    </row>
    <row r="3762" spans="3:12" ht="17.45" customHeight="1" x14ac:dyDescent="0.25">
      <c r="C3762" s="8"/>
      <c r="D3762" s="260"/>
      <c r="E3762" s="261"/>
      <c r="F3762" s="260"/>
      <c r="G3762" s="262"/>
      <c r="H3762" s="261"/>
      <c r="I3762" s="260"/>
      <c r="J3762" s="261"/>
      <c r="K3762" s="263"/>
      <c r="L3762" s="261"/>
    </row>
    <row r="3763" spans="3:12" ht="17.45" customHeight="1" x14ac:dyDescent="0.25">
      <c r="C3763" s="8"/>
      <c r="D3763" s="260"/>
      <c r="E3763" s="261"/>
      <c r="F3763" s="260"/>
      <c r="G3763" s="262"/>
      <c r="H3763" s="261"/>
      <c r="I3763" s="260"/>
      <c r="J3763" s="261"/>
      <c r="K3763" s="263"/>
      <c r="L3763" s="261"/>
    </row>
    <row r="3764" spans="3:12" ht="17.45" customHeight="1" x14ac:dyDescent="0.25">
      <c r="C3764" s="48"/>
      <c r="D3764" s="275"/>
      <c r="E3764" s="276"/>
      <c r="F3764" s="275"/>
      <c r="G3764" s="277"/>
      <c r="H3764" s="276"/>
      <c r="I3764" s="275"/>
      <c r="J3764" s="276"/>
      <c r="K3764" s="278"/>
      <c r="L3764" s="276"/>
    </row>
    <row r="3765" spans="3:12" ht="17.45" customHeight="1" x14ac:dyDescent="0.25">
      <c r="C3765" s="8"/>
      <c r="D3765" s="260"/>
      <c r="E3765" s="261"/>
      <c r="F3765" s="260"/>
      <c r="G3765" s="262"/>
      <c r="H3765" s="261"/>
      <c r="I3765" s="260"/>
      <c r="J3765" s="261"/>
      <c r="K3765" s="263"/>
      <c r="L3765" s="261"/>
    </row>
    <row r="3766" spans="3:12" ht="17.45" customHeight="1" x14ac:dyDescent="0.25">
      <c r="C3766" s="8"/>
      <c r="D3766" s="260"/>
      <c r="E3766" s="261"/>
      <c r="F3766" s="260"/>
      <c r="G3766" s="262"/>
      <c r="H3766" s="261"/>
      <c r="I3766" s="260"/>
      <c r="J3766" s="261"/>
      <c r="K3766" s="263"/>
      <c r="L3766" s="261"/>
    </row>
    <row r="3767" spans="3:12" ht="17.45" customHeight="1" x14ac:dyDescent="0.25">
      <c r="C3767" s="8"/>
      <c r="D3767" s="260"/>
      <c r="E3767" s="261"/>
      <c r="F3767" s="260"/>
      <c r="G3767" s="262"/>
      <c r="H3767" s="261"/>
      <c r="I3767" s="260"/>
      <c r="J3767" s="261"/>
      <c r="K3767" s="263"/>
      <c r="L3767" s="261"/>
    </row>
    <row r="3768" spans="3:12" ht="17.45" customHeight="1" x14ac:dyDescent="0.25">
      <c r="C3768" s="8"/>
      <c r="D3768" s="260"/>
      <c r="E3768" s="261"/>
      <c r="F3768" s="260"/>
      <c r="G3768" s="262"/>
      <c r="H3768" s="261"/>
      <c r="I3768" s="260"/>
      <c r="J3768" s="261"/>
      <c r="K3768" s="263"/>
      <c r="L3768" s="261"/>
    </row>
    <row r="3769" spans="3:12" ht="17.45" customHeight="1" x14ac:dyDescent="0.25">
      <c r="C3769" s="8"/>
      <c r="D3769" s="260"/>
      <c r="E3769" s="261"/>
      <c r="F3769" s="260"/>
      <c r="G3769" s="262"/>
      <c r="H3769" s="261"/>
      <c r="I3769" s="260"/>
      <c r="J3769" s="261"/>
      <c r="K3769" s="263"/>
      <c r="L3769" s="261"/>
    </row>
    <row r="3770" spans="3:12" ht="17.45" customHeight="1" x14ac:dyDescent="0.25">
      <c r="C3770" s="48"/>
      <c r="D3770" s="275"/>
      <c r="E3770" s="276"/>
      <c r="F3770" s="275"/>
      <c r="G3770" s="277"/>
      <c r="H3770" s="276"/>
      <c r="I3770" s="275"/>
      <c r="J3770" s="276"/>
      <c r="K3770" s="278"/>
      <c r="L3770" s="276"/>
    </row>
    <row r="3771" spans="3:12" ht="17.45" customHeight="1" x14ac:dyDescent="0.25">
      <c r="C3771" s="8"/>
      <c r="D3771" s="260"/>
      <c r="E3771" s="261"/>
      <c r="F3771" s="260"/>
      <c r="G3771" s="262"/>
      <c r="H3771" s="261"/>
      <c r="I3771" s="260"/>
      <c r="J3771" s="261"/>
      <c r="K3771" s="263"/>
      <c r="L3771" s="261"/>
    </row>
    <row r="3772" spans="3:12" ht="17.45" customHeight="1" x14ac:dyDescent="0.25">
      <c r="C3772" s="8"/>
      <c r="D3772" s="260"/>
      <c r="E3772" s="261"/>
      <c r="F3772" s="260"/>
      <c r="G3772" s="262"/>
      <c r="H3772" s="261"/>
      <c r="I3772" s="260"/>
      <c r="J3772" s="261"/>
      <c r="K3772" s="263"/>
      <c r="L3772" s="261"/>
    </row>
    <row r="3773" spans="3:12" ht="17.45" customHeight="1" x14ac:dyDescent="0.25">
      <c r="C3773" s="8"/>
      <c r="D3773" s="260"/>
      <c r="E3773" s="261"/>
      <c r="F3773" s="260"/>
      <c r="G3773" s="262"/>
      <c r="H3773" s="261"/>
      <c r="I3773" s="260"/>
      <c r="J3773" s="261"/>
      <c r="K3773" s="263"/>
      <c r="L3773" s="261"/>
    </row>
    <row r="3774" spans="3:12" ht="17.45" customHeight="1" x14ac:dyDescent="0.25">
      <c r="C3774" s="8"/>
      <c r="D3774" s="260"/>
      <c r="E3774" s="261"/>
      <c r="F3774" s="260"/>
      <c r="G3774" s="262"/>
      <c r="H3774" s="261"/>
      <c r="I3774" s="260"/>
      <c r="J3774" s="261"/>
      <c r="K3774" s="263"/>
      <c r="L3774" s="261"/>
    </row>
    <row r="3775" spans="3:12" ht="17.45" customHeight="1" x14ac:dyDescent="0.25">
      <c r="C3775" s="8"/>
      <c r="D3775" s="260"/>
      <c r="E3775" s="261"/>
      <c r="F3775" s="260"/>
      <c r="G3775" s="262"/>
      <c r="H3775" s="261"/>
      <c r="I3775" s="260"/>
      <c r="J3775" s="261"/>
      <c r="K3775" s="263"/>
      <c r="L3775" s="261"/>
    </row>
    <row r="3776" spans="3:12" ht="17.45" customHeight="1" x14ac:dyDescent="0.25">
      <c r="C3776" s="48"/>
      <c r="D3776" s="275"/>
      <c r="E3776" s="276"/>
      <c r="F3776" s="275"/>
      <c r="G3776" s="277"/>
      <c r="H3776" s="276"/>
      <c r="I3776" s="275"/>
      <c r="J3776" s="276"/>
      <c r="K3776" s="278"/>
      <c r="L3776" s="276"/>
    </row>
    <row r="3777" spans="3:12" ht="17.45" customHeight="1" x14ac:dyDescent="0.25">
      <c r="C3777" s="8"/>
      <c r="D3777" s="260"/>
      <c r="E3777" s="261"/>
      <c r="F3777" s="260"/>
      <c r="G3777" s="262"/>
      <c r="H3777" s="261"/>
      <c r="I3777" s="260"/>
      <c r="J3777" s="261"/>
      <c r="K3777" s="263"/>
      <c r="L3777" s="261"/>
    </row>
    <row r="3778" spans="3:12" ht="17.45" customHeight="1" x14ac:dyDescent="0.25">
      <c r="C3778" s="8"/>
      <c r="D3778" s="260"/>
      <c r="E3778" s="261"/>
      <c r="F3778" s="260"/>
      <c r="G3778" s="262"/>
      <c r="H3778" s="261"/>
      <c r="I3778" s="260"/>
      <c r="J3778" s="261"/>
      <c r="K3778" s="263"/>
      <c r="L3778" s="261"/>
    </row>
    <row r="3779" spans="3:12" ht="17.45" customHeight="1" x14ac:dyDescent="0.25">
      <c r="C3779" s="8"/>
      <c r="D3779" s="260"/>
      <c r="E3779" s="261"/>
      <c r="F3779" s="260"/>
      <c r="G3779" s="262"/>
      <c r="H3779" s="261"/>
      <c r="I3779" s="260"/>
      <c r="J3779" s="261"/>
      <c r="K3779" s="263"/>
      <c r="L3779" s="261"/>
    </row>
    <row r="3780" spans="3:12" ht="17.45" customHeight="1" x14ac:dyDescent="0.25">
      <c r="C3780" s="8"/>
      <c r="D3780" s="260"/>
      <c r="E3780" s="261"/>
      <c r="F3780" s="260"/>
      <c r="G3780" s="262"/>
      <c r="H3780" s="261"/>
      <c r="I3780" s="260"/>
      <c r="J3780" s="261"/>
      <c r="K3780" s="263"/>
      <c r="L3780" s="261"/>
    </row>
    <row r="3781" spans="3:12" ht="17.45" customHeight="1" x14ac:dyDescent="0.25">
      <c r="C3781" s="8"/>
      <c r="D3781" s="260"/>
      <c r="E3781" s="261"/>
      <c r="F3781" s="260"/>
      <c r="G3781" s="262"/>
      <c r="H3781" s="261"/>
      <c r="I3781" s="260"/>
      <c r="J3781" s="261"/>
      <c r="K3781" s="263"/>
      <c r="L3781" s="261"/>
    </row>
    <row r="3782" spans="3:12" ht="17.45" customHeight="1" x14ac:dyDescent="0.25">
      <c r="C3782" s="48"/>
      <c r="D3782" s="428"/>
      <c r="E3782" s="429"/>
      <c r="F3782" s="428"/>
      <c r="G3782" s="430"/>
      <c r="H3782" s="429"/>
      <c r="I3782" s="428"/>
      <c r="J3782" s="429"/>
      <c r="K3782" s="431"/>
      <c r="L3782" s="429"/>
    </row>
    <row r="3783" spans="3:12" ht="17.45" customHeight="1" x14ac:dyDescent="0.25">
      <c r="C3783" s="8"/>
      <c r="D3783" s="260"/>
      <c r="E3783" s="261"/>
      <c r="F3783" s="260"/>
      <c r="G3783" s="262"/>
      <c r="H3783" s="261"/>
      <c r="I3783" s="260"/>
      <c r="J3783" s="261"/>
      <c r="K3783" s="263"/>
      <c r="L3783" s="261"/>
    </row>
    <row r="3784" spans="3:12" ht="17.45" customHeight="1" x14ac:dyDescent="0.25">
      <c r="C3784" s="8"/>
      <c r="D3784" s="260"/>
      <c r="E3784" s="261"/>
      <c r="F3784" s="260"/>
      <c r="G3784" s="262"/>
      <c r="H3784" s="261"/>
      <c r="I3784" s="260"/>
      <c r="J3784" s="261"/>
      <c r="K3784" s="263"/>
      <c r="L3784" s="261"/>
    </row>
    <row r="3785" spans="3:12" ht="17.45" customHeight="1" x14ac:dyDescent="0.25">
      <c r="C3785" s="8"/>
      <c r="D3785" s="260"/>
      <c r="E3785" s="261"/>
      <c r="F3785" s="260"/>
      <c r="G3785" s="262"/>
      <c r="H3785" s="261"/>
      <c r="I3785" s="260"/>
      <c r="J3785" s="261"/>
      <c r="K3785" s="263"/>
      <c r="L3785" s="261"/>
    </row>
    <row r="3786" spans="3:12" ht="17.45" customHeight="1" x14ac:dyDescent="0.25">
      <c r="C3786" s="8"/>
      <c r="D3786" s="260"/>
      <c r="E3786" s="261"/>
      <c r="F3786" s="260"/>
      <c r="G3786" s="262"/>
      <c r="H3786" s="261"/>
      <c r="I3786" s="260"/>
      <c r="J3786" s="261"/>
      <c r="K3786" s="263"/>
      <c r="L3786" s="261"/>
    </row>
    <row r="3787" spans="3:12" ht="17.45" customHeight="1" x14ac:dyDescent="0.25">
      <c r="C3787" s="8"/>
      <c r="D3787" s="260"/>
      <c r="E3787" s="261"/>
      <c r="F3787" s="260"/>
      <c r="G3787" s="262"/>
      <c r="H3787" s="261"/>
      <c r="I3787" s="260"/>
      <c r="J3787" s="261"/>
      <c r="K3787" s="263"/>
      <c r="L3787" s="261"/>
    </row>
    <row r="3788" spans="3:12" ht="17.45" customHeight="1" x14ac:dyDescent="0.25">
      <c r="C3788" s="48"/>
      <c r="D3788" s="275"/>
      <c r="E3788" s="276"/>
      <c r="F3788" s="275"/>
      <c r="G3788" s="277"/>
      <c r="H3788" s="276"/>
      <c r="I3788" s="275"/>
      <c r="J3788" s="276"/>
      <c r="K3788" s="278"/>
      <c r="L3788" s="276"/>
    </row>
    <row r="3789" spans="3:12" ht="17.45" customHeight="1" x14ac:dyDescent="0.25">
      <c r="C3789" s="8"/>
      <c r="D3789" s="260"/>
      <c r="E3789" s="261"/>
      <c r="F3789" s="260"/>
      <c r="G3789" s="262"/>
      <c r="H3789" s="261"/>
      <c r="I3789" s="260"/>
      <c r="J3789" s="261"/>
      <c r="K3789" s="263"/>
      <c r="L3789" s="261"/>
    </row>
    <row r="3790" spans="3:12" ht="17.45" customHeight="1" x14ac:dyDescent="0.25">
      <c r="C3790" s="8"/>
      <c r="D3790" s="260"/>
      <c r="E3790" s="261"/>
      <c r="F3790" s="260"/>
      <c r="G3790" s="262"/>
      <c r="H3790" s="261"/>
      <c r="I3790" s="260"/>
      <c r="J3790" s="261"/>
      <c r="K3790" s="263"/>
      <c r="L3790" s="261"/>
    </row>
    <row r="3791" spans="3:12" ht="17.45" customHeight="1" x14ac:dyDescent="0.25">
      <c r="C3791" s="8"/>
      <c r="D3791" s="260"/>
      <c r="E3791" s="261"/>
      <c r="F3791" s="260"/>
      <c r="G3791" s="262"/>
      <c r="H3791" s="261"/>
      <c r="I3791" s="260"/>
      <c r="J3791" s="261"/>
      <c r="K3791" s="263"/>
      <c r="L3791" s="261"/>
    </row>
    <row r="3792" spans="3:12" ht="17.45" customHeight="1" x14ac:dyDescent="0.25">
      <c r="C3792" s="8"/>
      <c r="D3792" s="260"/>
      <c r="E3792" s="261"/>
      <c r="F3792" s="260"/>
      <c r="G3792" s="262"/>
      <c r="H3792" s="261"/>
      <c r="I3792" s="260"/>
      <c r="J3792" s="261"/>
      <c r="K3792" s="263"/>
      <c r="L3792" s="261"/>
    </row>
    <row r="3793" spans="3:12" ht="17.45" customHeight="1" x14ac:dyDescent="0.25">
      <c r="C3793" s="8"/>
      <c r="D3793" s="260"/>
      <c r="E3793" s="261"/>
      <c r="F3793" s="260"/>
      <c r="G3793" s="262"/>
      <c r="H3793" s="261"/>
      <c r="I3793" s="260"/>
      <c r="J3793" s="261"/>
      <c r="K3793" s="263"/>
      <c r="L3793" s="261"/>
    </row>
    <row r="3794" spans="3:12" ht="17.45" customHeight="1" x14ac:dyDescent="0.25">
      <c r="C3794" s="48"/>
      <c r="D3794" s="275"/>
      <c r="E3794" s="276"/>
      <c r="F3794" s="275"/>
      <c r="G3794" s="277"/>
      <c r="H3794" s="276"/>
      <c r="I3794" s="275"/>
      <c r="J3794" s="276"/>
      <c r="K3794" s="278"/>
      <c r="L3794" s="276"/>
    </row>
    <row r="3795" spans="3:12" ht="17.45" customHeight="1" x14ac:dyDescent="0.25">
      <c r="C3795" s="8"/>
      <c r="D3795" s="260"/>
      <c r="E3795" s="261"/>
      <c r="F3795" s="260"/>
      <c r="G3795" s="262"/>
      <c r="H3795" s="261"/>
      <c r="I3795" s="260"/>
      <c r="J3795" s="261"/>
      <c r="K3795" s="263"/>
      <c r="L3795" s="261"/>
    </row>
    <row r="3796" spans="3:12" ht="17.45" customHeight="1" x14ac:dyDescent="0.25">
      <c r="C3796" s="8"/>
      <c r="D3796" s="260"/>
      <c r="E3796" s="261"/>
      <c r="F3796" s="260"/>
      <c r="G3796" s="262"/>
      <c r="H3796" s="261"/>
      <c r="I3796" s="260"/>
      <c r="J3796" s="261"/>
      <c r="K3796" s="263"/>
      <c r="L3796" s="261"/>
    </row>
    <row r="3797" spans="3:12" ht="17.45" customHeight="1" x14ac:dyDescent="0.25">
      <c r="C3797" s="8"/>
      <c r="D3797" s="260"/>
      <c r="E3797" s="261"/>
      <c r="F3797" s="260"/>
      <c r="G3797" s="262"/>
      <c r="H3797" s="261"/>
      <c r="I3797" s="260"/>
      <c r="J3797" s="261"/>
      <c r="K3797" s="263"/>
      <c r="L3797" s="261"/>
    </row>
    <row r="3798" spans="3:12" ht="17.45" customHeight="1" x14ac:dyDescent="0.25">
      <c r="C3798" s="8"/>
      <c r="D3798" s="260"/>
      <c r="E3798" s="261"/>
      <c r="F3798" s="260"/>
      <c r="G3798" s="262"/>
      <c r="H3798" s="261"/>
      <c r="I3798" s="260"/>
      <c r="J3798" s="261"/>
      <c r="K3798" s="263"/>
      <c r="L3798" s="261"/>
    </row>
    <row r="3799" spans="3:12" ht="17.45" customHeight="1" x14ac:dyDescent="0.25">
      <c r="C3799" s="8"/>
      <c r="D3799" s="260"/>
      <c r="E3799" s="261"/>
      <c r="F3799" s="260"/>
      <c r="G3799" s="262"/>
      <c r="H3799" s="261"/>
      <c r="I3799" s="260"/>
      <c r="J3799" s="261"/>
      <c r="K3799" s="263"/>
      <c r="L3799" s="261"/>
    </row>
    <row r="3800" spans="3:12" ht="17.45" customHeight="1" x14ac:dyDescent="0.25">
      <c r="C3800" s="48"/>
      <c r="D3800" s="428"/>
      <c r="E3800" s="429"/>
      <c r="F3800" s="428"/>
      <c r="G3800" s="430"/>
      <c r="H3800" s="429"/>
      <c r="I3800" s="428"/>
      <c r="J3800" s="429"/>
      <c r="K3800" s="431"/>
      <c r="L3800" s="429"/>
    </row>
    <row r="3801" spans="3:12" ht="17.45" customHeight="1" x14ac:dyDescent="0.25">
      <c r="C3801" s="8"/>
      <c r="D3801" s="260"/>
      <c r="E3801" s="261"/>
      <c r="F3801" s="260"/>
      <c r="G3801" s="262"/>
      <c r="H3801" s="261"/>
      <c r="I3801" s="260"/>
      <c r="J3801" s="261"/>
      <c r="K3801" s="263"/>
      <c r="L3801" s="261"/>
    </row>
    <row r="3802" spans="3:12" ht="17.45" customHeight="1" x14ac:dyDescent="0.25">
      <c r="C3802" s="8"/>
      <c r="D3802" s="260"/>
      <c r="E3802" s="261"/>
      <c r="F3802" s="260"/>
      <c r="G3802" s="262"/>
      <c r="H3802" s="261"/>
      <c r="I3802" s="260"/>
      <c r="J3802" s="261"/>
      <c r="K3802" s="263"/>
      <c r="L3802" s="261"/>
    </row>
    <row r="3803" spans="3:12" ht="17.45" customHeight="1" x14ac:dyDescent="0.25">
      <c r="C3803" s="8"/>
      <c r="D3803" s="260"/>
      <c r="E3803" s="261"/>
      <c r="F3803" s="260"/>
      <c r="G3803" s="262"/>
      <c r="H3803" s="261"/>
      <c r="I3803" s="260"/>
      <c r="J3803" s="261"/>
      <c r="K3803" s="263"/>
      <c r="L3803" s="261"/>
    </row>
    <row r="3804" spans="3:12" ht="17.45" customHeight="1" x14ac:dyDescent="0.25">
      <c r="C3804" s="8"/>
      <c r="D3804" s="260"/>
      <c r="E3804" s="261"/>
      <c r="F3804" s="260"/>
      <c r="G3804" s="262"/>
      <c r="H3804" s="261"/>
      <c r="I3804" s="260"/>
      <c r="J3804" s="261"/>
      <c r="K3804" s="263"/>
      <c r="L3804" s="261"/>
    </row>
    <row r="3805" spans="3:12" ht="17.45" customHeight="1" x14ac:dyDescent="0.25">
      <c r="C3805" s="8"/>
      <c r="D3805" s="260"/>
      <c r="E3805" s="261"/>
      <c r="F3805" s="260"/>
      <c r="G3805" s="262"/>
      <c r="H3805" s="261"/>
      <c r="I3805" s="260"/>
      <c r="J3805" s="261"/>
      <c r="K3805" s="263"/>
      <c r="L3805" s="261"/>
    </row>
    <row r="3806" spans="3:12" ht="17.45" customHeight="1" x14ac:dyDescent="0.25">
      <c r="C3806" s="48"/>
      <c r="D3806" s="275"/>
      <c r="E3806" s="276"/>
      <c r="F3806" s="275"/>
      <c r="G3806" s="277"/>
      <c r="H3806" s="276"/>
      <c r="I3806" s="275"/>
      <c r="J3806" s="276"/>
      <c r="K3806" s="278"/>
      <c r="L3806" s="276"/>
    </row>
    <row r="3807" spans="3:12" ht="17.45" customHeight="1" x14ac:dyDescent="0.25">
      <c r="C3807" s="8"/>
      <c r="D3807" s="260"/>
      <c r="E3807" s="261"/>
      <c r="F3807" s="260"/>
      <c r="G3807" s="262"/>
      <c r="H3807" s="261"/>
      <c r="I3807" s="260"/>
      <c r="J3807" s="261"/>
      <c r="K3807" s="263"/>
      <c r="L3807" s="261"/>
    </row>
    <row r="3808" spans="3:12" ht="17.45" customHeight="1" x14ac:dyDescent="0.25">
      <c r="C3808" s="8"/>
      <c r="D3808" s="260"/>
      <c r="E3808" s="261"/>
      <c r="F3808" s="260"/>
      <c r="G3808" s="262"/>
      <c r="H3808" s="261"/>
      <c r="I3808" s="260"/>
      <c r="J3808" s="261"/>
      <c r="K3808" s="263"/>
      <c r="L3808" s="261"/>
    </row>
    <row r="3809" spans="3:12" ht="17.45" customHeight="1" x14ac:dyDescent="0.25">
      <c r="C3809" s="8"/>
      <c r="D3809" s="260"/>
      <c r="E3809" s="261"/>
      <c r="F3809" s="260"/>
      <c r="G3809" s="262"/>
      <c r="H3809" s="261"/>
      <c r="I3809" s="260"/>
      <c r="J3809" s="261"/>
      <c r="K3809" s="263"/>
      <c r="L3809" s="261"/>
    </row>
    <row r="3810" spans="3:12" ht="17.45" customHeight="1" x14ac:dyDescent="0.25">
      <c r="C3810" s="8"/>
      <c r="D3810" s="260"/>
      <c r="E3810" s="261"/>
      <c r="F3810" s="260"/>
      <c r="G3810" s="262"/>
      <c r="H3810" s="261"/>
      <c r="I3810" s="260"/>
      <c r="J3810" s="261"/>
      <c r="K3810" s="263"/>
      <c r="L3810" s="261"/>
    </row>
    <row r="3811" spans="3:12" ht="17.45" customHeight="1" x14ac:dyDescent="0.25">
      <c r="C3811" s="8"/>
      <c r="D3811" s="260"/>
      <c r="E3811" s="261"/>
      <c r="F3811" s="260"/>
      <c r="G3811" s="262"/>
      <c r="H3811" s="261"/>
      <c r="I3811" s="260"/>
      <c r="J3811" s="261"/>
      <c r="K3811" s="263"/>
      <c r="L3811" s="261"/>
    </row>
    <row r="3812" spans="3:12" ht="17.45" customHeight="1" x14ac:dyDescent="0.25">
      <c r="C3812" s="48"/>
      <c r="D3812" s="275"/>
      <c r="E3812" s="276"/>
      <c r="F3812" s="275"/>
      <c r="G3812" s="277"/>
      <c r="H3812" s="276"/>
      <c r="I3812" s="275"/>
      <c r="J3812" s="276"/>
      <c r="K3812" s="278"/>
      <c r="L3812" s="276"/>
    </row>
    <row r="3813" spans="3:12" ht="17.45" customHeight="1" x14ac:dyDescent="0.25">
      <c r="C3813" s="8"/>
      <c r="D3813" s="260"/>
      <c r="E3813" s="261"/>
      <c r="F3813" s="260"/>
      <c r="G3813" s="262"/>
      <c r="H3813" s="261"/>
      <c r="I3813" s="260"/>
      <c r="J3813" s="261"/>
      <c r="K3813" s="263"/>
      <c r="L3813" s="261"/>
    </row>
    <row r="3814" spans="3:12" ht="17.45" customHeight="1" x14ac:dyDescent="0.25">
      <c r="C3814" s="8"/>
      <c r="D3814" s="260"/>
      <c r="E3814" s="261"/>
      <c r="F3814" s="260"/>
      <c r="G3814" s="262"/>
      <c r="H3814" s="261"/>
      <c r="I3814" s="260"/>
      <c r="J3814" s="261"/>
      <c r="K3814" s="263"/>
      <c r="L3814" s="261"/>
    </row>
    <row r="3815" spans="3:12" ht="17.45" customHeight="1" x14ac:dyDescent="0.25">
      <c r="C3815" s="8"/>
      <c r="D3815" s="260"/>
      <c r="E3815" s="261"/>
      <c r="F3815" s="260"/>
      <c r="G3815" s="262"/>
      <c r="H3815" s="261"/>
      <c r="I3815" s="260"/>
      <c r="J3815" s="261"/>
      <c r="K3815" s="263"/>
      <c r="L3815" s="261"/>
    </row>
    <row r="3816" spans="3:12" ht="17.45" customHeight="1" x14ac:dyDescent="0.25">
      <c r="C3816" s="8"/>
      <c r="D3816" s="260"/>
      <c r="E3816" s="261"/>
      <c r="F3816" s="260"/>
      <c r="G3816" s="262"/>
      <c r="H3816" s="261"/>
      <c r="I3816" s="260"/>
      <c r="J3816" s="261"/>
      <c r="K3816" s="263"/>
      <c r="L3816" s="261"/>
    </row>
    <row r="3817" spans="3:12" ht="17.45" customHeight="1" x14ac:dyDescent="0.25">
      <c r="C3817" s="8"/>
      <c r="D3817" s="260"/>
      <c r="E3817" s="261"/>
      <c r="F3817" s="260"/>
      <c r="G3817" s="262"/>
      <c r="H3817" s="261"/>
      <c r="I3817" s="260"/>
      <c r="J3817" s="261"/>
      <c r="K3817" s="263"/>
      <c r="L3817" s="261"/>
    </row>
    <row r="3818" spans="3:12" ht="17.45" customHeight="1" x14ac:dyDescent="0.25">
      <c r="C3818" s="48"/>
      <c r="D3818" s="275"/>
      <c r="E3818" s="276"/>
      <c r="F3818" s="275"/>
      <c r="G3818" s="277"/>
      <c r="H3818" s="276"/>
      <c r="I3818" s="275"/>
      <c r="J3818" s="276"/>
      <c r="K3818" s="278"/>
      <c r="L3818" s="276"/>
    </row>
    <row r="3819" spans="3:12" ht="17.45" customHeight="1" x14ac:dyDescent="0.25">
      <c r="C3819" s="8"/>
      <c r="D3819" s="260"/>
      <c r="E3819" s="261"/>
      <c r="F3819" s="260"/>
      <c r="G3819" s="262"/>
      <c r="H3819" s="261"/>
      <c r="I3819" s="260"/>
      <c r="J3819" s="261"/>
      <c r="K3819" s="263"/>
      <c r="L3819" s="261"/>
    </row>
    <row r="3820" spans="3:12" ht="17.45" customHeight="1" x14ac:dyDescent="0.25">
      <c r="C3820" s="8"/>
      <c r="D3820" s="260"/>
      <c r="E3820" s="261"/>
      <c r="F3820" s="260"/>
      <c r="G3820" s="262"/>
      <c r="H3820" s="261"/>
      <c r="I3820" s="260"/>
      <c r="J3820" s="261"/>
      <c r="K3820" s="263"/>
      <c r="L3820" s="261"/>
    </row>
    <row r="3821" spans="3:12" ht="17.45" customHeight="1" x14ac:dyDescent="0.25">
      <c r="C3821" s="8"/>
      <c r="D3821" s="260"/>
      <c r="E3821" s="261"/>
      <c r="F3821" s="260"/>
      <c r="G3821" s="262"/>
      <c r="H3821" s="261"/>
      <c r="I3821" s="260"/>
      <c r="J3821" s="261"/>
      <c r="K3821" s="263"/>
      <c r="L3821" s="261"/>
    </row>
    <row r="3822" spans="3:12" ht="17.45" customHeight="1" x14ac:dyDescent="0.25">
      <c r="C3822" s="8"/>
      <c r="D3822" s="260"/>
      <c r="E3822" s="261"/>
      <c r="F3822" s="260"/>
      <c r="G3822" s="262"/>
      <c r="H3822" s="261"/>
      <c r="I3822" s="260"/>
      <c r="J3822" s="261"/>
      <c r="K3822" s="263"/>
      <c r="L3822" s="261"/>
    </row>
    <row r="3823" spans="3:12" ht="17.45" customHeight="1" x14ac:dyDescent="0.25">
      <c r="C3823" s="8"/>
      <c r="D3823" s="260"/>
      <c r="E3823" s="261"/>
      <c r="F3823" s="260"/>
      <c r="G3823" s="262"/>
      <c r="H3823" s="261"/>
      <c r="I3823" s="260"/>
      <c r="J3823" s="261"/>
      <c r="K3823" s="263"/>
      <c r="L3823" s="261"/>
    </row>
    <row r="3824" spans="3:12" ht="17.45" customHeight="1" x14ac:dyDescent="0.25">
      <c r="C3824" s="48"/>
      <c r="D3824" s="275"/>
      <c r="E3824" s="276"/>
      <c r="F3824" s="275"/>
      <c r="G3824" s="277"/>
      <c r="H3824" s="276"/>
      <c r="I3824" s="275"/>
      <c r="J3824" s="276"/>
      <c r="K3824" s="278"/>
      <c r="L3824" s="276"/>
    </row>
    <row r="3825" spans="3:12" ht="17.45" customHeight="1" x14ac:dyDescent="0.25">
      <c r="C3825" s="8"/>
      <c r="D3825" s="260"/>
      <c r="E3825" s="261"/>
      <c r="F3825" s="260"/>
      <c r="G3825" s="262"/>
      <c r="H3825" s="261"/>
      <c r="I3825" s="260"/>
      <c r="J3825" s="261"/>
      <c r="K3825" s="263"/>
      <c r="L3825" s="261"/>
    </row>
    <row r="3826" spans="3:12" ht="17.45" customHeight="1" x14ac:dyDescent="0.25">
      <c r="C3826" s="8"/>
      <c r="D3826" s="260"/>
      <c r="E3826" s="261"/>
      <c r="F3826" s="260"/>
      <c r="G3826" s="262"/>
      <c r="H3826" s="261"/>
      <c r="I3826" s="260"/>
      <c r="J3826" s="261"/>
      <c r="K3826" s="263"/>
      <c r="L3826" s="261"/>
    </row>
    <row r="3827" spans="3:12" ht="17.45" customHeight="1" x14ac:dyDescent="0.25">
      <c r="C3827" s="8"/>
      <c r="D3827" s="260"/>
      <c r="E3827" s="261"/>
      <c r="F3827" s="260"/>
      <c r="G3827" s="262"/>
      <c r="H3827" s="261"/>
      <c r="I3827" s="260"/>
      <c r="J3827" s="261"/>
      <c r="K3827" s="263"/>
      <c r="L3827" s="261"/>
    </row>
    <row r="3828" spans="3:12" ht="17.45" customHeight="1" x14ac:dyDescent="0.25">
      <c r="C3828" s="8"/>
      <c r="D3828" s="260"/>
      <c r="E3828" s="261"/>
      <c r="F3828" s="260"/>
      <c r="G3828" s="262"/>
      <c r="H3828" s="261"/>
      <c r="I3828" s="260"/>
      <c r="J3828" s="261"/>
      <c r="K3828" s="263"/>
      <c r="L3828" s="261"/>
    </row>
    <row r="3829" spans="3:12" ht="17.45" customHeight="1" x14ac:dyDescent="0.25">
      <c r="C3829" s="8"/>
      <c r="D3829" s="260"/>
      <c r="E3829" s="261"/>
      <c r="F3829" s="260"/>
      <c r="G3829" s="262"/>
      <c r="H3829" s="261"/>
      <c r="I3829" s="260"/>
      <c r="J3829" s="261"/>
      <c r="K3829" s="263"/>
      <c r="L3829" s="261"/>
    </row>
    <row r="3830" spans="3:12" ht="17.45" customHeight="1" x14ac:dyDescent="0.25">
      <c r="C3830" s="48"/>
      <c r="D3830" s="275"/>
      <c r="E3830" s="276"/>
      <c r="F3830" s="275"/>
      <c r="G3830" s="277"/>
      <c r="H3830" s="276"/>
      <c r="I3830" s="275"/>
      <c r="J3830" s="276"/>
      <c r="K3830" s="278"/>
      <c r="L3830" s="276"/>
    </row>
    <row r="3831" spans="3:12" ht="17.45" customHeight="1" x14ac:dyDescent="0.25">
      <c r="C3831" s="8"/>
      <c r="D3831" s="260"/>
      <c r="E3831" s="261"/>
      <c r="F3831" s="260"/>
      <c r="G3831" s="262"/>
      <c r="H3831" s="261"/>
      <c r="I3831" s="260"/>
      <c r="J3831" s="261"/>
      <c r="K3831" s="263"/>
      <c r="L3831" s="261"/>
    </row>
    <row r="3832" spans="3:12" ht="17.45" customHeight="1" x14ac:dyDescent="0.25">
      <c r="C3832" s="8"/>
      <c r="D3832" s="260"/>
      <c r="E3832" s="261"/>
      <c r="F3832" s="260"/>
      <c r="G3832" s="262"/>
      <c r="H3832" s="261"/>
      <c r="I3832" s="260"/>
      <c r="J3832" s="261"/>
      <c r="K3832" s="263"/>
      <c r="L3832" s="261"/>
    </row>
    <row r="3833" spans="3:12" ht="17.45" customHeight="1" x14ac:dyDescent="0.25">
      <c r="C3833" s="8"/>
      <c r="D3833" s="260"/>
      <c r="E3833" s="261"/>
      <c r="F3833" s="260"/>
      <c r="G3833" s="262"/>
      <c r="H3833" s="261"/>
      <c r="I3833" s="260"/>
      <c r="J3833" s="261"/>
      <c r="K3833" s="263"/>
      <c r="L3833" s="261"/>
    </row>
    <row r="3834" spans="3:12" ht="17.45" customHeight="1" x14ac:dyDescent="0.25">
      <c r="C3834" s="8"/>
      <c r="D3834" s="260"/>
      <c r="E3834" s="261"/>
      <c r="F3834" s="260"/>
      <c r="G3834" s="262"/>
      <c r="H3834" s="261"/>
      <c r="I3834" s="260"/>
      <c r="J3834" s="261"/>
      <c r="K3834" s="263"/>
      <c r="L3834" s="261"/>
    </row>
    <row r="3835" spans="3:12" ht="17.45" customHeight="1" x14ac:dyDescent="0.25">
      <c r="C3835" s="8"/>
      <c r="D3835" s="260"/>
      <c r="E3835" s="261"/>
      <c r="F3835" s="260"/>
      <c r="G3835" s="262"/>
      <c r="H3835" s="261"/>
      <c r="I3835" s="260"/>
      <c r="J3835" s="261"/>
      <c r="K3835" s="263"/>
      <c r="L3835" s="261"/>
    </row>
    <row r="3836" spans="3:12" ht="17.45" customHeight="1" x14ac:dyDescent="0.25">
      <c r="C3836" s="48"/>
      <c r="D3836" s="428"/>
      <c r="E3836" s="429"/>
      <c r="F3836" s="428"/>
      <c r="G3836" s="430"/>
      <c r="H3836" s="429"/>
      <c r="I3836" s="428"/>
      <c r="J3836" s="429"/>
      <c r="K3836" s="431"/>
      <c r="L3836" s="429"/>
    </row>
    <row r="3837" spans="3:12" ht="17.45" customHeight="1" x14ac:dyDescent="0.25">
      <c r="C3837" s="8"/>
      <c r="D3837" s="260"/>
      <c r="E3837" s="261"/>
      <c r="F3837" s="260"/>
      <c r="G3837" s="262"/>
      <c r="H3837" s="261"/>
      <c r="I3837" s="260"/>
      <c r="J3837" s="261"/>
      <c r="K3837" s="263"/>
      <c r="L3837" s="261"/>
    </row>
    <row r="3838" spans="3:12" ht="17.45" customHeight="1" x14ac:dyDescent="0.25">
      <c r="C3838" s="8"/>
      <c r="D3838" s="260"/>
      <c r="E3838" s="261"/>
      <c r="F3838" s="260"/>
      <c r="G3838" s="262"/>
      <c r="H3838" s="261"/>
      <c r="I3838" s="260"/>
      <c r="J3838" s="261"/>
      <c r="K3838" s="263"/>
      <c r="L3838" s="261"/>
    </row>
    <row r="3839" spans="3:12" ht="17.45" customHeight="1" x14ac:dyDescent="0.25">
      <c r="C3839" s="8"/>
      <c r="D3839" s="260"/>
      <c r="E3839" s="261"/>
      <c r="F3839" s="260"/>
      <c r="G3839" s="262"/>
      <c r="H3839" s="261"/>
      <c r="I3839" s="260"/>
      <c r="J3839" s="261"/>
      <c r="K3839" s="263"/>
      <c r="L3839" s="261"/>
    </row>
    <row r="3840" spans="3:12" ht="17.45" customHeight="1" x14ac:dyDescent="0.25">
      <c r="C3840" s="8"/>
      <c r="D3840" s="260"/>
      <c r="E3840" s="261"/>
      <c r="F3840" s="260"/>
      <c r="G3840" s="262"/>
      <c r="H3840" s="261"/>
      <c r="I3840" s="260"/>
      <c r="J3840" s="261"/>
      <c r="K3840" s="263"/>
      <c r="L3840" s="261"/>
    </row>
    <row r="3841" spans="3:12" ht="17.45" customHeight="1" x14ac:dyDescent="0.25">
      <c r="C3841" s="8"/>
      <c r="D3841" s="260"/>
      <c r="E3841" s="261"/>
      <c r="F3841" s="260"/>
      <c r="G3841" s="262"/>
      <c r="H3841" s="261"/>
      <c r="I3841" s="260"/>
      <c r="J3841" s="261"/>
      <c r="K3841" s="263"/>
      <c r="L3841" s="261"/>
    </row>
    <row r="3842" spans="3:12" ht="17.45" customHeight="1" x14ac:dyDescent="0.25">
      <c r="C3842" s="48"/>
      <c r="D3842" s="275"/>
      <c r="E3842" s="276"/>
      <c r="F3842" s="275"/>
      <c r="G3842" s="277"/>
      <c r="H3842" s="276"/>
      <c r="I3842" s="275"/>
      <c r="J3842" s="276"/>
      <c r="K3842" s="278"/>
      <c r="L3842" s="276"/>
    </row>
    <row r="3843" spans="3:12" ht="17.45" customHeight="1" x14ac:dyDescent="0.25">
      <c r="C3843" s="8"/>
      <c r="D3843" s="260"/>
      <c r="E3843" s="261"/>
      <c r="F3843" s="260"/>
      <c r="G3843" s="262"/>
      <c r="H3843" s="261"/>
      <c r="I3843" s="260"/>
      <c r="J3843" s="261"/>
      <c r="K3843" s="263"/>
      <c r="L3843" s="261"/>
    </row>
    <row r="3844" spans="3:12" ht="17.45" customHeight="1" x14ac:dyDescent="0.25">
      <c r="C3844" s="8"/>
      <c r="D3844" s="260"/>
      <c r="E3844" s="261"/>
      <c r="F3844" s="260"/>
      <c r="G3844" s="262"/>
      <c r="H3844" s="261"/>
      <c r="I3844" s="260"/>
      <c r="J3844" s="261"/>
      <c r="K3844" s="263"/>
      <c r="L3844" s="261"/>
    </row>
    <row r="3845" spans="3:12" ht="17.45" customHeight="1" x14ac:dyDescent="0.25">
      <c r="C3845" s="8"/>
      <c r="D3845" s="260"/>
      <c r="E3845" s="261"/>
      <c r="F3845" s="260"/>
      <c r="G3845" s="262"/>
      <c r="H3845" s="261"/>
      <c r="I3845" s="260"/>
      <c r="J3845" s="261"/>
      <c r="K3845" s="263"/>
      <c r="L3845" s="261"/>
    </row>
    <row r="3846" spans="3:12" ht="17.45" customHeight="1" x14ac:dyDescent="0.25">
      <c r="C3846" s="8"/>
      <c r="D3846" s="260"/>
      <c r="E3846" s="261"/>
      <c r="F3846" s="260"/>
      <c r="G3846" s="262"/>
      <c r="H3846" s="261"/>
      <c r="I3846" s="260"/>
      <c r="J3846" s="261"/>
      <c r="K3846" s="263"/>
      <c r="L3846" s="261"/>
    </row>
    <row r="3847" spans="3:12" ht="17.45" customHeight="1" x14ac:dyDescent="0.25">
      <c r="C3847" s="8"/>
      <c r="D3847" s="260"/>
      <c r="E3847" s="261"/>
      <c r="F3847" s="260"/>
      <c r="G3847" s="262"/>
      <c r="H3847" s="261"/>
      <c r="I3847" s="260"/>
      <c r="J3847" s="261"/>
      <c r="K3847" s="263"/>
      <c r="L3847" s="261"/>
    </row>
    <row r="3848" spans="3:12" ht="17.45" customHeight="1" x14ac:dyDescent="0.25">
      <c r="C3848" s="48"/>
      <c r="D3848" s="275"/>
      <c r="E3848" s="276"/>
      <c r="F3848" s="275"/>
      <c r="G3848" s="277"/>
      <c r="H3848" s="276"/>
      <c r="I3848" s="275"/>
      <c r="J3848" s="276"/>
      <c r="K3848" s="278"/>
      <c r="L3848" s="276"/>
    </row>
    <row r="3849" spans="3:12" ht="17.45" customHeight="1" x14ac:dyDescent="0.25">
      <c r="C3849" s="8"/>
      <c r="D3849" s="260"/>
      <c r="E3849" s="261"/>
      <c r="F3849" s="260"/>
      <c r="G3849" s="262"/>
      <c r="H3849" s="261"/>
      <c r="I3849" s="260"/>
      <c r="J3849" s="261"/>
      <c r="K3849" s="263"/>
      <c r="L3849" s="261"/>
    </row>
    <row r="3850" spans="3:12" ht="17.45" customHeight="1" x14ac:dyDescent="0.25">
      <c r="C3850" s="8"/>
      <c r="D3850" s="260"/>
      <c r="E3850" s="261"/>
      <c r="F3850" s="260"/>
      <c r="G3850" s="262"/>
      <c r="H3850" s="261"/>
      <c r="I3850" s="260"/>
      <c r="J3850" s="261"/>
      <c r="K3850" s="263"/>
      <c r="L3850" s="261"/>
    </row>
    <row r="3851" spans="3:12" ht="17.45" customHeight="1" x14ac:dyDescent="0.25">
      <c r="C3851" s="8"/>
      <c r="D3851" s="260"/>
      <c r="E3851" s="261"/>
      <c r="F3851" s="260"/>
      <c r="G3851" s="262"/>
      <c r="H3851" s="261"/>
      <c r="I3851" s="260"/>
      <c r="J3851" s="261"/>
      <c r="K3851" s="263"/>
      <c r="L3851" s="261"/>
    </row>
    <row r="3852" spans="3:12" ht="17.45" customHeight="1" x14ac:dyDescent="0.25">
      <c r="C3852" s="8"/>
      <c r="D3852" s="260"/>
      <c r="E3852" s="261"/>
      <c r="F3852" s="260"/>
      <c r="G3852" s="262"/>
      <c r="H3852" s="261"/>
      <c r="I3852" s="260"/>
      <c r="J3852" s="261"/>
      <c r="K3852" s="263"/>
      <c r="L3852" s="261"/>
    </row>
    <row r="3853" spans="3:12" ht="17.45" customHeight="1" x14ac:dyDescent="0.25">
      <c r="C3853" s="8"/>
      <c r="D3853" s="260"/>
      <c r="E3853" s="261"/>
      <c r="F3853" s="260"/>
      <c r="G3853" s="262"/>
      <c r="H3853" s="261"/>
      <c r="I3853" s="260"/>
      <c r="J3853" s="261"/>
      <c r="K3853" s="263"/>
      <c r="L3853" s="261"/>
    </row>
    <row r="3854" spans="3:12" ht="17.45" customHeight="1" x14ac:dyDescent="0.25">
      <c r="C3854" s="48"/>
      <c r="D3854" s="428"/>
      <c r="E3854" s="429"/>
      <c r="F3854" s="428"/>
      <c r="G3854" s="430"/>
      <c r="H3854" s="429"/>
      <c r="I3854" s="428"/>
      <c r="J3854" s="429"/>
      <c r="K3854" s="431"/>
      <c r="L3854" s="429"/>
    </row>
    <row r="3855" spans="3:12" ht="17.45" customHeight="1" x14ac:dyDescent="0.25">
      <c r="C3855" s="8"/>
      <c r="D3855" s="260"/>
      <c r="E3855" s="261"/>
      <c r="F3855" s="260"/>
      <c r="G3855" s="262"/>
      <c r="H3855" s="261"/>
      <c r="I3855" s="260"/>
      <c r="J3855" s="261"/>
      <c r="K3855" s="263"/>
      <c r="L3855" s="261"/>
    </row>
    <row r="3856" spans="3:12" ht="17.45" customHeight="1" x14ac:dyDescent="0.25">
      <c r="C3856" s="8"/>
      <c r="D3856" s="260"/>
      <c r="E3856" s="261"/>
      <c r="F3856" s="260"/>
      <c r="G3856" s="262"/>
      <c r="H3856" s="261"/>
      <c r="I3856" s="260"/>
      <c r="J3856" s="261"/>
      <c r="K3856" s="263"/>
      <c r="L3856" s="261"/>
    </row>
    <row r="3857" spans="3:12" ht="17.45" customHeight="1" x14ac:dyDescent="0.25">
      <c r="C3857" s="8"/>
      <c r="D3857" s="260"/>
      <c r="E3857" s="261"/>
      <c r="F3857" s="260"/>
      <c r="G3857" s="262"/>
      <c r="H3857" s="261"/>
      <c r="I3857" s="260"/>
      <c r="J3857" s="261"/>
      <c r="K3857" s="263"/>
      <c r="L3857" s="261"/>
    </row>
    <row r="3858" spans="3:12" ht="17.45" customHeight="1" x14ac:dyDescent="0.25">
      <c r="C3858" s="8"/>
      <c r="D3858" s="260"/>
      <c r="E3858" s="261"/>
      <c r="F3858" s="260"/>
      <c r="G3858" s="262"/>
      <c r="H3858" s="261"/>
      <c r="I3858" s="260"/>
      <c r="J3858" s="261"/>
      <c r="K3858" s="263"/>
      <c r="L3858" s="261"/>
    </row>
    <row r="3859" spans="3:12" ht="17.45" customHeight="1" x14ac:dyDescent="0.25">
      <c r="C3859" s="8"/>
      <c r="D3859" s="260"/>
      <c r="E3859" s="261"/>
      <c r="F3859" s="260"/>
      <c r="G3859" s="262"/>
      <c r="H3859" s="261"/>
      <c r="I3859" s="260"/>
      <c r="J3859" s="261"/>
      <c r="K3859" s="263"/>
      <c r="L3859" s="261"/>
    </row>
    <row r="3860" spans="3:12" ht="17.45" customHeight="1" x14ac:dyDescent="0.25">
      <c r="C3860" s="48"/>
      <c r="D3860" s="275"/>
      <c r="E3860" s="276"/>
      <c r="F3860" s="275"/>
      <c r="G3860" s="277"/>
      <c r="H3860" s="276"/>
      <c r="I3860" s="275"/>
      <c r="J3860" s="276"/>
      <c r="K3860" s="278"/>
      <c r="L3860" s="276"/>
    </row>
    <row r="3861" spans="3:12" ht="17.45" customHeight="1" x14ac:dyDescent="0.25">
      <c r="C3861" s="8"/>
      <c r="D3861" s="260"/>
      <c r="E3861" s="261"/>
      <c r="F3861" s="260"/>
      <c r="G3861" s="262"/>
      <c r="H3861" s="261"/>
      <c r="I3861" s="260"/>
      <c r="J3861" s="261"/>
      <c r="K3861" s="263"/>
      <c r="L3861" s="261"/>
    </row>
    <row r="3862" spans="3:12" ht="17.45" customHeight="1" x14ac:dyDescent="0.25">
      <c r="C3862" s="8"/>
      <c r="D3862" s="260"/>
      <c r="E3862" s="261"/>
      <c r="F3862" s="260"/>
      <c r="G3862" s="262"/>
      <c r="H3862" s="261"/>
      <c r="I3862" s="260"/>
      <c r="J3862" s="261"/>
      <c r="K3862" s="263"/>
      <c r="L3862" s="261"/>
    </row>
    <row r="3863" spans="3:12" ht="17.45" customHeight="1" x14ac:dyDescent="0.25">
      <c r="C3863" s="8"/>
      <c r="D3863" s="260"/>
      <c r="E3863" s="261"/>
      <c r="F3863" s="260"/>
      <c r="G3863" s="262"/>
      <c r="H3863" s="261"/>
      <c r="I3863" s="260"/>
      <c r="J3863" s="261"/>
      <c r="K3863" s="263"/>
      <c r="L3863" s="261"/>
    </row>
    <row r="3864" spans="3:12" ht="17.45" customHeight="1" x14ac:dyDescent="0.25">
      <c r="C3864" s="8"/>
      <c r="D3864" s="260"/>
      <c r="E3864" s="261"/>
      <c r="F3864" s="260"/>
      <c r="G3864" s="262"/>
      <c r="H3864" s="261"/>
      <c r="I3864" s="260"/>
      <c r="J3864" s="261"/>
      <c r="K3864" s="263"/>
      <c r="L3864" s="261"/>
    </row>
    <row r="3865" spans="3:12" ht="17.45" customHeight="1" x14ac:dyDescent="0.25">
      <c r="C3865" s="8"/>
      <c r="D3865" s="260"/>
      <c r="E3865" s="261"/>
      <c r="F3865" s="260"/>
      <c r="G3865" s="262"/>
      <c r="H3865" s="261"/>
      <c r="I3865" s="260"/>
      <c r="J3865" s="261"/>
      <c r="K3865" s="263"/>
      <c r="L3865" s="261"/>
    </row>
    <row r="3866" spans="3:12" ht="17.45" customHeight="1" x14ac:dyDescent="0.25">
      <c r="C3866" s="48"/>
      <c r="D3866" s="275"/>
      <c r="E3866" s="276"/>
      <c r="F3866" s="275"/>
      <c r="G3866" s="277"/>
      <c r="H3866" s="276"/>
      <c r="I3866" s="275"/>
      <c r="J3866" s="276"/>
      <c r="K3866" s="278"/>
      <c r="L3866" s="276"/>
    </row>
    <row r="3867" spans="3:12" ht="17.45" customHeight="1" x14ac:dyDescent="0.25">
      <c r="C3867" s="8"/>
      <c r="D3867" s="260"/>
      <c r="E3867" s="261"/>
      <c r="F3867" s="260"/>
      <c r="G3867" s="262"/>
      <c r="H3867" s="261"/>
      <c r="I3867" s="260"/>
      <c r="J3867" s="261"/>
      <c r="K3867" s="263"/>
      <c r="L3867" s="261"/>
    </row>
    <row r="3868" spans="3:12" ht="17.45" customHeight="1" x14ac:dyDescent="0.25">
      <c r="C3868" s="8"/>
      <c r="D3868" s="260"/>
      <c r="E3868" s="261"/>
      <c r="F3868" s="260"/>
      <c r="G3868" s="262"/>
      <c r="H3868" s="261"/>
      <c r="I3868" s="260"/>
      <c r="J3868" s="261"/>
      <c r="K3868" s="263"/>
      <c r="L3868" s="261"/>
    </row>
    <row r="3869" spans="3:12" ht="17.45" customHeight="1" x14ac:dyDescent="0.25">
      <c r="C3869" s="8"/>
      <c r="D3869" s="260"/>
      <c r="E3869" s="261"/>
      <c r="F3869" s="260"/>
      <c r="G3869" s="262"/>
      <c r="H3869" s="261"/>
      <c r="I3869" s="260"/>
      <c r="J3869" s="261"/>
      <c r="K3869" s="263"/>
      <c r="L3869" s="261"/>
    </row>
    <row r="3870" spans="3:12" ht="17.45" customHeight="1" x14ac:dyDescent="0.25">
      <c r="C3870" s="8"/>
      <c r="D3870" s="260"/>
      <c r="E3870" s="261"/>
      <c r="F3870" s="260"/>
      <c r="G3870" s="262"/>
      <c r="H3870" s="261"/>
      <c r="I3870" s="260"/>
      <c r="J3870" s="261"/>
      <c r="K3870" s="263"/>
      <c r="L3870" s="261"/>
    </row>
    <row r="3871" spans="3:12" ht="17.45" customHeight="1" x14ac:dyDescent="0.25">
      <c r="C3871" s="8"/>
      <c r="D3871" s="260"/>
      <c r="E3871" s="261"/>
      <c r="F3871" s="260"/>
      <c r="G3871" s="262"/>
      <c r="H3871" s="261"/>
      <c r="I3871" s="260"/>
      <c r="J3871" s="261"/>
      <c r="K3871" s="263"/>
      <c r="L3871" s="261"/>
    </row>
    <row r="3872" spans="3:12" ht="17.45" customHeight="1" x14ac:dyDescent="0.25">
      <c r="C3872" s="48"/>
      <c r="D3872" s="275"/>
      <c r="E3872" s="276"/>
      <c r="F3872" s="275"/>
      <c r="G3872" s="277"/>
      <c r="H3872" s="276"/>
      <c r="I3872" s="275"/>
      <c r="J3872" s="276"/>
      <c r="K3872" s="278"/>
      <c r="L3872" s="276"/>
    </row>
    <row r="3873" spans="3:12" ht="17.45" customHeight="1" x14ac:dyDescent="0.25">
      <c r="C3873" s="8"/>
      <c r="D3873" s="260"/>
      <c r="E3873" s="261"/>
      <c r="F3873" s="260"/>
      <c r="G3873" s="262"/>
      <c r="H3873" s="261"/>
      <c r="I3873" s="260"/>
      <c r="J3873" s="261"/>
      <c r="K3873" s="263"/>
      <c r="L3873" s="261"/>
    </row>
    <row r="3874" spans="3:12" ht="17.45" customHeight="1" x14ac:dyDescent="0.25">
      <c r="C3874" s="8"/>
      <c r="D3874" s="260"/>
      <c r="E3874" s="261"/>
      <c r="F3874" s="260"/>
      <c r="G3874" s="262"/>
      <c r="H3874" s="261"/>
      <c r="I3874" s="260"/>
      <c r="J3874" s="261"/>
      <c r="K3874" s="263"/>
      <c r="L3874" s="261"/>
    </row>
    <row r="3875" spans="3:12" ht="17.45" customHeight="1" x14ac:dyDescent="0.25">
      <c r="C3875" s="8"/>
      <c r="D3875" s="260"/>
      <c r="E3875" s="261"/>
      <c r="F3875" s="260"/>
      <c r="G3875" s="262"/>
      <c r="H3875" s="261"/>
      <c r="I3875" s="260"/>
      <c r="J3875" s="261"/>
      <c r="K3875" s="263"/>
      <c r="L3875" s="261"/>
    </row>
    <row r="3876" spans="3:12" ht="17.45" customHeight="1" x14ac:dyDescent="0.25">
      <c r="C3876" s="8"/>
      <c r="D3876" s="260"/>
      <c r="E3876" s="261"/>
      <c r="F3876" s="260"/>
      <c r="G3876" s="262"/>
      <c r="H3876" s="261"/>
      <c r="I3876" s="260"/>
      <c r="J3876" s="261"/>
      <c r="K3876" s="263"/>
      <c r="L3876" s="261"/>
    </row>
    <row r="3877" spans="3:12" ht="17.45" customHeight="1" x14ac:dyDescent="0.25">
      <c r="C3877" s="8"/>
      <c r="D3877" s="260"/>
      <c r="E3877" s="261"/>
      <c r="F3877" s="260"/>
      <c r="G3877" s="262"/>
      <c r="H3877" s="261"/>
      <c r="I3877" s="260"/>
      <c r="J3877" s="261"/>
      <c r="K3877" s="263"/>
      <c r="L3877" s="261"/>
    </row>
    <row r="3878" spans="3:12" ht="17.45" customHeight="1" x14ac:dyDescent="0.25">
      <c r="C3878" s="48"/>
      <c r="D3878" s="275"/>
      <c r="E3878" s="276"/>
      <c r="F3878" s="275"/>
      <c r="G3878" s="277"/>
      <c r="H3878" s="276"/>
      <c r="I3878" s="275"/>
      <c r="J3878" s="276"/>
      <c r="K3878" s="278"/>
      <c r="L3878" s="276"/>
    </row>
    <row r="3879" spans="3:12" ht="17.45" customHeight="1" x14ac:dyDescent="0.25">
      <c r="C3879" s="8"/>
      <c r="D3879" s="260"/>
      <c r="E3879" s="261"/>
      <c r="F3879" s="260"/>
      <c r="G3879" s="262"/>
      <c r="H3879" s="261"/>
      <c r="I3879" s="260"/>
      <c r="J3879" s="261"/>
      <c r="K3879" s="263"/>
      <c r="L3879" s="261"/>
    </row>
    <row r="3880" spans="3:12" ht="17.45" customHeight="1" x14ac:dyDescent="0.25">
      <c r="C3880" s="8"/>
      <c r="D3880" s="260"/>
      <c r="E3880" s="261"/>
      <c r="F3880" s="260"/>
      <c r="G3880" s="262"/>
      <c r="H3880" s="261"/>
      <c r="I3880" s="260"/>
      <c r="J3880" s="261"/>
      <c r="K3880" s="263"/>
      <c r="L3880" s="261"/>
    </row>
    <row r="3881" spans="3:12" ht="17.45" customHeight="1" x14ac:dyDescent="0.25">
      <c r="C3881" s="8"/>
      <c r="D3881" s="260"/>
      <c r="E3881" s="261"/>
      <c r="F3881" s="260"/>
      <c r="G3881" s="262"/>
      <c r="H3881" s="261"/>
      <c r="I3881" s="260"/>
      <c r="J3881" s="261"/>
      <c r="K3881" s="263"/>
      <c r="L3881" s="261"/>
    </row>
    <row r="3882" spans="3:12" ht="17.45" customHeight="1" x14ac:dyDescent="0.25">
      <c r="C3882" s="8"/>
      <c r="D3882" s="260"/>
      <c r="E3882" s="261"/>
      <c r="F3882" s="260"/>
      <c r="G3882" s="262"/>
      <c r="H3882" s="261"/>
      <c r="I3882" s="260"/>
      <c r="J3882" s="261"/>
      <c r="K3882" s="263"/>
      <c r="L3882" s="261"/>
    </row>
    <row r="3883" spans="3:12" ht="17.45" customHeight="1" x14ac:dyDescent="0.25">
      <c r="C3883" s="8"/>
      <c r="D3883" s="260"/>
      <c r="E3883" s="261"/>
      <c r="F3883" s="260"/>
      <c r="G3883" s="262"/>
      <c r="H3883" s="261"/>
      <c r="I3883" s="260"/>
      <c r="J3883" s="261"/>
      <c r="K3883" s="263"/>
      <c r="L3883" s="261"/>
    </row>
    <row r="3884" spans="3:12" ht="17.45" customHeight="1" x14ac:dyDescent="0.25">
      <c r="C3884" s="48"/>
      <c r="D3884" s="275"/>
      <c r="E3884" s="276"/>
      <c r="F3884" s="275"/>
      <c r="G3884" s="277"/>
      <c r="H3884" s="276"/>
      <c r="I3884" s="275"/>
      <c r="J3884" s="276"/>
      <c r="K3884" s="278"/>
      <c r="L3884" s="276"/>
    </row>
    <row r="3885" spans="3:12" ht="17.45" customHeight="1" x14ac:dyDescent="0.25">
      <c r="C3885" s="8"/>
      <c r="D3885" s="260"/>
      <c r="E3885" s="261"/>
      <c r="F3885" s="260"/>
      <c r="G3885" s="262"/>
      <c r="H3885" s="261"/>
      <c r="I3885" s="260"/>
      <c r="J3885" s="261"/>
      <c r="K3885" s="263"/>
      <c r="L3885" s="261"/>
    </row>
    <row r="3886" spans="3:12" ht="17.45" customHeight="1" x14ac:dyDescent="0.25">
      <c r="C3886" s="8"/>
      <c r="D3886" s="260"/>
      <c r="E3886" s="261"/>
      <c r="F3886" s="260"/>
      <c r="G3886" s="262"/>
      <c r="H3886" s="261"/>
      <c r="I3886" s="260"/>
      <c r="J3886" s="261"/>
      <c r="K3886" s="263"/>
      <c r="L3886" s="261"/>
    </row>
    <row r="3887" spans="3:12" ht="17.45" customHeight="1" x14ac:dyDescent="0.25">
      <c r="C3887" s="8"/>
      <c r="D3887" s="260"/>
      <c r="E3887" s="261"/>
      <c r="F3887" s="260"/>
      <c r="G3887" s="262"/>
      <c r="H3887" s="261"/>
      <c r="I3887" s="260"/>
      <c r="J3887" s="261"/>
      <c r="K3887" s="263"/>
      <c r="L3887" s="261"/>
    </row>
    <row r="3888" spans="3:12" ht="17.45" customHeight="1" x14ac:dyDescent="0.25">
      <c r="C3888" s="8"/>
      <c r="D3888" s="260"/>
      <c r="E3888" s="261"/>
      <c r="F3888" s="260"/>
      <c r="G3888" s="262"/>
      <c r="H3888" s="261"/>
      <c r="I3888" s="260"/>
      <c r="J3888" s="261"/>
      <c r="K3888" s="263"/>
      <c r="L3888" s="261"/>
    </row>
    <row r="3889" spans="3:12" ht="17.45" customHeight="1" x14ac:dyDescent="0.25">
      <c r="C3889" s="8"/>
      <c r="D3889" s="260"/>
      <c r="E3889" s="261"/>
      <c r="F3889" s="260"/>
      <c r="G3889" s="262"/>
      <c r="H3889" s="261"/>
      <c r="I3889" s="260"/>
      <c r="J3889" s="261"/>
      <c r="K3889" s="263"/>
      <c r="L3889" s="261"/>
    </row>
    <row r="3890" spans="3:12" ht="17.45" customHeight="1" x14ac:dyDescent="0.25">
      <c r="C3890" s="48"/>
      <c r="D3890" s="428"/>
      <c r="E3890" s="429"/>
      <c r="F3890" s="428"/>
      <c r="G3890" s="430"/>
      <c r="H3890" s="429"/>
      <c r="I3890" s="428"/>
      <c r="J3890" s="429"/>
      <c r="K3890" s="431"/>
      <c r="L3890" s="429"/>
    </row>
    <row r="3891" spans="3:12" ht="17.45" customHeight="1" x14ac:dyDescent="0.25">
      <c r="C3891" s="8"/>
      <c r="D3891" s="260"/>
      <c r="E3891" s="261"/>
      <c r="F3891" s="260"/>
      <c r="G3891" s="262"/>
      <c r="H3891" s="261"/>
      <c r="I3891" s="260"/>
      <c r="J3891" s="261"/>
      <c r="K3891" s="263"/>
      <c r="L3891" s="261"/>
    </row>
    <row r="3892" spans="3:12" ht="17.45" customHeight="1" x14ac:dyDescent="0.25">
      <c r="C3892" s="8"/>
      <c r="D3892" s="260"/>
      <c r="E3892" s="261"/>
      <c r="F3892" s="260"/>
      <c r="G3892" s="262"/>
      <c r="H3892" s="261"/>
      <c r="I3892" s="260"/>
      <c r="J3892" s="261"/>
      <c r="K3892" s="263"/>
      <c r="L3892" s="261"/>
    </row>
    <row r="3893" spans="3:12" ht="17.45" customHeight="1" x14ac:dyDescent="0.25">
      <c r="C3893" s="8"/>
      <c r="D3893" s="260"/>
      <c r="E3893" s="261"/>
      <c r="F3893" s="260"/>
      <c r="G3893" s="262"/>
      <c r="H3893" s="261"/>
      <c r="I3893" s="260"/>
      <c r="J3893" s="261"/>
      <c r="K3893" s="263"/>
      <c r="L3893" s="261"/>
    </row>
    <row r="3894" spans="3:12" ht="17.45" customHeight="1" x14ac:dyDescent="0.25">
      <c r="C3894" s="8"/>
      <c r="D3894" s="260"/>
      <c r="E3894" s="261"/>
      <c r="F3894" s="260"/>
      <c r="G3894" s="262"/>
      <c r="H3894" s="261"/>
      <c r="I3894" s="260"/>
      <c r="J3894" s="261"/>
      <c r="K3894" s="263"/>
      <c r="L3894" s="261"/>
    </row>
    <row r="3895" spans="3:12" ht="17.45" customHeight="1" x14ac:dyDescent="0.25">
      <c r="C3895" s="8"/>
      <c r="D3895" s="260"/>
      <c r="E3895" s="261"/>
      <c r="F3895" s="260"/>
      <c r="G3895" s="262"/>
      <c r="H3895" s="261"/>
      <c r="I3895" s="260"/>
      <c r="J3895" s="261"/>
      <c r="K3895" s="263"/>
      <c r="L3895" s="261"/>
    </row>
    <row r="3896" spans="3:12" ht="17.45" customHeight="1" x14ac:dyDescent="0.25">
      <c r="C3896" s="48"/>
      <c r="D3896" s="275"/>
      <c r="E3896" s="276"/>
      <c r="F3896" s="275"/>
      <c r="G3896" s="277"/>
      <c r="H3896" s="276"/>
      <c r="I3896" s="275"/>
      <c r="J3896" s="276"/>
      <c r="K3896" s="278"/>
      <c r="L3896" s="276"/>
    </row>
    <row r="3897" spans="3:12" ht="17.45" customHeight="1" x14ac:dyDescent="0.25">
      <c r="C3897" s="8"/>
      <c r="D3897" s="260"/>
      <c r="E3897" s="261"/>
      <c r="F3897" s="260"/>
      <c r="G3897" s="262"/>
      <c r="H3897" s="261"/>
      <c r="I3897" s="260"/>
      <c r="J3897" s="261"/>
      <c r="K3897" s="263"/>
      <c r="L3897" s="261"/>
    </row>
    <row r="3898" spans="3:12" ht="17.45" customHeight="1" x14ac:dyDescent="0.25">
      <c r="C3898" s="8"/>
      <c r="D3898" s="260"/>
      <c r="E3898" s="261"/>
      <c r="F3898" s="260"/>
      <c r="G3898" s="262"/>
      <c r="H3898" s="261"/>
      <c r="I3898" s="260"/>
      <c r="J3898" s="261"/>
      <c r="K3898" s="263"/>
      <c r="L3898" s="261"/>
    </row>
    <row r="3899" spans="3:12" ht="17.45" customHeight="1" x14ac:dyDescent="0.25">
      <c r="C3899" s="8"/>
      <c r="D3899" s="260"/>
      <c r="E3899" s="261"/>
      <c r="F3899" s="260"/>
      <c r="G3899" s="262"/>
      <c r="H3899" s="261"/>
      <c r="I3899" s="260"/>
      <c r="J3899" s="261"/>
      <c r="K3899" s="263"/>
      <c r="L3899" s="261"/>
    </row>
    <row r="3900" spans="3:12" ht="17.45" customHeight="1" x14ac:dyDescent="0.25">
      <c r="C3900" s="8"/>
      <c r="D3900" s="260"/>
      <c r="E3900" s="261"/>
      <c r="F3900" s="260"/>
      <c r="G3900" s="262"/>
      <c r="H3900" s="261"/>
      <c r="I3900" s="260"/>
      <c r="J3900" s="261"/>
      <c r="K3900" s="263"/>
      <c r="L3900" s="261"/>
    </row>
    <row r="3901" spans="3:12" ht="17.45" customHeight="1" x14ac:dyDescent="0.25">
      <c r="C3901" s="8"/>
      <c r="D3901" s="260"/>
      <c r="E3901" s="261"/>
      <c r="F3901" s="260"/>
      <c r="G3901" s="262"/>
      <c r="H3901" s="261"/>
      <c r="I3901" s="260"/>
      <c r="J3901" s="261"/>
      <c r="K3901" s="263"/>
      <c r="L3901" s="261"/>
    </row>
    <row r="3902" spans="3:12" ht="17.45" customHeight="1" x14ac:dyDescent="0.25">
      <c r="C3902" s="48"/>
      <c r="D3902" s="275"/>
      <c r="E3902" s="276"/>
      <c r="F3902" s="275"/>
      <c r="G3902" s="277"/>
      <c r="H3902" s="276"/>
      <c r="I3902" s="275"/>
      <c r="J3902" s="276"/>
      <c r="K3902" s="278"/>
      <c r="L3902" s="276"/>
    </row>
    <row r="3903" spans="3:12" ht="17.45" customHeight="1" x14ac:dyDescent="0.25">
      <c r="C3903" s="8"/>
      <c r="D3903" s="260"/>
      <c r="E3903" s="261"/>
      <c r="F3903" s="260"/>
      <c r="G3903" s="262"/>
      <c r="H3903" s="261"/>
      <c r="I3903" s="260"/>
      <c r="J3903" s="261"/>
      <c r="K3903" s="263"/>
      <c r="L3903" s="261"/>
    </row>
    <row r="3904" spans="3:12" ht="17.45" customHeight="1" x14ac:dyDescent="0.25">
      <c r="C3904" s="8"/>
      <c r="D3904" s="260"/>
      <c r="E3904" s="261"/>
      <c r="F3904" s="260"/>
      <c r="G3904" s="262"/>
      <c r="H3904" s="261"/>
      <c r="I3904" s="260"/>
      <c r="J3904" s="261"/>
      <c r="K3904" s="263"/>
      <c r="L3904" s="261"/>
    </row>
    <row r="3905" spans="3:12" ht="17.45" customHeight="1" x14ac:dyDescent="0.25">
      <c r="C3905" s="8"/>
      <c r="D3905" s="260"/>
      <c r="E3905" s="261"/>
      <c r="F3905" s="260"/>
      <c r="G3905" s="262"/>
      <c r="H3905" s="261"/>
      <c r="I3905" s="260"/>
      <c r="J3905" s="261"/>
      <c r="K3905" s="263"/>
      <c r="L3905" s="261"/>
    </row>
    <row r="3906" spans="3:12" ht="17.45" customHeight="1" x14ac:dyDescent="0.25">
      <c r="C3906" s="8"/>
      <c r="D3906" s="260"/>
      <c r="E3906" s="261"/>
      <c r="F3906" s="260"/>
      <c r="G3906" s="262"/>
      <c r="H3906" s="261"/>
      <c r="I3906" s="260"/>
      <c r="J3906" s="261"/>
      <c r="K3906" s="263"/>
      <c r="L3906" s="261"/>
    </row>
    <row r="3907" spans="3:12" ht="17.45" customHeight="1" x14ac:dyDescent="0.25">
      <c r="C3907" s="8"/>
      <c r="D3907" s="260"/>
      <c r="E3907" s="261"/>
      <c r="F3907" s="260"/>
      <c r="G3907" s="262"/>
      <c r="H3907" s="261"/>
      <c r="I3907" s="260"/>
      <c r="J3907" s="261"/>
      <c r="K3907" s="263"/>
      <c r="L3907" s="261"/>
    </row>
    <row r="3908" spans="3:12" ht="17.45" customHeight="1" x14ac:dyDescent="0.25">
      <c r="C3908" s="48"/>
      <c r="D3908" s="275"/>
      <c r="E3908" s="276"/>
      <c r="F3908" s="275"/>
      <c r="G3908" s="277"/>
      <c r="H3908" s="276"/>
      <c r="I3908" s="275"/>
      <c r="J3908" s="276"/>
      <c r="K3908" s="278"/>
      <c r="L3908" s="276"/>
    </row>
    <row r="3909" spans="3:12" ht="17.45" customHeight="1" x14ac:dyDescent="0.25">
      <c r="C3909" s="8"/>
      <c r="D3909" s="260"/>
      <c r="E3909" s="261"/>
      <c r="F3909" s="260"/>
      <c r="G3909" s="262"/>
      <c r="H3909" s="261"/>
      <c r="I3909" s="260"/>
      <c r="J3909" s="261"/>
      <c r="K3909" s="263"/>
      <c r="L3909" s="261"/>
    </row>
    <row r="3910" spans="3:12" ht="17.45" customHeight="1" x14ac:dyDescent="0.25">
      <c r="C3910" s="8"/>
      <c r="D3910" s="260"/>
      <c r="E3910" s="261"/>
      <c r="F3910" s="260"/>
      <c r="G3910" s="262"/>
      <c r="H3910" s="261"/>
      <c r="I3910" s="260"/>
      <c r="J3910" s="261"/>
      <c r="K3910" s="263"/>
      <c r="L3910" s="261"/>
    </row>
    <row r="3911" spans="3:12" ht="17.45" customHeight="1" x14ac:dyDescent="0.25">
      <c r="C3911" s="8"/>
      <c r="D3911" s="260"/>
      <c r="E3911" s="261"/>
      <c r="F3911" s="260"/>
      <c r="G3911" s="262"/>
      <c r="H3911" s="261"/>
      <c r="I3911" s="260"/>
      <c r="J3911" s="261"/>
      <c r="K3911" s="263"/>
      <c r="L3911" s="261"/>
    </row>
    <row r="3912" spans="3:12" ht="17.45" customHeight="1" x14ac:dyDescent="0.25">
      <c r="C3912" s="8"/>
      <c r="D3912" s="260"/>
      <c r="E3912" s="261"/>
      <c r="F3912" s="260"/>
      <c r="G3912" s="262"/>
      <c r="H3912" s="261"/>
      <c r="I3912" s="260"/>
      <c r="J3912" s="261"/>
      <c r="K3912" s="263"/>
      <c r="L3912" s="261"/>
    </row>
    <row r="3913" spans="3:12" ht="17.45" customHeight="1" x14ac:dyDescent="0.25">
      <c r="C3913" s="8"/>
      <c r="D3913" s="260"/>
      <c r="E3913" s="261"/>
      <c r="F3913" s="260"/>
      <c r="G3913" s="262"/>
      <c r="H3913" s="261"/>
      <c r="I3913" s="260"/>
      <c r="J3913" s="261"/>
      <c r="K3913" s="263"/>
      <c r="L3913" s="261"/>
    </row>
    <row r="3914" spans="3:12" ht="17.45" customHeight="1" x14ac:dyDescent="0.25">
      <c r="C3914" s="48"/>
      <c r="D3914" s="275"/>
      <c r="E3914" s="276"/>
      <c r="F3914" s="275"/>
      <c r="G3914" s="277"/>
      <c r="H3914" s="276"/>
      <c r="I3914" s="275"/>
      <c r="J3914" s="276"/>
      <c r="K3914" s="278"/>
      <c r="L3914" s="276"/>
    </row>
    <row r="3915" spans="3:12" ht="17.45" customHeight="1" x14ac:dyDescent="0.25">
      <c r="C3915" s="8"/>
      <c r="D3915" s="260"/>
      <c r="E3915" s="261"/>
      <c r="F3915" s="260"/>
      <c r="G3915" s="262"/>
      <c r="H3915" s="261"/>
      <c r="I3915" s="260"/>
      <c r="J3915" s="261"/>
      <c r="K3915" s="263"/>
      <c r="L3915" s="261"/>
    </row>
    <row r="3916" spans="3:12" ht="17.45" customHeight="1" x14ac:dyDescent="0.25">
      <c r="C3916" s="8"/>
      <c r="D3916" s="260"/>
      <c r="E3916" s="261"/>
      <c r="F3916" s="260"/>
      <c r="G3916" s="262"/>
      <c r="H3916" s="261"/>
      <c r="I3916" s="260"/>
      <c r="J3916" s="261"/>
      <c r="K3916" s="263"/>
      <c r="L3916" s="261"/>
    </row>
    <row r="3917" spans="3:12" ht="17.45" customHeight="1" x14ac:dyDescent="0.25">
      <c r="C3917" s="8"/>
      <c r="D3917" s="260"/>
      <c r="E3917" s="261"/>
      <c r="F3917" s="260"/>
      <c r="G3917" s="262"/>
      <c r="H3917" s="261"/>
      <c r="I3917" s="260"/>
      <c r="J3917" s="261"/>
      <c r="K3917" s="263"/>
      <c r="L3917" s="261"/>
    </row>
    <row r="3918" spans="3:12" ht="17.45" customHeight="1" x14ac:dyDescent="0.25">
      <c r="C3918" s="8"/>
      <c r="D3918" s="260"/>
      <c r="E3918" s="261"/>
      <c r="F3918" s="260"/>
      <c r="G3918" s="262"/>
      <c r="H3918" s="261"/>
      <c r="I3918" s="260"/>
      <c r="J3918" s="261"/>
      <c r="K3918" s="263"/>
      <c r="L3918" s="261"/>
    </row>
    <row r="3919" spans="3:12" ht="17.45" customHeight="1" x14ac:dyDescent="0.25">
      <c r="C3919" s="8"/>
      <c r="D3919" s="260"/>
      <c r="E3919" s="261"/>
      <c r="F3919" s="260"/>
      <c r="G3919" s="262"/>
      <c r="H3919" s="261"/>
      <c r="I3919" s="260"/>
      <c r="J3919" s="261"/>
      <c r="K3919" s="263"/>
      <c r="L3919" s="261"/>
    </row>
    <row r="3920" spans="3:12" ht="17.45" customHeight="1" x14ac:dyDescent="0.25">
      <c r="C3920" s="48"/>
      <c r="D3920" s="428"/>
      <c r="E3920" s="429"/>
      <c r="F3920" s="428"/>
      <c r="G3920" s="430"/>
      <c r="H3920" s="429"/>
      <c r="I3920" s="428"/>
      <c r="J3920" s="429"/>
      <c r="K3920" s="431"/>
      <c r="L3920" s="429"/>
    </row>
    <row r="3921" spans="3:12" ht="17.45" customHeight="1" x14ac:dyDescent="0.25">
      <c r="C3921" s="8"/>
      <c r="D3921" s="260"/>
      <c r="E3921" s="261"/>
      <c r="F3921" s="260"/>
      <c r="G3921" s="262"/>
      <c r="H3921" s="261"/>
      <c r="I3921" s="260"/>
      <c r="J3921" s="261"/>
      <c r="K3921" s="263"/>
      <c r="L3921" s="261"/>
    </row>
    <row r="3922" spans="3:12" ht="17.45" customHeight="1" x14ac:dyDescent="0.25">
      <c r="C3922" s="8"/>
      <c r="D3922" s="260"/>
      <c r="E3922" s="261"/>
      <c r="F3922" s="260"/>
      <c r="G3922" s="262"/>
      <c r="H3922" s="261"/>
      <c r="I3922" s="260"/>
      <c r="J3922" s="261"/>
      <c r="K3922" s="263"/>
      <c r="L3922" s="261"/>
    </row>
    <row r="3923" spans="3:12" ht="17.45" customHeight="1" x14ac:dyDescent="0.25">
      <c r="C3923" s="8"/>
      <c r="D3923" s="260"/>
      <c r="E3923" s="261"/>
      <c r="F3923" s="260"/>
      <c r="G3923" s="262"/>
      <c r="H3923" s="261"/>
      <c r="I3923" s="260"/>
      <c r="J3923" s="261"/>
      <c r="K3923" s="263"/>
      <c r="L3923" s="261"/>
    </row>
    <row r="3924" spans="3:12" ht="17.45" customHeight="1" x14ac:dyDescent="0.25">
      <c r="C3924" s="8"/>
      <c r="D3924" s="260"/>
      <c r="E3924" s="261"/>
      <c r="F3924" s="260"/>
      <c r="G3924" s="262"/>
      <c r="H3924" s="261"/>
      <c r="I3924" s="260"/>
      <c r="J3924" s="261"/>
      <c r="K3924" s="263"/>
      <c r="L3924" s="261"/>
    </row>
    <row r="3925" spans="3:12" ht="17.45" customHeight="1" x14ac:dyDescent="0.25">
      <c r="C3925" s="8"/>
      <c r="D3925" s="260"/>
      <c r="E3925" s="261"/>
      <c r="F3925" s="260"/>
      <c r="G3925" s="262"/>
      <c r="H3925" s="261"/>
      <c r="I3925" s="260"/>
      <c r="J3925" s="261"/>
      <c r="K3925" s="263"/>
      <c r="L3925" s="261"/>
    </row>
    <row r="3926" spans="3:12" ht="17.45" customHeight="1" x14ac:dyDescent="0.25">
      <c r="C3926" s="48"/>
      <c r="D3926" s="275"/>
      <c r="E3926" s="276"/>
      <c r="F3926" s="275"/>
      <c r="G3926" s="277"/>
      <c r="H3926" s="276"/>
      <c r="I3926" s="275"/>
      <c r="J3926" s="276"/>
      <c r="K3926" s="278"/>
      <c r="L3926" s="276"/>
    </row>
    <row r="3927" spans="3:12" ht="17.45" customHeight="1" x14ac:dyDescent="0.25">
      <c r="C3927" s="8"/>
      <c r="D3927" s="260"/>
      <c r="E3927" s="261"/>
      <c r="F3927" s="260"/>
      <c r="G3927" s="262"/>
      <c r="H3927" s="261"/>
      <c r="I3927" s="260"/>
      <c r="J3927" s="261"/>
      <c r="K3927" s="263"/>
      <c r="L3927" s="261"/>
    </row>
    <row r="3928" spans="3:12" ht="17.45" customHeight="1" x14ac:dyDescent="0.25">
      <c r="C3928" s="8"/>
      <c r="D3928" s="260"/>
      <c r="E3928" s="261"/>
      <c r="F3928" s="260"/>
      <c r="G3928" s="262"/>
      <c r="H3928" s="261"/>
      <c r="I3928" s="260"/>
      <c r="J3928" s="261"/>
      <c r="K3928" s="263"/>
      <c r="L3928" s="261"/>
    </row>
    <row r="3929" spans="3:12" ht="17.45" customHeight="1" x14ac:dyDescent="0.25">
      <c r="C3929" s="8"/>
      <c r="D3929" s="260"/>
      <c r="E3929" s="261"/>
      <c r="F3929" s="260"/>
      <c r="G3929" s="262"/>
      <c r="H3929" s="261"/>
      <c r="I3929" s="260"/>
      <c r="J3929" s="261"/>
      <c r="K3929" s="263"/>
      <c r="L3929" s="261"/>
    </row>
    <row r="3930" spans="3:12" ht="17.45" customHeight="1" x14ac:dyDescent="0.25">
      <c r="C3930" s="8"/>
      <c r="D3930" s="260"/>
      <c r="E3930" s="261"/>
      <c r="F3930" s="260"/>
      <c r="G3930" s="262"/>
      <c r="H3930" s="261"/>
      <c r="I3930" s="260"/>
      <c r="J3930" s="261"/>
      <c r="K3930" s="263"/>
      <c r="L3930" s="261"/>
    </row>
    <row r="3931" spans="3:12" ht="17.45" customHeight="1" x14ac:dyDescent="0.25">
      <c r="C3931" s="8"/>
      <c r="D3931" s="260"/>
      <c r="E3931" s="261"/>
      <c r="F3931" s="260"/>
      <c r="G3931" s="262"/>
      <c r="H3931" s="261"/>
      <c r="I3931" s="260"/>
      <c r="J3931" s="261"/>
      <c r="K3931" s="263"/>
      <c r="L3931" s="261"/>
    </row>
    <row r="3932" spans="3:12" ht="17.45" customHeight="1" x14ac:dyDescent="0.25">
      <c r="C3932" s="48"/>
      <c r="D3932" s="275"/>
      <c r="E3932" s="276"/>
      <c r="F3932" s="275"/>
      <c r="G3932" s="277"/>
      <c r="H3932" s="276"/>
      <c r="I3932" s="275"/>
      <c r="J3932" s="276"/>
      <c r="K3932" s="278"/>
      <c r="L3932" s="276"/>
    </row>
    <row r="3933" spans="3:12" ht="17.45" customHeight="1" x14ac:dyDescent="0.25">
      <c r="C3933" s="8"/>
      <c r="D3933" s="260"/>
      <c r="E3933" s="261"/>
      <c r="F3933" s="260"/>
      <c r="G3933" s="262"/>
      <c r="H3933" s="261"/>
      <c r="I3933" s="260"/>
      <c r="J3933" s="261"/>
      <c r="K3933" s="263"/>
      <c r="L3933" s="261"/>
    </row>
    <row r="3934" spans="3:12" ht="17.45" customHeight="1" x14ac:dyDescent="0.25">
      <c r="C3934" s="8"/>
      <c r="D3934" s="260"/>
      <c r="E3934" s="261"/>
      <c r="F3934" s="260"/>
      <c r="G3934" s="262"/>
      <c r="H3934" s="261"/>
      <c r="I3934" s="260"/>
      <c r="J3934" s="261"/>
      <c r="K3934" s="263"/>
      <c r="L3934" s="261"/>
    </row>
    <row r="3935" spans="3:12" ht="17.45" customHeight="1" x14ac:dyDescent="0.25">
      <c r="C3935" s="8"/>
      <c r="D3935" s="260"/>
      <c r="E3935" s="261"/>
      <c r="F3935" s="260"/>
      <c r="G3935" s="262"/>
      <c r="H3935" s="261"/>
      <c r="I3935" s="260"/>
      <c r="J3935" s="261"/>
      <c r="K3935" s="263"/>
      <c r="L3935" s="261"/>
    </row>
    <row r="3936" spans="3:12" ht="17.45" customHeight="1" x14ac:dyDescent="0.25">
      <c r="C3936" s="8"/>
      <c r="D3936" s="260"/>
      <c r="E3936" s="261"/>
      <c r="F3936" s="260"/>
      <c r="G3936" s="262"/>
      <c r="H3936" s="261"/>
      <c r="I3936" s="260"/>
      <c r="J3936" s="261"/>
      <c r="K3936" s="263"/>
      <c r="L3936" s="261"/>
    </row>
    <row r="3937" spans="3:12" ht="17.45" customHeight="1" x14ac:dyDescent="0.25">
      <c r="C3937" s="8"/>
      <c r="D3937" s="260"/>
      <c r="E3937" s="261"/>
      <c r="F3937" s="260"/>
      <c r="G3937" s="262"/>
      <c r="H3937" s="261"/>
      <c r="I3937" s="260"/>
      <c r="J3937" s="261"/>
      <c r="K3937" s="263"/>
      <c r="L3937" s="261"/>
    </row>
    <row r="3938" spans="3:12" ht="17.45" customHeight="1" x14ac:dyDescent="0.25">
      <c r="C3938" s="48"/>
      <c r="D3938" s="275"/>
      <c r="E3938" s="276"/>
      <c r="F3938" s="275"/>
      <c r="G3938" s="277"/>
      <c r="H3938" s="276"/>
      <c r="I3938" s="275"/>
      <c r="J3938" s="276"/>
      <c r="K3938" s="278"/>
      <c r="L3938" s="276"/>
    </row>
    <row r="3939" spans="3:12" ht="17.45" customHeight="1" x14ac:dyDescent="0.25">
      <c r="C3939" s="8"/>
      <c r="D3939" s="260"/>
      <c r="E3939" s="261"/>
      <c r="F3939" s="260"/>
      <c r="G3939" s="262"/>
      <c r="H3939" s="261"/>
      <c r="I3939" s="260"/>
      <c r="J3939" s="261"/>
      <c r="K3939" s="263"/>
      <c r="L3939" s="261"/>
    </row>
    <row r="3940" spans="3:12" ht="17.45" customHeight="1" x14ac:dyDescent="0.25">
      <c r="C3940" s="8"/>
      <c r="D3940" s="260"/>
      <c r="E3940" s="261"/>
      <c r="F3940" s="260"/>
      <c r="G3940" s="262"/>
      <c r="H3940" s="261"/>
      <c r="I3940" s="260"/>
      <c r="J3940" s="261"/>
      <c r="K3940" s="263"/>
      <c r="L3940" s="261"/>
    </row>
    <row r="3941" spans="3:12" ht="17.45" customHeight="1" x14ac:dyDescent="0.25">
      <c r="C3941" s="8"/>
      <c r="D3941" s="260"/>
      <c r="E3941" s="261"/>
      <c r="F3941" s="260"/>
      <c r="G3941" s="262"/>
      <c r="H3941" s="261"/>
      <c r="I3941" s="260"/>
      <c r="J3941" s="261"/>
      <c r="K3941" s="263"/>
      <c r="L3941" s="261"/>
    </row>
    <row r="3942" spans="3:12" ht="17.45" customHeight="1" x14ac:dyDescent="0.25">
      <c r="C3942" s="8"/>
      <c r="D3942" s="260"/>
      <c r="E3942" s="261"/>
      <c r="F3942" s="260"/>
      <c r="G3942" s="262"/>
      <c r="H3942" s="261"/>
      <c r="I3942" s="260"/>
      <c r="J3942" s="261"/>
      <c r="K3942" s="263"/>
      <c r="L3942" s="261"/>
    </row>
    <row r="3943" spans="3:12" ht="17.45" customHeight="1" x14ac:dyDescent="0.25">
      <c r="C3943" s="8"/>
      <c r="D3943" s="260"/>
      <c r="E3943" s="261"/>
      <c r="F3943" s="260"/>
      <c r="G3943" s="262"/>
      <c r="H3943" s="261"/>
      <c r="I3943" s="260"/>
      <c r="J3943" s="261"/>
      <c r="K3943" s="263"/>
      <c r="L3943" s="261"/>
    </row>
    <row r="3944" spans="3:12" ht="17.45" customHeight="1" x14ac:dyDescent="0.25">
      <c r="C3944" s="48"/>
      <c r="D3944" s="275"/>
      <c r="E3944" s="276"/>
      <c r="F3944" s="275"/>
      <c r="G3944" s="277"/>
      <c r="H3944" s="276"/>
      <c r="I3944" s="275"/>
      <c r="J3944" s="276"/>
      <c r="K3944" s="278"/>
      <c r="L3944" s="276"/>
    </row>
    <row r="3945" spans="3:12" ht="17.45" customHeight="1" x14ac:dyDescent="0.25">
      <c r="C3945" s="8"/>
      <c r="D3945" s="260"/>
      <c r="E3945" s="261"/>
      <c r="F3945" s="260"/>
      <c r="G3945" s="262"/>
      <c r="H3945" s="261"/>
      <c r="I3945" s="260"/>
      <c r="J3945" s="261"/>
      <c r="K3945" s="263"/>
      <c r="L3945" s="261"/>
    </row>
    <row r="3946" spans="3:12" ht="17.45" customHeight="1" x14ac:dyDescent="0.25">
      <c r="C3946" s="8"/>
      <c r="D3946" s="260"/>
      <c r="E3946" s="261"/>
      <c r="F3946" s="260"/>
      <c r="G3946" s="262"/>
      <c r="H3946" s="261"/>
      <c r="I3946" s="260"/>
      <c r="J3946" s="261"/>
      <c r="K3946" s="263"/>
      <c r="L3946" s="261"/>
    </row>
    <row r="3947" spans="3:12" ht="17.45" customHeight="1" x14ac:dyDescent="0.25">
      <c r="C3947" s="8"/>
      <c r="D3947" s="260"/>
      <c r="E3947" s="261"/>
      <c r="F3947" s="260"/>
      <c r="G3947" s="262"/>
      <c r="H3947" s="261"/>
      <c r="I3947" s="260"/>
      <c r="J3947" s="261"/>
      <c r="K3947" s="263"/>
      <c r="L3947" s="261"/>
    </row>
    <row r="3948" spans="3:12" ht="17.45" customHeight="1" x14ac:dyDescent="0.25">
      <c r="C3948" s="8"/>
      <c r="D3948" s="260"/>
      <c r="E3948" s="261"/>
      <c r="F3948" s="260"/>
      <c r="G3948" s="262"/>
      <c r="H3948" s="261"/>
      <c r="I3948" s="260"/>
      <c r="J3948" s="261"/>
      <c r="K3948" s="263"/>
      <c r="L3948" s="261"/>
    </row>
    <row r="3949" spans="3:12" ht="17.45" customHeight="1" x14ac:dyDescent="0.25">
      <c r="C3949" s="8"/>
      <c r="D3949" s="260"/>
      <c r="E3949" s="261"/>
      <c r="F3949" s="260"/>
      <c r="G3949" s="262"/>
      <c r="H3949" s="261"/>
      <c r="I3949" s="260"/>
      <c r="J3949" s="261"/>
      <c r="K3949" s="263"/>
      <c r="L3949" s="261"/>
    </row>
    <row r="3950" spans="3:12" ht="17.45" customHeight="1" x14ac:dyDescent="0.25">
      <c r="C3950" s="48"/>
      <c r="D3950" s="275"/>
      <c r="E3950" s="276"/>
      <c r="F3950" s="275"/>
      <c r="G3950" s="277"/>
      <c r="H3950" s="276"/>
      <c r="I3950" s="275"/>
      <c r="J3950" s="276"/>
      <c r="K3950" s="278"/>
      <c r="L3950" s="276"/>
    </row>
    <row r="3951" spans="3:12" ht="17.45" customHeight="1" x14ac:dyDescent="0.25">
      <c r="C3951" s="8"/>
      <c r="D3951" s="260"/>
      <c r="E3951" s="261"/>
      <c r="F3951" s="260"/>
      <c r="G3951" s="262"/>
      <c r="H3951" s="261"/>
      <c r="I3951" s="260"/>
      <c r="J3951" s="261"/>
      <c r="K3951" s="263"/>
      <c r="L3951" s="261"/>
    </row>
    <row r="3952" spans="3:12" ht="17.45" customHeight="1" x14ac:dyDescent="0.25">
      <c r="C3952" s="8"/>
      <c r="D3952" s="260"/>
      <c r="E3952" s="261"/>
      <c r="F3952" s="260"/>
      <c r="G3952" s="262"/>
      <c r="H3952" s="261"/>
      <c r="I3952" s="260"/>
      <c r="J3952" s="261"/>
      <c r="K3952" s="263"/>
      <c r="L3952" s="261"/>
    </row>
    <row r="3953" spans="3:12" ht="17.45" customHeight="1" x14ac:dyDescent="0.25">
      <c r="C3953" s="8"/>
      <c r="D3953" s="260"/>
      <c r="E3953" s="261"/>
      <c r="F3953" s="260"/>
      <c r="G3953" s="262"/>
      <c r="H3953" s="261"/>
      <c r="I3953" s="260"/>
      <c r="J3953" s="261"/>
      <c r="K3953" s="263"/>
      <c r="L3953" s="261"/>
    </row>
    <row r="3954" spans="3:12" ht="17.45" customHeight="1" x14ac:dyDescent="0.25">
      <c r="C3954" s="8"/>
      <c r="D3954" s="260"/>
      <c r="E3954" s="261"/>
      <c r="F3954" s="260"/>
      <c r="G3954" s="262"/>
      <c r="H3954" s="261"/>
      <c r="I3954" s="260"/>
      <c r="J3954" s="261"/>
      <c r="K3954" s="263"/>
      <c r="L3954" s="261"/>
    </row>
    <row r="3955" spans="3:12" ht="17.45" customHeight="1" x14ac:dyDescent="0.25">
      <c r="C3955" s="8"/>
      <c r="D3955" s="260"/>
      <c r="E3955" s="261"/>
      <c r="F3955" s="260"/>
      <c r="G3955" s="262"/>
      <c r="H3955" s="261"/>
      <c r="I3955" s="260"/>
      <c r="J3955" s="261"/>
      <c r="K3955" s="263"/>
      <c r="L3955" s="261"/>
    </row>
    <row r="3956" spans="3:12" ht="17.45" customHeight="1" x14ac:dyDescent="0.25">
      <c r="C3956" s="48"/>
      <c r="D3956" s="428"/>
      <c r="E3956" s="429"/>
      <c r="F3956" s="428"/>
      <c r="G3956" s="430"/>
      <c r="H3956" s="429"/>
      <c r="I3956" s="428"/>
      <c r="J3956" s="429"/>
      <c r="K3956" s="431"/>
      <c r="L3956" s="429"/>
    </row>
    <row r="3957" spans="3:12" ht="17.45" customHeight="1" x14ac:dyDescent="0.25">
      <c r="C3957" s="8"/>
      <c r="D3957" s="260"/>
      <c r="E3957" s="261"/>
      <c r="F3957" s="260"/>
      <c r="G3957" s="262"/>
      <c r="H3957" s="261"/>
      <c r="I3957" s="260"/>
      <c r="J3957" s="261"/>
      <c r="K3957" s="263"/>
      <c r="L3957" s="261"/>
    </row>
    <row r="3958" spans="3:12" ht="17.45" customHeight="1" x14ac:dyDescent="0.25">
      <c r="C3958" s="8"/>
      <c r="D3958" s="260"/>
      <c r="E3958" s="261"/>
      <c r="F3958" s="260"/>
      <c r="G3958" s="262"/>
      <c r="H3958" s="261"/>
      <c r="I3958" s="260"/>
      <c r="J3958" s="261"/>
      <c r="K3958" s="263"/>
      <c r="L3958" s="261"/>
    </row>
    <row r="3959" spans="3:12" ht="17.45" customHeight="1" x14ac:dyDescent="0.25">
      <c r="C3959" s="8"/>
      <c r="D3959" s="260"/>
      <c r="E3959" s="261"/>
      <c r="F3959" s="260"/>
      <c r="G3959" s="262"/>
      <c r="H3959" s="261"/>
      <c r="I3959" s="260"/>
      <c r="J3959" s="261"/>
      <c r="K3959" s="263"/>
      <c r="L3959" s="261"/>
    </row>
    <row r="3960" spans="3:12" ht="17.45" customHeight="1" x14ac:dyDescent="0.25">
      <c r="C3960" s="8"/>
      <c r="D3960" s="260"/>
      <c r="E3960" s="261"/>
      <c r="F3960" s="260"/>
      <c r="G3960" s="262"/>
      <c r="H3960" s="261"/>
      <c r="I3960" s="260"/>
      <c r="J3960" s="261"/>
      <c r="K3960" s="263"/>
      <c r="L3960" s="261"/>
    </row>
    <row r="3961" spans="3:12" ht="17.45" customHeight="1" x14ac:dyDescent="0.25">
      <c r="C3961" s="8"/>
      <c r="D3961" s="260"/>
      <c r="E3961" s="261"/>
      <c r="F3961" s="260"/>
      <c r="G3961" s="262"/>
      <c r="H3961" s="261"/>
      <c r="I3961" s="260"/>
      <c r="J3961" s="261"/>
      <c r="K3961" s="263"/>
      <c r="L3961" s="261"/>
    </row>
    <row r="3962" spans="3:12" ht="17.45" customHeight="1" x14ac:dyDescent="0.25">
      <c r="C3962" s="48"/>
      <c r="D3962" s="275"/>
      <c r="E3962" s="276"/>
      <c r="F3962" s="275"/>
      <c r="G3962" s="277"/>
      <c r="H3962" s="276"/>
      <c r="I3962" s="275"/>
      <c r="J3962" s="276"/>
      <c r="K3962" s="278"/>
      <c r="L3962" s="276"/>
    </row>
    <row r="3963" spans="3:12" ht="17.45" customHeight="1" x14ac:dyDescent="0.25">
      <c r="C3963" s="8"/>
      <c r="D3963" s="260"/>
      <c r="E3963" s="261"/>
      <c r="F3963" s="260"/>
      <c r="G3963" s="262"/>
      <c r="H3963" s="261"/>
      <c r="I3963" s="260"/>
      <c r="J3963" s="261"/>
      <c r="K3963" s="263"/>
      <c r="L3963" s="261"/>
    </row>
    <row r="3964" spans="3:12" ht="17.45" customHeight="1" x14ac:dyDescent="0.25">
      <c r="C3964" s="8"/>
      <c r="D3964" s="260"/>
      <c r="E3964" s="261"/>
      <c r="F3964" s="260"/>
      <c r="G3964" s="262"/>
      <c r="H3964" s="261"/>
      <c r="I3964" s="260"/>
      <c r="J3964" s="261"/>
      <c r="K3964" s="263"/>
      <c r="L3964" s="261"/>
    </row>
    <row r="3965" spans="3:12" ht="17.45" customHeight="1" x14ac:dyDescent="0.25">
      <c r="C3965" s="8"/>
      <c r="D3965" s="260"/>
      <c r="E3965" s="261"/>
      <c r="F3965" s="260"/>
      <c r="G3965" s="262"/>
      <c r="H3965" s="261"/>
      <c r="I3965" s="260"/>
      <c r="J3965" s="261"/>
      <c r="K3965" s="263"/>
      <c r="L3965" s="261"/>
    </row>
    <row r="3966" spans="3:12" ht="17.45" customHeight="1" x14ac:dyDescent="0.25">
      <c r="C3966" s="8"/>
      <c r="D3966" s="260"/>
      <c r="E3966" s="261"/>
      <c r="F3966" s="260"/>
      <c r="G3966" s="262"/>
      <c r="H3966" s="261"/>
      <c r="I3966" s="260"/>
      <c r="J3966" s="261"/>
      <c r="K3966" s="263"/>
      <c r="L3966" s="261"/>
    </row>
    <row r="3967" spans="3:12" ht="17.45" customHeight="1" x14ac:dyDescent="0.25">
      <c r="C3967" s="8"/>
      <c r="D3967" s="260"/>
      <c r="E3967" s="261"/>
      <c r="F3967" s="260"/>
      <c r="G3967" s="262"/>
      <c r="H3967" s="261"/>
      <c r="I3967" s="260"/>
      <c r="J3967" s="261"/>
      <c r="K3967" s="263"/>
      <c r="L3967" s="261"/>
    </row>
    <row r="3968" spans="3:12" ht="17.45" customHeight="1" x14ac:dyDescent="0.25">
      <c r="C3968" s="48"/>
      <c r="D3968" s="275"/>
      <c r="E3968" s="276"/>
      <c r="F3968" s="275"/>
      <c r="G3968" s="277"/>
      <c r="H3968" s="276"/>
      <c r="I3968" s="275"/>
      <c r="J3968" s="276"/>
      <c r="K3968" s="278"/>
      <c r="L3968" s="276"/>
    </row>
    <row r="3969" spans="3:12" ht="17.45" customHeight="1" x14ac:dyDescent="0.25">
      <c r="C3969" s="8"/>
      <c r="D3969" s="260"/>
      <c r="E3969" s="261"/>
      <c r="F3969" s="260"/>
      <c r="G3969" s="262"/>
      <c r="H3969" s="261"/>
      <c r="I3969" s="260"/>
      <c r="J3969" s="261"/>
      <c r="K3969" s="263"/>
      <c r="L3969" s="261"/>
    </row>
    <row r="3970" spans="3:12" ht="17.45" customHeight="1" x14ac:dyDescent="0.25">
      <c r="C3970" s="8"/>
      <c r="D3970" s="260"/>
      <c r="E3970" s="261"/>
      <c r="F3970" s="260"/>
      <c r="G3970" s="262"/>
      <c r="H3970" s="261"/>
      <c r="I3970" s="260"/>
      <c r="J3970" s="261"/>
      <c r="K3970" s="263"/>
      <c r="L3970" s="261"/>
    </row>
    <row r="3971" spans="3:12" ht="17.45" customHeight="1" x14ac:dyDescent="0.25">
      <c r="C3971" s="8"/>
      <c r="D3971" s="260"/>
      <c r="E3971" s="261"/>
      <c r="F3971" s="260"/>
      <c r="G3971" s="262"/>
      <c r="H3971" s="261"/>
      <c r="I3971" s="260"/>
      <c r="J3971" s="261"/>
      <c r="K3971" s="263"/>
      <c r="L3971" s="261"/>
    </row>
    <row r="3972" spans="3:12" ht="17.45" customHeight="1" x14ac:dyDescent="0.25">
      <c r="C3972" s="8"/>
      <c r="D3972" s="260"/>
      <c r="E3972" s="261"/>
      <c r="F3972" s="260"/>
      <c r="G3972" s="262"/>
      <c r="H3972" s="261"/>
      <c r="I3972" s="260"/>
      <c r="J3972" s="261"/>
      <c r="K3972" s="263"/>
      <c r="L3972" s="261"/>
    </row>
    <row r="3973" spans="3:12" ht="17.45" customHeight="1" x14ac:dyDescent="0.25">
      <c r="C3973" s="8"/>
      <c r="D3973" s="260"/>
      <c r="E3973" s="261"/>
      <c r="F3973" s="260"/>
      <c r="G3973" s="262"/>
      <c r="H3973" s="261"/>
      <c r="I3973" s="260"/>
      <c r="J3973" s="261"/>
      <c r="K3973" s="263"/>
      <c r="L3973" s="261"/>
    </row>
    <row r="3974" spans="3:12" ht="17.45" customHeight="1" x14ac:dyDescent="0.25">
      <c r="C3974" s="48"/>
      <c r="D3974" s="428"/>
      <c r="E3974" s="429"/>
      <c r="F3974" s="428"/>
      <c r="G3974" s="430"/>
      <c r="H3974" s="429"/>
      <c r="I3974" s="428"/>
      <c r="J3974" s="429"/>
      <c r="K3974" s="431"/>
      <c r="L3974" s="429"/>
    </row>
    <row r="3975" spans="3:12" ht="17.45" customHeight="1" x14ac:dyDescent="0.25">
      <c r="C3975" s="8"/>
      <c r="D3975" s="260"/>
      <c r="E3975" s="261"/>
      <c r="F3975" s="260"/>
      <c r="G3975" s="262"/>
      <c r="H3975" s="261"/>
      <c r="I3975" s="260"/>
      <c r="J3975" s="261"/>
      <c r="K3975" s="263"/>
      <c r="L3975" s="261"/>
    </row>
    <row r="3976" spans="3:12" ht="17.45" customHeight="1" x14ac:dyDescent="0.25">
      <c r="C3976" s="8"/>
      <c r="D3976" s="260"/>
      <c r="E3976" s="261"/>
      <c r="F3976" s="260"/>
      <c r="G3976" s="262"/>
      <c r="H3976" s="261"/>
      <c r="I3976" s="260"/>
      <c r="J3976" s="261"/>
      <c r="K3976" s="263"/>
      <c r="L3976" s="261"/>
    </row>
    <row r="3977" spans="3:12" ht="17.45" customHeight="1" x14ac:dyDescent="0.25">
      <c r="C3977" s="8"/>
      <c r="D3977" s="260"/>
      <c r="E3977" s="261"/>
      <c r="F3977" s="260"/>
      <c r="G3977" s="262"/>
      <c r="H3977" s="261"/>
      <c r="I3977" s="260"/>
      <c r="J3977" s="261"/>
      <c r="K3977" s="263"/>
      <c r="L3977" s="261"/>
    </row>
    <row r="3978" spans="3:12" ht="17.45" customHeight="1" x14ac:dyDescent="0.25">
      <c r="C3978" s="8"/>
      <c r="D3978" s="260"/>
      <c r="E3978" s="261"/>
      <c r="F3978" s="260"/>
      <c r="G3978" s="262"/>
      <c r="H3978" s="261"/>
      <c r="I3978" s="260"/>
      <c r="J3978" s="261"/>
      <c r="K3978" s="263"/>
      <c r="L3978" s="261"/>
    </row>
    <row r="3979" spans="3:12" ht="17.45" customHeight="1" x14ac:dyDescent="0.25">
      <c r="C3979" s="8"/>
      <c r="D3979" s="260"/>
      <c r="E3979" s="261"/>
      <c r="F3979" s="260"/>
      <c r="G3979" s="262"/>
      <c r="H3979" s="261"/>
      <c r="I3979" s="260"/>
      <c r="J3979" s="261"/>
      <c r="K3979" s="263"/>
      <c r="L3979" s="261"/>
    </row>
    <row r="3980" spans="3:12" ht="17.45" customHeight="1" x14ac:dyDescent="0.25">
      <c r="C3980" s="48"/>
      <c r="D3980" s="275"/>
      <c r="E3980" s="276"/>
      <c r="F3980" s="275"/>
      <c r="G3980" s="277"/>
      <c r="H3980" s="276"/>
      <c r="I3980" s="275"/>
      <c r="J3980" s="276"/>
      <c r="K3980" s="278"/>
      <c r="L3980" s="276"/>
    </row>
    <row r="3981" spans="3:12" ht="17.45" customHeight="1" x14ac:dyDescent="0.25">
      <c r="C3981" s="8"/>
      <c r="D3981" s="260"/>
      <c r="E3981" s="261"/>
      <c r="F3981" s="260"/>
      <c r="G3981" s="262"/>
      <c r="H3981" s="261"/>
      <c r="I3981" s="260"/>
      <c r="J3981" s="261"/>
      <c r="K3981" s="263"/>
      <c r="L3981" s="261"/>
    </row>
    <row r="3982" spans="3:12" ht="17.45" customHeight="1" x14ac:dyDescent="0.25">
      <c r="C3982" s="8"/>
      <c r="D3982" s="260"/>
      <c r="E3982" s="261"/>
      <c r="F3982" s="260"/>
      <c r="G3982" s="262"/>
      <c r="H3982" s="261"/>
      <c r="I3982" s="260"/>
      <c r="J3982" s="261"/>
      <c r="K3982" s="263"/>
      <c r="L3982" s="261"/>
    </row>
    <row r="3983" spans="3:12" ht="17.45" customHeight="1" x14ac:dyDescent="0.25">
      <c r="C3983" s="8"/>
      <c r="D3983" s="260"/>
      <c r="E3983" s="261"/>
      <c r="F3983" s="260"/>
      <c r="G3983" s="262"/>
      <c r="H3983" s="261"/>
      <c r="I3983" s="260"/>
      <c r="J3983" s="261"/>
      <c r="K3983" s="263"/>
      <c r="L3983" s="261"/>
    </row>
    <row r="3984" spans="3:12" ht="17.45" customHeight="1" x14ac:dyDescent="0.25">
      <c r="C3984" s="8"/>
      <c r="D3984" s="260"/>
      <c r="E3984" s="261"/>
      <c r="F3984" s="260"/>
      <c r="G3984" s="262"/>
      <c r="H3984" s="261"/>
      <c r="I3984" s="260"/>
      <c r="J3984" s="261"/>
      <c r="K3984" s="263"/>
      <c r="L3984" s="261"/>
    </row>
    <row r="3985" spans="3:12" ht="17.45" customHeight="1" x14ac:dyDescent="0.25">
      <c r="C3985" s="8"/>
      <c r="D3985" s="260"/>
      <c r="E3985" s="261"/>
      <c r="F3985" s="260"/>
      <c r="G3985" s="262"/>
      <c r="H3985" s="261"/>
      <c r="I3985" s="260"/>
      <c r="J3985" s="261"/>
      <c r="K3985" s="263"/>
      <c r="L3985" s="261"/>
    </row>
    <row r="3986" spans="3:12" ht="17.45" customHeight="1" x14ac:dyDescent="0.25">
      <c r="C3986" s="48"/>
      <c r="D3986" s="275"/>
      <c r="E3986" s="276"/>
      <c r="F3986" s="275"/>
      <c r="G3986" s="277"/>
      <c r="H3986" s="276"/>
      <c r="I3986" s="275"/>
      <c r="J3986" s="276"/>
      <c r="K3986" s="278"/>
      <c r="L3986" s="276"/>
    </row>
    <row r="3987" spans="3:12" ht="17.45" customHeight="1" x14ac:dyDescent="0.25">
      <c r="C3987" s="8"/>
      <c r="D3987" s="260"/>
      <c r="E3987" s="261"/>
      <c r="F3987" s="260"/>
      <c r="G3987" s="262"/>
      <c r="H3987" s="261"/>
      <c r="I3987" s="260"/>
      <c r="J3987" s="261"/>
      <c r="K3987" s="263"/>
      <c r="L3987" s="261"/>
    </row>
    <row r="3988" spans="3:12" ht="17.45" customHeight="1" x14ac:dyDescent="0.25">
      <c r="C3988" s="8"/>
      <c r="D3988" s="260"/>
      <c r="E3988" s="261"/>
      <c r="F3988" s="260"/>
      <c r="G3988" s="262"/>
      <c r="H3988" s="261"/>
      <c r="I3988" s="260"/>
      <c r="J3988" s="261"/>
      <c r="K3988" s="263"/>
      <c r="L3988" s="261"/>
    </row>
    <row r="3989" spans="3:12" ht="17.45" customHeight="1" x14ac:dyDescent="0.25">
      <c r="C3989" s="8"/>
      <c r="D3989" s="260"/>
      <c r="E3989" s="261"/>
      <c r="F3989" s="260"/>
      <c r="G3989" s="262"/>
      <c r="H3989" s="261"/>
      <c r="I3989" s="260"/>
      <c r="J3989" s="261"/>
      <c r="K3989" s="263"/>
      <c r="L3989" s="261"/>
    </row>
    <row r="3990" spans="3:12" ht="17.45" customHeight="1" x14ac:dyDescent="0.25">
      <c r="C3990" s="8"/>
      <c r="D3990" s="260"/>
      <c r="E3990" s="261"/>
      <c r="F3990" s="260"/>
      <c r="G3990" s="262"/>
      <c r="H3990" s="261"/>
      <c r="I3990" s="260"/>
      <c r="J3990" s="261"/>
      <c r="K3990" s="263"/>
      <c r="L3990" s="261"/>
    </row>
    <row r="3991" spans="3:12" ht="17.45" customHeight="1" x14ac:dyDescent="0.25">
      <c r="C3991" s="8"/>
      <c r="D3991" s="260"/>
      <c r="E3991" s="261"/>
      <c r="F3991" s="260"/>
      <c r="G3991" s="262"/>
      <c r="H3991" s="261"/>
      <c r="I3991" s="260"/>
      <c r="J3991" s="261"/>
      <c r="K3991" s="263"/>
      <c r="L3991" s="261"/>
    </row>
    <row r="3992" spans="3:12" ht="17.45" customHeight="1" x14ac:dyDescent="0.25">
      <c r="C3992" s="48"/>
      <c r="D3992" s="275"/>
      <c r="E3992" s="276"/>
      <c r="F3992" s="275"/>
      <c r="G3992" s="277"/>
      <c r="H3992" s="276"/>
      <c r="I3992" s="275"/>
      <c r="J3992" s="276"/>
      <c r="K3992" s="278"/>
      <c r="L3992" s="276"/>
    </row>
    <row r="3993" spans="3:12" ht="17.45" customHeight="1" x14ac:dyDescent="0.25">
      <c r="C3993" s="8"/>
      <c r="D3993" s="260"/>
      <c r="E3993" s="261"/>
      <c r="F3993" s="260"/>
      <c r="G3993" s="262"/>
      <c r="H3993" s="261"/>
      <c r="I3993" s="260"/>
      <c r="J3993" s="261"/>
      <c r="K3993" s="263"/>
      <c r="L3993" s="261"/>
    </row>
    <row r="3994" spans="3:12" ht="17.45" customHeight="1" x14ac:dyDescent="0.25">
      <c r="C3994" s="8"/>
      <c r="D3994" s="260"/>
      <c r="E3994" s="261"/>
      <c r="F3994" s="260"/>
      <c r="G3994" s="262"/>
      <c r="H3994" s="261"/>
      <c r="I3994" s="260"/>
      <c r="J3994" s="261"/>
      <c r="K3994" s="263"/>
      <c r="L3994" s="261"/>
    </row>
    <row r="3995" spans="3:12" ht="17.45" customHeight="1" x14ac:dyDescent="0.25">
      <c r="C3995" s="8"/>
      <c r="D3995" s="260"/>
      <c r="E3995" s="261"/>
      <c r="F3995" s="260"/>
      <c r="G3995" s="262"/>
      <c r="H3995" s="261"/>
      <c r="I3995" s="260"/>
      <c r="J3995" s="261"/>
      <c r="K3995" s="263"/>
      <c r="L3995" s="261"/>
    </row>
    <row r="3996" spans="3:12" ht="17.45" customHeight="1" x14ac:dyDescent="0.25">
      <c r="C3996" s="8"/>
      <c r="D3996" s="260"/>
      <c r="E3996" s="261"/>
      <c r="F3996" s="260"/>
      <c r="G3996" s="262"/>
      <c r="H3996" s="261"/>
      <c r="I3996" s="260"/>
      <c r="J3996" s="261"/>
      <c r="K3996" s="263"/>
      <c r="L3996" s="261"/>
    </row>
    <row r="3997" spans="3:12" ht="17.45" customHeight="1" x14ac:dyDescent="0.25">
      <c r="C3997" s="8"/>
      <c r="D3997" s="260"/>
      <c r="E3997" s="261"/>
      <c r="F3997" s="260"/>
      <c r="G3997" s="262"/>
      <c r="H3997" s="261"/>
      <c r="I3997" s="260"/>
      <c r="J3997" s="261"/>
      <c r="K3997" s="263"/>
      <c r="L3997" s="261"/>
    </row>
    <row r="3998" spans="3:12" ht="17.45" customHeight="1" x14ac:dyDescent="0.25">
      <c r="C3998" s="48"/>
      <c r="D3998" s="275"/>
      <c r="E3998" s="276"/>
      <c r="F3998" s="275"/>
      <c r="G3998" s="277"/>
      <c r="H3998" s="276"/>
      <c r="I3998" s="275"/>
      <c r="J3998" s="276"/>
      <c r="K3998" s="278"/>
      <c r="L3998" s="276"/>
    </row>
    <row r="3999" spans="3:12" ht="17.45" customHeight="1" x14ac:dyDescent="0.25">
      <c r="C3999" s="8"/>
      <c r="D3999" s="260"/>
      <c r="E3999" s="261"/>
      <c r="F3999" s="260"/>
      <c r="G3999" s="262"/>
      <c r="H3999" s="261"/>
      <c r="I3999" s="260"/>
      <c r="J3999" s="261"/>
      <c r="K3999" s="263"/>
      <c r="L3999" s="261"/>
    </row>
    <row r="4000" spans="3:12" ht="17.45" customHeight="1" x14ac:dyDescent="0.25">
      <c r="C4000" s="8"/>
      <c r="D4000" s="260"/>
      <c r="E4000" s="261"/>
      <c r="F4000" s="260"/>
      <c r="G4000" s="262"/>
      <c r="H4000" s="261"/>
      <c r="I4000" s="260"/>
      <c r="J4000" s="261"/>
      <c r="K4000" s="263"/>
      <c r="L4000" s="261"/>
    </row>
    <row r="4001" spans="3:12" ht="17.45" customHeight="1" x14ac:dyDescent="0.25">
      <c r="C4001" s="8"/>
      <c r="D4001" s="260"/>
      <c r="E4001" s="261"/>
      <c r="F4001" s="260"/>
      <c r="G4001" s="262"/>
      <c r="H4001" s="261"/>
      <c r="I4001" s="260"/>
      <c r="J4001" s="261"/>
      <c r="K4001" s="263"/>
      <c r="L4001" s="261"/>
    </row>
    <row r="4002" spans="3:12" ht="17.45" customHeight="1" x14ac:dyDescent="0.25">
      <c r="C4002" s="8"/>
      <c r="D4002" s="260"/>
      <c r="E4002" s="261"/>
      <c r="F4002" s="260"/>
      <c r="G4002" s="262"/>
      <c r="H4002" s="261"/>
      <c r="I4002" s="260"/>
      <c r="J4002" s="261"/>
      <c r="K4002" s="263"/>
      <c r="L4002" s="261"/>
    </row>
    <row r="4003" spans="3:12" ht="17.45" customHeight="1" x14ac:dyDescent="0.25">
      <c r="C4003" s="8"/>
      <c r="D4003" s="260"/>
      <c r="E4003" s="261"/>
      <c r="F4003" s="260"/>
      <c r="G4003" s="262"/>
      <c r="H4003" s="261"/>
      <c r="I4003" s="260"/>
      <c r="J4003" s="261"/>
      <c r="K4003" s="263"/>
      <c r="L4003" s="261"/>
    </row>
    <row r="4004" spans="3:12" ht="17.45" customHeight="1" x14ac:dyDescent="0.25">
      <c r="C4004" s="48"/>
      <c r="D4004" s="275"/>
      <c r="E4004" s="276"/>
      <c r="F4004" s="275"/>
      <c r="G4004" s="277"/>
      <c r="H4004" s="276"/>
      <c r="I4004" s="275"/>
      <c r="J4004" s="276"/>
      <c r="K4004" s="278"/>
      <c r="L4004" s="276"/>
    </row>
    <row r="4005" spans="3:12" ht="17.45" customHeight="1" x14ac:dyDescent="0.25">
      <c r="C4005" s="8"/>
      <c r="D4005" s="260"/>
      <c r="E4005" s="261"/>
      <c r="F4005" s="260"/>
      <c r="G4005" s="262"/>
      <c r="H4005" s="261"/>
      <c r="I4005" s="260"/>
      <c r="J4005" s="261"/>
      <c r="K4005" s="263"/>
      <c r="L4005" s="261"/>
    </row>
    <row r="4006" spans="3:12" ht="17.45" customHeight="1" x14ac:dyDescent="0.25">
      <c r="C4006" s="8"/>
      <c r="D4006" s="260"/>
      <c r="E4006" s="261"/>
      <c r="F4006" s="260"/>
      <c r="G4006" s="262"/>
      <c r="H4006" s="261"/>
      <c r="I4006" s="260"/>
      <c r="J4006" s="261"/>
      <c r="K4006" s="263"/>
      <c r="L4006" s="261"/>
    </row>
    <row r="4007" spans="3:12" ht="17.45" customHeight="1" x14ac:dyDescent="0.25">
      <c r="C4007" s="8"/>
      <c r="D4007" s="260"/>
      <c r="E4007" s="261"/>
      <c r="F4007" s="260"/>
      <c r="G4007" s="262"/>
      <c r="H4007" s="261"/>
      <c r="I4007" s="260"/>
      <c r="J4007" s="261"/>
      <c r="K4007" s="263"/>
      <c r="L4007" s="261"/>
    </row>
    <row r="4008" spans="3:12" ht="17.45" customHeight="1" x14ac:dyDescent="0.25">
      <c r="C4008" s="8"/>
      <c r="D4008" s="260"/>
      <c r="E4008" s="261"/>
      <c r="F4008" s="260"/>
      <c r="G4008" s="262"/>
      <c r="H4008" s="261"/>
      <c r="I4008" s="260"/>
      <c r="J4008" s="261"/>
      <c r="K4008" s="263"/>
      <c r="L4008" s="261"/>
    </row>
    <row r="4009" spans="3:12" ht="17.45" customHeight="1" x14ac:dyDescent="0.25">
      <c r="C4009" s="8"/>
      <c r="D4009" s="260"/>
      <c r="E4009" s="261"/>
      <c r="F4009" s="260"/>
      <c r="G4009" s="262"/>
      <c r="H4009" s="261"/>
      <c r="I4009" s="260"/>
      <c r="J4009" s="261"/>
      <c r="K4009" s="263"/>
      <c r="L4009" s="261"/>
    </row>
    <row r="4010" spans="3:12" ht="17.45" customHeight="1" x14ac:dyDescent="0.25">
      <c r="C4010" s="48"/>
      <c r="D4010" s="428"/>
      <c r="E4010" s="429"/>
      <c r="F4010" s="428"/>
      <c r="G4010" s="430"/>
      <c r="H4010" s="429"/>
      <c r="I4010" s="428"/>
      <c r="J4010" s="429"/>
      <c r="K4010" s="431"/>
      <c r="L4010" s="429"/>
    </row>
    <row r="4011" spans="3:12" ht="17.45" customHeight="1" x14ac:dyDescent="0.25">
      <c r="C4011" s="8"/>
      <c r="D4011" s="260"/>
      <c r="E4011" s="261"/>
      <c r="F4011" s="260"/>
      <c r="G4011" s="262"/>
      <c r="H4011" s="261"/>
      <c r="I4011" s="260"/>
      <c r="J4011" s="261"/>
      <c r="K4011" s="263"/>
      <c r="L4011" s="261"/>
    </row>
    <row r="4012" spans="3:12" ht="17.45" customHeight="1" x14ac:dyDescent="0.25">
      <c r="C4012" s="8"/>
      <c r="D4012" s="260"/>
      <c r="E4012" s="261"/>
      <c r="F4012" s="260"/>
      <c r="G4012" s="262"/>
      <c r="H4012" s="261"/>
      <c r="I4012" s="260"/>
      <c r="J4012" s="261"/>
      <c r="K4012" s="263"/>
      <c r="L4012" s="261"/>
    </row>
    <row r="4013" spans="3:12" ht="17.45" customHeight="1" x14ac:dyDescent="0.25">
      <c r="C4013" s="8"/>
      <c r="D4013" s="260"/>
      <c r="E4013" s="261"/>
      <c r="F4013" s="260"/>
      <c r="G4013" s="262"/>
      <c r="H4013" s="261"/>
      <c r="I4013" s="260"/>
      <c r="J4013" s="261"/>
      <c r="K4013" s="263"/>
      <c r="L4013" s="261"/>
    </row>
    <row r="4014" spans="3:12" ht="17.45" customHeight="1" x14ac:dyDescent="0.25">
      <c r="C4014" s="8"/>
      <c r="D4014" s="260"/>
      <c r="E4014" s="261"/>
      <c r="F4014" s="260"/>
      <c r="G4014" s="262"/>
      <c r="H4014" s="261"/>
      <c r="I4014" s="260"/>
      <c r="J4014" s="261"/>
      <c r="K4014" s="263"/>
      <c r="L4014" s="261"/>
    </row>
    <row r="4015" spans="3:12" ht="17.45" customHeight="1" x14ac:dyDescent="0.25">
      <c r="C4015" s="8"/>
      <c r="D4015" s="260"/>
      <c r="E4015" s="261"/>
      <c r="F4015" s="260"/>
      <c r="G4015" s="262"/>
      <c r="H4015" s="261"/>
      <c r="I4015" s="260"/>
      <c r="J4015" s="261"/>
      <c r="K4015" s="263"/>
      <c r="L4015" s="261"/>
    </row>
    <row r="4016" spans="3:12" ht="17.45" customHeight="1" x14ac:dyDescent="0.25">
      <c r="C4016" s="48"/>
      <c r="D4016" s="275"/>
      <c r="E4016" s="276"/>
      <c r="F4016" s="275"/>
      <c r="G4016" s="277"/>
      <c r="H4016" s="276"/>
      <c r="I4016" s="275"/>
      <c r="J4016" s="276"/>
      <c r="K4016" s="278"/>
      <c r="L4016" s="276"/>
    </row>
    <row r="4017" spans="3:12" ht="17.45" customHeight="1" x14ac:dyDescent="0.25">
      <c r="C4017" s="8"/>
      <c r="D4017" s="260"/>
      <c r="E4017" s="261"/>
      <c r="F4017" s="260"/>
      <c r="G4017" s="262"/>
      <c r="H4017" s="261"/>
      <c r="I4017" s="260"/>
      <c r="J4017" s="261"/>
      <c r="K4017" s="263"/>
      <c r="L4017" s="261"/>
    </row>
    <row r="4018" spans="3:12" ht="17.45" customHeight="1" x14ac:dyDescent="0.25">
      <c r="C4018" s="8"/>
      <c r="D4018" s="260"/>
      <c r="E4018" s="261"/>
      <c r="F4018" s="260"/>
      <c r="G4018" s="262"/>
      <c r="H4018" s="261"/>
      <c r="I4018" s="260"/>
      <c r="J4018" s="261"/>
      <c r="K4018" s="263"/>
      <c r="L4018" s="261"/>
    </row>
    <row r="4019" spans="3:12" ht="17.45" customHeight="1" x14ac:dyDescent="0.25">
      <c r="C4019" s="8"/>
      <c r="D4019" s="260"/>
      <c r="E4019" s="261"/>
      <c r="F4019" s="260"/>
      <c r="G4019" s="262"/>
      <c r="H4019" s="261"/>
      <c r="I4019" s="260"/>
      <c r="J4019" s="261"/>
      <c r="K4019" s="263"/>
      <c r="L4019" s="261"/>
    </row>
    <row r="4020" spans="3:12" ht="17.45" customHeight="1" x14ac:dyDescent="0.25">
      <c r="C4020" s="8"/>
      <c r="D4020" s="260"/>
      <c r="E4020" s="261"/>
      <c r="F4020" s="260"/>
      <c r="G4020" s="262"/>
      <c r="H4020" s="261"/>
      <c r="I4020" s="260"/>
      <c r="J4020" s="261"/>
      <c r="K4020" s="263"/>
      <c r="L4020" s="261"/>
    </row>
    <row r="4021" spans="3:12" ht="17.45" customHeight="1" x14ac:dyDescent="0.25">
      <c r="C4021" s="8"/>
      <c r="D4021" s="260"/>
      <c r="E4021" s="261"/>
      <c r="F4021" s="260"/>
      <c r="G4021" s="262"/>
      <c r="H4021" s="261"/>
      <c r="I4021" s="260"/>
      <c r="J4021" s="261"/>
      <c r="K4021" s="263"/>
      <c r="L4021" s="261"/>
    </row>
    <row r="4022" spans="3:12" ht="17.45" customHeight="1" x14ac:dyDescent="0.25">
      <c r="C4022" s="48"/>
      <c r="D4022" s="275"/>
      <c r="E4022" s="276"/>
      <c r="F4022" s="275"/>
      <c r="G4022" s="277"/>
      <c r="H4022" s="276"/>
      <c r="I4022" s="275"/>
      <c r="J4022" s="276"/>
      <c r="K4022" s="278"/>
      <c r="L4022" s="276"/>
    </row>
    <row r="4023" spans="3:12" ht="17.45" customHeight="1" x14ac:dyDescent="0.25">
      <c r="C4023" s="8"/>
      <c r="D4023" s="260"/>
      <c r="E4023" s="261"/>
      <c r="F4023" s="260"/>
      <c r="G4023" s="262"/>
      <c r="H4023" s="261"/>
      <c r="I4023" s="260"/>
      <c r="J4023" s="261"/>
      <c r="K4023" s="263"/>
      <c r="L4023" s="261"/>
    </row>
    <row r="4024" spans="3:12" ht="17.45" customHeight="1" x14ac:dyDescent="0.25">
      <c r="C4024" s="8"/>
      <c r="D4024" s="260"/>
      <c r="E4024" s="261"/>
      <c r="F4024" s="260"/>
      <c r="G4024" s="262"/>
      <c r="H4024" s="261"/>
      <c r="I4024" s="260"/>
      <c r="J4024" s="261"/>
      <c r="K4024" s="263"/>
      <c r="L4024" s="261"/>
    </row>
    <row r="4025" spans="3:12" ht="17.45" customHeight="1" x14ac:dyDescent="0.25">
      <c r="C4025" s="8"/>
      <c r="D4025" s="260"/>
      <c r="E4025" s="261"/>
      <c r="F4025" s="260"/>
      <c r="G4025" s="262"/>
      <c r="H4025" s="261"/>
      <c r="I4025" s="260"/>
      <c r="J4025" s="261"/>
      <c r="K4025" s="263"/>
      <c r="L4025" s="261"/>
    </row>
    <row r="4026" spans="3:12" ht="17.45" customHeight="1" x14ac:dyDescent="0.25">
      <c r="C4026" s="8"/>
      <c r="D4026" s="260"/>
      <c r="E4026" s="261"/>
      <c r="F4026" s="260"/>
      <c r="G4026" s="262"/>
      <c r="H4026" s="261"/>
      <c r="I4026" s="260"/>
      <c r="J4026" s="261"/>
      <c r="K4026" s="263"/>
      <c r="L4026" s="261"/>
    </row>
    <row r="4027" spans="3:12" ht="17.45" customHeight="1" x14ac:dyDescent="0.25">
      <c r="C4027" s="8"/>
      <c r="D4027" s="260"/>
      <c r="E4027" s="261"/>
      <c r="F4027" s="260"/>
      <c r="G4027" s="262"/>
      <c r="H4027" s="261"/>
      <c r="I4027" s="260"/>
      <c r="J4027" s="261"/>
      <c r="K4027" s="263"/>
      <c r="L4027" s="261"/>
    </row>
    <row r="4028" spans="3:12" ht="17.45" customHeight="1" x14ac:dyDescent="0.25">
      <c r="C4028" s="48"/>
      <c r="D4028" s="428"/>
      <c r="E4028" s="429"/>
      <c r="F4028" s="428"/>
      <c r="G4028" s="430"/>
      <c r="H4028" s="429"/>
      <c r="I4028" s="428"/>
      <c r="J4028" s="429"/>
      <c r="K4028" s="431"/>
      <c r="L4028" s="429"/>
    </row>
    <row r="4029" spans="3:12" ht="17.45" customHeight="1" x14ac:dyDescent="0.25">
      <c r="C4029" s="8"/>
      <c r="D4029" s="260"/>
      <c r="E4029" s="261"/>
      <c r="F4029" s="260"/>
      <c r="G4029" s="262"/>
      <c r="H4029" s="261"/>
      <c r="I4029" s="260"/>
      <c r="J4029" s="261"/>
      <c r="K4029" s="263"/>
      <c r="L4029" s="261"/>
    </row>
    <row r="4030" spans="3:12" ht="17.45" customHeight="1" x14ac:dyDescent="0.25">
      <c r="C4030" s="8"/>
      <c r="D4030" s="260"/>
      <c r="E4030" s="261"/>
      <c r="F4030" s="260"/>
      <c r="G4030" s="262"/>
      <c r="H4030" s="261"/>
      <c r="I4030" s="260"/>
      <c r="J4030" s="261"/>
      <c r="K4030" s="263"/>
      <c r="L4030" s="261"/>
    </row>
    <row r="4031" spans="3:12" ht="17.45" customHeight="1" x14ac:dyDescent="0.25">
      <c r="C4031" s="8"/>
      <c r="D4031" s="260"/>
      <c r="E4031" s="261"/>
      <c r="F4031" s="260"/>
      <c r="G4031" s="262"/>
      <c r="H4031" s="261"/>
      <c r="I4031" s="260"/>
      <c r="J4031" s="261"/>
      <c r="K4031" s="263"/>
      <c r="L4031" s="261"/>
    </row>
    <row r="4032" spans="3:12" ht="17.45" customHeight="1" x14ac:dyDescent="0.25">
      <c r="C4032" s="8"/>
      <c r="D4032" s="260"/>
      <c r="E4032" s="261"/>
      <c r="F4032" s="260"/>
      <c r="G4032" s="262"/>
      <c r="H4032" s="261"/>
      <c r="I4032" s="260"/>
      <c r="J4032" s="261"/>
      <c r="K4032" s="263"/>
      <c r="L4032" s="261"/>
    </row>
    <row r="4033" spans="3:12" ht="17.45" customHeight="1" x14ac:dyDescent="0.25">
      <c r="C4033" s="8"/>
      <c r="D4033" s="260"/>
      <c r="E4033" s="261"/>
      <c r="F4033" s="260"/>
      <c r="G4033" s="262"/>
      <c r="H4033" s="261"/>
      <c r="I4033" s="260"/>
      <c r="J4033" s="261"/>
      <c r="K4033" s="263"/>
      <c r="L4033" s="261"/>
    </row>
    <row r="4034" spans="3:12" ht="17.45" customHeight="1" x14ac:dyDescent="0.25">
      <c r="C4034" s="48"/>
      <c r="D4034" s="275"/>
      <c r="E4034" s="276"/>
      <c r="F4034" s="275"/>
      <c r="G4034" s="277"/>
      <c r="H4034" s="276"/>
      <c r="I4034" s="275"/>
      <c r="J4034" s="276"/>
      <c r="K4034" s="278"/>
      <c r="L4034" s="276"/>
    </row>
    <row r="4035" spans="3:12" ht="17.45" customHeight="1" x14ac:dyDescent="0.25">
      <c r="C4035" s="8"/>
      <c r="D4035" s="260"/>
      <c r="E4035" s="261"/>
      <c r="F4035" s="260"/>
      <c r="G4035" s="262"/>
      <c r="H4035" s="261"/>
      <c r="I4035" s="260"/>
      <c r="J4035" s="261"/>
      <c r="K4035" s="263"/>
      <c r="L4035" s="261"/>
    </row>
    <row r="4036" spans="3:12" ht="17.45" customHeight="1" x14ac:dyDescent="0.25">
      <c r="C4036" s="8"/>
      <c r="D4036" s="260"/>
      <c r="E4036" s="261"/>
      <c r="F4036" s="260"/>
      <c r="G4036" s="262"/>
      <c r="H4036" s="261"/>
      <c r="I4036" s="260"/>
      <c r="J4036" s="261"/>
      <c r="K4036" s="263"/>
      <c r="L4036" s="261"/>
    </row>
    <row r="4037" spans="3:12" ht="17.45" customHeight="1" x14ac:dyDescent="0.25">
      <c r="C4037" s="8"/>
      <c r="D4037" s="260"/>
      <c r="E4037" s="261"/>
      <c r="F4037" s="260"/>
      <c r="G4037" s="262"/>
      <c r="H4037" s="261"/>
      <c r="I4037" s="260"/>
      <c r="J4037" s="261"/>
      <c r="K4037" s="263"/>
      <c r="L4037" s="261"/>
    </row>
    <row r="4038" spans="3:12" ht="17.45" customHeight="1" x14ac:dyDescent="0.25">
      <c r="C4038" s="8"/>
      <c r="D4038" s="260"/>
      <c r="E4038" s="261"/>
      <c r="F4038" s="260"/>
      <c r="G4038" s="262"/>
      <c r="H4038" s="261"/>
      <c r="I4038" s="260"/>
      <c r="J4038" s="261"/>
      <c r="K4038" s="263"/>
      <c r="L4038" s="261"/>
    </row>
    <row r="4039" spans="3:12" ht="17.45" customHeight="1" x14ac:dyDescent="0.25">
      <c r="C4039" s="8"/>
      <c r="D4039" s="260"/>
      <c r="E4039" s="261"/>
      <c r="F4039" s="260"/>
      <c r="G4039" s="262"/>
      <c r="H4039" s="261"/>
      <c r="I4039" s="260"/>
      <c r="J4039" s="261"/>
      <c r="K4039" s="263"/>
      <c r="L4039" s="261"/>
    </row>
    <row r="4040" spans="3:12" ht="17.45" customHeight="1" x14ac:dyDescent="0.25">
      <c r="C4040" s="48"/>
      <c r="D4040" s="275"/>
      <c r="E4040" s="276"/>
      <c r="F4040" s="275"/>
      <c r="G4040" s="277"/>
      <c r="H4040" s="276"/>
      <c r="I4040" s="275"/>
      <c r="J4040" s="276"/>
      <c r="K4040" s="278"/>
      <c r="L4040" s="276"/>
    </row>
    <row r="4041" spans="3:12" ht="17.45" customHeight="1" x14ac:dyDescent="0.25">
      <c r="C4041" s="8"/>
      <c r="D4041" s="260"/>
      <c r="E4041" s="261"/>
      <c r="F4041" s="260"/>
      <c r="G4041" s="262"/>
      <c r="H4041" s="261"/>
      <c r="I4041" s="260"/>
      <c r="J4041" s="261"/>
      <c r="K4041" s="263"/>
      <c r="L4041" s="261"/>
    </row>
    <row r="4042" spans="3:12" ht="17.45" customHeight="1" x14ac:dyDescent="0.25">
      <c r="C4042" s="8"/>
      <c r="D4042" s="260"/>
      <c r="E4042" s="261"/>
      <c r="F4042" s="260"/>
      <c r="G4042" s="262"/>
      <c r="H4042" s="261"/>
      <c r="I4042" s="260"/>
      <c r="J4042" s="261"/>
      <c r="K4042" s="263"/>
      <c r="L4042" s="261"/>
    </row>
    <row r="4043" spans="3:12" ht="17.45" customHeight="1" x14ac:dyDescent="0.25">
      <c r="C4043" s="8"/>
      <c r="D4043" s="260"/>
      <c r="E4043" s="261"/>
      <c r="F4043" s="260"/>
      <c r="G4043" s="262"/>
      <c r="H4043" s="261"/>
      <c r="I4043" s="260"/>
      <c r="J4043" s="261"/>
      <c r="K4043" s="263"/>
      <c r="L4043" s="261"/>
    </row>
    <row r="4044" spans="3:12" ht="17.45" customHeight="1" x14ac:dyDescent="0.25">
      <c r="C4044" s="8"/>
      <c r="D4044" s="260"/>
      <c r="E4044" s="261"/>
      <c r="F4044" s="260"/>
      <c r="G4044" s="262"/>
      <c r="H4044" s="261"/>
      <c r="I4044" s="260"/>
      <c r="J4044" s="261"/>
      <c r="K4044" s="263"/>
      <c r="L4044" s="261"/>
    </row>
    <row r="4045" spans="3:12" ht="17.45" customHeight="1" x14ac:dyDescent="0.25">
      <c r="C4045" s="8"/>
      <c r="D4045" s="260"/>
      <c r="E4045" s="261"/>
      <c r="F4045" s="260"/>
      <c r="G4045" s="262"/>
      <c r="H4045" s="261"/>
      <c r="I4045" s="260"/>
      <c r="J4045" s="261"/>
      <c r="K4045" s="263"/>
      <c r="L4045" s="261"/>
    </row>
    <row r="4046" spans="3:12" ht="17.45" customHeight="1" x14ac:dyDescent="0.25">
      <c r="C4046" s="48"/>
      <c r="D4046" s="275"/>
      <c r="E4046" s="276"/>
      <c r="F4046" s="275"/>
      <c r="G4046" s="277"/>
      <c r="H4046" s="276"/>
      <c r="I4046" s="275"/>
      <c r="J4046" s="276"/>
      <c r="K4046" s="278"/>
      <c r="L4046" s="276"/>
    </row>
    <row r="4047" spans="3:12" ht="17.45" customHeight="1" x14ac:dyDescent="0.25">
      <c r="C4047" s="8"/>
      <c r="D4047" s="260"/>
      <c r="E4047" s="261"/>
      <c r="F4047" s="260"/>
      <c r="G4047" s="262"/>
      <c r="H4047" s="261"/>
      <c r="I4047" s="260"/>
      <c r="J4047" s="261"/>
      <c r="K4047" s="263"/>
      <c r="L4047" s="261"/>
    </row>
    <row r="4048" spans="3:12" ht="17.45" customHeight="1" x14ac:dyDescent="0.25">
      <c r="C4048" s="8"/>
      <c r="D4048" s="260"/>
      <c r="E4048" s="261"/>
      <c r="F4048" s="260"/>
      <c r="G4048" s="262"/>
      <c r="H4048" s="261"/>
      <c r="I4048" s="260"/>
      <c r="J4048" s="261"/>
      <c r="K4048" s="263"/>
      <c r="L4048" s="261"/>
    </row>
    <row r="4049" spans="3:12" ht="17.45" customHeight="1" x14ac:dyDescent="0.25">
      <c r="C4049" s="8"/>
      <c r="D4049" s="260"/>
      <c r="E4049" s="261"/>
      <c r="F4049" s="260"/>
      <c r="G4049" s="262"/>
      <c r="H4049" s="261"/>
      <c r="I4049" s="260"/>
      <c r="J4049" s="261"/>
      <c r="K4049" s="263"/>
      <c r="L4049" s="261"/>
    </row>
    <row r="4050" spans="3:12" ht="17.45" customHeight="1" x14ac:dyDescent="0.25">
      <c r="C4050" s="8"/>
      <c r="D4050" s="260"/>
      <c r="E4050" s="261"/>
      <c r="F4050" s="260"/>
      <c r="G4050" s="262"/>
      <c r="H4050" s="261"/>
      <c r="I4050" s="260"/>
      <c r="J4050" s="261"/>
      <c r="K4050" s="263"/>
      <c r="L4050" s="261"/>
    </row>
    <row r="4051" spans="3:12" ht="17.45" customHeight="1" x14ac:dyDescent="0.25">
      <c r="C4051" s="8"/>
      <c r="D4051" s="260"/>
      <c r="E4051" s="261"/>
      <c r="F4051" s="260"/>
      <c r="G4051" s="262"/>
      <c r="H4051" s="261"/>
      <c r="I4051" s="260"/>
      <c r="J4051" s="261"/>
      <c r="K4051" s="263"/>
      <c r="L4051" s="261"/>
    </row>
    <row r="4052" spans="3:12" ht="17.45" customHeight="1" x14ac:dyDescent="0.25">
      <c r="C4052" s="48"/>
      <c r="D4052" s="275"/>
      <c r="E4052" s="276"/>
      <c r="F4052" s="275"/>
      <c r="G4052" s="277"/>
      <c r="H4052" s="276"/>
      <c r="I4052" s="275"/>
      <c r="J4052" s="276"/>
      <c r="K4052" s="278"/>
      <c r="L4052" s="276"/>
    </row>
    <row r="4053" spans="3:12" ht="17.45" customHeight="1" x14ac:dyDescent="0.25">
      <c r="C4053" s="8"/>
      <c r="D4053" s="260"/>
      <c r="E4053" s="261"/>
      <c r="F4053" s="260"/>
      <c r="G4053" s="262"/>
      <c r="H4053" s="261"/>
      <c r="I4053" s="260"/>
      <c r="J4053" s="261"/>
      <c r="K4053" s="263"/>
      <c r="L4053" s="261"/>
    </row>
    <row r="4054" spans="3:12" ht="17.45" customHeight="1" x14ac:dyDescent="0.25">
      <c r="C4054" s="8"/>
      <c r="D4054" s="260"/>
      <c r="E4054" s="261"/>
      <c r="F4054" s="260"/>
      <c r="G4054" s="262"/>
      <c r="H4054" s="261"/>
      <c r="I4054" s="260"/>
      <c r="J4054" s="261"/>
      <c r="K4054" s="263"/>
      <c r="L4054" s="261"/>
    </row>
    <row r="4055" spans="3:12" ht="17.45" customHeight="1" x14ac:dyDescent="0.25">
      <c r="C4055" s="8"/>
      <c r="D4055" s="260"/>
      <c r="E4055" s="261"/>
      <c r="F4055" s="260"/>
      <c r="G4055" s="262"/>
      <c r="H4055" s="261"/>
      <c r="I4055" s="260"/>
      <c r="J4055" s="261"/>
      <c r="K4055" s="263"/>
      <c r="L4055" s="261"/>
    </row>
    <row r="4056" spans="3:12" ht="17.45" customHeight="1" x14ac:dyDescent="0.25">
      <c r="C4056" s="8"/>
      <c r="D4056" s="260"/>
      <c r="E4056" s="261"/>
      <c r="F4056" s="260"/>
      <c r="G4056" s="262"/>
      <c r="H4056" s="261"/>
      <c r="I4056" s="260"/>
      <c r="J4056" s="261"/>
      <c r="K4056" s="263"/>
      <c r="L4056" s="261"/>
    </row>
    <row r="4057" spans="3:12" ht="17.45" customHeight="1" x14ac:dyDescent="0.25">
      <c r="C4057" s="8"/>
      <c r="D4057" s="260"/>
      <c r="E4057" s="261"/>
      <c r="F4057" s="260"/>
      <c r="G4057" s="262"/>
      <c r="H4057" s="261"/>
      <c r="I4057" s="260"/>
      <c r="J4057" s="261"/>
      <c r="K4057" s="263"/>
      <c r="L4057" s="261"/>
    </row>
    <row r="4058" spans="3:12" ht="17.45" customHeight="1" x14ac:dyDescent="0.25">
      <c r="C4058" s="48"/>
      <c r="D4058" s="275"/>
      <c r="E4058" s="276"/>
      <c r="F4058" s="275"/>
      <c r="G4058" s="277"/>
      <c r="H4058" s="276"/>
      <c r="I4058" s="275"/>
      <c r="J4058" s="276"/>
      <c r="K4058" s="278"/>
      <c r="L4058" s="276"/>
    </row>
    <row r="4059" spans="3:12" ht="17.45" customHeight="1" x14ac:dyDescent="0.25">
      <c r="C4059" s="8"/>
      <c r="D4059" s="260"/>
      <c r="E4059" s="261"/>
      <c r="F4059" s="260"/>
      <c r="G4059" s="262"/>
      <c r="H4059" s="261"/>
      <c r="I4059" s="260"/>
      <c r="J4059" s="261"/>
      <c r="K4059" s="263"/>
      <c r="L4059" s="261"/>
    </row>
    <row r="4060" spans="3:12" ht="17.45" customHeight="1" x14ac:dyDescent="0.25">
      <c r="C4060" s="8"/>
      <c r="D4060" s="260"/>
      <c r="E4060" s="261"/>
      <c r="F4060" s="260"/>
      <c r="G4060" s="262"/>
      <c r="H4060" s="261"/>
      <c r="I4060" s="260"/>
      <c r="J4060" s="261"/>
      <c r="K4060" s="263"/>
      <c r="L4060" s="261"/>
    </row>
    <row r="4061" spans="3:12" ht="17.45" customHeight="1" x14ac:dyDescent="0.25">
      <c r="C4061" s="8"/>
      <c r="D4061" s="260"/>
      <c r="E4061" s="261"/>
      <c r="F4061" s="260"/>
      <c r="G4061" s="262"/>
      <c r="H4061" s="261"/>
      <c r="I4061" s="260"/>
      <c r="J4061" s="261"/>
      <c r="K4061" s="263"/>
      <c r="L4061" s="261"/>
    </row>
    <row r="4062" spans="3:12" ht="17.45" customHeight="1" x14ac:dyDescent="0.25">
      <c r="C4062" s="8"/>
      <c r="D4062" s="260"/>
      <c r="E4062" s="261"/>
      <c r="F4062" s="260"/>
      <c r="G4062" s="262"/>
      <c r="H4062" s="261"/>
      <c r="I4062" s="260"/>
      <c r="J4062" s="261"/>
      <c r="K4062" s="263"/>
      <c r="L4062" s="261"/>
    </row>
    <row r="4063" spans="3:12" ht="17.45" customHeight="1" x14ac:dyDescent="0.25">
      <c r="C4063" s="8"/>
      <c r="D4063" s="260"/>
      <c r="E4063" s="261"/>
      <c r="F4063" s="260"/>
      <c r="G4063" s="262"/>
      <c r="H4063" s="261"/>
      <c r="I4063" s="260"/>
      <c r="J4063" s="261"/>
      <c r="K4063" s="263"/>
      <c r="L4063" s="261"/>
    </row>
    <row r="4064" spans="3:12" ht="17.45" customHeight="1" x14ac:dyDescent="0.25">
      <c r="C4064" s="48"/>
      <c r="D4064" s="428"/>
      <c r="E4064" s="429"/>
      <c r="F4064" s="428"/>
      <c r="G4064" s="430"/>
      <c r="H4064" s="429"/>
      <c r="I4064" s="428"/>
      <c r="J4064" s="429"/>
      <c r="K4064" s="431"/>
      <c r="L4064" s="429"/>
    </row>
    <row r="4065" spans="3:12" ht="17.45" customHeight="1" x14ac:dyDescent="0.25">
      <c r="C4065" s="8"/>
      <c r="D4065" s="260"/>
      <c r="E4065" s="261"/>
      <c r="F4065" s="260"/>
      <c r="G4065" s="262"/>
      <c r="H4065" s="261"/>
      <c r="I4065" s="260"/>
      <c r="J4065" s="261"/>
      <c r="K4065" s="263"/>
      <c r="L4065" s="261"/>
    </row>
    <row r="4066" spans="3:12" ht="17.45" customHeight="1" x14ac:dyDescent="0.25">
      <c r="C4066" s="8"/>
      <c r="D4066" s="260"/>
      <c r="E4066" s="261"/>
      <c r="F4066" s="260"/>
      <c r="G4066" s="262"/>
      <c r="H4066" s="261"/>
      <c r="I4066" s="260"/>
      <c r="J4066" s="261"/>
      <c r="K4066" s="263"/>
      <c r="L4066" s="261"/>
    </row>
    <row r="4067" spans="3:12" ht="17.45" customHeight="1" x14ac:dyDescent="0.25">
      <c r="C4067" s="8"/>
      <c r="D4067" s="260"/>
      <c r="E4067" s="261"/>
      <c r="F4067" s="260"/>
      <c r="G4067" s="262"/>
      <c r="H4067" s="261"/>
      <c r="I4067" s="260"/>
      <c r="J4067" s="261"/>
      <c r="K4067" s="263"/>
      <c r="L4067" s="261"/>
    </row>
    <row r="4068" spans="3:12" ht="17.45" customHeight="1" x14ac:dyDescent="0.25">
      <c r="C4068" s="8"/>
      <c r="D4068" s="260"/>
      <c r="E4068" s="261"/>
      <c r="F4068" s="260"/>
      <c r="G4068" s="262"/>
      <c r="H4068" s="261"/>
      <c r="I4068" s="260"/>
      <c r="J4068" s="261"/>
      <c r="K4068" s="263"/>
      <c r="L4068" s="261"/>
    </row>
    <row r="4069" spans="3:12" ht="17.45" customHeight="1" x14ac:dyDescent="0.25">
      <c r="C4069" s="8"/>
      <c r="D4069" s="260"/>
      <c r="E4069" s="261"/>
      <c r="F4069" s="260"/>
      <c r="G4069" s="262"/>
      <c r="H4069" s="261"/>
      <c r="I4069" s="260"/>
      <c r="J4069" s="261"/>
      <c r="K4069" s="263"/>
      <c r="L4069" s="261"/>
    </row>
    <row r="4070" spans="3:12" ht="17.45" customHeight="1" x14ac:dyDescent="0.25">
      <c r="C4070" s="48"/>
      <c r="D4070" s="275"/>
      <c r="E4070" s="276"/>
      <c r="F4070" s="275"/>
      <c r="G4070" s="277"/>
      <c r="H4070" s="276"/>
      <c r="I4070" s="275"/>
      <c r="J4070" s="276"/>
      <c r="K4070" s="278"/>
      <c r="L4070" s="276"/>
    </row>
    <row r="4071" spans="3:12" ht="17.45" customHeight="1" x14ac:dyDescent="0.25">
      <c r="C4071" s="8"/>
      <c r="D4071" s="260"/>
      <c r="E4071" s="261"/>
      <c r="F4071" s="260"/>
      <c r="G4071" s="262"/>
      <c r="H4071" s="261"/>
      <c r="I4071" s="260"/>
      <c r="J4071" s="261"/>
      <c r="K4071" s="263"/>
      <c r="L4071" s="261"/>
    </row>
    <row r="4072" spans="3:12" ht="17.45" customHeight="1" x14ac:dyDescent="0.25">
      <c r="C4072" s="8"/>
      <c r="D4072" s="260"/>
      <c r="E4072" s="261"/>
      <c r="F4072" s="260"/>
      <c r="G4072" s="262"/>
      <c r="H4072" s="261"/>
      <c r="I4072" s="260"/>
      <c r="J4072" s="261"/>
      <c r="K4072" s="263"/>
      <c r="L4072" s="261"/>
    </row>
    <row r="4073" spans="3:12" ht="17.45" customHeight="1" x14ac:dyDescent="0.25">
      <c r="C4073" s="8"/>
      <c r="D4073" s="260"/>
      <c r="E4073" s="261"/>
      <c r="F4073" s="260"/>
      <c r="G4073" s="262"/>
      <c r="H4073" s="261"/>
      <c r="I4073" s="260"/>
      <c r="J4073" s="261"/>
      <c r="K4073" s="263"/>
      <c r="L4073" s="261"/>
    </row>
    <row r="4074" spans="3:12" ht="17.45" customHeight="1" x14ac:dyDescent="0.25">
      <c r="C4074" s="8"/>
      <c r="D4074" s="260"/>
      <c r="E4074" s="261"/>
      <c r="F4074" s="260"/>
      <c r="G4074" s="262"/>
      <c r="H4074" s="261"/>
      <c r="I4074" s="260"/>
      <c r="J4074" s="261"/>
      <c r="K4074" s="263"/>
      <c r="L4074" s="261"/>
    </row>
    <row r="4075" spans="3:12" ht="17.45" customHeight="1" x14ac:dyDescent="0.25">
      <c r="C4075" s="8"/>
      <c r="D4075" s="260"/>
      <c r="E4075" s="261"/>
      <c r="F4075" s="260"/>
      <c r="G4075" s="262"/>
      <c r="H4075" s="261"/>
      <c r="I4075" s="260"/>
      <c r="J4075" s="261"/>
      <c r="K4075" s="263"/>
      <c r="L4075" s="261"/>
    </row>
    <row r="4076" spans="3:12" ht="17.45" customHeight="1" x14ac:dyDescent="0.25">
      <c r="C4076" s="48"/>
      <c r="D4076" s="275"/>
      <c r="E4076" s="276"/>
      <c r="F4076" s="275"/>
      <c r="G4076" s="277"/>
      <c r="H4076" s="276"/>
      <c r="I4076" s="275"/>
      <c r="J4076" s="276"/>
      <c r="K4076" s="278"/>
      <c r="L4076" s="276"/>
    </row>
    <row r="4077" spans="3:12" ht="17.45" customHeight="1" x14ac:dyDescent="0.25">
      <c r="C4077" s="8"/>
      <c r="D4077" s="260"/>
      <c r="E4077" s="261"/>
      <c r="F4077" s="260"/>
      <c r="G4077" s="262"/>
      <c r="H4077" s="261"/>
      <c r="I4077" s="260"/>
      <c r="J4077" s="261"/>
      <c r="K4077" s="263"/>
      <c r="L4077" s="261"/>
    </row>
    <row r="4078" spans="3:12" ht="17.45" customHeight="1" x14ac:dyDescent="0.25">
      <c r="C4078" s="8"/>
      <c r="D4078" s="260"/>
      <c r="E4078" s="261"/>
      <c r="F4078" s="260"/>
      <c r="G4078" s="262"/>
      <c r="H4078" s="261"/>
      <c r="I4078" s="260"/>
      <c r="J4078" s="261"/>
      <c r="K4078" s="263"/>
      <c r="L4078" s="261"/>
    </row>
    <row r="4079" spans="3:12" ht="17.45" customHeight="1" x14ac:dyDescent="0.25">
      <c r="C4079" s="8"/>
      <c r="D4079" s="260"/>
      <c r="E4079" s="261"/>
      <c r="F4079" s="260"/>
      <c r="G4079" s="262"/>
      <c r="H4079" s="261"/>
      <c r="I4079" s="260"/>
      <c r="J4079" s="261"/>
      <c r="K4079" s="263"/>
      <c r="L4079" s="261"/>
    </row>
    <row r="4080" spans="3:12" ht="17.45" customHeight="1" x14ac:dyDescent="0.25">
      <c r="C4080" s="8"/>
      <c r="D4080" s="260"/>
      <c r="E4080" s="261"/>
      <c r="F4080" s="260"/>
      <c r="G4080" s="262"/>
      <c r="H4080" s="261"/>
      <c r="I4080" s="260"/>
      <c r="J4080" s="261"/>
      <c r="K4080" s="263"/>
      <c r="L4080" s="261"/>
    </row>
    <row r="4081" spans="3:12" ht="17.45" customHeight="1" x14ac:dyDescent="0.25">
      <c r="C4081" s="8"/>
      <c r="D4081" s="260"/>
      <c r="E4081" s="261"/>
      <c r="F4081" s="260"/>
      <c r="G4081" s="262"/>
      <c r="H4081" s="261"/>
      <c r="I4081" s="260"/>
      <c r="J4081" s="261"/>
      <c r="K4081" s="263"/>
      <c r="L4081" s="261"/>
    </row>
    <row r="4082" spans="3:12" ht="17.45" customHeight="1" x14ac:dyDescent="0.25">
      <c r="C4082" s="48"/>
      <c r="D4082" s="428"/>
      <c r="E4082" s="429"/>
      <c r="F4082" s="428"/>
      <c r="G4082" s="430"/>
      <c r="H4082" s="429"/>
      <c r="I4082" s="428"/>
      <c r="J4082" s="429"/>
      <c r="K4082" s="431"/>
      <c r="L4082" s="429"/>
    </row>
    <row r="4083" spans="3:12" ht="17.45" customHeight="1" x14ac:dyDescent="0.25">
      <c r="C4083" s="8"/>
      <c r="D4083" s="260"/>
      <c r="E4083" s="261"/>
      <c r="F4083" s="260"/>
      <c r="G4083" s="262"/>
      <c r="H4083" s="261"/>
      <c r="I4083" s="260"/>
      <c r="J4083" s="261"/>
      <c r="K4083" s="263"/>
      <c r="L4083" s="261"/>
    </row>
    <row r="4084" spans="3:12" ht="17.45" customHeight="1" x14ac:dyDescent="0.25">
      <c r="C4084" s="8"/>
      <c r="D4084" s="260"/>
      <c r="E4084" s="261"/>
      <c r="F4084" s="260"/>
      <c r="G4084" s="262"/>
      <c r="H4084" s="261"/>
      <c r="I4084" s="260"/>
      <c r="J4084" s="261"/>
      <c r="K4084" s="263"/>
      <c r="L4084" s="261"/>
    </row>
    <row r="4085" spans="3:12" ht="17.45" customHeight="1" x14ac:dyDescent="0.25">
      <c r="C4085" s="8"/>
      <c r="D4085" s="260"/>
      <c r="E4085" s="261"/>
      <c r="F4085" s="260"/>
      <c r="G4085" s="262"/>
      <c r="H4085" s="261"/>
      <c r="I4085" s="260"/>
      <c r="J4085" s="261"/>
      <c r="K4085" s="263"/>
      <c r="L4085" s="261"/>
    </row>
    <row r="4086" spans="3:12" ht="17.45" customHeight="1" x14ac:dyDescent="0.25">
      <c r="C4086" s="8"/>
      <c r="D4086" s="260"/>
      <c r="E4086" s="261"/>
      <c r="F4086" s="260"/>
      <c r="G4086" s="262"/>
      <c r="H4086" s="261"/>
      <c r="I4086" s="260"/>
      <c r="J4086" s="261"/>
      <c r="K4086" s="263"/>
      <c r="L4086" s="261"/>
    </row>
    <row r="4087" spans="3:12" ht="17.45" customHeight="1" x14ac:dyDescent="0.25">
      <c r="C4087" s="8"/>
      <c r="D4087" s="260"/>
      <c r="E4087" s="261"/>
      <c r="F4087" s="260"/>
      <c r="G4087" s="262"/>
      <c r="H4087" s="261"/>
      <c r="I4087" s="260"/>
      <c r="J4087" s="261"/>
      <c r="K4087" s="263"/>
      <c r="L4087" s="261"/>
    </row>
    <row r="4088" spans="3:12" ht="17.45" customHeight="1" x14ac:dyDescent="0.25">
      <c r="C4088" s="48"/>
      <c r="D4088" s="275"/>
      <c r="E4088" s="276"/>
      <c r="F4088" s="275"/>
      <c r="G4088" s="277"/>
      <c r="H4088" s="276"/>
      <c r="I4088" s="275"/>
      <c r="J4088" s="276"/>
      <c r="K4088" s="278"/>
      <c r="L4088" s="276"/>
    </row>
    <row r="4089" spans="3:12" ht="17.45" customHeight="1" x14ac:dyDescent="0.25">
      <c r="C4089" s="8"/>
      <c r="D4089" s="260"/>
      <c r="E4089" s="261"/>
      <c r="F4089" s="260"/>
      <c r="G4089" s="262"/>
      <c r="H4089" s="261"/>
      <c r="I4089" s="260"/>
      <c r="J4089" s="261"/>
      <c r="K4089" s="263"/>
      <c r="L4089" s="261"/>
    </row>
    <row r="4090" spans="3:12" ht="17.45" customHeight="1" x14ac:dyDescent="0.25">
      <c r="C4090" s="8"/>
      <c r="D4090" s="260"/>
      <c r="E4090" s="261"/>
      <c r="F4090" s="260"/>
      <c r="G4090" s="262"/>
      <c r="H4090" s="261"/>
      <c r="I4090" s="260"/>
      <c r="J4090" s="261"/>
      <c r="K4090" s="263"/>
      <c r="L4090" s="261"/>
    </row>
    <row r="4091" spans="3:12" ht="17.45" customHeight="1" x14ac:dyDescent="0.25">
      <c r="C4091" s="8"/>
      <c r="D4091" s="260"/>
      <c r="E4091" s="261"/>
      <c r="F4091" s="260"/>
      <c r="G4091" s="262"/>
      <c r="H4091" s="261"/>
      <c r="I4091" s="260"/>
      <c r="J4091" s="261"/>
      <c r="K4091" s="263"/>
      <c r="L4091" s="261"/>
    </row>
    <row r="4092" spans="3:12" ht="17.45" customHeight="1" x14ac:dyDescent="0.25">
      <c r="C4092" s="8"/>
      <c r="D4092" s="260"/>
      <c r="E4092" s="261"/>
      <c r="F4092" s="260"/>
      <c r="G4092" s="262"/>
      <c r="H4092" s="261"/>
      <c r="I4092" s="260"/>
      <c r="J4092" s="261"/>
      <c r="K4092" s="263"/>
      <c r="L4092" s="261"/>
    </row>
    <row r="4093" spans="3:12" ht="17.45" customHeight="1" x14ac:dyDescent="0.25">
      <c r="C4093" s="8"/>
      <c r="D4093" s="260"/>
      <c r="E4093" s="261"/>
      <c r="F4093" s="260"/>
      <c r="G4093" s="262"/>
      <c r="H4093" s="261"/>
      <c r="I4093" s="260"/>
      <c r="J4093" s="261"/>
      <c r="K4093" s="263"/>
      <c r="L4093" s="261"/>
    </row>
    <row r="4094" spans="3:12" ht="17.45" customHeight="1" x14ac:dyDescent="0.25">
      <c r="C4094" s="48"/>
      <c r="D4094" s="275"/>
      <c r="E4094" s="276"/>
      <c r="F4094" s="275"/>
      <c r="G4094" s="277"/>
      <c r="H4094" s="276"/>
      <c r="I4094" s="275"/>
      <c r="J4094" s="276"/>
      <c r="K4094" s="278"/>
      <c r="L4094" s="276"/>
    </row>
    <row r="4095" spans="3:12" ht="17.45" customHeight="1" x14ac:dyDescent="0.25">
      <c r="C4095" s="8"/>
      <c r="D4095" s="260"/>
      <c r="E4095" s="261"/>
      <c r="F4095" s="260"/>
      <c r="G4095" s="262"/>
      <c r="H4095" s="261"/>
      <c r="I4095" s="260"/>
      <c r="J4095" s="261"/>
      <c r="K4095" s="263"/>
      <c r="L4095" s="261"/>
    </row>
    <row r="4096" spans="3:12" ht="17.45" customHeight="1" x14ac:dyDescent="0.25">
      <c r="C4096" s="8"/>
      <c r="D4096" s="260"/>
      <c r="E4096" s="261"/>
      <c r="F4096" s="260"/>
      <c r="G4096" s="262"/>
      <c r="H4096" s="261"/>
      <c r="I4096" s="260"/>
      <c r="J4096" s="261"/>
      <c r="K4096" s="263"/>
      <c r="L4096" s="261"/>
    </row>
    <row r="4097" spans="3:12" ht="17.45" customHeight="1" x14ac:dyDescent="0.25">
      <c r="C4097" s="8"/>
      <c r="D4097" s="260"/>
      <c r="E4097" s="261"/>
      <c r="F4097" s="260"/>
      <c r="G4097" s="262"/>
      <c r="H4097" s="261"/>
      <c r="I4097" s="260"/>
      <c r="J4097" s="261"/>
      <c r="K4097" s="263"/>
      <c r="L4097" s="261"/>
    </row>
    <row r="4098" spans="3:12" ht="17.45" customHeight="1" x14ac:dyDescent="0.25">
      <c r="C4098" s="8"/>
      <c r="D4098" s="260"/>
      <c r="E4098" s="261"/>
      <c r="F4098" s="260"/>
      <c r="G4098" s="262"/>
      <c r="H4098" s="261"/>
      <c r="I4098" s="260"/>
      <c r="J4098" s="261"/>
      <c r="K4098" s="263"/>
      <c r="L4098" s="261"/>
    </row>
    <row r="4099" spans="3:12" ht="17.45" customHeight="1" x14ac:dyDescent="0.25">
      <c r="C4099" s="8"/>
      <c r="D4099" s="260"/>
      <c r="E4099" s="261"/>
      <c r="F4099" s="260"/>
      <c r="G4099" s="262"/>
      <c r="H4099" s="261"/>
      <c r="I4099" s="260"/>
      <c r="J4099" s="261"/>
      <c r="K4099" s="263"/>
      <c r="L4099" s="261"/>
    </row>
    <row r="4100" spans="3:12" ht="17.45" customHeight="1" x14ac:dyDescent="0.25">
      <c r="C4100" s="48"/>
      <c r="D4100" s="275"/>
      <c r="E4100" s="276"/>
      <c r="F4100" s="275"/>
      <c r="G4100" s="277"/>
      <c r="H4100" s="276"/>
      <c r="I4100" s="275"/>
      <c r="J4100" s="276"/>
      <c r="K4100" s="278"/>
      <c r="L4100" s="276"/>
    </row>
    <row r="4101" spans="3:12" ht="17.45" customHeight="1" x14ac:dyDescent="0.25">
      <c r="C4101" s="8"/>
      <c r="D4101" s="260"/>
      <c r="E4101" s="261"/>
      <c r="F4101" s="260"/>
      <c r="G4101" s="262"/>
      <c r="H4101" s="261"/>
      <c r="I4101" s="260"/>
      <c r="J4101" s="261"/>
      <c r="K4101" s="263"/>
      <c r="L4101" s="261"/>
    </row>
    <row r="4102" spans="3:12" ht="17.45" customHeight="1" x14ac:dyDescent="0.25">
      <c r="C4102" s="8"/>
      <c r="D4102" s="260"/>
      <c r="E4102" s="261"/>
      <c r="F4102" s="260"/>
      <c r="G4102" s="262"/>
      <c r="H4102" s="261"/>
      <c r="I4102" s="260"/>
      <c r="J4102" s="261"/>
      <c r="K4102" s="263"/>
      <c r="L4102" s="261"/>
    </row>
    <row r="4103" spans="3:12" ht="17.45" customHeight="1" x14ac:dyDescent="0.25">
      <c r="C4103" s="8"/>
      <c r="D4103" s="260"/>
      <c r="E4103" s="261"/>
      <c r="F4103" s="260"/>
      <c r="G4103" s="262"/>
      <c r="H4103" s="261"/>
      <c r="I4103" s="260"/>
      <c r="J4103" s="261"/>
      <c r="K4103" s="263"/>
      <c r="L4103" s="261"/>
    </row>
    <row r="4104" spans="3:12" ht="17.45" customHeight="1" x14ac:dyDescent="0.25">
      <c r="C4104" s="8"/>
      <c r="D4104" s="260"/>
      <c r="E4104" s="261"/>
      <c r="F4104" s="260"/>
      <c r="G4104" s="262"/>
      <c r="H4104" s="261"/>
      <c r="I4104" s="260"/>
      <c r="J4104" s="261"/>
      <c r="K4104" s="263"/>
      <c r="L4104" s="261"/>
    </row>
    <row r="4105" spans="3:12" ht="17.45" customHeight="1" x14ac:dyDescent="0.25">
      <c r="C4105" s="8"/>
      <c r="D4105" s="260"/>
      <c r="E4105" s="261"/>
      <c r="F4105" s="260"/>
      <c r="G4105" s="262"/>
      <c r="H4105" s="261"/>
      <c r="I4105" s="260"/>
      <c r="J4105" s="261"/>
      <c r="K4105" s="263"/>
      <c r="L4105" s="261"/>
    </row>
    <row r="4106" spans="3:12" ht="17.45" customHeight="1" x14ac:dyDescent="0.25">
      <c r="C4106" s="48"/>
      <c r="D4106" s="275"/>
      <c r="E4106" s="276"/>
      <c r="F4106" s="275"/>
      <c r="G4106" s="277"/>
      <c r="H4106" s="276"/>
      <c r="I4106" s="275"/>
      <c r="J4106" s="276"/>
      <c r="K4106" s="278"/>
      <c r="L4106" s="276"/>
    </row>
    <row r="4107" spans="3:12" ht="17.45" customHeight="1" x14ac:dyDescent="0.25">
      <c r="C4107" s="8"/>
      <c r="D4107" s="260"/>
      <c r="E4107" s="261"/>
      <c r="F4107" s="260"/>
      <c r="G4107" s="262"/>
      <c r="H4107" s="261"/>
      <c r="I4107" s="260"/>
      <c r="J4107" s="261"/>
      <c r="K4107" s="263"/>
      <c r="L4107" s="261"/>
    </row>
    <row r="4108" spans="3:12" ht="17.45" customHeight="1" x14ac:dyDescent="0.25">
      <c r="C4108" s="8"/>
      <c r="D4108" s="260"/>
      <c r="E4108" s="261"/>
      <c r="F4108" s="260"/>
      <c r="G4108" s="262"/>
      <c r="H4108" s="261"/>
      <c r="I4108" s="260"/>
      <c r="J4108" s="261"/>
      <c r="K4108" s="263"/>
      <c r="L4108" s="261"/>
    </row>
    <row r="4109" spans="3:12" ht="17.45" customHeight="1" x14ac:dyDescent="0.25">
      <c r="C4109" s="8"/>
      <c r="D4109" s="260"/>
      <c r="E4109" s="261"/>
      <c r="F4109" s="260"/>
      <c r="G4109" s="262"/>
      <c r="H4109" s="261"/>
      <c r="I4109" s="260"/>
      <c r="J4109" s="261"/>
      <c r="K4109" s="263"/>
      <c r="L4109" s="261"/>
    </row>
    <row r="4110" spans="3:12" ht="17.45" customHeight="1" x14ac:dyDescent="0.25">
      <c r="C4110" s="8"/>
      <c r="D4110" s="260"/>
      <c r="E4110" s="261"/>
      <c r="F4110" s="260"/>
      <c r="G4110" s="262"/>
      <c r="H4110" s="261"/>
      <c r="I4110" s="260"/>
      <c r="J4110" s="261"/>
      <c r="K4110" s="263"/>
      <c r="L4110" s="261"/>
    </row>
    <row r="4111" spans="3:12" ht="17.45" customHeight="1" x14ac:dyDescent="0.25">
      <c r="C4111" s="8"/>
      <c r="D4111" s="260"/>
      <c r="E4111" s="261"/>
      <c r="F4111" s="260"/>
      <c r="G4111" s="262"/>
      <c r="H4111" s="261"/>
      <c r="I4111" s="260"/>
      <c r="J4111" s="261"/>
      <c r="K4111" s="263"/>
      <c r="L4111" s="261"/>
    </row>
    <row r="4112" spans="3:12" ht="17.45" customHeight="1" x14ac:dyDescent="0.25">
      <c r="C4112" s="48"/>
      <c r="D4112" s="275"/>
      <c r="E4112" s="276"/>
      <c r="F4112" s="275"/>
      <c r="G4112" s="277"/>
      <c r="H4112" s="276"/>
      <c r="I4112" s="275"/>
      <c r="J4112" s="276"/>
      <c r="K4112" s="278"/>
      <c r="L4112" s="276"/>
    </row>
    <row r="4113" spans="3:12" ht="17.45" customHeight="1" x14ac:dyDescent="0.25">
      <c r="C4113" s="8"/>
      <c r="D4113" s="260"/>
      <c r="E4113" s="261"/>
      <c r="F4113" s="260"/>
      <c r="G4113" s="262"/>
      <c r="H4113" s="261"/>
      <c r="I4113" s="260"/>
      <c r="J4113" s="261"/>
      <c r="K4113" s="263"/>
      <c r="L4113" s="261"/>
    </row>
    <row r="4114" spans="3:12" ht="17.45" customHeight="1" x14ac:dyDescent="0.25">
      <c r="C4114" s="8"/>
      <c r="D4114" s="260"/>
      <c r="E4114" s="261"/>
      <c r="F4114" s="260"/>
      <c r="G4114" s="262"/>
      <c r="H4114" s="261"/>
      <c r="I4114" s="260"/>
      <c r="J4114" s="261"/>
      <c r="K4114" s="263"/>
      <c r="L4114" s="261"/>
    </row>
    <row r="4115" spans="3:12" ht="17.45" customHeight="1" x14ac:dyDescent="0.25">
      <c r="C4115" s="8"/>
      <c r="D4115" s="260"/>
      <c r="E4115" s="261"/>
      <c r="F4115" s="260"/>
      <c r="G4115" s="262"/>
      <c r="H4115" s="261"/>
      <c r="I4115" s="260"/>
      <c r="J4115" s="261"/>
      <c r="K4115" s="263"/>
      <c r="L4115" s="261"/>
    </row>
    <row r="4116" spans="3:12" ht="17.45" customHeight="1" x14ac:dyDescent="0.25">
      <c r="C4116" s="8"/>
      <c r="D4116" s="260"/>
      <c r="E4116" s="261"/>
      <c r="F4116" s="260"/>
      <c r="G4116" s="262"/>
      <c r="H4116" s="261"/>
      <c r="I4116" s="260"/>
      <c r="J4116" s="261"/>
      <c r="K4116" s="263"/>
      <c r="L4116" s="261"/>
    </row>
    <row r="4117" spans="3:12" ht="17.45" customHeight="1" x14ac:dyDescent="0.25">
      <c r="C4117" s="8"/>
      <c r="D4117" s="260"/>
      <c r="E4117" s="261"/>
      <c r="F4117" s="260"/>
      <c r="G4117" s="262"/>
      <c r="H4117" s="261"/>
      <c r="I4117" s="260"/>
      <c r="J4117" s="261"/>
      <c r="K4117" s="263"/>
      <c r="L4117" s="261"/>
    </row>
    <row r="4118" spans="3:12" ht="17.45" customHeight="1" x14ac:dyDescent="0.25">
      <c r="C4118" s="48"/>
      <c r="D4118" s="428"/>
      <c r="E4118" s="429"/>
      <c r="F4118" s="428"/>
      <c r="G4118" s="430"/>
      <c r="H4118" s="429"/>
      <c r="I4118" s="428"/>
      <c r="J4118" s="429"/>
      <c r="K4118" s="431"/>
      <c r="L4118" s="429"/>
    </row>
    <row r="4119" spans="3:12" ht="17.45" customHeight="1" x14ac:dyDescent="0.25">
      <c r="C4119" s="8"/>
      <c r="D4119" s="260"/>
      <c r="E4119" s="261"/>
      <c r="F4119" s="260"/>
      <c r="G4119" s="262"/>
      <c r="H4119" s="261"/>
      <c r="I4119" s="260"/>
      <c r="J4119" s="261"/>
      <c r="K4119" s="263"/>
      <c r="L4119" s="261"/>
    </row>
    <row r="4120" spans="3:12" ht="17.45" customHeight="1" x14ac:dyDescent="0.25">
      <c r="C4120" s="8"/>
      <c r="D4120" s="260"/>
      <c r="E4120" s="261"/>
      <c r="F4120" s="260"/>
      <c r="G4120" s="262"/>
      <c r="H4120" s="261"/>
      <c r="I4120" s="260"/>
      <c r="J4120" s="261"/>
      <c r="K4120" s="263"/>
      <c r="L4120" s="261"/>
    </row>
    <row r="4121" spans="3:12" ht="17.45" customHeight="1" x14ac:dyDescent="0.25">
      <c r="C4121" s="8"/>
      <c r="D4121" s="260"/>
      <c r="E4121" s="261"/>
      <c r="F4121" s="260"/>
      <c r="G4121" s="262"/>
      <c r="H4121" s="261"/>
      <c r="I4121" s="260"/>
      <c r="J4121" s="261"/>
      <c r="K4121" s="263"/>
      <c r="L4121" s="261"/>
    </row>
    <row r="4122" spans="3:12" ht="17.45" customHeight="1" x14ac:dyDescent="0.25">
      <c r="C4122" s="8"/>
      <c r="D4122" s="260"/>
      <c r="E4122" s="261"/>
      <c r="F4122" s="260"/>
      <c r="G4122" s="262"/>
      <c r="H4122" s="261"/>
      <c r="I4122" s="260"/>
      <c r="J4122" s="261"/>
      <c r="K4122" s="263"/>
      <c r="L4122" s="261"/>
    </row>
    <row r="4123" spans="3:12" ht="17.45" customHeight="1" x14ac:dyDescent="0.25">
      <c r="C4123" s="8"/>
      <c r="D4123" s="260"/>
      <c r="E4123" s="261"/>
      <c r="F4123" s="260"/>
      <c r="G4123" s="262"/>
      <c r="H4123" s="261"/>
      <c r="I4123" s="260"/>
      <c r="J4123" s="261"/>
      <c r="K4123" s="263"/>
      <c r="L4123" s="261"/>
    </row>
    <row r="4124" spans="3:12" ht="17.45" customHeight="1" x14ac:dyDescent="0.25">
      <c r="C4124" s="48"/>
      <c r="D4124" s="275"/>
      <c r="E4124" s="276"/>
      <c r="F4124" s="275"/>
      <c r="G4124" s="277"/>
      <c r="H4124" s="276"/>
      <c r="I4124" s="275"/>
      <c r="J4124" s="276"/>
      <c r="K4124" s="278"/>
      <c r="L4124" s="276"/>
    </row>
    <row r="4125" spans="3:12" ht="17.45" customHeight="1" x14ac:dyDescent="0.25">
      <c r="C4125" s="8"/>
      <c r="D4125" s="260"/>
      <c r="E4125" s="261"/>
      <c r="F4125" s="260"/>
      <c r="G4125" s="262"/>
      <c r="H4125" s="261"/>
      <c r="I4125" s="260"/>
      <c r="J4125" s="261"/>
      <c r="K4125" s="263"/>
      <c r="L4125" s="261"/>
    </row>
    <row r="4126" spans="3:12" ht="17.45" customHeight="1" x14ac:dyDescent="0.25">
      <c r="C4126" s="8"/>
      <c r="D4126" s="260"/>
      <c r="E4126" s="261"/>
      <c r="F4126" s="260"/>
      <c r="G4126" s="262"/>
      <c r="H4126" s="261"/>
      <c r="I4126" s="260"/>
      <c r="J4126" s="261"/>
      <c r="K4126" s="263"/>
      <c r="L4126" s="261"/>
    </row>
    <row r="4127" spans="3:12" ht="17.45" customHeight="1" x14ac:dyDescent="0.25">
      <c r="C4127" s="8"/>
      <c r="D4127" s="260"/>
      <c r="E4127" s="261"/>
      <c r="F4127" s="260"/>
      <c r="G4127" s="262"/>
      <c r="H4127" s="261"/>
      <c r="I4127" s="260"/>
      <c r="J4127" s="261"/>
      <c r="K4127" s="263"/>
      <c r="L4127" s="261"/>
    </row>
    <row r="4128" spans="3:12" ht="17.45" customHeight="1" x14ac:dyDescent="0.25">
      <c r="C4128" s="8"/>
      <c r="D4128" s="260"/>
      <c r="E4128" s="261"/>
      <c r="F4128" s="260"/>
      <c r="G4128" s="262"/>
      <c r="H4128" s="261"/>
      <c r="I4128" s="260"/>
      <c r="J4128" s="261"/>
      <c r="K4128" s="263"/>
      <c r="L4128" s="261"/>
    </row>
    <row r="4129" spans="3:12" ht="17.45" customHeight="1" x14ac:dyDescent="0.25">
      <c r="C4129" s="8"/>
      <c r="D4129" s="260"/>
      <c r="E4129" s="261"/>
      <c r="F4129" s="260"/>
      <c r="G4129" s="262"/>
      <c r="H4129" s="261"/>
      <c r="I4129" s="260"/>
      <c r="J4129" s="261"/>
      <c r="K4129" s="263"/>
      <c r="L4129" s="261"/>
    </row>
    <row r="4130" spans="3:12" ht="17.45" customHeight="1" x14ac:dyDescent="0.25">
      <c r="C4130" s="48"/>
      <c r="D4130" s="275"/>
      <c r="E4130" s="276"/>
      <c r="F4130" s="275"/>
      <c r="G4130" s="277"/>
      <c r="H4130" s="276"/>
      <c r="I4130" s="275"/>
      <c r="J4130" s="276"/>
      <c r="K4130" s="278"/>
      <c r="L4130" s="276"/>
    </row>
    <row r="4131" spans="3:12" ht="17.45" customHeight="1" x14ac:dyDescent="0.25">
      <c r="C4131" s="8"/>
      <c r="D4131" s="260"/>
      <c r="E4131" s="261"/>
      <c r="F4131" s="260"/>
      <c r="G4131" s="262"/>
      <c r="H4131" s="261"/>
      <c r="I4131" s="260"/>
      <c r="J4131" s="261"/>
      <c r="K4131" s="263"/>
      <c r="L4131" s="261"/>
    </row>
    <row r="4132" spans="3:12" ht="17.45" customHeight="1" x14ac:dyDescent="0.25">
      <c r="C4132" s="8"/>
      <c r="D4132" s="260"/>
      <c r="E4132" s="261"/>
      <c r="F4132" s="260"/>
      <c r="G4132" s="262"/>
      <c r="H4132" s="261"/>
      <c r="I4132" s="260"/>
      <c r="J4132" s="261"/>
      <c r="K4132" s="263"/>
      <c r="L4132" s="261"/>
    </row>
    <row r="4133" spans="3:12" ht="17.45" customHeight="1" x14ac:dyDescent="0.25">
      <c r="C4133" s="8"/>
      <c r="D4133" s="260"/>
      <c r="E4133" s="261"/>
      <c r="F4133" s="260"/>
      <c r="G4133" s="262"/>
      <c r="H4133" s="261"/>
      <c r="I4133" s="260"/>
      <c r="J4133" s="261"/>
      <c r="K4133" s="263"/>
      <c r="L4133" s="261"/>
    </row>
    <row r="4134" spans="3:12" ht="17.45" customHeight="1" x14ac:dyDescent="0.25">
      <c r="C4134" s="8"/>
      <c r="D4134" s="260"/>
      <c r="E4134" s="261"/>
      <c r="F4134" s="260"/>
      <c r="G4134" s="262"/>
      <c r="H4134" s="261"/>
      <c r="I4134" s="260"/>
      <c r="J4134" s="261"/>
      <c r="K4134" s="263"/>
      <c r="L4134" s="261"/>
    </row>
    <row r="4135" spans="3:12" ht="17.45" customHeight="1" x14ac:dyDescent="0.25">
      <c r="C4135" s="8"/>
      <c r="D4135" s="260"/>
      <c r="E4135" s="261"/>
      <c r="F4135" s="260"/>
      <c r="G4135" s="262"/>
      <c r="H4135" s="261"/>
      <c r="I4135" s="260"/>
      <c r="J4135" s="261"/>
      <c r="K4135" s="263"/>
      <c r="L4135" s="261"/>
    </row>
    <row r="4136" spans="3:12" ht="17.45" customHeight="1" x14ac:dyDescent="0.25">
      <c r="C4136" s="48"/>
      <c r="D4136" s="428"/>
      <c r="E4136" s="429"/>
      <c r="F4136" s="428"/>
      <c r="G4136" s="430"/>
      <c r="H4136" s="429"/>
      <c r="I4136" s="428"/>
      <c r="J4136" s="429"/>
      <c r="K4136" s="431"/>
      <c r="L4136" s="429"/>
    </row>
    <row r="4137" spans="3:12" ht="17.45" customHeight="1" x14ac:dyDescent="0.25">
      <c r="C4137" s="8"/>
      <c r="D4137" s="260"/>
      <c r="E4137" s="261"/>
      <c r="F4137" s="260"/>
      <c r="G4137" s="262"/>
      <c r="H4137" s="261"/>
      <c r="I4137" s="260"/>
      <c r="J4137" s="261"/>
      <c r="K4137" s="263"/>
      <c r="L4137" s="261"/>
    </row>
    <row r="4138" spans="3:12" ht="17.45" customHeight="1" x14ac:dyDescent="0.25">
      <c r="C4138" s="8"/>
      <c r="D4138" s="260"/>
      <c r="E4138" s="261"/>
      <c r="F4138" s="260"/>
      <c r="G4138" s="262"/>
      <c r="H4138" s="261"/>
      <c r="I4138" s="260"/>
      <c r="J4138" s="261"/>
      <c r="K4138" s="263"/>
      <c r="L4138" s="261"/>
    </row>
    <row r="4139" spans="3:12" ht="17.45" customHeight="1" x14ac:dyDescent="0.25">
      <c r="C4139" s="8"/>
      <c r="D4139" s="260"/>
      <c r="E4139" s="261"/>
      <c r="F4139" s="260"/>
      <c r="G4139" s="262"/>
      <c r="H4139" s="261"/>
      <c r="I4139" s="260"/>
      <c r="J4139" s="261"/>
      <c r="K4139" s="263"/>
      <c r="L4139" s="261"/>
    </row>
    <row r="4140" spans="3:12" ht="17.45" customHeight="1" x14ac:dyDescent="0.25">
      <c r="C4140" s="8"/>
      <c r="D4140" s="260"/>
      <c r="E4140" s="261"/>
      <c r="F4140" s="260"/>
      <c r="G4140" s="262"/>
      <c r="H4140" s="261"/>
      <c r="I4140" s="260"/>
      <c r="J4140" s="261"/>
      <c r="K4140" s="263"/>
      <c r="L4140" s="261"/>
    </row>
    <row r="4141" spans="3:12" ht="17.45" customHeight="1" x14ac:dyDescent="0.25">
      <c r="C4141" s="8"/>
      <c r="D4141" s="260"/>
      <c r="E4141" s="261"/>
      <c r="F4141" s="260"/>
      <c r="G4141" s="262"/>
      <c r="H4141" s="261"/>
      <c r="I4141" s="260"/>
      <c r="J4141" s="261"/>
      <c r="K4141" s="263"/>
      <c r="L4141" s="261"/>
    </row>
    <row r="4142" spans="3:12" ht="17.45" customHeight="1" x14ac:dyDescent="0.25">
      <c r="C4142" s="48"/>
      <c r="D4142" s="275"/>
      <c r="E4142" s="276"/>
      <c r="F4142" s="275"/>
      <c r="G4142" s="277"/>
      <c r="H4142" s="276"/>
      <c r="I4142" s="275"/>
      <c r="J4142" s="276"/>
      <c r="K4142" s="278"/>
      <c r="L4142" s="276"/>
    </row>
    <row r="4143" spans="3:12" ht="17.45" customHeight="1" x14ac:dyDescent="0.25">
      <c r="C4143" s="8"/>
      <c r="D4143" s="260"/>
      <c r="E4143" s="261"/>
      <c r="F4143" s="260"/>
      <c r="G4143" s="262"/>
      <c r="H4143" s="261"/>
      <c r="I4143" s="260"/>
      <c r="J4143" s="261"/>
      <c r="K4143" s="263"/>
      <c r="L4143" s="261"/>
    </row>
    <row r="4144" spans="3:12" ht="17.45" customHeight="1" x14ac:dyDescent="0.25">
      <c r="C4144" s="8"/>
      <c r="D4144" s="260"/>
      <c r="E4144" s="261"/>
      <c r="F4144" s="260"/>
      <c r="G4144" s="262"/>
      <c r="H4144" s="261"/>
      <c r="I4144" s="260"/>
      <c r="J4144" s="261"/>
      <c r="K4144" s="263"/>
      <c r="L4144" s="261"/>
    </row>
    <row r="4145" spans="3:12" ht="17.45" customHeight="1" x14ac:dyDescent="0.25">
      <c r="C4145" s="8"/>
      <c r="D4145" s="260"/>
      <c r="E4145" s="261"/>
      <c r="F4145" s="260"/>
      <c r="G4145" s="262"/>
      <c r="H4145" s="261"/>
      <c r="I4145" s="260"/>
      <c r="J4145" s="261"/>
      <c r="K4145" s="263"/>
      <c r="L4145" s="261"/>
    </row>
    <row r="4146" spans="3:12" ht="17.45" customHeight="1" x14ac:dyDescent="0.25">
      <c r="C4146" s="8"/>
      <c r="D4146" s="260"/>
      <c r="E4146" s="261"/>
      <c r="F4146" s="260"/>
      <c r="G4146" s="262"/>
      <c r="H4146" s="261"/>
      <c r="I4146" s="260"/>
      <c r="J4146" s="261"/>
      <c r="K4146" s="263"/>
      <c r="L4146" s="261"/>
    </row>
    <row r="4147" spans="3:12" ht="17.45" customHeight="1" x14ac:dyDescent="0.25">
      <c r="C4147" s="8"/>
      <c r="D4147" s="260"/>
      <c r="E4147" s="261"/>
      <c r="F4147" s="260"/>
      <c r="G4147" s="262"/>
      <c r="H4147" s="261"/>
      <c r="I4147" s="260"/>
      <c r="J4147" s="261"/>
      <c r="K4147" s="263"/>
      <c r="L4147" s="261"/>
    </row>
    <row r="4148" spans="3:12" ht="17.45" customHeight="1" x14ac:dyDescent="0.25">
      <c r="C4148" s="48"/>
      <c r="D4148" s="275"/>
      <c r="E4148" s="276"/>
      <c r="F4148" s="275"/>
      <c r="G4148" s="277"/>
      <c r="H4148" s="276"/>
      <c r="I4148" s="275"/>
      <c r="J4148" s="276"/>
      <c r="K4148" s="278"/>
      <c r="L4148" s="276"/>
    </row>
    <row r="4149" spans="3:12" ht="17.45" customHeight="1" x14ac:dyDescent="0.25">
      <c r="C4149" s="8"/>
      <c r="D4149" s="260"/>
      <c r="E4149" s="261"/>
      <c r="F4149" s="260"/>
      <c r="G4149" s="262"/>
      <c r="H4149" s="261"/>
      <c r="I4149" s="260"/>
      <c r="J4149" s="261"/>
      <c r="K4149" s="263"/>
      <c r="L4149" s="261"/>
    </row>
    <row r="4150" spans="3:12" ht="17.45" customHeight="1" x14ac:dyDescent="0.25">
      <c r="C4150" s="8"/>
      <c r="D4150" s="260"/>
      <c r="E4150" s="261"/>
      <c r="F4150" s="260"/>
      <c r="G4150" s="262"/>
      <c r="H4150" s="261"/>
      <c r="I4150" s="260"/>
      <c r="J4150" s="261"/>
      <c r="K4150" s="263"/>
      <c r="L4150" s="261"/>
    </row>
    <row r="4151" spans="3:12" ht="17.45" customHeight="1" x14ac:dyDescent="0.25">
      <c r="C4151" s="8"/>
      <c r="D4151" s="260"/>
      <c r="E4151" s="261"/>
      <c r="F4151" s="260"/>
      <c r="G4151" s="262"/>
      <c r="H4151" s="261"/>
      <c r="I4151" s="260"/>
      <c r="J4151" s="261"/>
      <c r="K4151" s="263"/>
      <c r="L4151" s="261"/>
    </row>
    <row r="4152" spans="3:12" ht="17.45" customHeight="1" x14ac:dyDescent="0.25">
      <c r="C4152" s="8"/>
      <c r="D4152" s="260"/>
      <c r="E4152" s="261"/>
      <c r="F4152" s="260"/>
      <c r="G4152" s="262"/>
      <c r="H4152" s="261"/>
      <c r="I4152" s="260"/>
      <c r="J4152" s="261"/>
      <c r="K4152" s="263"/>
      <c r="L4152" s="261"/>
    </row>
    <row r="4153" spans="3:12" ht="17.45" customHeight="1" x14ac:dyDescent="0.25">
      <c r="C4153" s="8"/>
      <c r="D4153" s="260"/>
      <c r="E4153" s="261"/>
      <c r="F4153" s="260"/>
      <c r="G4153" s="262"/>
      <c r="H4153" s="261"/>
      <c r="I4153" s="260"/>
      <c r="J4153" s="261"/>
      <c r="K4153" s="263"/>
      <c r="L4153" s="261"/>
    </row>
    <row r="4154" spans="3:12" ht="17.45" customHeight="1" x14ac:dyDescent="0.25">
      <c r="C4154" s="48"/>
      <c r="D4154" s="275"/>
      <c r="E4154" s="276"/>
      <c r="F4154" s="275"/>
      <c r="G4154" s="277"/>
      <c r="H4154" s="276"/>
      <c r="I4154" s="275"/>
      <c r="J4154" s="276"/>
      <c r="K4154" s="278"/>
      <c r="L4154" s="276"/>
    </row>
    <row r="4155" spans="3:12" ht="17.45" customHeight="1" x14ac:dyDescent="0.25">
      <c r="C4155" s="8"/>
      <c r="D4155" s="260"/>
      <c r="E4155" s="261"/>
      <c r="F4155" s="260"/>
      <c r="G4155" s="262"/>
      <c r="H4155" s="261"/>
      <c r="I4155" s="260"/>
      <c r="J4155" s="261"/>
      <c r="K4155" s="263"/>
      <c r="L4155" s="261"/>
    </row>
    <row r="4156" spans="3:12" ht="17.45" customHeight="1" x14ac:dyDescent="0.25">
      <c r="C4156" s="8"/>
      <c r="D4156" s="260"/>
      <c r="E4156" s="261"/>
      <c r="F4156" s="260"/>
      <c r="G4156" s="262"/>
      <c r="H4156" s="261"/>
      <c r="I4156" s="260"/>
      <c r="J4156" s="261"/>
      <c r="K4156" s="263"/>
      <c r="L4156" s="261"/>
    </row>
    <row r="4157" spans="3:12" ht="17.45" customHeight="1" x14ac:dyDescent="0.25">
      <c r="C4157" s="8"/>
      <c r="D4157" s="260"/>
      <c r="E4157" s="261"/>
      <c r="F4157" s="260"/>
      <c r="G4157" s="262"/>
      <c r="H4157" s="261"/>
      <c r="I4157" s="260"/>
      <c r="J4157" s="261"/>
      <c r="K4157" s="263"/>
      <c r="L4157" s="261"/>
    </row>
    <row r="4158" spans="3:12" ht="17.45" customHeight="1" x14ac:dyDescent="0.25">
      <c r="C4158" s="8"/>
      <c r="D4158" s="260"/>
      <c r="E4158" s="261"/>
      <c r="F4158" s="260"/>
      <c r="G4158" s="262"/>
      <c r="H4158" s="261"/>
      <c r="I4158" s="260"/>
      <c r="J4158" s="261"/>
      <c r="K4158" s="263"/>
      <c r="L4158" s="261"/>
    </row>
    <row r="4159" spans="3:12" ht="17.45" customHeight="1" x14ac:dyDescent="0.25">
      <c r="C4159" s="8"/>
      <c r="D4159" s="260"/>
      <c r="E4159" s="261"/>
      <c r="F4159" s="260"/>
      <c r="G4159" s="262"/>
      <c r="H4159" s="261"/>
      <c r="I4159" s="260"/>
      <c r="J4159" s="261"/>
      <c r="K4159" s="263"/>
      <c r="L4159" s="261"/>
    </row>
    <row r="4160" spans="3:12" ht="17.45" customHeight="1" x14ac:dyDescent="0.25">
      <c r="C4160" s="48"/>
      <c r="D4160" s="275"/>
      <c r="E4160" s="276"/>
      <c r="F4160" s="275"/>
      <c r="G4160" s="277"/>
      <c r="H4160" s="276"/>
      <c r="I4160" s="275"/>
      <c r="J4160" s="276"/>
      <c r="K4160" s="278"/>
      <c r="L4160" s="276"/>
    </row>
    <row r="4161" spans="3:12" ht="17.45" customHeight="1" x14ac:dyDescent="0.25">
      <c r="C4161" s="8"/>
      <c r="D4161" s="260"/>
      <c r="E4161" s="261"/>
      <c r="F4161" s="260"/>
      <c r="G4161" s="262"/>
      <c r="H4161" s="261"/>
      <c r="I4161" s="260"/>
      <c r="J4161" s="261"/>
      <c r="K4161" s="263"/>
      <c r="L4161" s="261"/>
    </row>
    <row r="4162" spans="3:12" ht="17.45" customHeight="1" x14ac:dyDescent="0.25">
      <c r="C4162" s="8"/>
      <c r="D4162" s="260"/>
      <c r="E4162" s="261"/>
      <c r="F4162" s="260"/>
      <c r="G4162" s="262"/>
      <c r="H4162" s="261"/>
      <c r="I4162" s="260"/>
      <c r="J4162" s="261"/>
      <c r="K4162" s="263"/>
      <c r="L4162" s="261"/>
    </row>
    <row r="4163" spans="3:12" ht="17.45" customHeight="1" x14ac:dyDescent="0.25">
      <c r="C4163" s="8"/>
      <c r="D4163" s="260"/>
      <c r="E4163" s="261"/>
      <c r="F4163" s="260"/>
      <c r="G4163" s="262"/>
      <c r="H4163" s="261"/>
      <c r="I4163" s="260"/>
      <c r="J4163" s="261"/>
      <c r="K4163" s="263"/>
      <c r="L4163" s="261"/>
    </row>
    <row r="4164" spans="3:12" ht="17.45" customHeight="1" x14ac:dyDescent="0.25">
      <c r="C4164" s="8"/>
      <c r="D4164" s="260"/>
      <c r="E4164" s="261"/>
      <c r="F4164" s="260"/>
      <c r="G4164" s="262"/>
      <c r="H4164" s="261"/>
      <c r="I4164" s="260"/>
      <c r="J4164" s="261"/>
      <c r="K4164" s="263"/>
      <c r="L4164" s="261"/>
    </row>
    <row r="4165" spans="3:12" ht="17.45" customHeight="1" x14ac:dyDescent="0.25">
      <c r="C4165" s="8"/>
      <c r="D4165" s="260"/>
      <c r="E4165" s="261"/>
      <c r="F4165" s="260"/>
      <c r="G4165" s="262"/>
      <c r="H4165" s="261"/>
      <c r="I4165" s="260"/>
      <c r="J4165" s="261"/>
      <c r="K4165" s="263"/>
      <c r="L4165" s="261"/>
    </row>
    <row r="4166" spans="3:12" ht="17.45" customHeight="1" x14ac:dyDescent="0.25">
      <c r="C4166" s="48"/>
      <c r="D4166" s="275"/>
      <c r="E4166" s="276"/>
      <c r="F4166" s="275"/>
      <c r="G4166" s="277"/>
      <c r="H4166" s="276"/>
      <c r="I4166" s="275"/>
      <c r="J4166" s="276"/>
      <c r="K4166" s="278"/>
      <c r="L4166" s="276"/>
    </row>
    <row r="4167" spans="3:12" ht="17.45" customHeight="1" x14ac:dyDescent="0.25">
      <c r="C4167" s="8"/>
      <c r="D4167" s="260"/>
      <c r="E4167" s="261"/>
      <c r="F4167" s="260"/>
      <c r="G4167" s="262"/>
      <c r="H4167" s="261"/>
      <c r="I4167" s="260"/>
      <c r="J4167" s="261"/>
      <c r="K4167" s="263"/>
      <c r="L4167" s="261"/>
    </row>
    <row r="4168" spans="3:12" ht="17.45" customHeight="1" x14ac:dyDescent="0.25">
      <c r="C4168" s="8"/>
      <c r="D4168" s="260"/>
      <c r="E4168" s="261"/>
      <c r="F4168" s="260"/>
      <c r="G4168" s="262"/>
      <c r="H4168" s="261"/>
      <c r="I4168" s="260"/>
      <c r="J4168" s="261"/>
      <c r="K4168" s="263"/>
      <c r="L4168" s="261"/>
    </row>
    <row r="4169" spans="3:12" ht="17.45" customHeight="1" x14ac:dyDescent="0.25">
      <c r="C4169" s="8"/>
      <c r="D4169" s="260"/>
      <c r="E4169" s="261"/>
      <c r="F4169" s="260"/>
      <c r="G4169" s="262"/>
      <c r="H4169" s="261"/>
      <c r="I4169" s="260"/>
      <c r="J4169" s="261"/>
      <c r="K4169" s="263"/>
      <c r="L4169" s="261"/>
    </row>
    <row r="4170" spans="3:12" ht="17.45" customHeight="1" x14ac:dyDescent="0.25">
      <c r="C4170" s="8"/>
      <c r="D4170" s="260"/>
      <c r="E4170" s="261"/>
      <c r="F4170" s="260"/>
      <c r="G4170" s="262"/>
      <c r="H4170" s="261"/>
      <c r="I4170" s="260"/>
      <c r="J4170" s="261"/>
      <c r="K4170" s="263"/>
      <c r="L4170" s="261"/>
    </row>
    <row r="4171" spans="3:12" ht="17.45" customHeight="1" x14ac:dyDescent="0.25">
      <c r="C4171" s="8"/>
      <c r="D4171" s="260"/>
      <c r="E4171" s="261"/>
      <c r="F4171" s="260"/>
      <c r="G4171" s="262"/>
      <c r="H4171" s="261"/>
      <c r="I4171" s="260"/>
      <c r="J4171" s="261"/>
      <c r="K4171" s="263"/>
      <c r="L4171" s="261"/>
    </row>
    <row r="4172" spans="3:12" ht="17.45" customHeight="1" x14ac:dyDescent="0.25">
      <c r="C4172" s="48"/>
      <c r="D4172" s="428"/>
      <c r="E4172" s="429"/>
      <c r="F4172" s="428"/>
      <c r="G4172" s="430"/>
      <c r="H4172" s="429"/>
      <c r="I4172" s="428"/>
      <c r="J4172" s="429"/>
      <c r="K4172" s="431"/>
      <c r="L4172" s="429"/>
    </row>
    <row r="4173" spans="3:12" ht="17.45" customHeight="1" x14ac:dyDescent="0.25">
      <c r="C4173" s="8"/>
      <c r="D4173" s="260"/>
      <c r="E4173" s="261"/>
      <c r="F4173" s="260"/>
      <c r="G4173" s="262"/>
      <c r="H4173" s="261"/>
      <c r="I4173" s="260"/>
      <c r="J4173" s="261"/>
      <c r="K4173" s="263"/>
      <c r="L4173" s="261"/>
    </row>
    <row r="4174" spans="3:12" ht="17.45" customHeight="1" x14ac:dyDescent="0.25">
      <c r="C4174" s="8"/>
      <c r="D4174" s="260"/>
      <c r="E4174" s="261"/>
      <c r="F4174" s="260"/>
      <c r="G4174" s="262"/>
      <c r="H4174" s="261"/>
      <c r="I4174" s="260"/>
      <c r="J4174" s="261"/>
      <c r="K4174" s="263"/>
      <c r="L4174" s="261"/>
    </row>
    <row r="4175" spans="3:12" ht="17.45" customHeight="1" x14ac:dyDescent="0.25">
      <c r="C4175" s="8"/>
      <c r="D4175" s="260"/>
      <c r="E4175" s="261"/>
      <c r="F4175" s="260"/>
      <c r="G4175" s="262"/>
      <c r="H4175" s="261"/>
      <c r="I4175" s="260"/>
      <c r="J4175" s="261"/>
      <c r="K4175" s="263"/>
      <c r="L4175" s="261"/>
    </row>
    <row r="4176" spans="3:12" ht="17.45" customHeight="1" x14ac:dyDescent="0.25">
      <c r="C4176" s="8"/>
      <c r="D4176" s="260"/>
      <c r="E4176" s="261"/>
      <c r="F4176" s="260"/>
      <c r="G4176" s="262"/>
      <c r="H4176" s="261"/>
      <c r="I4176" s="260"/>
      <c r="J4176" s="261"/>
      <c r="K4176" s="263"/>
      <c r="L4176" s="261"/>
    </row>
    <row r="4177" spans="3:12" ht="17.45" customHeight="1" x14ac:dyDescent="0.25">
      <c r="C4177" s="8"/>
      <c r="D4177" s="260"/>
      <c r="E4177" s="261"/>
      <c r="F4177" s="260"/>
      <c r="G4177" s="262"/>
      <c r="H4177" s="261"/>
      <c r="I4177" s="260"/>
      <c r="J4177" s="261"/>
      <c r="K4177" s="263"/>
      <c r="L4177" s="261"/>
    </row>
    <row r="4178" spans="3:12" ht="17.45" customHeight="1" x14ac:dyDescent="0.25">
      <c r="C4178" s="48"/>
      <c r="D4178" s="275"/>
      <c r="E4178" s="276"/>
      <c r="F4178" s="275"/>
      <c r="G4178" s="277"/>
      <c r="H4178" s="276"/>
      <c r="I4178" s="275"/>
      <c r="J4178" s="276"/>
      <c r="K4178" s="278"/>
      <c r="L4178" s="276"/>
    </row>
    <row r="4179" spans="3:12" ht="17.45" customHeight="1" x14ac:dyDescent="0.25">
      <c r="C4179" s="8"/>
      <c r="D4179" s="260"/>
      <c r="E4179" s="261"/>
      <c r="F4179" s="260"/>
      <c r="G4179" s="262"/>
      <c r="H4179" s="261"/>
      <c r="I4179" s="260"/>
      <c r="J4179" s="261"/>
      <c r="K4179" s="263"/>
      <c r="L4179" s="261"/>
    </row>
    <row r="4180" spans="3:12" ht="17.45" customHeight="1" x14ac:dyDescent="0.25">
      <c r="C4180" s="8"/>
      <c r="D4180" s="260"/>
      <c r="E4180" s="261"/>
      <c r="F4180" s="260"/>
      <c r="G4180" s="262"/>
      <c r="H4180" s="261"/>
      <c r="I4180" s="260"/>
      <c r="J4180" s="261"/>
      <c r="K4180" s="263"/>
      <c r="L4180" s="261"/>
    </row>
    <row r="4181" spans="3:12" ht="17.45" customHeight="1" x14ac:dyDescent="0.25">
      <c r="C4181" s="8"/>
      <c r="D4181" s="260"/>
      <c r="E4181" s="261"/>
      <c r="F4181" s="260"/>
      <c r="G4181" s="262"/>
      <c r="H4181" s="261"/>
      <c r="I4181" s="260"/>
      <c r="J4181" s="261"/>
      <c r="K4181" s="263"/>
      <c r="L4181" s="261"/>
    </row>
    <row r="4182" spans="3:12" ht="17.45" customHeight="1" x14ac:dyDescent="0.25">
      <c r="C4182" s="8"/>
      <c r="D4182" s="260"/>
      <c r="E4182" s="261"/>
      <c r="F4182" s="260"/>
      <c r="G4182" s="262"/>
      <c r="H4182" s="261"/>
      <c r="I4182" s="260"/>
      <c r="J4182" s="261"/>
      <c r="K4182" s="263"/>
      <c r="L4182" s="261"/>
    </row>
    <row r="4183" spans="3:12" ht="17.45" customHeight="1" x14ac:dyDescent="0.25">
      <c r="C4183" s="8"/>
      <c r="D4183" s="260"/>
      <c r="E4183" s="261"/>
      <c r="F4183" s="260"/>
      <c r="G4183" s="262"/>
      <c r="H4183" s="261"/>
      <c r="I4183" s="260"/>
      <c r="J4183" s="261"/>
      <c r="K4183" s="263"/>
      <c r="L4183" s="261"/>
    </row>
    <row r="4184" spans="3:12" ht="17.45" customHeight="1" x14ac:dyDescent="0.25">
      <c r="C4184" s="48"/>
      <c r="D4184" s="275"/>
      <c r="E4184" s="276"/>
      <c r="F4184" s="275"/>
      <c r="G4184" s="277"/>
      <c r="H4184" s="276"/>
      <c r="I4184" s="275"/>
      <c r="J4184" s="276"/>
      <c r="K4184" s="278"/>
      <c r="L4184" s="276"/>
    </row>
    <row r="4185" spans="3:12" ht="17.45" customHeight="1" x14ac:dyDescent="0.25">
      <c r="C4185" s="8"/>
      <c r="D4185" s="260"/>
      <c r="E4185" s="261"/>
      <c r="F4185" s="260"/>
      <c r="G4185" s="262"/>
      <c r="H4185" s="261"/>
      <c r="I4185" s="260"/>
      <c r="J4185" s="261"/>
      <c r="K4185" s="263"/>
      <c r="L4185" s="261"/>
    </row>
    <row r="4186" spans="3:12" ht="17.45" customHeight="1" x14ac:dyDescent="0.25">
      <c r="C4186" s="8"/>
      <c r="D4186" s="260"/>
      <c r="E4186" s="261"/>
      <c r="F4186" s="260"/>
      <c r="G4186" s="262"/>
      <c r="H4186" s="261"/>
      <c r="I4186" s="260"/>
      <c r="J4186" s="261"/>
      <c r="K4186" s="263"/>
      <c r="L4186" s="261"/>
    </row>
    <row r="4187" spans="3:12" ht="17.45" customHeight="1" x14ac:dyDescent="0.25">
      <c r="C4187" s="8"/>
      <c r="D4187" s="260"/>
      <c r="E4187" s="261"/>
      <c r="F4187" s="260"/>
      <c r="G4187" s="262"/>
      <c r="H4187" s="261"/>
      <c r="I4187" s="260"/>
      <c r="J4187" s="261"/>
      <c r="K4187" s="263"/>
      <c r="L4187" s="261"/>
    </row>
    <row r="4188" spans="3:12" ht="17.45" customHeight="1" x14ac:dyDescent="0.25">
      <c r="C4188" s="8"/>
      <c r="D4188" s="260"/>
      <c r="E4188" s="261"/>
      <c r="F4188" s="260"/>
      <c r="G4188" s="262"/>
      <c r="H4188" s="261"/>
      <c r="I4188" s="260"/>
      <c r="J4188" s="261"/>
      <c r="K4188" s="263"/>
      <c r="L4188" s="261"/>
    </row>
    <row r="4189" spans="3:12" ht="17.45" customHeight="1" x14ac:dyDescent="0.25">
      <c r="C4189" s="8"/>
      <c r="D4189" s="260"/>
      <c r="E4189" s="261"/>
      <c r="F4189" s="260"/>
      <c r="G4189" s="262"/>
      <c r="H4189" s="261"/>
      <c r="I4189" s="260"/>
      <c r="J4189" s="261"/>
      <c r="K4189" s="263"/>
      <c r="L4189" s="261"/>
    </row>
    <row r="4190" spans="3:12" ht="17.45" customHeight="1" x14ac:dyDescent="0.25">
      <c r="C4190" s="48"/>
      <c r="D4190" s="428"/>
      <c r="E4190" s="429"/>
      <c r="F4190" s="428"/>
      <c r="G4190" s="430"/>
      <c r="H4190" s="429"/>
      <c r="I4190" s="428"/>
      <c r="J4190" s="429"/>
      <c r="K4190" s="431"/>
      <c r="L4190" s="429"/>
    </row>
    <row r="4191" spans="3:12" ht="17.45" customHeight="1" x14ac:dyDescent="0.25">
      <c r="C4191" s="8"/>
      <c r="D4191" s="260"/>
      <c r="E4191" s="261"/>
      <c r="F4191" s="260"/>
      <c r="G4191" s="262"/>
      <c r="H4191" s="261"/>
      <c r="I4191" s="260"/>
      <c r="J4191" s="261"/>
      <c r="K4191" s="263"/>
      <c r="L4191" s="261"/>
    </row>
    <row r="4192" spans="3:12" ht="17.45" customHeight="1" x14ac:dyDescent="0.25">
      <c r="C4192" s="8"/>
      <c r="D4192" s="260"/>
      <c r="E4192" s="261"/>
      <c r="F4192" s="260"/>
      <c r="G4192" s="262"/>
      <c r="H4192" s="261"/>
      <c r="I4192" s="260"/>
      <c r="J4192" s="261"/>
      <c r="K4192" s="263"/>
      <c r="L4192" s="261"/>
    </row>
    <row r="4193" spans="3:12" ht="17.45" customHeight="1" x14ac:dyDescent="0.25">
      <c r="C4193" s="8"/>
      <c r="D4193" s="260"/>
      <c r="E4193" s="261"/>
      <c r="F4193" s="260"/>
      <c r="G4193" s="262"/>
      <c r="H4193" s="261"/>
      <c r="I4193" s="260"/>
      <c r="J4193" s="261"/>
      <c r="K4193" s="263"/>
      <c r="L4193" s="261"/>
    </row>
    <row r="4194" spans="3:12" ht="17.45" customHeight="1" x14ac:dyDescent="0.25">
      <c r="C4194" s="8"/>
      <c r="D4194" s="260"/>
      <c r="E4194" s="261"/>
      <c r="F4194" s="260"/>
      <c r="G4194" s="262"/>
      <c r="H4194" s="261"/>
      <c r="I4194" s="260"/>
      <c r="J4194" s="261"/>
      <c r="K4194" s="263"/>
      <c r="L4194" s="261"/>
    </row>
    <row r="4195" spans="3:12" ht="17.45" customHeight="1" x14ac:dyDescent="0.25">
      <c r="C4195" s="8"/>
      <c r="D4195" s="260"/>
      <c r="E4195" s="261"/>
      <c r="F4195" s="260"/>
      <c r="G4195" s="262"/>
      <c r="H4195" s="261"/>
      <c r="I4195" s="260"/>
      <c r="J4195" s="261"/>
      <c r="K4195" s="263"/>
      <c r="L4195" s="261"/>
    </row>
    <row r="4196" spans="3:12" ht="17.45" customHeight="1" x14ac:dyDescent="0.25">
      <c r="C4196" s="48"/>
      <c r="D4196" s="275"/>
      <c r="E4196" s="276"/>
      <c r="F4196" s="275"/>
      <c r="G4196" s="277"/>
      <c r="H4196" s="276"/>
      <c r="I4196" s="275"/>
      <c r="J4196" s="276"/>
      <c r="K4196" s="278"/>
      <c r="L4196" s="276"/>
    </row>
    <row r="4197" spans="3:12" ht="17.45" customHeight="1" x14ac:dyDescent="0.25">
      <c r="C4197" s="8"/>
      <c r="D4197" s="260"/>
      <c r="E4197" s="261"/>
      <c r="F4197" s="260"/>
      <c r="G4197" s="262"/>
      <c r="H4197" s="261"/>
      <c r="I4197" s="260"/>
      <c r="J4197" s="261"/>
      <c r="K4197" s="263"/>
      <c r="L4197" s="261"/>
    </row>
    <row r="4198" spans="3:12" ht="17.45" customHeight="1" x14ac:dyDescent="0.25">
      <c r="C4198" s="8"/>
      <c r="D4198" s="260"/>
      <c r="E4198" s="261"/>
      <c r="F4198" s="260"/>
      <c r="G4198" s="262"/>
      <c r="H4198" s="261"/>
      <c r="I4198" s="260"/>
      <c r="J4198" s="261"/>
      <c r="K4198" s="263"/>
      <c r="L4198" s="261"/>
    </row>
    <row r="4199" spans="3:12" ht="17.45" customHeight="1" x14ac:dyDescent="0.25">
      <c r="C4199" s="8"/>
      <c r="D4199" s="260"/>
      <c r="E4199" s="261"/>
      <c r="F4199" s="260"/>
      <c r="G4199" s="262"/>
      <c r="H4199" s="261"/>
      <c r="I4199" s="260"/>
      <c r="J4199" s="261"/>
      <c r="K4199" s="263"/>
      <c r="L4199" s="261"/>
    </row>
    <row r="4200" spans="3:12" ht="17.45" customHeight="1" x14ac:dyDescent="0.25">
      <c r="C4200" s="8"/>
      <c r="D4200" s="260"/>
      <c r="E4200" s="261"/>
      <c r="F4200" s="260"/>
      <c r="G4200" s="262"/>
      <c r="H4200" s="261"/>
      <c r="I4200" s="260"/>
      <c r="J4200" s="261"/>
      <c r="K4200" s="263"/>
      <c r="L4200" s="261"/>
    </row>
    <row r="4201" spans="3:12" ht="17.45" customHeight="1" x14ac:dyDescent="0.25">
      <c r="C4201" s="8"/>
      <c r="D4201" s="260"/>
      <c r="E4201" s="261"/>
      <c r="F4201" s="260"/>
      <c r="G4201" s="262"/>
      <c r="H4201" s="261"/>
      <c r="I4201" s="260"/>
      <c r="J4201" s="261"/>
      <c r="K4201" s="263"/>
      <c r="L4201" s="261"/>
    </row>
    <row r="4202" spans="3:12" ht="17.45" customHeight="1" x14ac:dyDescent="0.25">
      <c r="C4202" s="48"/>
      <c r="D4202" s="275"/>
      <c r="E4202" s="276"/>
      <c r="F4202" s="275"/>
      <c r="G4202" s="277"/>
      <c r="H4202" s="276"/>
      <c r="I4202" s="275"/>
      <c r="J4202" s="276"/>
      <c r="K4202" s="278"/>
      <c r="L4202" s="276"/>
    </row>
    <row r="4203" spans="3:12" ht="17.45" customHeight="1" x14ac:dyDescent="0.25">
      <c r="C4203" s="8"/>
      <c r="D4203" s="260"/>
      <c r="E4203" s="261"/>
      <c r="F4203" s="260"/>
      <c r="G4203" s="262"/>
      <c r="H4203" s="261"/>
      <c r="I4203" s="260"/>
      <c r="J4203" s="261"/>
      <c r="K4203" s="263"/>
      <c r="L4203" s="261"/>
    </row>
    <row r="4204" spans="3:12" ht="17.45" customHeight="1" x14ac:dyDescent="0.25">
      <c r="C4204" s="8"/>
      <c r="D4204" s="260"/>
      <c r="E4204" s="261"/>
      <c r="F4204" s="260"/>
      <c r="G4204" s="262"/>
      <c r="H4204" s="261"/>
      <c r="I4204" s="260"/>
      <c r="J4204" s="261"/>
      <c r="K4204" s="263"/>
      <c r="L4204" s="261"/>
    </row>
    <row r="4205" spans="3:12" ht="17.45" customHeight="1" x14ac:dyDescent="0.25">
      <c r="C4205" s="8"/>
      <c r="D4205" s="260"/>
      <c r="E4205" s="261"/>
      <c r="F4205" s="260"/>
      <c r="G4205" s="262"/>
      <c r="H4205" s="261"/>
      <c r="I4205" s="260"/>
      <c r="J4205" s="261"/>
      <c r="K4205" s="263"/>
      <c r="L4205" s="261"/>
    </row>
    <row r="4206" spans="3:12" ht="17.45" customHeight="1" x14ac:dyDescent="0.25">
      <c r="C4206" s="8"/>
      <c r="D4206" s="260"/>
      <c r="E4206" s="261"/>
      <c r="F4206" s="260"/>
      <c r="G4206" s="262"/>
      <c r="H4206" s="261"/>
      <c r="I4206" s="260"/>
      <c r="J4206" s="261"/>
      <c r="K4206" s="263"/>
      <c r="L4206" s="261"/>
    </row>
    <row r="4207" spans="3:12" ht="17.45" customHeight="1" x14ac:dyDescent="0.25">
      <c r="C4207" s="8"/>
      <c r="D4207" s="260"/>
      <c r="E4207" s="261"/>
      <c r="F4207" s="260"/>
      <c r="G4207" s="262"/>
      <c r="H4207" s="261"/>
      <c r="I4207" s="260"/>
      <c r="J4207" s="261"/>
      <c r="K4207" s="263"/>
      <c r="L4207" s="261"/>
    </row>
    <row r="4208" spans="3:12" ht="17.45" customHeight="1" x14ac:dyDescent="0.25">
      <c r="C4208" s="48"/>
      <c r="D4208" s="275"/>
      <c r="E4208" s="276"/>
      <c r="F4208" s="275"/>
      <c r="G4208" s="277"/>
      <c r="H4208" s="276"/>
      <c r="I4208" s="275"/>
      <c r="J4208" s="276"/>
      <c r="K4208" s="278"/>
      <c r="L4208" s="276"/>
    </row>
    <row r="4209" spans="3:12" ht="17.45" customHeight="1" x14ac:dyDescent="0.25">
      <c r="C4209" s="8"/>
      <c r="D4209" s="260"/>
      <c r="E4209" s="261"/>
      <c r="F4209" s="260"/>
      <c r="G4209" s="262"/>
      <c r="H4209" s="261"/>
      <c r="I4209" s="260"/>
      <c r="J4209" s="261"/>
      <c r="K4209" s="263"/>
      <c r="L4209" s="261"/>
    </row>
    <row r="4210" spans="3:12" ht="17.45" customHeight="1" x14ac:dyDescent="0.25">
      <c r="C4210" s="8"/>
      <c r="D4210" s="260"/>
      <c r="E4210" s="261"/>
      <c r="F4210" s="260"/>
      <c r="G4210" s="262"/>
      <c r="H4210" s="261"/>
      <c r="I4210" s="260"/>
      <c r="J4210" s="261"/>
      <c r="K4210" s="263"/>
      <c r="L4210" s="261"/>
    </row>
    <row r="4211" spans="3:12" ht="17.45" customHeight="1" x14ac:dyDescent="0.25">
      <c r="C4211" s="8"/>
      <c r="D4211" s="260"/>
      <c r="E4211" s="261"/>
      <c r="F4211" s="260"/>
      <c r="G4211" s="262"/>
      <c r="H4211" s="261"/>
      <c r="I4211" s="260"/>
      <c r="J4211" s="261"/>
      <c r="K4211" s="263"/>
      <c r="L4211" s="261"/>
    </row>
    <row r="4212" spans="3:12" ht="17.45" customHeight="1" x14ac:dyDescent="0.25">
      <c r="C4212" s="8"/>
      <c r="D4212" s="260"/>
      <c r="E4212" s="261"/>
      <c r="F4212" s="260"/>
      <c r="G4212" s="262"/>
      <c r="H4212" s="261"/>
      <c r="I4212" s="260"/>
      <c r="J4212" s="261"/>
      <c r="K4212" s="263"/>
      <c r="L4212" s="261"/>
    </row>
    <row r="4213" spans="3:12" ht="17.45" customHeight="1" x14ac:dyDescent="0.25">
      <c r="C4213" s="8"/>
      <c r="D4213" s="260"/>
      <c r="E4213" s="261"/>
      <c r="F4213" s="260"/>
      <c r="G4213" s="262"/>
      <c r="H4213" s="261"/>
      <c r="I4213" s="260"/>
      <c r="J4213" s="261"/>
      <c r="K4213" s="263"/>
      <c r="L4213" s="261"/>
    </row>
    <row r="4214" spans="3:12" ht="17.45" customHeight="1" x14ac:dyDescent="0.25">
      <c r="C4214" s="48"/>
      <c r="D4214" s="275"/>
      <c r="E4214" s="276"/>
      <c r="F4214" s="275"/>
      <c r="G4214" s="277"/>
      <c r="H4214" s="276"/>
      <c r="I4214" s="275"/>
      <c r="J4214" s="276"/>
      <c r="K4214" s="278"/>
      <c r="L4214" s="276"/>
    </row>
    <row r="4215" spans="3:12" ht="17.45" customHeight="1" x14ac:dyDescent="0.25">
      <c r="C4215" s="8"/>
      <c r="D4215" s="260"/>
      <c r="E4215" s="261"/>
      <c r="F4215" s="260"/>
      <c r="G4215" s="262"/>
      <c r="H4215" s="261"/>
      <c r="I4215" s="260"/>
      <c r="J4215" s="261"/>
      <c r="K4215" s="263"/>
      <c r="L4215" s="261"/>
    </row>
    <row r="4216" spans="3:12" ht="17.45" customHeight="1" x14ac:dyDescent="0.25">
      <c r="C4216" s="8"/>
      <c r="D4216" s="260"/>
      <c r="E4216" s="261"/>
      <c r="F4216" s="260"/>
      <c r="G4216" s="262"/>
      <c r="H4216" s="261"/>
      <c r="I4216" s="260"/>
      <c r="J4216" s="261"/>
      <c r="K4216" s="263"/>
      <c r="L4216" s="261"/>
    </row>
    <row r="4217" spans="3:12" ht="17.45" customHeight="1" x14ac:dyDescent="0.25">
      <c r="C4217" s="8"/>
      <c r="D4217" s="260"/>
      <c r="E4217" s="261"/>
      <c r="F4217" s="260"/>
      <c r="G4217" s="262"/>
      <c r="H4217" s="261"/>
      <c r="I4217" s="260"/>
      <c r="J4217" s="261"/>
      <c r="K4217" s="263"/>
      <c r="L4217" s="261"/>
    </row>
    <row r="4218" spans="3:12" ht="17.45" customHeight="1" x14ac:dyDescent="0.25">
      <c r="C4218" s="8"/>
      <c r="D4218" s="260"/>
      <c r="E4218" s="261"/>
      <c r="F4218" s="260"/>
      <c r="G4218" s="262"/>
      <c r="H4218" s="261"/>
      <c r="I4218" s="260"/>
      <c r="J4218" s="261"/>
      <c r="K4218" s="263"/>
      <c r="L4218" s="261"/>
    </row>
    <row r="4219" spans="3:12" ht="17.45" customHeight="1" x14ac:dyDescent="0.25">
      <c r="C4219" s="8"/>
      <c r="D4219" s="260"/>
      <c r="E4219" s="261"/>
      <c r="F4219" s="260"/>
      <c r="G4219" s="262"/>
      <c r="H4219" s="261"/>
      <c r="I4219" s="260"/>
      <c r="J4219" s="261"/>
      <c r="K4219" s="263"/>
      <c r="L4219" s="261"/>
    </row>
    <row r="4220" spans="3:12" ht="17.45" customHeight="1" x14ac:dyDescent="0.25">
      <c r="C4220" s="48"/>
      <c r="D4220" s="275"/>
      <c r="E4220" s="276"/>
      <c r="F4220" s="275"/>
      <c r="G4220" s="277"/>
      <c r="H4220" s="276"/>
      <c r="I4220" s="275"/>
      <c r="J4220" s="276"/>
      <c r="K4220" s="278"/>
      <c r="L4220" s="276"/>
    </row>
    <row r="4221" spans="3:12" ht="17.45" customHeight="1" x14ac:dyDescent="0.25">
      <c r="C4221" s="8"/>
      <c r="D4221" s="260"/>
      <c r="E4221" s="261"/>
      <c r="F4221" s="260"/>
      <c r="G4221" s="262"/>
      <c r="H4221" s="261"/>
      <c r="I4221" s="260"/>
      <c r="J4221" s="261"/>
      <c r="K4221" s="263"/>
      <c r="L4221" s="261"/>
    </row>
    <row r="4222" spans="3:12" ht="17.45" customHeight="1" x14ac:dyDescent="0.25">
      <c r="C4222" s="8"/>
      <c r="D4222" s="260"/>
      <c r="E4222" s="261"/>
      <c r="F4222" s="260"/>
      <c r="G4222" s="262"/>
      <c r="H4222" s="261"/>
      <c r="I4222" s="260"/>
      <c r="J4222" s="261"/>
      <c r="K4222" s="263"/>
      <c r="L4222" s="261"/>
    </row>
    <row r="4223" spans="3:12" ht="17.45" customHeight="1" x14ac:dyDescent="0.25">
      <c r="C4223" s="8"/>
      <c r="D4223" s="260"/>
      <c r="E4223" s="261"/>
      <c r="F4223" s="260"/>
      <c r="G4223" s="262"/>
      <c r="H4223" s="261"/>
      <c r="I4223" s="260"/>
      <c r="J4223" s="261"/>
      <c r="K4223" s="263"/>
      <c r="L4223" s="261"/>
    </row>
    <row r="4224" spans="3:12" ht="17.45" customHeight="1" x14ac:dyDescent="0.25">
      <c r="C4224" s="8"/>
      <c r="D4224" s="260"/>
      <c r="E4224" s="261"/>
      <c r="F4224" s="260"/>
      <c r="G4224" s="262"/>
      <c r="H4224" s="261"/>
      <c r="I4224" s="260"/>
      <c r="J4224" s="261"/>
      <c r="K4224" s="263"/>
      <c r="L4224" s="261"/>
    </row>
    <row r="4225" spans="3:12" ht="17.45" customHeight="1" x14ac:dyDescent="0.25">
      <c r="C4225" s="8"/>
      <c r="D4225" s="260"/>
      <c r="E4225" s="261"/>
      <c r="F4225" s="260"/>
      <c r="G4225" s="262"/>
      <c r="H4225" s="261"/>
      <c r="I4225" s="260"/>
      <c r="J4225" s="261"/>
      <c r="K4225" s="263"/>
      <c r="L4225" s="261"/>
    </row>
    <row r="4226" spans="3:12" ht="17.45" customHeight="1" x14ac:dyDescent="0.25">
      <c r="C4226" s="48"/>
      <c r="D4226" s="428"/>
      <c r="E4226" s="429"/>
      <c r="F4226" s="428"/>
      <c r="G4226" s="430"/>
      <c r="H4226" s="429"/>
      <c r="I4226" s="428"/>
      <c r="J4226" s="429"/>
      <c r="K4226" s="431"/>
      <c r="L4226" s="429"/>
    </row>
    <row r="4227" spans="3:12" ht="17.45" customHeight="1" x14ac:dyDescent="0.25">
      <c r="C4227" s="8"/>
      <c r="D4227" s="260"/>
      <c r="E4227" s="261"/>
      <c r="F4227" s="260"/>
      <c r="G4227" s="262"/>
      <c r="H4227" s="261"/>
      <c r="I4227" s="260"/>
      <c r="J4227" s="261"/>
      <c r="K4227" s="263"/>
      <c r="L4227" s="261"/>
    </row>
    <row r="4228" spans="3:12" ht="17.45" customHeight="1" x14ac:dyDescent="0.25">
      <c r="C4228" s="8"/>
      <c r="D4228" s="260"/>
      <c r="E4228" s="261"/>
      <c r="F4228" s="260"/>
      <c r="G4228" s="262"/>
      <c r="H4228" s="261"/>
      <c r="I4228" s="260"/>
      <c r="J4228" s="261"/>
      <c r="K4228" s="263"/>
      <c r="L4228" s="261"/>
    </row>
    <row r="4229" spans="3:12" ht="17.45" customHeight="1" x14ac:dyDescent="0.25">
      <c r="C4229" s="8"/>
      <c r="D4229" s="260"/>
      <c r="E4229" s="261"/>
      <c r="F4229" s="260"/>
      <c r="G4229" s="262"/>
      <c r="H4229" s="261"/>
      <c r="I4229" s="260"/>
      <c r="J4229" s="261"/>
      <c r="K4229" s="263"/>
      <c r="L4229" s="261"/>
    </row>
    <row r="4230" spans="3:12" ht="17.45" customHeight="1" x14ac:dyDescent="0.25">
      <c r="C4230" s="8"/>
      <c r="D4230" s="260"/>
      <c r="E4230" s="261"/>
      <c r="F4230" s="260"/>
      <c r="G4230" s="262"/>
      <c r="H4230" s="261"/>
      <c r="I4230" s="260"/>
      <c r="J4230" s="261"/>
      <c r="K4230" s="263"/>
      <c r="L4230" s="261"/>
    </row>
    <row r="4231" spans="3:12" ht="17.45" customHeight="1" x14ac:dyDescent="0.25">
      <c r="C4231" s="8"/>
      <c r="D4231" s="260"/>
      <c r="E4231" s="261"/>
      <c r="F4231" s="260"/>
      <c r="G4231" s="262"/>
      <c r="H4231" s="261"/>
      <c r="I4231" s="260"/>
      <c r="J4231" s="261"/>
      <c r="K4231" s="263"/>
      <c r="L4231" s="261"/>
    </row>
    <row r="4232" spans="3:12" ht="17.45" customHeight="1" x14ac:dyDescent="0.25">
      <c r="C4232" s="48"/>
      <c r="D4232" s="275"/>
      <c r="E4232" s="276"/>
      <c r="F4232" s="275"/>
      <c r="G4232" s="277"/>
      <c r="H4232" s="276"/>
      <c r="I4232" s="275"/>
      <c r="J4232" s="276"/>
      <c r="K4232" s="278"/>
      <c r="L4232" s="276"/>
    </row>
    <row r="4233" spans="3:12" ht="17.45" customHeight="1" x14ac:dyDescent="0.25">
      <c r="C4233" s="8"/>
      <c r="D4233" s="260"/>
      <c r="E4233" s="261"/>
      <c r="F4233" s="260"/>
      <c r="G4233" s="262"/>
      <c r="H4233" s="261"/>
      <c r="I4233" s="260"/>
      <c r="J4233" s="261"/>
      <c r="K4233" s="263"/>
      <c r="L4233" s="261"/>
    </row>
    <row r="4234" spans="3:12" ht="17.45" customHeight="1" x14ac:dyDescent="0.25">
      <c r="C4234" s="8"/>
      <c r="D4234" s="260"/>
      <c r="E4234" s="261"/>
      <c r="F4234" s="260"/>
      <c r="G4234" s="262"/>
      <c r="H4234" s="261"/>
      <c r="I4234" s="260"/>
      <c r="J4234" s="261"/>
      <c r="K4234" s="263"/>
      <c r="L4234" s="261"/>
    </row>
    <row r="4235" spans="3:12" ht="17.45" customHeight="1" x14ac:dyDescent="0.25">
      <c r="C4235" s="8"/>
      <c r="D4235" s="260"/>
      <c r="E4235" s="261"/>
      <c r="F4235" s="260"/>
      <c r="G4235" s="262"/>
      <c r="H4235" s="261"/>
      <c r="I4235" s="260"/>
      <c r="J4235" s="261"/>
      <c r="K4235" s="263"/>
      <c r="L4235" s="261"/>
    </row>
    <row r="4236" spans="3:12" ht="17.45" customHeight="1" x14ac:dyDescent="0.25">
      <c r="C4236" s="8"/>
      <c r="D4236" s="260"/>
      <c r="E4236" s="261"/>
      <c r="F4236" s="260"/>
      <c r="G4236" s="262"/>
      <c r="H4236" s="261"/>
      <c r="I4236" s="260"/>
      <c r="J4236" s="261"/>
      <c r="K4236" s="263"/>
      <c r="L4236" s="261"/>
    </row>
    <row r="4237" spans="3:12" ht="17.45" customHeight="1" x14ac:dyDescent="0.25">
      <c r="C4237" s="8"/>
      <c r="D4237" s="260"/>
      <c r="E4237" s="261"/>
      <c r="F4237" s="260"/>
      <c r="G4237" s="262"/>
      <c r="H4237" s="261"/>
      <c r="I4237" s="260"/>
      <c r="J4237" s="261"/>
      <c r="K4237" s="263"/>
      <c r="L4237" s="261"/>
    </row>
    <row r="4238" spans="3:12" ht="17.45" customHeight="1" x14ac:dyDescent="0.25">
      <c r="C4238" s="48"/>
      <c r="D4238" s="275"/>
      <c r="E4238" s="276"/>
      <c r="F4238" s="275"/>
      <c r="G4238" s="277"/>
      <c r="H4238" s="276"/>
      <c r="I4238" s="275"/>
      <c r="J4238" s="276"/>
      <c r="K4238" s="278"/>
      <c r="L4238" s="276"/>
    </row>
    <row r="4239" spans="3:12" ht="17.45" customHeight="1" x14ac:dyDescent="0.25">
      <c r="C4239" s="8"/>
      <c r="D4239" s="260"/>
      <c r="E4239" s="261"/>
      <c r="F4239" s="260"/>
      <c r="G4239" s="262"/>
      <c r="H4239" s="261"/>
      <c r="I4239" s="260"/>
      <c r="J4239" s="261"/>
      <c r="K4239" s="263"/>
      <c r="L4239" s="261"/>
    </row>
    <row r="4240" spans="3:12" ht="17.45" customHeight="1" x14ac:dyDescent="0.25">
      <c r="C4240" s="8"/>
      <c r="D4240" s="260"/>
      <c r="E4240" s="261"/>
      <c r="F4240" s="260"/>
      <c r="G4240" s="262"/>
      <c r="H4240" s="261"/>
      <c r="I4240" s="260"/>
      <c r="J4240" s="261"/>
      <c r="K4240" s="263"/>
      <c r="L4240" s="261"/>
    </row>
    <row r="4241" spans="3:12" ht="17.45" customHeight="1" x14ac:dyDescent="0.25">
      <c r="C4241" s="8"/>
      <c r="D4241" s="260"/>
      <c r="E4241" s="261"/>
      <c r="F4241" s="260"/>
      <c r="G4241" s="262"/>
      <c r="H4241" s="261"/>
      <c r="I4241" s="260"/>
      <c r="J4241" s="261"/>
      <c r="K4241" s="263"/>
      <c r="L4241" s="261"/>
    </row>
    <row r="4242" spans="3:12" ht="17.45" customHeight="1" x14ac:dyDescent="0.25">
      <c r="C4242" s="8"/>
      <c r="D4242" s="260"/>
      <c r="E4242" s="261"/>
      <c r="F4242" s="260"/>
      <c r="G4242" s="262"/>
      <c r="H4242" s="261"/>
      <c r="I4242" s="260"/>
      <c r="J4242" s="261"/>
      <c r="K4242" s="263"/>
      <c r="L4242" s="261"/>
    </row>
    <row r="4243" spans="3:12" ht="17.45" customHeight="1" x14ac:dyDescent="0.25">
      <c r="C4243" s="8"/>
      <c r="D4243" s="260"/>
      <c r="E4243" s="261"/>
      <c r="F4243" s="260"/>
      <c r="G4243" s="262"/>
      <c r="H4243" s="261"/>
      <c r="I4243" s="260"/>
      <c r="J4243" s="261"/>
      <c r="K4243" s="263"/>
      <c r="L4243" s="261"/>
    </row>
    <row r="4244" spans="3:12" ht="17.45" customHeight="1" x14ac:dyDescent="0.25">
      <c r="C4244" s="48"/>
      <c r="D4244" s="428"/>
      <c r="E4244" s="429"/>
      <c r="F4244" s="428"/>
      <c r="G4244" s="430"/>
      <c r="H4244" s="429"/>
      <c r="I4244" s="428"/>
      <c r="J4244" s="429"/>
      <c r="K4244" s="431"/>
      <c r="L4244" s="429"/>
    </row>
    <row r="4245" spans="3:12" ht="17.45" customHeight="1" x14ac:dyDescent="0.25">
      <c r="C4245" s="8"/>
      <c r="D4245" s="260"/>
      <c r="E4245" s="261"/>
      <c r="F4245" s="260"/>
      <c r="G4245" s="262"/>
      <c r="H4245" s="261"/>
      <c r="I4245" s="260"/>
      <c r="J4245" s="261"/>
      <c r="K4245" s="263"/>
      <c r="L4245" s="261"/>
    </row>
    <row r="4246" spans="3:12" ht="17.45" customHeight="1" x14ac:dyDescent="0.25">
      <c r="C4246" s="8"/>
      <c r="D4246" s="260"/>
      <c r="E4246" s="261"/>
      <c r="F4246" s="260"/>
      <c r="G4246" s="262"/>
      <c r="H4246" s="261"/>
      <c r="I4246" s="260"/>
      <c r="J4246" s="261"/>
      <c r="K4246" s="263"/>
      <c r="L4246" s="261"/>
    </row>
    <row r="4247" spans="3:12" ht="17.45" customHeight="1" x14ac:dyDescent="0.25">
      <c r="C4247" s="8"/>
      <c r="D4247" s="260"/>
      <c r="E4247" s="261"/>
      <c r="F4247" s="260"/>
      <c r="G4247" s="262"/>
      <c r="H4247" s="261"/>
      <c r="I4247" s="260"/>
      <c r="J4247" s="261"/>
      <c r="K4247" s="263"/>
      <c r="L4247" s="261"/>
    </row>
    <row r="4248" spans="3:12" ht="17.45" customHeight="1" x14ac:dyDescent="0.25">
      <c r="C4248" s="8"/>
      <c r="D4248" s="260"/>
      <c r="E4248" s="261"/>
      <c r="F4248" s="260"/>
      <c r="G4248" s="262"/>
      <c r="H4248" s="261"/>
      <c r="I4248" s="260"/>
      <c r="J4248" s="261"/>
      <c r="K4248" s="263"/>
      <c r="L4248" s="261"/>
    </row>
    <row r="4249" spans="3:12" ht="17.45" customHeight="1" x14ac:dyDescent="0.25">
      <c r="C4249" s="8"/>
      <c r="D4249" s="260"/>
      <c r="E4249" s="261"/>
      <c r="F4249" s="260"/>
      <c r="G4249" s="262"/>
      <c r="H4249" s="261"/>
      <c r="I4249" s="260"/>
      <c r="J4249" s="261"/>
      <c r="K4249" s="263"/>
      <c r="L4249" s="261"/>
    </row>
    <row r="4250" spans="3:12" ht="17.45" customHeight="1" x14ac:dyDescent="0.25">
      <c r="C4250" s="48"/>
      <c r="D4250" s="275"/>
      <c r="E4250" s="276"/>
      <c r="F4250" s="275"/>
      <c r="G4250" s="277"/>
      <c r="H4250" s="276"/>
      <c r="I4250" s="275"/>
      <c r="J4250" s="276"/>
      <c r="K4250" s="278"/>
      <c r="L4250" s="276"/>
    </row>
    <row r="4251" spans="3:12" ht="17.45" customHeight="1" x14ac:dyDescent="0.25">
      <c r="C4251" s="8"/>
      <c r="D4251" s="260"/>
      <c r="E4251" s="261"/>
      <c r="F4251" s="260"/>
      <c r="G4251" s="262"/>
      <c r="H4251" s="261"/>
      <c r="I4251" s="260"/>
      <c r="J4251" s="261"/>
      <c r="K4251" s="263"/>
      <c r="L4251" s="261"/>
    </row>
    <row r="4252" spans="3:12" ht="17.45" customHeight="1" x14ac:dyDescent="0.25">
      <c r="C4252" s="8"/>
      <c r="D4252" s="260"/>
      <c r="E4252" s="261"/>
      <c r="F4252" s="260"/>
      <c r="G4252" s="262"/>
      <c r="H4252" s="261"/>
      <c r="I4252" s="260"/>
      <c r="J4252" s="261"/>
      <c r="K4252" s="263"/>
      <c r="L4252" s="261"/>
    </row>
    <row r="4253" spans="3:12" ht="17.45" customHeight="1" x14ac:dyDescent="0.25">
      <c r="C4253" s="8"/>
      <c r="D4253" s="260"/>
      <c r="E4253" s="261"/>
      <c r="F4253" s="260"/>
      <c r="G4253" s="262"/>
      <c r="H4253" s="261"/>
      <c r="I4253" s="260"/>
      <c r="J4253" s="261"/>
      <c r="K4253" s="263"/>
      <c r="L4253" s="261"/>
    </row>
    <row r="4254" spans="3:12" ht="17.45" customHeight="1" x14ac:dyDescent="0.25">
      <c r="C4254" s="8"/>
      <c r="D4254" s="260"/>
      <c r="E4254" s="261"/>
      <c r="F4254" s="260"/>
      <c r="G4254" s="262"/>
      <c r="H4254" s="261"/>
      <c r="I4254" s="260"/>
      <c r="J4254" s="261"/>
      <c r="K4254" s="263"/>
      <c r="L4254" s="261"/>
    </row>
    <row r="4255" spans="3:12" ht="17.45" customHeight="1" x14ac:dyDescent="0.25">
      <c r="C4255" s="8"/>
      <c r="D4255" s="260"/>
      <c r="E4255" s="261"/>
      <c r="F4255" s="260"/>
      <c r="G4255" s="262"/>
      <c r="H4255" s="261"/>
      <c r="I4255" s="260"/>
      <c r="J4255" s="261"/>
      <c r="K4255" s="263"/>
      <c r="L4255" s="261"/>
    </row>
    <row r="4256" spans="3:12" ht="17.45" customHeight="1" x14ac:dyDescent="0.25">
      <c r="C4256" s="48"/>
      <c r="D4256" s="275"/>
      <c r="E4256" s="276"/>
      <c r="F4256" s="275"/>
      <c r="G4256" s="277"/>
      <c r="H4256" s="276"/>
      <c r="I4256" s="275"/>
      <c r="J4256" s="276"/>
      <c r="K4256" s="278"/>
      <c r="L4256" s="276"/>
    </row>
    <row r="4257" spans="3:12" ht="17.45" customHeight="1" x14ac:dyDescent="0.25">
      <c r="C4257" s="8"/>
      <c r="D4257" s="260"/>
      <c r="E4257" s="261"/>
      <c r="F4257" s="260"/>
      <c r="G4257" s="262"/>
      <c r="H4257" s="261"/>
      <c r="I4257" s="260"/>
      <c r="J4257" s="261"/>
      <c r="K4257" s="263"/>
      <c r="L4257" s="261"/>
    </row>
    <row r="4258" spans="3:12" ht="17.45" customHeight="1" x14ac:dyDescent="0.25">
      <c r="C4258" s="8"/>
      <c r="D4258" s="260"/>
      <c r="E4258" s="261"/>
      <c r="F4258" s="260"/>
      <c r="G4258" s="262"/>
      <c r="H4258" s="261"/>
      <c r="I4258" s="260"/>
      <c r="J4258" s="261"/>
      <c r="K4258" s="263"/>
      <c r="L4258" s="261"/>
    </row>
    <row r="4259" spans="3:12" ht="17.45" customHeight="1" x14ac:dyDescent="0.25">
      <c r="C4259" s="8"/>
      <c r="D4259" s="260"/>
      <c r="E4259" s="261"/>
      <c r="F4259" s="260"/>
      <c r="G4259" s="262"/>
      <c r="H4259" s="261"/>
      <c r="I4259" s="260"/>
      <c r="J4259" s="261"/>
      <c r="K4259" s="263"/>
      <c r="L4259" s="261"/>
    </row>
    <row r="4260" spans="3:12" ht="17.45" customHeight="1" x14ac:dyDescent="0.25">
      <c r="C4260" s="8"/>
      <c r="D4260" s="260"/>
      <c r="E4260" s="261"/>
      <c r="F4260" s="260"/>
      <c r="G4260" s="262"/>
      <c r="H4260" s="261"/>
      <c r="I4260" s="260"/>
      <c r="J4260" s="261"/>
      <c r="K4260" s="263"/>
      <c r="L4260" s="261"/>
    </row>
    <row r="4261" spans="3:12" ht="17.45" customHeight="1" x14ac:dyDescent="0.25">
      <c r="C4261" s="8"/>
      <c r="D4261" s="260"/>
      <c r="E4261" s="261"/>
      <c r="F4261" s="260"/>
      <c r="G4261" s="262"/>
      <c r="H4261" s="261"/>
      <c r="I4261" s="260"/>
      <c r="J4261" s="261"/>
      <c r="K4261" s="263"/>
      <c r="L4261" s="261"/>
    </row>
    <row r="4262" spans="3:12" ht="17.45" customHeight="1" x14ac:dyDescent="0.25">
      <c r="C4262" s="48"/>
      <c r="D4262" s="275"/>
      <c r="E4262" s="276"/>
      <c r="F4262" s="275"/>
      <c r="G4262" s="277"/>
      <c r="H4262" s="276"/>
      <c r="I4262" s="275"/>
      <c r="J4262" s="276"/>
      <c r="K4262" s="278"/>
      <c r="L4262" s="276"/>
    </row>
    <row r="4263" spans="3:12" ht="17.45" customHeight="1" x14ac:dyDescent="0.25">
      <c r="C4263" s="8"/>
      <c r="D4263" s="260"/>
      <c r="E4263" s="261"/>
      <c r="F4263" s="260"/>
      <c r="G4263" s="262"/>
      <c r="H4263" s="261"/>
      <c r="I4263" s="260"/>
      <c r="J4263" s="261"/>
      <c r="K4263" s="263"/>
      <c r="L4263" s="261"/>
    </row>
    <row r="4264" spans="3:12" ht="17.45" customHeight="1" x14ac:dyDescent="0.25">
      <c r="C4264" s="8"/>
      <c r="D4264" s="260"/>
      <c r="E4264" s="261"/>
      <c r="F4264" s="260"/>
      <c r="G4264" s="262"/>
      <c r="H4264" s="261"/>
      <c r="I4264" s="260"/>
      <c r="J4264" s="261"/>
      <c r="K4264" s="263"/>
      <c r="L4264" s="261"/>
    </row>
    <row r="4265" spans="3:12" ht="17.45" customHeight="1" x14ac:dyDescent="0.25">
      <c r="C4265" s="8"/>
      <c r="D4265" s="260"/>
      <c r="E4265" s="261"/>
      <c r="F4265" s="260"/>
      <c r="G4265" s="262"/>
      <c r="H4265" s="261"/>
      <c r="I4265" s="260"/>
      <c r="J4265" s="261"/>
      <c r="K4265" s="263"/>
      <c r="L4265" s="261"/>
    </row>
    <row r="4266" spans="3:12" ht="17.45" customHeight="1" x14ac:dyDescent="0.25">
      <c r="C4266" s="8"/>
      <c r="D4266" s="260"/>
      <c r="E4266" s="261"/>
      <c r="F4266" s="260"/>
      <c r="G4266" s="262"/>
      <c r="H4266" s="261"/>
      <c r="I4266" s="260"/>
      <c r="J4266" s="261"/>
      <c r="K4266" s="263"/>
      <c r="L4266" s="261"/>
    </row>
    <row r="4267" spans="3:12" ht="17.45" customHeight="1" x14ac:dyDescent="0.25">
      <c r="C4267" s="8"/>
      <c r="D4267" s="260"/>
      <c r="E4267" s="261"/>
      <c r="F4267" s="260"/>
      <c r="G4267" s="262"/>
      <c r="H4267" s="261"/>
      <c r="I4267" s="260"/>
      <c r="J4267" s="261"/>
      <c r="K4267" s="263"/>
      <c r="L4267" s="261"/>
    </row>
    <row r="4268" spans="3:12" ht="17.45" customHeight="1" x14ac:dyDescent="0.25">
      <c r="C4268" s="48"/>
      <c r="D4268" s="275"/>
      <c r="E4268" s="276"/>
      <c r="F4268" s="275"/>
      <c r="G4268" s="277"/>
      <c r="H4268" s="276"/>
      <c r="I4268" s="275"/>
      <c r="J4268" s="276"/>
      <c r="K4268" s="278"/>
      <c r="L4268" s="276"/>
    </row>
    <row r="4269" spans="3:12" ht="17.45" customHeight="1" x14ac:dyDescent="0.25">
      <c r="C4269" s="8"/>
      <c r="D4269" s="260"/>
      <c r="E4269" s="261"/>
      <c r="F4269" s="260"/>
      <c r="G4269" s="262"/>
      <c r="H4269" s="261"/>
      <c r="I4269" s="260"/>
      <c r="J4269" s="261"/>
      <c r="K4269" s="263"/>
      <c r="L4269" s="261"/>
    </row>
    <row r="4270" spans="3:12" ht="17.45" customHeight="1" x14ac:dyDescent="0.25">
      <c r="C4270" s="8"/>
      <c r="D4270" s="260"/>
      <c r="E4270" s="261"/>
      <c r="F4270" s="260"/>
      <c r="G4270" s="262"/>
      <c r="H4270" s="261"/>
      <c r="I4270" s="260"/>
      <c r="J4270" s="261"/>
      <c r="K4270" s="263"/>
      <c r="L4270" s="261"/>
    </row>
    <row r="4271" spans="3:12" ht="17.45" customHeight="1" x14ac:dyDescent="0.25">
      <c r="C4271" s="8"/>
      <c r="D4271" s="260"/>
      <c r="E4271" s="261"/>
      <c r="F4271" s="260"/>
      <c r="G4271" s="262"/>
      <c r="H4271" s="261"/>
      <c r="I4271" s="260"/>
      <c r="J4271" s="261"/>
      <c r="K4271" s="263"/>
      <c r="L4271" s="261"/>
    </row>
    <row r="4272" spans="3:12" ht="17.45" customHeight="1" x14ac:dyDescent="0.25">
      <c r="C4272" s="8"/>
      <c r="D4272" s="260"/>
      <c r="E4272" s="261"/>
      <c r="F4272" s="260"/>
      <c r="G4272" s="262"/>
      <c r="H4272" s="261"/>
      <c r="I4272" s="260"/>
      <c r="J4272" s="261"/>
      <c r="K4272" s="263"/>
      <c r="L4272" s="261"/>
    </row>
    <row r="4273" spans="3:12" ht="17.45" customHeight="1" x14ac:dyDescent="0.25">
      <c r="C4273" s="8"/>
      <c r="D4273" s="260"/>
      <c r="E4273" s="261"/>
      <c r="F4273" s="260"/>
      <c r="G4273" s="262"/>
      <c r="H4273" s="261"/>
      <c r="I4273" s="260"/>
      <c r="J4273" s="261"/>
      <c r="K4273" s="263"/>
      <c r="L4273" s="261"/>
    </row>
    <row r="4274" spans="3:12" ht="17.45" customHeight="1" x14ac:dyDescent="0.25">
      <c r="C4274" s="48"/>
      <c r="D4274" s="275"/>
      <c r="E4274" s="276"/>
      <c r="F4274" s="275"/>
      <c r="G4274" s="277"/>
      <c r="H4274" s="276"/>
      <c r="I4274" s="275"/>
      <c r="J4274" s="276"/>
      <c r="K4274" s="278"/>
      <c r="L4274" s="276"/>
    </row>
    <row r="4275" spans="3:12" ht="17.45" customHeight="1" x14ac:dyDescent="0.25">
      <c r="C4275" s="8"/>
      <c r="D4275" s="260"/>
      <c r="E4275" s="261"/>
      <c r="F4275" s="260"/>
      <c r="G4275" s="262"/>
      <c r="H4275" s="261"/>
      <c r="I4275" s="260"/>
      <c r="J4275" s="261"/>
      <c r="K4275" s="263"/>
      <c r="L4275" s="261"/>
    </row>
    <row r="4276" spans="3:12" ht="17.45" customHeight="1" x14ac:dyDescent="0.25">
      <c r="C4276" s="8"/>
      <c r="D4276" s="260"/>
      <c r="E4276" s="261"/>
      <c r="F4276" s="260"/>
      <c r="G4276" s="262"/>
      <c r="H4276" s="261"/>
      <c r="I4276" s="260"/>
      <c r="J4276" s="261"/>
      <c r="K4276" s="263"/>
      <c r="L4276" s="261"/>
    </row>
    <row r="4277" spans="3:12" ht="17.45" customHeight="1" x14ac:dyDescent="0.25">
      <c r="C4277" s="8"/>
      <c r="D4277" s="260"/>
      <c r="E4277" s="261"/>
      <c r="F4277" s="260"/>
      <c r="G4277" s="262"/>
      <c r="H4277" s="261"/>
      <c r="I4277" s="260"/>
      <c r="J4277" s="261"/>
      <c r="K4277" s="263"/>
      <c r="L4277" s="261"/>
    </row>
    <row r="4278" spans="3:12" ht="17.45" customHeight="1" x14ac:dyDescent="0.25">
      <c r="C4278" s="8"/>
      <c r="D4278" s="260"/>
      <c r="E4278" s="261"/>
      <c r="F4278" s="260"/>
      <c r="G4278" s="262"/>
      <c r="H4278" s="261"/>
      <c r="I4278" s="260"/>
      <c r="J4278" s="261"/>
      <c r="K4278" s="263"/>
      <c r="L4278" s="261"/>
    </row>
    <row r="4279" spans="3:12" ht="17.45" customHeight="1" x14ac:dyDescent="0.25">
      <c r="C4279" s="8"/>
      <c r="D4279" s="260"/>
      <c r="E4279" s="261"/>
      <c r="F4279" s="260"/>
      <c r="G4279" s="262"/>
      <c r="H4279" s="261"/>
      <c r="I4279" s="260"/>
      <c r="J4279" s="261"/>
      <c r="K4279" s="263"/>
      <c r="L4279" s="261"/>
    </row>
    <row r="4280" spans="3:12" ht="17.45" customHeight="1" x14ac:dyDescent="0.25">
      <c r="C4280" s="48"/>
      <c r="D4280" s="428"/>
      <c r="E4280" s="429"/>
      <c r="F4280" s="428"/>
      <c r="G4280" s="430"/>
      <c r="H4280" s="429"/>
      <c r="I4280" s="428"/>
      <c r="J4280" s="429"/>
      <c r="K4280" s="431"/>
      <c r="L4280" s="429"/>
    </row>
    <row r="4281" spans="3:12" ht="17.45" customHeight="1" x14ac:dyDescent="0.25">
      <c r="C4281" s="8"/>
      <c r="D4281" s="260"/>
      <c r="E4281" s="261"/>
      <c r="F4281" s="260"/>
      <c r="G4281" s="262"/>
      <c r="H4281" s="261"/>
      <c r="I4281" s="260"/>
      <c r="J4281" s="261"/>
      <c r="K4281" s="263"/>
      <c r="L4281" s="261"/>
    </row>
    <row r="4282" spans="3:12" ht="17.45" customHeight="1" x14ac:dyDescent="0.25">
      <c r="C4282" s="8"/>
      <c r="D4282" s="260"/>
      <c r="E4282" s="261"/>
      <c r="F4282" s="260"/>
      <c r="G4282" s="262"/>
      <c r="H4282" s="261"/>
      <c r="I4282" s="260"/>
      <c r="J4282" s="261"/>
      <c r="K4282" s="263"/>
      <c r="L4282" s="261"/>
    </row>
    <row r="4283" spans="3:12" ht="17.45" customHeight="1" x14ac:dyDescent="0.25">
      <c r="C4283" s="8"/>
      <c r="D4283" s="260"/>
      <c r="E4283" s="261"/>
      <c r="F4283" s="260"/>
      <c r="G4283" s="262"/>
      <c r="H4283" s="261"/>
      <c r="I4283" s="260"/>
      <c r="J4283" s="261"/>
      <c r="K4283" s="263"/>
      <c r="L4283" s="261"/>
    </row>
    <row r="4284" spans="3:12" ht="17.45" customHeight="1" x14ac:dyDescent="0.25">
      <c r="C4284" s="8"/>
      <c r="D4284" s="260"/>
      <c r="E4284" s="261"/>
      <c r="F4284" s="260"/>
      <c r="G4284" s="262"/>
      <c r="H4284" s="261"/>
      <c r="I4284" s="260"/>
      <c r="J4284" s="261"/>
      <c r="K4284" s="263"/>
      <c r="L4284" s="261"/>
    </row>
    <row r="4285" spans="3:12" ht="17.45" customHeight="1" x14ac:dyDescent="0.25">
      <c r="C4285" s="8"/>
      <c r="D4285" s="260"/>
      <c r="E4285" s="261"/>
      <c r="F4285" s="260"/>
      <c r="G4285" s="262"/>
      <c r="H4285" s="261"/>
      <c r="I4285" s="260"/>
      <c r="J4285" s="261"/>
      <c r="K4285" s="263"/>
      <c r="L4285" s="261"/>
    </row>
    <row r="4286" spans="3:12" ht="17.45" customHeight="1" x14ac:dyDescent="0.25">
      <c r="C4286" s="48"/>
      <c r="D4286" s="275"/>
      <c r="E4286" s="276"/>
      <c r="F4286" s="275"/>
      <c r="G4286" s="277"/>
      <c r="H4286" s="276"/>
      <c r="I4286" s="275"/>
      <c r="J4286" s="276"/>
      <c r="K4286" s="278"/>
      <c r="L4286" s="276"/>
    </row>
    <row r="4287" spans="3:12" ht="17.45" customHeight="1" x14ac:dyDescent="0.25">
      <c r="C4287" s="8"/>
      <c r="D4287" s="260"/>
      <c r="E4287" s="261"/>
      <c r="F4287" s="260"/>
      <c r="G4287" s="262"/>
      <c r="H4287" s="261"/>
      <c r="I4287" s="260"/>
      <c r="J4287" s="261"/>
      <c r="K4287" s="263"/>
      <c r="L4287" s="261"/>
    </row>
    <row r="4288" spans="3:12" ht="17.45" customHeight="1" x14ac:dyDescent="0.25">
      <c r="C4288" s="8"/>
      <c r="D4288" s="260"/>
      <c r="E4288" s="261"/>
      <c r="F4288" s="260"/>
      <c r="G4288" s="262"/>
      <c r="H4288" s="261"/>
      <c r="I4288" s="260"/>
      <c r="J4288" s="261"/>
      <c r="K4288" s="263"/>
      <c r="L4288" s="261"/>
    </row>
    <row r="4289" spans="3:12" ht="17.45" customHeight="1" x14ac:dyDescent="0.25">
      <c r="C4289" s="8"/>
      <c r="D4289" s="260"/>
      <c r="E4289" s="261"/>
      <c r="F4289" s="260"/>
      <c r="G4289" s="262"/>
      <c r="H4289" s="261"/>
      <c r="I4289" s="260"/>
      <c r="J4289" s="261"/>
      <c r="K4289" s="263"/>
      <c r="L4289" s="261"/>
    </row>
    <row r="4290" spans="3:12" ht="17.45" customHeight="1" x14ac:dyDescent="0.25">
      <c r="C4290" s="8"/>
      <c r="D4290" s="260"/>
      <c r="E4290" s="261"/>
      <c r="F4290" s="260"/>
      <c r="G4290" s="262"/>
      <c r="H4290" s="261"/>
      <c r="I4290" s="260"/>
      <c r="J4290" s="261"/>
      <c r="K4290" s="263"/>
      <c r="L4290" s="261"/>
    </row>
    <row r="4291" spans="3:12" ht="17.45" customHeight="1" x14ac:dyDescent="0.25">
      <c r="C4291" s="8"/>
      <c r="D4291" s="260"/>
      <c r="E4291" s="261"/>
      <c r="F4291" s="260"/>
      <c r="G4291" s="262"/>
      <c r="H4291" s="261"/>
      <c r="I4291" s="260"/>
      <c r="J4291" s="261"/>
      <c r="K4291" s="263"/>
      <c r="L4291" s="261"/>
    </row>
    <row r="4292" spans="3:12" ht="17.45" customHeight="1" x14ac:dyDescent="0.25">
      <c r="C4292" s="48"/>
      <c r="D4292" s="275"/>
      <c r="E4292" s="276"/>
      <c r="F4292" s="275"/>
      <c r="G4292" s="277"/>
      <c r="H4292" s="276"/>
      <c r="I4292" s="275"/>
      <c r="J4292" s="276"/>
      <c r="K4292" s="278"/>
      <c r="L4292" s="276"/>
    </row>
    <row r="4293" spans="3:12" ht="17.45" customHeight="1" x14ac:dyDescent="0.25">
      <c r="C4293" s="8"/>
      <c r="D4293" s="260"/>
      <c r="E4293" s="261"/>
      <c r="F4293" s="260"/>
      <c r="G4293" s="262"/>
      <c r="H4293" s="261"/>
      <c r="I4293" s="260"/>
      <c r="J4293" s="261"/>
      <c r="K4293" s="263"/>
      <c r="L4293" s="261"/>
    </row>
    <row r="4294" spans="3:12" ht="17.45" customHeight="1" x14ac:dyDescent="0.25">
      <c r="C4294" s="8"/>
      <c r="D4294" s="260"/>
      <c r="E4294" s="261"/>
      <c r="F4294" s="260"/>
      <c r="G4294" s="262"/>
      <c r="H4294" s="261"/>
      <c r="I4294" s="260"/>
      <c r="J4294" s="261"/>
      <c r="K4294" s="263"/>
      <c r="L4294" s="261"/>
    </row>
    <row r="4295" spans="3:12" ht="17.45" customHeight="1" x14ac:dyDescent="0.25">
      <c r="C4295" s="8"/>
      <c r="D4295" s="260"/>
      <c r="E4295" s="261"/>
      <c r="F4295" s="260"/>
      <c r="G4295" s="262"/>
      <c r="H4295" s="261"/>
      <c r="I4295" s="260"/>
      <c r="J4295" s="261"/>
      <c r="K4295" s="263"/>
      <c r="L4295" s="261"/>
    </row>
    <row r="4296" spans="3:12" ht="17.45" customHeight="1" x14ac:dyDescent="0.25">
      <c r="C4296" s="8"/>
      <c r="D4296" s="260"/>
      <c r="E4296" s="261"/>
      <c r="F4296" s="260"/>
      <c r="G4296" s="262"/>
      <c r="H4296" s="261"/>
      <c r="I4296" s="260"/>
      <c r="J4296" s="261"/>
      <c r="K4296" s="263"/>
      <c r="L4296" s="261"/>
    </row>
    <row r="4297" spans="3:12" ht="17.45" customHeight="1" x14ac:dyDescent="0.25">
      <c r="C4297" s="8"/>
      <c r="D4297" s="260"/>
      <c r="E4297" s="261"/>
      <c r="F4297" s="260"/>
      <c r="G4297" s="262"/>
      <c r="H4297" s="261"/>
      <c r="I4297" s="260"/>
      <c r="J4297" s="261"/>
      <c r="K4297" s="263"/>
      <c r="L4297" s="261"/>
    </row>
    <row r="4298" spans="3:12" ht="17.45" customHeight="1" x14ac:dyDescent="0.25">
      <c r="C4298" s="48"/>
      <c r="D4298" s="428"/>
      <c r="E4298" s="429"/>
      <c r="F4298" s="428"/>
      <c r="G4298" s="430"/>
      <c r="H4298" s="429"/>
      <c r="I4298" s="428"/>
      <c r="J4298" s="429"/>
      <c r="K4298" s="431"/>
      <c r="L4298" s="429"/>
    </row>
    <row r="4299" spans="3:12" ht="17.45" customHeight="1" x14ac:dyDescent="0.25">
      <c r="C4299" s="8"/>
      <c r="D4299" s="260"/>
      <c r="E4299" s="261"/>
      <c r="F4299" s="260"/>
      <c r="G4299" s="262"/>
      <c r="H4299" s="261"/>
      <c r="I4299" s="260"/>
      <c r="J4299" s="261"/>
      <c r="K4299" s="263"/>
      <c r="L4299" s="261"/>
    </row>
    <row r="4300" spans="3:12" ht="17.45" customHeight="1" x14ac:dyDescent="0.25">
      <c r="C4300" s="8"/>
      <c r="D4300" s="260"/>
      <c r="E4300" s="261"/>
      <c r="F4300" s="260"/>
      <c r="G4300" s="262"/>
      <c r="H4300" s="261"/>
      <c r="I4300" s="260"/>
      <c r="J4300" s="261"/>
      <c r="K4300" s="263"/>
      <c r="L4300" s="261"/>
    </row>
    <row r="4301" spans="3:12" ht="17.45" customHeight="1" x14ac:dyDescent="0.25">
      <c r="C4301" s="8"/>
      <c r="D4301" s="260"/>
      <c r="E4301" s="261"/>
      <c r="F4301" s="260"/>
      <c r="G4301" s="262"/>
      <c r="H4301" s="261"/>
      <c r="I4301" s="260"/>
      <c r="J4301" s="261"/>
      <c r="K4301" s="263"/>
      <c r="L4301" s="261"/>
    </row>
    <row r="4302" spans="3:12" ht="17.45" customHeight="1" x14ac:dyDescent="0.25">
      <c r="C4302" s="8"/>
      <c r="D4302" s="260"/>
      <c r="E4302" s="261"/>
      <c r="F4302" s="260"/>
      <c r="G4302" s="262"/>
      <c r="H4302" s="261"/>
      <c r="I4302" s="260"/>
      <c r="J4302" s="261"/>
      <c r="K4302" s="263"/>
      <c r="L4302" s="261"/>
    </row>
    <row r="4303" spans="3:12" ht="17.45" customHeight="1" x14ac:dyDescent="0.25">
      <c r="C4303" s="8"/>
      <c r="D4303" s="260"/>
      <c r="E4303" s="261"/>
      <c r="F4303" s="260"/>
      <c r="G4303" s="262"/>
      <c r="H4303" s="261"/>
      <c r="I4303" s="260"/>
      <c r="J4303" s="261"/>
      <c r="K4303" s="263"/>
      <c r="L4303" s="261"/>
    </row>
    <row r="4304" spans="3:12" ht="17.45" customHeight="1" x14ac:dyDescent="0.25">
      <c r="C4304" s="48"/>
      <c r="D4304" s="275"/>
      <c r="E4304" s="276"/>
      <c r="F4304" s="275"/>
      <c r="G4304" s="277"/>
      <c r="H4304" s="276"/>
      <c r="I4304" s="275"/>
      <c r="J4304" s="276"/>
      <c r="K4304" s="278"/>
      <c r="L4304" s="276"/>
    </row>
    <row r="4305" spans="3:12" ht="17.45" customHeight="1" x14ac:dyDescent="0.25">
      <c r="C4305" s="8"/>
      <c r="D4305" s="260"/>
      <c r="E4305" s="261"/>
      <c r="F4305" s="260"/>
      <c r="G4305" s="262"/>
      <c r="H4305" s="261"/>
      <c r="I4305" s="260"/>
      <c r="J4305" s="261"/>
      <c r="K4305" s="263"/>
      <c r="L4305" s="261"/>
    </row>
    <row r="4306" spans="3:12" ht="17.45" customHeight="1" x14ac:dyDescent="0.25">
      <c r="C4306" s="8"/>
      <c r="D4306" s="260"/>
      <c r="E4306" s="261"/>
      <c r="F4306" s="260"/>
      <c r="G4306" s="262"/>
      <c r="H4306" s="261"/>
      <c r="I4306" s="260"/>
      <c r="J4306" s="261"/>
      <c r="K4306" s="263"/>
      <c r="L4306" s="261"/>
    </row>
    <row r="4307" spans="3:12" ht="17.45" customHeight="1" x14ac:dyDescent="0.25">
      <c r="C4307" s="8"/>
      <c r="D4307" s="260"/>
      <c r="E4307" s="261"/>
      <c r="F4307" s="260"/>
      <c r="G4307" s="262"/>
      <c r="H4307" s="261"/>
      <c r="I4307" s="260"/>
      <c r="J4307" s="261"/>
      <c r="K4307" s="263"/>
      <c r="L4307" s="261"/>
    </row>
    <row r="4308" spans="3:12" ht="17.45" customHeight="1" x14ac:dyDescent="0.25">
      <c r="C4308" s="8"/>
      <c r="D4308" s="260"/>
      <c r="E4308" s="261"/>
      <c r="F4308" s="260"/>
      <c r="G4308" s="262"/>
      <c r="H4308" s="261"/>
      <c r="I4308" s="260"/>
      <c r="J4308" s="261"/>
      <c r="K4308" s="263"/>
      <c r="L4308" s="261"/>
    </row>
    <row r="4309" spans="3:12" ht="17.45" customHeight="1" x14ac:dyDescent="0.25">
      <c r="C4309" s="8"/>
      <c r="D4309" s="260"/>
      <c r="E4309" s="261"/>
      <c r="F4309" s="260"/>
      <c r="G4309" s="262"/>
      <c r="H4309" s="261"/>
      <c r="I4309" s="260"/>
      <c r="J4309" s="261"/>
      <c r="K4309" s="263"/>
      <c r="L4309" s="261"/>
    </row>
    <row r="4310" spans="3:12" ht="17.45" customHeight="1" x14ac:dyDescent="0.25">
      <c r="C4310" s="48"/>
      <c r="D4310" s="275"/>
      <c r="E4310" s="276"/>
      <c r="F4310" s="275"/>
      <c r="G4310" s="277"/>
      <c r="H4310" s="276"/>
      <c r="I4310" s="275"/>
      <c r="J4310" s="276"/>
      <c r="K4310" s="278"/>
      <c r="L4310" s="276"/>
    </row>
    <row r="4311" spans="3:12" ht="17.45" customHeight="1" x14ac:dyDescent="0.25">
      <c r="C4311" s="8"/>
      <c r="D4311" s="260"/>
      <c r="E4311" s="261"/>
      <c r="F4311" s="260"/>
      <c r="G4311" s="262"/>
      <c r="H4311" s="261"/>
      <c r="I4311" s="260"/>
      <c r="J4311" s="261"/>
      <c r="K4311" s="263"/>
      <c r="L4311" s="261"/>
    </row>
    <row r="4312" spans="3:12" ht="17.45" customHeight="1" x14ac:dyDescent="0.25">
      <c r="C4312" s="8"/>
      <c r="D4312" s="260"/>
      <c r="E4312" s="261"/>
      <c r="F4312" s="260"/>
      <c r="G4312" s="262"/>
      <c r="H4312" s="261"/>
      <c r="I4312" s="260"/>
      <c r="J4312" s="261"/>
      <c r="K4312" s="263"/>
      <c r="L4312" s="261"/>
    </row>
    <row r="4313" spans="3:12" ht="17.45" customHeight="1" x14ac:dyDescent="0.25">
      <c r="C4313" s="8"/>
      <c r="D4313" s="260"/>
      <c r="E4313" s="261"/>
      <c r="F4313" s="260"/>
      <c r="G4313" s="262"/>
      <c r="H4313" s="261"/>
      <c r="I4313" s="260"/>
      <c r="J4313" s="261"/>
      <c r="K4313" s="263"/>
      <c r="L4313" s="261"/>
    </row>
    <row r="4314" spans="3:12" ht="17.45" customHeight="1" x14ac:dyDescent="0.25">
      <c r="C4314" s="8"/>
      <c r="D4314" s="260"/>
      <c r="E4314" s="261"/>
      <c r="F4314" s="260"/>
      <c r="G4314" s="262"/>
      <c r="H4314" s="261"/>
      <c r="I4314" s="260"/>
      <c r="J4314" s="261"/>
      <c r="K4314" s="263"/>
      <c r="L4314" s="261"/>
    </row>
    <row r="4315" spans="3:12" ht="17.45" customHeight="1" x14ac:dyDescent="0.25">
      <c r="C4315" s="8"/>
      <c r="D4315" s="260"/>
      <c r="E4315" s="261"/>
      <c r="F4315" s="260"/>
      <c r="G4315" s="262"/>
      <c r="H4315" s="261"/>
      <c r="I4315" s="260"/>
      <c r="J4315" s="261"/>
      <c r="K4315" s="263"/>
      <c r="L4315" s="261"/>
    </row>
    <row r="4316" spans="3:12" ht="17.45" customHeight="1" x14ac:dyDescent="0.25">
      <c r="C4316" s="48"/>
      <c r="D4316" s="275"/>
      <c r="E4316" s="276"/>
      <c r="F4316" s="275"/>
      <c r="G4316" s="277"/>
      <c r="H4316" s="276"/>
      <c r="I4316" s="275"/>
      <c r="J4316" s="276"/>
      <c r="K4316" s="278"/>
      <c r="L4316" s="276"/>
    </row>
    <row r="4317" spans="3:12" ht="17.45" customHeight="1" x14ac:dyDescent="0.25">
      <c r="C4317" s="8"/>
      <c r="D4317" s="260"/>
      <c r="E4317" s="261"/>
      <c r="F4317" s="260"/>
      <c r="G4317" s="262"/>
      <c r="H4317" s="261"/>
      <c r="I4317" s="260"/>
      <c r="J4317" s="261"/>
      <c r="K4317" s="263"/>
      <c r="L4317" s="261"/>
    </row>
    <row r="4318" spans="3:12" ht="17.45" customHeight="1" x14ac:dyDescent="0.25">
      <c r="C4318" s="8"/>
      <c r="D4318" s="260"/>
      <c r="E4318" s="261"/>
      <c r="F4318" s="260"/>
      <c r="G4318" s="262"/>
      <c r="H4318" s="261"/>
      <c r="I4318" s="260"/>
      <c r="J4318" s="261"/>
      <c r="K4318" s="263"/>
      <c r="L4318" s="261"/>
    </row>
    <row r="4319" spans="3:12" ht="17.45" customHeight="1" x14ac:dyDescent="0.25">
      <c r="C4319" s="8"/>
      <c r="D4319" s="260"/>
      <c r="E4319" s="261"/>
      <c r="F4319" s="260"/>
      <c r="G4319" s="262"/>
      <c r="H4319" s="261"/>
      <c r="I4319" s="260"/>
      <c r="J4319" s="261"/>
      <c r="K4319" s="263"/>
      <c r="L4319" s="261"/>
    </row>
    <row r="4320" spans="3:12" ht="17.45" customHeight="1" x14ac:dyDescent="0.25">
      <c r="C4320" s="8"/>
      <c r="D4320" s="260"/>
      <c r="E4320" s="261"/>
      <c r="F4320" s="260"/>
      <c r="G4320" s="262"/>
      <c r="H4320" s="261"/>
      <c r="I4320" s="260"/>
      <c r="J4320" s="261"/>
      <c r="K4320" s="263"/>
      <c r="L4320" s="261"/>
    </row>
    <row r="4321" spans="3:12" ht="17.45" customHeight="1" x14ac:dyDescent="0.25">
      <c r="C4321" s="8"/>
      <c r="D4321" s="260"/>
      <c r="E4321" s="261"/>
      <c r="F4321" s="260"/>
      <c r="G4321" s="262"/>
      <c r="H4321" s="261"/>
      <c r="I4321" s="260"/>
      <c r="J4321" s="261"/>
      <c r="K4321" s="263"/>
      <c r="L4321" s="261"/>
    </row>
    <row r="4322" spans="3:12" ht="17.45" customHeight="1" x14ac:dyDescent="0.25">
      <c r="C4322" s="48"/>
      <c r="D4322" s="275"/>
      <c r="E4322" s="276"/>
      <c r="F4322" s="275"/>
      <c r="G4322" s="277"/>
      <c r="H4322" s="276"/>
      <c r="I4322" s="275"/>
      <c r="J4322" s="276"/>
      <c r="K4322" s="278"/>
      <c r="L4322" s="276"/>
    </row>
    <row r="4323" spans="3:12" ht="17.45" customHeight="1" x14ac:dyDescent="0.25">
      <c r="C4323" s="8"/>
      <c r="D4323" s="260"/>
      <c r="E4323" s="261"/>
      <c r="F4323" s="260"/>
      <c r="G4323" s="262"/>
      <c r="H4323" s="261"/>
      <c r="I4323" s="260"/>
      <c r="J4323" s="261"/>
      <c r="K4323" s="263"/>
      <c r="L4323" s="261"/>
    </row>
    <row r="4324" spans="3:12" ht="17.45" customHeight="1" x14ac:dyDescent="0.25">
      <c r="C4324" s="8"/>
      <c r="D4324" s="260"/>
      <c r="E4324" s="261"/>
      <c r="F4324" s="260"/>
      <c r="G4324" s="262"/>
      <c r="H4324" s="261"/>
      <c r="I4324" s="260"/>
      <c r="J4324" s="261"/>
      <c r="K4324" s="263"/>
      <c r="L4324" s="261"/>
    </row>
    <row r="4325" spans="3:12" ht="17.45" customHeight="1" x14ac:dyDescent="0.25">
      <c r="C4325" s="8"/>
      <c r="D4325" s="260"/>
      <c r="E4325" s="261"/>
      <c r="F4325" s="260"/>
      <c r="G4325" s="262"/>
      <c r="H4325" s="261"/>
      <c r="I4325" s="260"/>
      <c r="J4325" s="261"/>
      <c r="K4325" s="263"/>
      <c r="L4325" s="261"/>
    </row>
    <row r="4326" spans="3:12" ht="17.45" customHeight="1" x14ac:dyDescent="0.25">
      <c r="C4326" s="8"/>
      <c r="D4326" s="260"/>
      <c r="E4326" s="261"/>
      <c r="F4326" s="260"/>
      <c r="G4326" s="262"/>
      <c r="H4326" s="261"/>
      <c r="I4326" s="260"/>
      <c r="J4326" s="261"/>
      <c r="K4326" s="263"/>
      <c r="L4326" s="261"/>
    </row>
    <row r="4327" spans="3:12" ht="17.45" customHeight="1" x14ac:dyDescent="0.25">
      <c r="C4327" s="8"/>
      <c r="D4327" s="260"/>
      <c r="E4327" s="261"/>
      <c r="F4327" s="260"/>
      <c r="G4327" s="262"/>
      <c r="H4327" s="261"/>
      <c r="I4327" s="260"/>
      <c r="J4327" s="261"/>
      <c r="K4327" s="263"/>
      <c r="L4327" s="261"/>
    </row>
    <row r="4328" spans="3:12" ht="17.45" customHeight="1" x14ac:dyDescent="0.25">
      <c r="C4328" s="48"/>
      <c r="D4328" s="275"/>
      <c r="E4328" s="276"/>
      <c r="F4328" s="275"/>
      <c r="G4328" s="277"/>
      <c r="H4328" s="276"/>
      <c r="I4328" s="275"/>
      <c r="J4328" s="276"/>
      <c r="K4328" s="278"/>
      <c r="L4328" s="276"/>
    </row>
    <row r="4329" spans="3:12" ht="17.45" customHeight="1" x14ac:dyDescent="0.25">
      <c r="C4329" s="8"/>
      <c r="D4329" s="260"/>
      <c r="E4329" s="261"/>
      <c r="F4329" s="260"/>
      <c r="G4329" s="262"/>
      <c r="H4329" s="261"/>
      <c r="I4329" s="260"/>
      <c r="J4329" s="261"/>
      <c r="K4329" s="263"/>
      <c r="L4329" s="261"/>
    </row>
    <row r="4330" spans="3:12" ht="17.45" customHeight="1" x14ac:dyDescent="0.25">
      <c r="C4330" s="8"/>
      <c r="D4330" s="260"/>
      <c r="E4330" s="261"/>
      <c r="F4330" s="260"/>
      <c r="G4330" s="262"/>
      <c r="H4330" s="261"/>
      <c r="I4330" s="260"/>
      <c r="J4330" s="261"/>
      <c r="K4330" s="263"/>
      <c r="L4330" s="261"/>
    </row>
    <row r="4331" spans="3:12" ht="17.45" customHeight="1" x14ac:dyDescent="0.25">
      <c r="C4331" s="8"/>
      <c r="D4331" s="260"/>
      <c r="E4331" s="261"/>
      <c r="F4331" s="260"/>
      <c r="G4331" s="262"/>
      <c r="H4331" s="261"/>
      <c r="I4331" s="260"/>
      <c r="J4331" s="261"/>
      <c r="K4331" s="263"/>
      <c r="L4331" s="261"/>
    </row>
    <row r="4332" spans="3:12" ht="17.45" customHeight="1" x14ac:dyDescent="0.25">
      <c r="C4332" s="8"/>
      <c r="D4332" s="260"/>
      <c r="E4332" s="261"/>
      <c r="F4332" s="260"/>
      <c r="G4332" s="262"/>
      <c r="H4332" s="261"/>
      <c r="I4332" s="260"/>
      <c r="J4332" s="261"/>
      <c r="K4332" s="263"/>
      <c r="L4332" s="261"/>
    </row>
    <row r="4333" spans="3:12" ht="17.45" customHeight="1" x14ac:dyDescent="0.25">
      <c r="C4333" s="8"/>
      <c r="D4333" s="260"/>
      <c r="E4333" s="261"/>
      <c r="F4333" s="260"/>
      <c r="G4333" s="262"/>
      <c r="H4333" s="261"/>
      <c r="I4333" s="260"/>
      <c r="J4333" s="261"/>
      <c r="K4333" s="263"/>
      <c r="L4333" s="261"/>
    </row>
    <row r="4334" spans="3:12" ht="17.45" customHeight="1" x14ac:dyDescent="0.25">
      <c r="C4334" s="48"/>
      <c r="D4334" s="428"/>
      <c r="E4334" s="429"/>
      <c r="F4334" s="428"/>
      <c r="G4334" s="430"/>
      <c r="H4334" s="429"/>
      <c r="I4334" s="428"/>
      <c r="J4334" s="429"/>
      <c r="K4334" s="431"/>
      <c r="L4334" s="429"/>
    </row>
    <row r="4335" spans="3:12" ht="17.45" customHeight="1" x14ac:dyDescent="0.25">
      <c r="C4335" s="8"/>
      <c r="D4335" s="260"/>
      <c r="E4335" s="261"/>
      <c r="F4335" s="260"/>
      <c r="G4335" s="262"/>
      <c r="H4335" s="261"/>
      <c r="I4335" s="260"/>
      <c r="J4335" s="261"/>
      <c r="K4335" s="263"/>
      <c r="L4335" s="261"/>
    </row>
    <row r="4336" spans="3:12" ht="17.45" customHeight="1" x14ac:dyDescent="0.25">
      <c r="C4336" s="8"/>
      <c r="D4336" s="260"/>
      <c r="E4336" s="261"/>
      <c r="F4336" s="260"/>
      <c r="G4336" s="262"/>
      <c r="H4336" s="261"/>
      <c r="I4336" s="260"/>
      <c r="J4336" s="261"/>
      <c r="K4336" s="263"/>
      <c r="L4336" s="261"/>
    </row>
    <row r="4337" spans="3:12" ht="17.45" customHeight="1" x14ac:dyDescent="0.25">
      <c r="C4337" s="8"/>
      <c r="D4337" s="260"/>
      <c r="E4337" s="261"/>
      <c r="F4337" s="260"/>
      <c r="G4337" s="262"/>
      <c r="H4337" s="261"/>
      <c r="I4337" s="260"/>
      <c r="J4337" s="261"/>
      <c r="K4337" s="263"/>
      <c r="L4337" s="261"/>
    </row>
    <row r="4338" spans="3:12" ht="17.45" customHeight="1" x14ac:dyDescent="0.25">
      <c r="C4338" s="8"/>
      <c r="D4338" s="260"/>
      <c r="E4338" s="261"/>
      <c r="F4338" s="260"/>
      <c r="G4338" s="262"/>
      <c r="H4338" s="261"/>
      <c r="I4338" s="260"/>
      <c r="J4338" s="261"/>
      <c r="K4338" s="263"/>
      <c r="L4338" s="261"/>
    </row>
    <row r="4339" spans="3:12" ht="17.45" customHeight="1" x14ac:dyDescent="0.25">
      <c r="C4339" s="8"/>
      <c r="D4339" s="260"/>
      <c r="E4339" s="261"/>
      <c r="F4339" s="260"/>
      <c r="G4339" s="262"/>
      <c r="H4339" s="261"/>
      <c r="I4339" s="260"/>
      <c r="J4339" s="261"/>
      <c r="K4339" s="263"/>
      <c r="L4339" s="261"/>
    </row>
    <row r="4340" spans="3:12" ht="17.45" customHeight="1" x14ac:dyDescent="0.25">
      <c r="C4340" s="48"/>
      <c r="D4340" s="275"/>
      <c r="E4340" s="276"/>
      <c r="F4340" s="275"/>
      <c r="G4340" s="277"/>
      <c r="H4340" s="276"/>
      <c r="I4340" s="275"/>
      <c r="J4340" s="276"/>
      <c r="K4340" s="278"/>
      <c r="L4340" s="276"/>
    </row>
    <row r="4341" spans="3:12" ht="17.45" customHeight="1" x14ac:dyDescent="0.25">
      <c r="C4341" s="8"/>
      <c r="D4341" s="260"/>
      <c r="E4341" s="261"/>
      <c r="F4341" s="260"/>
      <c r="G4341" s="262"/>
      <c r="H4341" s="261"/>
      <c r="I4341" s="260"/>
      <c r="J4341" s="261"/>
      <c r="K4341" s="263"/>
      <c r="L4341" s="261"/>
    </row>
    <row r="4342" spans="3:12" ht="17.45" customHeight="1" x14ac:dyDescent="0.25">
      <c r="C4342" s="8"/>
      <c r="D4342" s="260"/>
      <c r="E4342" s="261"/>
      <c r="F4342" s="260"/>
      <c r="G4342" s="262"/>
      <c r="H4342" s="261"/>
      <c r="I4342" s="260"/>
      <c r="J4342" s="261"/>
      <c r="K4342" s="263"/>
      <c r="L4342" s="261"/>
    </row>
    <row r="4343" spans="3:12" ht="17.45" customHeight="1" x14ac:dyDescent="0.25">
      <c r="C4343" s="8"/>
      <c r="D4343" s="260"/>
      <c r="E4343" s="261"/>
      <c r="F4343" s="260"/>
      <c r="G4343" s="262"/>
      <c r="H4343" s="261"/>
      <c r="I4343" s="260"/>
      <c r="J4343" s="261"/>
      <c r="K4343" s="263"/>
      <c r="L4343" s="261"/>
    </row>
    <row r="4344" spans="3:12" ht="17.45" customHeight="1" x14ac:dyDescent="0.25">
      <c r="C4344" s="8"/>
      <c r="D4344" s="260"/>
      <c r="E4344" s="261"/>
      <c r="F4344" s="260"/>
      <c r="G4344" s="262"/>
      <c r="H4344" s="261"/>
      <c r="I4344" s="260"/>
      <c r="J4344" s="261"/>
      <c r="K4344" s="263"/>
      <c r="L4344" s="261"/>
    </row>
    <row r="4345" spans="3:12" ht="17.45" customHeight="1" x14ac:dyDescent="0.25">
      <c r="C4345" s="8"/>
      <c r="D4345" s="260"/>
      <c r="E4345" s="261"/>
      <c r="F4345" s="260"/>
      <c r="G4345" s="262"/>
      <c r="H4345" s="261"/>
      <c r="I4345" s="260"/>
      <c r="J4345" s="261"/>
      <c r="K4345" s="263"/>
      <c r="L4345" s="261"/>
    </row>
    <row r="4346" spans="3:12" ht="17.45" customHeight="1" x14ac:dyDescent="0.25">
      <c r="C4346" s="48"/>
      <c r="D4346" s="275"/>
      <c r="E4346" s="276"/>
      <c r="F4346" s="275"/>
      <c r="G4346" s="277"/>
      <c r="H4346" s="276"/>
      <c r="I4346" s="275"/>
      <c r="J4346" s="276"/>
      <c r="K4346" s="278"/>
      <c r="L4346" s="276"/>
    </row>
  </sheetData>
  <mergeCells count="5">
    <mergeCell ref="M3:P3"/>
    <mergeCell ref="D3:E3"/>
    <mergeCell ref="F3:H3"/>
    <mergeCell ref="I3:J3"/>
    <mergeCell ref="K3:L3"/>
  </mergeCells>
  <phoneticPr fontId="34" type="noConversion"/>
  <conditionalFormatting sqref="D1033:I1033 K1033:L1033">
    <cfRule type="expression" dxfId="208" priority="977" stopIfTrue="1">
      <formula>D1033&gt;VLOOKUP($C1033,Reporting_Limit_Table,3)</formula>
    </cfRule>
    <cfRule type="expression" dxfId="207" priority="978">
      <formula>D1033&gt;VLOOKUP($C1033,Reporting_Limit_Table,2)</formula>
    </cfRule>
  </conditionalFormatting>
  <conditionalFormatting sqref="D5:L735">
    <cfRule type="expression" dxfId="206" priority="865" stopIfTrue="1">
      <formula>D5&gt;VLOOKUP($C5,Reporting_Limit_Table,8)</formula>
    </cfRule>
    <cfRule type="expression" dxfId="205" priority="866">
      <formula>D5&gt;VLOOKUP($C5,Reporting_Limit_Table,7)</formula>
    </cfRule>
  </conditionalFormatting>
  <conditionalFormatting sqref="D736:L749">
    <cfRule type="expression" dxfId="204" priority="1093" stopIfTrue="1">
      <formula>D736&gt;VLOOKUP($C736,Reporting_Limit_Table,3)</formula>
    </cfRule>
    <cfRule type="expression" dxfId="203" priority="1094">
      <formula>D736&gt;VLOOKUP($C736,Reporting_Limit_Table,2)</formula>
    </cfRule>
  </conditionalFormatting>
  <conditionalFormatting sqref="D746:L1008">
    <cfRule type="expression" dxfId="202" priority="972">
      <formula>D746&gt;VLOOKUP($C746,Reporting_Limit_Table,2)</formula>
    </cfRule>
  </conditionalFormatting>
  <conditionalFormatting sqref="D746:L1039">
    <cfRule type="expression" dxfId="201" priority="961" stopIfTrue="1">
      <formula>D746&gt;VLOOKUP($C746,Reporting_Limit_Table,3)</formula>
    </cfRule>
  </conditionalFormatting>
  <conditionalFormatting sqref="D750:L756">
    <cfRule type="expression" dxfId="200" priority="863" stopIfTrue="1">
      <formula>D750&gt;VLOOKUP($C750,Reporting_Limit_Table,8)</formula>
    </cfRule>
    <cfRule type="expression" dxfId="199" priority="864">
      <formula>D750&gt;VLOOKUP($C750,Reporting_Limit_Table,7)</formula>
    </cfRule>
  </conditionalFormatting>
  <conditionalFormatting sqref="D757:L805">
    <cfRule type="expression" dxfId="198" priority="1069" stopIfTrue="1">
      <formula>D757&gt;VLOOKUP($C757,Reporting_Limit_Table,3)</formula>
    </cfRule>
    <cfRule type="expression" dxfId="197" priority="1070">
      <formula>D757&gt;VLOOKUP($C757,Reporting_Limit_Table,2)</formula>
    </cfRule>
  </conditionalFormatting>
  <conditionalFormatting sqref="D798:L799">
    <cfRule type="expression" dxfId="196" priority="861" stopIfTrue="1">
      <formula>D798&gt;VLOOKUP($C798,Reporting_Limit_Table,8)</formula>
    </cfRule>
    <cfRule type="expression" dxfId="195" priority="862">
      <formula>D798&gt;VLOOKUP($C798,Reporting_Limit_Table,7)</formula>
    </cfRule>
  </conditionalFormatting>
  <conditionalFormatting sqref="D806:L811">
    <cfRule type="expression" dxfId="194" priority="859" stopIfTrue="1">
      <formula>D806&gt;VLOOKUP($C806,Reporting_Limit_Table,8)</formula>
    </cfRule>
    <cfRule type="expression" dxfId="193" priority="860">
      <formula>D806&gt;VLOOKUP($C806,Reporting_Limit_Table,7)</formula>
    </cfRule>
  </conditionalFormatting>
  <conditionalFormatting sqref="D812:L985">
    <cfRule type="expression" dxfId="192" priority="985" stopIfTrue="1">
      <formula>D812&gt;VLOOKUP($C812,Reporting_Limit_Table,3)</formula>
    </cfRule>
    <cfRule type="expression" dxfId="191" priority="986">
      <formula>D812&gt;VLOOKUP($C812,Reporting_Limit_Table,2)</formula>
    </cfRule>
  </conditionalFormatting>
  <conditionalFormatting sqref="D833:L838">
    <cfRule type="expression" dxfId="190" priority="857" stopIfTrue="1">
      <formula>D833&gt;VLOOKUP($C833,Reporting_Limit_Table,8)</formula>
    </cfRule>
    <cfRule type="expression" dxfId="189" priority="858">
      <formula>D833&gt;VLOOKUP($C833,Reporting_Limit_Table,7)</formula>
    </cfRule>
  </conditionalFormatting>
  <conditionalFormatting sqref="D1009:L1009">
    <cfRule type="cellIs" dxfId="188" priority="854" operator="greaterThan">
      <formula>2.75</formula>
    </cfRule>
    <cfRule type="expression" dxfId="187" priority="855" stopIfTrue="1">
      <formula>D1009&gt;VLOOKUP($C1009,Reporting_Limit_Table,8)</formula>
    </cfRule>
    <cfRule type="expression" dxfId="186" priority="856">
      <formula>D1009&gt;VLOOKUP($C1009,Reporting_Limit_Table,7)</formula>
    </cfRule>
  </conditionalFormatting>
  <conditionalFormatting sqref="D1010:L1039">
    <cfRule type="expression" dxfId="185" priority="962">
      <formula>D1010&gt;VLOOKUP($C1010,Reporting_Limit_Table,2)</formula>
    </cfRule>
  </conditionalFormatting>
  <conditionalFormatting sqref="D1034:L1034">
    <cfRule type="expression" dxfId="184" priority="959" stopIfTrue="1">
      <formula>D1034&gt;VLOOKUP($C1034,Reporting_Limit_Table,3)</formula>
    </cfRule>
    <cfRule type="expression" dxfId="183" priority="960">
      <formula>D1034&gt;VLOOKUP($C1034,Reporting_Limit_Table,2)</formula>
    </cfRule>
  </conditionalFormatting>
  <conditionalFormatting sqref="D1040:L1093">
    <cfRule type="expression" dxfId="182" priority="949" stopIfTrue="1">
      <formula>D1040&gt;VLOOKUP($C1040,Reporting_Limit_Table,3)</formula>
    </cfRule>
    <cfRule type="expression" dxfId="181" priority="950">
      <formula>D1040&gt;VLOOKUP($C1040,Reporting_Limit_Table,2)</formula>
    </cfRule>
  </conditionalFormatting>
  <conditionalFormatting sqref="D1052:L1052">
    <cfRule type="expression" dxfId="180" priority="947" stopIfTrue="1">
      <formula>D1052&gt;VLOOKUP($C1052,Reporting_Limit_Table,3)</formula>
    </cfRule>
    <cfRule type="expression" dxfId="179" priority="948">
      <formula>D1052&gt;VLOOKUP($C1052,Reporting_Limit_Table,2)</formula>
    </cfRule>
  </conditionalFormatting>
  <conditionalFormatting sqref="D1058:L1058">
    <cfRule type="expression" dxfId="178" priority="945" stopIfTrue="1">
      <formula>D1058&gt;VLOOKUP($C1058,Reporting_Limit_Table,3)</formula>
    </cfRule>
    <cfRule type="expression" dxfId="177" priority="946">
      <formula>D1058&gt;VLOOKUP($C1058,Reporting_Limit_Table,2)</formula>
    </cfRule>
  </conditionalFormatting>
  <conditionalFormatting sqref="D1064:L1064">
    <cfRule type="expression" dxfId="176" priority="943" stopIfTrue="1">
      <formula>D1064&gt;VLOOKUP($C1064,Reporting_Limit_Table,3)</formula>
    </cfRule>
    <cfRule type="expression" dxfId="175" priority="944">
      <formula>D1064&gt;VLOOKUP($C1064,Reporting_Limit_Table,2)</formula>
    </cfRule>
  </conditionalFormatting>
  <conditionalFormatting sqref="D1070:L1070">
    <cfRule type="expression" dxfId="174" priority="941" stopIfTrue="1">
      <formula>D1070&gt;VLOOKUP($C1070,Reporting_Limit_Table,3)</formula>
    </cfRule>
    <cfRule type="expression" dxfId="173" priority="942">
      <formula>D1070&gt;VLOOKUP($C1070,Reporting_Limit_Table,2)</formula>
    </cfRule>
  </conditionalFormatting>
  <conditionalFormatting sqref="D1076:L1076">
    <cfRule type="expression" dxfId="172" priority="939" stopIfTrue="1">
      <formula>D1076&gt;VLOOKUP($C1076,Reporting_Limit_Table,3)</formula>
    </cfRule>
    <cfRule type="expression" dxfId="171" priority="940">
      <formula>D1076&gt;VLOOKUP($C1076,Reporting_Limit_Table,2)</formula>
    </cfRule>
  </conditionalFormatting>
  <conditionalFormatting sqref="D1082:L1082">
    <cfRule type="expression" dxfId="170" priority="937" stopIfTrue="1">
      <formula>D1082&gt;VLOOKUP($C1082,Reporting_Limit_Table,3)</formula>
    </cfRule>
    <cfRule type="expression" dxfId="169" priority="938">
      <formula>D1082&gt;VLOOKUP($C1082,Reporting_Limit_Table,2)</formula>
    </cfRule>
  </conditionalFormatting>
  <conditionalFormatting sqref="D1088:L1088">
    <cfRule type="expression" dxfId="168" priority="935" stopIfTrue="1">
      <formula>D1088&gt;VLOOKUP($C1088,Reporting_Limit_Table,3)</formula>
    </cfRule>
    <cfRule type="expression" dxfId="167" priority="936">
      <formula>D1088&gt;VLOOKUP($C1088,Reporting_Limit_Table,2)</formula>
    </cfRule>
  </conditionalFormatting>
  <conditionalFormatting sqref="D1094:L1111">
    <cfRule type="expression" dxfId="166" priority="925" stopIfTrue="1">
      <formula>D1094&gt;VLOOKUP($C1094,Reporting_Limit_Table,3)</formula>
    </cfRule>
    <cfRule type="expression" dxfId="165" priority="926">
      <formula>D1094&gt;VLOOKUP($C1094,Reporting_Limit_Table,2)</formula>
    </cfRule>
  </conditionalFormatting>
  <conditionalFormatting sqref="D1106:L1106">
    <cfRule type="expression" dxfId="164" priority="923" stopIfTrue="1">
      <formula>D1106&gt;VLOOKUP($C1106,Reporting_Limit_Table,3)</formula>
    </cfRule>
    <cfRule type="expression" dxfId="163" priority="924">
      <formula>D1106&gt;VLOOKUP($C1106,Reporting_Limit_Table,2)</formula>
    </cfRule>
  </conditionalFormatting>
  <conditionalFormatting sqref="D1112:L1114">
    <cfRule type="expression" dxfId="162" priority="919" stopIfTrue="1">
      <formula>D1112&gt;VLOOKUP($C1112,Reporting_Limit_Table,3)</formula>
    </cfRule>
    <cfRule type="expression" dxfId="161" priority="920">
      <formula>D1112&gt;VLOOKUP($C1112,Reporting_Limit_Table,2)</formula>
    </cfRule>
  </conditionalFormatting>
  <conditionalFormatting sqref="D1115:L1117">
    <cfRule type="cellIs" dxfId="160" priority="509" operator="greaterThan">
      <formula>2.75</formula>
    </cfRule>
    <cfRule type="expression" dxfId="159" priority="510" stopIfTrue="1">
      <formula>D1115&gt;VLOOKUP($C1115,Reporting_Limit_Table,8)</formula>
    </cfRule>
    <cfRule type="expression" dxfId="158" priority="511">
      <formula>D1115&gt;VLOOKUP($C1115,Reporting_Limit_Table,7)</formula>
    </cfRule>
  </conditionalFormatting>
  <conditionalFormatting sqref="D1118:L1148">
    <cfRule type="expression" dxfId="157" priority="907" stopIfTrue="1">
      <formula>D1118&gt;VLOOKUP($C1118,Reporting_Limit_Table,3)</formula>
    </cfRule>
    <cfRule type="expression" dxfId="156" priority="908">
      <formula>D1118&gt;VLOOKUP($C1118,Reporting_Limit_Table,2)</formula>
    </cfRule>
  </conditionalFormatting>
  <conditionalFormatting sqref="D1142:L1147">
    <cfRule type="cellIs" dxfId="155" priority="506" operator="greaterThan">
      <formula>2.75</formula>
    </cfRule>
    <cfRule type="expression" dxfId="154" priority="507" stopIfTrue="1">
      <formula>D1142&gt;VLOOKUP($C1142,Reporting_Limit_Table,8)</formula>
    </cfRule>
    <cfRule type="expression" dxfId="153" priority="508">
      <formula>D1142&gt;VLOOKUP($C1142,Reporting_Limit_Table,7)</formula>
    </cfRule>
  </conditionalFormatting>
  <conditionalFormatting sqref="D1149:L1152">
    <cfRule type="cellIs" dxfId="152" priority="503" operator="greaterThan">
      <formula>2.75</formula>
    </cfRule>
    <cfRule type="expression" dxfId="151" priority="504" stopIfTrue="1">
      <formula>D1149&gt;VLOOKUP($C1149,Reporting_Limit_Table,8)</formula>
    </cfRule>
    <cfRule type="expression" dxfId="150" priority="505">
      <formula>D1149&gt;VLOOKUP($C1149,Reporting_Limit_Table,7)</formula>
    </cfRule>
  </conditionalFormatting>
  <conditionalFormatting sqref="D1153:L1159">
    <cfRule type="expression" dxfId="149" priority="905" stopIfTrue="1">
      <formula>D1153&gt;VLOOKUP($C1153,Reporting_Limit_Table,3)</formula>
    </cfRule>
    <cfRule type="expression" dxfId="148" priority="906">
      <formula>D1153&gt;VLOOKUP($C1153,Reporting_Limit_Table,2)</formula>
    </cfRule>
  </conditionalFormatting>
  <conditionalFormatting sqref="D1154:L1154">
    <cfRule type="expression" dxfId="147" priority="904">
      <formula>D1154&gt;VLOOKUP($C1154,Reporting_Limit_Table,2)</formula>
    </cfRule>
  </conditionalFormatting>
  <conditionalFormatting sqref="D1154:L4346">
    <cfRule type="expression" dxfId="146" priority="1" stopIfTrue="1">
      <formula>D1154&gt;VLOOKUP($C1154,Reporting_Limit_Table,3)</formula>
    </cfRule>
  </conditionalFormatting>
  <conditionalFormatting sqref="D1160:L1177">
    <cfRule type="expression" dxfId="145" priority="893" stopIfTrue="1">
      <formula>D1160&gt;VLOOKUP($C1160,Reporting_Limit_Table,3)</formula>
    </cfRule>
    <cfRule type="expression" dxfId="144" priority="894">
      <formula>D1160&gt;VLOOKUP($C1160,Reporting_Limit_Table,2)</formula>
    </cfRule>
  </conditionalFormatting>
  <conditionalFormatting sqref="D1172:L1172">
    <cfRule type="expression" dxfId="143" priority="892">
      <formula>D1172&gt;VLOOKUP($C1172,Reporting_Limit_Table,2)</formula>
    </cfRule>
  </conditionalFormatting>
  <conditionalFormatting sqref="D1178:L1195">
    <cfRule type="expression" dxfId="142" priority="881" stopIfTrue="1">
      <formula>D1178&gt;VLOOKUP($C1178,Reporting_Limit_Table,3)</formula>
    </cfRule>
    <cfRule type="expression" dxfId="141" priority="882">
      <formula>D1178&gt;VLOOKUP($C1178,Reporting_Limit_Table,2)</formula>
    </cfRule>
  </conditionalFormatting>
  <conditionalFormatting sqref="D1190:L1190">
    <cfRule type="expression" dxfId="140" priority="880">
      <formula>D1190&gt;VLOOKUP($C1190,Reporting_Limit_Table,2)</formula>
    </cfRule>
  </conditionalFormatting>
  <conditionalFormatting sqref="D1196:L1211">
    <cfRule type="expression" dxfId="139" priority="869" stopIfTrue="1">
      <formula>D1196&gt;VLOOKUP($C1196,Reporting_Limit_Table,3)</formula>
    </cfRule>
    <cfRule type="expression" dxfId="138" priority="870">
      <formula>D1196&gt;VLOOKUP($C1196,Reporting_Limit_Table,2)</formula>
    </cfRule>
  </conditionalFormatting>
  <conditionalFormatting sqref="D1208:L1208">
    <cfRule type="expression" dxfId="137" priority="868">
      <formula>D1208&gt;VLOOKUP($C1208,Reporting_Limit_Table,2)</formula>
    </cfRule>
  </conditionalFormatting>
  <conditionalFormatting sqref="D1212:L1215">
    <cfRule type="cellIs" dxfId="136" priority="500" operator="greaterThan">
      <formula>2.5</formula>
    </cfRule>
    <cfRule type="expression" dxfId="135" priority="501" stopIfTrue="1">
      <formula>D1212&gt;VLOOKUP($C1212,Reporting_Limit_Table,8)</formula>
    </cfRule>
    <cfRule type="expression" dxfId="134" priority="502">
      <formula>D1212&gt;VLOOKUP($C1212,Reporting_Limit_Table,7)</formula>
    </cfRule>
  </conditionalFormatting>
  <conditionalFormatting sqref="D1216:L1267">
    <cfRule type="expression" dxfId="133" priority="832" stopIfTrue="1">
      <formula>D1216&gt;VLOOKUP($C1216,Reporting_Limit_Table,3)</formula>
    </cfRule>
    <cfRule type="expression" dxfId="132" priority="833">
      <formula>D1216&gt;VLOOKUP($C1216,Reporting_Limit_Table,2)</formula>
    </cfRule>
  </conditionalFormatting>
  <conditionalFormatting sqref="D1262:L1262">
    <cfRule type="expression" dxfId="131" priority="831">
      <formula>D1262&gt;VLOOKUP($C1262,Reporting_Limit_Table,2)</formula>
    </cfRule>
  </conditionalFormatting>
  <conditionalFormatting sqref="D1268:L1285">
    <cfRule type="expression" dxfId="130" priority="820" stopIfTrue="1">
      <formula>D1268&gt;VLOOKUP($C1268,Reporting_Limit_Table,3)</formula>
    </cfRule>
    <cfRule type="expression" dxfId="129" priority="821">
      <formula>D1268&gt;VLOOKUP($C1268,Reporting_Limit_Table,2)</formula>
    </cfRule>
  </conditionalFormatting>
  <conditionalFormatting sqref="D1280:L1280">
    <cfRule type="expression" dxfId="128" priority="819">
      <formula>D1280&gt;VLOOKUP($C1280,Reporting_Limit_Table,2)</formula>
    </cfRule>
  </conditionalFormatting>
  <conditionalFormatting sqref="D1286:L1287">
    <cfRule type="expression" dxfId="127" priority="815">
      <formula>D1286&gt;VLOOKUP($C1286,Reporting_Limit_Table,2)</formula>
    </cfRule>
  </conditionalFormatting>
  <conditionalFormatting sqref="D1288:L1289">
    <cfRule type="cellIs" dxfId="126" priority="497" operator="greaterThan">
      <formula>2.5</formula>
    </cfRule>
    <cfRule type="expression" dxfId="125" priority="498" stopIfTrue="1">
      <formula>D1288&gt;VLOOKUP($C1288,Reporting_Limit_Table,8)</formula>
    </cfRule>
    <cfRule type="expression" dxfId="124" priority="499">
      <formula>D1288&gt;VLOOKUP($C1288,Reporting_Limit_Table,7)</formula>
    </cfRule>
  </conditionalFormatting>
  <conditionalFormatting sqref="D1290:L1297">
    <cfRule type="expression" dxfId="123" priority="812" stopIfTrue="1">
      <formula>D1290&gt;VLOOKUP($C1290,Reporting_Limit_Table,3)</formula>
    </cfRule>
    <cfRule type="expression" dxfId="122" priority="813">
      <formula>D1290&gt;VLOOKUP($C1290,Reporting_Limit_Table,2)</formula>
    </cfRule>
  </conditionalFormatting>
  <conditionalFormatting sqref="D1292:L1292">
    <cfRule type="expression" dxfId="121" priority="811">
      <formula>D1292&gt;VLOOKUP($C1292,Reporting_Limit_Table,2)</formula>
    </cfRule>
  </conditionalFormatting>
  <conditionalFormatting sqref="D1296:L1296">
    <cfRule type="cellIs" dxfId="120" priority="494" operator="greaterThan">
      <formula>2.5</formula>
    </cfRule>
    <cfRule type="expression" dxfId="119" priority="495" stopIfTrue="1">
      <formula>D1296&gt;VLOOKUP($C1296,Reporting_Limit_Table,8)</formula>
    </cfRule>
    <cfRule type="expression" dxfId="118" priority="496">
      <formula>D1296&gt;VLOOKUP($C1296,Reporting_Limit_Table,7)</formula>
    </cfRule>
  </conditionalFormatting>
  <conditionalFormatting sqref="D1298:L1315">
    <cfRule type="expression" dxfId="117" priority="800" stopIfTrue="1">
      <formula>D1298&gt;VLOOKUP($C1298,Reporting_Limit_Table,3)</formula>
    </cfRule>
    <cfRule type="expression" dxfId="116" priority="801">
      <formula>D1298&gt;VLOOKUP($C1298,Reporting_Limit_Table,2)</formula>
    </cfRule>
  </conditionalFormatting>
  <conditionalFormatting sqref="D1310:L1310">
    <cfRule type="expression" dxfId="115" priority="799">
      <formula>D1310&gt;VLOOKUP($C1310,Reporting_Limit_Table,2)</formula>
    </cfRule>
  </conditionalFormatting>
  <conditionalFormatting sqref="D1316:L1363">
    <cfRule type="expression" dxfId="114" priority="780" stopIfTrue="1">
      <formula>D1316&gt;VLOOKUP($C1316,Reporting_Limit_Table,3)</formula>
    </cfRule>
    <cfRule type="expression" dxfId="113" priority="781">
      <formula>D1316&gt;VLOOKUP($C1316,Reporting_Limit_Table,2)</formula>
    </cfRule>
  </conditionalFormatting>
  <conditionalFormatting sqref="D1346:L1355">
    <cfRule type="cellIs" dxfId="112" priority="491" operator="greaterThan">
      <formula>2.5</formula>
    </cfRule>
    <cfRule type="expression" dxfId="111" priority="492" stopIfTrue="1">
      <formula>D1346&gt;VLOOKUP($C1346,Reporting_Limit_Table,8)</formula>
    </cfRule>
    <cfRule type="expression" dxfId="110" priority="493">
      <formula>D1346&gt;VLOOKUP($C1346,Reporting_Limit_Table,7)</formula>
    </cfRule>
  </conditionalFormatting>
  <conditionalFormatting sqref="D1358:L1358">
    <cfRule type="expression" dxfId="109" priority="779">
      <formula>D1358&gt;VLOOKUP($C1358,Reporting_Limit_Table,2)</formula>
    </cfRule>
  </conditionalFormatting>
  <conditionalFormatting sqref="D1364:L1381">
    <cfRule type="expression" dxfId="108" priority="768" stopIfTrue="1">
      <formula>D1364&gt;VLOOKUP($C1364,Reporting_Limit_Table,3)</formula>
    </cfRule>
    <cfRule type="expression" dxfId="107" priority="769">
      <formula>D1364&gt;VLOOKUP($C1364,Reporting_Limit_Table,2)</formula>
    </cfRule>
  </conditionalFormatting>
  <conditionalFormatting sqref="D1376:L1376">
    <cfRule type="expression" dxfId="106" priority="767">
      <formula>D1376&gt;VLOOKUP($C1376,Reporting_Limit_Table,2)</formula>
    </cfRule>
  </conditionalFormatting>
  <conditionalFormatting sqref="D1382:L1399">
    <cfRule type="expression" dxfId="105" priority="756" stopIfTrue="1">
      <formula>D1382&gt;VLOOKUP($C1382,Reporting_Limit_Table,3)</formula>
    </cfRule>
    <cfRule type="expression" dxfId="104" priority="757">
      <formula>D1382&gt;VLOOKUP($C1382,Reporting_Limit_Table,2)</formula>
    </cfRule>
  </conditionalFormatting>
  <conditionalFormatting sqref="D1394:L1394">
    <cfRule type="expression" dxfId="103" priority="755">
      <formula>D1394&gt;VLOOKUP($C1394,Reporting_Limit_Table,2)</formula>
    </cfRule>
  </conditionalFormatting>
  <conditionalFormatting sqref="D1400:L1417">
    <cfRule type="expression" dxfId="102" priority="744" stopIfTrue="1">
      <formula>D1400&gt;VLOOKUP($C1400,Reporting_Limit_Table,3)</formula>
    </cfRule>
    <cfRule type="expression" dxfId="101" priority="745">
      <formula>D1400&gt;VLOOKUP($C1400,Reporting_Limit_Table,2)</formula>
    </cfRule>
  </conditionalFormatting>
  <conditionalFormatting sqref="D1412:L1412">
    <cfRule type="expression" dxfId="100" priority="743">
      <formula>D1412&gt;VLOOKUP($C1412,Reporting_Limit_Table,2)</formula>
    </cfRule>
  </conditionalFormatting>
  <conditionalFormatting sqref="D1418:L1465">
    <cfRule type="expression" dxfId="99" priority="724" stopIfTrue="1">
      <formula>D1418&gt;VLOOKUP($C1418,Reporting_Limit_Table,3)</formula>
    </cfRule>
    <cfRule type="expression" dxfId="98" priority="725">
      <formula>D1418&gt;VLOOKUP($C1418,Reporting_Limit_Table,2)</formula>
    </cfRule>
  </conditionalFormatting>
  <conditionalFormatting sqref="D1460:L1460">
    <cfRule type="expression" dxfId="97" priority="723">
      <formula>D1460&gt;VLOOKUP($C1460,Reporting_Limit_Table,2)</formula>
    </cfRule>
  </conditionalFormatting>
  <conditionalFormatting sqref="D1466:L1483">
    <cfRule type="expression" dxfId="96" priority="712" stopIfTrue="1">
      <formula>D1466&gt;VLOOKUP($C1466,Reporting_Limit_Table,3)</formula>
    </cfRule>
    <cfRule type="expression" dxfId="95" priority="713">
      <formula>D1466&gt;VLOOKUP($C1466,Reporting_Limit_Table,2)</formula>
    </cfRule>
  </conditionalFormatting>
  <conditionalFormatting sqref="D1478:L1478">
    <cfRule type="expression" dxfId="94" priority="711">
      <formula>D1478&gt;VLOOKUP($C1478,Reporting_Limit_Table,2)</formula>
    </cfRule>
  </conditionalFormatting>
  <conditionalFormatting sqref="D1484:L1501">
    <cfRule type="expression" dxfId="93" priority="700" stopIfTrue="1">
      <formula>D1484&gt;VLOOKUP($C1484,Reporting_Limit_Table,3)</formula>
    </cfRule>
    <cfRule type="expression" dxfId="92" priority="701">
      <formula>D1484&gt;VLOOKUP($C1484,Reporting_Limit_Table,2)</formula>
    </cfRule>
  </conditionalFormatting>
  <conditionalFormatting sqref="D1496:L1496">
    <cfRule type="expression" dxfId="91" priority="699">
      <formula>D1496&gt;VLOOKUP($C1496,Reporting_Limit_Table,2)</formula>
    </cfRule>
  </conditionalFormatting>
  <conditionalFormatting sqref="D1502:L1519">
    <cfRule type="expression" dxfId="90" priority="688" stopIfTrue="1">
      <formula>D1502&gt;VLOOKUP($C1502,Reporting_Limit_Table,3)</formula>
    </cfRule>
    <cfRule type="expression" dxfId="89" priority="689">
      <formula>D1502&gt;VLOOKUP($C1502,Reporting_Limit_Table,2)</formula>
    </cfRule>
  </conditionalFormatting>
  <conditionalFormatting sqref="D1514:L1514">
    <cfRule type="expression" dxfId="88" priority="687">
      <formula>D1514&gt;VLOOKUP($C1514,Reporting_Limit_Table,2)</formula>
    </cfRule>
  </conditionalFormatting>
  <conditionalFormatting sqref="D1520:L1567">
    <cfRule type="expression" dxfId="87" priority="668" stopIfTrue="1">
      <formula>D1520&gt;VLOOKUP($C1520,Reporting_Limit_Table,3)</formula>
    </cfRule>
    <cfRule type="expression" dxfId="86" priority="669">
      <formula>D1520&gt;VLOOKUP($C1520,Reporting_Limit_Table,2)</formula>
    </cfRule>
  </conditionalFormatting>
  <conditionalFormatting sqref="D1562:L1562">
    <cfRule type="expression" dxfId="85" priority="667">
      <formula>D1562&gt;VLOOKUP($C1562,Reporting_Limit_Table,2)</formula>
    </cfRule>
  </conditionalFormatting>
  <conditionalFormatting sqref="D1568:L1585">
    <cfRule type="expression" dxfId="84" priority="656" stopIfTrue="1">
      <formula>D1568&gt;VLOOKUP($C1568,Reporting_Limit_Table,3)</formula>
    </cfRule>
    <cfRule type="expression" dxfId="83" priority="657">
      <formula>D1568&gt;VLOOKUP($C1568,Reporting_Limit_Table,2)</formula>
    </cfRule>
  </conditionalFormatting>
  <conditionalFormatting sqref="D1580:L1580">
    <cfRule type="expression" dxfId="82" priority="655">
      <formula>D1580&gt;VLOOKUP($C1580,Reporting_Limit_Table,2)</formula>
    </cfRule>
  </conditionalFormatting>
  <conditionalFormatting sqref="D1582:L1582">
    <cfRule type="cellIs" dxfId="81" priority="488" operator="greaterThan">
      <formula>2.5</formula>
    </cfRule>
    <cfRule type="expression" dxfId="80" priority="489" stopIfTrue="1">
      <formula>D1582&gt;VLOOKUP($C1582,Reporting_Limit_Table,8)</formula>
    </cfRule>
    <cfRule type="expression" dxfId="79" priority="490">
      <formula>D1582&gt;VLOOKUP($C1582,Reporting_Limit_Table,7)</formula>
    </cfRule>
  </conditionalFormatting>
  <conditionalFormatting sqref="D1586:L1588">
    <cfRule type="expression" dxfId="78" priority="651">
      <formula>D1586&gt;VLOOKUP($C1586,Reporting_Limit_Table,2)</formula>
    </cfRule>
  </conditionalFormatting>
  <conditionalFormatting sqref="D1589:L1589">
    <cfRule type="cellIs" dxfId="77" priority="485" operator="greaterThan">
      <formula>2.5</formula>
    </cfRule>
    <cfRule type="expression" dxfId="76" priority="486" stopIfTrue="1">
      <formula>D1589&gt;VLOOKUP($C1589,Reporting_Limit_Table,8)</formula>
    </cfRule>
    <cfRule type="expression" dxfId="75" priority="487">
      <formula>D1589&gt;VLOOKUP($C1589,Reporting_Limit_Table,7)</formula>
    </cfRule>
  </conditionalFormatting>
  <conditionalFormatting sqref="D1590:L1597">
    <cfRule type="expression" dxfId="74" priority="648" stopIfTrue="1">
      <formula>D1590&gt;VLOOKUP($C1590,Reporting_Limit_Table,3)</formula>
    </cfRule>
    <cfRule type="expression" dxfId="73" priority="649">
      <formula>D1590&gt;VLOOKUP($C1590,Reporting_Limit_Table,2)</formula>
    </cfRule>
  </conditionalFormatting>
  <conditionalFormatting sqref="D1592:L1592">
    <cfRule type="expression" dxfId="72" priority="647">
      <formula>D1592&gt;VLOOKUP($C1592,Reporting_Limit_Table,2)</formula>
    </cfRule>
  </conditionalFormatting>
  <conditionalFormatting sqref="D1598:L1615">
    <cfRule type="expression" dxfId="71" priority="636" stopIfTrue="1">
      <formula>D1598&gt;VLOOKUP($C1598,Reporting_Limit_Table,3)</formula>
    </cfRule>
    <cfRule type="expression" dxfId="70" priority="637">
      <formula>D1598&gt;VLOOKUP($C1598,Reporting_Limit_Table,2)</formula>
    </cfRule>
  </conditionalFormatting>
  <conditionalFormatting sqref="D1610:L1610">
    <cfRule type="expression" dxfId="69" priority="635">
      <formula>D1610&gt;VLOOKUP($C1610,Reporting_Limit_Table,2)</formula>
    </cfRule>
  </conditionalFormatting>
  <conditionalFormatting sqref="D1616:L1663">
    <cfRule type="expression" dxfId="68" priority="626" stopIfTrue="1">
      <formula>D1616&gt;VLOOKUP($C1616,Reporting_Limit_Table,3)</formula>
    </cfRule>
    <cfRule type="expression" dxfId="67" priority="627">
      <formula>D1616&gt;VLOOKUP($C1616,Reporting_Limit_Table,2)</formula>
    </cfRule>
  </conditionalFormatting>
  <conditionalFormatting sqref="D1628:L1628">
    <cfRule type="expression" dxfId="66" priority="625">
      <formula>D1628&gt;VLOOKUP($C1628,Reporting_Limit_Table,2)</formula>
    </cfRule>
  </conditionalFormatting>
  <conditionalFormatting sqref="D1634:L1634">
    <cfRule type="expression" dxfId="65" priority="623">
      <formula>D1634&gt;VLOOKUP($C1634,Reporting_Limit_Table,2)</formula>
    </cfRule>
  </conditionalFormatting>
  <conditionalFormatting sqref="D1640:L1640">
    <cfRule type="expression" dxfId="64" priority="621">
      <formula>D1640&gt;VLOOKUP($C1640,Reporting_Limit_Table,2)</formula>
    </cfRule>
  </conditionalFormatting>
  <conditionalFormatting sqref="D1646:L1646">
    <cfRule type="expression" dxfId="63" priority="619">
      <formula>D1646&gt;VLOOKUP($C1646,Reporting_Limit_Table,2)</formula>
    </cfRule>
  </conditionalFormatting>
  <conditionalFormatting sqref="D1652:L1652">
    <cfRule type="expression" dxfId="62" priority="617">
      <formula>D1652&gt;VLOOKUP($C1652,Reporting_Limit_Table,2)</formula>
    </cfRule>
  </conditionalFormatting>
  <conditionalFormatting sqref="D1658:L1658">
    <cfRule type="expression" dxfId="61" priority="615">
      <formula>D1658&gt;VLOOKUP($C1658,Reporting_Limit_Table,2)</formula>
    </cfRule>
  </conditionalFormatting>
  <conditionalFormatting sqref="D1664:L1681">
    <cfRule type="expression" dxfId="60" priority="604" stopIfTrue="1">
      <formula>D1664&gt;VLOOKUP($C1664,Reporting_Limit_Table,3)</formula>
    </cfRule>
    <cfRule type="expression" dxfId="59" priority="605">
      <formula>D1664&gt;VLOOKUP($C1664,Reporting_Limit_Table,2)</formula>
    </cfRule>
  </conditionalFormatting>
  <conditionalFormatting sqref="D1676:L1676">
    <cfRule type="expression" dxfId="58" priority="603">
      <formula>D1676&gt;VLOOKUP($C1676,Reporting_Limit_Table,2)</formula>
    </cfRule>
  </conditionalFormatting>
  <conditionalFormatting sqref="D1682:L1699">
    <cfRule type="expression" dxfId="57" priority="592" stopIfTrue="1">
      <formula>D1682&gt;VLOOKUP($C1682,Reporting_Limit_Table,3)</formula>
    </cfRule>
    <cfRule type="expression" dxfId="56" priority="593">
      <formula>D1682&gt;VLOOKUP($C1682,Reporting_Limit_Table,2)</formula>
    </cfRule>
  </conditionalFormatting>
  <conditionalFormatting sqref="D1694:L1694">
    <cfRule type="expression" dxfId="55" priority="591">
      <formula>D1694&gt;VLOOKUP($C1694,Reporting_Limit_Table,2)</formula>
    </cfRule>
  </conditionalFormatting>
  <conditionalFormatting sqref="D1700:L1717">
    <cfRule type="expression" dxfId="54" priority="580" stopIfTrue="1">
      <formula>D1700&gt;VLOOKUP($C1700,Reporting_Limit_Table,3)</formula>
    </cfRule>
    <cfRule type="expression" dxfId="53" priority="581">
      <formula>D1700&gt;VLOOKUP($C1700,Reporting_Limit_Table,2)</formula>
    </cfRule>
  </conditionalFormatting>
  <conditionalFormatting sqref="D1712:L1712">
    <cfRule type="expression" dxfId="52" priority="579">
      <formula>D1712&gt;VLOOKUP($C1712,Reporting_Limit_Table,2)</formula>
    </cfRule>
  </conditionalFormatting>
  <conditionalFormatting sqref="D1718:L1765">
    <cfRule type="expression" dxfId="51" priority="570" stopIfTrue="1">
      <formula>D1718&gt;VLOOKUP($C1718,Reporting_Limit_Table,3)</formula>
    </cfRule>
    <cfRule type="expression" dxfId="50" priority="571">
      <formula>D1718&gt;VLOOKUP($C1718,Reporting_Limit_Table,2)</formula>
    </cfRule>
  </conditionalFormatting>
  <conditionalFormatting sqref="D1730:L1730">
    <cfRule type="expression" dxfId="49" priority="569">
      <formula>D1730&gt;VLOOKUP($C1730,Reporting_Limit_Table,2)</formula>
    </cfRule>
  </conditionalFormatting>
  <conditionalFormatting sqref="D1736:L1736">
    <cfRule type="expression" dxfId="48" priority="567">
      <formula>D1736&gt;VLOOKUP($C1736,Reporting_Limit_Table,2)</formula>
    </cfRule>
  </conditionalFormatting>
  <conditionalFormatting sqref="D1742:L1742">
    <cfRule type="expression" dxfId="47" priority="565">
      <formula>D1742&gt;VLOOKUP($C1742,Reporting_Limit_Table,2)</formula>
    </cfRule>
  </conditionalFormatting>
  <conditionalFormatting sqref="D1748:L1748">
    <cfRule type="expression" dxfId="46" priority="563">
      <formula>D1748&gt;VLOOKUP($C1748,Reporting_Limit_Table,2)</formula>
    </cfRule>
  </conditionalFormatting>
  <conditionalFormatting sqref="D1754:L1754">
    <cfRule type="expression" dxfId="45" priority="561">
      <formula>D1754&gt;VLOOKUP($C1754,Reporting_Limit_Table,2)</formula>
    </cfRule>
  </conditionalFormatting>
  <conditionalFormatting sqref="D1760:L1760">
    <cfRule type="expression" dxfId="44" priority="559">
      <formula>D1760&gt;VLOOKUP($C1760,Reporting_Limit_Table,2)</formula>
    </cfRule>
  </conditionalFormatting>
  <conditionalFormatting sqref="D1766:L1783">
    <cfRule type="expression" dxfId="43" priority="548" stopIfTrue="1">
      <formula>D1766&gt;VLOOKUP($C1766,Reporting_Limit_Table,3)</formula>
    </cfRule>
    <cfRule type="expression" dxfId="42" priority="549">
      <formula>D1766&gt;VLOOKUP($C1766,Reporting_Limit_Table,2)</formula>
    </cfRule>
  </conditionalFormatting>
  <conditionalFormatting sqref="D1778:L1778">
    <cfRule type="expression" dxfId="41" priority="547">
      <formula>D1778&gt;VLOOKUP($C1778,Reporting_Limit_Table,2)</formula>
    </cfRule>
  </conditionalFormatting>
  <conditionalFormatting sqref="D1784:L1801">
    <cfRule type="expression" dxfId="40" priority="536" stopIfTrue="1">
      <formula>D1784&gt;VLOOKUP($C1784,Reporting_Limit_Table,3)</formula>
    </cfRule>
    <cfRule type="expression" dxfId="39" priority="537">
      <formula>D1784&gt;VLOOKUP($C1784,Reporting_Limit_Table,2)</formula>
    </cfRule>
  </conditionalFormatting>
  <conditionalFormatting sqref="D1796:L1796">
    <cfRule type="expression" dxfId="38" priority="535">
      <formula>D1796&gt;VLOOKUP($C1796,Reporting_Limit_Table,2)</formula>
    </cfRule>
  </conditionalFormatting>
  <conditionalFormatting sqref="D1802:L1819">
    <cfRule type="expression" dxfId="37" priority="524" stopIfTrue="1">
      <formula>D1802&gt;VLOOKUP($C1802,Reporting_Limit_Table,3)</formula>
    </cfRule>
    <cfRule type="expression" dxfId="36" priority="525">
      <formula>D1802&gt;VLOOKUP($C1802,Reporting_Limit_Table,2)</formula>
    </cfRule>
  </conditionalFormatting>
  <conditionalFormatting sqref="D1814:L1814">
    <cfRule type="expression" dxfId="35" priority="523">
      <formula>D1814&gt;VLOOKUP($C1814,Reporting_Limit_Table,2)</formula>
    </cfRule>
  </conditionalFormatting>
  <conditionalFormatting sqref="D1820:L4346">
    <cfRule type="expression" dxfId="34" priority="2">
      <formula>D1820&gt;VLOOKUP($C1820,Reporting_Limit_Table,2)</formula>
    </cfRule>
  </conditionalFormatting>
  <conditionalFormatting sqref="D4347:L98538">
    <cfRule type="expression" dxfId="33" priority="1139" stopIfTrue="1">
      <formula>D4347&gt;VLOOKUP($C4347,Reporting_Limit_Table,8)</formula>
    </cfRule>
    <cfRule type="expression" dxfId="32" priority="1140">
      <formula>D4347&gt;VLOOKUP($C4347,Reporting_Limit_Table,7)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CC32C-93A5-47D4-9E6C-5AFCE0B2E6E7}">
  <dimension ref="A1:S400"/>
  <sheetViews>
    <sheetView tabSelected="1" workbookViewId="0">
      <pane ySplit="6" topLeftCell="A311" activePane="bottomLeft" state="frozen"/>
      <selection pane="bottomLeft" activeCell="F319" sqref="F319"/>
    </sheetView>
  </sheetViews>
  <sheetFormatPr defaultColWidth="9.140625" defaultRowHeight="15.75" x14ac:dyDescent="0.25"/>
  <cols>
    <col min="1" max="1" width="36.7109375" style="371" customWidth="1"/>
    <col min="2" max="6" width="10.7109375" style="371" customWidth="1"/>
    <col min="7" max="7" width="14.7109375" style="371" customWidth="1"/>
    <col min="8" max="13" width="10.7109375" style="371" customWidth="1"/>
    <col min="14" max="14" width="18.7109375" style="371" customWidth="1"/>
    <col min="15" max="18" width="10.7109375" style="371" customWidth="1"/>
    <col min="19" max="19" width="12.7109375" style="371" customWidth="1"/>
    <col min="20" max="16384" width="9.140625" style="371"/>
  </cols>
  <sheetData>
    <row r="1" spans="1:19" ht="17.45" customHeight="1" x14ac:dyDescent="0.25">
      <c r="A1" s="537" t="s">
        <v>133</v>
      </c>
    </row>
    <row r="2" spans="1:19" ht="17.45" customHeight="1" thickBot="1" x14ac:dyDescent="0.3">
      <c r="A2" s="537" t="s">
        <v>152</v>
      </c>
    </row>
    <row r="3" spans="1:19" ht="17.45" customHeight="1" thickBot="1" x14ac:dyDescent="0.3">
      <c r="A3" s="538" t="s">
        <v>0</v>
      </c>
      <c r="B3" s="538" t="s">
        <v>1</v>
      </c>
      <c r="C3" s="687" t="s">
        <v>2</v>
      </c>
      <c r="D3" s="688"/>
      <c r="E3" s="538" t="s">
        <v>9</v>
      </c>
      <c r="F3" s="538" t="s">
        <v>12</v>
      </c>
      <c r="G3" s="539"/>
      <c r="H3" s="540" t="s">
        <v>1</v>
      </c>
      <c r="I3" s="689" t="s">
        <v>2</v>
      </c>
      <c r="J3" s="688"/>
      <c r="K3" s="538" t="s">
        <v>9</v>
      </c>
      <c r="L3" s="538" t="s">
        <v>12</v>
      </c>
      <c r="N3" s="541" t="s">
        <v>35</v>
      </c>
      <c r="O3" s="542" t="s">
        <v>1</v>
      </c>
      <c r="P3" s="542" t="s">
        <v>2</v>
      </c>
      <c r="Q3" s="542" t="s">
        <v>9</v>
      </c>
      <c r="R3" s="542" t="s">
        <v>12</v>
      </c>
      <c r="S3" s="542" t="s">
        <v>83</v>
      </c>
    </row>
    <row r="4" spans="1:19" ht="17.45" customHeight="1" thickBot="1" x14ac:dyDescent="0.3">
      <c r="A4" s="543" t="s">
        <v>3</v>
      </c>
      <c r="B4" s="544" t="s">
        <v>4</v>
      </c>
      <c r="C4" s="544" t="s">
        <v>6</v>
      </c>
      <c r="D4" s="545" t="s">
        <v>8</v>
      </c>
      <c r="E4" s="544" t="s">
        <v>10</v>
      </c>
      <c r="F4" s="540" t="s">
        <v>13</v>
      </c>
      <c r="H4" s="546" t="s">
        <v>4</v>
      </c>
      <c r="I4" s="547" t="s">
        <v>6</v>
      </c>
      <c r="J4" s="545" t="s">
        <v>8</v>
      </c>
      <c r="K4" s="544" t="s">
        <v>10</v>
      </c>
      <c r="L4" s="540" t="s">
        <v>13</v>
      </c>
      <c r="N4" s="548" t="s">
        <v>59</v>
      </c>
      <c r="O4" s="549">
        <f>MAX(B$5:B$369)</f>
        <v>240</v>
      </c>
      <c r="P4" s="549">
        <f>MAX(C$5:D$369)</f>
        <v>239</v>
      </c>
      <c r="Q4" s="549">
        <f>MAX(E$5:E$369)</f>
        <v>293</v>
      </c>
      <c r="R4" s="549">
        <f>MAX(F$5:F$369)</f>
        <v>264</v>
      </c>
      <c r="S4" s="549">
        <f>MAX(B5:F369)</f>
        <v>293</v>
      </c>
    </row>
    <row r="5" spans="1:19" ht="17.45" customHeight="1" x14ac:dyDescent="0.25">
      <c r="A5" s="550">
        <v>44202</v>
      </c>
      <c r="B5" s="551">
        <v>84.2</v>
      </c>
      <c r="C5" s="551">
        <v>72.900000000000006</v>
      </c>
      <c r="D5" s="552">
        <v>74.2</v>
      </c>
      <c r="E5" s="551">
        <v>92.3</v>
      </c>
      <c r="F5" s="553">
        <v>88.2</v>
      </c>
      <c r="H5" s="554">
        <v>3.899</v>
      </c>
      <c r="I5" s="555">
        <v>1.458</v>
      </c>
      <c r="J5" s="556">
        <v>1.391</v>
      </c>
      <c r="K5" s="557">
        <v>1.359</v>
      </c>
      <c r="L5" s="558">
        <v>1.59</v>
      </c>
      <c r="N5" s="371" t="s">
        <v>134</v>
      </c>
      <c r="O5" s="549">
        <f>PERCENTILE(B$5:B$369,0.95)</f>
        <v>106.39999999999998</v>
      </c>
      <c r="P5" s="549">
        <f>PERCENTILE(C$5:D$369,0.95)</f>
        <v>95.185000000000002</v>
      </c>
      <c r="Q5" s="549">
        <f>PERCENTILE(E$5:E$369,0.95)</f>
        <v>131.59999999999991</v>
      </c>
      <c r="R5" s="549">
        <f>PERCENTILE(F$5:F$369,0.95)</f>
        <v>115.39999999999998</v>
      </c>
      <c r="S5" s="549">
        <f>PERCENTILE(B5:F369,0.95)</f>
        <v>114</v>
      </c>
    </row>
    <row r="6" spans="1:19" ht="17.45" customHeight="1" x14ac:dyDescent="0.25">
      <c r="A6" s="559">
        <f>6+A5</f>
        <v>44208</v>
      </c>
      <c r="B6" s="560">
        <v>86.5</v>
      </c>
      <c r="C6" s="561">
        <v>67.900000000000006</v>
      </c>
      <c r="D6" s="562">
        <v>65.900000000000006</v>
      </c>
      <c r="E6" s="561">
        <v>84.7</v>
      </c>
      <c r="F6" s="563">
        <v>88.4</v>
      </c>
      <c r="H6" s="564">
        <v>4.8940000000000001</v>
      </c>
      <c r="I6" s="565">
        <v>1.3979999999999999</v>
      </c>
      <c r="J6" s="395">
        <v>1.2989999999999999</v>
      </c>
      <c r="K6" s="382">
        <v>0.98150000000000004</v>
      </c>
      <c r="L6" s="566">
        <v>2.847</v>
      </c>
      <c r="N6" s="371" t="s">
        <v>58</v>
      </c>
      <c r="O6" s="549">
        <f>AVERAGE(B$5:B$369)</f>
        <v>61.379413919413949</v>
      </c>
      <c r="P6" s="549">
        <f>AVERAGE(C$5:D$369)</f>
        <v>57.18983455882347</v>
      </c>
      <c r="Q6" s="549">
        <f>AVERAGE(E$5:E$369)</f>
        <v>78.334102564102452</v>
      </c>
      <c r="R6" s="549">
        <f>AVERAGE(F$5:F$369)</f>
        <v>71.745714285714243</v>
      </c>
      <c r="S6" s="549">
        <f>AVERAGE(B5:F369)</f>
        <v>65.179486426999347</v>
      </c>
    </row>
    <row r="7" spans="1:19" ht="17.45" customHeight="1" x14ac:dyDescent="0.25">
      <c r="A7" s="559">
        <f t="shared" ref="A7:A27" si="0">6+A6</f>
        <v>44214</v>
      </c>
      <c r="B7" s="561">
        <v>116</v>
      </c>
      <c r="C7" s="561">
        <v>81.5</v>
      </c>
      <c r="D7" s="562">
        <v>81.599999999999994</v>
      </c>
      <c r="E7" s="561">
        <v>97.5</v>
      </c>
      <c r="F7" s="567">
        <v>105</v>
      </c>
      <c r="H7" s="568">
        <v>1.359</v>
      </c>
      <c r="I7" s="565">
        <v>1.194</v>
      </c>
      <c r="J7" s="395">
        <v>1.1140000000000001</v>
      </c>
      <c r="K7" s="382">
        <v>1.079</v>
      </c>
      <c r="L7" s="569">
        <v>1.1839999999999999</v>
      </c>
    </row>
    <row r="8" spans="1:19" ht="17.45" customHeight="1" x14ac:dyDescent="0.25">
      <c r="A8" s="570">
        <f t="shared" si="0"/>
        <v>44220</v>
      </c>
      <c r="B8" s="571">
        <v>18.600000000000001</v>
      </c>
      <c r="C8" s="571">
        <v>14.6</v>
      </c>
      <c r="D8" s="572">
        <v>14.1</v>
      </c>
      <c r="E8" s="571">
        <v>16.3</v>
      </c>
      <c r="F8" s="573">
        <v>21.7</v>
      </c>
      <c r="H8" s="574">
        <v>0.74039999999999995</v>
      </c>
      <c r="I8" s="575">
        <v>0.68720000000000003</v>
      </c>
      <c r="J8" s="576">
        <v>0.58940000000000003</v>
      </c>
      <c r="K8" s="577">
        <v>0.49809999999999999</v>
      </c>
      <c r="L8" s="578">
        <v>0.74750000000000005</v>
      </c>
    </row>
    <row r="9" spans="1:19" ht="17.45" customHeight="1" x14ac:dyDescent="0.25">
      <c r="A9" s="570">
        <f t="shared" si="0"/>
        <v>44226</v>
      </c>
      <c r="B9" s="571">
        <v>32.700000000000003</v>
      </c>
      <c r="C9" s="571">
        <v>26.1</v>
      </c>
      <c r="D9" s="572">
        <v>25.7</v>
      </c>
      <c r="E9" s="571">
        <v>34.700000000000003</v>
      </c>
      <c r="F9" s="573">
        <v>36.6</v>
      </c>
      <c r="H9" s="568">
        <v>1.028</v>
      </c>
      <c r="I9" s="565">
        <v>0.68930000000000002</v>
      </c>
      <c r="J9" s="395">
        <v>0.58050000000000002</v>
      </c>
      <c r="K9" s="382">
        <v>0.48020000000000002</v>
      </c>
      <c r="L9" s="569">
        <v>0.66120000000000001</v>
      </c>
    </row>
    <row r="10" spans="1:19" ht="17.45" customHeight="1" x14ac:dyDescent="0.25">
      <c r="A10" s="559">
        <f t="shared" si="0"/>
        <v>44232</v>
      </c>
      <c r="B10" s="561">
        <v>57.5</v>
      </c>
      <c r="C10" s="561">
        <v>54.4</v>
      </c>
      <c r="D10" s="562">
        <v>53.6</v>
      </c>
      <c r="E10" s="561">
        <v>67.400000000000006</v>
      </c>
      <c r="F10" s="567">
        <v>111</v>
      </c>
      <c r="H10" s="568">
        <v>1.2949999999999999</v>
      </c>
      <c r="I10" s="565">
        <v>0.98880000000000001</v>
      </c>
      <c r="J10" s="395">
        <v>0.9244</v>
      </c>
      <c r="K10" s="382">
        <v>0.97789999999999999</v>
      </c>
      <c r="L10" s="569">
        <v>1.0669999999999999</v>
      </c>
    </row>
    <row r="11" spans="1:19" ht="17.45" customHeight="1" x14ac:dyDescent="0.25">
      <c r="A11" s="559">
        <f t="shared" si="0"/>
        <v>44238</v>
      </c>
      <c r="B11" s="560">
        <v>80.7</v>
      </c>
      <c r="C11" s="561">
        <v>77.7</v>
      </c>
      <c r="D11" s="562">
        <v>75.5</v>
      </c>
      <c r="E11" s="561">
        <v>98.9</v>
      </c>
      <c r="F11" s="567">
        <v>91</v>
      </c>
      <c r="H11" s="564">
        <v>2.609</v>
      </c>
      <c r="I11" s="565">
        <v>1.512</v>
      </c>
      <c r="J11" s="395">
        <v>1.413</v>
      </c>
      <c r="K11" s="382">
        <v>1.498</v>
      </c>
      <c r="L11" s="569">
        <v>1.496</v>
      </c>
    </row>
    <row r="12" spans="1:19" ht="17.45" customHeight="1" x14ac:dyDescent="0.25">
      <c r="A12" s="559">
        <f t="shared" si="0"/>
        <v>44244</v>
      </c>
      <c r="B12" s="561">
        <v>66</v>
      </c>
      <c r="C12" s="561">
        <v>64.2</v>
      </c>
      <c r="D12" s="562">
        <v>63.5</v>
      </c>
      <c r="E12" s="561">
        <v>77.900000000000006</v>
      </c>
      <c r="F12" s="567">
        <v>71.3</v>
      </c>
      <c r="H12" s="568">
        <v>0.95220000000000005</v>
      </c>
      <c r="I12" s="565">
        <v>0.86829999999999996</v>
      </c>
      <c r="J12" s="395">
        <v>0.86829999999999996</v>
      </c>
      <c r="K12" s="382">
        <v>0.99029999999999996</v>
      </c>
      <c r="L12" s="569">
        <v>1.0920000000000001</v>
      </c>
    </row>
    <row r="13" spans="1:19" ht="17.45" customHeight="1" x14ac:dyDescent="0.25">
      <c r="A13" s="559">
        <f t="shared" si="0"/>
        <v>44250</v>
      </c>
      <c r="B13" s="561">
        <v>81.099999999999994</v>
      </c>
      <c r="C13" s="561">
        <v>65.599999999999994</v>
      </c>
      <c r="D13" s="562">
        <v>64.099999999999994</v>
      </c>
      <c r="E13" s="561">
        <v>80.5</v>
      </c>
      <c r="F13" s="567">
        <v>82.3</v>
      </c>
      <c r="H13" s="568">
        <v>1.333</v>
      </c>
      <c r="I13" s="565">
        <v>1.123</v>
      </c>
      <c r="J13" s="395">
        <v>1.0880000000000001</v>
      </c>
      <c r="K13" s="382">
        <v>1.2669999999999999</v>
      </c>
      <c r="L13" s="569">
        <v>1.345</v>
      </c>
    </row>
    <row r="14" spans="1:19" ht="17.45" customHeight="1" x14ac:dyDescent="0.25">
      <c r="A14" s="559">
        <f t="shared" si="0"/>
        <v>44256</v>
      </c>
      <c r="B14" s="561">
        <v>76.7</v>
      </c>
      <c r="C14" s="561">
        <v>69.2</v>
      </c>
      <c r="D14" s="562">
        <v>68</v>
      </c>
      <c r="E14" s="561">
        <v>73.5</v>
      </c>
      <c r="F14" s="567">
        <v>83.3</v>
      </c>
      <c r="H14" s="568">
        <v>1.0029999999999999</v>
      </c>
      <c r="I14" s="565">
        <v>1.105</v>
      </c>
      <c r="J14" s="395">
        <v>0.92769999999999997</v>
      </c>
      <c r="K14" s="382">
        <v>0.72719999999999996</v>
      </c>
      <c r="L14" s="569">
        <v>1.1100000000000001</v>
      </c>
    </row>
    <row r="15" spans="1:19" ht="17.45" customHeight="1" x14ac:dyDescent="0.25">
      <c r="A15" s="570">
        <f t="shared" si="0"/>
        <v>44262</v>
      </c>
      <c r="B15" s="571">
        <v>27.2</v>
      </c>
      <c r="C15" s="571">
        <v>24.3</v>
      </c>
      <c r="D15" s="572">
        <v>24.9</v>
      </c>
      <c r="E15" s="571">
        <v>28.9</v>
      </c>
      <c r="F15" s="573">
        <v>34.799999999999997</v>
      </c>
      <c r="H15" s="568">
        <v>0.41820000000000002</v>
      </c>
      <c r="I15" s="565">
        <v>0.39829999999999999</v>
      </c>
      <c r="J15" s="395">
        <v>0.2979</v>
      </c>
      <c r="K15" s="382">
        <v>0.36630000000000001</v>
      </c>
      <c r="L15" s="569">
        <v>0.46260000000000001</v>
      </c>
    </row>
    <row r="16" spans="1:19" ht="17.45" customHeight="1" x14ac:dyDescent="0.25">
      <c r="A16" s="570">
        <f t="shared" si="0"/>
        <v>44268</v>
      </c>
      <c r="B16" s="571">
        <v>39.200000000000003</v>
      </c>
      <c r="C16" s="571">
        <v>27.9</v>
      </c>
      <c r="D16" s="572">
        <v>28.3</v>
      </c>
      <c r="E16" s="571">
        <v>33.9</v>
      </c>
      <c r="F16" s="573">
        <v>32.799999999999997</v>
      </c>
      <c r="H16" s="568">
        <v>0.50890000000000002</v>
      </c>
      <c r="I16" s="565">
        <v>0.53310000000000002</v>
      </c>
      <c r="J16" s="395">
        <v>0.42659999999999998</v>
      </c>
      <c r="K16" s="382">
        <v>0.40360000000000001</v>
      </c>
      <c r="L16" s="569">
        <v>0.57679999999999998</v>
      </c>
    </row>
    <row r="17" spans="1:12" ht="17.45" customHeight="1" x14ac:dyDescent="0.25">
      <c r="A17" s="559">
        <f t="shared" si="0"/>
        <v>44274</v>
      </c>
      <c r="B17" s="561">
        <v>46.7</v>
      </c>
      <c r="C17" s="561">
        <v>43.6</v>
      </c>
      <c r="D17" s="562">
        <v>44.8</v>
      </c>
      <c r="E17" s="561">
        <v>59.8</v>
      </c>
      <c r="F17" s="567">
        <v>66.400000000000006</v>
      </c>
      <c r="H17" s="568">
        <v>1.129</v>
      </c>
      <c r="I17" s="565">
        <v>0.76459999999999995</v>
      </c>
      <c r="J17" s="395">
        <v>0.78069999999999995</v>
      </c>
      <c r="K17" s="382">
        <v>0.73870000000000002</v>
      </c>
      <c r="L17" s="569">
        <v>0.80420000000000003</v>
      </c>
    </row>
    <row r="18" spans="1:12" ht="17.45" customHeight="1" x14ac:dyDescent="0.25">
      <c r="A18" s="559">
        <f t="shared" si="0"/>
        <v>44280</v>
      </c>
      <c r="B18" s="561">
        <v>50.7</v>
      </c>
      <c r="C18" s="561">
        <v>49.1</v>
      </c>
      <c r="D18" s="562">
        <v>46.1</v>
      </c>
      <c r="E18" s="561">
        <v>55.8</v>
      </c>
      <c r="F18" s="567">
        <v>54</v>
      </c>
      <c r="H18" s="568">
        <v>0.68059999999999998</v>
      </c>
      <c r="I18" s="565">
        <v>0.64070000000000005</v>
      </c>
      <c r="J18" s="395">
        <v>0.57989999999999997</v>
      </c>
      <c r="K18" s="382">
        <v>0.61860000000000004</v>
      </c>
      <c r="L18" s="569">
        <v>0.79849999999999999</v>
      </c>
    </row>
    <row r="19" spans="1:12" ht="17.45" customHeight="1" thickBot="1" x14ac:dyDescent="0.3">
      <c r="A19" s="559">
        <f t="shared" si="0"/>
        <v>44286</v>
      </c>
      <c r="B19" s="561">
        <v>97.3</v>
      </c>
      <c r="C19" s="561">
        <v>88</v>
      </c>
      <c r="D19" s="562">
        <v>87.1</v>
      </c>
      <c r="E19" s="561">
        <v>89.9</v>
      </c>
      <c r="F19" s="567">
        <v>100</v>
      </c>
      <c r="H19" s="579">
        <v>1.339</v>
      </c>
      <c r="I19" s="580">
        <v>0.98850000000000005</v>
      </c>
      <c r="J19" s="396">
        <v>0.96630000000000005</v>
      </c>
      <c r="K19" s="390">
        <v>0.9234</v>
      </c>
      <c r="L19" s="581">
        <v>1.2410000000000001</v>
      </c>
    </row>
    <row r="20" spans="1:12" ht="17.45" customHeight="1" x14ac:dyDescent="0.25">
      <c r="A20" s="559">
        <f t="shared" si="0"/>
        <v>44292</v>
      </c>
      <c r="B20" s="561">
        <v>68.400000000000006</v>
      </c>
      <c r="C20" s="561">
        <v>63.7</v>
      </c>
      <c r="D20" s="562">
        <v>61.8</v>
      </c>
      <c r="E20" s="561">
        <v>77.099999999999994</v>
      </c>
      <c r="F20" s="567">
        <v>81.5</v>
      </c>
      <c r="H20" s="568">
        <v>0.93100000000000005</v>
      </c>
      <c r="I20" s="565">
        <v>1.101</v>
      </c>
      <c r="J20" s="395">
        <v>1.147</v>
      </c>
      <c r="K20" s="382">
        <v>0.80289999999999995</v>
      </c>
      <c r="L20" s="569">
        <v>1.1279999999999999</v>
      </c>
    </row>
    <row r="21" spans="1:12" ht="17.45" customHeight="1" x14ac:dyDescent="0.25">
      <c r="A21" s="559">
        <f t="shared" si="0"/>
        <v>44298</v>
      </c>
      <c r="B21" s="561">
        <v>62.5</v>
      </c>
      <c r="C21" s="561">
        <v>65</v>
      </c>
      <c r="D21" s="562">
        <v>63.7</v>
      </c>
      <c r="E21" s="561">
        <v>71.2</v>
      </c>
      <c r="F21" s="567">
        <v>73.599999999999994</v>
      </c>
      <c r="H21" s="568">
        <v>0.7893</v>
      </c>
      <c r="I21" s="565">
        <v>0.72460000000000002</v>
      </c>
      <c r="J21" s="395">
        <v>0.61970000000000003</v>
      </c>
      <c r="K21" s="382">
        <v>0.75980000000000003</v>
      </c>
      <c r="L21" s="569">
        <v>0.71240000000000003</v>
      </c>
    </row>
    <row r="22" spans="1:12" ht="17.45" customHeight="1" x14ac:dyDescent="0.25">
      <c r="A22" s="570">
        <f t="shared" si="0"/>
        <v>44304</v>
      </c>
      <c r="B22" s="571">
        <v>81.7</v>
      </c>
      <c r="C22" s="571">
        <v>72.3</v>
      </c>
      <c r="D22" s="572">
        <v>74.099999999999994</v>
      </c>
      <c r="E22" s="571">
        <v>79.400000000000006</v>
      </c>
      <c r="F22" s="573">
        <v>87.3</v>
      </c>
      <c r="H22" s="568">
        <v>1.1719999999999999</v>
      </c>
      <c r="I22" s="565">
        <v>1.5620000000000001</v>
      </c>
      <c r="J22" s="395">
        <v>1.4039999999999999</v>
      </c>
      <c r="K22" s="382">
        <v>1.0029999999999999</v>
      </c>
      <c r="L22" s="569">
        <v>1.383</v>
      </c>
    </row>
    <row r="23" spans="1:12" ht="17.45" customHeight="1" x14ac:dyDescent="0.25">
      <c r="A23" s="570">
        <f t="shared" si="0"/>
        <v>44310</v>
      </c>
      <c r="B23" s="571">
        <v>36.9</v>
      </c>
      <c r="C23" s="571">
        <v>38.700000000000003</v>
      </c>
      <c r="D23" s="572">
        <v>37.5</v>
      </c>
      <c r="E23" s="571">
        <v>41.4</v>
      </c>
      <c r="F23" s="573">
        <v>47.6</v>
      </c>
      <c r="H23" s="568">
        <v>0.69189999999999996</v>
      </c>
      <c r="I23" s="565">
        <v>0.67200000000000004</v>
      </c>
      <c r="J23" s="395">
        <v>0.65820000000000001</v>
      </c>
      <c r="K23" s="382">
        <v>0.59930000000000005</v>
      </c>
      <c r="L23" s="569">
        <v>0.7147</v>
      </c>
    </row>
    <row r="24" spans="1:12" ht="17.45" customHeight="1" thickBot="1" x14ac:dyDescent="0.3">
      <c r="A24" s="559">
        <f t="shared" si="0"/>
        <v>44316</v>
      </c>
      <c r="B24" s="561">
        <v>85.6</v>
      </c>
      <c r="C24" s="561">
        <v>76.599999999999994</v>
      </c>
      <c r="D24" s="562">
        <v>74.5</v>
      </c>
      <c r="E24" s="561">
        <v>88.7</v>
      </c>
      <c r="F24" s="567">
        <v>91.2</v>
      </c>
      <c r="H24" s="579">
        <v>1.272</v>
      </c>
      <c r="I24" s="580">
        <v>1.21</v>
      </c>
      <c r="J24" s="396">
        <v>1.0629999999999999</v>
      </c>
      <c r="K24" s="390">
        <v>1.1339999999999999</v>
      </c>
      <c r="L24" s="581">
        <v>1.3460000000000001</v>
      </c>
    </row>
    <row r="25" spans="1:12" ht="17.45" customHeight="1" x14ac:dyDescent="0.25">
      <c r="A25" s="559">
        <f t="shared" si="0"/>
        <v>44322</v>
      </c>
      <c r="B25" s="561">
        <v>61.3</v>
      </c>
      <c r="C25" s="561">
        <v>57.8</v>
      </c>
      <c r="D25" s="562">
        <v>59.6</v>
      </c>
      <c r="E25" s="561">
        <v>74.400000000000006</v>
      </c>
      <c r="F25" s="567">
        <v>76.099999999999994</v>
      </c>
      <c r="H25" s="568">
        <v>0.99370000000000003</v>
      </c>
      <c r="I25" s="565">
        <v>0.82650000000000001</v>
      </c>
      <c r="J25" s="395">
        <v>0.79120000000000001</v>
      </c>
      <c r="K25" s="382">
        <v>0.82989999999999997</v>
      </c>
      <c r="L25" s="569">
        <v>1.036</v>
      </c>
    </row>
    <row r="26" spans="1:12" ht="17.45" customHeight="1" x14ac:dyDescent="0.25">
      <c r="A26" s="559">
        <f t="shared" si="0"/>
        <v>44328</v>
      </c>
      <c r="B26" s="561">
        <v>64</v>
      </c>
      <c r="C26" s="561">
        <v>63.5</v>
      </c>
      <c r="D26" s="562">
        <v>63</v>
      </c>
      <c r="E26" s="561">
        <v>74.2</v>
      </c>
      <c r="F26" s="567">
        <v>95.1</v>
      </c>
      <c r="H26" s="574">
        <v>0.7722</v>
      </c>
      <c r="I26" s="575">
        <v>0.82530000000000003</v>
      </c>
      <c r="J26" s="576">
        <v>0.81989999999999996</v>
      </c>
      <c r="K26" s="577">
        <v>0.77700000000000002</v>
      </c>
      <c r="L26" s="578">
        <v>0.99219999999999997</v>
      </c>
    </row>
    <row r="27" spans="1:12" ht="17.45" customHeight="1" x14ac:dyDescent="0.25">
      <c r="A27" s="559">
        <f t="shared" si="0"/>
        <v>44334</v>
      </c>
      <c r="B27" s="561">
        <v>57</v>
      </c>
      <c r="C27" s="561">
        <v>52.2</v>
      </c>
      <c r="D27" s="562">
        <v>53</v>
      </c>
      <c r="E27" s="561">
        <v>74</v>
      </c>
      <c r="F27" s="567">
        <v>75.400000000000006</v>
      </c>
      <c r="H27" s="568">
        <v>0.89049999999999996</v>
      </c>
      <c r="I27" s="565">
        <v>0.69969999999999999</v>
      </c>
      <c r="J27" s="395">
        <v>0.61350000000000005</v>
      </c>
      <c r="K27" s="382">
        <v>0.70050000000000001</v>
      </c>
      <c r="L27" s="569">
        <v>0.82909999999999995</v>
      </c>
    </row>
    <row r="28" spans="1:12" ht="17.45" customHeight="1" x14ac:dyDescent="0.25">
      <c r="A28" s="559">
        <f t="shared" ref="A28:A46" si="1">6+A27</f>
        <v>44340</v>
      </c>
      <c r="B28" s="561">
        <v>70.2</v>
      </c>
      <c r="C28" s="561">
        <v>62.7</v>
      </c>
      <c r="D28" s="562">
        <v>62.7</v>
      </c>
      <c r="E28" s="561">
        <v>73.2</v>
      </c>
      <c r="F28" s="567">
        <v>84.5</v>
      </c>
      <c r="H28" s="574">
        <v>0.96879999999999999</v>
      </c>
      <c r="I28" s="575">
        <v>0.98580000000000001</v>
      </c>
      <c r="J28" s="576">
        <v>0.89249999999999996</v>
      </c>
      <c r="K28" s="577">
        <v>0.82469999999999999</v>
      </c>
      <c r="L28" s="578">
        <v>0.88729999999999998</v>
      </c>
    </row>
    <row r="29" spans="1:12" ht="17.45" customHeight="1" x14ac:dyDescent="0.25">
      <c r="A29" s="570">
        <f t="shared" si="1"/>
        <v>44346</v>
      </c>
      <c r="B29" s="571">
        <v>39.1</v>
      </c>
      <c r="C29" s="571">
        <v>35.200000000000003</v>
      </c>
      <c r="D29" s="572">
        <v>37</v>
      </c>
      <c r="E29" s="571">
        <v>39.700000000000003</v>
      </c>
      <c r="F29" s="573">
        <v>41.2</v>
      </c>
      <c r="H29" s="568">
        <v>0.47760000000000002</v>
      </c>
      <c r="I29" s="565">
        <v>0.44690000000000002</v>
      </c>
      <c r="J29" s="395">
        <v>0.37530000000000002</v>
      </c>
      <c r="K29" s="382">
        <v>0.35370000000000001</v>
      </c>
      <c r="L29" s="569">
        <v>0.48209999999999997</v>
      </c>
    </row>
    <row r="30" spans="1:12" ht="17.45" customHeight="1" x14ac:dyDescent="0.25">
      <c r="A30" s="570">
        <f t="shared" si="1"/>
        <v>44352</v>
      </c>
      <c r="B30" s="571">
        <v>34.299999999999997</v>
      </c>
      <c r="C30" s="571">
        <v>31.4</v>
      </c>
      <c r="D30" s="572">
        <v>32.299999999999997</v>
      </c>
      <c r="E30" s="571">
        <v>39.4</v>
      </c>
      <c r="F30" s="573">
        <v>46.7</v>
      </c>
      <c r="H30" s="568">
        <v>0.7127</v>
      </c>
      <c r="I30" s="565">
        <v>0.57530000000000003</v>
      </c>
      <c r="J30" s="395">
        <v>0.62009999999999998</v>
      </c>
      <c r="K30" s="382">
        <v>0.57530000000000003</v>
      </c>
      <c r="L30" s="569">
        <v>0.6542</v>
      </c>
    </row>
    <row r="31" spans="1:12" ht="17.45" customHeight="1" x14ac:dyDescent="0.25">
      <c r="A31" s="559">
        <f t="shared" si="1"/>
        <v>44358</v>
      </c>
      <c r="B31" s="561">
        <v>75.5</v>
      </c>
      <c r="C31" s="561">
        <v>67.7</v>
      </c>
      <c r="D31" s="562">
        <v>71.099999999999994</v>
      </c>
      <c r="E31" s="561">
        <v>95.5</v>
      </c>
      <c r="F31" s="567">
        <v>94.3</v>
      </c>
      <c r="H31" s="568">
        <v>1.181</v>
      </c>
      <c r="I31" s="565">
        <v>2.2000000000000002</v>
      </c>
      <c r="J31" s="395">
        <v>2.254</v>
      </c>
      <c r="K31" s="382">
        <v>0.98329999999999995</v>
      </c>
      <c r="L31" s="569">
        <v>1.008</v>
      </c>
    </row>
    <row r="32" spans="1:12" ht="17.45" customHeight="1" x14ac:dyDescent="0.25">
      <c r="A32" s="559">
        <f t="shared" si="1"/>
        <v>44364</v>
      </c>
      <c r="B32" s="561">
        <v>92.1</v>
      </c>
      <c r="C32" s="561">
        <v>72.599999999999994</v>
      </c>
      <c r="D32" s="562">
        <v>72.099999999999994</v>
      </c>
      <c r="E32" s="561">
        <v>95.3</v>
      </c>
      <c r="F32" s="567">
        <v>85.1</v>
      </c>
      <c r="H32" s="568">
        <v>1.292</v>
      </c>
      <c r="I32" s="565">
        <v>0.9556</v>
      </c>
      <c r="J32" s="395">
        <v>0.82679999999999998</v>
      </c>
      <c r="K32" s="382">
        <v>0.99139999999999995</v>
      </c>
      <c r="L32" s="569">
        <v>0.94869999999999999</v>
      </c>
    </row>
    <row r="33" spans="1:12" ht="17.45" customHeight="1" x14ac:dyDescent="0.25">
      <c r="A33" s="559">
        <f t="shared" si="1"/>
        <v>44370</v>
      </c>
      <c r="B33" s="561">
        <v>53.8</v>
      </c>
      <c r="C33" s="561">
        <v>49.9</v>
      </c>
      <c r="D33" s="562">
        <v>49.1</v>
      </c>
      <c r="E33" s="561">
        <v>63.1</v>
      </c>
      <c r="F33" s="567">
        <v>67.5</v>
      </c>
      <c r="H33" s="568">
        <v>0.81169999999999998</v>
      </c>
      <c r="I33" s="565">
        <v>0.87909999999999999</v>
      </c>
      <c r="J33" s="395">
        <v>0.77839999999999998</v>
      </c>
      <c r="K33" s="382">
        <v>0.89629999999999999</v>
      </c>
      <c r="L33" s="569">
        <v>0.79500000000000004</v>
      </c>
    </row>
    <row r="34" spans="1:12" ht="17.45" customHeight="1" x14ac:dyDescent="0.25">
      <c r="A34" s="559">
        <f t="shared" si="1"/>
        <v>44376</v>
      </c>
      <c r="B34" s="561">
        <v>54.2</v>
      </c>
      <c r="C34" s="561">
        <v>50.1</v>
      </c>
      <c r="D34" s="562">
        <v>51.1</v>
      </c>
      <c r="E34" s="561">
        <v>68.900000000000006</v>
      </c>
      <c r="F34" s="567">
        <v>63.1</v>
      </c>
      <c r="H34" s="568">
        <v>0.98580000000000001</v>
      </c>
      <c r="I34" s="565">
        <v>0.82620000000000005</v>
      </c>
      <c r="J34" s="395">
        <v>0.85499999999999998</v>
      </c>
      <c r="K34" s="382">
        <v>0.93589999999999995</v>
      </c>
      <c r="L34" s="569">
        <v>0.99409999999999998</v>
      </c>
    </row>
    <row r="35" spans="1:12" ht="17.45" customHeight="1" x14ac:dyDescent="0.25">
      <c r="A35" s="559">
        <f t="shared" si="1"/>
        <v>44382</v>
      </c>
      <c r="B35" s="561">
        <v>130</v>
      </c>
      <c r="C35" s="561">
        <v>121</v>
      </c>
      <c r="D35" s="562">
        <v>124</v>
      </c>
      <c r="E35" s="561">
        <v>146</v>
      </c>
      <c r="F35" s="567">
        <v>133</v>
      </c>
      <c r="H35" s="568">
        <v>1.343</v>
      </c>
      <c r="I35" s="565">
        <v>1.25</v>
      </c>
      <c r="J35" s="395">
        <v>1.341</v>
      </c>
      <c r="K35" s="382">
        <v>1.2609999999999999</v>
      </c>
      <c r="L35" s="569">
        <v>1.357</v>
      </c>
    </row>
    <row r="36" spans="1:12" ht="17.45" customHeight="1" x14ac:dyDescent="0.25">
      <c r="A36" s="570">
        <f t="shared" si="1"/>
        <v>44388</v>
      </c>
      <c r="B36" s="571">
        <v>52.9</v>
      </c>
      <c r="C36" s="571">
        <v>47.4</v>
      </c>
      <c r="D36" s="572">
        <v>47.6</v>
      </c>
      <c r="E36" s="571">
        <v>52.5</v>
      </c>
      <c r="F36" s="573">
        <v>50.2</v>
      </c>
      <c r="H36" s="568">
        <v>0.78839999999999999</v>
      </c>
      <c r="I36" s="565">
        <v>0.59619999999999995</v>
      </c>
      <c r="J36" s="395">
        <v>0.54979999999999996</v>
      </c>
      <c r="K36" s="382">
        <v>0.51439999999999997</v>
      </c>
      <c r="L36" s="569">
        <v>1.137</v>
      </c>
    </row>
    <row r="37" spans="1:12" ht="17.45" customHeight="1" x14ac:dyDescent="0.25">
      <c r="A37" s="570">
        <f t="shared" si="1"/>
        <v>44394</v>
      </c>
      <c r="B37" s="571">
        <v>45.9</v>
      </c>
      <c r="C37" s="571">
        <v>45.7</v>
      </c>
      <c r="D37" s="572">
        <v>46.9</v>
      </c>
      <c r="E37" s="571">
        <v>51.8</v>
      </c>
      <c r="F37" s="573">
        <v>54.5</v>
      </c>
      <c r="H37" s="568">
        <v>0.63629999999999998</v>
      </c>
      <c r="I37" s="565">
        <v>0.66279999999999994</v>
      </c>
      <c r="J37" s="395">
        <v>0.64</v>
      </c>
      <c r="K37" s="382">
        <v>0.61070000000000002</v>
      </c>
      <c r="L37" s="569">
        <v>0.61199999999999999</v>
      </c>
    </row>
    <row r="38" spans="1:12" ht="17.45" customHeight="1" x14ac:dyDescent="0.25">
      <c r="A38" s="559">
        <f t="shared" si="1"/>
        <v>44400</v>
      </c>
      <c r="B38" s="561">
        <v>70.400000000000006</v>
      </c>
      <c r="C38" s="561">
        <v>66</v>
      </c>
      <c r="D38" s="562">
        <v>67.400000000000006</v>
      </c>
      <c r="E38" s="561">
        <v>83.1</v>
      </c>
      <c r="F38" s="567">
        <v>82.3</v>
      </c>
      <c r="H38" s="574">
        <v>0.96660000000000001</v>
      </c>
      <c r="I38" s="575">
        <v>0.33600000000000002</v>
      </c>
      <c r="J38" s="576">
        <v>0.77410000000000001</v>
      </c>
      <c r="K38" s="577">
        <v>0.79530000000000001</v>
      </c>
      <c r="L38" s="578">
        <v>0.87380000000000002</v>
      </c>
    </row>
    <row r="39" spans="1:12" ht="17.45" customHeight="1" x14ac:dyDescent="0.25">
      <c r="A39" s="559">
        <f t="shared" si="1"/>
        <v>44406</v>
      </c>
      <c r="B39" s="561">
        <v>59.3</v>
      </c>
      <c r="C39" s="561">
        <v>57</v>
      </c>
      <c r="D39" s="562">
        <v>57.7</v>
      </c>
      <c r="E39" s="561">
        <v>71.099999999999994</v>
      </c>
      <c r="F39" s="567">
        <v>82.5</v>
      </c>
      <c r="H39" s="568">
        <v>1.167</v>
      </c>
      <c r="I39" s="565">
        <v>0.97150000000000003</v>
      </c>
      <c r="J39" s="395">
        <v>0.86209999999999998</v>
      </c>
      <c r="K39" s="382">
        <v>0.95779999999999998</v>
      </c>
      <c r="L39" s="569">
        <v>0.95150000000000001</v>
      </c>
    </row>
    <row r="40" spans="1:12" ht="17.45" customHeight="1" x14ac:dyDescent="0.25">
      <c r="A40" s="559">
        <f t="shared" si="1"/>
        <v>44412</v>
      </c>
      <c r="B40" s="561">
        <v>81.5</v>
      </c>
      <c r="C40" s="561">
        <v>74</v>
      </c>
      <c r="D40" s="562">
        <v>75</v>
      </c>
      <c r="E40" s="561">
        <v>99.9</v>
      </c>
      <c r="F40" s="567">
        <v>101</v>
      </c>
      <c r="H40" s="568">
        <v>1.419</v>
      </c>
      <c r="I40" s="565">
        <v>1.23</v>
      </c>
      <c r="J40" s="395">
        <v>1.159</v>
      </c>
      <c r="K40" s="382">
        <v>1.2529999999999999</v>
      </c>
      <c r="L40" s="569">
        <v>1.087</v>
      </c>
    </row>
    <row r="41" spans="1:12" ht="17.45" customHeight="1" x14ac:dyDescent="0.25">
      <c r="A41" s="559">
        <f t="shared" si="1"/>
        <v>44418</v>
      </c>
      <c r="B41" s="561">
        <v>63.2</v>
      </c>
      <c r="C41" s="561">
        <v>62.8</v>
      </c>
      <c r="D41" s="562">
        <v>66.900000000000006</v>
      </c>
      <c r="E41" s="561">
        <v>82.1</v>
      </c>
      <c r="F41" s="567">
        <v>87.8</v>
      </c>
      <c r="H41" s="568">
        <v>1.1359999999999999</v>
      </c>
      <c r="I41" s="565">
        <v>1.1879999999999999</v>
      </c>
      <c r="J41" s="395">
        <v>1.1639999999999999</v>
      </c>
      <c r="K41" s="382">
        <v>1.107</v>
      </c>
      <c r="L41" s="569">
        <v>1.1000000000000001</v>
      </c>
    </row>
    <row r="42" spans="1:12" ht="17.45" customHeight="1" x14ac:dyDescent="0.25">
      <c r="A42" s="559">
        <f t="shared" si="1"/>
        <v>44424</v>
      </c>
      <c r="B42" s="561">
        <v>66</v>
      </c>
      <c r="C42" s="561">
        <v>54.7</v>
      </c>
      <c r="D42" s="562">
        <v>70.5</v>
      </c>
      <c r="E42" s="561">
        <v>74.2</v>
      </c>
      <c r="F42" s="567">
        <v>76.3</v>
      </c>
      <c r="H42" s="568">
        <v>1.256</v>
      </c>
      <c r="I42" s="565">
        <v>1.1950000000000001</v>
      </c>
      <c r="J42" s="395">
        <v>1.165</v>
      </c>
      <c r="K42" s="382">
        <v>1.038</v>
      </c>
      <c r="L42" s="569">
        <v>1.5980000000000001</v>
      </c>
    </row>
    <row r="43" spans="1:12" ht="17.45" customHeight="1" x14ac:dyDescent="0.25">
      <c r="A43" s="570">
        <f t="shared" si="1"/>
        <v>44430</v>
      </c>
      <c r="B43" s="571">
        <v>45.7</v>
      </c>
      <c r="C43" s="571">
        <v>45.5</v>
      </c>
      <c r="D43" s="572">
        <v>46.5</v>
      </c>
      <c r="E43" s="571">
        <v>46</v>
      </c>
      <c r="F43" s="573">
        <v>53</v>
      </c>
      <c r="H43" s="568">
        <v>0.6653</v>
      </c>
      <c r="I43" s="565">
        <v>0.62860000000000005</v>
      </c>
      <c r="J43" s="395">
        <v>0.62209999999999999</v>
      </c>
      <c r="K43" s="382">
        <v>0.50439999999999996</v>
      </c>
      <c r="L43" s="569">
        <v>0.57110000000000005</v>
      </c>
    </row>
    <row r="44" spans="1:12" ht="17.45" customHeight="1" x14ac:dyDescent="0.25">
      <c r="A44" s="570">
        <f t="shared" si="1"/>
        <v>44436</v>
      </c>
      <c r="B44" s="571">
        <v>73.099999999999994</v>
      </c>
      <c r="C44" s="571">
        <v>73.8</v>
      </c>
      <c r="D44" s="572">
        <v>78.5</v>
      </c>
      <c r="E44" s="571">
        <v>91.2</v>
      </c>
      <c r="F44" s="573">
        <v>82.1</v>
      </c>
      <c r="H44" s="568">
        <v>1.2989999999999999</v>
      </c>
      <c r="I44" s="565">
        <v>1.3660000000000001</v>
      </c>
      <c r="J44" s="395">
        <v>1.385</v>
      </c>
      <c r="K44" s="382">
        <v>1.3460000000000001</v>
      </c>
      <c r="L44" s="569">
        <v>1.2070000000000001</v>
      </c>
    </row>
    <row r="45" spans="1:12" ht="17.45" customHeight="1" x14ac:dyDescent="0.25">
      <c r="A45" s="559">
        <f t="shared" si="1"/>
        <v>44442</v>
      </c>
      <c r="B45" s="561">
        <v>69.400000000000006</v>
      </c>
      <c r="C45" s="561">
        <v>66.900000000000006</v>
      </c>
      <c r="D45" s="562">
        <v>68.5</v>
      </c>
      <c r="E45" s="561">
        <v>83.3</v>
      </c>
      <c r="F45" s="567">
        <v>90.4</v>
      </c>
      <c r="H45" s="568">
        <v>0.90400000000000003</v>
      </c>
      <c r="I45" s="565">
        <v>0.88629999999999998</v>
      </c>
      <c r="J45" s="395">
        <v>0.84699999999999998</v>
      </c>
      <c r="K45" s="382">
        <v>0.84950000000000003</v>
      </c>
      <c r="L45" s="569">
        <v>0.93320000000000003</v>
      </c>
    </row>
    <row r="46" spans="1:12" ht="17.45" customHeight="1" x14ac:dyDescent="0.25">
      <c r="A46" s="559">
        <f t="shared" si="1"/>
        <v>44448</v>
      </c>
      <c r="B46" s="561">
        <v>72.7</v>
      </c>
      <c r="C46" s="561">
        <v>73.7</v>
      </c>
      <c r="D46" s="562">
        <v>75.400000000000006</v>
      </c>
      <c r="E46" s="561">
        <v>86.2</v>
      </c>
      <c r="F46" s="567">
        <v>90.5</v>
      </c>
      <c r="H46" s="568">
        <v>1.1830000000000001</v>
      </c>
      <c r="I46" s="565">
        <v>1.2629999999999999</v>
      </c>
      <c r="J46" s="395">
        <v>1.1679999999999999</v>
      </c>
      <c r="K46" s="382">
        <v>1.1379999999999999</v>
      </c>
      <c r="L46" s="569">
        <v>1.1399999999999999</v>
      </c>
    </row>
    <row r="47" spans="1:12" ht="17.45" customHeight="1" x14ac:dyDescent="0.25">
      <c r="A47" s="559">
        <f t="shared" ref="A47:A110" si="2">6+A46</f>
        <v>44454</v>
      </c>
      <c r="B47" s="561">
        <v>68.3</v>
      </c>
      <c r="C47" s="561">
        <v>68.3</v>
      </c>
      <c r="D47" s="562">
        <v>67.8</v>
      </c>
      <c r="E47" s="561">
        <v>80.599999999999994</v>
      </c>
      <c r="F47" s="567">
        <v>90.1</v>
      </c>
      <c r="H47" s="568">
        <v>0.78569999999999995</v>
      </c>
      <c r="I47" s="565">
        <v>0.88560000000000005</v>
      </c>
      <c r="J47" s="395">
        <v>0.83640000000000003</v>
      </c>
      <c r="K47" s="382">
        <v>0.9194</v>
      </c>
      <c r="L47" s="569">
        <v>0.9415</v>
      </c>
    </row>
    <row r="48" spans="1:12" ht="17.45" customHeight="1" x14ac:dyDescent="0.25">
      <c r="A48" s="559">
        <f t="shared" si="2"/>
        <v>44460</v>
      </c>
      <c r="B48" s="560">
        <v>83.9</v>
      </c>
      <c r="C48" s="561">
        <v>79.099999999999994</v>
      </c>
      <c r="D48" s="562">
        <v>82.7</v>
      </c>
      <c r="E48" s="561">
        <v>119</v>
      </c>
      <c r="F48" s="567">
        <v>84.2</v>
      </c>
      <c r="H48" s="564">
        <v>3.1160000000000001</v>
      </c>
      <c r="I48" s="565">
        <v>1.7050000000000001</v>
      </c>
      <c r="J48" s="395">
        <v>1.7290000000000001</v>
      </c>
      <c r="K48" s="382">
        <v>1.2809999999999999</v>
      </c>
      <c r="L48" s="569">
        <v>1.2270000000000001</v>
      </c>
    </row>
    <row r="49" spans="1:12" ht="17.45" customHeight="1" x14ac:dyDescent="0.25">
      <c r="A49" s="559">
        <f t="shared" si="2"/>
        <v>44466</v>
      </c>
      <c r="B49" s="561">
        <v>43.9</v>
      </c>
      <c r="C49" s="561">
        <v>41.1</v>
      </c>
      <c r="D49" s="562">
        <v>41.9</v>
      </c>
      <c r="E49" s="561">
        <v>57.2</v>
      </c>
      <c r="F49" s="567">
        <v>50.9</v>
      </c>
      <c r="H49" s="568">
        <v>0.57130000000000003</v>
      </c>
      <c r="I49" s="565">
        <v>0.51149999999999995</v>
      </c>
      <c r="J49" s="395">
        <v>0.46789999999999998</v>
      </c>
      <c r="K49" s="382">
        <v>0.58840000000000003</v>
      </c>
      <c r="L49" s="569">
        <v>0.60509999999999997</v>
      </c>
    </row>
    <row r="50" spans="1:12" ht="17.45" customHeight="1" x14ac:dyDescent="0.25">
      <c r="A50" s="570">
        <f t="shared" si="2"/>
        <v>44472</v>
      </c>
      <c r="B50" s="571">
        <v>54.6</v>
      </c>
      <c r="C50" s="571">
        <v>49.2</v>
      </c>
      <c r="D50" s="572">
        <v>48</v>
      </c>
      <c r="E50" s="571">
        <v>54.2</v>
      </c>
      <c r="F50" s="573">
        <v>55.3</v>
      </c>
      <c r="H50" s="568">
        <v>0.86429999999999996</v>
      </c>
      <c r="I50" s="565">
        <v>0.71379999999999999</v>
      </c>
      <c r="J50" s="395">
        <v>0.73809999999999998</v>
      </c>
      <c r="K50" s="382">
        <v>0.73919999999999997</v>
      </c>
      <c r="L50" s="569">
        <v>0.84299999999999997</v>
      </c>
    </row>
    <row r="51" spans="1:12" ht="17.45" customHeight="1" x14ac:dyDescent="0.25">
      <c r="A51" s="570">
        <f t="shared" si="2"/>
        <v>44478</v>
      </c>
      <c r="B51" s="571">
        <v>32.9</v>
      </c>
      <c r="C51" s="571">
        <v>32.9</v>
      </c>
      <c r="D51" s="572">
        <v>32.5</v>
      </c>
      <c r="E51" s="571">
        <v>36.6</v>
      </c>
      <c r="F51" s="573">
        <v>45</v>
      </c>
      <c r="H51" s="568">
        <v>0.50060000000000004</v>
      </c>
      <c r="I51" s="565">
        <v>0.51319999999999999</v>
      </c>
      <c r="J51" s="395">
        <v>0.52210000000000001</v>
      </c>
      <c r="K51" s="382">
        <v>0.51349999999999996</v>
      </c>
      <c r="L51" s="569">
        <v>0.62290000000000001</v>
      </c>
    </row>
    <row r="52" spans="1:12" ht="17.45" customHeight="1" x14ac:dyDescent="0.25">
      <c r="A52" s="559">
        <f t="shared" si="2"/>
        <v>44484</v>
      </c>
      <c r="B52" s="561">
        <v>121</v>
      </c>
      <c r="C52" s="561">
        <v>108</v>
      </c>
      <c r="D52" s="562">
        <v>110</v>
      </c>
      <c r="E52" s="561">
        <v>130</v>
      </c>
      <c r="F52" s="567">
        <v>115</v>
      </c>
      <c r="H52" s="568">
        <v>1.625</v>
      </c>
      <c r="I52" s="565">
        <v>1.343</v>
      </c>
      <c r="J52" s="395">
        <v>1.425</v>
      </c>
      <c r="K52" s="382">
        <v>1.444</v>
      </c>
      <c r="L52" s="569">
        <v>1.498</v>
      </c>
    </row>
    <row r="53" spans="1:12" ht="17.45" customHeight="1" x14ac:dyDescent="0.25">
      <c r="A53" s="559">
        <f t="shared" si="2"/>
        <v>44490</v>
      </c>
      <c r="B53" s="561">
        <v>79.599999999999994</v>
      </c>
      <c r="C53" s="561">
        <v>70.5</v>
      </c>
      <c r="D53" s="562">
        <v>74.3</v>
      </c>
      <c r="E53" s="561">
        <v>92.4</v>
      </c>
      <c r="F53" s="567">
        <v>92.5</v>
      </c>
      <c r="H53" s="568">
        <v>1.2230000000000001</v>
      </c>
      <c r="I53" s="565">
        <v>1.496</v>
      </c>
      <c r="J53" s="395">
        <v>1.4039999999999999</v>
      </c>
      <c r="K53" s="382">
        <v>1.3939999999999999</v>
      </c>
      <c r="L53" s="569">
        <v>1.3069999999999999</v>
      </c>
    </row>
    <row r="54" spans="1:12" ht="17.45" customHeight="1" thickBot="1" x14ac:dyDescent="0.3">
      <c r="A54" s="582">
        <f t="shared" si="2"/>
        <v>44496</v>
      </c>
      <c r="B54" s="583">
        <v>59</v>
      </c>
      <c r="C54" s="583">
        <v>46.1</v>
      </c>
      <c r="D54" s="584">
        <v>50.5</v>
      </c>
      <c r="E54" s="583">
        <v>67.099999999999994</v>
      </c>
      <c r="F54" s="585">
        <v>63.5</v>
      </c>
      <c r="H54" s="586">
        <v>3.8380000000000001</v>
      </c>
      <c r="I54" s="580">
        <v>1.29</v>
      </c>
      <c r="J54" s="396">
        <v>1.329</v>
      </c>
      <c r="K54" s="390">
        <v>1.109</v>
      </c>
      <c r="L54" s="581">
        <v>1.4550000000000001</v>
      </c>
    </row>
    <row r="55" spans="1:12" ht="17.45" customHeight="1" x14ac:dyDescent="0.25">
      <c r="A55" s="559">
        <f t="shared" si="2"/>
        <v>44502</v>
      </c>
      <c r="B55" s="561">
        <v>58.4</v>
      </c>
      <c r="C55" s="561">
        <v>55.4</v>
      </c>
      <c r="D55" s="562">
        <v>57.6</v>
      </c>
      <c r="E55" s="561">
        <v>76.2</v>
      </c>
      <c r="F55" s="567">
        <v>81.3</v>
      </c>
      <c r="H55" s="587"/>
      <c r="I55" s="587"/>
      <c r="J55" s="587"/>
      <c r="K55" s="587"/>
      <c r="L55" s="587"/>
    </row>
    <row r="56" spans="1:12" ht="17.45" customHeight="1" x14ac:dyDescent="0.25">
      <c r="A56" s="559">
        <f t="shared" si="2"/>
        <v>44508</v>
      </c>
      <c r="B56" s="561">
        <v>67.3</v>
      </c>
      <c r="C56" s="561">
        <v>65.099999999999994</v>
      </c>
      <c r="D56" s="562">
        <v>66.900000000000006</v>
      </c>
      <c r="E56" s="561">
        <v>82.5</v>
      </c>
      <c r="F56" s="567">
        <v>81.099999999999994</v>
      </c>
      <c r="H56" s="587"/>
      <c r="I56" s="587"/>
      <c r="J56" s="587"/>
      <c r="K56" s="587"/>
      <c r="L56" s="587"/>
    </row>
    <row r="57" spans="1:12" ht="17.45" customHeight="1" x14ac:dyDescent="0.25">
      <c r="A57" s="570">
        <f t="shared" si="2"/>
        <v>44514</v>
      </c>
      <c r="B57" s="571">
        <v>49.3</v>
      </c>
      <c r="C57" s="571">
        <v>45.1</v>
      </c>
      <c r="D57" s="572">
        <v>46.5</v>
      </c>
      <c r="E57" s="571">
        <v>57.4</v>
      </c>
      <c r="F57" s="573">
        <v>54</v>
      </c>
      <c r="H57" s="587"/>
      <c r="I57" s="587"/>
      <c r="J57" s="587"/>
      <c r="K57" s="587"/>
      <c r="L57" s="587"/>
    </row>
    <row r="58" spans="1:12" ht="17.45" customHeight="1" x14ac:dyDescent="0.25">
      <c r="A58" s="570">
        <f t="shared" si="2"/>
        <v>44520</v>
      </c>
      <c r="B58" s="571">
        <v>103</v>
      </c>
      <c r="C58" s="571">
        <v>97.1</v>
      </c>
      <c r="D58" s="572">
        <v>98.3</v>
      </c>
      <c r="E58" s="571">
        <v>101</v>
      </c>
      <c r="F58" s="573">
        <v>112</v>
      </c>
      <c r="H58" s="587"/>
      <c r="I58" s="587"/>
      <c r="J58" s="587"/>
      <c r="K58" s="587"/>
      <c r="L58" s="587"/>
    </row>
    <row r="59" spans="1:12" ht="17.45" customHeight="1" x14ac:dyDescent="0.25">
      <c r="A59" s="559">
        <f t="shared" si="2"/>
        <v>44526</v>
      </c>
      <c r="B59" s="561">
        <v>70.900000000000006</v>
      </c>
      <c r="C59" s="561">
        <v>66.900000000000006</v>
      </c>
      <c r="D59" s="562">
        <v>67.3</v>
      </c>
      <c r="E59" s="561">
        <v>76.7</v>
      </c>
      <c r="F59" s="567">
        <v>76.8</v>
      </c>
      <c r="H59" s="587"/>
      <c r="I59" s="587"/>
      <c r="J59" s="587"/>
      <c r="K59" s="587"/>
      <c r="L59" s="587"/>
    </row>
    <row r="60" spans="1:12" ht="17.45" customHeight="1" x14ac:dyDescent="0.25">
      <c r="A60" s="559">
        <f t="shared" si="2"/>
        <v>44532</v>
      </c>
      <c r="B60" s="561">
        <v>77.900000000000006</v>
      </c>
      <c r="C60" s="561">
        <v>75.5</v>
      </c>
      <c r="D60" s="562">
        <v>76.900000000000006</v>
      </c>
      <c r="E60" s="561">
        <v>93.6</v>
      </c>
      <c r="F60" s="567">
        <v>102</v>
      </c>
      <c r="H60" s="587"/>
      <c r="I60" s="587"/>
      <c r="J60" s="587"/>
      <c r="K60" s="587"/>
      <c r="L60" s="587"/>
    </row>
    <row r="61" spans="1:12" ht="17.45" customHeight="1" x14ac:dyDescent="0.25">
      <c r="A61" s="559">
        <f t="shared" si="2"/>
        <v>44538</v>
      </c>
      <c r="B61" s="561">
        <v>72.2</v>
      </c>
      <c r="C61" s="561">
        <v>62.5</v>
      </c>
      <c r="D61" s="562">
        <v>64.099999999999994</v>
      </c>
      <c r="E61" s="561">
        <v>6.01</v>
      </c>
      <c r="F61" s="567">
        <v>81.599999999999994</v>
      </c>
      <c r="H61" s="587"/>
      <c r="I61" s="587"/>
      <c r="J61" s="587"/>
      <c r="K61" s="587"/>
      <c r="L61" s="587"/>
    </row>
    <row r="62" spans="1:12" ht="17.45" customHeight="1" x14ac:dyDescent="0.25">
      <c r="A62" s="559">
        <f t="shared" si="2"/>
        <v>44544</v>
      </c>
      <c r="B62" s="561">
        <v>16.100000000000001</v>
      </c>
      <c r="C62" s="561">
        <v>12.1</v>
      </c>
      <c r="D62" s="562">
        <v>13.5</v>
      </c>
      <c r="E62" s="561">
        <v>18.7</v>
      </c>
      <c r="F62" s="567">
        <v>32.9</v>
      </c>
      <c r="H62" s="587"/>
      <c r="I62" s="587"/>
      <c r="J62" s="587"/>
      <c r="K62" s="587"/>
      <c r="L62" s="587"/>
    </row>
    <row r="63" spans="1:12" ht="17.45" customHeight="1" x14ac:dyDescent="0.25">
      <c r="A63" s="582">
        <f t="shared" si="2"/>
        <v>44550</v>
      </c>
      <c r="B63" s="583">
        <v>92.3</v>
      </c>
      <c r="C63" s="583">
        <v>81</v>
      </c>
      <c r="D63" s="584">
        <v>82.7</v>
      </c>
      <c r="E63" s="583">
        <v>106</v>
      </c>
      <c r="F63" s="585">
        <v>97.4</v>
      </c>
      <c r="H63" s="587"/>
      <c r="I63" s="587"/>
      <c r="J63" s="587"/>
      <c r="K63" s="587"/>
      <c r="L63" s="587"/>
    </row>
    <row r="64" spans="1:12" ht="17.45" customHeight="1" x14ac:dyDescent="0.25">
      <c r="A64" s="570">
        <f t="shared" si="2"/>
        <v>44556</v>
      </c>
      <c r="B64" s="571">
        <v>17.600000000000001</v>
      </c>
      <c r="C64" s="571">
        <v>16.399999999999999</v>
      </c>
      <c r="D64" s="572">
        <v>16.100000000000001</v>
      </c>
      <c r="E64" s="571">
        <v>21</v>
      </c>
      <c r="F64" s="573">
        <v>23</v>
      </c>
      <c r="H64" s="587"/>
      <c r="I64" s="587"/>
      <c r="J64" s="587"/>
      <c r="K64" s="587"/>
      <c r="L64" s="587"/>
    </row>
    <row r="65" spans="1:12" ht="17.45" customHeight="1" x14ac:dyDescent="0.25">
      <c r="A65" s="570">
        <f t="shared" si="2"/>
        <v>44562</v>
      </c>
      <c r="B65" s="571">
        <v>33.299999999999997</v>
      </c>
      <c r="C65" s="571">
        <v>28.6</v>
      </c>
      <c r="D65" s="572">
        <v>30.7</v>
      </c>
      <c r="E65" s="571">
        <v>30.9</v>
      </c>
      <c r="F65" s="573">
        <v>35.9</v>
      </c>
      <c r="H65" s="588">
        <v>0.75700000000000001</v>
      </c>
      <c r="I65" s="587">
        <v>0.70699999999999996</v>
      </c>
      <c r="J65" s="587">
        <v>0.75229999999999997</v>
      </c>
      <c r="K65" s="587">
        <v>0.59</v>
      </c>
      <c r="L65" s="587">
        <v>0.72099999999999997</v>
      </c>
    </row>
    <row r="66" spans="1:12" ht="17.45" customHeight="1" x14ac:dyDescent="0.25">
      <c r="A66" s="559">
        <f t="shared" si="2"/>
        <v>44568</v>
      </c>
      <c r="B66" s="561">
        <v>57.7</v>
      </c>
      <c r="C66" s="561">
        <v>54.7</v>
      </c>
      <c r="D66" s="562">
        <v>56.3</v>
      </c>
      <c r="E66" s="561">
        <v>75.099999999999994</v>
      </c>
      <c r="F66" s="567">
        <v>64.900000000000006</v>
      </c>
      <c r="H66" s="587">
        <v>2.3119999999999998</v>
      </c>
      <c r="I66" s="587">
        <v>1.014</v>
      </c>
      <c r="J66" s="587">
        <v>1.0189999999999999</v>
      </c>
      <c r="K66" s="587">
        <v>1.071</v>
      </c>
      <c r="L66" s="587">
        <v>1.016</v>
      </c>
    </row>
    <row r="67" spans="1:12" ht="17.45" customHeight="1" x14ac:dyDescent="0.25">
      <c r="A67" s="582">
        <f t="shared" si="2"/>
        <v>44574</v>
      </c>
      <c r="B67" s="583">
        <v>108</v>
      </c>
      <c r="C67" s="583">
        <v>96.2</v>
      </c>
      <c r="D67" s="584">
        <v>95.1</v>
      </c>
      <c r="E67" s="583">
        <v>113</v>
      </c>
      <c r="F67" s="585">
        <v>120</v>
      </c>
      <c r="H67" s="587">
        <v>5.3449999999999998</v>
      </c>
      <c r="I67" s="587">
        <v>1.8819999999999999</v>
      </c>
      <c r="J67" s="587">
        <v>1.8169999999999999</v>
      </c>
      <c r="K67" s="587">
        <v>1.5669999999999999</v>
      </c>
      <c r="L67" s="587">
        <v>2.0579999999999998</v>
      </c>
    </row>
    <row r="68" spans="1:12" ht="17.45" customHeight="1" x14ac:dyDescent="0.25">
      <c r="A68" s="559">
        <f t="shared" si="2"/>
        <v>44580</v>
      </c>
      <c r="B68" s="561">
        <v>61.8</v>
      </c>
      <c r="C68" s="561">
        <v>61.9</v>
      </c>
      <c r="D68" s="562">
        <v>62.8</v>
      </c>
      <c r="E68" s="561">
        <v>104</v>
      </c>
      <c r="F68" s="567">
        <v>99.7</v>
      </c>
      <c r="H68" s="587">
        <v>2.427</v>
      </c>
      <c r="I68" s="587">
        <v>0.995</v>
      </c>
      <c r="J68" s="587">
        <v>1.05</v>
      </c>
      <c r="K68" s="587">
        <v>1.0169999999999999</v>
      </c>
      <c r="L68" s="587">
        <v>1.167</v>
      </c>
    </row>
    <row r="69" spans="1:12" ht="17.45" customHeight="1" x14ac:dyDescent="0.25">
      <c r="A69" s="559">
        <f t="shared" si="2"/>
        <v>44586</v>
      </c>
      <c r="B69" s="561">
        <v>180</v>
      </c>
      <c r="C69" s="561">
        <v>65</v>
      </c>
      <c r="D69" s="562">
        <v>63.4</v>
      </c>
      <c r="E69" s="561">
        <v>84.9</v>
      </c>
      <c r="F69" s="567">
        <v>78.2</v>
      </c>
      <c r="H69" s="587">
        <v>1.49</v>
      </c>
      <c r="I69" s="587">
        <v>0.88600000000000001</v>
      </c>
      <c r="J69" s="587">
        <v>0.91200000000000003</v>
      </c>
      <c r="K69" s="587">
        <v>0.98</v>
      </c>
      <c r="L69" s="587">
        <v>1.198</v>
      </c>
    </row>
    <row r="70" spans="1:12" ht="17.45" customHeight="1" x14ac:dyDescent="0.25">
      <c r="A70" s="559">
        <f t="shared" si="2"/>
        <v>44592</v>
      </c>
      <c r="B70" s="561">
        <v>80.5</v>
      </c>
      <c r="C70" s="561">
        <v>73.099999999999994</v>
      </c>
      <c r="D70" s="562">
        <v>75</v>
      </c>
      <c r="E70" s="561">
        <v>99.5</v>
      </c>
      <c r="F70" s="567">
        <v>86.9</v>
      </c>
      <c r="H70" s="587">
        <v>2.359</v>
      </c>
      <c r="I70" s="587">
        <v>1.179</v>
      </c>
      <c r="J70" s="587">
        <v>1.079</v>
      </c>
      <c r="K70" s="587">
        <v>1.2090000000000001</v>
      </c>
      <c r="L70" s="587">
        <v>1.246</v>
      </c>
    </row>
    <row r="71" spans="1:12" ht="17.45" customHeight="1" x14ac:dyDescent="0.25">
      <c r="A71" s="559">
        <f t="shared" si="2"/>
        <v>44598</v>
      </c>
      <c r="B71" s="561">
        <v>47</v>
      </c>
      <c r="C71" s="561">
        <v>33.1</v>
      </c>
      <c r="D71" s="562">
        <v>39.5</v>
      </c>
      <c r="E71" s="561">
        <v>40.5</v>
      </c>
      <c r="F71" s="567">
        <v>48.4</v>
      </c>
      <c r="H71" s="587">
        <v>0.878</v>
      </c>
      <c r="I71" s="587">
        <v>0.68600000000000005</v>
      </c>
      <c r="J71" s="587">
        <v>0.71299999999999997</v>
      </c>
      <c r="K71" s="587">
        <v>0.64400000000000002</v>
      </c>
      <c r="L71" s="587">
        <v>1.006</v>
      </c>
    </row>
    <row r="72" spans="1:12" ht="17.45" customHeight="1" x14ac:dyDescent="0.25">
      <c r="A72" s="559">
        <f t="shared" si="2"/>
        <v>44604</v>
      </c>
      <c r="B72" s="589">
        <v>63.4</v>
      </c>
      <c r="C72" s="589">
        <v>52</v>
      </c>
      <c r="D72" s="590">
        <v>50</v>
      </c>
      <c r="E72" s="589">
        <v>58.4</v>
      </c>
      <c r="F72" s="591">
        <v>58.8</v>
      </c>
      <c r="H72" s="587">
        <v>0.96899999999999997</v>
      </c>
      <c r="I72" s="587">
        <v>0.81299999999999994</v>
      </c>
      <c r="J72" s="587">
        <v>0.87</v>
      </c>
      <c r="K72" s="587">
        <v>0.85699999999999998</v>
      </c>
      <c r="L72" s="587">
        <v>0.91700000000000004</v>
      </c>
    </row>
    <row r="73" spans="1:12" ht="17.45" customHeight="1" x14ac:dyDescent="0.25">
      <c r="A73" s="559">
        <f t="shared" si="2"/>
        <v>44610</v>
      </c>
      <c r="B73" s="589">
        <v>59.4</v>
      </c>
      <c r="C73" s="589">
        <v>52.5</v>
      </c>
      <c r="D73" s="590">
        <v>54.6</v>
      </c>
      <c r="E73" s="589">
        <v>63.4</v>
      </c>
      <c r="F73" s="591">
        <v>69.8</v>
      </c>
      <c r="H73" s="587">
        <v>2.3879999999999999</v>
      </c>
      <c r="I73" s="587">
        <v>0.997</v>
      </c>
      <c r="J73" s="587">
        <v>1.0489999999999999</v>
      </c>
      <c r="K73" s="587">
        <v>0.82599999999999996</v>
      </c>
      <c r="L73" s="587">
        <v>1.125</v>
      </c>
    </row>
    <row r="74" spans="1:12" ht="17.45" customHeight="1" x14ac:dyDescent="0.25">
      <c r="A74" s="559">
        <f t="shared" si="2"/>
        <v>44616</v>
      </c>
      <c r="B74" s="589">
        <v>38.799999999999997</v>
      </c>
      <c r="C74" s="589">
        <v>39.5</v>
      </c>
      <c r="D74" s="590">
        <v>39.799999999999997</v>
      </c>
      <c r="E74" s="589">
        <v>51</v>
      </c>
      <c r="F74" s="591">
        <v>55.1</v>
      </c>
      <c r="H74" s="587">
        <v>0.93200000000000005</v>
      </c>
      <c r="I74" s="587">
        <v>1.1479999999999999</v>
      </c>
      <c r="J74" s="587">
        <v>1.1830000000000001</v>
      </c>
      <c r="K74" s="587">
        <v>0.80800000000000005</v>
      </c>
      <c r="L74" s="587">
        <v>0.871</v>
      </c>
    </row>
    <row r="75" spans="1:12" ht="17.45" customHeight="1" x14ac:dyDescent="0.25">
      <c r="A75" s="559">
        <f t="shared" si="2"/>
        <v>44622</v>
      </c>
      <c r="B75" s="589">
        <v>68.5</v>
      </c>
      <c r="C75" s="589">
        <v>77.599999999999994</v>
      </c>
      <c r="D75" s="590">
        <v>77.599999999999994</v>
      </c>
      <c r="E75" s="589">
        <v>90</v>
      </c>
      <c r="F75" s="591">
        <v>85.4</v>
      </c>
      <c r="H75" s="587">
        <v>2.5619999999999998</v>
      </c>
      <c r="I75" s="587">
        <v>1.5960000000000001</v>
      </c>
      <c r="J75" s="587">
        <v>1.5580000000000001</v>
      </c>
      <c r="K75" s="587">
        <v>1.056</v>
      </c>
      <c r="L75" s="587">
        <v>1.4179999999999999</v>
      </c>
    </row>
    <row r="76" spans="1:12" ht="17.45" customHeight="1" x14ac:dyDescent="0.25">
      <c r="A76" s="559">
        <f t="shared" si="2"/>
        <v>44628</v>
      </c>
      <c r="B76" s="589">
        <v>57</v>
      </c>
      <c r="C76" s="589">
        <v>51.9</v>
      </c>
      <c r="D76" s="590">
        <v>53.2</v>
      </c>
      <c r="E76" s="589">
        <v>67.8</v>
      </c>
      <c r="F76" s="591">
        <v>71.8</v>
      </c>
      <c r="H76" s="587">
        <v>2.5659999999999998</v>
      </c>
      <c r="I76" s="587">
        <v>1.149</v>
      </c>
      <c r="J76" s="587">
        <v>1.1579999999999999</v>
      </c>
      <c r="K76" s="587">
        <v>0.92400000000000004</v>
      </c>
      <c r="L76" s="587">
        <v>1.1479999999999999</v>
      </c>
    </row>
    <row r="77" spans="1:12" ht="17.45" customHeight="1" x14ac:dyDescent="0.25">
      <c r="A77" s="559">
        <f t="shared" si="2"/>
        <v>44634</v>
      </c>
      <c r="B77" s="589">
        <v>71.099999999999994</v>
      </c>
      <c r="C77" s="589">
        <v>73.5</v>
      </c>
      <c r="D77" s="590">
        <v>75.8</v>
      </c>
      <c r="E77" s="589">
        <v>87.5</v>
      </c>
      <c r="F77" s="591">
        <v>88.4</v>
      </c>
      <c r="H77" s="587">
        <v>1.4</v>
      </c>
      <c r="I77" s="587">
        <v>1.34</v>
      </c>
      <c r="J77" s="587">
        <v>1.4430000000000001</v>
      </c>
      <c r="K77" s="587">
        <v>1.165</v>
      </c>
      <c r="L77" s="587">
        <v>1.2270000000000001</v>
      </c>
    </row>
    <row r="78" spans="1:12" ht="17.45" customHeight="1" x14ac:dyDescent="0.25">
      <c r="A78" s="559">
        <f t="shared" si="2"/>
        <v>44640</v>
      </c>
      <c r="B78" s="589">
        <v>35.700000000000003</v>
      </c>
      <c r="C78" s="589">
        <v>37.299999999999997</v>
      </c>
      <c r="D78" s="590">
        <v>36</v>
      </c>
      <c r="E78" s="589">
        <v>40.4</v>
      </c>
      <c r="F78" s="591">
        <v>53.2</v>
      </c>
      <c r="H78" s="587">
        <v>0.66300000000000003</v>
      </c>
      <c r="I78" s="587">
        <v>0.68100000000000005</v>
      </c>
      <c r="J78" s="587">
        <v>0.66800000000000004</v>
      </c>
      <c r="K78" s="587">
        <v>0.41699999999999998</v>
      </c>
      <c r="L78" s="587">
        <v>0.73399999999999999</v>
      </c>
    </row>
    <row r="79" spans="1:12" ht="17.45" customHeight="1" x14ac:dyDescent="0.25">
      <c r="A79" s="559">
        <f t="shared" si="2"/>
        <v>44646</v>
      </c>
      <c r="B79" s="589">
        <v>55</v>
      </c>
      <c r="C79" s="589">
        <v>53.1</v>
      </c>
      <c r="D79" s="590">
        <v>54.9</v>
      </c>
      <c r="E79" s="589">
        <v>60.3</v>
      </c>
      <c r="F79" s="591">
        <v>64.2</v>
      </c>
      <c r="H79" s="587">
        <v>0.95899999999999996</v>
      </c>
      <c r="I79" s="587">
        <v>0.76900000000000002</v>
      </c>
      <c r="J79" s="587">
        <v>0.78500000000000003</v>
      </c>
      <c r="K79" s="587">
        <v>0.77700000000000002</v>
      </c>
      <c r="L79" s="587">
        <v>0.97499999999999998</v>
      </c>
    </row>
    <row r="80" spans="1:12" ht="17.45" customHeight="1" x14ac:dyDescent="0.25">
      <c r="A80" s="559">
        <f t="shared" si="2"/>
        <v>44652</v>
      </c>
      <c r="B80" s="589"/>
      <c r="C80" s="589"/>
      <c r="D80" s="590"/>
      <c r="E80" s="589"/>
      <c r="F80" s="591"/>
    </row>
    <row r="81" spans="1:6" ht="17.45" customHeight="1" x14ac:dyDescent="0.25">
      <c r="A81" s="559">
        <f t="shared" si="2"/>
        <v>44658</v>
      </c>
      <c r="B81" s="589"/>
      <c r="C81" s="589"/>
      <c r="D81" s="590"/>
      <c r="E81" s="589"/>
      <c r="F81" s="591"/>
    </row>
    <row r="82" spans="1:6" ht="17.45" customHeight="1" x14ac:dyDescent="0.25">
      <c r="A82" s="559">
        <f t="shared" si="2"/>
        <v>44664</v>
      </c>
      <c r="B82" s="589"/>
      <c r="C82" s="589"/>
      <c r="D82" s="590"/>
      <c r="E82" s="589"/>
      <c r="F82" s="591"/>
    </row>
    <row r="83" spans="1:6" ht="17.45" customHeight="1" x14ac:dyDescent="0.25">
      <c r="A83" s="559">
        <f t="shared" si="2"/>
        <v>44670</v>
      </c>
      <c r="B83" s="589"/>
      <c r="C83" s="589"/>
      <c r="D83" s="590"/>
      <c r="E83" s="589"/>
      <c r="F83" s="591"/>
    </row>
    <row r="84" spans="1:6" ht="17.45" customHeight="1" x14ac:dyDescent="0.25">
      <c r="A84" s="559">
        <f t="shared" si="2"/>
        <v>44676</v>
      </c>
      <c r="B84" s="589"/>
      <c r="C84" s="589"/>
      <c r="D84" s="590"/>
      <c r="E84" s="589"/>
      <c r="F84" s="591"/>
    </row>
    <row r="85" spans="1:6" ht="17.45" customHeight="1" x14ac:dyDescent="0.25">
      <c r="A85" s="559">
        <f t="shared" si="2"/>
        <v>44682</v>
      </c>
      <c r="B85" s="589"/>
      <c r="C85" s="589"/>
      <c r="D85" s="590"/>
      <c r="E85" s="589"/>
      <c r="F85" s="591"/>
    </row>
    <row r="86" spans="1:6" ht="17.45" customHeight="1" x14ac:dyDescent="0.25">
      <c r="A86" s="559">
        <f t="shared" si="2"/>
        <v>44688</v>
      </c>
      <c r="B86" s="589"/>
      <c r="C86" s="589"/>
      <c r="D86" s="590"/>
      <c r="E86" s="589"/>
      <c r="F86" s="591"/>
    </row>
    <row r="87" spans="1:6" ht="17.45" customHeight="1" x14ac:dyDescent="0.25">
      <c r="A87" s="559">
        <f t="shared" si="2"/>
        <v>44694</v>
      </c>
      <c r="B87" s="589"/>
      <c r="C87" s="589"/>
      <c r="D87" s="590"/>
      <c r="E87" s="589"/>
      <c r="F87" s="591"/>
    </row>
    <row r="88" spans="1:6" ht="17.45" customHeight="1" x14ac:dyDescent="0.25">
      <c r="A88" s="559">
        <f t="shared" si="2"/>
        <v>44700</v>
      </c>
      <c r="B88" s="589"/>
      <c r="C88" s="589"/>
      <c r="D88" s="590"/>
      <c r="E88" s="589"/>
      <c r="F88" s="591"/>
    </row>
    <row r="89" spans="1:6" ht="17.45" customHeight="1" x14ac:dyDescent="0.25">
      <c r="A89" s="559">
        <f t="shared" si="2"/>
        <v>44706</v>
      </c>
      <c r="B89" s="589"/>
      <c r="C89" s="589"/>
      <c r="D89" s="590"/>
      <c r="E89" s="589"/>
      <c r="F89" s="591"/>
    </row>
    <row r="90" spans="1:6" ht="17.45" customHeight="1" x14ac:dyDescent="0.25">
      <c r="A90" s="559">
        <f t="shared" si="2"/>
        <v>44712</v>
      </c>
      <c r="B90" s="589"/>
      <c r="C90" s="589"/>
      <c r="D90" s="590"/>
      <c r="E90" s="589"/>
      <c r="F90" s="591"/>
    </row>
    <row r="91" spans="1:6" ht="17.45" customHeight="1" x14ac:dyDescent="0.25">
      <c r="A91" s="559">
        <f t="shared" si="2"/>
        <v>44718</v>
      </c>
      <c r="B91" s="589"/>
      <c r="C91" s="589"/>
      <c r="D91" s="590"/>
      <c r="E91" s="589"/>
      <c r="F91" s="591"/>
    </row>
    <row r="92" spans="1:6" ht="17.45" customHeight="1" x14ac:dyDescent="0.25">
      <c r="A92" s="559">
        <f t="shared" si="2"/>
        <v>44724</v>
      </c>
      <c r="B92" s="589"/>
      <c r="C92" s="589"/>
      <c r="D92" s="590"/>
      <c r="E92" s="589"/>
      <c r="F92" s="591"/>
    </row>
    <row r="93" spans="1:6" ht="17.45" customHeight="1" x14ac:dyDescent="0.25">
      <c r="A93" s="559">
        <f t="shared" si="2"/>
        <v>44730</v>
      </c>
      <c r="B93" s="589"/>
      <c r="C93" s="589"/>
      <c r="D93" s="590"/>
      <c r="E93" s="589"/>
      <c r="F93" s="591"/>
    </row>
    <row r="94" spans="1:6" ht="17.45" customHeight="1" x14ac:dyDescent="0.25">
      <c r="A94" s="559">
        <f t="shared" si="2"/>
        <v>44736</v>
      </c>
      <c r="B94" s="589"/>
      <c r="C94" s="589"/>
      <c r="D94" s="590"/>
      <c r="E94" s="589"/>
      <c r="F94" s="591"/>
    </row>
    <row r="95" spans="1:6" ht="17.45" customHeight="1" x14ac:dyDescent="0.25">
      <c r="A95" s="559">
        <f t="shared" si="2"/>
        <v>44742</v>
      </c>
      <c r="B95" s="589"/>
      <c r="C95" s="589"/>
      <c r="D95" s="590"/>
      <c r="E95" s="589"/>
      <c r="F95" s="591"/>
    </row>
    <row r="96" spans="1:6" ht="17.45" customHeight="1" x14ac:dyDescent="0.25">
      <c r="A96" s="559">
        <f t="shared" si="2"/>
        <v>44748</v>
      </c>
      <c r="B96" s="589"/>
      <c r="C96" s="589"/>
      <c r="D96" s="590"/>
      <c r="E96" s="589"/>
      <c r="F96" s="591"/>
    </row>
    <row r="97" spans="1:6" ht="17.45" customHeight="1" x14ac:dyDescent="0.25">
      <c r="A97" s="559">
        <f t="shared" si="2"/>
        <v>44754</v>
      </c>
      <c r="B97" s="589"/>
      <c r="C97" s="589"/>
      <c r="D97" s="590"/>
      <c r="E97" s="589"/>
      <c r="F97" s="591"/>
    </row>
    <row r="98" spans="1:6" ht="17.45" customHeight="1" x14ac:dyDescent="0.25">
      <c r="A98" s="559">
        <f t="shared" si="2"/>
        <v>44760</v>
      </c>
      <c r="B98" s="589"/>
      <c r="C98" s="589"/>
      <c r="D98" s="590"/>
      <c r="E98" s="589"/>
      <c r="F98" s="591"/>
    </row>
    <row r="99" spans="1:6" ht="17.45" customHeight="1" x14ac:dyDescent="0.25">
      <c r="A99" s="559">
        <f t="shared" si="2"/>
        <v>44766</v>
      </c>
      <c r="B99" s="589"/>
      <c r="C99" s="589"/>
      <c r="D99" s="590"/>
      <c r="E99" s="589"/>
      <c r="F99" s="591"/>
    </row>
    <row r="100" spans="1:6" ht="17.45" customHeight="1" x14ac:dyDescent="0.25">
      <c r="A100" s="559">
        <f t="shared" si="2"/>
        <v>44772</v>
      </c>
      <c r="B100" s="589"/>
      <c r="C100" s="589"/>
      <c r="D100" s="590"/>
      <c r="E100" s="589"/>
      <c r="F100" s="591"/>
    </row>
    <row r="101" spans="1:6" ht="17.45" customHeight="1" x14ac:dyDescent="0.25">
      <c r="A101" s="559">
        <f t="shared" si="2"/>
        <v>44778</v>
      </c>
      <c r="B101" s="589"/>
      <c r="C101" s="589"/>
      <c r="D101" s="590"/>
      <c r="E101" s="589"/>
      <c r="F101" s="591"/>
    </row>
    <row r="102" spans="1:6" ht="17.45" customHeight="1" x14ac:dyDescent="0.25">
      <c r="A102" s="559">
        <f t="shared" si="2"/>
        <v>44784</v>
      </c>
      <c r="B102" s="589"/>
      <c r="C102" s="589"/>
      <c r="D102" s="590"/>
      <c r="E102" s="589"/>
      <c r="F102" s="591"/>
    </row>
    <row r="103" spans="1:6" ht="17.45" customHeight="1" x14ac:dyDescent="0.25">
      <c r="A103" s="559">
        <f t="shared" si="2"/>
        <v>44790</v>
      </c>
      <c r="B103" s="589"/>
      <c r="C103" s="589"/>
      <c r="D103" s="590"/>
      <c r="E103" s="589"/>
      <c r="F103" s="591"/>
    </row>
    <row r="104" spans="1:6" ht="17.45" customHeight="1" x14ac:dyDescent="0.25">
      <c r="A104" s="559">
        <f t="shared" si="2"/>
        <v>44796</v>
      </c>
      <c r="B104" s="589"/>
      <c r="C104" s="589"/>
      <c r="D104" s="590"/>
      <c r="E104" s="589"/>
      <c r="F104" s="591"/>
    </row>
    <row r="105" spans="1:6" ht="17.45" customHeight="1" x14ac:dyDescent="0.25">
      <c r="A105" s="559">
        <f t="shared" si="2"/>
        <v>44802</v>
      </c>
      <c r="B105" s="589"/>
      <c r="C105" s="589"/>
      <c r="D105" s="590"/>
      <c r="E105" s="589"/>
      <c r="F105" s="591"/>
    </row>
    <row r="106" spans="1:6" ht="17.45" customHeight="1" x14ac:dyDescent="0.25">
      <c r="A106" s="559">
        <f t="shared" si="2"/>
        <v>44808</v>
      </c>
      <c r="B106" s="589"/>
      <c r="C106" s="589"/>
      <c r="D106" s="590"/>
      <c r="E106" s="589"/>
      <c r="F106" s="591"/>
    </row>
    <row r="107" spans="1:6" ht="17.45" customHeight="1" x14ac:dyDescent="0.25">
      <c r="A107" s="559">
        <f t="shared" si="2"/>
        <v>44814</v>
      </c>
      <c r="B107" s="589"/>
      <c r="C107" s="589"/>
      <c r="D107" s="590"/>
      <c r="E107" s="589"/>
      <c r="F107" s="591"/>
    </row>
    <row r="108" spans="1:6" ht="17.45" customHeight="1" x14ac:dyDescent="0.25">
      <c r="A108" s="559">
        <f t="shared" si="2"/>
        <v>44820</v>
      </c>
      <c r="B108" s="589"/>
      <c r="C108" s="589"/>
      <c r="D108" s="590"/>
      <c r="E108" s="589"/>
      <c r="F108" s="591"/>
    </row>
    <row r="109" spans="1:6" ht="17.45" customHeight="1" x14ac:dyDescent="0.25">
      <c r="A109" s="559">
        <f t="shared" si="2"/>
        <v>44826</v>
      </c>
      <c r="B109" s="589"/>
      <c r="C109" s="589"/>
      <c r="D109" s="590"/>
      <c r="E109" s="589"/>
      <c r="F109" s="591"/>
    </row>
    <row r="110" spans="1:6" ht="17.45" customHeight="1" x14ac:dyDescent="0.25">
      <c r="A110" s="559">
        <f t="shared" si="2"/>
        <v>44832</v>
      </c>
      <c r="B110" s="589"/>
      <c r="C110" s="589"/>
      <c r="D110" s="590"/>
      <c r="E110" s="589"/>
      <c r="F110" s="591"/>
    </row>
    <row r="111" spans="1:6" ht="17.45" customHeight="1" x14ac:dyDescent="0.25">
      <c r="A111" s="559">
        <f t="shared" ref="A111:A174" si="3">6+A110</f>
        <v>44838</v>
      </c>
      <c r="B111" s="589"/>
      <c r="C111" s="589"/>
      <c r="D111" s="590"/>
      <c r="E111" s="589"/>
      <c r="F111" s="591"/>
    </row>
    <row r="112" spans="1:6" ht="17.45" customHeight="1" x14ac:dyDescent="0.25">
      <c r="A112" s="559">
        <f t="shared" si="3"/>
        <v>44844</v>
      </c>
      <c r="B112" s="589"/>
      <c r="C112" s="589"/>
      <c r="D112" s="590"/>
      <c r="E112" s="589"/>
      <c r="F112" s="591"/>
    </row>
    <row r="113" spans="1:6" ht="17.45" customHeight="1" x14ac:dyDescent="0.25">
      <c r="A113" s="559">
        <f t="shared" si="3"/>
        <v>44850</v>
      </c>
      <c r="B113" s="589"/>
      <c r="C113" s="589"/>
      <c r="D113" s="590"/>
      <c r="E113" s="589"/>
      <c r="F113" s="591"/>
    </row>
    <row r="114" spans="1:6" ht="17.45" customHeight="1" x14ac:dyDescent="0.25">
      <c r="A114" s="559">
        <f t="shared" si="3"/>
        <v>44856</v>
      </c>
      <c r="B114" s="589"/>
      <c r="C114" s="589"/>
      <c r="D114" s="590"/>
      <c r="E114" s="589"/>
      <c r="F114" s="591"/>
    </row>
    <row r="115" spans="1:6" ht="17.45" customHeight="1" x14ac:dyDescent="0.25">
      <c r="A115" s="559">
        <f t="shared" si="3"/>
        <v>44862</v>
      </c>
      <c r="B115" s="589"/>
      <c r="C115" s="589"/>
      <c r="D115" s="590"/>
      <c r="E115" s="589"/>
      <c r="F115" s="591"/>
    </row>
    <row r="116" spans="1:6" ht="17.45" customHeight="1" x14ac:dyDescent="0.25">
      <c r="A116" s="559">
        <f t="shared" si="3"/>
        <v>44868</v>
      </c>
      <c r="B116" s="589"/>
      <c r="C116" s="589"/>
      <c r="D116" s="590"/>
      <c r="E116" s="589"/>
      <c r="F116" s="591"/>
    </row>
    <row r="117" spans="1:6" ht="17.45" customHeight="1" x14ac:dyDescent="0.25">
      <c r="A117" s="559">
        <f t="shared" si="3"/>
        <v>44874</v>
      </c>
      <c r="B117" s="589"/>
      <c r="C117" s="589"/>
      <c r="D117" s="590"/>
      <c r="E117" s="589"/>
      <c r="F117" s="591"/>
    </row>
    <row r="118" spans="1:6" ht="17.45" customHeight="1" x14ac:dyDescent="0.25">
      <c r="A118" s="559">
        <f t="shared" si="3"/>
        <v>44880</v>
      </c>
      <c r="B118" s="589"/>
      <c r="C118" s="589"/>
      <c r="D118" s="590"/>
      <c r="E118" s="589"/>
      <c r="F118" s="591"/>
    </row>
    <row r="119" spans="1:6" ht="17.45" customHeight="1" x14ac:dyDescent="0.25">
      <c r="A119" s="559">
        <f t="shared" si="3"/>
        <v>44886</v>
      </c>
      <c r="B119" s="589"/>
      <c r="C119" s="589"/>
      <c r="D119" s="590"/>
      <c r="E119" s="589"/>
      <c r="F119" s="591"/>
    </row>
    <row r="120" spans="1:6" ht="17.45" customHeight="1" x14ac:dyDescent="0.25">
      <c r="A120" s="559">
        <f t="shared" si="3"/>
        <v>44892</v>
      </c>
      <c r="B120" s="589"/>
      <c r="C120" s="589"/>
      <c r="D120" s="590"/>
      <c r="E120" s="589"/>
      <c r="F120" s="591"/>
    </row>
    <row r="121" spans="1:6" ht="17.45" customHeight="1" x14ac:dyDescent="0.25">
      <c r="A121" s="559">
        <f t="shared" si="3"/>
        <v>44898</v>
      </c>
      <c r="B121" s="589">
        <v>40.1</v>
      </c>
      <c r="C121" s="589">
        <v>35</v>
      </c>
      <c r="D121" s="590">
        <v>34.4</v>
      </c>
      <c r="E121" s="589">
        <v>42.7</v>
      </c>
      <c r="F121" s="591">
        <v>42.5</v>
      </c>
    </row>
    <row r="122" spans="1:6" ht="17.45" customHeight="1" x14ac:dyDescent="0.25">
      <c r="A122" s="559">
        <f t="shared" si="3"/>
        <v>44904</v>
      </c>
      <c r="B122" s="592">
        <v>61.6</v>
      </c>
      <c r="C122" s="589">
        <v>53.3</v>
      </c>
      <c r="D122" s="590">
        <v>48.9</v>
      </c>
      <c r="E122" s="589">
        <v>64.400000000000006</v>
      </c>
      <c r="F122" s="591">
        <v>62.4</v>
      </c>
    </row>
    <row r="123" spans="1:6" ht="17.45" customHeight="1" x14ac:dyDescent="0.25">
      <c r="A123" s="559">
        <f t="shared" si="3"/>
        <v>44910</v>
      </c>
      <c r="B123" s="592">
        <v>65.400000000000006</v>
      </c>
      <c r="C123" s="589">
        <v>73</v>
      </c>
      <c r="D123" s="590">
        <v>63.6</v>
      </c>
      <c r="E123" s="589">
        <v>90.7</v>
      </c>
      <c r="F123" s="591">
        <v>83.3</v>
      </c>
    </row>
    <row r="124" spans="1:6" ht="17.45" customHeight="1" x14ac:dyDescent="0.25">
      <c r="A124" s="559">
        <f t="shared" si="3"/>
        <v>44916</v>
      </c>
      <c r="B124" s="592">
        <v>85.4</v>
      </c>
      <c r="C124" s="589">
        <v>68.5</v>
      </c>
      <c r="D124" s="590">
        <v>68.400000000000006</v>
      </c>
      <c r="E124" s="589">
        <v>114</v>
      </c>
      <c r="F124" s="591">
        <v>87.3</v>
      </c>
    </row>
    <row r="125" spans="1:6" ht="17.45" customHeight="1" thickBot="1" x14ac:dyDescent="0.3">
      <c r="A125" s="593">
        <f t="shared" si="3"/>
        <v>44922</v>
      </c>
      <c r="B125" s="589">
        <v>63.1</v>
      </c>
      <c r="C125" s="589">
        <v>59.1</v>
      </c>
      <c r="D125" s="590">
        <v>61.4</v>
      </c>
      <c r="E125" s="589">
        <v>80.400000000000006</v>
      </c>
      <c r="F125" s="591">
        <v>74.2</v>
      </c>
    </row>
    <row r="126" spans="1:6" ht="17.45" customHeight="1" x14ac:dyDescent="0.25">
      <c r="A126" s="559">
        <f t="shared" si="3"/>
        <v>44928</v>
      </c>
      <c r="B126" s="594">
        <v>31.7</v>
      </c>
      <c r="C126" s="595">
        <v>27.4</v>
      </c>
      <c r="D126" s="596">
        <v>29</v>
      </c>
      <c r="E126" s="594">
        <v>38.1</v>
      </c>
      <c r="F126" s="597">
        <v>32.799999999999997</v>
      </c>
    </row>
    <row r="127" spans="1:6" ht="17.45" customHeight="1" x14ac:dyDescent="0.25">
      <c r="A127" s="559">
        <f t="shared" si="3"/>
        <v>44934</v>
      </c>
      <c r="B127" s="567">
        <v>50</v>
      </c>
      <c r="C127" s="561">
        <v>44.3</v>
      </c>
      <c r="D127" s="562">
        <v>46.1</v>
      </c>
      <c r="E127" s="567">
        <v>59.6</v>
      </c>
      <c r="F127" s="598">
        <v>59.3</v>
      </c>
    </row>
    <row r="128" spans="1:6" ht="17.45" customHeight="1" x14ac:dyDescent="0.25">
      <c r="A128" s="559">
        <f t="shared" si="3"/>
        <v>44940</v>
      </c>
      <c r="B128" s="567">
        <v>39</v>
      </c>
      <c r="C128" s="561">
        <v>34.9</v>
      </c>
      <c r="D128" s="562">
        <v>36</v>
      </c>
      <c r="E128" s="567">
        <v>53.3</v>
      </c>
      <c r="F128" s="598">
        <v>39.200000000000003</v>
      </c>
    </row>
    <row r="129" spans="1:6" ht="17.45" customHeight="1" x14ac:dyDescent="0.25">
      <c r="A129" s="559">
        <f t="shared" si="3"/>
        <v>44946</v>
      </c>
      <c r="B129" s="567">
        <v>79</v>
      </c>
      <c r="C129" s="561">
        <v>41.1</v>
      </c>
      <c r="D129" s="562">
        <v>40.4</v>
      </c>
      <c r="E129" s="567">
        <v>75.2</v>
      </c>
      <c r="F129" s="598">
        <v>55.9</v>
      </c>
    </row>
    <row r="130" spans="1:6" ht="17.45" customHeight="1" x14ac:dyDescent="0.25">
      <c r="A130" s="559">
        <f t="shared" si="3"/>
        <v>44952</v>
      </c>
      <c r="B130" s="567">
        <v>120</v>
      </c>
      <c r="C130" s="561">
        <v>116</v>
      </c>
      <c r="D130" s="562">
        <v>116</v>
      </c>
      <c r="E130" s="567">
        <v>174</v>
      </c>
      <c r="F130" s="598">
        <v>145</v>
      </c>
    </row>
    <row r="131" spans="1:6" ht="17.45" customHeight="1" x14ac:dyDescent="0.25">
      <c r="A131" s="559">
        <f t="shared" si="3"/>
        <v>44958</v>
      </c>
      <c r="B131" s="567">
        <v>64.7</v>
      </c>
      <c r="C131" s="561">
        <v>53.2</v>
      </c>
      <c r="D131" s="562">
        <v>53.8</v>
      </c>
      <c r="E131" s="567">
        <v>89</v>
      </c>
      <c r="F131" s="598">
        <v>74.7</v>
      </c>
    </row>
    <row r="132" spans="1:6" ht="17.45" customHeight="1" x14ac:dyDescent="0.25">
      <c r="A132" s="559">
        <f t="shared" si="3"/>
        <v>44964</v>
      </c>
      <c r="B132" s="567">
        <v>51</v>
      </c>
      <c r="C132" s="561">
        <v>53.2</v>
      </c>
      <c r="D132" s="562">
        <v>56.3</v>
      </c>
      <c r="E132" s="567">
        <v>76.3</v>
      </c>
      <c r="F132" s="598">
        <v>71.099999999999994</v>
      </c>
    </row>
    <row r="133" spans="1:6" ht="17.45" customHeight="1" x14ac:dyDescent="0.25">
      <c r="A133" s="559">
        <f t="shared" si="3"/>
        <v>44970</v>
      </c>
      <c r="B133" s="567">
        <v>31.5</v>
      </c>
      <c r="C133" s="561">
        <v>31</v>
      </c>
      <c r="D133" s="562">
        <v>35.5</v>
      </c>
      <c r="E133" s="567">
        <v>57.7</v>
      </c>
      <c r="F133" s="598">
        <v>37.200000000000003</v>
      </c>
    </row>
    <row r="134" spans="1:6" ht="17.45" customHeight="1" x14ac:dyDescent="0.25">
      <c r="A134" s="559">
        <f t="shared" si="3"/>
        <v>44976</v>
      </c>
      <c r="B134" s="567">
        <v>53.9</v>
      </c>
      <c r="C134" s="561">
        <v>43.3</v>
      </c>
      <c r="D134" s="562">
        <v>46</v>
      </c>
      <c r="E134" s="567">
        <v>47.7</v>
      </c>
      <c r="F134" s="598">
        <v>52.7</v>
      </c>
    </row>
    <row r="135" spans="1:6" ht="17.45" customHeight="1" x14ac:dyDescent="0.25">
      <c r="A135" s="559">
        <f t="shared" si="3"/>
        <v>44982</v>
      </c>
      <c r="B135" s="567">
        <v>9.77</v>
      </c>
      <c r="C135" s="561">
        <v>6.65</v>
      </c>
      <c r="D135" s="562">
        <v>6</v>
      </c>
      <c r="E135" s="567">
        <v>5.04</v>
      </c>
      <c r="F135" s="598">
        <v>9.92</v>
      </c>
    </row>
    <row r="136" spans="1:6" ht="17.45" customHeight="1" x14ac:dyDescent="0.25">
      <c r="A136" s="559">
        <f t="shared" si="3"/>
        <v>44988</v>
      </c>
      <c r="B136" s="567">
        <v>47</v>
      </c>
      <c r="C136" s="561">
        <v>41.6</v>
      </c>
      <c r="D136" s="562">
        <v>44.1</v>
      </c>
      <c r="E136" s="567">
        <v>69</v>
      </c>
      <c r="F136" s="598">
        <v>60.1</v>
      </c>
    </row>
    <row r="137" spans="1:6" ht="17.45" customHeight="1" x14ac:dyDescent="0.25">
      <c r="A137" s="559">
        <f t="shared" si="3"/>
        <v>44994</v>
      </c>
      <c r="B137" s="567">
        <v>53</v>
      </c>
      <c r="C137" s="561">
        <v>52.8</v>
      </c>
      <c r="D137" s="562">
        <v>55.8</v>
      </c>
      <c r="E137" s="567">
        <v>68.599999999999994</v>
      </c>
      <c r="F137" s="598">
        <v>67.2</v>
      </c>
    </row>
    <row r="138" spans="1:6" ht="17.45" customHeight="1" x14ac:dyDescent="0.25">
      <c r="A138" s="559">
        <f t="shared" si="3"/>
        <v>45000</v>
      </c>
      <c r="B138" s="567">
        <v>19.8</v>
      </c>
      <c r="C138" s="561">
        <v>15.8</v>
      </c>
      <c r="D138" s="562">
        <v>16.100000000000001</v>
      </c>
      <c r="E138" s="567">
        <v>28</v>
      </c>
      <c r="F138" s="598">
        <v>29.3</v>
      </c>
    </row>
    <row r="139" spans="1:6" ht="17.45" customHeight="1" x14ac:dyDescent="0.25">
      <c r="A139" s="559">
        <f t="shared" si="3"/>
        <v>45006</v>
      </c>
      <c r="B139" s="567">
        <v>25.3</v>
      </c>
      <c r="C139" s="561">
        <v>17.600000000000001</v>
      </c>
      <c r="D139" s="562">
        <v>24.6</v>
      </c>
      <c r="E139" s="567">
        <v>22.7</v>
      </c>
      <c r="F139" s="598">
        <v>34.200000000000003</v>
      </c>
    </row>
    <row r="140" spans="1:6" ht="17.45" customHeight="1" x14ac:dyDescent="0.25">
      <c r="A140" s="559">
        <f t="shared" si="3"/>
        <v>45012</v>
      </c>
      <c r="B140" s="567">
        <v>60.1</v>
      </c>
      <c r="C140" s="561">
        <v>49.6</v>
      </c>
      <c r="D140" s="562">
        <v>56.5</v>
      </c>
      <c r="E140" s="567">
        <v>83.5</v>
      </c>
      <c r="F140" s="598">
        <v>63.8</v>
      </c>
    </row>
    <row r="141" spans="1:6" ht="17.45" customHeight="1" x14ac:dyDescent="0.25">
      <c r="A141" s="559">
        <f t="shared" si="3"/>
        <v>45018</v>
      </c>
      <c r="B141" s="567">
        <v>26.4</v>
      </c>
      <c r="C141" s="561">
        <v>22.8</v>
      </c>
      <c r="D141" s="562">
        <v>24.6</v>
      </c>
      <c r="E141" s="567">
        <v>31</v>
      </c>
      <c r="F141" s="598">
        <v>33.299999999999997</v>
      </c>
    </row>
    <row r="142" spans="1:6" ht="17.45" customHeight="1" x14ac:dyDescent="0.25">
      <c r="A142" s="559">
        <f t="shared" si="3"/>
        <v>45024</v>
      </c>
      <c r="B142" s="567">
        <v>38</v>
      </c>
      <c r="C142" s="561">
        <v>30.4</v>
      </c>
      <c r="D142" s="562">
        <v>32.9</v>
      </c>
      <c r="E142" s="567">
        <v>48.2</v>
      </c>
      <c r="F142" s="598">
        <v>40.299999999999997</v>
      </c>
    </row>
    <row r="143" spans="1:6" ht="17.45" customHeight="1" x14ac:dyDescent="0.25">
      <c r="A143" s="559">
        <f t="shared" si="3"/>
        <v>45030</v>
      </c>
      <c r="B143" s="567">
        <v>39.9</v>
      </c>
      <c r="C143" s="561">
        <v>36</v>
      </c>
      <c r="D143" s="562">
        <v>40.700000000000003</v>
      </c>
      <c r="E143" s="567">
        <v>53.8</v>
      </c>
      <c r="F143" s="598">
        <v>52.2</v>
      </c>
    </row>
    <row r="144" spans="1:6" ht="17.45" customHeight="1" x14ac:dyDescent="0.25">
      <c r="A144" s="559">
        <f t="shared" si="3"/>
        <v>45036</v>
      </c>
      <c r="B144" s="567">
        <v>83.5</v>
      </c>
      <c r="C144" s="561">
        <v>75.2</v>
      </c>
      <c r="D144" s="562">
        <v>80.7</v>
      </c>
      <c r="E144" s="567">
        <v>94</v>
      </c>
      <c r="F144" s="598">
        <v>86.4</v>
      </c>
    </row>
    <row r="145" spans="1:6" ht="17.45" customHeight="1" x14ac:dyDescent="0.25">
      <c r="A145" s="559">
        <f t="shared" si="3"/>
        <v>45042</v>
      </c>
      <c r="B145" s="567">
        <v>79.8</v>
      </c>
      <c r="C145" s="561">
        <v>75.900000000000006</v>
      </c>
      <c r="D145" s="562">
        <v>76.7</v>
      </c>
      <c r="E145" s="567">
        <v>107</v>
      </c>
      <c r="F145" s="598">
        <v>95.1</v>
      </c>
    </row>
    <row r="146" spans="1:6" ht="17.45" customHeight="1" x14ac:dyDescent="0.25">
      <c r="A146" s="559">
        <f t="shared" si="3"/>
        <v>45048</v>
      </c>
      <c r="B146" s="599">
        <v>26.2</v>
      </c>
      <c r="C146" s="600"/>
      <c r="D146" s="562">
        <v>82.6</v>
      </c>
      <c r="E146" s="567">
        <v>57.8</v>
      </c>
      <c r="F146" s="598">
        <v>38.799999999999997</v>
      </c>
    </row>
    <row r="147" spans="1:6" ht="17.45" customHeight="1" x14ac:dyDescent="0.25">
      <c r="A147" s="559">
        <f t="shared" si="3"/>
        <v>45054</v>
      </c>
      <c r="B147" s="567">
        <v>36</v>
      </c>
      <c r="C147" s="561">
        <v>35.6</v>
      </c>
      <c r="D147" s="562">
        <v>20.3</v>
      </c>
      <c r="E147" s="567">
        <v>68.5</v>
      </c>
      <c r="F147" s="598">
        <v>47.2</v>
      </c>
    </row>
    <row r="148" spans="1:6" ht="17.45" customHeight="1" x14ac:dyDescent="0.25">
      <c r="A148" s="559">
        <f t="shared" si="3"/>
        <v>45060</v>
      </c>
      <c r="B148" s="567">
        <v>40.299999999999997</v>
      </c>
      <c r="C148" s="561">
        <v>38.5</v>
      </c>
      <c r="D148" s="562">
        <v>56.9</v>
      </c>
      <c r="E148" s="567">
        <v>43.7</v>
      </c>
      <c r="F148" s="598">
        <v>43.1</v>
      </c>
    </row>
    <row r="149" spans="1:6" ht="17.45" customHeight="1" x14ac:dyDescent="0.25">
      <c r="A149" s="559">
        <f t="shared" si="3"/>
        <v>45066</v>
      </c>
      <c r="B149" s="567">
        <v>53.1</v>
      </c>
      <c r="C149" s="561">
        <v>49.1</v>
      </c>
      <c r="D149" s="562">
        <v>52.1</v>
      </c>
      <c r="E149" s="567">
        <v>68.599999999999994</v>
      </c>
      <c r="F149" s="598">
        <v>60.3</v>
      </c>
    </row>
    <row r="150" spans="1:6" ht="17.45" customHeight="1" x14ac:dyDescent="0.25">
      <c r="A150" s="559">
        <f t="shared" si="3"/>
        <v>45072</v>
      </c>
      <c r="B150" s="567">
        <v>45.9</v>
      </c>
      <c r="C150" s="561">
        <v>31.7</v>
      </c>
      <c r="D150" s="562">
        <v>29.2</v>
      </c>
      <c r="E150" s="567">
        <v>57.6</v>
      </c>
      <c r="F150" s="598">
        <v>45</v>
      </c>
    </row>
    <row r="151" spans="1:6" ht="17.45" customHeight="1" x14ac:dyDescent="0.25">
      <c r="A151" s="559">
        <f t="shared" si="3"/>
        <v>45078</v>
      </c>
      <c r="B151" s="567">
        <v>51.6</v>
      </c>
      <c r="C151" s="561">
        <v>44.6</v>
      </c>
      <c r="D151" s="562">
        <v>44</v>
      </c>
      <c r="E151" s="567">
        <v>69</v>
      </c>
      <c r="F151" s="598">
        <v>59.4</v>
      </c>
    </row>
    <row r="152" spans="1:6" ht="17.45" customHeight="1" x14ac:dyDescent="0.25">
      <c r="A152" s="559">
        <f t="shared" si="3"/>
        <v>45084</v>
      </c>
      <c r="B152" s="567">
        <v>29.6</v>
      </c>
      <c r="C152" s="561">
        <v>28</v>
      </c>
      <c r="D152" s="562">
        <v>27.7</v>
      </c>
      <c r="E152" s="567">
        <v>46.7</v>
      </c>
      <c r="F152" s="598">
        <v>42.6</v>
      </c>
    </row>
    <row r="153" spans="1:6" ht="17.45" customHeight="1" x14ac:dyDescent="0.25">
      <c r="A153" s="559">
        <f t="shared" si="3"/>
        <v>45090</v>
      </c>
      <c r="B153" s="567">
        <v>37.6</v>
      </c>
      <c r="C153" s="561">
        <v>37.9</v>
      </c>
      <c r="D153" s="562">
        <v>33.9</v>
      </c>
      <c r="E153" s="567">
        <v>55.9</v>
      </c>
      <c r="F153" s="598">
        <v>56.4</v>
      </c>
    </row>
    <row r="154" spans="1:6" ht="17.45" customHeight="1" x14ac:dyDescent="0.25">
      <c r="A154" s="559">
        <f t="shared" si="3"/>
        <v>45096</v>
      </c>
      <c r="B154" s="567">
        <v>36.299999999999997</v>
      </c>
      <c r="C154" s="561">
        <v>199</v>
      </c>
      <c r="D154" s="562">
        <v>30.9</v>
      </c>
      <c r="E154" s="567">
        <v>55.6</v>
      </c>
      <c r="F154" s="598">
        <v>41.2</v>
      </c>
    </row>
    <row r="155" spans="1:6" ht="17.45" customHeight="1" x14ac:dyDescent="0.25">
      <c r="A155" s="559">
        <f t="shared" si="3"/>
        <v>45102</v>
      </c>
      <c r="B155" s="567">
        <v>36.5</v>
      </c>
      <c r="C155" s="561">
        <v>33.9</v>
      </c>
      <c r="D155" s="562">
        <v>34.5</v>
      </c>
      <c r="E155" s="567">
        <v>40.200000000000003</v>
      </c>
      <c r="F155" s="598">
        <v>42.4</v>
      </c>
    </row>
    <row r="156" spans="1:6" ht="17.45" customHeight="1" x14ac:dyDescent="0.25">
      <c r="A156" s="559">
        <f t="shared" si="3"/>
        <v>45108</v>
      </c>
      <c r="B156" s="567">
        <v>54.6</v>
      </c>
      <c r="C156" s="561">
        <v>54</v>
      </c>
      <c r="D156" s="562">
        <v>55.6</v>
      </c>
      <c r="E156" s="567">
        <v>70.7</v>
      </c>
      <c r="F156" s="598">
        <v>64.5</v>
      </c>
    </row>
    <row r="157" spans="1:6" ht="17.45" customHeight="1" x14ac:dyDescent="0.25">
      <c r="A157" s="559">
        <f t="shared" si="3"/>
        <v>45114</v>
      </c>
      <c r="B157" s="567">
        <v>58.6</v>
      </c>
      <c r="C157" s="561">
        <v>54.2</v>
      </c>
      <c r="D157" s="562">
        <v>53.9</v>
      </c>
      <c r="E157" s="567">
        <v>67.5</v>
      </c>
      <c r="F157" s="598">
        <v>107</v>
      </c>
    </row>
    <row r="158" spans="1:6" ht="17.45" customHeight="1" x14ac:dyDescent="0.25">
      <c r="A158" s="559">
        <f t="shared" si="3"/>
        <v>45120</v>
      </c>
      <c r="B158" s="567">
        <v>58.2</v>
      </c>
      <c r="C158" s="561">
        <v>55</v>
      </c>
      <c r="D158" s="562">
        <v>55.8</v>
      </c>
      <c r="E158" s="567">
        <v>76.400000000000006</v>
      </c>
      <c r="F158" s="598">
        <v>83.6</v>
      </c>
    </row>
    <row r="159" spans="1:6" ht="17.45" customHeight="1" x14ac:dyDescent="0.25">
      <c r="A159" s="559">
        <f t="shared" si="3"/>
        <v>45126</v>
      </c>
      <c r="B159" s="567">
        <v>51.5</v>
      </c>
      <c r="C159" s="561">
        <v>50.9</v>
      </c>
      <c r="D159" s="562">
        <v>52.3</v>
      </c>
      <c r="E159" s="567">
        <v>74.099999999999994</v>
      </c>
      <c r="F159" s="598">
        <v>75.099999999999994</v>
      </c>
    </row>
    <row r="160" spans="1:6" ht="17.45" customHeight="1" x14ac:dyDescent="0.25">
      <c r="A160" s="559">
        <f t="shared" si="3"/>
        <v>45132</v>
      </c>
      <c r="B160" s="567">
        <v>67.900000000000006</v>
      </c>
      <c r="C160" s="561">
        <v>67.099999999999994</v>
      </c>
      <c r="D160" s="562">
        <v>65.099999999999994</v>
      </c>
      <c r="E160" s="567">
        <v>88.4</v>
      </c>
      <c r="F160" s="598">
        <v>85.1</v>
      </c>
    </row>
    <row r="161" spans="1:6" ht="17.45" customHeight="1" x14ac:dyDescent="0.25">
      <c r="A161" s="559">
        <f t="shared" si="3"/>
        <v>45138</v>
      </c>
      <c r="B161" s="567">
        <v>215</v>
      </c>
      <c r="C161" s="561">
        <v>209</v>
      </c>
      <c r="D161" s="562">
        <v>205</v>
      </c>
      <c r="E161" s="567">
        <v>244</v>
      </c>
      <c r="F161" s="598">
        <v>217</v>
      </c>
    </row>
    <row r="162" spans="1:6" ht="17.45" customHeight="1" x14ac:dyDescent="0.25">
      <c r="A162" s="559">
        <f t="shared" si="3"/>
        <v>45144</v>
      </c>
      <c r="B162" s="567">
        <v>58.6</v>
      </c>
      <c r="C162" s="561">
        <v>54</v>
      </c>
      <c r="D162" s="562">
        <v>56</v>
      </c>
      <c r="E162" s="567">
        <v>71.8</v>
      </c>
      <c r="F162" s="598">
        <v>42.1</v>
      </c>
    </row>
    <row r="163" spans="1:6" ht="17.45" customHeight="1" x14ac:dyDescent="0.25">
      <c r="A163" s="559">
        <f t="shared" si="3"/>
        <v>45150</v>
      </c>
      <c r="B163" s="567">
        <v>36.200000000000003</v>
      </c>
      <c r="C163" s="561">
        <v>38.6</v>
      </c>
      <c r="D163" s="562">
        <v>37.200000000000003</v>
      </c>
      <c r="E163" s="567">
        <v>46.9</v>
      </c>
      <c r="F163" s="598">
        <v>45.9</v>
      </c>
    </row>
    <row r="164" spans="1:6" ht="17.45" customHeight="1" x14ac:dyDescent="0.25">
      <c r="A164" s="559">
        <f t="shared" si="3"/>
        <v>45156</v>
      </c>
      <c r="B164" s="567">
        <v>55.4</v>
      </c>
      <c r="C164" s="561">
        <v>53.1</v>
      </c>
      <c r="D164" s="562">
        <v>50.2</v>
      </c>
      <c r="E164" s="567">
        <v>71.599999999999994</v>
      </c>
      <c r="F164" s="598">
        <v>71.400000000000006</v>
      </c>
    </row>
    <row r="165" spans="1:6" ht="17.45" customHeight="1" x14ac:dyDescent="0.25">
      <c r="A165" s="559">
        <f t="shared" si="3"/>
        <v>45162</v>
      </c>
      <c r="B165" s="567">
        <v>41.6</v>
      </c>
      <c r="C165" s="561">
        <v>38</v>
      </c>
      <c r="D165" s="562">
        <v>34.5</v>
      </c>
      <c r="E165" s="567">
        <v>46.9</v>
      </c>
      <c r="F165" s="598">
        <v>51.7</v>
      </c>
    </row>
    <row r="166" spans="1:6" ht="17.45" customHeight="1" x14ac:dyDescent="0.25">
      <c r="A166" s="559">
        <f t="shared" si="3"/>
        <v>45168</v>
      </c>
      <c r="B166" s="567">
        <v>68.099999999999994</v>
      </c>
      <c r="C166" s="561">
        <v>71.599999999999994</v>
      </c>
      <c r="D166" s="562">
        <v>71.7</v>
      </c>
      <c r="E166" s="567">
        <v>111</v>
      </c>
      <c r="F166" s="598">
        <v>92.3</v>
      </c>
    </row>
    <row r="167" spans="1:6" ht="17.45" customHeight="1" x14ac:dyDescent="0.25">
      <c r="A167" s="559">
        <f t="shared" si="3"/>
        <v>45174</v>
      </c>
      <c r="B167" s="567">
        <v>51.3</v>
      </c>
      <c r="C167" s="561">
        <v>44.8</v>
      </c>
      <c r="D167" s="562">
        <v>44.6</v>
      </c>
      <c r="E167" s="567">
        <v>68.2</v>
      </c>
      <c r="F167" s="598">
        <v>60.3</v>
      </c>
    </row>
    <row r="168" spans="1:6" ht="17.45" customHeight="1" x14ac:dyDescent="0.25">
      <c r="A168" s="559">
        <f t="shared" si="3"/>
        <v>45180</v>
      </c>
      <c r="B168" s="567">
        <v>65.3</v>
      </c>
      <c r="C168" s="561">
        <v>62.2</v>
      </c>
      <c r="D168" s="562">
        <v>65.3</v>
      </c>
      <c r="E168" s="567">
        <v>83.4</v>
      </c>
      <c r="F168" s="598">
        <v>79.599999999999994</v>
      </c>
    </row>
    <row r="169" spans="1:6" ht="17.45" customHeight="1" x14ac:dyDescent="0.25">
      <c r="A169" s="559">
        <f t="shared" si="3"/>
        <v>45186</v>
      </c>
      <c r="B169" s="567">
        <v>30</v>
      </c>
      <c r="C169" s="561">
        <v>27.8</v>
      </c>
      <c r="D169" s="562">
        <v>27.1</v>
      </c>
      <c r="E169" s="567">
        <v>43.1</v>
      </c>
      <c r="F169" s="598">
        <v>35.799999999999997</v>
      </c>
    </row>
    <row r="170" spans="1:6" ht="17.45" customHeight="1" x14ac:dyDescent="0.25">
      <c r="A170" s="559">
        <f t="shared" si="3"/>
        <v>45192</v>
      </c>
      <c r="B170" s="567">
        <v>67.5</v>
      </c>
      <c r="C170" s="561">
        <v>66.2</v>
      </c>
      <c r="D170" s="562">
        <v>66.2</v>
      </c>
      <c r="E170" s="567">
        <v>74.5</v>
      </c>
      <c r="F170" s="598">
        <v>75.900000000000006</v>
      </c>
    </row>
    <row r="171" spans="1:6" ht="17.45" customHeight="1" x14ac:dyDescent="0.25">
      <c r="A171" s="559">
        <f t="shared" si="3"/>
        <v>45198</v>
      </c>
      <c r="B171" s="567">
        <v>49.7</v>
      </c>
      <c r="C171" s="561">
        <v>41.8</v>
      </c>
      <c r="D171" s="562">
        <v>43.6</v>
      </c>
      <c r="E171" s="567">
        <v>71.8</v>
      </c>
      <c r="F171" s="598">
        <v>54.9</v>
      </c>
    </row>
    <row r="172" spans="1:6" ht="17.45" customHeight="1" x14ac:dyDescent="0.25">
      <c r="A172" s="559">
        <f t="shared" si="3"/>
        <v>45204</v>
      </c>
      <c r="B172" s="567">
        <v>70.2</v>
      </c>
      <c r="C172" s="561">
        <v>64.3</v>
      </c>
      <c r="D172" s="562">
        <v>64.599999999999994</v>
      </c>
      <c r="E172" s="567">
        <v>86.1</v>
      </c>
      <c r="F172" s="598">
        <v>80.8</v>
      </c>
    </row>
    <row r="173" spans="1:6" ht="17.45" customHeight="1" x14ac:dyDescent="0.25">
      <c r="A173" s="559">
        <f t="shared" si="3"/>
        <v>45210</v>
      </c>
      <c r="B173" s="567">
        <v>56.8</v>
      </c>
      <c r="C173" s="561">
        <v>52.2</v>
      </c>
      <c r="D173" s="562">
        <v>53.8</v>
      </c>
      <c r="E173" s="567">
        <v>89.9</v>
      </c>
      <c r="F173" s="598">
        <v>65.5</v>
      </c>
    </row>
    <row r="174" spans="1:6" ht="17.45" customHeight="1" x14ac:dyDescent="0.25">
      <c r="A174" s="559">
        <f t="shared" si="3"/>
        <v>45216</v>
      </c>
      <c r="B174" s="567">
        <v>90.3</v>
      </c>
      <c r="C174" s="561">
        <v>84.9</v>
      </c>
      <c r="D174" s="562">
        <v>83.2</v>
      </c>
      <c r="E174" s="567">
        <v>101</v>
      </c>
      <c r="F174" s="598">
        <v>105</v>
      </c>
    </row>
    <row r="175" spans="1:6" ht="17.45" customHeight="1" x14ac:dyDescent="0.25">
      <c r="A175" s="559">
        <f t="shared" ref="A175:A238" si="4">6+A174</f>
        <v>45222</v>
      </c>
      <c r="B175" s="567">
        <v>33.799999999999997</v>
      </c>
      <c r="C175" s="561">
        <v>28.9</v>
      </c>
      <c r="D175" s="562">
        <v>30.4</v>
      </c>
      <c r="E175" s="567">
        <v>54.6</v>
      </c>
      <c r="F175" s="598">
        <v>36.4</v>
      </c>
    </row>
    <row r="176" spans="1:6" ht="17.45" customHeight="1" x14ac:dyDescent="0.25">
      <c r="A176" s="559">
        <f t="shared" si="4"/>
        <v>45228</v>
      </c>
      <c r="B176" s="567">
        <v>95.2</v>
      </c>
      <c r="C176" s="561">
        <v>91.6</v>
      </c>
      <c r="D176" s="562">
        <v>88.2</v>
      </c>
      <c r="E176" s="567">
        <v>88.7</v>
      </c>
      <c r="F176" s="598">
        <v>86.6</v>
      </c>
    </row>
    <row r="177" spans="1:6" ht="17.45" customHeight="1" x14ac:dyDescent="0.25">
      <c r="A177" s="559">
        <f t="shared" si="4"/>
        <v>45234</v>
      </c>
      <c r="B177" s="567">
        <v>93</v>
      </c>
      <c r="C177" s="561">
        <v>82.9</v>
      </c>
      <c r="D177" s="562">
        <v>78.8</v>
      </c>
      <c r="E177" s="567">
        <v>90.6</v>
      </c>
      <c r="F177" s="598">
        <v>92.8</v>
      </c>
    </row>
    <row r="178" spans="1:6" ht="17.45" customHeight="1" x14ac:dyDescent="0.25">
      <c r="A178" s="559">
        <f t="shared" si="4"/>
        <v>45240</v>
      </c>
      <c r="B178" s="567">
        <v>62</v>
      </c>
      <c r="C178" s="561">
        <v>61.1</v>
      </c>
      <c r="D178" s="562">
        <v>59.4</v>
      </c>
      <c r="E178" s="567">
        <v>71.900000000000006</v>
      </c>
      <c r="F178" s="598">
        <v>89.7</v>
      </c>
    </row>
    <row r="179" spans="1:6" ht="17.45" customHeight="1" x14ac:dyDescent="0.25">
      <c r="A179" s="559">
        <f t="shared" si="4"/>
        <v>45246</v>
      </c>
      <c r="B179" s="567">
        <v>35.700000000000003</v>
      </c>
      <c r="C179" s="561">
        <v>30.8</v>
      </c>
      <c r="D179" s="562">
        <v>30.2</v>
      </c>
      <c r="E179" s="567">
        <v>77.7</v>
      </c>
      <c r="F179" s="598">
        <v>45</v>
      </c>
    </row>
    <row r="180" spans="1:6" ht="17.45" customHeight="1" x14ac:dyDescent="0.25">
      <c r="A180" s="559">
        <f t="shared" si="4"/>
        <v>45252</v>
      </c>
      <c r="B180" s="567">
        <v>64.7</v>
      </c>
      <c r="C180" s="561">
        <v>66.3</v>
      </c>
      <c r="D180" s="562">
        <v>68.2</v>
      </c>
      <c r="E180" s="567">
        <v>110</v>
      </c>
      <c r="F180" s="598">
        <v>83.7</v>
      </c>
    </row>
    <row r="181" spans="1:6" ht="17.45" customHeight="1" x14ac:dyDescent="0.25">
      <c r="A181" s="559">
        <f t="shared" si="4"/>
        <v>45258</v>
      </c>
      <c r="B181" s="567">
        <v>54.9</v>
      </c>
      <c r="C181" s="561">
        <v>52.3</v>
      </c>
      <c r="D181" s="562">
        <v>53.7</v>
      </c>
      <c r="E181" s="567">
        <v>90.2</v>
      </c>
      <c r="F181" s="598">
        <v>69.2</v>
      </c>
    </row>
    <row r="182" spans="1:6" ht="17.45" customHeight="1" x14ac:dyDescent="0.25">
      <c r="A182" s="559">
        <f t="shared" si="4"/>
        <v>45264</v>
      </c>
      <c r="B182" s="567">
        <v>89.1</v>
      </c>
      <c r="C182" s="561">
        <v>104</v>
      </c>
      <c r="D182" s="562">
        <v>82.7</v>
      </c>
      <c r="E182" s="567">
        <v>110</v>
      </c>
      <c r="F182" s="598">
        <v>93.8</v>
      </c>
    </row>
    <row r="183" spans="1:6" ht="17.45" customHeight="1" x14ac:dyDescent="0.25">
      <c r="A183" s="559">
        <f t="shared" si="4"/>
        <v>45270</v>
      </c>
      <c r="B183" s="567">
        <v>55.1</v>
      </c>
      <c r="C183" s="561">
        <v>52.7</v>
      </c>
      <c r="D183" s="562">
        <v>53.8</v>
      </c>
      <c r="E183" s="567">
        <v>55.4</v>
      </c>
      <c r="F183" s="598">
        <v>59.4</v>
      </c>
    </row>
    <row r="184" spans="1:6" ht="17.45" customHeight="1" x14ac:dyDescent="0.25">
      <c r="A184" s="559">
        <f t="shared" si="4"/>
        <v>45276</v>
      </c>
      <c r="B184" s="567">
        <v>62.6</v>
      </c>
      <c r="C184" s="561">
        <v>60.3</v>
      </c>
      <c r="D184" s="562">
        <v>57.9</v>
      </c>
      <c r="E184" s="567">
        <v>69.8</v>
      </c>
      <c r="F184" s="598">
        <v>75.099999999999994</v>
      </c>
    </row>
    <row r="185" spans="1:6" ht="17.45" customHeight="1" x14ac:dyDescent="0.25">
      <c r="A185" s="559">
        <f t="shared" si="4"/>
        <v>45282</v>
      </c>
      <c r="B185" s="567">
        <v>25.6</v>
      </c>
      <c r="C185" s="561">
        <v>26.8</v>
      </c>
      <c r="D185" s="562">
        <v>27.6</v>
      </c>
      <c r="E185" s="567">
        <v>57.3</v>
      </c>
      <c r="F185" s="598">
        <v>59.5</v>
      </c>
    </row>
    <row r="186" spans="1:6" ht="17.45" customHeight="1" thickBot="1" x14ac:dyDescent="0.3">
      <c r="A186" s="593">
        <f t="shared" si="4"/>
        <v>45288</v>
      </c>
      <c r="B186" s="601">
        <v>74.3</v>
      </c>
      <c r="C186" s="602">
        <v>73.8</v>
      </c>
      <c r="D186" s="603">
        <v>78.099999999999994</v>
      </c>
      <c r="E186" s="601">
        <v>110</v>
      </c>
      <c r="F186" s="604">
        <v>98.6</v>
      </c>
    </row>
    <row r="187" spans="1:6" ht="17.45" customHeight="1" x14ac:dyDescent="0.25">
      <c r="A187" s="550">
        <f t="shared" si="4"/>
        <v>45294</v>
      </c>
      <c r="B187" s="599">
        <v>25.1</v>
      </c>
      <c r="C187" s="654">
        <v>23.6</v>
      </c>
      <c r="D187" s="655">
        <v>23.5</v>
      </c>
      <c r="E187" s="599">
        <v>63.3</v>
      </c>
      <c r="F187" s="656">
        <v>41.6</v>
      </c>
    </row>
    <row r="188" spans="1:6" ht="17.45" customHeight="1" x14ac:dyDescent="0.25">
      <c r="A188" s="559">
        <f t="shared" si="4"/>
        <v>45300</v>
      </c>
      <c r="B188" s="567">
        <v>56.7</v>
      </c>
      <c r="C188" s="561">
        <v>49.3</v>
      </c>
      <c r="D188" s="562">
        <v>52</v>
      </c>
      <c r="E188" s="567">
        <v>103</v>
      </c>
      <c r="F188" s="598">
        <v>58.1</v>
      </c>
    </row>
    <row r="189" spans="1:6" ht="17.45" customHeight="1" x14ac:dyDescent="0.25">
      <c r="A189" s="559">
        <f t="shared" si="4"/>
        <v>45306</v>
      </c>
      <c r="B189" s="567">
        <v>67.099999999999994</v>
      </c>
      <c r="C189" s="561">
        <v>66.400000000000006</v>
      </c>
      <c r="D189" s="562">
        <v>68.3</v>
      </c>
      <c r="E189" s="567">
        <v>92.8</v>
      </c>
      <c r="F189" s="598">
        <v>77.8</v>
      </c>
    </row>
    <row r="190" spans="1:6" ht="17.45" customHeight="1" x14ac:dyDescent="0.25">
      <c r="A190" s="559">
        <f t="shared" si="4"/>
        <v>45312</v>
      </c>
      <c r="B190" s="567">
        <v>23.1</v>
      </c>
      <c r="C190" s="561">
        <v>23</v>
      </c>
      <c r="D190" s="562">
        <v>28.1</v>
      </c>
      <c r="E190" s="567">
        <v>23.2</v>
      </c>
      <c r="F190" s="598">
        <v>30.9</v>
      </c>
    </row>
    <row r="191" spans="1:6" ht="17.45" customHeight="1" x14ac:dyDescent="0.25">
      <c r="A191" s="559">
        <f t="shared" si="4"/>
        <v>45318</v>
      </c>
      <c r="B191" s="567">
        <v>50.2</v>
      </c>
      <c r="C191" s="561">
        <v>36.5</v>
      </c>
      <c r="D191" s="562">
        <v>47.9</v>
      </c>
      <c r="E191" s="567">
        <v>58</v>
      </c>
      <c r="F191" s="598">
        <v>52.8</v>
      </c>
    </row>
    <row r="192" spans="1:6" ht="17.45" customHeight="1" x14ac:dyDescent="0.25">
      <c r="A192" s="559">
        <f t="shared" si="4"/>
        <v>45324</v>
      </c>
      <c r="B192" s="567">
        <v>36.200000000000003</v>
      </c>
      <c r="C192" s="561">
        <v>33.700000000000003</v>
      </c>
      <c r="D192" s="562">
        <v>33.299999999999997</v>
      </c>
      <c r="E192" s="567">
        <v>68.7</v>
      </c>
      <c r="F192" s="598">
        <v>73.400000000000006</v>
      </c>
    </row>
    <row r="193" spans="1:6" ht="17.45" customHeight="1" x14ac:dyDescent="0.25">
      <c r="A193" s="559">
        <f t="shared" si="4"/>
        <v>45330</v>
      </c>
      <c r="B193" s="567">
        <v>25.6</v>
      </c>
      <c r="C193" s="561">
        <v>23.6</v>
      </c>
      <c r="D193" s="562">
        <v>11</v>
      </c>
      <c r="E193" s="567">
        <v>40.1</v>
      </c>
      <c r="F193" s="598">
        <v>51.8</v>
      </c>
    </row>
    <row r="194" spans="1:6" ht="17.45" customHeight="1" x14ac:dyDescent="0.25">
      <c r="A194" s="559">
        <f t="shared" si="4"/>
        <v>45336</v>
      </c>
      <c r="B194" s="567">
        <v>55.9</v>
      </c>
      <c r="C194" s="561">
        <v>68.7</v>
      </c>
      <c r="D194" s="562">
        <v>62</v>
      </c>
      <c r="E194" s="567">
        <v>129</v>
      </c>
      <c r="F194" s="598">
        <v>71</v>
      </c>
    </row>
    <row r="195" spans="1:6" ht="17.45" customHeight="1" x14ac:dyDescent="0.25">
      <c r="A195" s="559">
        <f t="shared" si="4"/>
        <v>45342</v>
      </c>
      <c r="B195" s="567">
        <v>26.8</v>
      </c>
      <c r="C195" s="561">
        <v>8.7799999999999994</v>
      </c>
      <c r="D195" s="562">
        <v>8.39</v>
      </c>
      <c r="E195" s="567">
        <v>10.9</v>
      </c>
      <c r="F195" s="598">
        <v>13</v>
      </c>
    </row>
    <row r="196" spans="1:6" ht="17.45" customHeight="1" x14ac:dyDescent="0.25">
      <c r="A196" s="559">
        <f t="shared" si="4"/>
        <v>45348</v>
      </c>
      <c r="B196" s="567">
        <v>52.2</v>
      </c>
      <c r="C196" s="561">
        <v>60</v>
      </c>
      <c r="D196" s="562">
        <v>60.9</v>
      </c>
      <c r="E196" s="567">
        <v>90.4</v>
      </c>
      <c r="F196" s="598">
        <v>67.8</v>
      </c>
    </row>
    <row r="197" spans="1:6" ht="17.45" customHeight="1" x14ac:dyDescent="0.25">
      <c r="A197" s="559">
        <f t="shared" si="4"/>
        <v>45354</v>
      </c>
      <c r="B197" s="567">
        <v>22.5</v>
      </c>
      <c r="C197" s="561">
        <v>19.600000000000001</v>
      </c>
      <c r="D197" s="562">
        <v>19.899999999999999</v>
      </c>
      <c r="E197" s="567">
        <v>23</v>
      </c>
      <c r="F197" s="598">
        <v>30.3</v>
      </c>
    </row>
    <row r="198" spans="1:6" ht="17.45" customHeight="1" x14ac:dyDescent="0.25">
      <c r="A198" s="559">
        <f t="shared" si="4"/>
        <v>45360</v>
      </c>
      <c r="B198" s="567">
        <v>52.6</v>
      </c>
      <c r="C198" s="561">
        <v>46.1</v>
      </c>
      <c r="D198" s="562">
        <v>47.4</v>
      </c>
      <c r="E198" s="567">
        <v>76.099999999999994</v>
      </c>
      <c r="F198" s="598">
        <v>56.6</v>
      </c>
    </row>
    <row r="199" spans="1:6" ht="17.45" customHeight="1" x14ac:dyDescent="0.25">
      <c r="A199" s="559">
        <f t="shared" si="4"/>
        <v>45366</v>
      </c>
      <c r="B199" s="567">
        <v>44</v>
      </c>
      <c r="C199" s="561">
        <v>47.9</v>
      </c>
      <c r="D199" s="562">
        <v>48</v>
      </c>
      <c r="E199" s="567">
        <v>74.8</v>
      </c>
      <c r="F199" s="598">
        <v>59.2</v>
      </c>
    </row>
    <row r="200" spans="1:6" ht="17.45" customHeight="1" x14ac:dyDescent="0.25">
      <c r="A200" s="559">
        <f t="shared" si="4"/>
        <v>45372</v>
      </c>
      <c r="B200" s="567">
        <v>53.8</v>
      </c>
      <c r="C200" s="561">
        <v>51.9</v>
      </c>
      <c r="D200" s="562">
        <v>53.1</v>
      </c>
      <c r="E200" s="567">
        <v>97.4</v>
      </c>
      <c r="F200" s="598">
        <v>66</v>
      </c>
    </row>
    <row r="201" spans="1:6" ht="17.45" customHeight="1" x14ac:dyDescent="0.25">
      <c r="A201" s="559">
        <f t="shared" si="4"/>
        <v>45378</v>
      </c>
      <c r="B201" s="567">
        <v>54.9</v>
      </c>
      <c r="C201" s="561">
        <v>56.1</v>
      </c>
      <c r="D201" s="562">
        <v>59.2</v>
      </c>
      <c r="E201" s="567">
        <v>128</v>
      </c>
      <c r="F201" s="598">
        <v>60.7</v>
      </c>
    </row>
    <row r="202" spans="1:6" ht="17.45" customHeight="1" x14ac:dyDescent="0.25">
      <c r="A202" s="559">
        <f t="shared" si="4"/>
        <v>45384</v>
      </c>
      <c r="B202" s="567">
        <v>45.8</v>
      </c>
      <c r="C202" s="561">
        <v>44.8</v>
      </c>
      <c r="D202" s="562">
        <v>38.9</v>
      </c>
      <c r="E202" s="567">
        <v>93.3</v>
      </c>
      <c r="F202" s="598">
        <v>61.1</v>
      </c>
    </row>
    <row r="203" spans="1:6" ht="17.45" customHeight="1" x14ac:dyDescent="0.25">
      <c r="A203" s="559">
        <f t="shared" si="4"/>
        <v>45390</v>
      </c>
      <c r="B203" s="567">
        <v>47.9</v>
      </c>
      <c r="C203" s="561">
        <v>49.5</v>
      </c>
      <c r="D203" s="562">
        <v>50.1</v>
      </c>
      <c r="E203" s="567">
        <v>79.599999999999994</v>
      </c>
      <c r="F203" s="598">
        <v>60.5</v>
      </c>
    </row>
    <row r="204" spans="1:6" ht="17.45" customHeight="1" x14ac:dyDescent="0.25">
      <c r="A204" s="559">
        <f t="shared" si="4"/>
        <v>45396</v>
      </c>
      <c r="B204" s="567">
        <v>14.1</v>
      </c>
      <c r="C204" s="561">
        <v>12</v>
      </c>
      <c r="D204" s="562">
        <v>12.7</v>
      </c>
      <c r="E204" s="567">
        <v>19.100000000000001</v>
      </c>
      <c r="F204" s="598">
        <v>18.2</v>
      </c>
    </row>
    <row r="205" spans="1:6" ht="17.45" customHeight="1" x14ac:dyDescent="0.25">
      <c r="A205" s="559">
        <f t="shared" si="4"/>
        <v>45402</v>
      </c>
      <c r="B205" s="567">
        <v>35.1</v>
      </c>
      <c r="C205" s="561">
        <v>34.200000000000003</v>
      </c>
      <c r="D205" s="562"/>
      <c r="E205" s="567">
        <v>73.7</v>
      </c>
      <c r="F205" s="598">
        <v>59</v>
      </c>
    </row>
    <row r="206" spans="1:6" ht="17.45" customHeight="1" x14ac:dyDescent="0.25">
      <c r="A206" s="559">
        <f t="shared" si="4"/>
        <v>45408</v>
      </c>
      <c r="B206" s="567">
        <v>57.6</v>
      </c>
      <c r="C206" s="561">
        <v>55.7</v>
      </c>
      <c r="D206" s="562">
        <v>55.9</v>
      </c>
      <c r="E206" s="567">
        <v>102</v>
      </c>
      <c r="F206" s="598">
        <v>68</v>
      </c>
    </row>
    <row r="207" spans="1:6" ht="17.45" customHeight="1" x14ac:dyDescent="0.25">
      <c r="A207" s="559">
        <f t="shared" si="4"/>
        <v>45414</v>
      </c>
      <c r="B207" s="567">
        <v>62</v>
      </c>
      <c r="C207" s="561">
        <v>57.9</v>
      </c>
      <c r="D207" s="562">
        <v>60</v>
      </c>
      <c r="E207" s="567">
        <v>95.8</v>
      </c>
      <c r="F207" s="598">
        <v>72.3</v>
      </c>
    </row>
    <row r="208" spans="1:6" ht="17.45" customHeight="1" x14ac:dyDescent="0.25">
      <c r="A208" s="559">
        <f t="shared" si="4"/>
        <v>45420</v>
      </c>
      <c r="B208" s="567">
        <v>55</v>
      </c>
      <c r="C208" s="561">
        <v>49.7</v>
      </c>
      <c r="D208" s="562">
        <v>54.2</v>
      </c>
      <c r="E208" s="567">
        <v>80.3</v>
      </c>
      <c r="F208" s="598">
        <v>66.2</v>
      </c>
    </row>
    <row r="209" spans="1:6" ht="17.45" customHeight="1" x14ac:dyDescent="0.25">
      <c r="A209" s="559">
        <f t="shared" si="4"/>
        <v>45426</v>
      </c>
      <c r="B209" s="567">
        <v>43.5</v>
      </c>
      <c r="C209" s="561">
        <v>2.69</v>
      </c>
      <c r="D209" s="562">
        <v>41.6</v>
      </c>
      <c r="E209" s="567">
        <v>73.400000000000006</v>
      </c>
      <c r="F209" s="598">
        <v>52.8</v>
      </c>
    </row>
    <row r="210" spans="1:6" ht="17.45" customHeight="1" x14ac:dyDescent="0.25">
      <c r="A210" s="559">
        <f t="shared" si="4"/>
        <v>45432</v>
      </c>
      <c r="B210" s="567">
        <v>38.1</v>
      </c>
      <c r="C210" s="561">
        <v>34.700000000000003</v>
      </c>
      <c r="D210" s="562">
        <v>35.5</v>
      </c>
      <c r="E210" s="567">
        <v>55.1</v>
      </c>
      <c r="F210" s="598">
        <v>50.5</v>
      </c>
    </row>
    <row r="211" spans="1:6" ht="17.45" customHeight="1" x14ac:dyDescent="0.25">
      <c r="A211" s="559">
        <f t="shared" si="4"/>
        <v>45438</v>
      </c>
      <c r="B211" s="567">
        <v>21.4</v>
      </c>
      <c r="C211" s="561">
        <v>29.1</v>
      </c>
      <c r="D211" s="562">
        <v>33.4</v>
      </c>
      <c r="E211" s="567">
        <v>31.8</v>
      </c>
      <c r="F211" s="598">
        <v>46.6</v>
      </c>
    </row>
    <row r="212" spans="1:6" ht="17.45" customHeight="1" x14ac:dyDescent="0.25">
      <c r="A212" s="559">
        <f t="shared" si="4"/>
        <v>45444</v>
      </c>
      <c r="B212" s="567">
        <v>38.1</v>
      </c>
      <c r="C212" s="561">
        <v>35.799999999999997</v>
      </c>
      <c r="D212" s="562">
        <v>29.3</v>
      </c>
      <c r="E212" s="567">
        <v>46</v>
      </c>
      <c r="F212" s="598">
        <v>46.4</v>
      </c>
    </row>
    <row r="213" spans="1:6" ht="17.45" customHeight="1" x14ac:dyDescent="0.25">
      <c r="A213" s="559">
        <f t="shared" si="4"/>
        <v>45450</v>
      </c>
      <c r="B213" s="567">
        <v>32.700000000000003</v>
      </c>
      <c r="C213" s="561">
        <v>30.9</v>
      </c>
      <c r="D213" s="562">
        <v>32.1</v>
      </c>
      <c r="E213" s="567">
        <v>60.5</v>
      </c>
      <c r="F213" s="598">
        <v>41.8</v>
      </c>
    </row>
    <row r="214" spans="1:6" ht="17.45" customHeight="1" x14ac:dyDescent="0.25">
      <c r="A214" s="559">
        <f t="shared" si="4"/>
        <v>45456</v>
      </c>
      <c r="B214" s="567">
        <v>51.8</v>
      </c>
      <c r="C214" s="561">
        <v>48.8</v>
      </c>
      <c r="D214" s="562">
        <v>47.7</v>
      </c>
      <c r="E214" s="567">
        <v>90.4</v>
      </c>
      <c r="F214" s="598">
        <v>67.3</v>
      </c>
    </row>
    <row r="215" spans="1:6" ht="17.45" customHeight="1" x14ac:dyDescent="0.25">
      <c r="A215" s="559">
        <f t="shared" si="4"/>
        <v>45462</v>
      </c>
      <c r="B215" s="567">
        <v>89.2</v>
      </c>
      <c r="C215" s="561">
        <v>84.1</v>
      </c>
      <c r="D215" s="562">
        <v>86.6</v>
      </c>
      <c r="E215" s="567">
        <v>125</v>
      </c>
      <c r="F215" s="598">
        <v>99.6</v>
      </c>
    </row>
    <row r="216" spans="1:6" ht="17.45" customHeight="1" x14ac:dyDescent="0.25">
      <c r="A216" s="559">
        <f t="shared" si="4"/>
        <v>45468</v>
      </c>
      <c r="B216" s="567">
        <v>66.3</v>
      </c>
      <c r="C216" s="561">
        <v>63.1</v>
      </c>
      <c r="D216" s="562">
        <v>62.7</v>
      </c>
      <c r="E216" s="567">
        <v>112</v>
      </c>
      <c r="F216" s="598">
        <v>78.2</v>
      </c>
    </row>
    <row r="217" spans="1:6" ht="17.45" customHeight="1" x14ac:dyDescent="0.25">
      <c r="A217" s="559">
        <f t="shared" si="4"/>
        <v>45474</v>
      </c>
      <c r="B217" s="567">
        <v>55.7</v>
      </c>
      <c r="C217" s="561">
        <v>58</v>
      </c>
      <c r="D217" s="562">
        <v>74.5</v>
      </c>
      <c r="E217" s="567">
        <v>91.9</v>
      </c>
      <c r="F217" s="598">
        <v>61.4</v>
      </c>
    </row>
    <row r="218" spans="1:6" ht="17.45" customHeight="1" x14ac:dyDescent="0.25">
      <c r="A218" s="559">
        <f t="shared" si="4"/>
        <v>45480</v>
      </c>
      <c r="B218" s="567">
        <v>44.6</v>
      </c>
      <c r="C218" s="561">
        <v>42.8</v>
      </c>
      <c r="D218" s="562">
        <v>42.2</v>
      </c>
      <c r="E218" s="567">
        <v>45.1</v>
      </c>
      <c r="F218" s="598">
        <v>47.2</v>
      </c>
    </row>
    <row r="219" spans="1:6" ht="17.45" customHeight="1" x14ac:dyDescent="0.25">
      <c r="A219" s="559">
        <f t="shared" si="4"/>
        <v>45486</v>
      </c>
      <c r="B219" s="567">
        <v>50.4</v>
      </c>
      <c r="C219" s="561">
        <v>47.7</v>
      </c>
      <c r="D219" s="562">
        <v>48.3</v>
      </c>
      <c r="E219" s="567">
        <v>61.2</v>
      </c>
      <c r="F219" s="598">
        <v>59.7</v>
      </c>
    </row>
    <row r="220" spans="1:6" ht="17.45" customHeight="1" x14ac:dyDescent="0.25">
      <c r="A220" s="559">
        <f t="shared" si="4"/>
        <v>45492</v>
      </c>
      <c r="B220" s="567">
        <v>68.8</v>
      </c>
      <c r="C220" s="561">
        <v>71.2</v>
      </c>
      <c r="D220" s="562">
        <v>71.2</v>
      </c>
      <c r="E220" s="567">
        <v>95.9</v>
      </c>
      <c r="F220" s="598">
        <v>92.4</v>
      </c>
    </row>
    <row r="221" spans="1:6" ht="17.45" customHeight="1" x14ac:dyDescent="0.25">
      <c r="A221" s="559">
        <f t="shared" si="4"/>
        <v>45498</v>
      </c>
      <c r="B221" s="567">
        <v>74.599999999999994</v>
      </c>
      <c r="C221" s="561">
        <v>75.8</v>
      </c>
      <c r="D221" s="562">
        <v>76.7</v>
      </c>
      <c r="E221" s="567">
        <v>105</v>
      </c>
      <c r="F221" s="598">
        <v>97</v>
      </c>
    </row>
    <row r="222" spans="1:6" ht="17.45" customHeight="1" x14ac:dyDescent="0.25">
      <c r="A222" s="559">
        <f t="shared" si="4"/>
        <v>45504</v>
      </c>
      <c r="B222" s="567">
        <v>70</v>
      </c>
      <c r="C222" s="561">
        <v>72.3</v>
      </c>
      <c r="D222" s="562">
        <v>69.599999999999994</v>
      </c>
      <c r="E222" s="567">
        <v>96</v>
      </c>
      <c r="F222" s="598">
        <v>93.2</v>
      </c>
    </row>
    <row r="223" spans="1:6" ht="17.45" customHeight="1" x14ac:dyDescent="0.25">
      <c r="A223" s="559">
        <f t="shared" si="4"/>
        <v>45510</v>
      </c>
      <c r="B223" s="567">
        <v>67.099999999999994</v>
      </c>
      <c r="C223" s="561">
        <v>69.400000000000006</v>
      </c>
      <c r="D223" s="562">
        <v>70.099999999999994</v>
      </c>
      <c r="E223" s="567">
        <v>161</v>
      </c>
      <c r="F223" s="598">
        <v>81.599999999999994</v>
      </c>
    </row>
    <row r="224" spans="1:6" ht="17.45" customHeight="1" x14ac:dyDescent="0.25">
      <c r="A224" s="559">
        <f t="shared" si="4"/>
        <v>45516</v>
      </c>
      <c r="B224" s="567">
        <v>70.5</v>
      </c>
      <c r="C224" s="561">
        <v>62.7</v>
      </c>
      <c r="D224" s="562">
        <v>62</v>
      </c>
      <c r="E224" s="567">
        <v>101</v>
      </c>
      <c r="F224" s="598">
        <v>77.5</v>
      </c>
    </row>
    <row r="225" spans="1:6" ht="17.45" customHeight="1" x14ac:dyDescent="0.25">
      <c r="A225" s="559">
        <f t="shared" si="4"/>
        <v>45522</v>
      </c>
      <c r="B225" s="567">
        <v>50.5</v>
      </c>
      <c r="C225" s="561">
        <v>48.8</v>
      </c>
      <c r="D225" s="562">
        <v>47.9</v>
      </c>
      <c r="E225" s="567">
        <v>50.8</v>
      </c>
      <c r="F225" s="598">
        <v>56.6</v>
      </c>
    </row>
    <row r="226" spans="1:6" ht="17.45" customHeight="1" x14ac:dyDescent="0.25">
      <c r="A226" s="559">
        <f t="shared" si="4"/>
        <v>45528</v>
      </c>
      <c r="B226" s="567">
        <v>42.9</v>
      </c>
      <c r="C226" s="561">
        <v>37.6</v>
      </c>
      <c r="D226" s="562">
        <v>34.799999999999997</v>
      </c>
      <c r="E226" s="567">
        <v>58.7</v>
      </c>
      <c r="F226" s="598">
        <v>44.6</v>
      </c>
    </row>
    <row r="227" spans="1:6" ht="17.45" customHeight="1" x14ac:dyDescent="0.25">
      <c r="A227" s="559">
        <f t="shared" si="4"/>
        <v>45534</v>
      </c>
      <c r="B227" s="567">
        <v>64.599999999999994</v>
      </c>
      <c r="C227" s="561">
        <v>55.8</v>
      </c>
      <c r="D227" s="562">
        <v>53.6</v>
      </c>
      <c r="E227" s="567">
        <v>94.9</v>
      </c>
      <c r="F227" s="598">
        <v>68.7</v>
      </c>
    </row>
    <row r="228" spans="1:6" ht="17.45" customHeight="1" x14ac:dyDescent="0.25">
      <c r="A228" s="559">
        <f t="shared" si="4"/>
        <v>45540</v>
      </c>
      <c r="B228" s="567">
        <v>106</v>
      </c>
      <c r="C228" s="561">
        <v>100</v>
      </c>
      <c r="D228" s="562">
        <v>97.2</v>
      </c>
      <c r="E228" s="567">
        <v>130</v>
      </c>
      <c r="F228" s="598">
        <v>117</v>
      </c>
    </row>
    <row r="229" spans="1:6" ht="17.45" customHeight="1" x14ac:dyDescent="0.25">
      <c r="A229" s="559">
        <f t="shared" si="4"/>
        <v>45546</v>
      </c>
      <c r="B229" s="567">
        <v>54.4</v>
      </c>
      <c r="C229" s="561">
        <v>53.8</v>
      </c>
      <c r="D229" s="562">
        <v>54.3</v>
      </c>
      <c r="E229" s="567">
        <v>125</v>
      </c>
      <c r="F229" s="598">
        <v>61.1</v>
      </c>
    </row>
    <row r="230" spans="1:6" ht="17.45" customHeight="1" x14ac:dyDescent="0.25">
      <c r="A230" s="559">
        <f t="shared" si="4"/>
        <v>45552</v>
      </c>
      <c r="B230" s="567">
        <v>58.4</v>
      </c>
      <c r="C230" s="561">
        <v>55.3</v>
      </c>
      <c r="D230" s="562">
        <v>43.4</v>
      </c>
      <c r="E230" s="567">
        <v>83.9</v>
      </c>
      <c r="F230" s="598">
        <v>65.8</v>
      </c>
    </row>
    <row r="231" spans="1:6" ht="17.45" customHeight="1" x14ac:dyDescent="0.25">
      <c r="A231" s="559">
        <f t="shared" si="4"/>
        <v>45558</v>
      </c>
      <c r="B231" s="567">
        <v>69.099999999999994</v>
      </c>
      <c r="C231" s="561">
        <v>63.8</v>
      </c>
      <c r="D231" s="562">
        <v>64.2</v>
      </c>
      <c r="E231" s="567">
        <v>77.900000000000006</v>
      </c>
      <c r="F231" s="598">
        <v>99.4</v>
      </c>
    </row>
    <row r="232" spans="1:6" ht="17.45" customHeight="1" x14ac:dyDescent="0.25">
      <c r="A232" s="559">
        <f t="shared" si="4"/>
        <v>45564</v>
      </c>
      <c r="B232" s="567">
        <v>56.2</v>
      </c>
      <c r="C232" s="561">
        <v>50.7</v>
      </c>
      <c r="D232" s="562">
        <v>52.8</v>
      </c>
      <c r="E232" s="567">
        <v>52</v>
      </c>
      <c r="F232" s="598">
        <v>59.4</v>
      </c>
    </row>
    <row r="233" spans="1:6" ht="17.45" customHeight="1" x14ac:dyDescent="0.25">
      <c r="A233" s="559">
        <f t="shared" si="4"/>
        <v>45570</v>
      </c>
      <c r="B233" s="567">
        <v>78.7</v>
      </c>
      <c r="C233" s="561">
        <v>78</v>
      </c>
      <c r="D233" s="562">
        <v>77</v>
      </c>
      <c r="E233" s="567">
        <v>89.5</v>
      </c>
      <c r="F233" s="598">
        <v>88.5</v>
      </c>
    </row>
    <row r="234" spans="1:6" ht="17.45" customHeight="1" x14ac:dyDescent="0.25">
      <c r="A234" s="559">
        <f t="shared" si="4"/>
        <v>45576</v>
      </c>
      <c r="B234" s="567">
        <v>89</v>
      </c>
      <c r="C234" s="561">
        <v>80</v>
      </c>
      <c r="D234" s="562">
        <v>79.099999999999994</v>
      </c>
      <c r="E234" s="567">
        <v>106</v>
      </c>
      <c r="F234" s="598">
        <v>104</v>
      </c>
    </row>
    <row r="235" spans="1:6" ht="17.45" customHeight="1" x14ac:dyDescent="0.25">
      <c r="A235" s="559">
        <f t="shared" si="4"/>
        <v>45582</v>
      </c>
      <c r="B235" s="567">
        <v>47.3</v>
      </c>
      <c r="C235" s="561">
        <v>41.5</v>
      </c>
      <c r="D235" s="562">
        <v>41</v>
      </c>
      <c r="E235" s="567">
        <v>73.400000000000006</v>
      </c>
      <c r="F235" s="598">
        <v>57.4</v>
      </c>
    </row>
    <row r="236" spans="1:6" ht="17.45" customHeight="1" x14ac:dyDescent="0.25">
      <c r="A236" s="559">
        <f t="shared" si="4"/>
        <v>45588</v>
      </c>
      <c r="B236" s="567">
        <v>120</v>
      </c>
      <c r="C236" s="561">
        <v>104</v>
      </c>
      <c r="D236" s="562">
        <v>105</v>
      </c>
      <c r="E236" s="567">
        <v>136</v>
      </c>
      <c r="F236" s="598">
        <v>129</v>
      </c>
    </row>
    <row r="237" spans="1:6" ht="17.45" customHeight="1" x14ac:dyDescent="0.25">
      <c r="A237" s="559">
        <f t="shared" si="4"/>
        <v>45594</v>
      </c>
      <c r="B237" s="567">
        <v>68.400000000000006</v>
      </c>
      <c r="C237" s="561">
        <v>65</v>
      </c>
      <c r="D237" s="562">
        <v>61.3</v>
      </c>
      <c r="E237" s="567">
        <v>115</v>
      </c>
      <c r="F237" s="598">
        <v>80.7</v>
      </c>
    </row>
    <row r="238" spans="1:6" ht="17.45" customHeight="1" x14ac:dyDescent="0.25">
      <c r="A238" s="559">
        <f t="shared" si="4"/>
        <v>45600</v>
      </c>
      <c r="B238" s="567">
        <v>89</v>
      </c>
      <c r="C238" s="561">
        <v>78.8</v>
      </c>
      <c r="D238" s="562">
        <v>80.7</v>
      </c>
      <c r="E238" s="567">
        <v>11.3</v>
      </c>
      <c r="F238" s="598">
        <v>95</v>
      </c>
    </row>
    <row r="239" spans="1:6" ht="17.45" customHeight="1" x14ac:dyDescent="0.25">
      <c r="A239" s="559">
        <f t="shared" ref="A239:A302" si="5">6+A238</f>
        <v>45606</v>
      </c>
      <c r="B239" s="567">
        <v>81.5</v>
      </c>
      <c r="C239" s="561">
        <v>65.5</v>
      </c>
      <c r="D239" s="562">
        <v>65.099999999999994</v>
      </c>
      <c r="E239" s="567">
        <v>81.900000000000006</v>
      </c>
      <c r="F239" s="598">
        <v>80.900000000000006</v>
      </c>
    </row>
    <row r="240" spans="1:6" ht="17.45" customHeight="1" x14ac:dyDescent="0.25">
      <c r="A240" s="559">
        <f t="shared" si="5"/>
        <v>45612</v>
      </c>
      <c r="B240" s="567">
        <v>47.9</v>
      </c>
      <c r="C240" s="561">
        <v>42.1</v>
      </c>
      <c r="D240" s="562">
        <v>43.7</v>
      </c>
      <c r="E240" s="567">
        <v>52.6</v>
      </c>
      <c r="F240" s="598">
        <v>52.4</v>
      </c>
    </row>
    <row r="241" spans="1:7" ht="17.45" customHeight="1" x14ac:dyDescent="0.25">
      <c r="A241" s="559">
        <f t="shared" si="5"/>
        <v>45618</v>
      </c>
      <c r="B241" s="567">
        <v>104</v>
      </c>
      <c r="C241" s="561">
        <v>94.4</v>
      </c>
      <c r="D241" s="562">
        <v>93.1</v>
      </c>
      <c r="E241" s="567">
        <v>124</v>
      </c>
      <c r="F241" s="598">
        <v>117</v>
      </c>
    </row>
    <row r="242" spans="1:7" ht="17.45" customHeight="1" x14ac:dyDescent="0.25">
      <c r="A242" s="559">
        <f t="shared" si="5"/>
        <v>45624</v>
      </c>
      <c r="B242" s="567">
        <v>42.3</v>
      </c>
      <c r="C242" s="561">
        <v>34</v>
      </c>
      <c r="D242" s="562">
        <v>33.299999999999997</v>
      </c>
      <c r="E242" s="567">
        <v>37.200000000000003</v>
      </c>
      <c r="F242" s="598">
        <v>45.5</v>
      </c>
    </row>
    <row r="243" spans="1:7" ht="17.45" customHeight="1" x14ac:dyDescent="0.25">
      <c r="A243" s="559">
        <f t="shared" si="5"/>
        <v>45630</v>
      </c>
      <c r="B243" s="567">
        <v>136</v>
      </c>
      <c r="C243" s="561">
        <v>96</v>
      </c>
      <c r="D243" s="562">
        <v>95</v>
      </c>
      <c r="E243" s="567">
        <v>117</v>
      </c>
      <c r="F243" s="598">
        <v>134</v>
      </c>
    </row>
    <row r="244" spans="1:7" ht="17.45" customHeight="1" x14ac:dyDescent="0.25">
      <c r="A244" s="665">
        <f t="shared" si="5"/>
        <v>45636</v>
      </c>
      <c r="B244" s="666">
        <v>240</v>
      </c>
      <c r="C244" s="667">
        <v>230</v>
      </c>
      <c r="D244" s="668">
        <v>239</v>
      </c>
      <c r="E244" s="666">
        <v>293</v>
      </c>
      <c r="F244" s="669">
        <v>264</v>
      </c>
    </row>
    <row r="245" spans="1:7" ht="17.45" customHeight="1" x14ac:dyDescent="0.25">
      <c r="A245" s="559">
        <f t="shared" si="5"/>
        <v>45642</v>
      </c>
      <c r="B245" s="567">
        <v>77.400000000000006</v>
      </c>
      <c r="C245" s="561">
        <v>70.7</v>
      </c>
      <c r="D245" s="562">
        <v>70.2</v>
      </c>
      <c r="E245" s="567">
        <v>108</v>
      </c>
      <c r="F245" s="598">
        <v>97</v>
      </c>
    </row>
    <row r="246" spans="1:7" ht="17.45" customHeight="1" x14ac:dyDescent="0.25">
      <c r="A246" s="559">
        <f t="shared" si="5"/>
        <v>45648</v>
      </c>
      <c r="B246" s="567">
        <v>87.1</v>
      </c>
      <c r="C246" s="561">
        <v>76.5</v>
      </c>
      <c r="D246" s="562">
        <v>76.7</v>
      </c>
      <c r="E246" s="567">
        <v>84</v>
      </c>
      <c r="F246" s="598">
        <v>90.6</v>
      </c>
    </row>
    <row r="247" spans="1:7" ht="17.45" customHeight="1" thickBot="1" x14ac:dyDescent="0.3">
      <c r="A247" s="593">
        <f t="shared" si="5"/>
        <v>45654</v>
      </c>
      <c r="B247" s="601">
        <v>76.400000000000006</v>
      </c>
      <c r="C247" s="602">
        <v>68.099999999999994</v>
      </c>
      <c r="D247" s="603">
        <v>69.8</v>
      </c>
      <c r="E247" s="601">
        <v>79.8</v>
      </c>
      <c r="F247" s="604">
        <v>83.8</v>
      </c>
    </row>
    <row r="248" spans="1:7" ht="17.45" customHeight="1" x14ac:dyDescent="0.25">
      <c r="A248" s="550">
        <f t="shared" si="5"/>
        <v>45660</v>
      </c>
      <c r="B248" s="599">
        <v>97.1</v>
      </c>
      <c r="C248" s="654">
        <v>89.3</v>
      </c>
      <c r="D248" s="655">
        <v>86.9</v>
      </c>
      <c r="E248" s="599">
        <v>121</v>
      </c>
      <c r="F248" s="656">
        <v>117</v>
      </c>
      <c r="G248" s="371" t="str">
        <f>TEXT(WEEKDAY(A248),"dddd")</f>
        <v>Friday</v>
      </c>
    </row>
    <row r="249" spans="1:7" ht="17.45" customHeight="1" x14ac:dyDescent="0.25">
      <c r="A249" s="665">
        <f t="shared" si="5"/>
        <v>45666</v>
      </c>
      <c r="B249" s="666">
        <v>202</v>
      </c>
      <c r="C249" s="667">
        <v>187</v>
      </c>
      <c r="D249" s="668">
        <v>189</v>
      </c>
      <c r="E249" s="666">
        <v>228</v>
      </c>
      <c r="F249" s="669">
        <v>224</v>
      </c>
      <c r="G249" s="371" t="str">
        <f t="shared" ref="G249:G312" si="6">TEXT(WEEKDAY(A249),"dddd")</f>
        <v>Thursday</v>
      </c>
    </row>
    <row r="250" spans="1:7" ht="17.45" customHeight="1" x14ac:dyDescent="0.25">
      <c r="A250" s="559">
        <f t="shared" si="5"/>
        <v>45672</v>
      </c>
      <c r="B250" s="567">
        <v>107</v>
      </c>
      <c r="C250" s="561">
        <v>104</v>
      </c>
      <c r="D250" s="562">
        <v>103</v>
      </c>
      <c r="E250" s="567">
        <v>125</v>
      </c>
      <c r="F250" s="598">
        <v>119</v>
      </c>
      <c r="G250" s="371" t="str">
        <f t="shared" si="6"/>
        <v>Wednesday</v>
      </c>
    </row>
    <row r="251" spans="1:7" ht="17.45" customHeight="1" x14ac:dyDescent="0.25">
      <c r="A251" s="559">
        <f t="shared" si="5"/>
        <v>45678</v>
      </c>
      <c r="B251" s="567">
        <v>133</v>
      </c>
      <c r="C251" s="561">
        <v>113</v>
      </c>
      <c r="D251" s="562">
        <v>120</v>
      </c>
      <c r="E251" s="567">
        <v>159</v>
      </c>
      <c r="F251" s="598">
        <v>163</v>
      </c>
      <c r="G251" s="371" t="str">
        <f t="shared" si="6"/>
        <v>Tuesday</v>
      </c>
    </row>
    <row r="252" spans="1:7" ht="17.45" customHeight="1" thickBot="1" x14ac:dyDescent="0.3">
      <c r="A252" s="593">
        <f t="shared" si="5"/>
        <v>45684</v>
      </c>
      <c r="B252" s="601">
        <v>27.2</v>
      </c>
      <c r="C252" s="602">
        <v>17.5</v>
      </c>
      <c r="D252" s="603">
        <v>22.6</v>
      </c>
      <c r="E252" s="601">
        <v>42.3</v>
      </c>
      <c r="F252" s="604">
        <v>38.200000000000003</v>
      </c>
      <c r="G252" s="371" t="str">
        <f t="shared" si="6"/>
        <v>Monday</v>
      </c>
    </row>
    <row r="253" spans="1:7" ht="17.45" customHeight="1" x14ac:dyDescent="0.25">
      <c r="A253" s="550">
        <f t="shared" si="5"/>
        <v>45690</v>
      </c>
      <c r="B253" s="599">
        <v>63.7</v>
      </c>
      <c r="C253" s="654">
        <v>54.6</v>
      </c>
      <c r="D253" s="655">
        <v>55.1</v>
      </c>
      <c r="E253" s="599">
        <v>57.3</v>
      </c>
      <c r="F253" s="656">
        <v>65.900000000000006</v>
      </c>
      <c r="G253" s="371" t="str">
        <f t="shared" si="6"/>
        <v>Sunday</v>
      </c>
    </row>
    <row r="254" spans="1:7" ht="17.45" customHeight="1" x14ac:dyDescent="0.25">
      <c r="A254" s="559">
        <f t="shared" si="5"/>
        <v>45696</v>
      </c>
      <c r="B254" s="567">
        <v>38</v>
      </c>
      <c r="C254" s="561">
        <v>33.1</v>
      </c>
      <c r="D254" s="562">
        <v>32.6</v>
      </c>
      <c r="E254" s="567">
        <v>57.9</v>
      </c>
      <c r="F254" s="598">
        <v>47.7</v>
      </c>
      <c r="G254" s="371" t="str">
        <f t="shared" si="6"/>
        <v>Saturday</v>
      </c>
    </row>
    <row r="255" spans="1:7" ht="17.45" customHeight="1" x14ac:dyDescent="0.25">
      <c r="A255" s="559">
        <f t="shared" si="5"/>
        <v>45702</v>
      </c>
      <c r="B255" s="567">
        <v>39.1</v>
      </c>
      <c r="C255" s="561">
        <v>35.200000000000003</v>
      </c>
      <c r="D255" s="562">
        <v>32.9</v>
      </c>
      <c r="E255" s="567">
        <v>56.5</v>
      </c>
      <c r="F255" s="598">
        <v>61.3</v>
      </c>
      <c r="G255" s="371" t="str">
        <f t="shared" si="6"/>
        <v>Friday</v>
      </c>
    </row>
    <row r="256" spans="1:7" ht="17.45" customHeight="1" x14ac:dyDescent="0.25">
      <c r="A256" s="559">
        <f t="shared" si="5"/>
        <v>45708</v>
      </c>
      <c r="B256" s="567">
        <v>75.900000000000006</v>
      </c>
      <c r="C256" s="561">
        <v>74</v>
      </c>
      <c r="D256" s="562">
        <v>74.099999999999994</v>
      </c>
      <c r="E256" s="567">
        <v>124</v>
      </c>
      <c r="F256" s="598">
        <v>88.9</v>
      </c>
      <c r="G256" s="371" t="str">
        <f t="shared" si="6"/>
        <v>Thursday</v>
      </c>
    </row>
    <row r="257" spans="1:7" ht="17.45" customHeight="1" thickBot="1" x14ac:dyDescent="0.3">
      <c r="A257" s="593">
        <f t="shared" si="5"/>
        <v>45714</v>
      </c>
      <c r="B257" s="601">
        <v>98.8</v>
      </c>
      <c r="C257" s="602">
        <v>93.1</v>
      </c>
      <c r="D257" s="603">
        <v>92.3</v>
      </c>
      <c r="E257" s="601">
        <v>147</v>
      </c>
      <c r="F257" s="604">
        <v>114</v>
      </c>
      <c r="G257" s="371" t="str">
        <f t="shared" si="6"/>
        <v>Wednesday</v>
      </c>
    </row>
    <row r="258" spans="1:7" ht="17.45" customHeight="1" x14ac:dyDescent="0.25">
      <c r="A258" s="550">
        <f t="shared" si="5"/>
        <v>45720</v>
      </c>
      <c r="B258" s="599">
        <v>53.1</v>
      </c>
      <c r="C258" s="654">
        <v>51</v>
      </c>
      <c r="D258" s="655">
        <v>52.7</v>
      </c>
      <c r="E258" s="599">
        <v>105</v>
      </c>
      <c r="F258" s="656">
        <v>71</v>
      </c>
      <c r="G258" s="371" t="str">
        <f t="shared" si="6"/>
        <v>Tuesday</v>
      </c>
    </row>
    <row r="259" spans="1:7" ht="17.45" customHeight="1" x14ac:dyDescent="0.25">
      <c r="A259" s="559">
        <f t="shared" si="5"/>
        <v>45726</v>
      </c>
      <c r="B259" s="567">
        <v>51.7</v>
      </c>
      <c r="C259" s="561">
        <v>38.9</v>
      </c>
      <c r="D259" s="562">
        <v>48.1</v>
      </c>
      <c r="E259" s="567">
        <v>98.4</v>
      </c>
      <c r="F259" s="598">
        <v>57</v>
      </c>
      <c r="G259" s="371" t="str">
        <f t="shared" si="6"/>
        <v>Monday</v>
      </c>
    </row>
    <row r="260" spans="1:7" ht="17.45" customHeight="1" x14ac:dyDescent="0.25">
      <c r="A260" s="559">
        <f t="shared" si="5"/>
        <v>45732</v>
      </c>
      <c r="B260" s="567">
        <v>46.3</v>
      </c>
      <c r="C260" s="561">
        <v>33.9</v>
      </c>
      <c r="D260" s="562">
        <v>33.6</v>
      </c>
      <c r="E260" s="567">
        <v>42.1</v>
      </c>
      <c r="F260" s="598">
        <v>46.9</v>
      </c>
      <c r="G260" s="371" t="str">
        <f t="shared" si="6"/>
        <v>Sunday</v>
      </c>
    </row>
    <row r="261" spans="1:7" ht="17.45" customHeight="1" x14ac:dyDescent="0.25">
      <c r="A261" s="559">
        <f t="shared" si="5"/>
        <v>45738</v>
      </c>
      <c r="B261" s="567">
        <v>54.2</v>
      </c>
      <c r="C261" s="561">
        <v>49.6</v>
      </c>
      <c r="D261" s="562">
        <v>49.6</v>
      </c>
      <c r="E261" s="567">
        <v>78.099999999999994</v>
      </c>
      <c r="F261" s="598">
        <v>59.9</v>
      </c>
      <c r="G261" s="371" t="str">
        <f t="shared" si="6"/>
        <v>Saturday</v>
      </c>
    </row>
    <row r="262" spans="1:7" ht="17.45" customHeight="1" thickBot="1" x14ac:dyDescent="0.3">
      <c r="A262" s="593">
        <f t="shared" si="5"/>
        <v>45744</v>
      </c>
      <c r="B262" s="601">
        <v>49.7</v>
      </c>
      <c r="C262" s="602">
        <v>47.2</v>
      </c>
      <c r="D262" s="603">
        <v>43.5</v>
      </c>
      <c r="E262" s="601">
        <v>93.9</v>
      </c>
      <c r="F262" s="604">
        <v>57.7</v>
      </c>
      <c r="G262" s="371" t="str">
        <f t="shared" si="6"/>
        <v>Friday</v>
      </c>
    </row>
    <row r="263" spans="1:7" ht="17.45" customHeight="1" x14ac:dyDescent="0.25">
      <c r="A263" s="550">
        <f t="shared" si="5"/>
        <v>45750</v>
      </c>
      <c r="B263" s="599">
        <v>47.5</v>
      </c>
      <c r="C263" s="654">
        <v>39.4</v>
      </c>
      <c r="D263" s="655">
        <v>38.9</v>
      </c>
      <c r="E263" s="599">
        <v>71.2</v>
      </c>
      <c r="F263" s="656">
        <v>59.3</v>
      </c>
      <c r="G263" s="371" t="str">
        <f t="shared" si="6"/>
        <v>Thursday</v>
      </c>
    </row>
    <row r="264" spans="1:7" ht="17.45" customHeight="1" x14ac:dyDescent="0.25">
      <c r="A264" s="559">
        <f t="shared" si="5"/>
        <v>45756</v>
      </c>
      <c r="B264" s="567">
        <v>77.099999999999994</v>
      </c>
      <c r="C264" s="561">
        <v>71.400000000000006</v>
      </c>
      <c r="D264" s="562">
        <v>71.8</v>
      </c>
      <c r="E264" s="567">
        <v>119</v>
      </c>
      <c r="F264" s="598">
        <v>85.2</v>
      </c>
      <c r="G264" s="371" t="str">
        <f t="shared" si="6"/>
        <v>Wednesday</v>
      </c>
    </row>
    <row r="265" spans="1:7" ht="17.45" customHeight="1" x14ac:dyDescent="0.25">
      <c r="A265" s="559">
        <f t="shared" si="5"/>
        <v>45762</v>
      </c>
      <c r="B265" s="567">
        <v>56.9</v>
      </c>
      <c r="C265" s="561">
        <v>49.4</v>
      </c>
      <c r="D265" s="562">
        <v>50.6</v>
      </c>
      <c r="E265" s="567">
        <v>93.1</v>
      </c>
      <c r="F265" s="598">
        <v>72.599999999999994</v>
      </c>
      <c r="G265" s="371" t="str">
        <f t="shared" si="6"/>
        <v>Tuesday</v>
      </c>
    </row>
    <row r="266" spans="1:7" ht="17.45" customHeight="1" x14ac:dyDescent="0.25">
      <c r="A266" s="559">
        <f t="shared" si="5"/>
        <v>45768</v>
      </c>
      <c r="B266" s="567">
        <v>62</v>
      </c>
      <c r="C266" s="561">
        <v>93.4</v>
      </c>
      <c r="D266" s="562">
        <v>66.400000000000006</v>
      </c>
      <c r="E266" s="567">
        <v>80</v>
      </c>
      <c r="F266" s="598">
        <v>78</v>
      </c>
      <c r="G266" s="371" t="str">
        <f t="shared" si="6"/>
        <v>Monday</v>
      </c>
    </row>
    <row r="267" spans="1:7" ht="17.45" customHeight="1" thickBot="1" x14ac:dyDescent="0.3">
      <c r="A267" s="593">
        <f t="shared" si="5"/>
        <v>45774</v>
      </c>
      <c r="B267" s="601">
        <v>25.8</v>
      </c>
      <c r="C267" s="602">
        <v>19.100000000000001</v>
      </c>
      <c r="D267" s="603">
        <v>19.100000000000001</v>
      </c>
      <c r="E267" s="601">
        <v>25.1</v>
      </c>
      <c r="F267" s="598">
        <v>30.9</v>
      </c>
      <c r="G267" s="371" t="str">
        <f t="shared" si="6"/>
        <v>Sunday</v>
      </c>
    </row>
    <row r="268" spans="1:7" ht="17.45" customHeight="1" x14ac:dyDescent="0.25">
      <c r="A268" s="550">
        <f t="shared" si="5"/>
        <v>45780</v>
      </c>
      <c r="B268" s="599">
        <v>29.2</v>
      </c>
      <c r="C268" s="654">
        <v>25.3</v>
      </c>
      <c r="D268" s="655">
        <v>23.7</v>
      </c>
      <c r="E268" s="599">
        <v>36.4</v>
      </c>
      <c r="F268" s="598">
        <v>39.5</v>
      </c>
      <c r="G268" s="371" t="str">
        <f t="shared" si="6"/>
        <v>Saturday</v>
      </c>
    </row>
    <row r="269" spans="1:7" ht="17.45" customHeight="1" x14ac:dyDescent="0.25">
      <c r="A269" s="559">
        <f t="shared" si="5"/>
        <v>45786</v>
      </c>
      <c r="B269" s="567">
        <v>78.3</v>
      </c>
      <c r="C269" s="561">
        <v>83.1</v>
      </c>
      <c r="D269" s="562">
        <v>83.1</v>
      </c>
      <c r="E269" s="567">
        <v>99.9</v>
      </c>
      <c r="F269" s="598">
        <v>101</v>
      </c>
      <c r="G269" s="371" t="str">
        <f t="shared" si="6"/>
        <v>Friday</v>
      </c>
    </row>
    <row r="270" spans="1:7" ht="17.45" customHeight="1" x14ac:dyDescent="0.25">
      <c r="A270" s="559">
        <f t="shared" si="5"/>
        <v>45792</v>
      </c>
      <c r="B270" s="567">
        <v>63</v>
      </c>
      <c r="C270" s="561">
        <v>58.8</v>
      </c>
      <c r="D270" s="562">
        <v>57.8</v>
      </c>
      <c r="E270" s="567">
        <v>83.6</v>
      </c>
      <c r="F270" s="598">
        <v>77.7</v>
      </c>
      <c r="G270" s="371" t="str">
        <f t="shared" si="6"/>
        <v>Thursday</v>
      </c>
    </row>
    <row r="271" spans="1:7" ht="17.45" customHeight="1" x14ac:dyDescent="0.25">
      <c r="A271" s="559">
        <f t="shared" si="5"/>
        <v>45798</v>
      </c>
      <c r="B271" s="567">
        <v>80</v>
      </c>
      <c r="C271" s="561">
        <v>78.099999999999994</v>
      </c>
      <c r="D271" s="562">
        <v>77.900000000000006</v>
      </c>
      <c r="E271" s="567">
        <v>103</v>
      </c>
      <c r="F271" s="598">
        <v>101</v>
      </c>
      <c r="G271" s="371" t="str">
        <f t="shared" si="6"/>
        <v>Wednesday</v>
      </c>
    </row>
    <row r="272" spans="1:7" ht="17.45" customHeight="1" thickBot="1" x14ac:dyDescent="0.3">
      <c r="A272" s="593">
        <f t="shared" si="5"/>
        <v>45804</v>
      </c>
      <c r="B272" s="601">
        <v>57</v>
      </c>
      <c r="C272" s="602">
        <v>53.3</v>
      </c>
      <c r="D272" s="603">
        <v>52.5</v>
      </c>
      <c r="E272" s="601">
        <v>85.9</v>
      </c>
      <c r="F272" s="604">
        <v>69.900000000000006</v>
      </c>
      <c r="G272" s="371" t="str">
        <f t="shared" si="6"/>
        <v>Tuesday</v>
      </c>
    </row>
    <row r="273" spans="1:7" ht="17.45" customHeight="1" x14ac:dyDescent="0.25">
      <c r="A273" s="550">
        <f t="shared" si="5"/>
        <v>45810</v>
      </c>
      <c r="B273" s="599">
        <v>49.3</v>
      </c>
      <c r="C273" s="654">
        <v>47</v>
      </c>
      <c r="D273" s="655">
        <v>45.5</v>
      </c>
      <c r="E273" s="599">
        <v>71.599999999999994</v>
      </c>
      <c r="F273" s="656">
        <v>66</v>
      </c>
      <c r="G273" s="371" t="str">
        <f t="shared" si="6"/>
        <v>Monday</v>
      </c>
    </row>
    <row r="274" spans="1:7" ht="17.45" customHeight="1" x14ac:dyDescent="0.25">
      <c r="A274" s="559">
        <f t="shared" si="5"/>
        <v>45816</v>
      </c>
      <c r="B274" s="567">
        <v>47.2</v>
      </c>
      <c r="C274" s="561">
        <v>42.2</v>
      </c>
      <c r="D274" s="562">
        <v>41.2</v>
      </c>
      <c r="E274" s="567">
        <v>41.3</v>
      </c>
      <c r="F274" s="598">
        <v>52.6</v>
      </c>
      <c r="G274" s="371" t="str">
        <f t="shared" si="6"/>
        <v>Sunday</v>
      </c>
    </row>
    <row r="275" spans="1:7" ht="17.45" customHeight="1" x14ac:dyDescent="0.25">
      <c r="A275" s="559">
        <f t="shared" si="5"/>
        <v>45822</v>
      </c>
      <c r="B275" s="567">
        <v>59.4</v>
      </c>
      <c r="C275" s="561">
        <v>58.1</v>
      </c>
      <c r="D275" s="562">
        <v>50.7</v>
      </c>
      <c r="E275" s="567">
        <v>58.1</v>
      </c>
      <c r="F275" s="598">
        <v>72.7</v>
      </c>
      <c r="G275" s="371" t="str">
        <f t="shared" si="6"/>
        <v>Saturday</v>
      </c>
    </row>
    <row r="276" spans="1:7" ht="17.45" customHeight="1" x14ac:dyDescent="0.25">
      <c r="A276" s="559">
        <f t="shared" si="5"/>
        <v>45828</v>
      </c>
      <c r="B276" s="567">
        <v>60.7</v>
      </c>
      <c r="C276" s="561">
        <v>58.6</v>
      </c>
      <c r="D276" s="562">
        <v>56.1</v>
      </c>
      <c r="E276" s="567">
        <v>78.599999999999994</v>
      </c>
      <c r="F276" s="598">
        <v>71.099999999999994</v>
      </c>
      <c r="G276" s="371" t="str">
        <f t="shared" si="6"/>
        <v>Friday</v>
      </c>
    </row>
    <row r="277" spans="1:7" ht="17.45" customHeight="1" thickBot="1" x14ac:dyDescent="0.3">
      <c r="A277" s="593">
        <f t="shared" si="5"/>
        <v>45834</v>
      </c>
      <c r="B277" s="601">
        <v>66.2</v>
      </c>
      <c r="C277" s="602">
        <v>53.1</v>
      </c>
      <c r="D277" s="603">
        <v>65.599999999999994</v>
      </c>
      <c r="E277" s="601">
        <v>37.799999999999997</v>
      </c>
      <c r="F277" s="604">
        <v>84.6</v>
      </c>
      <c r="G277" s="371" t="str">
        <f t="shared" si="6"/>
        <v>Thursday</v>
      </c>
    </row>
    <row r="278" spans="1:7" ht="17.45" customHeight="1" x14ac:dyDescent="0.25">
      <c r="A278" s="550">
        <f t="shared" si="5"/>
        <v>45840</v>
      </c>
      <c r="B278" s="599">
        <v>56.9</v>
      </c>
      <c r="C278" s="654">
        <v>56.8</v>
      </c>
      <c r="D278" s="655">
        <v>55.1</v>
      </c>
      <c r="E278" s="599">
        <v>79.3</v>
      </c>
      <c r="F278" s="656">
        <v>63.3</v>
      </c>
      <c r="G278" s="371" t="str">
        <f t="shared" si="6"/>
        <v>Wednesday</v>
      </c>
    </row>
    <row r="279" spans="1:7" ht="17.45" customHeight="1" x14ac:dyDescent="0.25">
      <c r="A279" s="559">
        <f t="shared" si="5"/>
        <v>45846</v>
      </c>
      <c r="B279" s="567">
        <v>60</v>
      </c>
      <c r="C279" s="561">
        <v>65.400000000000006</v>
      </c>
      <c r="D279" s="562">
        <v>64</v>
      </c>
      <c r="E279" s="567">
        <v>84.7</v>
      </c>
      <c r="F279" s="598">
        <v>86.6</v>
      </c>
      <c r="G279" s="371" t="str">
        <f t="shared" si="6"/>
        <v>Tuesday</v>
      </c>
    </row>
    <row r="280" spans="1:7" ht="17.45" customHeight="1" x14ac:dyDescent="0.25">
      <c r="A280" s="559">
        <f t="shared" si="5"/>
        <v>45852</v>
      </c>
      <c r="B280" s="567">
        <v>50</v>
      </c>
      <c r="C280" s="561">
        <v>51.7</v>
      </c>
      <c r="D280" s="562">
        <v>50.3</v>
      </c>
      <c r="E280" s="567">
        <v>71.599999999999994</v>
      </c>
      <c r="F280" s="598">
        <v>58.3</v>
      </c>
      <c r="G280" s="371" t="str">
        <f t="shared" si="6"/>
        <v>Monday</v>
      </c>
    </row>
    <row r="281" spans="1:7" ht="17.45" customHeight="1" x14ac:dyDescent="0.25">
      <c r="A281" s="559">
        <f t="shared" si="5"/>
        <v>45858</v>
      </c>
      <c r="B281" s="567">
        <v>39.799999999999997</v>
      </c>
      <c r="C281" s="561">
        <v>34.1</v>
      </c>
      <c r="D281" s="562">
        <v>34.9</v>
      </c>
      <c r="E281" s="567">
        <v>42.8</v>
      </c>
      <c r="F281" s="598">
        <v>39.9</v>
      </c>
      <c r="G281" s="371" t="str">
        <f t="shared" si="6"/>
        <v>Sunday</v>
      </c>
    </row>
    <row r="282" spans="1:7" ht="17.45" customHeight="1" thickBot="1" x14ac:dyDescent="0.3">
      <c r="A282" s="593">
        <f t="shared" si="5"/>
        <v>45864</v>
      </c>
      <c r="B282" s="601">
        <v>32.5</v>
      </c>
      <c r="C282" s="602">
        <v>39.799999999999997</v>
      </c>
      <c r="D282" s="603">
        <v>38.9</v>
      </c>
      <c r="E282" s="601">
        <v>40.799999999999997</v>
      </c>
      <c r="F282" s="604">
        <v>42.2</v>
      </c>
      <c r="G282" s="371" t="str">
        <f t="shared" si="6"/>
        <v>Saturday</v>
      </c>
    </row>
    <row r="283" spans="1:7" ht="17.45" customHeight="1" x14ac:dyDescent="0.25">
      <c r="A283" s="550">
        <f t="shared" si="5"/>
        <v>45870</v>
      </c>
      <c r="B283" s="599">
        <v>57.6</v>
      </c>
      <c r="C283" s="654">
        <v>67.400000000000006</v>
      </c>
      <c r="D283" s="655">
        <v>50.2</v>
      </c>
      <c r="E283" s="599">
        <v>74.8</v>
      </c>
      <c r="F283" s="656">
        <v>72.5</v>
      </c>
      <c r="G283" s="371" t="str">
        <f t="shared" si="6"/>
        <v>Friday</v>
      </c>
    </row>
    <row r="284" spans="1:7" ht="17.45" customHeight="1" x14ac:dyDescent="0.25">
      <c r="A284" s="559">
        <f t="shared" si="5"/>
        <v>45876</v>
      </c>
      <c r="B284" s="567">
        <v>74.2</v>
      </c>
      <c r="C284" s="561">
        <v>78.900000000000006</v>
      </c>
      <c r="D284" s="562">
        <v>74.5</v>
      </c>
      <c r="E284" s="567">
        <v>101.6</v>
      </c>
      <c r="F284" s="598">
        <v>98.9</v>
      </c>
      <c r="G284" s="371" t="str">
        <f t="shared" si="6"/>
        <v>Thursday</v>
      </c>
    </row>
    <row r="285" spans="1:7" ht="17.45" customHeight="1" x14ac:dyDescent="0.25">
      <c r="A285" s="559">
        <f t="shared" si="5"/>
        <v>45882</v>
      </c>
      <c r="B285" s="567">
        <v>75</v>
      </c>
      <c r="C285" s="561">
        <v>76.099999999999994</v>
      </c>
      <c r="D285" s="562">
        <v>75.8</v>
      </c>
      <c r="E285" s="567">
        <v>98.9</v>
      </c>
      <c r="F285" s="598">
        <v>93.8</v>
      </c>
      <c r="G285" s="371" t="str">
        <f t="shared" si="6"/>
        <v>Wednesday</v>
      </c>
    </row>
    <row r="286" spans="1:7" ht="17.45" customHeight="1" x14ac:dyDescent="0.25">
      <c r="A286" s="559">
        <f t="shared" si="5"/>
        <v>45888</v>
      </c>
      <c r="B286" s="567">
        <v>59.8</v>
      </c>
      <c r="C286" s="561">
        <v>68.099999999999994</v>
      </c>
      <c r="D286" s="562">
        <v>65.8</v>
      </c>
      <c r="E286" s="567">
        <v>88.5</v>
      </c>
      <c r="F286" s="598">
        <v>81</v>
      </c>
      <c r="G286" s="371" t="str">
        <f t="shared" si="6"/>
        <v>Tuesday</v>
      </c>
    </row>
    <row r="287" spans="1:7" ht="17.45" customHeight="1" x14ac:dyDescent="0.25">
      <c r="A287" s="559">
        <f t="shared" si="5"/>
        <v>45894</v>
      </c>
      <c r="B287" s="567">
        <v>63.9</v>
      </c>
      <c r="C287" s="561">
        <v>66.8</v>
      </c>
      <c r="D287" s="562">
        <v>67.400000000000006</v>
      </c>
      <c r="E287" s="567">
        <v>93.9</v>
      </c>
      <c r="F287" s="598">
        <v>79.599999999999994</v>
      </c>
      <c r="G287" s="371" t="str">
        <f t="shared" si="6"/>
        <v>Monday</v>
      </c>
    </row>
    <row r="288" spans="1:7" ht="17.45" customHeight="1" thickBot="1" x14ac:dyDescent="0.3">
      <c r="A288" s="593">
        <f t="shared" si="5"/>
        <v>45900</v>
      </c>
      <c r="B288" s="601">
        <v>46.5</v>
      </c>
      <c r="C288" s="602">
        <v>46.3</v>
      </c>
      <c r="D288" s="603">
        <v>44.3</v>
      </c>
      <c r="E288" s="601">
        <v>47.6</v>
      </c>
      <c r="F288" s="604">
        <v>56.8</v>
      </c>
      <c r="G288" s="371" t="str">
        <f t="shared" si="6"/>
        <v>Sunday</v>
      </c>
    </row>
    <row r="289" spans="1:11" ht="17.45" customHeight="1" x14ac:dyDescent="0.25">
      <c r="A289" s="550">
        <f t="shared" si="5"/>
        <v>45906</v>
      </c>
      <c r="B289" s="599">
        <v>54.6</v>
      </c>
      <c r="C289" s="654">
        <v>55.6</v>
      </c>
      <c r="D289" s="655">
        <v>53.7</v>
      </c>
      <c r="E289" s="599">
        <v>65.3</v>
      </c>
      <c r="F289" s="656">
        <v>65.7</v>
      </c>
      <c r="G289" s="371" t="str">
        <f t="shared" si="6"/>
        <v>Saturday</v>
      </c>
    </row>
    <row r="290" spans="1:11" ht="17.45" customHeight="1" x14ac:dyDescent="0.25">
      <c r="A290" s="559">
        <f t="shared" si="5"/>
        <v>45912</v>
      </c>
      <c r="B290" s="567">
        <v>60.5</v>
      </c>
      <c r="C290" s="561">
        <v>45</v>
      </c>
      <c r="D290" s="562">
        <v>45.9</v>
      </c>
      <c r="E290" s="567">
        <v>72.8</v>
      </c>
      <c r="F290" s="598">
        <v>61.1</v>
      </c>
      <c r="G290" s="371" t="str">
        <f t="shared" si="6"/>
        <v>Friday</v>
      </c>
    </row>
    <row r="291" spans="1:11" ht="17.45" customHeight="1" x14ac:dyDescent="0.25">
      <c r="A291" s="559">
        <f t="shared" si="5"/>
        <v>45918</v>
      </c>
      <c r="B291" s="567">
        <v>52.9</v>
      </c>
      <c r="C291" s="561">
        <v>53.9</v>
      </c>
      <c r="D291" s="562">
        <v>53.2</v>
      </c>
      <c r="E291" s="567">
        <v>67.400000000000006</v>
      </c>
      <c r="F291" s="598">
        <v>70.400000000000006</v>
      </c>
      <c r="G291" s="371" t="str">
        <f t="shared" si="6"/>
        <v>Thursday</v>
      </c>
    </row>
    <row r="292" spans="1:11" ht="17.45" customHeight="1" x14ac:dyDescent="0.25">
      <c r="A292" s="559">
        <f t="shared" si="5"/>
        <v>45924</v>
      </c>
      <c r="B292" s="567">
        <v>59.9</v>
      </c>
      <c r="C292" s="561">
        <v>64.8</v>
      </c>
      <c r="D292" s="562">
        <v>63.2</v>
      </c>
      <c r="E292" s="567">
        <v>89.6</v>
      </c>
      <c r="F292" s="598">
        <v>90.01</v>
      </c>
      <c r="G292" s="371" t="str">
        <f t="shared" si="6"/>
        <v>Wednesday</v>
      </c>
    </row>
    <row r="293" spans="1:11" ht="17.45" customHeight="1" thickBot="1" x14ac:dyDescent="0.3">
      <c r="A293" s="593">
        <f t="shared" si="5"/>
        <v>45930</v>
      </c>
      <c r="B293" s="601">
        <v>46.2</v>
      </c>
      <c r="C293" s="602">
        <v>50</v>
      </c>
      <c r="D293" s="603">
        <v>48.4</v>
      </c>
      <c r="E293" s="601">
        <v>85.3</v>
      </c>
      <c r="F293" s="604">
        <v>69.599999999999994</v>
      </c>
      <c r="G293" s="371" t="str">
        <f t="shared" si="6"/>
        <v>Tuesday</v>
      </c>
    </row>
    <row r="294" spans="1:11" ht="17.45" customHeight="1" x14ac:dyDescent="0.25">
      <c r="A294" s="695">
        <f t="shared" si="5"/>
        <v>45936</v>
      </c>
      <c r="B294" s="594">
        <v>63.7</v>
      </c>
      <c r="C294" s="595">
        <v>67.8</v>
      </c>
      <c r="D294" s="596">
        <v>66.5</v>
      </c>
      <c r="E294" s="594">
        <v>87.8</v>
      </c>
      <c r="F294" s="597">
        <v>86</v>
      </c>
      <c r="G294" s="371" t="str">
        <f t="shared" si="6"/>
        <v>Monday</v>
      </c>
    </row>
    <row r="295" spans="1:11" ht="17.45" customHeight="1" x14ac:dyDescent="0.25">
      <c r="A295" s="559">
        <f t="shared" si="5"/>
        <v>45942</v>
      </c>
      <c r="B295" s="567">
        <v>60.1</v>
      </c>
      <c r="C295" s="561">
        <v>61.1</v>
      </c>
      <c r="D295" s="562">
        <v>58.7</v>
      </c>
      <c r="E295" s="567">
        <v>72.099999999999994</v>
      </c>
      <c r="F295" s="598">
        <v>67.3</v>
      </c>
      <c r="G295" s="371" t="str">
        <f t="shared" si="6"/>
        <v>Sunday</v>
      </c>
    </row>
    <row r="296" spans="1:11" ht="17.45" customHeight="1" x14ac:dyDescent="0.25">
      <c r="A296" s="559">
        <f t="shared" si="5"/>
        <v>45948</v>
      </c>
      <c r="B296" s="567">
        <v>41.7</v>
      </c>
      <c r="C296" s="561">
        <v>36.6</v>
      </c>
      <c r="D296" s="562">
        <v>37.6</v>
      </c>
      <c r="E296" s="567">
        <v>52.6</v>
      </c>
      <c r="F296" s="598">
        <v>49.3</v>
      </c>
      <c r="G296" s="371" t="str">
        <f t="shared" si="6"/>
        <v>Saturday</v>
      </c>
    </row>
    <row r="297" spans="1:11" ht="17.45" customHeight="1" x14ac:dyDescent="0.25">
      <c r="A297" s="559">
        <f t="shared" si="5"/>
        <v>45954</v>
      </c>
      <c r="B297" s="567">
        <v>84.6</v>
      </c>
      <c r="C297" s="561">
        <v>83.1</v>
      </c>
      <c r="D297" s="562">
        <v>82.7</v>
      </c>
      <c r="E297" s="567">
        <v>110</v>
      </c>
      <c r="F297" s="598">
        <v>94.8</v>
      </c>
      <c r="G297" s="371" t="str">
        <f t="shared" si="6"/>
        <v>Friday</v>
      </c>
    </row>
    <row r="298" spans="1:11" ht="17.45" customHeight="1" thickBot="1" x14ac:dyDescent="0.3">
      <c r="A298" s="593">
        <f t="shared" si="5"/>
        <v>45960</v>
      </c>
      <c r="B298" s="601">
        <v>92.3</v>
      </c>
      <c r="C298" s="602">
        <v>83.3</v>
      </c>
      <c r="D298" s="603">
        <v>83.1</v>
      </c>
      <c r="E298" s="601">
        <v>86.6</v>
      </c>
      <c r="F298" s="604">
        <v>91.8</v>
      </c>
      <c r="G298" s="371" t="str">
        <f t="shared" si="6"/>
        <v>Thursday</v>
      </c>
    </row>
    <row r="299" spans="1:11" ht="17.45" customHeight="1" x14ac:dyDescent="0.25">
      <c r="A299" s="695">
        <f t="shared" si="5"/>
        <v>45966</v>
      </c>
      <c r="B299" s="594">
        <v>46</v>
      </c>
      <c r="C299" s="595">
        <v>43.1</v>
      </c>
      <c r="D299" s="596">
        <v>43.6</v>
      </c>
      <c r="E299" s="594">
        <v>79.7</v>
      </c>
      <c r="F299" s="597">
        <v>55.9</v>
      </c>
      <c r="G299" s="371" t="str">
        <f t="shared" si="6"/>
        <v>Wednesday</v>
      </c>
    </row>
    <row r="300" spans="1:11" ht="17.45" customHeight="1" x14ac:dyDescent="0.25">
      <c r="A300" s="559">
        <f t="shared" si="5"/>
        <v>45972</v>
      </c>
      <c r="B300" s="567">
        <v>75.7</v>
      </c>
      <c r="C300" s="561">
        <v>76.2</v>
      </c>
      <c r="D300" s="562">
        <v>58</v>
      </c>
      <c r="E300" s="567">
        <v>99.1</v>
      </c>
      <c r="F300" s="598">
        <v>98.3</v>
      </c>
      <c r="G300" s="371" t="str">
        <f t="shared" si="6"/>
        <v>Tuesday</v>
      </c>
    </row>
    <row r="301" spans="1:11" ht="17.45" customHeight="1" x14ac:dyDescent="0.25">
      <c r="A301" s="559">
        <f t="shared" si="5"/>
        <v>45978</v>
      </c>
      <c r="B301" s="567">
        <v>11.5</v>
      </c>
      <c r="C301" s="561">
        <v>9.6</v>
      </c>
      <c r="D301" s="562">
        <v>8.6</v>
      </c>
      <c r="E301" s="567">
        <v>33.299999999999997</v>
      </c>
      <c r="F301" s="598">
        <v>11.6</v>
      </c>
      <c r="G301" s="371" t="str">
        <f t="shared" si="6"/>
        <v>Monday</v>
      </c>
    </row>
    <row r="302" spans="1:11" ht="17.45" customHeight="1" x14ac:dyDescent="0.25">
      <c r="A302" s="559">
        <f t="shared" si="5"/>
        <v>45984</v>
      </c>
      <c r="B302" s="567">
        <v>31.6</v>
      </c>
      <c r="C302" s="561">
        <v>26.2</v>
      </c>
      <c r="D302" s="562">
        <v>26</v>
      </c>
      <c r="E302" s="567">
        <v>42.4</v>
      </c>
      <c r="F302" s="598">
        <v>39.6</v>
      </c>
      <c r="G302" s="371" t="str">
        <f t="shared" si="6"/>
        <v>Sunday</v>
      </c>
      <c r="I302" s="371" t="s">
        <v>29</v>
      </c>
      <c r="K302" s="680">
        <f>AVERAGEIF($G$248:$G$369,"="&amp;I302,$B$248:$F$369)</f>
        <v>50.44</v>
      </c>
    </row>
    <row r="303" spans="1:11" ht="17.45" customHeight="1" thickBot="1" x14ac:dyDescent="0.3">
      <c r="A303" s="593">
        <f t="shared" ref="A303:A366" si="7">6+A302</f>
        <v>45990</v>
      </c>
      <c r="B303" s="601">
        <v>46.7</v>
      </c>
      <c r="C303" s="602">
        <v>44.9</v>
      </c>
      <c r="D303" s="603">
        <v>42.7</v>
      </c>
      <c r="E303" s="601">
        <v>74.7</v>
      </c>
      <c r="F303" s="604">
        <v>56.5</v>
      </c>
      <c r="G303" s="371" t="str">
        <f t="shared" si="6"/>
        <v>Saturday</v>
      </c>
      <c r="I303" s="371" t="s">
        <v>30</v>
      </c>
      <c r="K303" s="680">
        <f>AVERAGEIF($G$248:$G$369,"="&amp;I303,$B$248:$F$369)</f>
        <v>66.900000000000006</v>
      </c>
    </row>
    <row r="304" spans="1:11" ht="17.45" customHeight="1" x14ac:dyDescent="0.25">
      <c r="A304" s="695">
        <f t="shared" si="7"/>
        <v>45996</v>
      </c>
      <c r="B304" s="594">
        <v>71.5</v>
      </c>
      <c r="C304" s="595">
        <v>64.2</v>
      </c>
      <c r="D304" s="596">
        <v>65.400000000000006</v>
      </c>
      <c r="E304" s="594">
        <v>124</v>
      </c>
      <c r="F304" s="597">
        <v>78.400000000000006</v>
      </c>
      <c r="G304" s="371" t="str">
        <f t="shared" si="6"/>
        <v>Friday</v>
      </c>
      <c r="I304" s="371" t="s">
        <v>32</v>
      </c>
      <c r="K304" s="680">
        <f>AVERAGEIF($G$248:$G$369,"="&amp;I304,$B$248:$F$369)</f>
        <v>77.759999999999991</v>
      </c>
    </row>
    <row r="305" spans="1:11" ht="17.45" customHeight="1" x14ac:dyDescent="0.25">
      <c r="A305" s="559">
        <f t="shared" si="7"/>
        <v>46002</v>
      </c>
      <c r="B305" s="567">
        <v>114</v>
      </c>
      <c r="C305" s="561">
        <v>95.2</v>
      </c>
      <c r="D305" s="562">
        <v>96.4</v>
      </c>
      <c r="E305" s="567">
        <v>169</v>
      </c>
      <c r="F305" s="598">
        <v>116</v>
      </c>
      <c r="G305" s="371" t="str">
        <f t="shared" si="6"/>
        <v>Thursday</v>
      </c>
      <c r="I305" s="371" t="s">
        <v>31</v>
      </c>
      <c r="K305" s="680">
        <f>AVERAGEIF($G$248:$G$369,"="&amp;I305,$B$248:$F$369)</f>
        <v>85.929999999999978</v>
      </c>
    </row>
    <row r="306" spans="1:11" ht="17.45" customHeight="1" x14ac:dyDescent="0.25">
      <c r="A306" s="559">
        <f t="shared" si="7"/>
        <v>46008</v>
      </c>
      <c r="B306" s="567">
        <v>82</v>
      </c>
      <c r="C306" s="561">
        <v>87</v>
      </c>
      <c r="D306" s="562">
        <v>88.2</v>
      </c>
      <c r="E306" s="567">
        <v>120</v>
      </c>
      <c r="F306" s="598">
        <v>110</v>
      </c>
      <c r="G306" s="371" t="str">
        <f t="shared" si="6"/>
        <v>Wednesday</v>
      </c>
      <c r="I306" s="371" t="s">
        <v>28</v>
      </c>
      <c r="K306" s="680">
        <f>AVERAGEIF($G$248:$G$369,"="&amp;I306,$B$248:$F$369)</f>
        <v>68.690909090909088</v>
      </c>
    </row>
    <row r="307" spans="1:11" ht="17.45" customHeight="1" x14ac:dyDescent="0.25">
      <c r="A307" s="559">
        <f t="shared" si="7"/>
        <v>46014</v>
      </c>
      <c r="B307" s="567">
        <v>43.5</v>
      </c>
      <c r="C307" s="561">
        <v>40.799999999999997</v>
      </c>
      <c r="D307" s="562">
        <v>42.5</v>
      </c>
      <c r="E307" s="567">
        <v>76.8</v>
      </c>
      <c r="F307" s="598">
        <v>51.3</v>
      </c>
      <c r="G307" s="371" t="str">
        <f t="shared" si="6"/>
        <v>Tuesday</v>
      </c>
      <c r="I307" s="371" t="s">
        <v>173</v>
      </c>
      <c r="K307" s="680">
        <f>AVERAGEIF($G$248:$G$369,"="&amp;I307,$B$248:$F$369)</f>
        <v>44.99</v>
      </c>
    </row>
    <row r="308" spans="1:11" ht="17.45" customHeight="1" thickBot="1" x14ac:dyDescent="0.3">
      <c r="A308" s="593">
        <f t="shared" si="7"/>
        <v>46020</v>
      </c>
      <c r="B308" s="601">
        <v>60.3</v>
      </c>
      <c r="C308" s="602">
        <v>56.8</v>
      </c>
      <c r="D308" s="603">
        <v>55.3</v>
      </c>
      <c r="E308" s="601">
        <v>89.1</v>
      </c>
      <c r="F308" s="604">
        <v>69</v>
      </c>
      <c r="G308" s="371" t="str">
        <f t="shared" si="6"/>
        <v>Monday</v>
      </c>
      <c r="I308" s="371" t="s">
        <v>174</v>
      </c>
      <c r="K308" s="680">
        <f>AVERAGEIF($G$248:$G$369,"="&amp;I308,$B$248:$F$369)</f>
        <v>38.861000000000004</v>
      </c>
    </row>
    <row r="309" spans="1:11" ht="17.45" customHeight="1" x14ac:dyDescent="0.25">
      <c r="A309" s="695">
        <f t="shared" si="7"/>
        <v>46026</v>
      </c>
      <c r="B309" s="594">
        <v>6.01</v>
      </c>
      <c r="C309" s="595">
        <v>3.8</v>
      </c>
      <c r="D309" s="596">
        <v>4.8600000000000003</v>
      </c>
      <c r="E309" s="594">
        <v>6.66</v>
      </c>
      <c r="F309" s="597">
        <v>5.55</v>
      </c>
      <c r="G309" s="371" t="str">
        <f t="shared" si="6"/>
        <v>Sunday</v>
      </c>
    </row>
    <row r="310" spans="1:11" ht="17.45" customHeight="1" x14ac:dyDescent="0.25">
      <c r="A310" s="559">
        <f t="shared" si="7"/>
        <v>46032</v>
      </c>
      <c r="B310" s="567">
        <v>62.3</v>
      </c>
      <c r="C310" s="561">
        <v>42.8</v>
      </c>
      <c r="D310" s="562">
        <v>45.2</v>
      </c>
      <c r="E310" s="567">
        <v>62.4</v>
      </c>
      <c r="F310" s="598">
        <v>65</v>
      </c>
      <c r="G310" s="371" t="str">
        <f t="shared" si="6"/>
        <v>Saturday</v>
      </c>
    </row>
    <row r="311" spans="1:11" ht="17.45" customHeight="1" x14ac:dyDescent="0.25">
      <c r="A311" s="559">
        <f t="shared" si="7"/>
        <v>46038</v>
      </c>
      <c r="B311" s="567">
        <v>79.599999999999994</v>
      </c>
      <c r="C311" s="561">
        <v>73.3</v>
      </c>
      <c r="D311" s="562">
        <v>73.3</v>
      </c>
      <c r="E311" s="567">
        <v>136</v>
      </c>
      <c r="F311" s="598">
        <v>94.3</v>
      </c>
      <c r="G311" s="371" t="str">
        <f t="shared" si="6"/>
        <v>Friday</v>
      </c>
    </row>
    <row r="312" spans="1:11" ht="17.45" customHeight="1" x14ac:dyDescent="0.25">
      <c r="A312" s="559">
        <f t="shared" si="7"/>
        <v>46044</v>
      </c>
      <c r="B312" s="567">
        <v>71.3</v>
      </c>
      <c r="C312" s="561">
        <v>66.599999999999994</v>
      </c>
      <c r="D312" s="562">
        <v>67</v>
      </c>
      <c r="E312" s="567">
        <v>99.1</v>
      </c>
      <c r="F312" s="598">
        <v>90.5</v>
      </c>
      <c r="G312" s="371" t="str">
        <f t="shared" si="6"/>
        <v>Thursday</v>
      </c>
    </row>
    <row r="313" spans="1:11" ht="17.45" customHeight="1" thickBot="1" x14ac:dyDescent="0.3">
      <c r="A313" s="593">
        <f t="shared" si="7"/>
        <v>46050</v>
      </c>
      <c r="B313" s="601">
        <v>94.9</v>
      </c>
      <c r="C313" s="602">
        <v>85.1</v>
      </c>
      <c r="D313" s="603">
        <v>84.9</v>
      </c>
      <c r="E313" s="601">
        <v>156</v>
      </c>
      <c r="F313" s="604">
        <v>93.7</v>
      </c>
      <c r="G313" s="371" t="str">
        <f t="shared" ref="G313:G369" si="8">TEXT(WEEKDAY(A313),"dddd")</f>
        <v>Wednesday</v>
      </c>
    </row>
    <row r="314" spans="1:11" ht="17.45" customHeight="1" x14ac:dyDescent="0.25">
      <c r="A314" s="695">
        <f t="shared" si="7"/>
        <v>46056</v>
      </c>
      <c r="B314" s="594">
        <v>83.8</v>
      </c>
      <c r="C314" s="595">
        <v>74.900000000000006</v>
      </c>
      <c r="D314" s="596">
        <v>74.8</v>
      </c>
      <c r="E314" s="594">
        <v>134</v>
      </c>
      <c r="F314" s="597">
        <v>92.8</v>
      </c>
      <c r="G314" s="371" t="str">
        <f t="shared" si="8"/>
        <v>Tuesday</v>
      </c>
    </row>
    <row r="315" spans="1:11" ht="17.45" customHeight="1" x14ac:dyDescent="0.25">
      <c r="A315" s="559">
        <f t="shared" si="7"/>
        <v>46062</v>
      </c>
      <c r="B315" s="567">
        <v>64.8</v>
      </c>
      <c r="C315" s="561">
        <v>62.2</v>
      </c>
      <c r="D315" s="562">
        <v>61.9</v>
      </c>
      <c r="E315" s="567">
        <v>111</v>
      </c>
      <c r="F315" s="598">
        <v>73.400000000000006</v>
      </c>
      <c r="G315" s="371" t="str">
        <f t="shared" si="8"/>
        <v>Monday</v>
      </c>
    </row>
    <row r="316" spans="1:11" ht="17.45" customHeight="1" x14ac:dyDescent="0.25">
      <c r="A316" s="559">
        <f t="shared" si="7"/>
        <v>46068</v>
      </c>
      <c r="B316" s="567">
        <v>21.6</v>
      </c>
      <c r="C316" s="561">
        <v>17.5</v>
      </c>
      <c r="D316" s="562">
        <v>19.2</v>
      </c>
      <c r="E316" s="567">
        <v>26.6</v>
      </c>
      <c r="F316" s="598">
        <v>25.9</v>
      </c>
      <c r="G316" s="371" t="str">
        <f t="shared" si="8"/>
        <v>Sunday</v>
      </c>
    </row>
    <row r="317" spans="1:11" ht="17.45" customHeight="1" x14ac:dyDescent="0.25">
      <c r="A317" s="559">
        <f t="shared" si="7"/>
        <v>46074</v>
      </c>
      <c r="B317" s="567">
        <v>31.3</v>
      </c>
      <c r="C317" s="561">
        <v>30.1</v>
      </c>
      <c r="D317" s="562">
        <v>30.9</v>
      </c>
      <c r="E317" s="567">
        <v>52.7</v>
      </c>
      <c r="F317" s="598">
        <v>38.5</v>
      </c>
      <c r="G317" s="371" t="str">
        <f t="shared" si="8"/>
        <v>Saturday</v>
      </c>
    </row>
    <row r="318" spans="1:11" ht="17.45" customHeight="1" thickBot="1" x14ac:dyDescent="0.3">
      <c r="A318" s="593">
        <f t="shared" si="7"/>
        <v>46080</v>
      </c>
      <c r="B318" s="601">
        <v>76.900000000000006</v>
      </c>
      <c r="C318" s="602">
        <v>64.5</v>
      </c>
      <c r="D318" s="603">
        <v>64.5</v>
      </c>
      <c r="E318" s="601">
        <v>134</v>
      </c>
      <c r="F318" s="604">
        <v>76.900000000000006</v>
      </c>
      <c r="G318" s="371" t="str">
        <f t="shared" si="8"/>
        <v>Friday</v>
      </c>
    </row>
    <row r="319" spans="1:11" ht="17.45" customHeight="1" x14ac:dyDescent="0.25">
      <c r="A319" s="695">
        <f t="shared" si="7"/>
        <v>46086</v>
      </c>
      <c r="B319" s="594"/>
      <c r="C319" s="595"/>
      <c r="D319" s="596"/>
      <c r="E319" s="594"/>
      <c r="F319" s="597"/>
      <c r="G319" s="371" t="str">
        <f t="shared" si="8"/>
        <v>Thursday</v>
      </c>
    </row>
    <row r="320" spans="1:11" ht="17.45" customHeight="1" x14ac:dyDescent="0.25">
      <c r="A320" s="559">
        <f t="shared" si="7"/>
        <v>46092</v>
      </c>
      <c r="B320" s="567"/>
      <c r="C320" s="561"/>
      <c r="D320" s="562"/>
      <c r="E320" s="567"/>
      <c r="F320" s="598"/>
      <c r="G320" s="371" t="str">
        <f t="shared" si="8"/>
        <v>Wednesday</v>
      </c>
    </row>
    <row r="321" spans="1:7" ht="17.45" customHeight="1" x14ac:dyDescent="0.25">
      <c r="A321" s="559">
        <f t="shared" si="7"/>
        <v>46098</v>
      </c>
      <c r="B321" s="567"/>
      <c r="C321" s="561"/>
      <c r="D321" s="562"/>
      <c r="E321" s="567"/>
      <c r="F321" s="598"/>
      <c r="G321" s="371" t="str">
        <f t="shared" si="8"/>
        <v>Tuesday</v>
      </c>
    </row>
    <row r="322" spans="1:7" ht="17.45" customHeight="1" x14ac:dyDescent="0.25">
      <c r="A322" s="559">
        <f t="shared" si="7"/>
        <v>46104</v>
      </c>
      <c r="B322" s="567"/>
      <c r="C322" s="561"/>
      <c r="D322" s="562"/>
      <c r="E322" s="567"/>
      <c r="F322" s="598"/>
      <c r="G322" s="371" t="str">
        <f t="shared" si="8"/>
        <v>Monday</v>
      </c>
    </row>
    <row r="323" spans="1:7" ht="17.45" customHeight="1" thickBot="1" x14ac:dyDescent="0.3">
      <c r="A323" s="593">
        <f t="shared" si="7"/>
        <v>46110</v>
      </c>
      <c r="B323" s="601"/>
      <c r="C323" s="602"/>
      <c r="D323" s="603"/>
      <c r="E323" s="601"/>
      <c r="F323" s="604"/>
      <c r="G323" s="371" t="str">
        <f t="shared" si="8"/>
        <v>Sunday</v>
      </c>
    </row>
    <row r="324" spans="1:7" ht="17.45" customHeight="1" x14ac:dyDescent="0.25">
      <c r="A324" s="695">
        <f t="shared" si="7"/>
        <v>46116</v>
      </c>
      <c r="B324" s="594"/>
      <c r="C324" s="595"/>
      <c r="D324" s="596"/>
      <c r="E324" s="594"/>
      <c r="F324" s="597"/>
      <c r="G324" s="371" t="str">
        <f t="shared" si="8"/>
        <v>Saturday</v>
      </c>
    </row>
    <row r="325" spans="1:7" ht="17.45" customHeight="1" x14ac:dyDescent="0.25">
      <c r="A325" s="559">
        <f t="shared" si="7"/>
        <v>46122</v>
      </c>
      <c r="B325" s="567"/>
      <c r="C325" s="561"/>
      <c r="D325" s="562"/>
      <c r="E325" s="567"/>
      <c r="F325" s="598"/>
      <c r="G325" s="371" t="str">
        <f t="shared" si="8"/>
        <v>Friday</v>
      </c>
    </row>
    <row r="326" spans="1:7" ht="17.45" customHeight="1" x14ac:dyDescent="0.25">
      <c r="A326" s="559">
        <f t="shared" si="7"/>
        <v>46128</v>
      </c>
      <c r="B326" s="567"/>
      <c r="C326" s="561"/>
      <c r="D326" s="562"/>
      <c r="E326" s="567"/>
      <c r="F326" s="598"/>
      <c r="G326" s="371" t="str">
        <f t="shared" si="8"/>
        <v>Thursday</v>
      </c>
    </row>
    <row r="327" spans="1:7" ht="17.45" customHeight="1" x14ac:dyDescent="0.25">
      <c r="A327" s="559">
        <f t="shared" si="7"/>
        <v>46134</v>
      </c>
      <c r="B327" s="567"/>
      <c r="C327" s="561"/>
      <c r="D327" s="562"/>
      <c r="E327" s="567"/>
      <c r="F327" s="598"/>
      <c r="G327" s="371" t="str">
        <f t="shared" si="8"/>
        <v>Wednesday</v>
      </c>
    </row>
    <row r="328" spans="1:7" ht="17.45" customHeight="1" thickBot="1" x14ac:dyDescent="0.3">
      <c r="A328" s="593">
        <f t="shared" si="7"/>
        <v>46140</v>
      </c>
      <c r="B328" s="601"/>
      <c r="C328" s="602"/>
      <c r="D328" s="603"/>
      <c r="E328" s="601"/>
      <c r="F328" s="604"/>
      <c r="G328" s="371" t="str">
        <f t="shared" si="8"/>
        <v>Tuesday</v>
      </c>
    </row>
    <row r="329" spans="1:7" ht="17.45" customHeight="1" x14ac:dyDescent="0.25">
      <c r="A329" s="695">
        <f t="shared" si="7"/>
        <v>46146</v>
      </c>
      <c r="B329" s="594"/>
      <c r="C329" s="595"/>
      <c r="D329" s="596"/>
      <c r="E329" s="594"/>
      <c r="F329" s="597"/>
      <c r="G329" s="371" t="str">
        <f t="shared" si="8"/>
        <v>Monday</v>
      </c>
    </row>
    <row r="330" spans="1:7" ht="17.45" customHeight="1" x14ac:dyDescent="0.25">
      <c r="A330" s="559">
        <f t="shared" si="7"/>
        <v>46152</v>
      </c>
      <c r="B330" s="567"/>
      <c r="C330" s="561"/>
      <c r="D330" s="562"/>
      <c r="E330" s="567"/>
      <c r="F330" s="598"/>
      <c r="G330" s="371" t="str">
        <f t="shared" si="8"/>
        <v>Sunday</v>
      </c>
    </row>
    <row r="331" spans="1:7" ht="17.45" customHeight="1" x14ac:dyDescent="0.25">
      <c r="A331" s="559">
        <f t="shared" si="7"/>
        <v>46158</v>
      </c>
      <c r="B331" s="567"/>
      <c r="C331" s="561"/>
      <c r="D331" s="562"/>
      <c r="E331" s="567"/>
      <c r="F331" s="598"/>
      <c r="G331" s="371" t="str">
        <f t="shared" si="8"/>
        <v>Saturday</v>
      </c>
    </row>
    <row r="332" spans="1:7" ht="17.45" customHeight="1" x14ac:dyDescent="0.25">
      <c r="A332" s="559">
        <f t="shared" si="7"/>
        <v>46164</v>
      </c>
      <c r="B332" s="567"/>
      <c r="C332" s="561"/>
      <c r="D332" s="562"/>
      <c r="E332" s="567"/>
      <c r="F332" s="598"/>
      <c r="G332" s="371" t="str">
        <f t="shared" si="8"/>
        <v>Friday</v>
      </c>
    </row>
    <row r="333" spans="1:7" ht="17.45" customHeight="1" thickBot="1" x14ac:dyDescent="0.3">
      <c r="A333" s="593">
        <f t="shared" si="7"/>
        <v>46170</v>
      </c>
      <c r="B333" s="601"/>
      <c r="C333" s="602"/>
      <c r="D333" s="603"/>
      <c r="E333" s="601"/>
      <c r="F333" s="604"/>
      <c r="G333" s="371" t="str">
        <f t="shared" si="8"/>
        <v>Thursday</v>
      </c>
    </row>
    <row r="334" spans="1:7" ht="17.45" customHeight="1" x14ac:dyDescent="0.25">
      <c r="A334" s="695">
        <f t="shared" si="7"/>
        <v>46176</v>
      </c>
      <c r="B334" s="594"/>
      <c r="C334" s="595"/>
      <c r="D334" s="596"/>
      <c r="E334" s="594"/>
      <c r="F334" s="597"/>
      <c r="G334" s="371" t="str">
        <f t="shared" si="8"/>
        <v>Wednesday</v>
      </c>
    </row>
    <row r="335" spans="1:7" ht="17.45" customHeight="1" x14ac:dyDescent="0.25">
      <c r="A335" s="559">
        <f t="shared" si="7"/>
        <v>46182</v>
      </c>
      <c r="B335" s="567"/>
      <c r="C335" s="561"/>
      <c r="D335" s="562"/>
      <c r="E335" s="567"/>
      <c r="F335" s="598"/>
      <c r="G335" s="371" t="str">
        <f t="shared" si="8"/>
        <v>Tuesday</v>
      </c>
    </row>
    <row r="336" spans="1:7" ht="17.45" customHeight="1" x14ac:dyDescent="0.25">
      <c r="A336" s="559">
        <f t="shared" si="7"/>
        <v>46188</v>
      </c>
      <c r="B336" s="567"/>
      <c r="C336" s="561"/>
      <c r="D336" s="562"/>
      <c r="E336" s="567"/>
      <c r="F336" s="598"/>
      <c r="G336" s="371" t="str">
        <f t="shared" si="8"/>
        <v>Monday</v>
      </c>
    </row>
    <row r="337" spans="1:7" ht="17.45" customHeight="1" x14ac:dyDescent="0.25">
      <c r="A337" s="559">
        <f t="shared" si="7"/>
        <v>46194</v>
      </c>
      <c r="B337" s="567"/>
      <c r="C337" s="561"/>
      <c r="D337" s="562"/>
      <c r="E337" s="567"/>
      <c r="F337" s="598"/>
      <c r="G337" s="371" t="str">
        <f t="shared" si="8"/>
        <v>Sunday</v>
      </c>
    </row>
    <row r="338" spans="1:7" ht="17.45" customHeight="1" thickBot="1" x14ac:dyDescent="0.3">
      <c r="A338" s="593">
        <f t="shared" si="7"/>
        <v>46200</v>
      </c>
      <c r="B338" s="601"/>
      <c r="C338" s="602"/>
      <c r="D338" s="603"/>
      <c r="E338" s="601"/>
      <c r="F338" s="604"/>
      <c r="G338" s="371" t="str">
        <f t="shared" si="8"/>
        <v>Saturday</v>
      </c>
    </row>
    <row r="339" spans="1:7" ht="17.45" customHeight="1" x14ac:dyDescent="0.25">
      <c r="A339" s="695">
        <f t="shared" si="7"/>
        <v>46206</v>
      </c>
      <c r="B339" s="594"/>
      <c r="C339" s="595"/>
      <c r="D339" s="596"/>
      <c r="E339" s="594"/>
      <c r="F339" s="597"/>
      <c r="G339" s="371" t="str">
        <f t="shared" si="8"/>
        <v>Friday</v>
      </c>
    </row>
    <row r="340" spans="1:7" ht="17.45" customHeight="1" x14ac:dyDescent="0.25">
      <c r="A340" s="559">
        <f t="shared" si="7"/>
        <v>46212</v>
      </c>
      <c r="B340" s="567"/>
      <c r="C340" s="561"/>
      <c r="D340" s="562"/>
      <c r="E340" s="567"/>
      <c r="F340" s="598"/>
      <c r="G340" s="371" t="str">
        <f t="shared" si="8"/>
        <v>Thursday</v>
      </c>
    </row>
    <row r="341" spans="1:7" ht="17.45" customHeight="1" x14ac:dyDescent="0.25">
      <c r="A341" s="559">
        <f t="shared" si="7"/>
        <v>46218</v>
      </c>
      <c r="B341" s="567"/>
      <c r="C341" s="561"/>
      <c r="D341" s="562"/>
      <c r="E341" s="567"/>
      <c r="F341" s="598"/>
      <c r="G341" s="371" t="str">
        <f t="shared" si="8"/>
        <v>Wednesday</v>
      </c>
    </row>
    <row r="342" spans="1:7" ht="17.45" customHeight="1" x14ac:dyDescent="0.25">
      <c r="A342" s="559">
        <f t="shared" si="7"/>
        <v>46224</v>
      </c>
      <c r="B342" s="567"/>
      <c r="C342" s="561"/>
      <c r="D342" s="562"/>
      <c r="E342" s="567"/>
      <c r="F342" s="598"/>
      <c r="G342" s="371" t="str">
        <f t="shared" si="8"/>
        <v>Tuesday</v>
      </c>
    </row>
    <row r="343" spans="1:7" ht="17.45" customHeight="1" thickBot="1" x14ac:dyDescent="0.3">
      <c r="A343" s="593">
        <f t="shared" si="7"/>
        <v>46230</v>
      </c>
      <c r="B343" s="601"/>
      <c r="C343" s="602"/>
      <c r="D343" s="603"/>
      <c r="E343" s="601"/>
      <c r="F343" s="604"/>
      <c r="G343" s="371" t="str">
        <f t="shared" si="8"/>
        <v>Monday</v>
      </c>
    </row>
    <row r="344" spans="1:7" ht="17.45" customHeight="1" x14ac:dyDescent="0.25">
      <c r="A344" s="695">
        <f t="shared" si="7"/>
        <v>46236</v>
      </c>
      <c r="B344" s="594"/>
      <c r="C344" s="595"/>
      <c r="D344" s="596"/>
      <c r="E344" s="594"/>
      <c r="F344" s="597"/>
      <c r="G344" s="371" t="str">
        <f t="shared" si="8"/>
        <v>Sunday</v>
      </c>
    </row>
    <row r="345" spans="1:7" ht="17.45" customHeight="1" x14ac:dyDescent="0.25">
      <c r="A345" s="559">
        <f t="shared" si="7"/>
        <v>46242</v>
      </c>
      <c r="B345" s="567"/>
      <c r="C345" s="561"/>
      <c r="D345" s="562"/>
      <c r="E345" s="567"/>
      <c r="F345" s="598"/>
      <c r="G345" s="371" t="str">
        <f t="shared" si="8"/>
        <v>Saturday</v>
      </c>
    </row>
    <row r="346" spans="1:7" ht="17.45" customHeight="1" x14ac:dyDescent="0.25">
      <c r="A346" s="559">
        <f t="shared" si="7"/>
        <v>46248</v>
      </c>
      <c r="B346" s="567"/>
      <c r="C346" s="561"/>
      <c r="D346" s="562"/>
      <c r="E346" s="567"/>
      <c r="F346" s="598"/>
      <c r="G346" s="371" t="str">
        <f t="shared" si="8"/>
        <v>Friday</v>
      </c>
    </row>
    <row r="347" spans="1:7" ht="17.45" customHeight="1" x14ac:dyDescent="0.25">
      <c r="A347" s="559">
        <f t="shared" si="7"/>
        <v>46254</v>
      </c>
      <c r="B347" s="567"/>
      <c r="C347" s="561"/>
      <c r="D347" s="562"/>
      <c r="E347" s="567"/>
      <c r="F347" s="598"/>
      <c r="G347" s="371" t="str">
        <f t="shared" si="8"/>
        <v>Thursday</v>
      </c>
    </row>
    <row r="348" spans="1:7" ht="17.45" customHeight="1" thickBot="1" x14ac:dyDescent="0.3">
      <c r="A348" s="593">
        <f t="shared" si="7"/>
        <v>46260</v>
      </c>
      <c r="B348" s="601"/>
      <c r="C348" s="602"/>
      <c r="D348" s="603"/>
      <c r="E348" s="601"/>
      <c r="F348" s="604"/>
      <c r="G348" s="371" t="str">
        <f t="shared" si="8"/>
        <v>Wednesday</v>
      </c>
    </row>
    <row r="349" spans="1:7" ht="17.45" customHeight="1" x14ac:dyDescent="0.25">
      <c r="A349" s="695">
        <f t="shared" si="7"/>
        <v>46266</v>
      </c>
      <c r="B349" s="594"/>
      <c r="C349" s="595"/>
      <c r="D349" s="596"/>
      <c r="E349" s="594"/>
      <c r="F349" s="597"/>
      <c r="G349" s="371" t="str">
        <f t="shared" si="8"/>
        <v>Tuesday</v>
      </c>
    </row>
    <row r="350" spans="1:7" ht="17.45" customHeight="1" x14ac:dyDescent="0.25">
      <c r="A350" s="559">
        <f t="shared" si="7"/>
        <v>46272</v>
      </c>
      <c r="B350" s="567"/>
      <c r="C350" s="561"/>
      <c r="D350" s="562"/>
      <c r="E350" s="567"/>
      <c r="F350" s="598"/>
      <c r="G350" s="371" t="str">
        <f t="shared" si="8"/>
        <v>Monday</v>
      </c>
    </row>
    <row r="351" spans="1:7" ht="17.45" customHeight="1" x14ac:dyDescent="0.25">
      <c r="A351" s="559">
        <f t="shared" si="7"/>
        <v>46278</v>
      </c>
      <c r="B351" s="567"/>
      <c r="C351" s="561"/>
      <c r="D351" s="562"/>
      <c r="E351" s="567"/>
      <c r="F351" s="598"/>
      <c r="G351" s="371" t="str">
        <f t="shared" si="8"/>
        <v>Sunday</v>
      </c>
    </row>
    <row r="352" spans="1:7" ht="17.45" customHeight="1" x14ac:dyDescent="0.25">
      <c r="A352" s="559">
        <f t="shared" si="7"/>
        <v>46284</v>
      </c>
      <c r="B352" s="567"/>
      <c r="C352" s="561"/>
      <c r="D352" s="562"/>
      <c r="E352" s="567"/>
      <c r="F352" s="598"/>
      <c r="G352" s="371" t="str">
        <f t="shared" si="8"/>
        <v>Saturday</v>
      </c>
    </row>
    <row r="353" spans="1:7" ht="17.45" customHeight="1" thickBot="1" x14ac:dyDescent="0.3">
      <c r="A353" s="593">
        <f t="shared" si="7"/>
        <v>46290</v>
      </c>
      <c r="B353" s="601"/>
      <c r="C353" s="602"/>
      <c r="D353" s="603"/>
      <c r="E353" s="601"/>
      <c r="F353" s="604"/>
      <c r="G353" s="371" t="str">
        <f t="shared" si="8"/>
        <v>Friday</v>
      </c>
    </row>
    <row r="354" spans="1:7" ht="17.45" customHeight="1" x14ac:dyDescent="0.25">
      <c r="A354" s="695">
        <f t="shared" si="7"/>
        <v>46296</v>
      </c>
      <c r="B354" s="594"/>
      <c r="C354" s="595"/>
      <c r="D354" s="596"/>
      <c r="E354" s="594"/>
      <c r="F354" s="597"/>
      <c r="G354" s="371" t="str">
        <f t="shared" si="8"/>
        <v>Thursday</v>
      </c>
    </row>
    <row r="355" spans="1:7" ht="17.45" customHeight="1" x14ac:dyDescent="0.25">
      <c r="A355" s="559">
        <f t="shared" si="7"/>
        <v>46302</v>
      </c>
      <c r="B355" s="567"/>
      <c r="C355" s="561"/>
      <c r="D355" s="562"/>
      <c r="E355" s="567"/>
      <c r="F355" s="598"/>
      <c r="G355" s="371" t="str">
        <f t="shared" si="8"/>
        <v>Wednesday</v>
      </c>
    </row>
    <row r="356" spans="1:7" ht="17.45" customHeight="1" x14ac:dyDescent="0.25">
      <c r="A356" s="559">
        <f t="shared" si="7"/>
        <v>46308</v>
      </c>
      <c r="B356" s="567"/>
      <c r="C356" s="561"/>
      <c r="D356" s="562"/>
      <c r="E356" s="567"/>
      <c r="F356" s="598"/>
      <c r="G356" s="371" t="str">
        <f t="shared" si="8"/>
        <v>Tuesday</v>
      </c>
    </row>
    <row r="357" spans="1:7" ht="17.45" customHeight="1" x14ac:dyDescent="0.25">
      <c r="A357" s="559">
        <f t="shared" si="7"/>
        <v>46314</v>
      </c>
      <c r="B357" s="567"/>
      <c r="C357" s="561"/>
      <c r="D357" s="562"/>
      <c r="E357" s="567"/>
      <c r="F357" s="598"/>
      <c r="G357" s="371" t="str">
        <f t="shared" si="8"/>
        <v>Monday</v>
      </c>
    </row>
    <row r="358" spans="1:7" ht="17.45" customHeight="1" x14ac:dyDescent="0.25">
      <c r="A358" s="559">
        <f t="shared" si="7"/>
        <v>46320</v>
      </c>
      <c r="B358" s="567"/>
      <c r="C358" s="561"/>
      <c r="D358" s="562"/>
      <c r="E358" s="567"/>
      <c r="F358" s="598"/>
      <c r="G358" s="371" t="str">
        <f t="shared" si="8"/>
        <v>Sunday</v>
      </c>
    </row>
    <row r="359" spans="1:7" ht="17.45" customHeight="1" thickBot="1" x14ac:dyDescent="0.3">
      <c r="A359" s="593">
        <f t="shared" si="7"/>
        <v>46326</v>
      </c>
      <c r="B359" s="601"/>
      <c r="C359" s="602"/>
      <c r="D359" s="603"/>
      <c r="E359" s="601"/>
      <c r="F359" s="604"/>
      <c r="G359" s="371" t="str">
        <f t="shared" si="8"/>
        <v>Saturday</v>
      </c>
    </row>
    <row r="360" spans="1:7" ht="17.45" customHeight="1" x14ac:dyDescent="0.25">
      <c r="A360" s="695">
        <f t="shared" si="7"/>
        <v>46332</v>
      </c>
      <c r="B360" s="594"/>
      <c r="C360" s="595"/>
      <c r="D360" s="596"/>
      <c r="E360" s="594"/>
      <c r="F360" s="597"/>
      <c r="G360" s="371" t="str">
        <f t="shared" si="8"/>
        <v>Friday</v>
      </c>
    </row>
    <row r="361" spans="1:7" ht="17.45" customHeight="1" x14ac:dyDescent="0.25">
      <c r="A361" s="559">
        <f t="shared" si="7"/>
        <v>46338</v>
      </c>
      <c r="B361" s="567"/>
      <c r="C361" s="561"/>
      <c r="D361" s="562"/>
      <c r="E361" s="567"/>
      <c r="F361" s="598"/>
      <c r="G361" s="371" t="str">
        <f t="shared" si="8"/>
        <v>Thursday</v>
      </c>
    </row>
    <row r="362" spans="1:7" ht="17.45" customHeight="1" x14ac:dyDescent="0.25">
      <c r="A362" s="559">
        <f t="shared" si="7"/>
        <v>46344</v>
      </c>
      <c r="B362" s="567"/>
      <c r="C362" s="561"/>
      <c r="D362" s="562"/>
      <c r="E362" s="567"/>
      <c r="F362" s="598"/>
      <c r="G362" s="371" t="str">
        <f t="shared" si="8"/>
        <v>Wednesday</v>
      </c>
    </row>
    <row r="363" spans="1:7" ht="17.45" customHeight="1" x14ac:dyDescent="0.25">
      <c r="A363" s="559">
        <f t="shared" si="7"/>
        <v>46350</v>
      </c>
      <c r="B363" s="567"/>
      <c r="C363" s="561"/>
      <c r="D363" s="562"/>
      <c r="E363" s="567"/>
      <c r="F363" s="598"/>
      <c r="G363" s="371" t="str">
        <f t="shared" si="8"/>
        <v>Tuesday</v>
      </c>
    </row>
    <row r="364" spans="1:7" ht="17.45" customHeight="1" thickBot="1" x14ac:dyDescent="0.3">
      <c r="A364" s="593">
        <f t="shared" si="7"/>
        <v>46356</v>
      </c>
      <c r="B364" s="601"/>
      <c r="C364" s="602"/>
      <c r="D364" s="603"/>
      <c r="E364" s="601"/>
      <c r="F364" s="604"/>
      <c r="G364" s="371" t="str">
        <f t="shared" si="8"/>
        <v>Monday</v>
      </c>
    </row>
    <row r="365" spans="1:7" ht="17.45" customHeight="1" x14ac:dyDescent="0.25">
      <c r="A365" s="695">
        <f t="shared" si="7"/>
        <v>46362</v>
      </c>
      <c r="B365" s="594"/>
      <c r="C365" s="595"/>
      <c r="D365" s="596"/>
      <c r="E365" s="594"/>
      <c r="F365" s="597"/>
      <c r="G365" s="371" t="str">
        <f t="shared" si="8"/>
        <v>Sunday</v>
      </c>
    </row>
    <row r="366" spans="1:7" ht="17.45" customHeight="1" x14ac:dyDescent="0.25">
      <c r="A366" s="559">
        <f t="shared" si="7"/>
        <v>46368</v>
      </c>
      <c r="B366" s="567"/>
      <c r="C366" s="561"/>
      <c r="D366" s="562"/>
      <c r="E366" s="567"/>
      <c r="F366" s="598"/>
      <c r="G366" s="371" t="str">
        <f t="shared" si="8"/>
        <v>Saturday</v>
      </c>
    </row>
    <row r="367" spans="1:7" ht="17.45" customHeight="1" x14ac:dyDescent="0.25">
      <c r="A367" s="559">
        <f t="shared" ref="A367:A400" si="9">6+A366</f>
        <v>46374</v>
      </c>
      <c r="B367" s="567"/>
      <c r="C367" s="561"/>
      <c r="D367" s="562"/>
      <c r="E367" s="567"/>
      <c r="F367" s="598"/>
      <c r="G367" s="371" t="str">
        <f t="shared" si="8"/>
        <v>Friday</v>
      </c>
    </row>
    <row r="368" spans="1:7" ht="17.45" customHeight="1" x14ac:dyDescent="0.25">
      <c r="A368" s="559">
        <f t="shared" si="9"/>
        <v>46380</v>
      </c>
      <c r="B368" s="567"/>
      <c r="C368" s="561"/>
      <c r="D368" s="562"/>
      <c r="E368" s="567"/>
      <c r="F368" s="598"/>
      <c r="G368" s="371" t="str">
        <f t="shared" si="8"/>
        <v>Thursday</v>
      </c>
    </row>
    <row r="369" spans="1:7" ht="17.45" customHeight="1" thickBot="1" x14ac:dyDescent="0.3">
      <c r="A369" s="593">
        <f t="shared" si="9"/>
        <v>46386</v>
      </c>
      <c r="B369" s="601"/>
      <c r="C369" s="602"/>
      <c r="D369" s="603"/>
      <c r="E369" s="601"/>
      <c r="F369" s="604"/>
      <c r="G369" s="371" t="str">
        <f t="shared" si="8"/>
        <v>Wednesday</v>
      </c>
    </row>
    <row r="370" spans="1:7" ht="17.45" customHeight="1" x14ac:dyDescent="0.25">
      <c r="A370" s="550">
        <f t="shared" si="9"/>
        <v>46392</v>
      </c>
      <c r="B370" s="599"/>
      <c r="C370" s="654"/>
      <c r="D370" s="655"/>
      <c r="E370" s="599"/>
      <c r="F370" s="656"/>
    </row>
    <row r="371" spans="1:7" ht="17.45" customHeight="1" x14ac:dyDescent="0.25">
      <c r="A371" s="559">
        <f t="shared" si="9"/>
        <v>46398</v>
      </c>
      <c r="B371" s="567"/>
      <c r="C371" s="561"/>
      <c r="D371" s="562"/>
      <c r="E371" s="567"/>
      <c r="F371" s="598"/>
    </row>
    <row r="372" spans="1:7" ht="17.45" customHeight="1" x14ac:dyDescent="0.25">
      <c r="A372" s="559">
        <f t="shared" si="9"/>
        <v>46404</v>
      </c>
      <c r="B372" s="567"/>
      <c r="C372" s="561"/>
      <c r="D372" s="562"/>
      <c r="E372" s="567"/>
      <c r="F372" s="598"/>
    </row>
    <row r="373" spans="1:7" ht="17.45" customHeight="1" x14ac:dyDescent="0.25">
      <c r="A373" s="559">
        <f t="shared" si="9"/>
        <v>46410</v>
      </c>
      <c r="B373" s="567"/>
      <c r="C373" s="561"/>
      <c r="D373" s="562"/>
      <c r="E373" s="567"/>
      <c r="F373" s="598"/>
    </row>
    <row r="374" spans="1:7" ht="17.45" customHeight="1" x14ac:dyDescent="0.25">
      <c r="A374" s="559">
        <f t="shared" si="9"/>
        <v>46416</v>
      </c>
      <c r="B374" s="567"/>
      <c r="C374" s="561"/>
      <c r="D374" s="562"/>
      <c r="E374" s="567"/>
      <c r="F374" s="598"/>
    </row>
    <row r="375" spans="1:7" ht="17.45" customHeight="1" x14ac:dyDescent="0.25">
      <c r="A375" s="559">
        <f t="shared" si="9"/>
        <v>46422</v>
      </c>
      <c r="B375" s="567"/>
      <c r="C375" s="561"/>
      <c r="D375" s="562"/>
      <c r="E375" s="567"/>
      <c r="F375" s="598"/>
    </row>
    <row r="376" spans="1:7" ht="17.45" customHeight="1" x14ac:dyDescent="0.25">
      <c r="A376" s="559">
        <f t="shared" si="9"/>
        <v>46428</v>
      </c>
      <c r="B376" s="567"/>
      <c r="C376" s="561"/>
      <c r="D376" s="562"/>
      <c r="E376" s="567"/>
      <c r="F376" s="598"/>
    </row>
    <row r="377" spans="1:7" ht="17.45" customHeight="1" x14ac:dyDescent="0.25">
      <c r="A377" s="559">
        <f t="shared" si="9"/>
        <v>46434</v>
      </c>
      <c r="B377" s="567"/>
      <c r="C377" s="561"/>
      <c r="D377" s="562"/>
      <c r="E377" s="567"/>
      <c r="F377" s="598"/>
    </row>
    <row r="378" spans="1:7" ht="17.45" customHeight="1" x14ac:dyDescent="0.25">
      <c r="A378" s="559">
        <f t="shared" si="9"/>
        <v>46440</v>
      </c>
      <c r="B378" s="567"/>
      <c r="C378" s="561"/>
      <c r="D378" s="562"/>
      <c r="E378" s="567"/>
      <c r="F378" s="598"/>
    </row>
    <row r="379" spans="1:7" ht="17.45" customHeight="1" x14ac:dyDescent="0.25">
      <c r="A379" s="559">
        <f t="shared" si="9"/>
        <v>46446</v>
      </c>
      <c r="B379" s="567"/>
      <c r="C379" s="561"/>
      <c r="D379" s="562"/>
      <c r="E379" s="567"/>
      <c r="F379" s="598"/>
    </row>
    <row r="380" spans="1:7" ht="17.45" customHeight="1" x14ac:dyDescent="0.25">
      <c r="A380" s="559">
        <f t="shared" si="9"/>
        <v>46452</v>
      </c>
      <c r="B380" s="567"/>
      <c r="C380" s="561"/>
      <c r="D380" s="562"/>
      <c r="E380" s="567"/>
      <c r="F380" s="598"/>
    </row>
    <row r="381" spans="1:7" ht="17.45" customHeight="1" x14ac:dyDescent="0.25">
      <c r="A381" s="559">
        <f t="shared" si="9"/>
        <v>46458</v>
      </c>
      <c r="B381" s="567"/>
      <c r="C381" s="561"/>
      <c r="D381" s="562"/>
      <c r="E381" s="567"/>
      <c r="F381" s="598"/>
    </row>
    <row r="382" spans="1:7" ht="17.45" customHeight="1" x14ac:dyDescent="0.25">
      <c r="A382" s="559">
        <f t="shared" si="9"/>
        <v>46464</v>
      </c>
      <c r="B382" s="567"/>
      <c r="C382" s="561"/>
      <c r="D382" s="562"/>
      <c r="E382" s="567"/>
      <c r="F382" s="598"/>
    </row>
    <row r="383" spans="1:7" ht="17.45" customHeight="1" x14ac:dyDescent="0.25">
      <c r="A383" s="559">
        <f t="shared" si="9"/>
        <v>46470</v>
      </c>
      <c r="B383" s="567"/>
      <c r="C383" s="561"/>
      <c r="D383" s="562"/>
      <c r="E383" s="567"/>
      <c r="F383" s="598"/>
    </row>
    <row r="384" spans="1:7" ht="17.45" customHeight="1" x14ac:dyDescent="0.25">
      <c r="A384" s="559">
        <f t="shared" si="9"/>
        <v>46476</v>
      </c>
      <c r="B384" s="567"/>
      <c r="C384" s="561"/>
      <c r="D384" s="562"/>
      <c r="E384" s="567"/>
      <c r="F384" s="598"/>
    </row>
    <row r="385" spans="1:6" ht="17.45" customHeight="1" x14ac:dyDescent="0.25">
      <c r="A385" s="559">
        <f t="shared" si="9"/>
        <v>46482</v>
      </c>
      <c r="B385" s="567"/>
      <c r="C385" s="561"/>
      <c r="D385" s="562"/>
      <c r="E385" s="567"/>
      <c r="F385" s="598"/>
    </row>
    <row r="386" spans="1:6" ht="17.45" customHeight="1" x14ac:dyDescent="0.25">
      <c r="A386" s="559">
        <f t="shared" si="9"/>
        <v>46488</v>
      </c>
      <c r="B386" s="567"/>
      <c r="C386" s="561"/>
      <c r="D386" s="562"/>
      <c r="E386" s="567"/>
      <c r="F386" s="598"/>
    </row>
    <row r="387" spans="1:6" ht="17.45" customHeight="1" x14ac:dyDescent="0.25">
      <c r="A387" s="559">
        <f t="shared" si="9"/>
        <v>46494</v>
      </c>
      <c r="B387" s="567"/>
      <c r="C387" s="561"/>
      <c r="D387" s="562"/>
      <c r="E387" s="567"/>
      <c r="F387" s="598"/>
    </row>
    <row r="388" spans="1:6" ht="17.45" customHeight="1" x14ac:dyDescent="0.25">
      <c r="A388" s="559">
        <f t="shared" si="9"/>
        <v>46500</v>
      </c>
      <c r="B388" s="567"/>
      <c r="C388" s="561"/>
      <c r="D388" s="562"/>
      <c r="E388" s="567"/>
      <c r="F388" s="598"/>
    </row>
    <row r="389" spans="1:6" ht="17.45" customHeight="1" x14ac:dyDescent="0.25">
      <c r="A389" s="559">
        <f t="shared" si="9"/>
        <v>46506</v>
      </c>
      <c r="B389" s="567"/>
      <c r="C389" s="561"/>
      <c r="D389" s="562"/>
      <c r="E389" s="567"/>
      <c r="F389" s="598"/>
    </row>
    <row r="390" spans="1:6" ht="17.45" customHeight="1" x14ac:dyDescent="0.25">
      <c r="A390" s="559">
        <f t="shared" si="9"/>
        <v>46512</v>
      </c>
      <c r="B390" s="567"/>
      <c r="C390" s="561"/>
      <c r="D390" s="562"/>
      <c r="E390" s="567"/>
      <c r="F390" s="598"/>
    </row>
    <row r="391" spans="1:6" ht="17.45" customHeight="1" x14ac:dyDescent="0.25">
      <c r="A391" s="559">
        <f t="shared" si="9"/>
        <v>46518</v>
      </c>
      <c r="B391" s="567"/>
      <c r="C391" s="561"/>
      <c r="D391" s="562"/>
      <c r="E391" s="567"/>
      <c r="F391" s="598"/>
    </row>
    <row r="392" spans="1:6" ht="17.45" customHeight="1" x14ac:dyDescent="0.25">
      <c r="A392" s="559">
        <f t="shared" si="9"/>
        <v>46524</v>
      </c>
      <c r="B392" s="567"/>
      <c r="C392" s="561"/>
      <c r="D392" s="562"/>
      <c r="E392" s="567"/>
      <c r="F392" s="598"/>
    </row>
    <row r="393" spans="1:6" ht="17.45" customHeight="1" x14ac:dyDescent="0.25">
      <c r="A393" s="559">
        <f t="shared" si="9"/>
        <v>46530</v>
      </c>
      <c r="B393" s="567"/>
      <c r="C393" s="561"/>
      <c r="D393" s="562"/>
      <c r="E393" s="567"/>
      <c r="F393" s="598"/>
    </row>
    <row r="394" spans="1:6" ht="17.45" customHeight="1" x14ac:dyDescent="0.25">
      <c r="A394" s="559">
        <f t="shared" si="9"/>
        <v>46536</v>
      </c>
      <c r="B394" s="567"/>
      <c r="C394" s="561"/>
      <c r="D394" s="562"/>
      <c r="E394" s="567"/>
      <c r="F394" s="598"/>
    </row>
    <row r="395" spans="1:6" ht="17.45" customHeight="1" x14ac:dyDescent="0.25">
      <c r="A395" s="559">
        <f t="shared" si="9"/>
        <v>46542</v>
      </c>
      <c r="B395" s="567"/>
      <c r="C395" s="561"/>
      <c r="D395" s="562"/>
      <c r="E395" s="567"/>
      <c r="F395" s="598"/>
    </row>
    <row r="396" spans="1:6" ht="17.45" customHeight="1" x14ac:dyDescent="0.25">
      <c r="A396" s="559">
        <f t="shared" si="9"/>
        <v>46548</v>
      </c>
      <c r="B396" s="567"/>
      <c r="C396" s="561"/>
      <c r="D396" s="562"/>
      <c r="E396" s="567"/>
      <c r="F396" s="598"/>
    </row>
    <row r="397" spans="1:6" ht="17.45" customHeight="1" x14ac:dyDescent="0.25">
      <c r="A397" s="559">
        <f t="shared" si="9"/>
        <v>46554</v>
      </c>
      <c r="B397" s="567"/>
      <c r="C397" s="561"/>
      <c r="D397" s="562"/>
      <c r="E397" s="567"/>
      <c r="F397" s="598"/>
    </row>
    <row r="398" spans="1:6" ht="17.45" customHeight="1" x14ac:dyDescent="0.25">
      <c r="A398" s="559">
        <f t="shared" si="9"/>
        <v>46560</v>
      </c>
      <c r="B398" s="567"/>
      <c r="C398" s="561"/>
      <c r="D398" s="562"/>
      <c r="E398" s="567"/>
      <c r="F398" s="598"/>
    </row>
    <row r="399" spans="1:6" ht="17.45" customHeight="1" x14ac:dyDescent="0.25">
      <c r="A399" s="559">
        <f t="shared" si="9"/>
        <v>46566</v>
      </c>
      <c r="B399" s="567"/>
      <c r="C399" s="561"/>
      <c r="D399" s="562"/>
      <c r="E399" s="567"/>
      <c r="F399" s="598"/>
    </row>
    <row r="400" spans="1:6" ht="17.45" customHeight="1" x14ac:dyDescent="0.25">
      <c r="A400" s="559">
        <f t="shared" si="9"/>
        <v>46572</v>
      </c>
      <c r="B400" s="567"/>
      <c r="C400" s="561"/>
      <c r="D400" s="562"/>
      <c r="E400" s="567"/>
      <c r="F400" s="598"/>
    </row>
  </sheetData>
  <mergeCells count="2">
    <mergeCell ref="C3:D3"/>
    <mergeCell ref="I3:J3"/>
  </mergeCells>
  <conditionalFormatting sqref="H5:L10 H12:L22 H24:L44 H47:L54">
    <cfRule type="expression" dxfId="31" priority="3" stopIfTrue="1">
      <formula>H5&gt;VLOOKUP(#REF!,Reporting_Limit_Table,3)</formula>
    </cfRule>
    <cfRule type="expression" dxfId="30" priority="4">
      <formula>H5&gt;VLOOKUP(#REF!,Reporting_Limit_Table,2)</formula>
    </cfRule>
  </conditionalFormatting>
  <conditionalFormatting sqref="H11:L11 H23:L23 H45:L46">
    <cfRule type="expression" dxfId="29" priority="5" stopIfTrue="1">
      <formula>H11&gt;VLOOKUP(#REF!,Reporting_Limit_Table,8)</formula>
    </cfRule>
    <cfRule type="expression" dxfId="28" priority="6">
      <formula>H11&gt;VLOOKUP(#REF!,Reporting_Limit_Table,7)</formula>
    </cfRule>
  </conditionalFormatting>
  <conditionalFormatting sqref="H11:L11">
    <cfRule type="cellIs" dxfId="27" priority="2" operator="greaterThan">
      <formula>2.75</formula>
    </cfRule>
  </conditionalFormatting>
  <conditionalFormatting sqref="H23:L23 H45:L46">
    <cfRule type="cellIs" dxfId="26" priority="1" operator="greaterThan">
      <formula>2.5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DDD34-CABF-4D54-AFB7-C6200B7FD7E3}">
  <sheetPr>
    <tabColor rgb="FF92D050"/>
  </sheetPr>
  <dimension ref="A1:K30"/>
  <sheetViews>
    <sheetView workbookViewId="0">
      <selection activeCell="B20" sqref="B20"/>
    </sheetView>
  </sheetViews>
  <sheetFormatPr defaultColWidth="9.140625" defaultRowHeight="15" x14ac:dyDescent="0.2"/>
  <cols>
    <col min="1" max="11" width="12.7109375" style="609" customWidth="1"/>
    <col min="12" max="16384" width="9.140625" style="609"/>
  </cols>
  <sheetData>
    <row r="1" spans="1:11" ht="17.45" customHeight="1" thickBot="1" x14ac:dyDescent="0.25"/>
    <row r="2" spans="1:11" ht="17.45" customHeight="1" x14ac:dyDescent="0.25">
      <c r="B2" s="690" t="s">
        <v>168</v>
      </c>
      <c r="C2" s="691"/>
      <c r="D2" s="691"/>
      <c r="E2" s="691"/>
      <c r="F2" s="692"/>
      <c r="G2" s="690" t="s">
        <v>169</v>
      </c>
      <c r="H2" s="691"/>
      <c r="I2" s="691"/>
      <c r="J2" s="691"/>
      <c r="K2" s="692"/>
    </row>
    <row r="3" spans="1:11" ht="17.45" customHeight="1" x14ac:dyDescent="0.2">
      <c r="B3" s="632" t="s">
        <v>167</v>
      </c>
      <c r="C3" s="633">
        <v>0.05</v>
      </c>
      <c r="F3" s="642"/>
      <c r="G3" s="632" t="s">
        <v>170</v>
      </c>
      <c r="H3" s="633">
        <v>2</v>
      </c>
      <c r="K3" s="642"/>
    </row>
    <row r="4" spans="1:11" ht="17.45" customHeight="1" thickBot="1" x14ac:dyDescent="0.3">
      <c r="B4" s="637" t="s">
        <v>163</v>
      </c>
      <c r="C4" s="638" t="s">
        <v>164</v>
      </c>
      <c r="D4" s="638" t="s">
        <v>165</v>
      </c>
      <c r="E4" s="638" t="s">
        <v>166</v>
      </c>
      <c r="F4" s="643" t="s">
        <v>171</v>
      </c>
      <c r="G4" s="637" t="s">
        <v>163</v>
      </c>
      <c r="H4" s="638" t="s">
        <v>164</v>
      </c>
      <c r="I4" s="638" t="s">
        <v>165</v>
      </c>
      <c r="J4" s="638" t="s">
        <v>166</v>
      </c>
      <c r="K4" s="643" t="s">
        <v>171</v>
      </c>
    </row>
    <row r="5" spans="1:11" ht="17.45" customHeight="1" x14ac:dyDescent="0.2">
      <c r="A5" s="614">
        <v>44927</v>
      </c>
      <c r="B5" s="640">
        <f>COUNTIF('Lead (30-Day_Avg)'!Q1831:Q1861,"&gt;="&amp;$C$3)</f>
        <v>0</v>
      </c>
      <c r="C5" s="641">
        <f>COUNTIF('Lead (30-Day_Avg)'!R1831:R1861,"&gt;="&amp;$C$3)</f>
        <v>0</v>
      </c>
      <c r="D5" s="641">
        <f>COUNTIF('Lead (30-Day_Avg)'!S1831:S1861,"&gt;="&amp;$C$3)</f>
        <v>2</v>
      </c>
      <c r="E5" s="641">
        <f>COUNTIF('Lead (30-Day_Avg)'!T1831:T1861,"&gt;="&amp;$C$3)</f>
        <v>1</v>
      </c>
      <c r="F5" s="644">
        <f t="shared" ref="F5:F28" si="0">SUM(B5:E5)</f>
        <v>3</v>
      </c>
      <c r="G5" s="640">
        <f>COUNTIF('Arsenic (Daily)'!M1831:M1861,"&gt;="&amp;$H$3)</f>
        <v>8</v>
      </c>
      <c r="H5" s="641">
        <f>COUNTIF('Arsenic (Daily)'!N1831:N1861,"&gt;="&amp;$H$3)</f>
        <v>1</v>
      </c>
      <c r="I5" s="641">
        <f>COUNTIF('Arsenic (Daily)'!O1831:O1861,"&gt;="&amp;$H$3)</f>
        <v>0</v>
      </c>
      <c r="J5" s="641">
        <f>COUNTIF('Arsenic (Daily)'!P1831:P1861,"&gt;="&amp;$H$3)</f>
        <v>4</v>
      </c>
      <c r="K5" s="644">
        <f t="shared" ref="K5:K28" si="1">SUM(G5:J5)</f>
        <v>13</v>
      </c>
    </row>
    <row r="6" spans="1:11" ht="17.45" customHeight="1" x14ac:dyDescent="0.2">
      <c r="A6" s="614">
        <v>44958</v>
      </c>
      <c r="B6" s="639">
        <f>COUNTIF('Lead (30-Day_Avg)'!Q1862:Q1889,"&gt;="&amp;$C$3)</f>
        <v>0</v>
      </c>
      <c r="C6" s="613">
        <f>COUNTIF('Lead (30-Day_Avg)'!R1862:R1889,"&gt;="&amp;$C$3)</f>
        <v>2</v>
      </c>
      <c r="D6" s="613">
        <f>COUNTIF('Lead (30-Day_Avg)'!S1862:S1889,"&gt;="&amp;$C$3)</f>
        <v>0</v>
      </c>
      <c r="E6" s="613">
        <f>COUNTIF('Lead (30-Day_Avg)'!T1862:T1889,"&gt;="&amp;$C$3)</f>
        <v>0</v>
      </c>
      <c r="F6" s="645">
        <f t="shared" si="0"/>
        <v>2</v>
      </c>
      <c r="G6" s="639">
        <f>COUNTIF('Arsenic (Daily)'!M1862:M1889,"&gt;="&amp;$H$3)</f>
        <v>10</v>
      </c>
      <c r="H6" s="613">
        <f>COUNTIF('Arsenic (Daily)'!N1862:N1889,"&gt;="&amp;$H$3)</f>
        <v>0</v>
      </c>
      <c r="I6" s="613">
        <f>COUNTIF('Arsenic (Daily)'!O1862:O1889,"&gt;="&amp;$H$3)</f>
        <v>0</v>
      </c>
      <c r="J6" s="613">
        <f>COUNTIF('Arsenic (Daily)'!P1862:P1889,"&gt;="&amp;$H$3)</f>
        <v>2</v>
      </c>
      <c r="K6" s="645">
        <f t="shared" si="1"/>
        <v>12</v>
      </c>
    </row>
    <row r="7" spans="1:11" ht="17.45" customHeight="1" x14ac:dyDescent="0.2">
      <c r="A7" s="614">
        <v>44986</v>
      </c>
      <c r="B7" s="639">
        <f>COUNTIF('Lead (30-Day_Avg)'!Q1890:Q1920,"&gt;="&amp;$C$3)</f>
        <v>1</v>
      </c>
      <c r="C7" s="613">
        <f>COUNTIF('Lead (30-Day_Avg)'!R1890:R1920,"&gt;="&amp;$C$3)</f>
        <v>2</v>
      </c>
      <c r="D7" s="613">
        <f>COUNTIF('Lead (30-Day_Avg)'!S1890:S1920,"&gt;="&amp;$C$3)</f>
        <v>0</v>
      </c>
      <c r="E7" s="613">
        <f>COUNTIF('Lead (30-Day_Avg)'!T1890:T1920,"&gt;="&amp;$C$3)</f>
        <v>1</v>
      </c>
      <c r="F7" s="645">
        <f t="shared" si="0"/>
        <v>4</v>
      </c>
      <c r="G7" s="639">
        <f>COUNTIF('Arsenic (Daily)'!M1890:M1920,"&gt;="&amp;$H$3)</f>
        <v>2</v>
      </c>
      <c r="H7" s="613">
        <f>COUNTIF('Arsenic (Daily)'!N1890:N1920,"&gt;="&amp;$H$3)</f>
        <v>0</v>
      </c>
      <c r="I7" s="613">
        <f>COUNTIF('Arsenic (Daily)'!O1890:O1920,"&gt;="&amp;$H$3)</f>
        <v>0</v>
      </c>
      <c r="J7" s="613">
        <f>COUNTIF('Arsenic (Daily)'!P1890:P1920,"&gt;="&amp;$H$3)</f>
        <v>0</v>
      </c>
      <c r="K7" s="645">
        <f t="shared" si="1"/>
        <v>2</v>
      </c>
    </row>
    <row r="8" spans="1:11" ht="17.45" customHeight="1" x14ac:dyDescent="0.2">
      <c r="A8" s="614">
        <v>45017</v>
      </c>
      <c r="B8" s="639">
        <f>COUNTIF('Lead (30-Day_Avg)'!Q1921:Q1950,"&gt;="&amp;$C$3)</f>
        <v>0</v>
      </c>
      <c r="C8" s="613">
        <f>COUNTIF('Lead (30-Day_Avg)'!R1921:R1950,"&gt;="&amp;$C$3)</f>
        <v>1</v>
      </c>
      <c r="D8" s="613">
        <f>COUNTIF('Lead (30-Day_Avg)'!S1921:S1950,"&gt;="&amp;$C$3)</f>
        <v>0</v>
      </c>
      <c r="E8" s="613">
        <f>COUNTIF('Lead (30-Day_Avg)'!T1921:T1950,"&gt;="&amp;$C$3)</f>
        <v>0</v>
      </c>
      <c r="F8" s="645">
        <f t="shared" si="0"/>
        <v>1</v>
      </c>
      <c r="G8" s="639">
        <f>COUNTIF('Arsenic (Daily)'!M1921:M1950,"&gt;="&amp;$H$3)</f>
        <v>4</v>
      </c>
      <c r="H8" s="613">
        <f>COUNTIF('Arsenic (Daily)'!N1921:N1950,"&gt;="&amp;$H$3)</f>
        <v>1</v>
      </c>
      <c r="I8" s="613">
        <f>COUNTIF('Arsenic (Daily)'!O1921:O1950,"&gt;="&amp;$H$3)</f>
        <v>0</v>
      </c>
      <c r="J8" s="613">
        <f>COUNTIF('Arsenic (Daily)'!P1921:P1950,"&gt;="&amp;$H$3)</f>
        <v>0</v>
      </c>
      <c r="K8" s="645">
        <f t="shared" si="1"/>
        <v>5</v>
      </c>
    </row>
    <row r="9" spans="1:11" ht="17.45" customHeight="1" x14ac:dyDescent="0.2">
      <c r="A9" s="614">
        <v>45047</v>
      </c>
      <c r="B9" s="639">
        <f>COUNTIF('Lead (30-Day_Avg)'!Q1951:Q1981,"&gt;="&amp;$C$3)</f>
        <v>2</v>
      </c>
      <c r="C9" s="613">
        <f>COUNTIF('Lead (30-Day_Avg)'!R1951:R1981,"&gt;="&amp;$C$3)</f>
        <v>0</v>
      </c>
      <c r="D9" s="613">
        <f>COUNTIF('Lead (30-Day_Avg)'!S1951:S1981,"&gt;="&amp;$C$3)</f>
        <v>0</v>
      </c>
      <c r="E9" s="613">
        <f>COUNTIF('Lead (30-Day_Avg)'!T1951:T1981,"&gt;="&amp;$C$3)</f>
        <v>0</v>
      </c>
      <c r="F9" s="645">
        <f t="shared" si="0"/>
        <v>2</v>
      </c>
      <c r="G9" s="639">
        <f>COUNTIF('Arsenic (Daily)'!M1951:M1981,"&gt;="&amp;$H$3)</f>
        <v>1</v>
      </c>
      <c r="H9" s="613">
        <f>COUNTIF('Arsenic (Daily)'!N1951:N1981,"&gt;="&amp;$H$3)</f>
        <v>0</v>
      </c>
      <c r="I9" s="613">
        <f>COUNTIF('Arsenic (Daily)'!O1951:O1981,"&gt;="&amp;$H$3)</f>
        <v>0</v>
      </c>
      <c r="J9" s="613">
        <f>COUNTIF('Arsenic (Daily)'!P1951:P1981,"&gt;="&amp;$H$3)</f>
        <v>0</v>
      </c>
      <c r="K9" s="645">
        <f t="shared" si="1"/>
        <v>1</v>
      </c>
    </row>
    <row r="10" spans="1:11" ht="17.45" customHeight="1" x14ac:dyDescent="0.2">
      <c r="A10" s="614">
        <v>45078</v>
      </c>
      <c r="B10" s="639">
        <f>COUNTIF('Lead (30-Day_Avg)'!Q1982:Q2011,"&gt;="&amp;$C$3)</f>
        <v>2</v>
      </c>
      <c r="C10" s="613">
        <f>COUNTIF('Lead (30-Day_Avg)'!R1982:R2011,"&gt;="&amp;$C$3)</f>
        <v>0</v>
      </c>
      <c r="D10" s="613">
        <f>COUNTIF('Lead (30-Day_Avg)'!S1982:S2011,"&gt;="&amp;$C$3)</f>
        <v>0</v>
      </c>
      <c r="E10" s="613">
        <f>COUNTIF('Lead (30-Day_Avg)'!T1982:T2011,"&gt;="&amp;$C$3)</f>
        <v>0</v>
      </c>
      <c r="F10" s="645">
        <f t="shared" si="0"/>
        <v>2</v>
      </c>
      <c r="G10" s="639">
        <f>COUNTIF('Arsenic (Daily)'!M1982:M2011,"&gt;="&amp;$H$3)</f>
        <v>4</v>
      </c>
      <c r="H10" s="613">
        <f>COUNTIF('Arsenic (Daily)'!N1982:N2011,"&gt;="&amp;$H$3)</f>
        <v>0</v>
      </c>
      <c r="I10" s="613">
        <f>COUNTIF('Arsenic (Daily)'!O1982:O2011,"&gt;="&amp;$H$3)</f>
        <v>0</v>
      </c>
      <c r="J10" s="613">
        <f>COUNTIF('Arsenic (Daily)'!P1982:P2011,"&gt;="&amp;$H$3)</f>
        <v>0</v>
      </c>
      <c r="K10" s="645">
        <f t="shared" si="1"/>
        <v>4</v>
      </c>
    </row>
    <row r="11" spans="1:11" ht="17.45" customHeight="1" x14ac:dyDescent="0.2">
      <c r="A11" s="647">
        <v>45108</v>
      </c>
      <c r="B11" s="648">
        <f>COUNTIF('Lead (30-Day_Avg)'!Q2012:Q2042,"&gt;="&amp;$C$3)</f>
        <v>5</v>
      </c>
      <c r="C11" s="649">
        <f>COUNTIF('Lead (30-Day_Avg)'!R2012:R2042,"&gt;="&amp;$C$3)</f>
        <v>10</v>
      </c>
      <c r="D11" s="649">
        <f>COUNTIF('Lead (30-Day_Avg)'!S2012:S2042,"&gt;="&amp;$C$3)</f>
        <v>2</v>
      </c>
      <c r="E11" s="649">
        <f>COUNTIF('Lead (30-Day_Avg)'!T2012:T2042,"&gt;="&amp;$C$3)</f>
        <v>3</v>
      </c>
      <c r="F11" s="650">
        <f t="shared" si="0"/>
        <v>20</v>
      </c>
      <c r="G11" s="648">
        <f>COUNTIF('Arsenic (Daily)'!M2012:M2042,"&gt;="&amp;$H$3)</f>
        <v>5</v>
      </c>
      <c r="H11" s="649">
        <f>COUNTIF('Arsenic (Daily)'!N2012:N2042,"&gt;="&amp;$H$3)</f>
        <v>5</v>
      </c>
      <c r="I11" s="649">
        <f>COUNTIF('Arsenic (Daily)'!O2012:O2042,"&gt;="&amp;$H$3)</f>
        <v>1</v>
      </c>
      <c r="J11" s="649">
        <f>COUNTIF('Arsenic (Daily)'!P2012:P2042,"&gt;="&amp;$H$3)</f>
        <v>2</v>
      </c>
      <c r="K11" s="650">
        <f t="shared" si="1"/>
        <v>13</v>
      </c>
    </row>
    <row r="12" spans="1:11" ht="17.45" customHeight="1" x14ac:dyDescent="0.2">
      <c r="A12" s="614">
        <v>45139</v>
      </c>
      <c r="B12" s="639">
        <f>COUNTIF('Lead (30-Day_Avg)'!Q2043:Q2073,"&gt;="&amp;$C$3)</f>
        <v>0</v>
      </c>
      <c r="C12" s="613">
        <f>COUNTIF('Lead (30-Day_Avg)'!R2043:R2073,"&gt;="&amp;$C$3)</f>
        <v>2</v>
      </c>
      <c r="D12" s="613">
        <f>COUNTIF('Lead (30-Day_Avg)'!S2043:S2073,"&gt;="&amp;$C$3)</f>
        <v>0</v>
      </c>
      <c r="E12" s="613">
        <f>COUNTIF('Lead (30-Day_Avg)'!T2043:T2073,"&gt;="&amp;$C$3)</f>
        <v>0</v>
      </c>
      <c r="F12" s="645">
        <f t="shared" si="0"/>
        <v>2</v>
      </c>
      <c r="G12" s="639">
        <f>COUNTIF('Arsenic (Daily)'!M2043:M2073,"&gt;="&amp;$H$3)</f>
        <v>4</v>
      </c>
      <c r="H12" s="613">
        <f>COUNTIF('Arsenic (Daily)'!N2043:N2073,"&gt;="&amp;$H$3)</f>
        <v>3</v>
      </c>
      <c r="I12" s="613">
        <f>COUNTIF('Arsenic (Daily)'!O2043:O2073,"&gt;="&amp;$H$3)</f>
        <v>0</v>
      </c>
      <c r="J12" s="613">
        <f>COUNTIF('Arsenic (Daily)'!P2043:P2073,"&gt;="&amp;$H$3)</f>
        <v>1</v>
      </c>
      <c r="K12" s="645">
        <f t="shared" si="1"/>
        <v>8</v>
      </c>
    </row>
    <row r="13" spans="1:11" ht="17.45" customHeight="1" x14ac:dyDescent="0.2">
      <c r="A13" s="614">
        <v>45170</v>
      </c>
      <c r="B13" s="639">
        <f>COUNTIF('Lead (30-Day_Avg)'!Q2074:Q2103,"&gt;="&amp;$C$3)</f>
        <v>0</v>
      </c>
      <c r="C13" s="613">
        <f>COUNTIF('Lead (30-Day_Avg)'!R2074:R2103,"&gt;="&amp;$C$3)</f>
        <v>1</v>
      </c>
      <c r="D13" s="613">
        <f>COUNTIF('Lead (30-Day_Avg)'!S2074:S2103,"&gt;="&amp;$C$3)</f>
        <v>0</v>
      </c>
      <c r="E13" s="613">
        <f>COUNTIF('Lead (30-Day_Avg)'!T2074:T2103,"&gt;="&amp;$C$3)</f>
        <v>3</v>
      </c>
      <c r="F13" s="645">
        <f t="shared" si="0"/>
        <v>4</v>
      </c>
      <c r="G13" s="639">
        <f>COUNTIF('Arsenic (Daily)'!M2074:M2103,"&gt;="&amp;$H$3)</f>
        <v>4</v>
      </c>
      <c r="H13" s="613">
        <f>COUNTIF('Arsenic (Daily)'!N2074:N2103,"&gt;="&amp;$H$3)</f>
        <v>2</v>
      </c>
      <c r="I13" s="613">
        <f>COUNTIF('Arsenic (Daily)'!O2074:O2103,"&gt;="&amp;$H$3)</f>
        <v>0</v>
      </c>
      <c r="J13" s="613">
        <f>COUNTIF('Arsenic (Daily)'!P2074:P2103,"&gt;="&amp;$H$3)</f>
        <v>1</v>
      </c>
      <c r="K13" s="645">
        <f t="shared" si="1"/>
        <v>7</v>
      </c>
    </row>
    <row r="14" spans="1:11" ht="17.45" customHeight="1" x14ac:dyDescent="0.2">
      <c r="A14" s="614">
        <v>45200</v>
      </c>
      <c r="B14" s="639">
        <f>COUNTIF('Lead (30-Day_Avg)'!Q2104:Q2134,"&gt;="&amp;$C$3)</f>
        <v>0</v>
      </c>
      <c r="C14" s="613">
        <f>COUNTIF('Lead (30-Day_Avg)'!R2104:R2134,"&gt;="&amp;$C$3)</f>
        <v>1</v>
      </c>
      <c r="D14" s="613">
        <f>COUNTIF('Lead (30-Day_Avg)'!S2104:S2134,"&gt;="&amp;$C$3)</f>
        <v>0</v>
      </c>
      <c r="E14" s="613">
        <f>COUNTIF('Lead (30-Day_Avg)'!T2104:T2134,"&gt;="&amp;$C$3)</f>
        <v>1</v>
      </c>
      <c r="F14" s="645">
        <f t="shared" si="0"/>
        <v>2</v>
      </c>
      <c r="G14" s="639">
        <f>COUNTIF('Arsenic (Daily)'!M2104:M2134,"&gt;="&amp;$H$3)</f>
        <v>11</v>
      </c>
      <c r="H14" s="613">
        <f>COUNTIF('Arsenic (Daily)'!N2104:N2134,"&gt;="&amp;$H$3)</f>
        <v>5</v>
      </c>
      <c r="I14" s="613">
        <f>COUNTIF('Arsenic (Daily)'!O2104:O2134,"&gt;="&amp;$H$3)</f>
        <v>0</v>
      </c>
      <c r="J14" s="613">
        <f>COUNTIF('Arsenic (Daily)'!P2104:P2134,"&gt;="&amp;$H$3)</f>
        <v>8</v>
      </c>
      <c r="K14" s="645">
        <f t="shared" si="1"/>
        <v>24</v>
      </c>
    </row>
    <row r="15" spans="1:11" ht="17.45" customHeight="1" x14ac:dyDescent="0.2">
      <c r="A15" s="647">
        <v>45231</v>
      </c>
      <c r="B15" s="648">
        <f>COUNTIF('Lead (30-Day_Avg)'!Q2135:Q2164,"&gt;="&amp;$C$3)</f>
        <v>3</v>
      </c>
      <c r="C15" s="649">
        <f>COUNTIF('Lead (30-Day_Avg)'!R2135:R2164,"&gt;="&amp;$C$3)</f>
        <v>4</v>
      </c>
      <c r="D15" s="649">
        <f>COUNTIF('Lead (30-Day_Avg)'!S2135:S2164,"&gt;="&amp;$C$3)</f>
        <v>2</v>
      </c>
      <c r="E15" s="649">
        <f>COUNTIF('Lead (30-Day_Avg)'!T2135:T2164,"&gt;="&amp;$C$3)</f>
        <v>6</v>
      </c>
      <c r="F15" s="650">
        <f t="shared" si="0"/>
        <v>15</v>
      </c>
      <c r="G15" s="648">
        <f>COUNTIF('Arsenic (Daily)'!M2135:M2164,"&gt;="&amp;$H$3)</f>
        <v>11</v>
      </c>
      <c r="H15" s="649">
        <f>COUNTIF('Arsenic (Daily)'!N2135:N2164,"&gt;="&amp;$H$3)</f>
        <v>3</v>
      </c>
      <c r="I15" s="649">
        <f>COUNTIF('Arsenic (Daily)'!O2135:O2164,"&gt;="&amp;$H$3)</f>
        <v>2</v>
      </c>
      <c r="J15" s="649">
        <f>COUNTIF('Arsenic (Daily)'!P2135:P2164,"&gt;="&amp;$H$3)</f>
        <v>6</v>
      </c>
      <c r="K15" s="650">
        <f t="shared" si="1"/>
        <v>22</v>
      </c>
    </row>
    <row r="16" spans="1:11" ht="17.45" customHeight="1" x14ac:dyDescent="0.2">
      <c r="A16" s="614">
        <v>45261</v>
      </c>
      <c r="B16" s="639">
        <f>COUNTIF('Lead (30-Day_Avg)'!Q2165:Q2195,"&gt;="&amp;$C$3)</f>
        <v>2</v>
      </c>
      <c r="C16" s="613">
        <f>COUNTIF('Lead (30-Day_Avg)'!R2165:R2195,"&gt;="&amp;$C$3)</f>
        <v>2</v>
      </c>
      <c r="D16" s="613">
        <f>COUNTIF('Lead (30-Day_Avg)'!S2165:S2195,"&gt;="&amp;$C$3)</f>
        <v>3</v>
      </c>
      <c r="E16" s="613">
        <f>COUNTIF('Lead (30-Day_Avg)'!T2165:T2195,"&gt;="&amp;$C$3)</f>
        <v>2</v>
      </c>
      <c r="F16" s="645">
        <f t="shared" si="0"/>
        <v>9</v>
      </c>
      <c r="G16" s="639">
        <f>COUNTIF('Arsenic (Daily)'!M2165:M2195,"&gt;="&amp;$H$3)</f>
        <v>9</v>
      </c>
      <c r="H16" s="613">
        <f>COUNTIF('Arsenic (Daily)'!N2165:N2195,"&gt;="&amp;$H$3)</f>
        <v>1</v>
      </c>
      <c r="I16" s="613">
        <f>COUNTIF('Arsenic (Daily)'!O2165:O2195,"&gt;="&amp;$H$3)</f>
        <v>1</v>
      </c>
      <c r="J16" s="613">
        <f>COUNTIF('Arsenic (Daily)'!P2165:P2195,"&gt;="&amp;$H$3)</f>
        <v>1</v>
      </c>
      <c r="K16" s="645">
        <f t="shared" si="1"/>
        <v>12</v>
      </c>
    </row>
    <row r="17" spans="1:11" ht="17.45" customHeight="1" x14ac:dyDescent="0.2">
      <c r="A17" s="614">
        <v>45292</v>
      </c>
      <c r="B17" s="639">
        <f>COUNTIF('Lead (30-Day_Avg)'!Q2196:Q2226,"&gt;="&amp;$C$3)</f>
        <v>0</v>
      </c>
      <c r="C17" s="613">
        <f>COUNTIF('Lead (30-Day_Avg)'!R2196:R2226,"&gt;="&amp;$C$3)</f>
        <v>0</v>
      </c>
      <c r="D17" s="613">
        <f>COUNTIF('Lead (30-Day_Avg)'!S2196:S2226,"&gt;="&amp;$C$3)</f>
        <v>0</v>
      </c>
      <c r="E17" s="613">
        <f>COUNTIF('Lead (30-Day_Avg)'!T2196:T2226,"&gt;="&amp;$C$3)</f>
        <v>1</v>
      </c>
      <c r="F17" s="645">
        <f t="shared" si="0"/>
        <v>1</v>
      </c>
      <c r="G17" s="639">
        <f>COUNTIF('Arsenic (Daily)'!M2196:M2226,"&gt;="&amp;$H$3)</f>
        <v>0</v>
      </c>
      <c r="H17" s="613">
        <f>COUNTIF('Arsenic (Daily)'!N2196:N2226,"&gt;="&amp;$H$3)</f>
        <v>0</v>
      </c>
      <c r="I17" s="613">
        <f>COUNTIF('Arsenic (Daily)'!O2196:O2226,"&gt;="&amp;$H$3)</f>
        <v>0</v>
      </c>
      <c r="J17" s="613">
        <f>COUNTIF('Arsenic (Daily)'!P2196:P2226,"&gt;="&amp;$H$3)</f>
        <v>0</v>
      </c>
      <c r="K17" s="645">
        <f t="shared" si="1"/>
        <v>0</v>
      </c>
    </row>
    <row r="18" spans="1:11" ht="17.45" customHeight="1" x14ac:dyDescent="0.2">
      <c r="A18" s="614">
        <v>45323</v>
      </c>
      <c r="B18" s="639">
        <f>COUNTIF('Lead (30-Day_Avg)'!Q2227:Q2255,"&gt;="&amp;$C$3)</f>
        <v>2</v>
      </c>
      <c r="C18" s="613">
        <f>COUNTIF('Lead (30-Day_Avg)'!R2227:R2255,"&gt;="&amp;$C$3)</f>
        <v>1</v>
      </c>
      <c r="D18" s="613">
        <f>COUNTIF('Lead (30-Day_Avg)'!S2227:S2255,"&gt;="&amp;$C$3)</f>
        <v>2</v>
      </c>
      <c r="E18" s="613">
        <f>COUNTIF('Lead (30-Day_Avg)'!T2227:T2255,"&gt;="&amp;$C$3)</f>
        <v>0</v>
      </c>
      <c r="F18" s="645">
        <f t="shared" si="0"/>
        <v>5</v>
      </c>
      <c r="G18" s="639">
        <f>COUNTIF('Arsenic (Daily)'!M2227:M2255,"&gt;="&amp;$H$3)</f>
        <v>0</v>
      </c>
      <c r="H18" s="613">
        <f>COUNTIF('Arsenic (Daily)'!N2227:N2255,"&gt;="&amp;$H$3)</f>
        <v>0</v>
      </c>
      <c r="I18" s="613">
        <f>COUNTIF('Arsenic (Daily)'!O2227:O2255,"&gt;="&amp;$H$3)</f>
        <v>0</v>
      </c>
      <c r="J18" s="613">
        <f>COUNTIF('Arsenic (Daily)'!P2227:P2255,"&gt;="&amp;$H$3)</f>
        <v>0</v>
      </c>
      <c r="K18" s="645">
        <f t="shared" si="1"/>
        <v>0</v>
      </c>
    </row>
    <row r="19" spans="1:11" ht="17.45" customHeight="1" x14ac:dyDescent="0.2">
      <c r="A19" s="647">
        <v>45352</v>
      </c>
      <c r="B19" s="648">
        <f>COUNTIF('Lead (30-Day_Avg)'!Q2256:Q2286,"&gt;="&amp;$C$3)</f>
        <v>6</v>
      </c>
      <c r="C19" s="649">
        <f>COUNTIF('Lead (30-Day_Avg)'!R2256:R2286,"&gt;="&amp;$C$3)</f>
        <v>3</v>
      </c>
      <c r="D19" s="649">
        <f>COUNTIF('Lead (30-Day_Avg)'!S2256:S2286,"&gt;="&amp;$C$3)</f>
        <v>2</v>
      </c>
      <c r="E19" s="649">
        <f>COUNTIF('Lead (30-Day_Avg)'!T2256:T2286,"&gt;="&amp;$C$3)</f>
        <v>7</v>
      </c>
      <c r="F19" s="650">
        <f t="shared" si="0"/>
        <v>18</v>
      </c>
      <c r="G19" s="648">
        <f>COUNTIF('Arsenic (Daily)'!M2256:M2286,"&gt;="&amp;$H$3)</f>
        <v>1</v>
      </c>
      <c r="H19" s="649">
        <f>COUNTIF('Arsenic (Daily)'!N2256:N2286,"&gt;="&amp;$H$3)</f>
        <v>0</v>
      </c>
      <c r="I19" s="649">
        <f>COUNTIF('Arsenic (Daily)'!O2256:O2286,"&gt;="&amp;$H$3)</f>
        <v>0</v>
      </c>
      <c r="J19" s="649">
        <f>COUNTIF('Arsenic (Daily)'!P2256:P2286,"&gt;="&amp;$H$3)</f>
        <v>0</v>
      </c>
      <c r="K19" s="650">
        <f t="shared" si="1"/>
        <v>1</v>
      </c>
    </row>
    <row r="20" spans="1:11" ht="17.45" customHeight="1" x14ac:dyDescent="0.2">
      <c r="A20" s="614">
        <v>45383</v>
      </c>
      <c r="B20" s="639">
        <f>COUNTIF('Lead (30-Day_Avg)'!Q2287:Q2316,"&gt;="&amp;$C$3)</f>
        <v>9</v>
      </c>
      <c r="C20" s="613">
        <f>COUNTIF('Lead (30-Day_Avg)'!R2287:R2316,"&gt;="&amp;$C$3)</f>
        <v>2</v>
      </c>
      <c r="D20" s="613">
        <f>COUNTIF('Lead (30-Day_Avg)'!S2287:S2316,"&gt;="&amp;$C$3)</f>
        <v>0</v>
      </c>
      <c r="E20" s="613">
        <f>COUNTIF('Lead (30-Day_Avg)'!T2287:T2316,"&gt;="&amp;$C$3)</f>
        <v>9</v>
      </c>
      <c r="F20" s="645">
        <f t="shared" si="0"/>
        <v>20</v>
      </c>
      <c r="G20" s="639">
        <f>COUNTIF('Arsenic (Daily)'!M2287:M2316,"&gt;="&amp;$H$3)</f>
        <v>1</v>
      </c>
      <c r="H20" s="613">
        <f>COUNTIF('Arsenic (Daily)'!N2287:N2316,"&gt;="&amp;$H$3)</f>
        <v>1</v>
      </c>
      <c r="I20" s="613">
        <f>COUNTIF('Arsenic (Daily)'!O2287:O2316,"&gt;="&amp;$H$3)</f>
        <v>0</v>
      </c>
      <c r="J20" s="613">
        <f>COUNTIF('Arsenic (Daily)'!P2287:P2316,"&gt;="&amp;$H$3)</f>
        <v>1</v>
      </c>
      <c r="K20" s="645">
        <f t="shared" si="1"/>
        <v>3</v>
      </c>
    </row>
    <row r="21" spans="1:11" ht="17.45" customHeight="1" x14ac:dyDescent="0.2">
      <c r="A21" s="614">
        <v>45413</v>
      </c>
      <c r="B21" s="634"/>
      <c r="F21" s="645">
        <f t="shared" si="0"/>
        <v>0</v>
      </c>
      <c r="G21" s="634"/>
      <c r="K21" s="645">
        <f t="shared" si="1"/>
        <v>0</v>
      </c>
    </row>
    <row r="22" spans="1:11" ht="17.45" customHeight="1" x14ac:dyDescent="0.2">
      <c r="A22" s="614">
        <v>45444</v>
      </c>
      <c r="B22" s="634"/>
      <c r="F22" s="645">
        <f t="shared" si="0"/>
        <v>0</v>
      </c>
      <c r="G22" s="634"/>
      <c r="K22" s="645">
        <f t="shared" si="1"/>
        <v>0</v>
      </c>
    </row>
    <row r="23" spans="1:11" ht="17.45" customHeight="1" x14ac:dyDescent="0.2">
      <c r="A23" s="614">
        <v>45474</v>
      </c>
      <c r="B23" s="634"/>
      <c r="F23" s="645">
        <f t="shared" si="0"/>
        <v>0</v>
      </c>
      <c r="G23" s="634"/>
      <c r="K23" s="645">
        <f t="shared" si="1"/>
        <v>0</v>
      </c>
    </row>
    <row r="24" spans="1:11" ht="17.45" customHeight="1" x14ac:dyDescent="0.2">
      <c r="A24" s="614">
        <v>45505</v>
      </c>
      <c r="B24" s="634"/>
      <c r="F24" s="645">
        <f t="shared" si="0"/>
        <v>0</v>
      </c>
      <c r="G24" s="634"/>
      <c r="K24" s="645">
        <f t="shared" si="1"/>
        <v>0</v>
      </c>
    </row>
    <row r="25" spans="1:11" ht="17.45" customHeight="1" x14ac:dyDescent="0.2">
      <c r="A25" s="614">
        <v>45536</v>
      </c>
      <c r="B25" s="634"/>
      <c r="F25" s="645">
        <f t="shared" si="0"/>
        <v>0</v>
      </c>
      <c r="G25" s="634"/>
      <c r="K25" s="645">
        <f t="shared" si="1"/>
        <v>0</v>
      </c>
    </row>
    <row r="26" spans="1:11" ht="17.45" customHeight="1" x14ac:dyDescent="0.2">
      <c r="A26" s="614">
        <v>45566</v>
      </c>
      <c r="B26" s="634"/>
      <c r="F26" s="645">
        <f t="shared" si="0"/>
        <v>0</v>
      </c>
      <c r="G26" s="634"/>
      <c r="K26" s="645">
        <f t="shared" si="1"/>
        <v>0</v>
      </c>
    </row>
    <row r="27" spans="1:11" ht="17.45" customHeight="1" x14ac:dyDescent="0.2">
      <c r="A27" s="614">
        <v>45597</v>
      </c>
      <c r="B27" s="634"/>
      <c r="F27" s="645">
        <f t="shared" si="0"/>
        <v>0</v>
      </c>
      <c r="G27" s="634"/>
      <c r="K27" s="645">
        <f t="shared" si="1"/>
        <v>0</v>
      </c>
    </row>
    <row r="28" spans="1:11" ht="17.45" customHeight="1" thickBot="1" x14ac:dyDescent="0.25">
      <c r="A28" s="614">
        <v>45627</v>
      </c>
      <c r="B28" s="635"/>
      <c r="C28" s="636"/>
      <c r="D28" s="636"/>
      <c r="E28" s="636"/>
      <c r="F28" s="646">
        <f t="shared" si="0"/>
        <v>0</v>
      </c>
      <c r="G28" s="635"/>
      <c r="H28" s="636"/>
      <c r="I28" s="636"/>
      <c r="J28" s="636"/>
      <c r="K28" s="646">
        <f t="shared" si="1"/>
        <v>0</v>
      </c>
    </row>
    <row r="29" spans="1:11" ht="17.45" customHeight="1" x14ac:dyDescent="0.2"/>
    <row r="30" spans="1:11" ht="17.45" customHeight="1" x14ac:dyDescent="0.2"/>
  </sheetData>
  <mergeCells count="2">
    <mergeCell ref="B2:F2"/>
    <mergeCell ref="G2:K2"/>
  </mergeCells>
  <phoneticPr fontId="3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0A5E9-EC38-470B-861E-F2AEC6E42428}">
  <dimension ref="A1:Y148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22" sqref="D22"/>
    </sheetView>
  </sheetViews>
  <sheetFormatPr defaultRowHeight="12.75" x14ac:dyDescent="0.2"/>
  <cols>
    <col min="1" max="1" width="12.7109375" customWidth="1"/>
    <col min="2" max="5" width="14.7109375" customWidth="1"/>
    <col min="6" max="6" width="3.7109375" customWidth="1"/>
    <col min="7" max="10" width="14.7109375" customWidth="1"/>
  </cols>
  <sheetData>
    <row r="1" spans="1:25" ht="17.45" customHeight="1" x14ac:dyDescent="0.2">
      <c r="A1" s="609" t="s">
        <v>154</v>
      </c>
      <c r="B1" s="609"/>
      <c r="C1" s="609"/>
      <c r="D1" s="609"/>
      <c r="E1" s="609"/>
      <c r="F1" s="609"/>
      <c r="G1" s="609"/>
      <c r="H1" s="609"/>
      <c r="I1" s="609"/>
      <c r="J1" s="609"/>
    </row>
    <row r="2" spans="1:25" ht="17.45" customHeight="1" x14ac:dyDescent="0.2">
      <c r="A2" s="609"/>
      <c r="B2" s="609"/>
      <c r="C2" s="609"/>
      <c r="D2" s="609"/>
      <c r="E2" s="609"/>
      <c r="F2" s="609"/>
      <c r="G2" s="609"/>
      <c r="H2" s="609"/>
      <c r="I2" s="609"/>
      <c r="J2" s="609"/>
    </row>
    <row r="3" spans="1:25" ht="17.45" customHeight="1" x14ac:dyDescent="0.25">
      <c r="A3" s="609"/>
      <c r="B3" s="693" t="s">
        <v>155</v>
      </c>
      <c r="C3" s="693"/>
      <c r="D3" s="693"/>
      <c r="E3" s="693"/>
      <c r="F3" s="609"/>
      <c r="G3" s="694" t="s">
        <v>156</v>
      </c>
      <c r="H3" s="694"/>
      <c r="I3" s="694"/>
      <c r="J3" s="694"/>
    </row>
    <row r="4" spans="1:25" ht="17.45" customHeight="1" x14ac:dyDescent="0.25">
      <c r="A4" s="610" t="s">
        <v>15</v>
      </c>
      <c r="B4" s="611" t="s">
        <v>146</v>
      </c>
      <c r="C4" s="611" t="s">
        <v>147</v>
      </c>
      <c r="D4" s="611" t="s">
        <v>148</v>
      </c>
      <c r="E4" s="611" t="s">
        <v>149</v>
      </c>
      <c r="F4" s="609"/>
      <c r="G4" s="611" t="s">
        <v>146</v>
      </c>
      <c r="H4" s="611" t="s">
        <v>147</v>
      </c>
      <c r="I4" s="611" t="s">
        <v>148</v>
      </c>
      <c r="J4" s="611" t="s">
        <v>149</v>
      </c>
    </row>
    <row r="5" spans="1:25" ht="17.45" customHeight="1" x14ac:dyDescent="0.2">
      <c r="A5" s="614">
        <v>44197</v>
      </c>
      <c r="B5" s="612">
        <f>'Lead (30-Day_Avg)'!AA1131</f>
        <v>1.5872258064516132E-2</v>
      </c>
      <c r="C5" s="612">
        <f>'Lead (30-Day_Avg)'!AB1131</f>
        <v>1.344222222222222E-2</v>
      </c>
      <c r="D5" s="612">
        <f>'Lead (30-Day_Avg)'!AC1131</f>
        <v>1.6110645161290321E-2</v>
      </c>
      <c r="E5" s="612">
        <f>'Lead (30-Day_Avg)'!AD1131</f>
        <v>2.3791290322580649E-2</v>
      </c>
      <c r="F5" s="613"/>
      <c r="G5" s="612">
        <f>'Arsenic (Daily)'!V1131</f>
        <v>1.8958322580645164</v>
      </c>
      <c r="H5" s="612">
        <f>'Arsenic (Daily)'!W1131</f>
        <v>1.084775</v>
      </c>
      <c r="I5" s="612">
        <f>'Arsenic (Daily)'!X1131</f>
        <v>0.97122580645161283</v>
      </c>
      <c r="J5" s="612">
        <f>'Arsenic (Daily)'!Y1131</f>
        <v>1.2603129032258069</v>
      </c>
      <c r="L5">
        <v>1.5872258064516132E-2</v>
      </c>
      <c r="M5">
        <v>1.344222222222222E-2</v>
      </c>
      <c r="N5">
        <v>1.6110645161290321E-2</v>
      </c>
      <c r="O5">
        <v>2.3791290322580649E-2</v>
      </c>
      <c r="Q5">
        <v>2.2306451612903233E-2</v>
      </c>
      <c r="R5">
        <v>2.8437837837837845E-2</v>
      </c>
      <c r="S5">
        <v>2.4388709677419351E-2</v>
      </c>
      <c r="T5">
        <v>3.2609677419354839E-2</v>
      </c>
      <c r="V5">
        <v>1.1676129032258063E-2</v>
      </c>
      <c r="W5">
        <v>1.4078888888888891E-2</v>
      </c>
      <c r="X5">
        <v>2.0138709677419354E-2</v>
      </c>
      <c r="Y5">
        <v>2.1626774193548384E-2</v>
      </c>
    </row>
    <row r="6" spans="1:25" ht="17.45" customHeight="1" x14ac:dyDescent="0.2">
      <c r="A6" s="614">
        <v>44228</v>
      </c>
      <c r="B6" s="612">
        <f>'Lead (30-Day_Avg)'!AA1160</f>
        <v>2.4778571428571428E-2</v>
      </c>
      <c r="C6" s="612">
        <f>'Lead (30-Day_Avg)'!AB1160</f>
        <v>2.4300000000000002E-2</v>
      </c>
      <c r="D6" s="612">
        <f>'Lead (30-Day_Avg)'!AC1160</f>
        <v>2.009785714285714E-2</v>
      </c>
      <c r="E6" s="612">
        <f>'Lead (30-Day_Avg)'!AD1160</f>
        <v>3.4053571428571426E-2</v>
      </c>
      <c r="F6" s="612"/>
      <c r="G6" s="612">
        <f>'Arsenic (Daily)'!V1159</f>
        <v>1.2624107142857142</v>
      </c>
      <c r="H6" s="612">
        <f>'Arsenic (Daily)'!W1159</f>
        <v>1.0674406250000004</v>
      </c>
      <c r="I6" s="612">
        <f>'Arsenic (Daily)'!X1159</f>
        <v>0.99655357142857159</v>
      </c>
      <c r="J6" s="612">
        <f>'Arsenic (Daily)'!Y1159</f>
        <v>1.109057142857143</v>
      </c>
      <c r="L6">
        <v>2.4778571428571428E-2</v>
      </c>
      <c r="M6">
        <v>2.4300000000000002E-2</v>
      </c>
      <c r="N6">
        <v>2.009785714285714E-2</v>
      </c>
      <c r="O6">
        <v>3.4053571428571426E-2</v>
      </c>
      <c r="Q6">
        <v>2.1742857142857144E-2</v>
      </c>
      <c r="R6">
        <v>2.1839999999999998E-2</v>
      </c>
      <c r="S6">
        <v>2.4484285714285712E-2</v>
      </c>
      <c r="T6">
        <v>3.0428571428571433E-2</v>
      </c>
      <c r="V6">
        <v>1.4957499999999997E-2</v>
      </c>
      <c r="W6">
        <v>1.9400303030303028E-2</v>
      </c>
      <c r="X6">
        <v>1.8483214285714287E-2</v>
      </c>
      <c r="Y6">
        <v>1.9890714285714286E-2</v>
      </c>
    </row>
    <row r="7" spans="1:25" ht="17.45" customHeight="1" x14ac:dyDescent="0.2">
      <c r="A7" s="614">
        <v>44256</v>
      </c>
      <c r="B7" s="612">
        <f>'Lead (30-Day_Avg)'!AA1190</f>
        <v>2.1413225806451615E-2</v>
      </c>
      <c r="C7" s="612">
        <f>'Lead (30-Day_Avg)'!AB1190</f>
        <v>2.0284594594594599E-2</v>
      </c>
      <c r="D7" s="612">
        <f>'Lead (30-Day_Avg)'!AC1190</f>
        <v>1.5837741935483866E-2</v>
      </c>
      <c r="E7" s="612">
        <f>'Lead (30-Day_Avg)'!AD1190</f>
        <v>2.9819354838709677E-2</v>
      </c>
      <c r="F7" s="612"/>
      <c r="G7" s="612">
        <f>'Arsenic (Daily)'!V1190</f>
        <v>0.84850967741935457</v>
      </c>
      <c r="H7" s="612">
        <f>'Arsenic (Daily)'!W1190</f>
        <v>0.73864594594594579</v>
      </c>
      <c r="I7" s="612">
        <f>'Arsenic (Daily)'!X1190</f>
        <v>0.68207741935483868</v>
      </c>
      <c r="J7" s="612">
        <f>'Arsenic (Daily)'!Y1190</f>
        <v>0.8492032258064518</v>
      </c>
      <c r="L7">
        <v>2.1413225806451615E-2</v>
      </c>
      <c r="M7">
        <v>2.0284594594594599E-2</v>
      </c>
      <c r="N7">
        <v>1.5837741935483866E-2</v>
      </c>
      <c r="O7">
        <v>2.9819354838709677E-2</v>
      </c>
      <c r="Q7">
        <v>3.3496774193548393E-2</v>
      </c>
      <c r="R7">
        <v>3.9814166666666671E-2</v>
      </c>
      <c r="S7">
        <v>2.7242903225806452E-2</v>
      </c>
      <c r="T7">
        <v>4.3854838709677414E-2</v>
      </c>
      <c r="V7">
        <v>1.6371612903225804E-2</v>
      </c>
      <c r="W7">
        <v>2.1736111111111112E-2</v>
      </c>
      <c r="X7">
        <v>1.842032258064516E-2</v>
      </c>
      <c r="Y7">
        <v>1.8745483870967743E-2</v>
      </c>
    </row>
    <row r="8" spans="1:25" ht="17.45" customHeight="1" x14ac:dyDescent="0.2">
      <c r="A8" s="614">
        <v>44287</v>
      </c>
      <c r="B8" s="612">
        <f>'Lead (30-Day_Avg)'!AA1220</f>
        <v>2.7296000000000004E-2</v>
      </c>
      <c r="C8" s="612">
        <f>'Lead (30-Day_Avg)'!AB1220</f>
        <v>1.9958857142857143E-2</v>
      </c>
      <c r="D8" s="612">
        <f>'Lead (30-Day_Avg)'!AC1220</f>
        <v>1.5501333333333336E-2</v>
      </c>
      <c r="E8" s="612">
        <f>'Lead (30-Day_Avg)'!AD1220</f>
        <v>3.6490000000000002E-2</v>
      </c>
      <c r="F8" s="612"/>
      <c r="G8" s="612">
        <f>'Arsenic (Daily)'!V1221</f>
        <v>1.0855266666666665</v>
      </c>
      <c r="H8" s="612">
        <f>'Arsenic (Daily)'!W1221</f>
        <v>0.95418000000000014</v>
      </c>
      <c r="I8" s="612">
        <f>'Arsenic (Daily)'!X1221</f>
        <v>0.86222000000000021</v>
      </c>
      <c r="J8" s="612">
        <f>'Arsenic (Daily)'!Y1221</f>
        <v>1.05914</v>
      </c>
      <c r="L8">
        <v>2.7296000000000004E-2</v>
      </c>
      <c r="M8">
        <v>1.9958857142857143E-2</v>
      </c>
      <c r="N8">
        <v>1.5501333333333336E-2</v>
      </c>
      <c r="O8">
        <v>3.6490000000000002E-2</v>
      </c>
      <c r="Q8">
        <v>2.3407000000000004E-2</v>
      </c>
      <c r="R8">
        <v>2.608285714285714E-2</v>
      </c>
      <c r="S8">
        <v>1.8233000000000006E-2</v>
      </c>
      <c r="T8">
        <v>2.7798000000000003E-2</v>
      </c>
      <c r="V8">
        <v>2.2069999999999999E-2</v>
      </c>
      <c r="W8">
        <v>2.411176470588236E-2</v>
      </c>
      <c r="X8">
        <v>1.9343666666666672E-2</v>
      </c>
      <c r="Y8">
        <v>2.0136666666666667E-2</v>
      </c>
    </row>
    <row r="9" spans="1:25" ht="17.45" customHeight="1" x14ac:dyDescent="0.2">
      <c r="A9" s="614">
        <v>44317</v>
      </c>
      <c r="B9" s="612">
        <f>'Lead (30-Day_Avg)'!AA1251</f>
        <v>2.4207741935483869E-2</v>
      </c>
      <c r="C9" s="612">
        <f>'Lead (30-Day_Avg)'!AB1251</f>
        <v>1.7669444444444446E-2</v>
      </c>
      <c r="D9" s="612">
        <f>'Lead (30-Day_Avg)'!AC1251</f>
        <v>1.3143870967741934E-2</v>
      </c>
      <c r="E9" s="612">
        <f>'Lead (30-Day_Avg)'!AD1251</f>
        <v>5.3606451612903207E-2</v>
      </c>
      <c r="F9" s="612"/>
      <c r="G9" s="612">
        <f>'Arsenic (Daily)'!V1251</f>
        <v>0.77152258064516133</v>
      </c>
      <c r="H9" s="612">
        <f>'Arsenic (Daily)'!W1251</f>
        <v>0.69484722222222217</v>
      </c>
      <c r="I9" s="612">
        <f>'Arsenic (Daily)'!X1251</f>
        <v>0.60966774193548401</v>
      </c>
      <c r="J9" s="612">
        <f>'Arsenic (Daily)'!Y1251</f>
        <v>0.94762903225806427</v>
      </c>
      <c r="L9">
        <v>2.4207741935483869E-2</v>
      </c>
      <c r="M9">
        <v>1.7669444444444446E-2</v>
      </c>
      <c r="N9">
        <v>1.3143870967741934E-2</v>
      </c>
      <c r="O9">
        <v>5.3606451612903207E-2</v>
      </c>
      <c r="Q9">
        <v>2.6606774193548382E-2</v>
      </c>
      <c r="R9">
        <v>2.5784324324324325E-2</v>
      </c>
      <c r="S9">
        <v>1.7643870967741931E-2</v>
      </c>
      <c r="T9">
        <v>2.9954838709677419E-2</v>
      </c>
      <c r="V9">
        <v>2.5964516129032257E-2</v>
      </c>
      <c r="W9">
        <v>2.0923055555555556E-2</v>
      </c>
      <c r="X9">
        <v>1.8523870967741937E-2</v>
      </c>
      <c r="Y9">
        <v>2.1206451612903226E-2</v>
      </c>
    </row>
    <row r="10" spans="1:25" ht="17.45" customHeight="1" x14ac:dyDescent="0.2">
      <c r="A10" s="614">
        <v>44348</v>
      </c>
      <c r="B10" s="612">
        <f>'Lead (30-Day_Avg)'!AA1281</f>
        <v>2.4455666666666667E-2</v>
      </c>
      <c r="C10" s="612">
        <f>'Lead (30-Day_Avg)'!AB1281</f>
        <v>1.8167142857142857E-2</v>
      </c>
      <c r="D10" s="612">
        <f>'Lead (30-Day_Avg)'!AC1281</f>
        <v>1.5058E-2</v>
      </c>
      <c r="E10" s="612">
        <f>'Lead (30-Day_Avg)'!AD1281</f>
        <v>2.7549999999999998E-2</v>
      </c>
      <c r="F10" s="612"/>
      <c r="G10" s="612">
        <f>'Arsenic (Daily)'!V1282</f>
        <v>1.1463199999999998</v>
      </c>
      <c r="H10" s="612">
        <f>'Arsenic (Daily)'!W1282</f>
        <v>0.92181428571428592</v>
      </c>
      <c r="I10" s="612">
        <f>'Arsenic (Daily)'!X1282</f>
        <v>0.79913666666666672</v>
      </c>
      <c r="J10" s="612">
        <f>'Arsenic (Daily)'!Y1282</f>
        <v>1.0314099999999999</v>
      </c>
      <c r="L10">
        <v>2.4455666666666667E-2</v>
      </c>
      <c r="M10">
        <v>1.8167142857142857E-2</v>
      </c>
      <c r="N10">
        <v>1.5058E-2</v>
      </c>
      <c r="O10">
        <v>2.7549999999999998E-2</v>
      </c>
      <c r="Q10">
        <v>2.3830666666666667E-2</v>
      </c>
      <c r="R10">
        <v>2.3745428571428567E-2</v>
      </c>
      <c r="S10">
        <v>2.0742E-2</v>
      </c>
      <c r="T10">
        <v>2.6086666666666668E-2</v>
      </c>
      <c r="V10">
        <v>2.7141999999999999E-2</v>
      </c>
      <c r="W10">
        <v>1.7142857142857144E-2</v>
      </c>
      <c r="X10">
        <v>1.6923333333333335E-2</v>
      </c>
      <c r="Y10">
        <v>2.1778999999999996E-2</v>
      </c>
    </row>
    <row r="11" spans="1:25" ht="17.45" customHeight="1" x14ac:dyDescent="0.2">
      <c r="A11" s="614">
        <v>44378</v>
      </c>
      <c r="B11" s="612">
        <f>'Lead (30-Day_Avg)'!AA1312</f>
        <v>2.3361290322580643E-2</v>
      </c>
      <c r="C11" s="612">
        <f>'Lead (30-Day_Avg)'!AB1312</f>
        <v>2.1655833333333336E-2</v>
      </c>
      <c r="D11" s="612">
        <f>'Lead (30-Day_Avg)'!AC1312</f>
        <v>1.7727741935483873E-2</v>
      </c>
      <c r="E11" s="612">
        <f>'Lead (30-Day_Avg)'!AD1312</f>
        <v>2.6664516129032253E-2</v>
      </c>
      <c r="F11" s="612"/>
      <c r="G11" s="612">
        <f>'Arsenic (Daily)'!V1312</f>
        <v>0.93536129032258086</v>
      </c>
      <c r="H11" s="612">
        <f>'Arsenic (Daily)'!W1312</f>
        <v>0.86978055555555556</v>
      </c>
      <c r="I11" s="612">
        <f>'Arsenic (Daily)'!X1312</f>
        <v>0.78913870967741939</v>
      </c>
      <c r="J11" s="612">
        <f>'Arsenic (Daily)'!Y1312</f>
        <v>0.87989032258064515</v>
      </c>
      <c r="L11">
        <v>2.3361290322580643E-2</v>
      </c>
      <c r="M11">
        <v>2.1655833333333336E-2</v>
      </c>
      <c r="N11">
        <v>1.7727741935483873E-2</v>
      </c>
      <c r="O11">
        <v>2.6664516129032253E-2</v>
      </c>
      <c r="Q11">
        <v>2.7306666666666663E-2</v>
      </c>
      <c r="R11">
        <v>2.9208611111111109E-2</v>
      </c>
      <c r="S11">
        <v>2.2611290322580649E-2</v>
      </c>
      <c r="T11">
        <v>2.9874193548387089E-2</v>
      </c>
      <c r="V11">
        <v>3.0696111111111108E-2</v>
      </c>
      <c r="W11">
        <v>4.5104761904761904E-2</v>
      </c>
      <c r="X11">
        <v>2.6771666666666666E-2</v>
      </c>
      <c r="Y11">
        <v>2.7661111111111112E-2</v>
      </c>
    </row>
    <row r="12" spans="1:25" ht="17.45" customHeight="1" x14ac:dyDescent="0.2">
      <c r="A12" s="614">
        <v>44409</v>
      </c>
      <c r="B12" s="612">
        <f>'Lead (30-Day_Avg)'!AA1343</f>
        <v>2.6178709677419358E-2</v>
      </c>
      <c r="C12" s="612">
        <f>'Lead (30-Day_Avg)'!AB1343</f>
        <v>3.4865833333333332E-2</v>
      </c>
      <c r="D12" s="612">
        <f>'Lead (30-Day_Avg)'!AC1343</f>
        <v>1.8267096774193543E-2</v>
      </c>
      <c r="E12" s="612">
        <f>'Lead (30-Day_Avg)'!AD1343</f>
        <v>4.6336129032258068E-2</v>
      </c>
      <c r="F12" s="612"/>
      <c r="G12" s="612">
        <f>'Arsenic (Daily)'!V1343</f>
        <v>1.0434129032258066</v>
      </c>
      <c r="H12" s="612">
        <f>'Arsenic (Daily)'!W1343</f>
        <v>1.0298833333333333</v>
      </c>
      <c r="I12" s="612">
        <f>'Arsenic (Daily)'!X1343</f>
        <v>0.8260612903225808</v>
      </c>
      <c r="J12" s="612">
        <f>'Arsenic (Daily)'!Y1343</f>
        <v>1.0255032258064516</v>
      </c>
      <c r="L12">
        <v>2.6178709677419358E-2</v>
      </c>
      <c r="M12">
        <v>3.4865833333333332E-2</v>
      </c>
      <c r="N12">
        <v>1.8267096774193543E-2</v>
      </c>
      <c r="O12">
        <v>4.6336129032258068E-2</v>
      </c>
      <c r="Q12">
        <v>3.0961290322580645E-2</v>
      </c>
      <c r="R12">
        <v>3.1926111111111113E-2</v>
      </c>
      <c r="S12">
        <v>2.4876451612903222E-2</v>
      </c>
      <c r="T12">
        <v>2.716451612903226E-2</v>
      </c>
    </row>
    <row r="13" spans="1:25" ht="17.45" customHeight="1" x14ac:dyDescent="0.2">
      <c r="A13" s="614">
        <v>44440</v>
      </c>
      <c r="B13" s="612">
        <f>'Lead (30-Day_Avg)'!AA1373</f>
        <v>2.7496666666666666E-2</v>
      </c>
      <c r="C13" s="612">
        <f>'Lead (30-Day_Avg)'!AB1373</f>
        <v>3.0077142857142858E-2</v>
      </c>
      <c r="D13" s="612">
        <f>'Lead (30-Day_Avg)'!AC1373</f>
        <v>2.0620666666666666E-2</v>
      </c>
      <c r="E13" s="612">
        <f>'Lead (30-Day_Avg)'!AD1373</f>
        <v>2.6679999999999999E-2</v>
      </c>
      <c r="F13" s="612"/>
      <c r="G13" s="612">
        <f>'Arsenic (Daily)'!V1374</f>
        <v>1.3297600000000001</v>
      </c>
      <c r="H13" s="612">
        <f>'Arsenic (Daily)'!W1374</f>
        <v>1.1303714285714288</v>
      </c>
      <c r="I13" s="612">
        <f>'Arsenic (Daily)'!X1374</f>
        <v>0.97232666666666667</v>
      </c>
      <c r="J13" s="612">
        <f>'Arsenic (Daily)'!Y1374</f>
        <v>1.0182899999999999</v>
      </c>
      <c r="L13">
        <v>2.7496666666666666E-2</v>
      </c>
      <c r="M13">
        <v>3.0077142857142858E-2</v>
      </c>
      <c r="N13">
        <v>2.0620666666666666E-2</v>
      </c>
      <c r="O13">
        <v>2.6679999999999999E-2</v>
      </c>
      <c r="Q13">
        <v>4.0500333333333326E-2</v>
      </c>
      <c r="R13">
        <v>2.649428571428571E-2</v>
      </c>
      <c r="S13">
        <v>2.1061666666666663E-2</v>
      </c>
      <c r="T13">
        <v>2.8933333333333335E-2</v>
      </c>
    </row>
    <row r="14" spans="1:25" ht="17.45" customHeight="1" x14ac:dyDescent="0.2">
      <c r="A14" s="614">
        <v>44470</v>
      </c>
      <c r="B14" s="612">
        <f>'Lead (30-Day_Avg)'!AA1404</f>
        <v>2.3888387096774197E-2</v>
      </c>
      <c r="C14" s="612">
        <f>'Lead (30-Day_Avg)'!AB1404</f>
        <v>2.1844444444444448E-2</v>
      </c>
      <c r="D14" s="612">
        <f>'Lead (30-Day_Avg)'!AC1404</f>
        <v>2.2013225806451615E-2</v>
      </c>
      <c r="E14" s="612">
        <f>'Lead (30-Day_Avg)'!AD1404</f>
        <v>3.3025806451612905E-2</v>
      </c>
      <c r="F14" s="612"/>
      <c r="G14" s="612">
        <f>'Arsenic (Daily)'!V1404</f>
        <v>1.1234193548387097</v>
      </c>
      <c r="H14" s="612">
        <f>'Arsenic (Daily)'!W1404</f>
        <v>0.97706638888888897</v>
      </c>
      <c r="I14" s="612">
        <f>'Arsenic (Daily)'!X1404</f>
        <v>0.93266064516129032</v>
      </c>
      <c r="J14" s="612">
        <f>'Arsenic (Daily)'!Y1404</f>
        <v>0.99695935483870968</v>
      </c>
      <c r="L14">
        <v>2.3888387096774197E-2</v>
      </c>
      <c r="M14">
        <v>2.1844444444444448E-2</v>
      </c>
      <c r="N14">
        <v>2.2013225806451615E-2</v>
      </c>
      <c r="O14">
        <v>3.3025806451612905E-2</v>
      </c>
      <c r="Q14">
        <v>2.1142258064516129E-2</v>
      </c>
      <c r="R14">
        <v>2.0799166666666667E-2</v>
      </c>
      <c r="S14">
        <v>1.8010322580645166E-2</v>
      </c>
      <c r="T14">
        <v>2.4836774193548392E-2</v>
      </c>
    </row>
    <row r="15" spans="1:25" ht="17.45" customHeight="1" x14ac:dyDescent="0.2">
      <c r="A15" s="614">
        <v>44501</v>
      </c>
      <c r="B15" s="612">
        <f>'Lead (30-Day_Avg)'!AA1434</f>
        <v>2.4606666666666669E-2</v>
      </c>
      <c r="C15" s="612">
        <f>'Lead (30-Day_Avg)'!AB1434</f>
        <v>3.1071428571428562E-2</v>
      </c>
      <c r="D15" s="612">
        <f>'Lead (30-Day_Avg)'!AC1434</f>
        <v>2.8073333333333332E-2</v>
      </c>
      <c r="E15" s="612">
        <f>'Lead (30-Day_Avg)'!AD1434</f>
        <v>4.864333333333333E-2</v>
      </c>
      <c r="F15" s="612"/>
      <c r="G15" s="612">
        <f>'Arsenic (Daily)'!V1435</f>
        <v>1.4925633333333332</v>
      </c>
      <c r="H15" s="612">
        <f>'Arsenic (Daily)'!W1435</f>
        <v>1.2978857142857141</v>
      </c>
      <c r="I15" s="612">
        <f>'Arsenic (Daily)'!X1435</f>
        <v>1.2001166666666667</v>
      </c>
      <c r="J15" s="612">
        <f>'Arsenic (Daily)'!Y1435</f>
        <v>1.3532599999999999</v>
      </c>
      <c r="L15">
        <v>2.4606666666666669E-2</v>
      </c>
      <c r="M15">
        <v>3.1071428571428562E-2</v>
      </c>
      <c r="N15">
        <v>2.8073333333333332E-2</v>
      </c>
      <c r="O15">
        <v>4.864333333333333E-2</v>
      </c>
      <c r="Q15">
        <v>2.3042666666666666E-2</v>
      </c>
      <c r="R15">
        <v>2.7936285714285712E-2</v>
      </c>
      <c r="S15">
        <v>2.1515666666666666E-2</v>
      </c>
      <c r="T15">
        <v>2.9560000000000006E-2</v>
      </c>
    </row>
    <row r="16" spans="1:25" ht="17.45" customHeight="1" thickBot="1" x14ac:dyDescent="0.25">
      <c r="A16" s="615">
        <v>44531</v>
      </c>
      <c r="B16" s="616">
        <f>'Lead (30-Day_Avg)'!AA1465</f>
        <v>1.4766129032258064E-2</v>
      </c>
      <c r="C16" s="616">
        <f>'Lead (30-Day_Avg)'!AB1465</f>
        <v>1.7349166666666659E-2</v>
      </c>
      <c r="D16" s="616">
        <f>'Lead (30-Day_Avg)'!AC1465</f>
        <v>1.8109354838709679E-2</v>
      </c>
      <c r="E16" s="616">
        <f>'Lead (30-Day_Avg)'!AD1465</f>
        <v>2.5303548387096777E-2</v>
      </c>
      <c r="F16" s="616"/>
      <c r="G16" s="616">
        <f>'Arsenic (Daily)'!V1465</f>
        <v>1.3849000000000002</v>
      </c>
      <c r="H16" s="616">
        <f>'Arsenic (Daily)'!W1465</f>
        <v>0.96657222222222172</v>
      </c>
      <c r="I16" s="616">
        <f>'Arsenic (Daily)'!X1465</f>
        <v>0.82783548387096773</v>
      </c>
      <c r="J16" s="616">
        <f>'Arsenic (Daily)'!Y1465</f>
        <v>1.0298806451612905</v>
      </c>
      <c r="L16">
        <v>1.4766129032258064E-2</v>
      </c>
      <c r="M16">
        <v>1.7349166666666659E-2</v>
      </c>
      <c r="N16">
        <v>1.8109354838709679E-2</v>
      </c>
      <c r="O16">
        <v>2.5303548387096777E-2</v>
      </c>
      <c r="Q16">
        <v>1.5318709677419353E-2</v>
      </c>
      <c r="R16">
        <v>2.027194444444444E-2</v>
      </c>
      <c r="S16">
        <v>2.188E-2</v>
      </c>
      <c r="T16">
        <v>1.9248064516129031E-2</v>
      </c>
    </row>
    <row r="17" spans="1:15" ht="17.45" customHeight="1" x14ac:dyDescent="0.2">
      <c r="A17" s="614">
        <v>44562</v>
      </c>
      <c r="B17" s="612">
        <f>'Lead (30-Day_Avg)'!AA1496</f>
        <v>2.2306451612903233E-2</v>
      </c>
      <c r="C17" s="612">
        <f>'Lead (30-Day_Avg)'!AB1496</f>
        <v>2.8437837837837845E-2</v>
      </c>
      <c r="D17" s="612">
        <f>'Lead (30-Day_Avg)'!AC1496</f>
        <v>2.4388709677419351E-2</v>
      </c>
      <c r="E17" s="612">
        <f>'Lead (30-Day_Avg)'!AD1496</f>
        <v>3.2609677419354839E-2</v>
      </c>
      <c r="F17" s="612"/>
      <c r="G17" s="612">
        <f>'Arsenic (Daily)'!V1496</f>
        <v>1.9246258064516133</v>
      </c>
      <c r="H17" s="612">
        <f>'Arsenic (Daily)'!W1496</f>
        <v>1.1157270270270268</v>
      </c>
      <c r="I17" s="612">
        <f>'Arsenic (Daily)'!X1496</f>
        <v>0.97187096774193527</v>
      </c>
      <c r="J17" s="612">
        <f>'Arsenic (Daily)'!Y1496</f>
        <v>1.1248419354838712</v>
      </c>
    </row>
    <row r="18" spans="1:15" ht="17.45" customHeight="1" x14ac:dyDescent="0.2">
      <c r="A18" s="614">
        <v>44593</v>
      </c>
      <c r="B18" s="612">
        <f>'Lead (30-Day_Avg)'!AA1525</f>
        <v>2.1742857142857144E-2</v>
      </c>
      <c r="C18" s="612">
        <f>'Lead (30-Day_Avg)'!AB1525</f>
        <v>2.1839999999999998E-2</v>
      </c>
      <c r="D18" s="612">
        <f>'Lead (30-Day_Avg)'!AC1525</f>
        <v>2.4484285714285712E-2</v>
      </c>
      <c r="E18" s="612">
        <f>'Lead (30-Day_Avg)'!AD1525</f>
        <v>3.0428571428571433E-2</v>
      </c>
      <c r="F18" s="612"/>
      <c r="G18" s="612">
        <f>'Arsenic (Daily)'!V1524</f>
        <v>1.6514321428571428</v>
      </c>
      <c r="H18" s="612">
        <f>'Arsenic (Daily)'!W1524</f>
        <v>1.0952656250000001</v>
      </c>
      <c r="I18" s="612">
        <f>'Arsenic (Daily)'!X1524</f>
        <v>0.86551428571428557</v>
      </c>
      <c r="J18" s="612">
        <f>'Arsenic (Daily)'!Y1524</f>
        <v>1.0975071428571428</v>
      </c>
    </row>
    <row r="19" spans="1:15" ht="17.45" customHeight="1" x14ac:dyDescent="0.2">
      <c r="A19" s="614">
        <v>44621</v>
      </c>
      <c r="B19" s="612">
        <f>'Lead (30-Day_Avg)'!AA1555</f>
        <v>3.3496774193548393E-2</v>
      </c>
      <c r="C19" s="612">
        <f>'Lead (30-Day_Avg)'!AB1555</f>
        <v>3.9814166666666671E-2</v>
      </c>
      <c r="D19" s="612">
        <f>'Lead (30-Day_Avg)'!AC1555</f>
        <v>2.7242903225806452E-2</v>
      </c>
      <c r="E19" s="612">
        <f>'Lead (30-Day_Avg)'!AD1555</f>
        <v>4.3854838709677414E-2</v>
      </c>
      <c r="F19" s="612"/>
      <c r="G19" s="612">
        <f>'Arsenic (Daily)'!V1555</f>
        <v>1.5950967741935491</v>
      </c>
      <c r="H19" s="612">
        <f>'Arsenic (Daily)'!W1555</f>
        <v>1.0649083333333338</v>
      </c>
      <c r="I19" s="612">
        <f>'Arsenic (Daily)'!X1555</f>
        <v>0.8006129032258068</v>
      </c>
      <c r="J19" s="612">
        <f>'Arsenic (Daily)'!Y1555</f>
        <v>1.0598258064516131</v>
      </c>
    </row>
    <row r="20" spans="1:15" ht="17.45" customHeight="1" x14ac:dyDescent="0.2">
      <c r="A20" s="614">
        <v>44652</v>
      </c>
      <c r="B20" s="612">
        <f>'Lead (30-Day_Avg)'!AA1585</f>
        <v>2.3407000000000004E-2</v>
      </c>
      <c r="C20" s="612">
        <f>'Lead (30-Day_Avg)'!AB1585</f>
        <v>2.608285714285714E-2</v>
      </c>
      <c r="D20" s="612">
        <f>'Lead (30-Day_Avg)'!AC1585</f>
        <v>1.8233000000000006E-2</v>
      </c>
      <c r="E20" s="612">
        <f>'Lead (30-Day_Avg)'!AD1585</f>
        <v>2.7798000000000003E-2</v>
      </c>
      <c r="F20" s="612"/>
      <c r="G20" s="612">
        <f>'Arsenic (Daily)'!V1586</f>
        <v>1.7168600000000001</v>
      </c>
      <c r="H20" s="612">
        <f>'Arsenic (Daily)'!W1586</f>
        <v>0.98777428571428549</v>
      </c>
      <c r="I20" s="612">
        <f>'Arsenic (Daily)'!X1586</f>
        <v>0.74463333333333315</v>
      </c>
      <c r="J20" s="612">
        <f>'Arsenic (Daily)'!Y1586</f>
        <v>0.94896333333333349</v>
      </c>
      <c r="M20">
        <v>1.344222222222222E-2</v>
      </c>
      <c r="N20">
        <v>2.8437837837837845E-2</v>
      </c>
      <c r="O20">
        <v>1.4078888888888891E-2</v>
      </c>
    </row>
    <row r="21" spans="1:15" ht="17.45" customHeight="1" x14ac:dyDescent="0.2">
      <c r="A21" s="614">
        <v>44682</v>
      </c>
      <c r="B21" s="612">
        <f>'Lead (30-Day_Avg)'!AA1616</f>
        <v>2.6606774193548382E-2</v>
      </c>
      <c r="C21" s="612">
        <f>'Lead (30-Day_Avg)'!AB1616</f>
        <v>2.5784324324324325E-2</v>
      </c>
      <c r="D21" s="612">
        <f>'Lead (30-Day_Avg)'!AC1616</f>
        <v>1.7643870967741931E-2</v>
      </c>
      <c r="E21" s="612">
        <f>'Lead (30-Day_Avg)'!AD1616</f>
        <v>2.9954838709677419E-2</v>
      </c>
      <c r="F21" s="612"/>
      <c r="G21" s="612">
        <f>'Arsenic (Daily)'!V1616</f>
        <v>1.3570129032258063</v>
      </c>
      <c r="H21" s="612">
        <f>'Arsenic (Daily)'!W1616</f>
        <v>0.96637297297297275</v>
      </c>
      <c r="I21" s="612">
        <f>'Arsenic (Daily)'!X1616</f>
        <v>0.77281290322580654</v>
      </c>
      <c r="J21" s="612">
        <f>'Arsenic (Daily)'!Y1616</f>
        <v>0.91184838709677418</v>
      </c>
      <c r="M21">
        <v>2.4300000000000002E-2</v>
      </c>
      <c r="N21">
        <v>2.1839999999999998E-2</v>
      </c>
      <c r="O21">
        <v>1.9400303030303028E-2</v>
      </c>
    </row>
    <row r="22" spans="1:15" ht="17.45" customHeight="1" x14ac:dyDescent="0.2">
      <c r="A22" s="614">
        <v>44713</v>
      </c>
      <c r="B22" s="612">
        <f>'Lead (30-Day_Avg)'!AA1646</f>
        <v>2.3830666666666667E-2</v>
      </c>
      <c r="C22" s="612">
        <f>'Lead (30-Day_Avg)'!AB1646</f>
        <v>2.3745428571428567E-2</v>
      </c>
      <c r="D22" s="612">
        <f>'Lead (30-Day_Avg)'!AC1646</f>
        <v>2.0742E-2</v>
      </c>
      <c r="E22" s="612">
        <f>'Lead (30-Day_Avg)'!AD1646</f>
        <v>2.6086666666666668E-2</v>
      </c>
      <c r="F22" s="612"/>
      <c r="G22" s="612">
        <f>'Arsenic (Daily)'!V1647</f>
        <v>1.3735266666666666</v>
      </c>
      <c r="H22" s="612">
        <f>'Arsenic (Daily)'!W1647</f>
        <v>1.1229142857142858</v>
      </c>
      <c r="I22" s="612">
        <f>'Arsenic (Daily)'!X1647</f>
        <v>0.88137666666666659</v>
      </c>
      <c r="J22" s="612">
        <f>'Arsenic (Daily)'!Y1647</f>
        <v>0.88744333333333347</v>
      </c>
      <c r="M22">
        <v>2.0284594594594599E-2</v>
      </c>
      <c r="N22">
        <v>3.9814166666666671E-2</v>
      </c>
      <c r="O22">
        <v>2.1736111111111112E-2</v>
      </c>
    </row>
    <row r="23" spans="1:15" ht="17.45" customHeight="1" x14ac:dyDescent="0.2">
      <c r="A23" s="614">
        <v>44743</v>
      </c>
      <c r="B23" s="612">
        <f>'Lead (30-Day_Avg)'!AA1677</f>
        <v>2.7306666666666663E-2</v>
      </c>
      <c r="C23" s="612">
        <f>'Lead (30-Day_Avg)'!AB1677</f>
        <v>2.9208611111111109E-2</v>
      </c>
      <c r="D23" s="612">
        <f>'Lead (30-Day_Avg)'!AC1677</f>
        <v>2.2611290322580649E-2</v>
      </c>
      <c r="E23" s="612">
        <f>'Lead (30-Day_Avg)'!AD1677</f>
        <v>2.9874193548387089E-2</v>
      </c>
      <c r="F23" s="612"/>
      <c r="G23" s="612">
        <f>'Arsenic (Daily)'!V1677</f>
        <v>1.268256666666667</v>
      </c>
      <c r="H23" s="612">
        <f>'Arsenic (Daily)'!W1677</f>
        <v>1.0509472222222227</v>
      </c>
      <c r="I23" s="612">
        <f>'Arsenic (Daily)'!X1677</f>
        <v>0.88646129032258036</v>
      </c>
      <c r="J23" s="612">
        <f>'Arsenic (Daily)'!Y1677</f>
        <v>1.0815483870967741</v>
      </c>
      <c r="M23">
        <v>1.9958857142857143E-2</v>
      </c>
      <c r="N23">
        <v>2.608285714285714E-2</v>
      </c>
      <c r="O23">
        <v>2.411176470588236E-2</v>
      </c>
    </row>
    <row r="24" spans="1:15" ht="17.45" customHeight="1" x14ac:dyDescent="0.2">
      <c r="A24" s="614">
        <v>44774</v>
      </c>
      <c r="B24" s="612">
        <f>'Lead (30-Day_Avg)'!AA1708</f>
        <v>3.0961290322580645E-2</v>
      </c>
      <c r="C24" s="612">
        <f>'Lead (30-Day_Avg)'!AB1708</f>
        <v>3.1926111111111113E-2</v>
      </c>
      <c r="D24" s="612">
        <f>'Lead (30-Day_Avg)'!AC1708</f>
        <v>2.4876451612903222E-2</v>
      </c>
      <c r="E24" s="612">
        <f>'Lead (30-Day_Avg)'!AD1708</f>
        <v>2.716451612903226E-2</v>
      </c>
      <c r="F24" s="612"/>
      <c r="G24" s="612">
        <f>'Arsenic (Daily)'!V1708</f>
        <v>1.5142580645161292</v>
      </c>
      <c r="H24" s="612">
        <f>'Arsenic (Daily)'!W1708</f>
        <v>1.409933333333333</v>
      </c>
      <c r="I24" s="612">
        <f>'Arsenic (Daily)'!X1708</f>
        <v>0.98851290322580632</v>
      </c>
      <c r="J24" s="612">
        <f>'Arsenic (Daily)'!Y1708</f>
        <v>1.0101645161290322</v>
      </c>
      <c r="M24">
        <v>1.7669444444444446E-2</v>
      </c>
      <c r="N24">
        <v>2.5784324324324325E-2</v>
      </c>
      <c r="O24">
        <v>2.0923055555555556E-2</v>
      </c>
    </row>
    <row r="25" spans="1:15" ht="17.45" customHeight="1" x14ac:dyDescent="0.2">
      <c r="A25" s="614">
        <v>44805</v>
      </c>
      <c r="B25" s="612">
        <f>'Lead (30-Day_Avg)'!AA1738</f>
        <v>4.0500333333333326E-2</v>
      </c>
      <c r="C25" s="612">
        <f>'Lead (30-Day_Avg)'!AB1738</f>
        <v>2.649428571428571E-2</v>
      </c>
      <c r="D25" s="612">
        <f>'Lead (30-Day_Avg)'!AC1738</f>
        <v>2.1061666666666663E-2</v>
      </c>
      <c r="E25" s="612">
        <f>'Lead (30-Day_Avg)'!AD1738</f>
        <v>2.8933333333333335E-2</v>
      </c>
      <c r="F25" s="612"/>
      <c r="G25" s="612">
        <f>'Arsenic (Daily)'!V1739</f>
        <v>1.6683999999999999</v>
      </c>
      <c r="H25" s="612">
        <f>'Arsenic (Daily)'!W1739</f>
        <v>1.3702951428571426</v>
      </c>
      <c r="I25" s="612">
        <f>'Arsenic (Daily)'!X1739</f>
        <v>0.96436333333333324</v>
      </c>
      <c r="J25" s="612">
        <f>'Arsenic (Daily)'!Y1739</f>
        <v>1.0222133333333334</v>
      </c>
      <c r="M25">
        <v>1.8167142857142857E-2</v>
      </c>
      <c r="N25">
        <v>2.3745428571428567E-2</v>
      </c>
      <c r="O25">
        <v>1.7142857142857144E-2</v>
      </c>
    </row>
    <row r="26" spans="1:15" ht="17.45" customHeight="1" x14ac:dyDescent="0.2">
      <c r="A26" s="614">
        <v>44835</v>
      </c>
      <c r="B26" s="612">
        <f>'Lead (30-Day_Avg)'!AA1769</f>
        <v>2.1142258064516129E-2</v>
      </c>
      <c r="C26" s="612">
        <f>'Lead (30-Day_Avg)'!AB1769</f>
        <v>2.0799166666666667E-2</v>
      </c>
      <c r="D26" s="612">
        <f>'Lead (30-Day_Avg)'!AC1769</f>
        <v>1.8010322580645166E-2</v>
      </c>
      <c r="E26" s="612">
        <f>'Lead (30-Day_Avg)'!AD1769</f>
        <v>2.4836774193548392E-2</v>
      </c>
      <c r="F26" s="612"/>
      <c r="G26" s="612">
        <f>'Arsenic (Daily)'!V1769</f>
        <v>1.8992032258064513</v>
      </c>
      <c r="H26" s="612">
        <f>'Arsenic (Daily)'!W1769</f>
        <v>1.1378638888888888</v>
      </c>
      <c r="I26" s="612">
        <f>'Arsenic (Daily)'!X1769</f>
        <v>0.92268387096774196</v>
      </c>
      <c r="J26" s="612">
        <f>'Arsenic (Daily)'!Y1769</f>
        <v>1.0690806451612904</v>
      </c>
      <c r="M26">
        <v>2.1655833333333336E-2</v>
      </c>
      <c r="N26">
        <v>2.9208611111111109E-2</v>
      </c>
      <c r="O26">
        <v>4.5104761904761904E-2</v>
      </c>
    </row>
    <row r="27" spans="1:15" ht="17.45" customHeight="1" x14ac:dyDescent="0.2">
      <c r="A27" s="614">
        <v>44866</v>
      </c>
      <c r="B27" s="612">
        <f>'Lead (30-Day_Avg)'!AA1799</f>
        <v>2.3042666666666666E-2</v>
      </c>
      <c r="C27" s="612">
        <f>'Lead (30-Day_Avg)'!AB1799</f>
        <v>2.7936285714285712E-2</v>
      </c>
      <c r="D27" s="612">
        <f>'Lead (30-Day_Avg)'!AC1799</f>
        <v>2.1515666666666666E-2</v>
      </c>
      <c r="E27" s="612">
        <f>'Lead (30-Day_Avg)'!AD1799</f>
        <v>2.9560000000000006E-2</v>
      </c>
      <c r="F27" s="612"/>
      <c r="G27" s="612">
        <f>'Arsenic (Daily)'!V1800</f>
        <v>1.8635499999999998</v>
      </c>
      <c r="H27" s="612">
        <f>'Arsenic (Daily)'!W1800</f>
        <v>1.0043685714285715</v>
      </c>
      <c r="I27" s="612">
        <f>'Arsenic (Daily)'!X1800</f>
        <v>0.84431</v>
      </c>
      <c r="J27" s="612">
        <f>'Arsenic (Daily)'!Y1800</f>
        <v>1.0554300000000001</v>
      </c>
      <c r="M27">
        <v>3.4865833333333332E-2</v>
      </c>
      <c r="N27">
        <v>3.1926111111111113E-2</v>
      </c>
    </row>
    <row r="28" spans="1:15" ht="17.45" customHeight="1" thickBot="1" x14ac:dyDescent="0.25">
      <c r="A28" s="615">
        <v>44896</v>
      </c>
      <c r="B28" s="616">
        <f>'Lead (30-Day_Avg)'!AA1830</f>
        <v>1.5318709677419353E-2</v>
      </c>
      <c r="C28" s="616">
        <f>'Lead (30-Day_Avg)'!AB1830</f>
        <v>2.027194444444444E-2</v>
      </c>
      <c r="D28" s="616">
        <f>'Lead (30-Day_Avg)'!AC1830</f>
        <v>2.188E-2</v>
      </c>
      <c r="E28" s="616">
        <f>'Lead (30-Day_Avg)'!AD1830</f>
        <v>1.9248064516129031E-2</v>
      </c>
      <c r="F28" s="616"/>
      <c r="G28" s="616">
        <f>'Arsenic (Daily)'!V1830</f>
        <v>2.5565129032258067</v>
      </c>
      <c r="H28" s="616">
        <f>'Arsenic (Daily)'!W1830</f>
        <v>1.0497805555555555</v>
      </c>
      <c r="I28" s="616">
        <f>'Arsenic (Daily)'!X1830</f>
        <v>0.86661290322580653</v>
      </c>
      <c r="J28" s="616">
        <f>'Arsenic (Daily)'!Y1830</f>
        <v>1.0581193548387096</v>
      </c>
      <c r="M28">
        <v>3.0077142857142858E-2</v>
      </c>
      <c r="N28">
        <v>2.649428571428571E-2</v>
      </c>
    </row>
    <row r="29" spans="1:15" ht="17.45" customHeight="1" x14ac:dyDescent="0.2">
      <c r="A29" s="614">
        <v>44927</v>
      </c>
      <c r="B29" s="612">
        <f>'Lead (30-Day_Avg)'!AA1861</f>
        <v>1.1676129032258063E-2</v>
      </c>
      <c r="C29" s="612">
        <f>'Lead (30-Day_Avg)'!AB1861</f>
        <v>1.4078888888888891E-2</v>
      </c>
      <c r="D29" s="612">
        <f>'Lead (30-Day_Avg)'!AC1861</f>
        <v>2.0138709677419354E-2</v>
      </c>
      <c r="E29" s="612">
        <f>'Lead (30-Day_Avg)'!AD1861</f>
        <v>2.1626774193548384E-2</v>
      </c>
      <c r="F29" s="612"/>
      <c r="G29" s="612">
        <f>'Arsenic (Daily)'!V1861</f>
        <v>1.9500516129032255</v>
      </c>
      <c r="H29" s="612">
        <f>'Arsenic (Daily)'!W1861</f>
        <v>0.91620000000000013</v>
      </c>
      <c r="I29" s="612">
        <f>'Arsenic (Daily)'!X1861</f>
        <v>0.79210322580645154</v>
      </c>
      <c r="J29" s="612">
        <f>'Arsenic (Daily)'!Y1861</f>
        <v>1.0638129032258066</v>
      </c>
      <c r="M29">
        <v>2.1844444444444448E-2</v>
      </c>
      <c r="N29">
        <v>2.0799166666666667E-2</v>
      </c>
    </row>
    <row r="30" spans="1:15" ht="17.45" customHeight="1" x14ac:dyDescent="0.2">
      <c r="A30" s="614">
        <v>44958</v>
      </c>
      <c r="B30" s="612">
        <f>'Lead (30-Day_Avg)'!AA1890</f>
        <v>1.4957499999999997E-2</v>
      </c>
      <c r="C30" s="612">
        <f>'Lead (30-Day_Avg)'!AB1890</f>
        <v>1.9400303030303028E-2</v>
      </c>
      <c r="D30" s="612">
        <f>'Lead (30-Day_Avg)'!AC1890</f>
        <v>1.8483214285714287E-2</v>
      </c>
      <c r="E30" s="612">
        <f>'Lead (30-Day_Avg)'!AD1890</f>
        <v>1.9890714285714286E-2</v>
      </c>
      <c r="F30" s="612"/>
      <c r="G30" s="612">
        <f>'Arsenic (Daily)'!V1889</f>
        <v>1.8665178571428569</v>
      </c>
      <c r="H30" s="612">
        <f>'Arsenic (Daily)'!W1889</f>
        <v>1.0710939393939392</v>
      </c>
      <c r="I30" s="612">
        <f>'Arsenic (Daily)'!X1889</f>
        <v>0.82641428571428521</v>
      </c>
      <c r="J30" s="612">
        <f>'Arsenic (Daily)'!Y1889</f>
        <v>1.1206785714285714</v>
      </c>
      <c r="M30">
        <v>3.1071428571428562E-2</v>
      </c>
      <c r="N30">
        <v>2.7936285714285712E-2</v>
      </c>
    </row>
    <row r="31" spans="1:15" ht="17.45" customHeight="1" x14ac:dyDescent="0.2">
      <c r="A31" s="614">
        <v>44986</v>
      </c>
      <c r="B31" s="612">
        <f>'Lead (30-Day_Avg)'!AA1920</f>
        <v>1.6371612903225804E-2</v>
      </c>
      <c r="C31" s="612">
        <f>'Lead (30-Day_Avg)'!AB1920</f>
        <v>2.1736111111111112E-2</v>
      </c>
      <c r="D31" s="612">
        <f>'Lead (30-Day_Avg)'!AC1920</f>
        <v>1.842032258064516E-2</v>
      </c>
      <c r="E31" s="612">
        <f>'Lead (30-Day_Avg)'!AD1920</f>
        <v>1.8745483870967743E-2</v>
      </c>
      <c r="F31" s="612"/>
      <c r="G31" s="612">
        <f>'Arsenic (Daily)'!V1920</f>
        <v>1.0264677419354837</v>
      </c>
      <c r="H31" s="612">
        <f>'Arsenic (Daily)'!W1920</f>
        <v>0.8809472222222221</v>
      </c>
      <c r="I31" s="612">
        <f>'Arsenic (Daily)'!X1920</f>
        <v>0.72572903225806462</v>
      </c>
      <c r="J31" s="612">
        <f>'Arsenic (Daily)'!Y1920</f>
        <v>0.80495483870967743</v>
      </c>
      <c r="M31">
        <v>1.7349166666666659E-2</v>
      </c>
      <c r="N31">
        <v>2.027194444444444E-2</v>
      </c>
    </row>
    <row r="32" spans="1:15" ht="17.45" customHeight="1" x14ac:dyDescent="0.2">
      <c r="A32" s="614">
        <v>45017</v>
      </c>
      <c r="B32" s="612">
        <f>'Lead (30-Day_Avg)'!AA1950</f>
        <v>2.2069999999999999E-2</v>
      </c>
      <c r="C32" s="612">
        <f>'Lead (30-Day_Avg)'!AB1950</f>
        <v>2.411176470588236E-2</v>
      </c>
      <c r="D32" s="612">
        <f>'Lead (30-Day_Avg)'!AC1950</f>
        <v>1.9343666666666672E-2</v>
      </c>
      <c r="E32" s="612">
        <f>'Lead (30-Day_Avg)'!AD1950</f>
        <v>2.0136666666666667E-2</v>
      </c>
      <c r="F32" s="612"/>
      <c r="G32" s="612">
        <f>'Arsenic (Daily)'!V1951</f>
        <v>1.3473533333333332</v>
      </c>
      <c r="H32" s="612">
        <f>'Arsenic (Daily)'!W1951</f>
        <v>1.1192264705882355</v>
      </c>
      <c r="I32" s="612">
        <f>'Arsenic (Daily)'!X1951</f>
        <v>0.91353666666666655</v>
      </c>
      <c r="J32" s="612">
        <f>'Arsenic (Daily)'!Y1951</f>
        <v>0.93506999999999996</v>
      </c>
    </row>
    <row r="33" spans="1:10" ht="17.45" customHeight="1" x14ac:dyDescent="0.2">
      <c r="A33" s="614">
        <v>45047</v>
      </c>
      <c r="B33" s="612">
        <f>'Lead (30-Day_Avg)'!AA1981</f>
        <v>2.5964516129032257E-2</v>
      </c>
      <c r="C33" s="612">
        <f>'Lead (30-Day_Avg)'!AB1981</f>
        <v>2.0923055555555556E-2</v>
      </c>
      <c r="D33" s="612">
        <f>'Lead (30-Day_Avg)'!AC1981</f>
        <v>1.8523870967741937E-2</v>
      </c>
      <c r="E33" s="612">
        <f>'Lead (30-Day_Avg)'!AD1981</f>
        <v>2.1206451612903226E-2</v>
      </c>
      <c r="F33" s="612"/>
      <c r="G33" s="612">
        <f>'Arsenic (Daily)'!V1981</f>
        <v>1.0232064516129031</v>
      </c>
      <c r="H33" s="612">
        <f>'Arsenic (Daily)'!W1981</f>
        <v>0.80904999999999982</v>
      </c>
      <c r="I33" s="612">
        <f>'Arsenic (Daily)'!X1981</f>
        <v>0.73553870967741941</v>
      </c>
      <c r="J33" s="612">
        <f>'Arsenic (Daily)'!Y1981</f>
        <v>0.71816774193548372</v>
      </c>
    </row>
    <row r="34" spans="1:10" ht="17.45" customHeight="1" x14ac:dyDescent="0.2">
      <c r="A34" s="614">
        <v>45078</v>
      </c>
      <c r="B34" s="612">
        <f>'Lead (30-Day_Avg)'!AA2011</f>
        <v>2.7141999999999999E-2</v>
      </c>
      <c r="C34" s="612">
        <f>'Lead (30-Day_Avg)'!AB2011</f>
        <v>1.7142857142857144E-2</v>
      </c>
      <c r="D34" s="612">
        <f>'Lead (30-Day_Avg)'!AC2011</f>
        <v>1.6923333333333335E-2</v>
      </c>
      <c r="E34" s="612">
        <f>'Lead (30-Day_Avg)'!AD2011</f>
        <v>2.1778999999999996E-2</v>
      </c>
      <c r="F34" s="612"/>
      <c r="G34" s="612">
        <f>'Arsenic (Daily)'!V2012</f>
        <v>1.2801699999999998</v>
      </c>
      <c r="H34" s="612">
        <f>'Arsenic (Daily)'!W2012</f>
        <v>1.0244028571428569</v>
      </c>
      <c r="I34" s="612">
        <f>'Arsenic (Daily)'!X2012</f>
        <v>0.73399000000000003</v>
      </c>
      <c r="J34" s="612">
        <f>'Arsenic (Daily)'!Y2012</f>
        <v>0.78314666666666666</v>
      </c>
    </row>
    <row r="35" spans="1:10" ht="17.45" customHeight="1" x14ac:dyDescent="0.2">
      <c r="A35" s="614">
        <v>45108</v>
      </c>
      <c r="B35" s="612">
        <f>'Lead (30-Day_Avg)'!AA2042</f>
        <v>3.0862258064516125E-2</v>
      </c>
      <c r="C35" s="612">
        <f>'Lead (30-Day_Avg)'!AB2042</f>
        <v>4.3867567567567566E-2</v>
      </c>
      <c r="D35" s="612">
        <f>'Lead (30-Day_Avg)'!AC2042</f>
        <v>2.5733548387096773E-2</v>
      </c>
      <c r="E35" s="612">
        <f>'Lead (30-Day_Avg)'!AD2042</f>
        <v>2.7929032258064521E-2</v>
      </c>
      <c r="F35" s="612"/>
      <c r="G35" s="612">
        <f>'Arsenic (Daily)'!V2042</f>
        <v>1.3587870967741937</v>
      </c>
      <c r="H35" s="612">
        <f>'Arsenic (Daily)'!W2042</f>
        <v>1.4541243243243247</v>
      </c>
      <c r="I35" s="612">
        <f>'Arsenic (Daily)'!X2042</f>
        <v>1.1292548387096772</v>
      </c>
      <c r="J35" s="612">
        <f>'Arsenic (Daily)'!Y2042</f>
        <v>1.4085129032258068</v>
      </c>
    </row>
    <row r="36" spans="1:10" ht="17.45" customHeight="1" x14ac:dyDescent="0.2">
      <c r="A36" s="614">
        <v>45139</v>
      </c>
      <c r="B36" s="612"/>
      <c r="C36" s="612"/>
      <c r="D36" s="612"/>
      <c r="E36" s="612"/>
      <c r="F36" s="612"/>
      <c r="G36" s="612"/>
      <c r="H36" s="612"/>
      <c r="I36" s="612"/>
      <c r="J36" s="612"/>
    </row>
    <row r="37" spans="1:10" ht="17.45" customHeight="1" x14ac:dyDescent="0.2">
      <c r="A37" s="614">
        <v>45170</v>
      </c>
      <c r="B37" s="612"/>
      <c r="C37" s="612"/>
      <c r="D37" s="612"/>
      <c r="E37" s="612"/>
      <c r="F37" s="612"/>
      <c r="G37" s="612"/>
      <c r="H37" s="612"/>
      <c r="I37" s="612"/>
      <c r="J37" s="612"/>
    </row>
    <row r="38" spans="1:10" ht="17.45" customHeight="1" x14ac:dyDescent="0.2">
      <c r="A38" s="614">
        <v>45200</v>
      </c>
      <c r="B38" s="612"/>
      <c r="C38" s="612"/>
      <c r="D38" s="612"/>
      <c r="E38" s="612"/>
      <c r="F38" s="612"/>
      <c r="G38" s="612"/>
      <c r="H38" s="612"/>
      <c r="I38" s="612"/>
      <c r="J38" s="612"/>
    </row>
    <row r="39" spans="1:10" ht="17.45" customHeight="1" x14ac:dyDescent="0.2">
      <c r="A39" s="614">
        <v>45231</v>
      </c>
      <c r="B39" s="612"/>
      <c r="C39" s="612"/>
      <c r="D39" s="612"/>
      <c r="E39" s="612"/>
      <c r="F39" s="612"/>
      <c r="G39" s="612"/>
      <c r="H39" s="612"/>
      <c r="I39" s="612"/>
      <c r="J39" s="612"/>
    </row>
    <row r="40" spans="1:10" ht="17.45" customHeight="1" thickBot="1" x14ac:dyDescent="0.25">
      <c r="A40" s="615">
        <v>45261</v>
      </c>
      <c r="B40" s="616"/>
      <c r="C40" s="616"/>
      <c r="D40" s="616"/>
      <c r="E40" s="616"/>
      <c r="F40" s="616"/>
      <c r="G40" s="616"/>
      <c r="H40" s="616"/>
      <c r="I40" s="616"/>
      <c r="J40" s="616"/>
    </row>
    <row r="41" spans="1:10" ht="17.45" customHeight="1" x14ac:dyDescent="0.2">
      <c r="A41" s="609"/>
      <c r="B41" s="612"/>
      <c r="C41" s="609"/>
      <c r="D41" s="609"/>
      <c r="E41" s="609"/>
      <c r="F41" s="609"/>
      <c r="G41" s="609"/>
      <c r="H41" s="609"/>
      <c r="I41" s="609"/>
      <c r="J41" s="609"/>
    </row>
    <row r="42" spans="1:10" ht="17.45" customHeight="1" x14ac:dyDescent="0.2">
      <c r="A42" s="609"/>
      <c r="B42" s="609"/>
      <c r="C42" s="609"/>
      <c r="D42" s="609"/>
      <c r="E42" s="609"/>
      <c r="F42" s="609"/>
      <c r="G42" s="609"/>
      <c r="H42" s="609"/>
      <c r="I42" s="609"/>
      <c r="J42" s="609"/>
    </row>
    <row r="43" spans="1:10" ht="17.45" customHeight="1" x14ac:dyDescent="0.2">
      <c r="A43" s="609"/>
      <c r="B43" s="609"/>
      <c r="C43" s="609"/>
      <c r="D43" s="609"/>
      <c r="E43" s="609"/>
      <c r="F43" s="609"/>
      <c r="G43" s="609"/>
      <c r="H43" s="609"/>
      <c r="I43" s="609"/>
      <c r="J43" s="609"/>
    </row>
    <row r="44" spans="1:10" ht="17.45" customHeight="1" x14ac:dyDescent="0.2">
      <c r="A44" s="609" t="s">
        <v>73</v>
      </c>
      <c r="B44" s="612">
        <f>'Lead (30-Day_Avg)'!AA1472</f>
        <v>2.3150054794520557E-2</v>
      </c>
      <c r="C44" s="612">
        <f>'Lead (30-Day_Avg)'!AB1472</f>
        <v>2.2514141176470596E-2</v>
      </c>
      <c r="D44" s="612">
        <f>'Lead (30-Day_Avg)'!AC1472</f>
        <v>1.8350246575342462E-2</v>
      </c>
      <c r="E44" s="612">
        <f>'Lead (30-Day_Avg)'!AD1472</f>
        <v>3.4327013698630129E-2</v>
      </c>
      <c r="F44" s="609"/>
      <c r="G44" s="609"/>
      <c r="H44" s="609"/>
      <c r="I44" s="609"/>
      <c r="J44" s="609"/>
    </row>
    <row r="45" spans="1:10" ht="17.45" customHeight="1" x14ac:dyDescent="0.2">
      <c r="A45" s="609" t="s">
        <v>73</v>
      </c>
      <c r="B45" s="612">
        <f>'Lead (30-Day_Avg)'!AA1837</f>
        <v>2.5813791208791216E-2</v>
      </c>
      <c r="C45" s="612">
        <f>'Lead (30-Day_Avg)'!AB1837</f>
        <v>2.6917558685446034E-2</v>
      </c>
      <c r="D45" s="612">
        <f>'Lead (30-Day_Avg)'!AC1837</f>
        <v>2.1885999999999992E-2</v>
      </c>
      <c r="E45" s="612">
        <f>'Lead (30-Day_Avg)'!AD1837</f>
        <v>2.9197726027397258E-2</v>
      </c>
      <c r="F45" s="609"/>
      <c r="G45" s="609"/>
      <c r="H45" s="609"/>
      <c r="I45" s="609"/>
      <c r="J45" s="609"/>
    </row>
    <row r="46" spans="1:10" ht="17.45" customHeight="1" x14ac:dyDescent="0.2">
      <c r="A46" s="609"/>
      <c r="B46" s="609"/>
      <c r="C46" s="609"/>
      <c r="D46" s="609"/>
      <c r="E46" s="609"/>
      <c r="F46" s="609"/>
      <c r="G46" s="609"/>
      <c r="H46" s="609"/>
      <c r="I46" s="609"/>
      <c r="J46" s="609"/>
    </row>
    <row r="47" spans="1:10" ht="17.45" customHeight="1" x14ac:dyDescent="0.2">
      <c r="A47" s="609"/>
      <c r="B47" s="609"/>
      <c r="C47" s="609"/>
      <c r="D47" s="609"/>
      <c r="E47" s="609"/>
      <c r="F47" s="609"/>
      <c r="G47" s="609"/>
      <c r="H47" s="609"/>
      <c r="I47" s="609"/>
      <c r="J47" s="609"/>
    </row>
    <row r="48" spans="1:10" ht="17.45" customHeight="1" x14ac:dyDescent="0.2">
      <c r="A48" s="609"/>
      <c r="B48" s="609"/>
      <c r="C48" s="609"/>
      <c r="D48" s="609"/>
      <c r="E48" s="609"/>
      <c r="F48" s="609"/>
      <c r="G48" s="609"/>
      <c r="H48" s="609"/>
      <c r="I48" s="609"/>
      <c r="J48" s="609"/>
    </row>
    <row r="49" spans="1:10" ht="17.45" customHeight="1" x14ac:dyDescent="0.2">
      <c r="A49" s="609"/>
      <c r="B49" s="609"/>
      <c r="C49" s="609"/>
      <c r="D49" s="609"/>
      <c r="E49" s="609"/>
      <c r="F49" s="609"/>
      <c r="G49" s="609"/>
      <c r="H49" s="609"/>
      <c r="I49" s="609"/>
      <c r="J49" s="609"/>
    </row>
    <row r="50" spans="1:10" ht="17.45" customHeight="1" x14ac:dyDescent="0.2">
      <c r="A50" s="609"/>
      <c r="B50" s="609"/>
      <c r="C50" s="609"/>
      <c r="D50" s="609"/>
      <c r="E50" s="609"/>
      <c r="F50" s="609"/>
      <c r="G50" s="609"/>
      <c r="H50" s="609"/>
      <c r="I50" s="609"/>
      <c r="J50" s="609"/>
    </row>
    <row r="51" spans="1:10" ht="17.45" customHeight="1" x14ac:dyDescent="0.2">
      <c r="A51" s="609"/>
      <c r="B51" s="609"/>
      <c r="C51" s="609"/>
      <c r="D51" s="609"/>
      <c r="E51" s="609"/>
      <c r="F51" s="609"/>
      <c r="G51" s="609"/>
      <c r="H51" s="609"/>
      <c r="I51" s="609"/>
      <c r="J51" s="609"/>
    </row>
    <row r="52" spans="1:10" ht="17.45" customHeight="1" x14ac:dyDescent="0.2">
      <c r="A52" s="609"/>
      <c r="B52" s="609"/>
      <c r="C52" s="609"/>
      <c r="D52" s="609"/>
      <c r="E52" s="609"/>
      <c r="F52" s="609"/>
      <c r="G52" s="609"/>
      <c r="H52" s="609"/>
      <c r="I52" s="609"/>
      <c r="J52" s="609"/>
    </row>
    <row r="53" spans="1:10" ht="17.45" customHeight="1" x14ac:dyDescent="0.2">
      <c r="A53" s="609"/>
      <c r="B53" s="609"/>
      <c r="C53" s="609"/>
      <c r="D53" s="609"/>
      <c r="E53" s="609"/>
      <c r="F53" s="609"/>
      <c r="G53" s="609"/>
      <c r="H53" s="609"/>
      <c r="I53" s="609"/>
      <c r="J53" s="609"/>
    </row>
    <row r="54" spans="1:10" ht="17.45" customHeight="1" x14ac:dyDescent="0.2">
      <c r="A54" s="609"/>
      <c r="B54" s="609"/>
      <c r="C54" s="609"/>
      <c r="D54" s="609"/>
      <c r="E54" s="609"/>
      <c r="F54" s="609"/>
      <c r="G54" s="609"/>
      <c r="H54" s="609"/>
      <c r="I54" s="609"/>
      <c r="J54" s="609"/>
    </row>
    <row r="55" spans="1:10" ht="17.45" customHeight="1" x14ac:dyDescent="0.2">
      <c r="A55" s="609"/>
      <c r="B55" s="609"/>
      <c r="C55" s="609"/>
      <c r="D55" s="609"/>
      <c r="E55" s="609"/>
      <c r="F55" s="609"/>
      <c r="G55" s="609"/>
      <c r="H55" s="609"/>
      <c r="I55" s="609"/>
      <c r="J55" s="609"/>
    </row>
    <row r="56" spans="1:10" ht="17.45" customHeight="1" x14ac:dyDescent="0.2">
      <c r="A56" s="609"/>
      <c r="B56" s="609"/>
      <c r="C56" s="609"/>
      <c r="D56" s="609"/>
      <c r="E56" s="609"/>
      <c r="F56" s="609"/>
      <c r="G56" s="609"/>
      <c r="H56" s="609"/>
      <c r="I56" s="609"/>
      <c r="J56" s="609"/>
    </row>
    <row r="57" spans="1:10" ht="17.45" customHeight="1" x14ac:dyDescent="0.2">
      <c r="A57" s="609"/>
      <c r="B57" s="609"/>
      <c r="C57" s="609"/>
      <c r="D57" s="609"/>
      <c r="E57" s="609"/>
      <c r="F57" s="609"/>
      <c r="G57" s="609"/>
      <c r="H57" s="609"/>
      <c r="I57" s="609"/>
      <c r="J57" s="609"/>
    </row>
    <row r="58" spans="1:10" ht="17.45" customHeight="1" x14ac:dyDescent="0.2">
      <c r="A58" s="609"/>
      <c r="B58" s="609"/>
      <c r="C58" s="609"/>
      <c r="D58" s="609"/>
      <c r="E58" s="609"/>
      <c r="F58" s="609"/>
      <c r="G58" s="609"/>
      <c r="H58" s="609"/>
      <c r="I58" s="609"/>
      <c r="J58" s="609"/>
    </row>
    <row r="59" spans="1:10" ht="17.45" customHeight="1" x14ac:dyDescent="0.2">
      <c r="A59" s="609"/>
      <c r="B59" s="609"/>
      <c r="C59" s="609"/>
      <c r="D59" s="609"/>
      <c r="E59" s="609"/>
      <c r="F59" s="609"/>
      <c r="G59" s="609"/>
      <c r="H59" s="609"/>
      <c r="I59" s="609"/>
      <c r="J59" s="609"/>
    </row>
    <row r="60" spans="1:10" ht="17.45" customHeight="1" x14ac:dyDescent="0.2">
      <c r="A60" s="609"/>
      <c r="B60" s="609"/>
      <c r="C60" s="609"/>
      <c r="D60" s="609"/>
      <c r="E60" s="609"/>
      <c r="F60" s="609"/>
      <c r="G60" s="609"/>
      <c r="H60" s="609"/>
      <c r="I60" s="609"/>
      <c r="J60" s="609"/>
    </row>
    <row r="61" spans="1:10" ht="17.45" customHeight="1" x14ac:dyDescent="0.2">
      <c r="A61" s="609"/>
      <c r="B61" s="609"/>
      <c r="C61" s="609"/>
      <c r="D61" s="609"/>
      <c r="E61" s="609"/>
      <c r="F61" s="609"/>
      <c r="G61" s="609"/>
      <c r="H61" s="609"/>
      <c r="I61" s="609"/>
      <c r="J61" s="609"/>
    </row>
    <row r="62" spans="1:10" ht="17.45" customHeight="1" x14ac:dyDescent="0.2">
      <c r="A62" s="609"/>
      <c r="B62" s="609"/>
      <c r="C62" s="609"/>
      <c r="D62" s="609"/>
      <c r="E62" s="609"/>
      <c r="F62" s="609"/>
      <c r="G62" s="609"/>
      <c r="H62" s="609"/>
      <c r="I62" s="609"/>
      <c r="J62" s="609"/>
    </row>
    <row r="63" spans="1:10" ht="17.45" customHeight="1" x14ac:dyDescent="0.2">
      <c r="A63" s="609"/>
      <c r="B63" s="609"/>
      <c r="C63" s="609"/>
      <c r="D63" s="609"/>
      <c r="E63" s="609"/>
      <c r="F63" s="609"/>
      <c r="G63" s="609"/>
      <c r="H63" s="609"/>
      <c r="I63" s="609"/>
      <c r="J63" s="609"/>
    </row>
    <row r="64" spans="1:10" ht="17.45" customHeight="1" x14ac:dyDescent="0.2">
      <c r="A64" s="609"/>
      <c r="B64" s="609"/>
      <c r="C64" s="609"/>
      <c r="D64" s="609"/>
      <c r="E64" s="609"/>
      <c r="F64" s="609"/>
      <c r="G64" s="609"/>
      <c r="H64" s="609"/>
      <c r="I64" s="609"/>
      <c r="J64" s="609"/>
    </row>
    <row r="65" spans="1:10" ht="17.45" customHeight="1" x14ac:dyDescent="0.2">
      <c r="A65" s="609"/>
      <c r="B65" s="609"/>
      <c r="C65" s="609"/>
      <c r="D65" s="609"/>
      <c r="E65" s="609"/>
      <c r="F65" s="609"/>
      <c r="G65" s="609"/>
      <c r="H65" s="609"/>
      <c r="I65" s="609"/>
      <c r="J65" s="609"/>
    </row>
    <row r="66" spans="1:10" ht="17.45" customHeight="1" x14ac:dyDescent="0.2">
      <c r="A66" s="609"/>
      <c r="B66" s="609"/>
      <c r="C66" s="609"/>
      <c r="D66" s="609"/>
      <c r="E66" s="609"/>
      <c r="F66" s="609"/>
      <c r="G66" s="609"/>
      <c r="H66" s="609"/>
      <c r="I66" s="609"/>
      <c r="J66" s="609"/>
    </row>
    <row r="67" spans="1:10" ht="17.45" customHeight="1" x14ac:dyDescent="0.2">
      <c r="A67" s="609"/>
      <c r="B67" s="609"/>
      <c r="C67" s="609"/>
      <c r="D67" s="609"/>
      <c r="E67" s="609"/>
      <c r="F67" s="609"/>
      <c r="G67" s="609"/>
      <c r="H67" s="609"/>
      <c r="I67" s="609"/>
      <c r="J67" s="609"/>
    </row>
    <row r="68" spans="1:10" ht="17.45" customHeight="1" x14ac:dyDescent="0.2">
      <c r="A68" s="609"/>
      <c r="B68" s="609"/>
      <c r="C68" s="609"/>
      <c r="D68" s="609"/>
      <c r="E68" s="609"/>
      <c r="F68" s="609"/>
      <c r="G68" s="609"/>
      <c r="H68" s="609"/>
      <c r="I68" s="609"/>
      <c r="J68" s="609"/>
    </row>
    <row r="69" spans="1:10" ht="17.45" customHeight="1" x14ac:dyDescent="0.2">
      <c r="A69" s="609"/>
      <c r="B69" s="609"/>
      <c r="C69" s="609"/>
      <c r="D69" s="609"/>
      <c r="E69" s="609"/>
      <c r="F69" s="609"/>
      <c r="G69" s="609"/>
      <c r="H69" s="609"/>
      <c r="I69" s="609"/>
      <c r="J69" s="609"/>
    </row>
    <row r="70" spans="1:10" ht="17.45" customHeight="1" x14ac:dyDescent="0.2">
      <c r="A70" s="609"/>
      <c r="B70" s="609"/>
      <c r="C70" s="609"/>
      <c r="D70" s="609"/>
      <c r="E70" s="609"/>
      <c r="F70" s="609"/>
      <c r="G70" s="609"/>
      <c r="H70" s="609"/>
      <c r="I70" s="609"/>
      <c r="J70" s="609"/>
    </row>
    <row r="71" spans="1:10" ht="17.45" customHeight="1" x14ac:dyDescent="0.2">
      <c r="A71" s="609"/>
      <c r="B71" s="609"/>
      <c r="C71" s="609"/>
      <c r="D71" s="609"/>
      <c r="E71" s="609"/>
      <c r="F71" s="609"/>
      <c r="G71" s="609"/>
      <c r="H71" s="609"/>
      <c r="I71" s="609"/>
      <c r="J71" s="609"/>
    </row>
    <row r="72" spans="1:10" ht="17.45" customHeight="1" x14ac:dyDescent="0.2">
      <c r="A72" s="609"/>
      <c r="B72" s="609"/>
      <c r="C72" s="609"/>
      <c r="D72" s="609"/>
      <c r="E72" s="609"/>
      <c r="F72" s="609"/>
      <c r="G72" s="609"/>
      <c r="H72" s="609"/>
      <c r="I72" s="609"/>
      <c r="J72" s="609"/>
    </row>
    <row r="73" spans="1:10" ht="17.45" customHeight="1" x14ac:dyDescent="0.2">
      <c r="A73" s="609"/>
      <c r="B73" s="609"/>
      <c r="C73" s="609"/>
      <c r="D73" s="609"/>
      <c r="E73" s="609"/>
      <c r="F73" s="609"/>
      <c r="G73" s="609"/>
      <c r="H73" s="609"/>
      <c r="I73" s="609"/>
      <c r="J73" s="609"/>
    </row>
    <row r="74" spans="1:10" ht="17.45" customHeight="1" x14ac:dyDescent="0.2">
      <c r="A74" s="609"/>
      <c r="B74" s="609"/>
      <c r="C74" s="609"/>
      <c r="D74" s="609"/>
      <c r="E74" s="609"/>
      <c r="F74" s="609"/>
      <c r="G74" s="609"/>
      <c r="H74" s="609"/>
      <c r="I74" s="609"/>
      <c r="J74" s="609"/>
    </row>
    <row r="75" spans="1:10" ht="17.45" customHeight="1" x14ac:dyDescent="0.2">
      <c r="A75" s="609"/>
      <c r="B75" s="609"/>
      <c r="C75" s="609"/>
      <c r="D75" s="609"/>
      <c r="E75" s="609"/>
      <c r="F75" s="609"/>
      <c r="G75" s="609"/>
      <c r="H75" s="609"/>
      <c r="I75" s="609"/>
      <c r="J75" s="609"/>
    </row>
    <row r="76" spans="1:10" ht="17.45" customHeight="1" x14ac:dyDescent="0.2">
      <c r="A76" s="609"/>
      <c r="B76" s="609"/>
      <c r="C76" s="609"/>
      <c r="D76" s="609"/>
      <c r="E76" s="609"/>
      <c r="F76" s="609"/>
      <c r="G76" s="609"/>
      <c r="H76" s="609"/>
      <c r="I76" s="609"/>
      <c r="J76" s="609"/>
    </row>
    <row r="77" spans="1:10" ht="17.45" customHeight="1" x14ac:dyDescent="0.2">
      <c r="A77" s="609"/>
      <c r="B77" s="609"/>
      <c r="C77" s="609"/>
      <c r="D77" s="609"/>
      <c r="E77" s="609"/>
      <c r="F77" s="609"/>
      <c r="G77" s="609"/>
      <c r="H77" s="609"/>
      <c r="I77" s="609"/>
      <c r="J77" s="609"/>
    </row>
    <row r="78" spans="1:10" ht="17.45" customHeight="1" x14ac:dyDescent="0.2">
      <c r="A78" s="609"/>
      <c r="B78" s="609"/>
      <c r="C78" s="609"/>
      <c r="D78" s="609"/>
      <c r="E78" s="609"/>
      <c r="F78" s="609"/>
      <c r="G78" s="609"/>
      <c r="H78" s="609"/>
      <c r="I78" s="609"/>
      <c r="J78" s="609"/>
    </row>
    <row r="79" spans="1:10" ht="17.45" customHeight="1" x14ac:dyDescent="0.2">
      <c r="A79" s="609"/>
      <c r="B79" s="609"/>
      <c r="C79" s="609"/>
      <c r="D79" s="609"/>
      <c r="E79" s="609"/>
      <c r="F79" s="609"/>
      <c r="G79" s="609"/>
      <c r="H79" s="609"/>
      <c r="I79" s="609"/>
      <c r="J79" s="609"/>
    </row>
    <row r="80" spans="1:10" ht="17.45" customHeight="1" x14ac:dyDescent="0.2">
      <c r="A80" s="609"/>
      <c r="B80" s="609"/>
      <c r="C80" s="609"/>
      <c r="D80" s="609"/>
      <c r="E80" s="609"/>
      <c r="F80" s="609"/>
      <c r="G80" s="609"/>
      <c r="H80" s="609"/>
      <c r="I80" s="609"/>
      <c r="J80" s="609"/>
    </row>
    <row r="81" spans="1:10" ht="17.45" customHeight="1" x14ac:dyDescent="0.2">
      <c r="A81" s="609"/>
      <c r="B81" s="609"/>
      <c r="C81" s="609"/>
      <c r="D81" s="609"/>
      <c r="E81" s="609"/>
      <c r="F81" s="609"/>
      <c r="G81" s="609"/>
      <c r="H81" s="609"/>
      <c r="I81" s="609"/>
      <c r="J81" s="609"/>
    </row>
    <row r="82" spans="1:10" ht="17.45" customHeight="1" x14ac:dyDescent="0.2">
      <c r="A82" s="609"/>
      <c r="B82" s="609"/>
      <c r="C82" s="609"/>
      <c r="D82" s="609"/>
      <c r="E82" s="609"/>
      <c r="F82" s="609"/>
      <c r="G82" s="609"/>
      <c r="H82" s="609"/>
      <c r="I82" s="609"/>
      <c r="J82" s="609"/>
    </row>
    <row r="83" spans="1:10" ht="17.45" customHeight="1" x14ac:dyDescent="0.2">
      <c r="A83" s="609"/>
      <c r="B83" s="609"/>
      <c r="C83" s="609"/>
      <c r="D83" s="609"/>
      <c r="E83" s="609"/>
      <c r="F83" s="609"/>
      <c r="G83" s="609"/>
      <c r="H83" s="609"/>
      <c r="I83" s="609"/>
      <c r="J83" s="609"/>
    </row>
    <row r="84" spans="1:10" ht="17.45" customHeight="1" x14ac:dyDescent="0.2">
      <c r="A84" s="609"/>
      <c r="B84" s="609"/>
      <c r="C84" s="609"/>
      <c r="D84" s="609"/>
      <c r="E84" s="609"/>
      <c r="F84" s="609"/>
      <c r="G84" s="609"/>
      <c r="H84" s="609"/>
      <c r="I84" s="609"/>
      <c r="J84" s="609"/>
    </row>
    <row r="85" spans="1:10" ht="17.45" customHeight="1" x14ac:dyDescent="0.2">
      <c r="A85" s="609"/>
      <c r="B85" s="609"/>
      <c r="C85" s="609"/>
      <c r="D85" s="609"/>
      <c r="E85" s="609"/>
      <c r="F85" s="609"/>
      <c r="G85" s="609"/>
      <c r="H85" s="609"/>
      <c r="I85" s="609"/>
      <c r="J85" s="609"/>
    </row>
    <row r="86" spans="1:10" ht="17.45" customHeight="1" x14ac:dyDescent="0.2">
      <c r="A86" s="609"/>
      <c r="B86" s="609"/>
      <c r="C86" s="609"/>
      <c r="D86" s="609"/>
      <c r="E86" s="609"/>
      <c r="F86" s="609"/>
      <c r="G86" s="609"/>
      <c r="H86" s="609"/>
      <c r="I86" s="609"/>
      <c r="J86" s="609"/>
    </row>
    <row r="87" spans="1:10" ht="17.45" customHeight="1" x14ac:dyDescent="0.2">
      <c r="A87" s="609"/>
      <c r="B87" s="609"/>
      <c r="C87" s="609"/>
      <c r="D87" s="609"/>
      <c r="E87" s="609"/>
      <c r="F87" s="609"/>
      <c r="G87" s="609"/>
      <c r="H87" s="609"/>
      <c r="I87" s="609"/>
      <c r="J87" s="609"/>
    </row>
    <row r="88" spans="1:10" ht="17.45" customHeight="1" x14ac:dyDescent="0.2">
      <c r="A88" s="609"/>
      <c r="B88" s="609"/>
      <c r="C88" s="609"/>
      <c r="D88" s="609"/>
      <c r="E88" s="609"/>
      <c r="F88" s="609"/>
      <c r="G88" s="609"/>
      <c r="H88" s="609"/>
      <c r="I88" s="609"/>
      <c r="J88" s="609"/>
    </row>
    <row r="89" spans="1:10" ht="17.45" customHeight="1" x14ac:dyDescent="0.2">
      <c r="A89" s="609"/>
      <c r="B89" s="609"/>
      <c r="C89" s="609"/>
      <c r="D89" s="609"/>
      <c r="E89" s="609"/>
      <c r="F89" s="609"/>
      <c r="G89" s="609"/>
      <c r="H89" s="609"/>
      <c r="I89" s="609"/>
      <c r="J89" s="609"/>
    </row>
    <row r="90" spans="1:10" ht="17.45" customHeight="1" x14ac:dyDescent="0.2">
      <c r="A90" s="609"/>
      <c r="B90" s="609"/>
      <c r="C90" s="609"/>
      <c r="D90" s="609"/>
      <c r="E90" s="609"/>
      <c r="F90" s="609"/>
      <c r="G90" s="609"/>
      <c r="H90" s="609"/>
      <c r="I90" s="609"/>
      <c r="J90" s="609"/>
    </row>
    <row r="91" spans="1:10" ht="17.45" customHeight="1" x14ac:dyDescent="0.2">
      <c r="A91" s="609"/>
      <c r="B91" s="609"/>
      <c r="C91" s="609"/>
      <c r="D91" s="609"/>
      <c r="E91" s="609"/>
      <c r="F91" s="609"/>
      <c r="G91" s="609"/>
      <c r="H91" s="609"/>
      <c r="I91" s="609"/>
      <c r="J91" s="609"/>
    </row>
    <row r="92" spans="1:10" ht="17.45" customHeight="1" x14ac:dyDescent="0.2">
      <c r="A92" s="609"/>
      <c r="B92" s="609"/>
      <c r="C92" s="609"/>
      <c r="D92" s="609"/>
      <c r="E92" s="609"/>
      <c r="F92" s="609"/>
      <c r="G92" s="609"/>
      <c r="H92" s="609"/>
      <c r="I92" s="609"/>
      <c r="J92" s="609"/>
    </row>
    <row r="93" spans="1:10" ht="17.45" customHeight="1" x14ac:dyDescent="0.2">
      <c r="A93" s="609"/>
      <c r="B93" s="609"/>
      <c r="C93" s="609"/>
      <c r="D93" s="609"/>
      <c r="E93" s="609"/>
      <c r="F93" s="609"/>
      <c r="G93" s="609"/>
      <c r="H93" s="609"/>
      <c r="I93" s="609"/>
      <c r="J93" s="609"/>
    </row>
    <row r="94" spans="1:10" ht="17.45" customHeight="1" x14ac:dyDescent="0.2">
      <c r="A94" s="609"/>
      <c r="B94" s="609"/>
      <c r="C94" s="609"/>
      <c r="D94" s="609"/>
      <c r="E94" s="609"/>
      <c r="F94" s="609"/>
      <c r="G94" s="609"/>
      <c r="H94" s="609"/>
      <c r="I94" s="609"/>
      <c r="J94" s="609"/>
    </row>
    <row r="95" spans="1:10" ht="17.45" customHeight="1" x14ac:dyDescent="0.2">
      <c r="A95" s="609"/>
      <c r="B95" s="609"/>
      <c r="C95" s="609"/>
      <c r="D95" s="609"/>
      <c r="E95" s="609"/>
      <c r="F95" s="609"/>
      <c r="G95" s="609"/>
      <c r="H95" s="609"/>
      <c r="I95" s="609"/>
      <c r="J95" s="609"/>
    </row>
    <row r="96" spans="1:10" ht="17.45" customHeight="1" x14ac:dyDescent="0.2">
      <c r="A96" s="609"/>
      <c r="B96" s="609"/>
      <c r="C96" s="609"/>
      <c r="D96" s="609"/>
      <c r="E96" s="609"/>
      <c r="F96" s="609"/>
      <c r="G96" s="609"/>
      <c r="H96" s="609"/>
      <c r="I96" s="609"/>
      <c r="J96" s="609"/>
    </row>
    <row r="97" spans="1:10" ht="17.45" customHeight="1" x14ac:dyDescent="0.2">
      <c r="A97" s="609"/>
      <c r="B97" s="609"/>
      <c r="C97" s="609"/>
      <c r="D97" s="609"/>
      <c r="E97" s="609"/>
      <c r="F97" s="609"/>
      <c r="G97" s="609"/>
      <c r="H97" s="609"/>
      <c r="I97" s="609"/>
      <c r="J97" s="609"/>
    </row>
    <row r="98" spans="1:10" ht="17.45" customHeight="1" x14ac:dyDescent="0.2">
      <c r="A98" s="609"/>
      <c r="B98" s="609"/>
      <c r="C98" s="609"/>
      <c r="D98" s="609"/>
      <c r="E98" s="609"/>
      <c r="F98" s="609"/>
      <c r="G98" s="609"/>
      <c r="H98" s="609"/>
      <c r="I98" s="609"/>
      <c r="J98" s="609"/>
    </row>
    <row r="99" spans="1:10" ht="17.45" customHeight="1" x14ac:dyDescent="0.2">
      <c r="A99" s="609"/>
      <c r="B99" s="609"/>
      <c r="C99" s="609"/>
      <c r="D99" s="609"/>
      <c r="E99" s="609"/>
      <c r="F99" s="609"/>
      <c r="G99" s="609"/>
      <c r="H99" s="609"/>
      <c r="I99" s="609"/>
      <c r="J99" s="609"/>
    </row>
    <row r="100" spans="1:10" ht="17.45" customHeight="1" x14ac:dyDescent="0.2">
      <c r="A100" s="609"/>
      <c r="B100" s="609"/>
      <c r="C100" s="609"/>
      <c r="D100" s="609"/>
      <c r="E100" s="609"/>
      <c r="F100" s="609"/>
      <c r="G100" s="609"/>
      <c r="H100" s="609"/>
      <c r="I100" s="609"/>
      <c r="J100" s="609"/>
    </row>
    <row r="101" spans="1:10" ht="17.45" customHeight="1" x14ac:dyDescent="0.2">
      <c r="A101" s="609"/>
      <c r="B101" s="609"/>
      <c r="C101" s="609"/>
      <c r="D101" s="609"/>
      <c r="E101" s="609"/>
      <c r="F101" s="609"/>
      <c r="G101" s="609"/>
      <c r="H101" s="609"/>
      <c r="I101" s="609"/>
      <c r="J101" s="609"/>
    </row>
    <row r="102" spans="1:10" ht="17.45" customHeight="1" x14ac:dyDescent="0.2">
      <c r="A102" s="609"/>
      <c r="B102" s="609"/>
      <c r="C102" s="609"/>
      <c r="D102" s="609"/>
      <c r="E102" s="609"/>
      <c r="F102" s="609"/>
      <c r="G102" s="609"/>
      <c r="H102" s="609"/>
      <c r="I102" s="609"/>
      <c r="J102" s="609"/>
    </row>
    <row r="103" spans="1:10" ht="17.45" customHeight="1" x14ac:dyDescent="0.2">
      <c r="A103" s="609"/>
      <c r="B103" s="609"/>
      <c r="C103" s="609"/>
      <c r="D103" s="609"/>
      <c r="E103" s="609"/>
      <c r="F103" s="609"/>
      <c r="G103" s="609"/>
      <c r="H103" s="609"/>
      <c r="I103" s="609"/>
      <c r="J103" s="609"/>
    </row>
    <row r="104" spans="1:10" ht="17.45" customHeight="1" x14ac:dyDescent="0.2">
      <c r="A104" s="609"/>
      <c r="B104" s="609"/>
      <c r="C104" s="609"/>
      <c r="D104" s="609"/>
      <c r="E104" s="609"/>
      <c r="F104" s="609"/>
      <c r="G104" s="609"/>
      <c r="H104" s="609"/>
      <c r="I104" s="609"/>
      <c r="J104" s="609"/>
    </row>
    <row r="105" spans="1:10" ht="17.45" customHeight="1" x14ac:dyDescent="0.2">
      <c r="A105" s="609"/>
      <c r="B105" s="609"/>
      <c r="C105" s="609"/>
      <c r="D105" s="609"/>
      <c r="E105" s="609"/>
      <c r="F105" s="609"/>
      <c r="G105" s="609"/>
      <c r="H105" s="609"/>
      <c r="I105" s="609"/>
      <c r="J105" s="609"/>
    </row>
    <row r="106" spans="1:10" ht="17.45" customHeight="1" x14ac:dyDescent="0.2">
      <c r="A106" s="609"/>
      <c r="B106" s="609"/>
      <c r="C106" s="609"/>
      <c r="D106" s="609"/>
      <c r="E106" s="609"/>
      <c r="F106" s="609"/>
      <c r="G106" s="609"/>
      <c r="H106" s="609"/>
      <c r="I106" s="609"/>
      <c r="J106" s="609"/>
    </row>
    <row r="107" spans="1:10" ht="17.45" customHeight="1" x14ac:dyDescent="0.2">
      <c r="A107" s="609"/>
      <c r="B107" s="609"/>
      <c r="C107" s="609"/>
      <c r="D107" s="609"/>
      <c r="E107" s="609"/>
      <c r="F107" s="609"/>
      <c r="G107" s="609"/>
      <c r="H107" s="609"/>
      <c r="I107" s="609"/>
      <c r="J107" s="609"/>
    </row>
    <row r="108" spans="1:10" ht="17.45" customHeight="1" x14ac:dyDescent="0.2">
      <c r="A108" s="609"/>
      <c r="B108" s="609"/>
      <c r="C108" s="609"/>
      <c r="D108" s="609"/>
      <c r="E108" s="609"/>
      <c r="F108" s="609"/>
      <c r="G108" s="609"/>
      <c r="H108" s="609"/>
      <c r="I108" s="609"/>
      <c r="J108" s="609"/>
    </row>
    <row r="109" spans="1:10" ht="17.45" customHeight="1" x14ac:dyDescent="0.2">
      <c r="A109" s="609"/>
      <c r="B109" s="609"/>
      <c r="C109" s="609"/>
      <c r="D109" s="609"/>
      <c r="E109" s="609"/>
      <c r="F109" s="609"/>
      <c r="G109" s="609"/>
      <c r="H109" s="609"/>
      <c r="I109" s="609"/>
      <c r="J109" s="609"/>
    </row>
    <row r="110" spans="1:10" ht="17.45" customHeight="1" x14ac:dyDescent="0.2">
      <c r="A110" s="609"/>
      <c r="B110" s="609"/>
      <c r="C110" s="609"/>
      <c r="D110" s="609"/>
      <c r="E110" s="609"/>
      <c r="F110" s="609"/>
      <c r="G110" s="609"/>
      <c r="H110" s="609"/>
      <c r="I110" s="609"/>
      <c r="J110" s="609"/>
    </row>
    <row r="111" spans="1:10" ht="17.45" customHeight="1" x14ac:dyDescent="0.2">
      <c r="A111" s="609"/>
      <c r="B111" s="609"/>
      <c r="C111" s="609"/>
      <c r="D111" s="609"/>
      <c r="E111" s="609"/>
      <c r="F111" s="609"/>
      <c r="G111" s="609"/>
      <c r="H111" s="609"/>
      <c r="I111" s="609"/>
      <c r="J111" s="609"/>
    </row>
    <row r="112" spans="1:10" ht="17.45" customHeight="1" x14ac:dyDescent="0.2">
      <c r="A112" s="609"/>
      <c r="B112" s="609"/>
      <c r="C112" s="609"/>
      <c r="D112" s="609"/>
      <c r="E112" s="609"/>
      <c r="F112" s="609"/>
      <c r="G112" s="609"/>
      <c r="H112" s="609"/>
      <c r="I112" s="609"/>
      <c r="J112" s="609"/>
    </row>
    <row r="113" spans="1:10" ht="17.45" customHeight="1" x14ac:dyDescent="0.2">
      <c r="A113" s="609"/>
      <c r="B113" s="609"/>
      <c r="C113" s="609"/>
      <c r="D113" s="609"/>
      <c r="E113" s="609"/>
      <c r="F113" s="609"/>
      <c r="G113" s="609"/>
      <c r="H113" s="609"/>
      <c r="I113" s="609"/>
      <c r="J113" s="609"/>
    </row>
    <row r="114" spans="1:10" ht="17.45" customHeight="1" x14ac:dyDescent="0.2">
      <c r="A114" s="609"/>
      <c r="B114" s="609"/>
      <c r="C114" s="609"/>
      <c r="D114" s="609"/>
      <c r="E114" s="609"/>
      <c r="F114" s="609"/>
      <c r="G114" s="609"/>
      <c r="H114" s="609"/>
      <c r="I114" s="609"/>
      <c r="J114" s="609"/>
    </row>
    <row r="115" spans="1:10" ht="17.45" customHeight="1" x14ac:dyDescent="0.2">
      <c r="A115" s="609"/>
      <c r="B115" s="609"/>
      <c r="C115" s="609"/>
      <c r="D115" s="609"/>
      <c r="E115" s="609"/>
      <c r="F115" s="609"/>
      <c r="G115" s="609"/>
      <c r="H115" s="609"/>
      <c r="I115" s="609"/>
      <c r="J115" s="609"/>
    </row>
    <row r="116" spans="1:10" ht="17.45" customHeight="1" x14ac:dyDescent="0.2">
      <c r="A116" s="609"/>
      <c r="B116" s="609"/>
      <c r="C116" s="609"/>
      <c r="D116" s="609"/>
      <c r="E116" s="609"/>
      <c r="F116" s="609"/>
      <c r="G116" s="609"/>
      <c r="H116" s="609"/>
      <c r="I116" s="609"/>
      <c r="J116" s="609"/>
    </row>
    <row r="117" spans="1:10" ht="17.45" customHeight="1" x14ac:dyDescent="0.2">
      <c r="A117" s="609"/>
      <c r="B117" s="609"/>
      <c r="C117" s="609"/>
      <c r="D117" s="609"/>
      <c r="E117" s="609"/>
      <c r="F117" s="609"/>
      <c r="G117" s="609"/>
      <c r="H117" s="609"/>
      <c r="I117" s="609"/>
      <c r="J117" s="609"/>
    </row>
    <row r="118" spans="1:10" ht="17.45" customHeight="1" x14ac:dyDescent="0.2">
      <c r="A118" s="609"/>
      <c r="B118" s="609"/>
      <c r="C118" s="609"/>
      <c r="D118" s="609"/>
      <c r="E118" s="609"/>
      <c r="F118" s="609"/>
      <c r="G118" s="609"/>
      <c r="H118" s="609"/>
      <c r="I118" s="609"/>
      <c r="J118" s="609"/>
    </row>
    <row r="119" spans="1:10" ht="17.45" customHeight="1" x14ac:dyDescent="0.2">
      <c r="A119" s="609"/>
      <c r="B119" s="609"/>
      <c r="C119" s="609"/>
      <c r="D119" s="609"/>
      <c r="E119" s="609"/>
      <c r="F119" s="609"/>
      <c r="G119" s="609"/>
      <c r="H119" s="609"/>
      <c r="I119" s="609"/>
      <c r="J119" s="609"/>
    </row>
    <row r="120" spans="1:10" ht="17.45" customHeight="1" x14ac:dyDescent="0.2">
      <c r="A120" s="609"/>
      <c r="B120" s="609"/>
      <c r="C120" s="609"/>
      <c r="D120" s="609"/>
      <c r="E120" s="609"/>
      <c r="F120" s="609"/>
      <c r="G120" s="609"/>
      <c r="H120" s="609"/>
      <c r="I120" s="609"/>
      <c r="J120" s="609"/>
    </row>
    <row r="121" spans="1:10" ht="17.45" customHeight="1" x14ac:dyDescent="0.2">
      <c r="A121" s="609"/>
      <c r="B121" s="609"/>
      <c r="C121" s="609"/>
      <c r="D121" s="609"/>
      <c r="E121" s="609"/>
      <c r="F121" s="609"/>
      <c r="G121" s="609"/>
      <c r="H121" s="609"/>
      <c r="I121" s="609"/>
      <c r="J121" s="609"/>
    </row>
    <row r="122" spans="1:10" ht="17.45" customHeight="1" x14ac:dyDescent="0.2">
      <c r="A122" s="609"/>
      <c r="B122" s="609"/>
      <c r="C122" s="609"/>
      <c r="D122" s="609"/>
      <c r="E122" s="609"/>
      <c r="F122" s="609"/>
      <c r="G122" s="609"/>
      <c r="H122" s="609"/>
      <c r="I122" s="609"/>
      <c r="J122" s="609"/>
    </row>
    <row r="123" spans="1:10" ht="17.45" customHeight="1" x14ac:dyDescent="0.2">
      <c r="A123" s="609"/>
      <c r="B123" s="609"/>
      <c r="C123" s="609"/>
      <c r="D123" s="609"/>
      <c r="E123" s="609"/>
      <c r="F123" s="609"/>
      <c r="G123" s="609"/>
      <c r="H123" s="609"/>
      <c r="I123" s="609"/>
      <c r="J123" s="609"/>
    </row>
    <row r="124" spans="1:10" ht="17.45" customHeight="1" x14ac:dyDescent="0.2">
      <c r="A124" s="609"/>
      <c r="B124" s="609"/>
      <c r="C124" s="609"/>
      <c r="D124" s="609"/>
      <c r="E124" s="609"/>
      <c r="F124" s="609"/>
      <c r="G124" s="609"/>
      <c r="H124" s="609"/>
      <c r="I124" s="609"/>
      <c r="J124" s="609"/>
    </row>
    <row r="125" spans="1:10" ht="17.45" customHeight="1" x14ac:dyDescent="0.2">
      <c r="A125" s="609"/>
      <c r="B125" s="609"/>
      <c r="C125" s="609"/>
      <c r="D125" s="609"/>
      <c r="E125" s="609"/>
      <c r="F125" s="609"/>
      <c r="G125" s="609"/>
      <c r="H125" s="609"/>
      <c r="I125" s="609"/>
      <c r="J125" s="609"/>
    </row>
    <row r="126" spans="1:10" ht="17.45" customHeight="1" x14ac:dyDescent="0.2">
      <c r="A126" s="609"/>
      <c r="B126" s="609"/>
      <c r="C126" s="609"/>
      <c r="D126" s="609"/>
      <c r="E126" s="609"/>
      <c r="F126" s="609"/>
      <c r="G126" s="609"/>
      <c r="H126" s="609"/>
      <c r="I126" s="609"/>
      <c r="J126" s="609"/>
    </row>
    <row r="127" spans="1:10" ht="17.45" customHeight="1" x14ac:dyDescent="0.2">
      <c r="A127" s="609"/>
      <c r="B127" s="609"/>
      <c r="C127" s="609"/>
      <c r="D127" s="609"/>
      <c r="E127" s="609"/>
      <c r="F127" s="609"/>
      <c r="G127" s="609"/>
      <c r="H127" s="609"/>
      <c r="I127" s="609"/>
      <c r="J127" s="609"/>
    </row>
    <row r="128" spans="1:10" ht="17.45" customHeight="1" x14ac:dyDescent="0.2">
      <c r="A128" s="609"/>
      <c r="B128" s="609"/>
      <c r="C128" s="609"/>
      <c r="D128" s="609"/>
      <c r="E128" s="609"/>
      <c r="F128" s="609"/>
      <c r="G128" s="609"/>
      <c r="H128" s="609"/>
      <c r="I128" s="609"/>
      <c r="J128" s="609"/>
    </row>
    <row r="129" spans="1:10" ht="17.45" customHeight="1" x14ac:dyDescent="0.2">
      <c r="A129" s="609"/>
      <c r="B129" s="609"/>
      <c r="C129" s="609"/>
      <c r="D129" s="609"/>
      <c r="E129" s="609"/>
      <c r="F129" s="609"/>
      <c r="G129" s="609"/>
      <c r="H129" s="609"/>
      <c r="I129" s="609"/>
      <c r="J129" s="609"/>
    </row>
    <row r="130" spans="1:10" ht="17.45" customHeight="1" x14ac:dyDescent="0.2">
      <c r="A130" s="609"/>
      <c r="B130" s="609"/>
      <c r="C130" s="609"/>
      <c r="D130" s="609"/>
      <c r="E130" s="609"/>
      <c r="F130" s="609"/>
      <c r="G130" s="609"/>
      <c r="H130" s="609"/>
      <c r="I130" s="609"/>
      <c r="J130" s="609"/>
    </row>
    <row r="131" spans="1:10" ht="17.45" customHeight="1" x14ac:dyDescent="0.2">
      <c r="A131" s="609"/>
      <c r="B131" s="609"/>
      <c r="C131" s="609"/>
      <c r="D131" s="609"/>
      <c r="E131" s="609"/>
      <c r="F131" s="609"/>
      <c r="G131" s="609"/>
      <c r="H131" s="609"/>
      <c r="I131" s="609"/>
      <c r="J131" s="609"/>
    </row>
    <row r="132" spans="1:10" ht="17.45" customHeight="1" x14ac:dyDescent="0.2">
      <c r="A132" s="609"/>
      <c r="B132" s="609"/>
      <c r="C132" s="609"/>
      <c r="D132" s="609"/>
      <c r="E132" s="609"/>
      <c r="F132" s="609"/>
      <c r="G132" s="609"/>
      <c r="H132" s="609"/>
      <c r="I132" s="609"/>
      <c r="J132" s="609"/>
    </row>
    <row r="133" spans="1:10" ht="17.45" customHeight="1" x14ac:dyDescent="0.2">
      <c r="A133" s="609"/>
      <c r="B133" s="609"/>
      <c r="C133" s="609"/>
      <c r="D133" s="609"/>
      <c r="E133" s="609"/>
      <c r="F133" s="609"/>
      <c r="G133" s="609"/>
      <c r="H133" s="609"/>
      <c r="I133" s="609"/>
      <c r="J133" s="609"/>
    </row>
    <row r="134" spans="1:10" ht="17.45" customHeight="1" x14ac:dyDescent="0.2">
      <c r="A134" s="609"/>
      <c r="B134" s="609"/>
      <c r="C134" s="609"/>
      <c r="D134" s="609"/>
      <c r="E134" s="609"/>
      <c r="F134" s="609"/>
      <c r="G134" s="609"/>
      <c r="H134" s="609"/>
      <c r="I134" s="609"/>
      <c r="J134" s="609"/>
    </row>
    <row r="135" spans="1:10" ht="17.45" customHeight="1" x14ac:dyDescent="0.2">
      <c r="A135" s="609"/>
      <c r="B135" s="609"/>
      <c r="C135" s="609"/>
      <c r="D135" s="609"/>
      <c r="E135" s="609"/>
      <c r="F135" s="609"/>
      <c r="G135" s="609"/>
      <c r="H135" s="609"/>
      <c r="I135" s="609"/>
      <c r="J135" s="609"/>
    </row>
    <row r="136" spans="1:10" ht="17.45" customHeight="1" x14ac:dyDescent="0.2">
      <c r="A136" s="609"/>
      <c r="B136" s="609"/>
      <c r="C136" s="609"/>
      <c r="D136" s="609"/>
      <c r="E136" s="609"/>
      <c r="F136" s="609"/>
      <c r="G136" s="609"/>
      <c r="H136" s="609"/>
      <c r="I136" s="609"/>
      <c r="J136" s="609"/>
    </row>
    <row r="137" spans="1:10" ht="17.45" customHeight="1" x14ac:dyDescent="0.2">
      <c r="A137" s="609"/>
      <c r="B137" s="609"/>
      <c r="C137" s="609"/>
      <c r="D137" s="609"/>
      <c r="E137" s="609"/>
      <c r="F137" s="609"/>
      <c r="G137" s="609"/>
      <c r="H137" s="609"/>
      <c r="I137" s="609"/>
      <c r="J137" s="609"/>
    </row>
    <row r="138" spans="1:10" ht="17.45" customHeight="1" x14ac:dyDescent="0.2">
      <c r="A138" s="609"/>
      <c r="B138" s="609"/>
      <c r="C138" s="609"/>
      <c r="D138" s="609"/>
      <c r="E138" s="609"/>
      <c r="F138" s="609"/>
      <c r="G138" s="609"/>
      <c r="H138" s="609"/>
      <c r="I138" s="609"/>
      <c r="J138" s="609"/>
    </row>
    <row r="139" spans="1:10" ht="17.45" customHeight="1" x14ac:dyDescent="0.2">
      <c r="A139" s="609"/>
      <c r="B139" s="609"/>
      <c r="C139" s="609"/>
      <c r="D139" s="609"/>
      <c r="E139" s="609"/>
      <c r="F139" s="609"/>
      <c r="G139" s="609"/>
      <c r="H139" s="609"/>
      <c r="I139" s="609"/>
      <c r="J139" s="609"/>
    </row>
    <row r="140" spans="1:10" ht="17.45" customHeight="1" x14ac:dyDescent="0.2">
      <c r="A140" s="609"/>
      <c r="B140" s="609"/>
      <c r="C140" s="609"/>
      <c r="D140" s="609"/>
      <c r="E140" s="609"/>
      <c r="F140" s="609"/>
      <c r="G140" s="609"/>
      <c r="H140" s="609"/>
      <c r="I140" s="609"/>
      <c r="J140" s="609"/>
    </row>
    <row r="141" spans="1:10" ht="17.45" customHeight="1" x14ac:dyDescent="0.2">
      <c r="A141" s="609"/>
      <c r="B141" s="609"/>
      <c r="C141" s="609"/>
      <c r="D141" s="609"/>
      <c r="E141" s="609"/>
      <c r="F141" s="609"/>
      <c r="G141" s="609"/>
      <c r="H141" s="609"/>
      <c r="I141" s="609"/>
      <c r="J141" s="609"/>
    </row>
    <row r="142" spans="1:10" ht="17.45" customHeight="1" x14ac:dyDescent="0.2">
      <c r="A142" s="609"/>
      <c r="B142" s="609"/>
      <c r="C142" s="609"/>
      <c r="D142" s="609"/>
      <c r="E142" s="609"/>
      <c r="F142" s="609"/>
      <c r="G142" s="609"/>
      <c r="H142" s="609"/>
      <c r="I142" s="609"/>
      <c r="J142" s="609"/>
    </row>
    <row r="143" spans="1:10" ht="17.45" customHeight="1" x14ac:dyDescent="0.2">
      <c r="A143" s="609"/>
      <c r="B143" s="609"/>
      <c r="C143" s="609"/>
      <c r="D143" s="609"/>
      <c r="E143" s="609"/>
      <c r="F143" s="609"/>
      <c r="G143" s="609"/>
      <c r="H143" s="609"/>
      <c r="I143" s="609"/>
      <c r="J143" s="609"/>
    </row>
    <row r="144" spans="1:10" ht="17.45" customHeight="1" x14ac:dyDescent="0.2">
      <c r="A144" s="609"/>
      <c r="B144" s="609"/>
      <c r="C144" s="609"/>
      <c r="D144" s="609"/>
      <c r="E144" s="609"/>
      <c r="F144" s="609"/>
      <c r="G144" s="609"/>
      <c r="H144" s="609"/>
      <c r="I144" s="609"/>
      <c r="J144" s="609"/>
    </row>
    <row r="145" spans="1:10" ht="17.45" customHeight="1" x14ac:dyDescent="0.2">
      <c r="A145" s="609"/>
      <c r="B145" s="609"/>
      <c r="C145" s="609"/>
      <c r="D145" s="609"/>
      <c r="E145" s="609"/>
      <c r="F145" s="609"/>
      <c r="G145" s="609"/>
      <c r="H145" s="609"/>
      <c r="I145" s="609"/>
      <c r="J145" s="609"/>
    </row>
    <row r="146" spans="1:10" ht="17.45" customHeight="1" x14ac:dyDescent="0.2">
      <c r="A146" s="609"/>
      <c r="B146" s="609"/>
      <c r="C146" s="609"/>
      <c r="D146" s="609"/>
      <c r="E146" s="609"/>
      <c r="F146" s="609"/>
      <c r="G146" s="609"/>
      <c r="H146" s="609"/>
      <c r="I146" s="609"/>
      <c r="J146" s="609"/>
    </row>
    <row r="147" spans="1:10" ht="17.45" customHeight="1" x14ac:dyDescent="0.2"/>
    <row r="148" spans="1:10" ht="17.45" customHeight="1" x14ac:dyDescent="0.2"/>
  </sheetData>
  <mergeCells count="2">
    <mergeCell ref="B3:E3"/>
    <mergeCell ref="G3:J3"/>
  </mergeCells>
  <phoneticPr fontId="34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63506-DDB7-4A13-BAFA-C44A8D19A215}">
  <dimension ref="A1:H102"/>
  <sheetViews>
    <sheetView workbookViewId="0">
      <pane ySplit="3" topLeftCell="A4" activePane="bottomLeft" state="frozen"/>
      <selection pane="bottomLeft" activeCell="G3" sqref="G3"/>
    </sheetView>
  </sheetViews>
  <sheetFormatPr defaultColWidth="9.140625" defaultRowHeight="15.75" x14ac:dyDescent="0.25"/>
  <cols>
    <col min="1" max="1" width="32.7109375" style="371" customWidth="1"/>
    <col min="2" max="7" width="12.7109375" style="371" customWidth="1"/>
    <col min="8" max="16384" width="9.140625" style="371"/>
  </cols>
  <sheetData>
    <row r="1" spans="1:8" ht="17.45" customHeight="1" x14ac:dyDescent="0.25"/>
    <row r="2" spans="1:8" ht="17.45" customHeight="1" thickBot="1" x14ac:dyDescent="0.3"/>
    <row r="3" spans="1:8" ht="17.45" customHeight="1" thickBot="1" x14ac:dyDescent="0.3">
      <c r="A3" s="397" t="s">
        <v>3</v>
      </c>
      <c r="B3" s="372" t="s">
        <v>1</v>
      </c>
      <c r="C3" s="373" t="s">
        <v>2</v>
      </c>
      <c r="D3" s="373" t="s">
        <v>9</v>
      </c>
      <c r="E3" s="374" t="s">
        <v>12</v>
      </c>
      <c r="F3" s="375" t="s">
        <v>135</v>
      </c>
      <c r="G3" s="393" t="s">
        <v>136</v>
      </c>
      <c r="H3" s="397" t="s">
        <v>137</v>
      </c>
    </row>
    <row r="4" spans="1:8" ht="17.45" customHeight="1" x14ac:dyDescent="0.25">
      <c r="A4" s="376">
        <v>44611</v>
      </c>
      <c r="B4" s="377">
        <v>1.931</v>
      </c>
      <c r="C4" s="378">
        <v>0.96189999999999998</v>
      </c>
      <c r="D4" s="378">
        <v>0.7792</v>
      </c>
      <c r="E4" s="379">
        <v>1.0569999999999999</v>
      </c>
      <c r="F4" s="380">
        <v>0.73699999999999999</v>
      </c>
      <c r="G4" s="394">
        <v>0.56899999999999995</v>
      </c>
      <c r="H4" s="398" t="s">
        <v>138</v>
      </c>
    </row>
    <row r="5" spans="1:8" ht="17.45" customHeight="1" x14ac:dyDescent="0.25">
      <c r="A5" s="381">
        <v>44612</v>
      </c>
      <c r="B5" s="382">
        <v>0.84050000000000002</v>
      </c>
      <c r="C5" s="383">
        <v>0.78280000000000005</v>
      </c>
      <c r="D5" s="383">
        <v>0.6391</v>
      </c>
      <c r="E5" s="384">
        <v>0.76029999999999998</v>
      </c>
      <c r="F5" s="382">
        <v>0.59499999999999997</v>
      </c>
      <c r="G5" s="395">
        <v>0.53100000000000003</v>
      </c>
      <c r="H5" s="399" t="s">
        <v>139</v>
      </c>
    </row>
    <row r="6" spans="1:8" ht="17.45" customHeight="1" x14ac:dyDescent="0.25">
      <c r="A6" s="381">
        <v>44613</v>
      </c>
      <c r="B6" s="382">
        <v>1.1919999999999999</v>
      </c>
      <c r="C6" s="383">
        <v>0.82399999999999995</v>
      </c>
      <c r="D6" s="383">
        <v>0.48859999999999998</v>
      </c>
      <c r="E6" s="384">
        <v>0.73370000000000002</v>
      </c>
      <c r="F6" s="382">
        <v>0.70899999999999996</v>
      </c>
      <c r="G6" s="395">
        <v>0.35899999999999999</v>
      </c>
      <c r="H6" s="399" t="s">
        <v>139</v>
      </c>
    </row>
    <row r="7" spans="1:8" ht="17.45" customHeight="1" x14ac:dyDescent="0.25">
      <c r="A7" s="381">
        <v>44614</v>
      </c>
      <c r="B7" s="382">
        <v>0.62790000000000001</v>
      </c>
      <c r="C7" s="383">
        <v>1.472</v>
      </c>
      <c r="D7" s="383">
        <v>0.3795</v>
      </c>
      <c r="E7" s="384">
        <v>0.97770000000000001</v>
      </c>
      <c r="F7" s="385">
        <v>4.8639999999999999</v>
      </c>
      <c r="G7" s="395">
        <v>0.3</v>
      </c>
      <c r="H7" s="399" t="s">
        <v>138</v>
      </c>
    </row>
    <row r="8" spans="1:8" ht="17.45" customHeight="1" x14ac:dyDescent="0.25">
      <c r="A8" s="381">
        <v>44615</v>
      </c>
      <c r="B8" s="385">
        <v>1.994</v>
      </c>
      <c r="C8" s="383">
        <v>1.617</v>
      </c>
      <c r="D8" s="383">
        <v>0.53700000000000003</v>
      </c>
      <c r="E8" s="384">
        <v>0.70850000000000002</v>
      </c>
      <c r="F8" s="385">
        <v>2.0070000000000001</v>
      </c>
      <c r="G8" s="395">
        <v>1.355</v>
      </c>
      <c r="H8" s="399" t="s">
        <v>138</v>
      </c>
    </row>
    <row r="9" spans="1:8" ht="17.45" customHeight="1" x14ac:dyDescent="0.25">
      <c r="A9" s="381">
        <v>44616</v>
      </c>
      <c r="B9" s="382">
        <v>0.93220000000000003</v>
      </c>
      <c r="C9" s="383">
        <v>1.1655</v>
      </c>
      <c r="D9" s="383">
        <v>0.80800000000000005</v>
      </c>
      <c r="E9" s="384">
        <v>0.87090000000000001</v>
      </c>
      <c r="F9" s="385">
        <v>3.0870000000000002</v>
      </c>
      <c r="G9" s="395">
        <v>0.90200000000000002</v>
      </c>
      <c r="H9" s="399" t="s">
        <v>138</v>
      </c>
    </row>
    <row r="10" spans="1:8" ht="17.45" customHeight="1" x14ac:dyDescent="0.25">
      <c r="A10" s="381">
        <v>44617</v>
      </c>
      <c r="B10" s="382">
        <v>1.276</v>
      </c>
      <c r="C10" s="383">
        <v>1.204</v>
      </c>
      <c r="D10" s="383">
        <v>0.83209999999999995</v>
      </c>
      <c r="E10" s="384">
        <v>1.0580000000000001</v>
      </c>
      <c r="F10" s="382">
        <v>1.2809999999999999</v>
      </c>
      <c r="G10" s="395">
        <v>0.91400000000000003</v>
      </c>
      <c r="H10" s="399" t="s">
        <v>139</v>
      </c>
    </row>
    <row r="11" spans="1:8" ht="17.45" customHeight="1" x14ac:dyDescent="0.25">
      <c r="A11" s="381">
        <v>44618</v>
      </c>
      <c r="B11" s="382">
        <v>0.99399999999999999</v>
      </c>
      <c r="C11" s="383">
        <v>1.143</v>
      </c>
      <c r="D11" s="383">
        <v>0.73629999999999995</v>
      </c>
      <c r="E11" s="384">
        <v>0.95989999999999998</v>
      </c>
      <c r="F11" s="382">
        <v>0.54500000000000004</v>
      </c>
      <c r="G11" s="395">
        <v>0.66500000000000004</v>
      </c>
      <c r="H11" s="399" t="s">
        <v>139</v>
      </c>
    </row>
    <row r="12" spans="1:8" ht="17.45" customHeight="1" x14ac:dyDescent="0.25">
      <c r="A12" s="381">
        <v>44619</v>
      </c>
      <c r="B12" s="382">
        <v>0.89239999999999997</v>
      </c>
      <c r="C12" s="383">
        <v>0.97150000000000003</v>
      </c>
      <c r="D12" s="383">
        <v>0.56810000000000005</v>
      </c>
      <c r="E12" s="384">
        <v>0.76990000000000003</v>
      </c>
      <c r="F12" s="382">
        <v>0.755</v>
      </c>
      <c r="G12" s="395">
        <v>0.77900000000000003</v>
      </c>
      <c r="H12" s="399" t="s">
        <v>139</v>
      </c>
    </row>
    <row r="13" spans="1:8" ht="17.45" customHeight="1" x14ac:dyDescent="0.25">
      <c r="A13" s="381">
        <v>44620</v>
      </c>
      <c r="B13" s="382">
        <v>1.869</v>
      </c>
      <c r="C13" s="383">
        <v>1.0469999999999999</v>
      </c>
      <c r="D13" s="383">
        <v>1.0489999999999999</v>
      </c>
      <c r="E13" s="384">
        <v>1.27</v>
      </c>
      <c r="F13" s="382">
        <v>1.103</v>
      </c>
      <c r="G13" s="395">
        <v>0.3</v>
      </c>
      <c r="H13" s="399" t="s">
        <v>139</v>
      </c>
    </row>
    <row r="14" spans="1:8" ht="17.45" customHeight="1" x14ac:dyDescent="0.25">
      <c r="A14" s="381">
        <v>44621</v>
      </c>
      <c r="B14" s="382">
        <v>1.766</v>
      </c>
      <c r="C14" s="383">
        <v>1.2709999999999999</v>
      </c>
      <c r="D14" s="383">
        <v>1.0029999999999999</v>
      </c>
      <c r="E14" s="384">
        <v>1.5169999999999999</v>
      </c>
      <c r="F14" s="382">
        <v>1.306</v>
      </c>
      <c r="G14" s="395">
        <v>0.68899999999999995</v>
      </c>
      <c r="H14" s="399" t="s">
        <v>139</v>
      </c>
    </row>
    <row r="15" spans="1:8" ht="17.45" customHeight="1" x14ac:dyDescent="0.25">
      <c r="A15" s="381">
        <v>44622</v>
      </c>
      <c r="B15" s="385">
        <v>2.5630000000000002</v>
      </c>
      <c r="C15" s="383">
        <v>1.577</v>
      </c>
      <c r="D15" s="383">
        <v>1.056</v>
      </c>
      <c r="E15" s="384">
        <v>1.4179999999999999</v>
      </c>
      <c r="F15" s="382">
        <v>1.081</v>
      </c>
      <c r="G15" s="395">
        <v>0.875</v>
      </c>
      <c r="H15" s="399" t="s">
        <v>138</v>
      </c>
    </row>
    <row r="16" spans="1:8" ht="17.45" customHeight="1" x14ac:dyDescent="0.25">
      <c r="A16" s="381">
        <v>44623</v>
      </c>
      <c r="B16" s="385">
        <v>3.7709999999999999</v>
      </c>
      <c r="C16" s="383">
        <v>1.831</v>
      </c>
      <c r="D16" s="383">
        <v>0.98709999999999998</v>
      </c>
      <c r="E16" s="384">
        <v>1.5269999999999999</v>
      </c>
      <c r="F16" s="382">
        <v>0.78900000000000003</v>
      </c>
      <c r="G16" s="395">
        <v>0.54400000000000004</v>
      </c>
      <c r="H16" s="399" t="s">
        <v>138</v>
      </c>
    </row>
    <row r="17" spans="1:8" ht="17.45" customHeight="1" x14ac:dyDescent="0.25">
      <c r="A17" s="381">
        <v>44624</v>
      </c>
      <c r="B17" s="382">
        <v>1.22</v>
      </c>
      <c r="C17" s="383">
        <v>0.96509999999999996</v>
      </c>
      <c r="D17" s="383">
        <v>0.59870000000000001</v>
      </c>
      <c r="E17" s="384">
        <v>0.69269999999999998</v>
      </c>
      <c r="F17" s="385">
        <v>3.7770000000000001</v>
      </c>
      <c r="G17" s="395">
        <v>0.3</v>
      </c>
      <c r="H17" s="399" t="s">
        <v>138</v>
      </c>
    </row>
    <row r="18" spans="1:8" ht="17.45" customHeight="1" x14ac:dyDescent="0.25">
      <c r="A18" s="381">
        <v>44625</v>
      </c>
      <c r="B18" s="382">
        <v>1.2070000000000001</v>
      </c>
      <c r="C18" s="383">
        <v>1.294</v>
      </c>
      <c r="D18" s="383">
        <v>0.50529999999999997</v>
      </c>
      <c r="E18" s="384">
        <v>0.995</v>
      </c>
      <c r="F18" s="385">
        <v>3.476</v>
      </c>
      <c r="G18" s="395">
        <v>0.60799999999999998</v>
      </c>
      <c r="H18" s="399" t="s">
        <v>138</v>
      </c>
    </row>
    <row r="19" spans="1:8" ht="17.45" customHeight="1" x14ac:dyDescent="0.25">
      <c r="A19" s="381">
        <v>44626</v>
      </c>
      <c r="B19" s="382">
        <v>0.67910000000000004</v>
      </c>
      <c r="C19" s="383">
        <v>0.66520000000000001</v>
      </c>
      <c r="D19" s="383">
        <v>0.49840000000000001</v>
      </c>
      <c r="E19" s="384">
        <v>0.79869999999999997</v>
      </c>
      <c r="F19" s="382">
        <v>0.53400000000000003</v>
      </c>
      <c r="G19" s="395">
        <v>0.6</v>
      </c>
      <c r="H19" s="399" t="s">
        <v>139</v>
      </c>
    </row>
    <row r="20" spans="1:8" ht="17.45" customHeight="1" x14ac:dyDescent="0.25">
      <c r="A20" s="381">
        <v>44627</v>
      </c>
      <c r="B20" s="385">
        <v>2.117</v>
      </c>
      <c r="C20" s="383">
        <v>1.0940000000000001</v>
      </c>
      <c r="D20" s="383">
        <v>0.80900000000000005</v>
      </c>
      <c r="E20" s="384">
        <v>1.0009999999999999</v>
      </c>
      <c r="F20" s="382">
        <v>1.4330000000000001</v>
      </c>
      <c r="G20" s="395">
        <v>0.3</v>
      </c>
      <c r="H20" s="399" t="s">
        <v>138</v>
      </c>
    </row>
    <row r="21" spans="1:8" ht="17.45" customHeight="1" x14ac:dyDescent="0.25">
      <c r="A21" s="381">
        <v>44628</v>
      </c>
      <c r="B21" s="382"/>
      <c r="C21" s="383"/>
      <c r="D21" s="383"/>
      <c r="E21" s="384"/>
      <c r="F21" s="382"/>
      <c r="G21" s="395"/>
      <c r="H21" s="399"/>
    </row>
    <row r="22" spans="1:8" ht="17.45" customHeight="1" x14ac:dyDescent="0.25">
      <c r="A22" s="381">
        <v>44629</v>
      </c>
      <c r="B22" s="382"/>
      <c r="C22" s="383"/>
      <c r="D22" s="383"/>
      <c r="E22" s="384"/>
      <c r="F22" s="382"/>
      <c r="G22" s="395"/>
      <c r="H22" s="399"/>
    </row>
    <row r="23" spans="1:8" ht="17.45" customHeight="1" x14ac:dyDescent="0.25">
      <c r="A23" s="381"/>
      <c r="B23" s="386"/>
      <c r="C23" s="387"/>
      <c r="D23" s="387"/>
      <c r="E23" s="388"/>
      <c r="F23" s="382"/>
      <c r="G23" s="395"/>
      <c r="H23" s="399"/>
    </row>
    <row r="24" spans="1:8" ht="17.45" customHeight="1" x14ac:dyDescent="0.25">
      <c r="A24" s="381"/>
      <c r="B24" s="386"/>
      <c r="C24" s="387"/>
      <c r="D24" s="387"/>
      <c r="E24" s="388"/>
      <c r="F24" s="382"/>
      <c r="G24" s="395"/>
      <c r="H24" s="399"/>
    </row>
    <row r="25" spans="1:8" ht="17.45" customHeight="1" thickBot="1" x14ac:dyDescent="0.3">
      <c r="A25" s="389"/>
      <c r="B25" s="390"/>
      <c r="C25" s="391"/>
      <c r="D25" s="391"/>
      <c r="E25" s="392"/>
      <c r="F25" s="390"/>
      <c r="G25" s="396"/>
      <c r="H25" s="400"/>
    </row>
    <row r="26" spans="1:8" ht="17.45" customHeight="1" x14ac:dyDescent="0.25"/>
    <row r="27" spans="1:8" ht="17.45" customHeight="1" x14ac:dyDescent="0.25"/>
    <row r="28" spans="1:8" ht="17.45" customHeight="1" x14ac:dyDescent="0.25"/>
    <row r="29" spans="1:8" ht="17.45" customHeight="1" x14ac:dyDescent="0.25"/>
    <row r="30" spans="1:8" ht="17.45" customHeight="1" x14ac:dyDescent="0.25"/>
    <row r="31" spans="1:8" ht="17.45" customHeight="1" x14ac:dyDescent="0.25"/>
    <row r="32" spans="1:8" ht="17.45" customHeight="1" x14ac:dyDescent="0.25"/>
    <row r="33" s="371" customFormat="1" ht="17.45" customHeight="1" x14ac:dyDescent="0.25"/>
    <row r="34" s="371" customFormat="1" ht="17.45" customHeight="1" x14ac:dyDescent="0.25"/>
    <row r="35" s="371" customFormat="1" ht="17.45" customHeight="1" x14ac:dyDescent="0.25"/>
    <row r="36" s="371" customFormat="1" ht="17.45" customHeight="1" x14ac:dyDescent="0.25"/>
    <row r="37" s="371" customFormat="1" ht="17.45" customHeight="1" x14ac:dyDescent="0.25"/>
    <row r="38" s="371" customFormat="1" ht="17.45" customHeight="1" x14ac:dyDescent="0.25"/>
    <row r="39" s="371" customFormat="1" ht="17.45" customHeight="1" x14ac:dyDescent="0.25"/>
    <row r="40" s="371" customFormat="1" ht="17.45" customHeight="1" x14ac:dyDescent="0.25"/>
    <row r="41" s="371" customFormat="1" ht="17.45" customHeight="1" x14ac:dyDescent="0.25"/>
    <row r="42" s="371" customFormat="1" ht="17.45" customHeight="1" x14ac:dyDescent="0.25"/>
    <row r="43" s="371" customFormat="1" ht="17.45" customHeight="1" x14ac:dyDescent="0.25"/>
    <row r="44" s="371" customFormat="1" ht="17.45" customHeight="1" x14ac:dyDescent="0.25"/>
    <row r="45" s="371" customFormat="1" ht="17.45" customHeight="1" x14ac:dyDescent="0.25"/>
    <row r="46" s="371" customFormat="1" ht="17.45" customHeight="1" x14ac:dyDescent="0.25"/>
    <row r="47" s="371" customFormat="1" ht="17.45" customHeight="1" x14ac:dyDescent="0.25"/>
    <row r="48" s="371" customFormat="1" ht="17.45" customHeight="1" x14ac:dyDescent="0.25"/>
    <row r="49" s="371" customFormat="1" ht="17.45" customHeight="1" x14ac:dyDescent="0.25"/>
    <row r="50" s="371" customFormat="1" ht="17.45" customHeight="1" x14ac:dyDescent="0.25"/>
    <row r="51" s="371" customFormat="1" ht="17.45" customHeight="1" x14ac:dyDescent="0.25"/>
    <row r="52" s="371" customFormat="1" ht="17.45" customHeight="1" x14ac:dyDescent="0.25"/>
    <row r="53" s="371" customFormat="1" ht="17.45" customHeight="1" x14ac:dyDescent="0.25"/>
    <row r="54" s="371" customFormat="1" ht="17.45" customHeight="1" x14ac:dyDescent="0.25"/>
    <row r="55" s="371" customFormat="1" ht="17.45" customHeight="1" x14ac:dyDescent="0.25"/>
    <row r="56" s="371" customFormat="1" ht="17.45" customHeight="1" x14ac:dyDescent="0.25"/>
    <row r="57" s="371" customFormat="1" ht="17.45" customHeight="1" x14ac:dyDescent="0.25"/>
    <row r="58" s="371" customFormat="1" ht="17.45" customHeight="1" x14ac:dyDescent="0.25"/>
    <row r="59" s="371" customFormat="1" ht="17.45" customHeight="1" x14ac:dyDescent="0.25"/>
    <row r="60" s="371" customFormat="1" ht="17.45" customHeight="1" x14ac:dyDescent="0.25"/>
    <row r="61" s="371" customFormat="1" ht="17.45" customHeight="1" x14ac:dyDescent="0.25"/>
    <row r="62" s="371" customFormat="1" ht="17.45" customHeight="1" x14ac:dyDescent="0.25"/>
    <row r="63" s="371" customFormat="1" ht="17.45" customHeight="1" x14ac:dyDescent="0.25"/>
    <row r="64" s="371" customFormat="1" ht="17.45" customHeight="1" x14ac:dyDescent="0.25"/>
    <row r="65" s="371" customFormat="1" ht="17.45" customHeight="1" x14ac:dyDescent="0.25"/>
    <row r="66" s="371" customFormat="1" ht="17.45" customHeight="1" x14ac:dyDescent="0.25"/>
    <row r="67" s="371" customFormat="1" ht="17.45" customHeight="1" x14ac:dyDescent="0.25"/>
    <row r="68" s="371" customFormat="1" ht="17.45" customHeight="1" x14ac:dyDescent="0.25"/>
    <row r="69" s="371" customFormat="1" ht="17.45" customHeight="1" x14ac:dyDescent="0.25"/>
    <row r="70" s="371" customFormat="1" ht="17.45" customHeight="1" x14ac:dyDescent="0.25"/>
    <row r="71" s="371" customFormat="1" ht="17.45" customHeight="1" x14ac:dyDescent="0.25"/>
    <row r="72" s="371" customFormat="1" ht="17.45" customHeight="1" x14ac:dyDescent="0.25"/>
    <row r="73" s="371" customFormat="1" ht="17.45" customHeight="1" x14ac:dyDescent="0.25"/>
    <row r="74" s="371" customFormat="1" ht="17.45" customHeight="1" x14ac:dyDescent="0.25"/>
    <row r="75" s="371" customFormat="1" ht="17.45" customHeight="1" x14ac:dyDescent="0.25"/>
    <row r="76" s="371" customFormat="1" ht="17.45" customHeight="1" x14ac:dyDescent="0.25"/>
    <row r="77" s="371" customFormat="1" ht="17.45" customHeight="1" x14ac:dyDescent="0.25"/>
    <row r="78" s="371" customFormat="1" ht="17.45" customHeight="1" x14ac:dyDescent="0.25"/>
    <row r="79" s="371" customFormat="1" ht="17.45" customHeight="1" x14ac:dyDescent="0.25"/>
    <row r="80" s="371" customFormat="1" ht="17.45" customHeight="1" x14ac:dyDescent="0.25"/>
    <row r="81" s="371" customFormat="1" ht="17.45" customHeight="1" x14ac:dyDescent="0.25"/>
    <row r="82" s="371" customFormat="1" ht="17.45" customHeight="1" x14ac:dyDescent="0.25"/>
    <row r="83" s="371" customFormat="1" ht="17.45" customHeight="1" x14ac:dyDescent="0.25"/>
    <row r="84" s="371" customFormat="1" ht="17.45" customHeight="1" x14ac:dyDescent="0.25"/>
    <row r="85" s="371" customFormat="1" ht="17.45" customHeight="1" x14ac:dyDescent="0.25"/>
    <row r="86" s="371" customFormat="1" ht="17.45" customHeight="1" x14ac:dyDescent="0.25"/>
    <row r="87" s="371" customFormat="1" ht="17.45" customHeight="1" x14ac:dyDescent="0.25"/>
    <row r="88" s="371" customFormat="1" ht="17.45" customHeight="1" x14ac:dyDescent="0.25"/>
    <row r="89" s="371" customFormat="1" ht="17.45" customHeight="1" x14ac:dyDescent="0.25"/>
    <row r="90" s="371" customFormat="1" ht="17.45" customHeight="1" x14ac:dyDescent="0.25"/>
    <row r="91" s="371" customFormat="1" ht="17.45" customHeight="1" x14ac:dyDescent="0.25"/>
    <row r="92" s="371" customFormat="1" ht="17.45" customHeight="1" x14ac:dyDescent="0.25"/>
    <row r="93" s="371" customFormat="1" ht="17.45" customHeight="1" x14ac:dyDescent="0.25"/>
    <row r="94" s="371" customFormat="1" ht="17.45" customHeight="1" x14ac:dyDescent="0.25"/>
    <row r="95" s="371" customFormat="1" ht="17.45" customHeight="1" x14ac:dyDescent="0.25"/>
    <row r="96" s="371" customFormat="1" ht="17.45" customHeight="1" x14ac:dyDescent="0.25"/>
    <row r="97" s="371" customFormat="1" ht="17.45" customHeight="1" x14ac:dyDescent="0.25"/>
    <row r="98" s="371" customFormat="1" ht="17.45" customHeight="1" x14ac:dyDescent="0.25"/>
    <row r="99" s="371" customFormat="1" ht="17.45" customHeight="1" x14ac:dyDescent="0.25"/>
    <row r="100" s="371" customFormat="1" ht="17.45" customHeight="1" x14ac:dyDescent="0.25"/>
    <row r="101" s="371" customFormat="1" ht="17.45" customHeight="1" x14ac:dyDescent="0.25"/>
    <row r="102" s="371" customFormat="1" ht="17.45" customHeight="1" x14ac:dyDescent="0.25"/>
  </sheetData>
  <autoFilter ref="A3:H22" xr:uid="{58163506-DDB7-4A13-BAFA-C44A8D19A215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90C0-B280-4812-BECE-97007DC77079}">
  <dimension ref="A4:H47"/>
  <sheetViews>
    <sheetView topLeftCell="A13" workbookViewId="0">
      <selection activeCell="J32" sqref="J32"/>
    </sheetView>
  </sheetViews>
  <sheetFormatPr defaultRowHeight="12.75" x14ac:dyDescent="0.2"/>
  <sheetData>
    <row r="4" spans="1:8" ht="15" x14ac:dyDescent="0.25">
      <c r="A4">
        <v>4</v>
      </c>
      <c r="B4" s="362">
        <v>18.600000000000001</v>
      </c>
      <c r="C4" s="46">
        <v>0.74039999999999995</v>
      </c>
      <c r="F4">
        <v>4</v>
      </c>
      <c r="G4" s="362">
        <v>18.600000000000001</v>
      </c>
      <c r="H4" s="46">
        <v>0.74039999999999995</v>
      </c>
    </row>
    <row r="5" spans="1:8" ht="15" x14ac:dyDescent="0.25">
      <c r="A5">
        <v>11</v>
      </c>
      <c r="B5" s="361">
        <v>27.2</v>
      </c>
      <c r="C5" s="11">
        <v>0.41820000000000002</v>
      </c>
      <c r="F5">
        <v>11</v>
      </c>
      <c r="G5" s="361">
        <v>27.2</v>
      </c>
      <c r="H5" s="11">
        <v>0.41820000000000002</v>
      </c>
    </row>
    <row r="6" spans="1:8" ht="15" x14ac:dyDescent="0.25">
      <c r="A6">
        <v>5</v>
      </c>
      <c r="B6" s="361">
        <v>32.700000000000003</v>
      </c>
      <c r="C6" s="11">
        <v>1.028</v>
      </c>
      <c r="F6">
        <v>5</v>
      </c>
      <c r="G6" s="361">
        <v>32.700000000000003</v>
      </c>
      <c r="H6" s="11">
        <v>1.028</v>
      </c>
    </row>
    <row r="7" spans="1:8" ht="15" x14ac:dyDescent="0.25">
      <c r="A7">
        <v>26</v>
      </c>
      <c r="B7" s="361">
        <v>34.299999999999997</v>
      </c>
      <c r="C7" s="11">
        <v>0.7127</v>
      </c>
      <c r="F7">
        <v>26</v>
      </c>
      <c r="G7" s="361">
        <v>34.299999999999997</v>
      </c>
      <c r="H7" s="11">
        <v>0.7127</v>
      </c>
    </row>
    <row r="8" spans="1:8" ht="15" x14ac:dyDescent="0.25">
      <c r="A8">
        <v>19</v>
      </c>
      <c r="B8" s="361">
        <v>36.9</v>
      </c>
      <c r="C8" s="11">
        <v>0.69189999999999996</v>
      </c>
      <c r="F8">
        <v>19</v>
      </c>
      <c r="G8" s="361">
        <v>36.9</v>
      </c>
      <c r="H8" s="11">
        <v>0.69189999999999996</v>
      </c>
    </row>
    <row r="9" spans="1:8" ht="15" x14ac:dyDescent="0.25">
      <c r="A9">
        <v>25</v>
      </c>
      <c r="B9" s="361">
        <v>39.1</v>
      </c>
      <c r="C9" s="11">
        <v>0.47760000000000002</v>
      </c>
      <c r="F9">
        <v>25</v>
      </c>
      <c r="G9" s="361">
        <v>39.1</v>
      </c>
      <c r="H9" s="11">
        <v>0.47760000000000002</v>
      </c>
    </row>
    <row r="10" spans="1:8" ht="15" x14ac:dyDescent="0.25">
      <c r="A10">
        <v>12</v>
      </c>
      <c r="B10" s="361">
        <v>39.200000000000003</v>
      </c>
      <c r="C10" s="11">
        <v>0.50890000000000002</v>
      </c>
      <c r="F10">
        <v>12</v>
      </c>
      <c r="G10" s="361">
        <v>39.200000000000003</v>
      </c>
      <c r="H10" s="11">
        <v>0.50890000000000002</v>
      </c>
    </row>
    <row r="11" spans="1:8" ht="15" x14ac:dyDescent="0.25">
      <c r="A11">
        <v>39</v>
      </c>
      <c r="B11" s="361">
        <v>45.7</v>
      </c>
      <c r="C11" s="11">
        <v>0.6653</v>
      </c>
      <c r="F11">
        <v>39</v>
      </c>
      <c r="G11" s="361">
        <v>45.7</v>
      </c>
      <c r="H11" s="11">
        <v>0.6653</v>
      </c>
    </row>
    <row r="12" spans="1:8" ht="15" x14ac:dyDescent="0.25">
      <c r="A12">
        <v>33</v>
      </c>
      <c r="B12" s="361">
        <v>45.9</v>
      </c>
      <c r="C12" s="11">
        <v>0.63629999999999998</v>
      </c>
      <c r="F12">
        <v>33</v>
      </c>
      <c r="G12" s="361">
        <v>45.9</v>
      </c>
      <c r="H12" s="11">
        <v>0.63629999999999998</v>
      </c>
    </row>
    <row r="13" spans="1:8" ht="15" x14ac:dyDescent="0.25">
      <c r="A13">
        <v>13</v>
      </c>
      <c r="B13" s="359">
        <v>46.7</v>
      </c>
      <c r="C13" s="275">
        <v>1.129</v>
      </c>
      <c r="F13">
        <v>13</v>
      </c>
      <c r="G13" s="359">
        <v>46.7</v>
      </c>
      <c r="H13" s="275">
        <v>1.129</v>
      </c>
    </row>
    <row r="14" spans="1:8" ht="15" x14ac:dyDescent="0.25">
      <c r="A14">
        <v>14</v>
      </c>
      <c r="B14" s="359">
        <v>50.7</v>
      </c>
      <c r="C14" s="275">
        <v>0.68059999999999998</v>
      </c>
      <c r="F14">
        <v>14</v>
      </c>
      <c r="G14" s="359">
        <v>50.7</v>
      </c>
      <c r="H14" s="275">
        <v>0.68059999999999998</v>
      </c>
    </row>
    <row r="15" spans="1:8" ht="15" x14ac:dyDescent="0.25">
      <c r="A15">
        <v>32</v>
      </c>
      <c r="B15" s="361">
        <v>52.9</v>
      </c>
      <c r="C15" s="11">
        <v>0.78839999999999999</v>
      </c>
      <c r="F15">
        <v>32</v>
      </c>
      <c r="G15" s="361">
        <v>52.9</v>
      </c>
      <c r="H15" s="11">
        <v>0.78839999999999999</v>
      </c>
    </row>
    <row r="16" spans="1:8" ht="15" x14ac:dyDescent="0.25">
      <c r="A16">
        <v>29</v>
      </c>
      <c r="B16" s="359">
        <v>53.8</v>
      </c>
      <c r="C16" s="275">
        <v>0.81169999999999998</v>
      </c>
      <c r="F16">
        <v>29</v>
      </c>
      <c r="G16" s="359">
        <v>53.8</v>
      </c>
      <c r="H16" s="275">
        <v>0.81169999999999998</v>
      </c>
    </row>
    <row r="17" spans="1:8" ht="15" x14ac:dyDescent="0.25">
      <c r="A17">
        <v>30</v>
      </c>
      <c r="B17" s="359">
        <v>54.2</v>
      </c>
      <c r="C17" s="275">
        <v>0.98580000000000001</v>
      </c>
      <c r="F17">
        <v>30</v>
      </c>
      <c r="G17" s="359">
        <v>54.2</v>
      </c>
      <c r="H17" s="275">
        <v>0.98580000000000001</v>
      </c>
    </row>
    <row r="18" spans="1:8" ht="15.75" thickBot="1" x14ac:dyDescent="0.3">
      <c r="A18">
        <v>23</v>
      </c>
      <c r="B18" s="359">
        <v>57</v>
      </c>
      <c r="C18" s="173">
        <v>0.89049999999999996</v>
      </c>
      <c r="F18">
        <v>23</v>
      </c>
      <c r="G18" s="359">
        <v>57</v>
      </c>
      <c r="H18" s="173">
        <v>0.89049999999999996</v>
      </c>
    </row>
    <row r="19" spans="1:8" ht="15" x14ac:dyDescent="0.25">
      <c r="A19">
        <v>6</v>
      </c>
      <c r="B19" s="359">
        <v>57.5</v>
      </c>
      <c r="C19" s="275">
        <v>1.2949999999999999</v>
      </c>
      <c r="F19">
        <v>6</v>
      </c>
      <c r="G19" s="359">
        <v>57.5</v>
      </c>
      <c r="H19" s="275">
        <v>1.2949999999999999</v>
      </c>
    </row>
    <row r="20" spans="1:8" ht="15" x14ac:dyDescent="0.25">
      <c r="A20">
        <v>35</v>
      </c>
      <c r="B20" s="359">
        <v>59.3</v>
      </c>
      <c r="C20" s="275">
        <v>1.167</v>
      </c>
      <c r="F20">
        <v>35</v>
      </c>
      <c r="G20" s="359">
        <v>59.3</v>
      </c>
      <c r="H20" s="275">
        <v>1.167</v>
      </c>
    </row>
    <row r="21" spans="1:8" ht="15" x14ac:dyDescent="0.25">
      <c r="A21">
        <v>21</v>
      </c>
      <c r="B21" s="359">
        <v>61.3</v>
      </c>
      <c r="C21" s="275">
        <v>0.99370000000000003</v>
      </c>
      <c r="F21">
        <v>21</v>
      </c>
      <c r="G21" s="359">
        <v>61.3</v>
      </c>
      <c r="H21" s="275">
        <v>0.99370000000000003</v>
      </c>
    </row>
    <row r="22" spans="1:8" ht="15" x14ac:dyDescent="0.25">
      <c r="A22">
        <v>17</v>
      </c>
      <c r="B22" s="359">
        <v>62.5</v>
      </c>
      <c r="C22" s="275">
        <v>0.7893</v>
      </c>
      <c r="F22">
        <v>17</v>
      </c>
      <c r="G22" s="359">
        <v>62.5</v>
      </c>
      <c r="H22" s="275">
        <v>0.7893</v>
      </c>
    </row>
    <row r="23" spans="1:8" ht="15.75" thickBot="1" x14ac:dyDescent="0.3">
      <c r="A23">
        <v>37</v>
      </c>
      <c r="B23" s="359">
        <v>63.2</v>
      </c>
      <c r="C23" s="173">
        <v>1.1359999999999999</v>
      </c>
      <c r="F23">
        <v>37</v>
      </c>
      <c r="G23" s="359">
        <v>63.2</v>
      </c>
      <c r="H23" s="173">
        <v>1.1359999999999999</v>
      </c>
    </row>
    <row r="24" spans="1:8" ht="15" x14ac:dyDescent="0.25">
      <c r="A24">
        <v>22</v>
      </c>
      <c r="B24" s="359">
        <v>64</v>
      </c>
      <c r="C24" s="279">
        <v>0.7722</v>
      </c>
      <c r="F24">
        <v>22</v>
      </c>
      <c r="G24" s="359">
        <v>64</v>
      </c>
      <c r="H24" s="279">
        <v>0.7722</v>
      </c>
    </row>
    <row r="25" spans="1:8" ht="15" x14ac:dyDescent="0.25">
      <c r="A25">
        <v>8</v>
      </c>
      <c r="B25" s="359">
        <v>66</v>
      </c>
      <c r="C25" s="275">
        <v>0.95220000000000005</v>
      </c>
      <c r="F25">
        <v>8</v>
      </c>
      <c r="G25" s="359">
        <v>66</v>
      </c>
      <c r="H25" s="275">
        <v>0.95220000000000005</v>
      </c>
    </row>
    <row r="26" spans="1:8" ht="15" x14ac:dyDescent="0.25">
      <c r="A26">
        <v>38</v>
      </c>
      <c r="B26" s="359">
        <v>66</v>
      </c>
      <c r="C26" s="275">
        <v>1.256</v>
      </c>
      <c r="F26">
        <v>38</v>
      </c>
      <c r="G26" s="359">
        <v>66</v>
      </c>
      <c r="H26" s="275">
        <v>1.256</v>
      </c>
    </row>
    <row r="27" spans="1:8" ht="15" x14ac:dyDescent="0.25">
      <c r="A27">
        <v>43</v>
      </c>
      <c r="B27" s="359">
        <v>68.3</v>
      </c>
      <c r="C27" s="275">
        <v>0.78569999999999995</v>
      </c>
      <c r="F27">
        <v>43</v>
      </c>
      <c r="G27" s="359">
        <v>68.3</v>
      </c>
      <c r="H27" s="275">
        <v>0.78569999999999995</v>
      </c>
    </row>
    <row r="28" spans="1:8" ht="15" x14ac:dyDescent="0.25">
      <c r="A28">
        <v>16</v>
      </c>
      <c r="B28" s="359">
        <v>68.400000000000006</v>
      </c>
      <c r="C28" s="275">
        <v>0.93100000000000005</v>
      </c>
      <c r="F28">
        <v>16</v>
      </c>
      <c r="G28" s="359">
        <v>68.400000000000006</v>
      </c>
      <c r="H28" s="275">
        <v>0.93100000000000005</v>
      </c>
    </row>
    <row r="29" spans="1:8" ht="15" x14ac:dyDescent="0.25">
      <c r="A29">
        <v>24</v>
      </c>
      <c r="B29" s="359">
        <v>70.2</v>
      </c>
      <c r="C29" s="279">
        <v>0.96879999999999999</v>
      </c>
      <c r="F29">
        <v>24</v>
      </c>
      <c r="G29" s="359">
        <v>70.2</v>
      </c>
      <c r="H29" s="279">
        <v>0.96879999999999999</v>
      </c>
    </row>
    <row r="30" spans="1:8" ht="15" x14ac:dyDescent="0.25">
      <c r="A30">
        <v>34</v>
      </c>
      <c r="B30" s="359">
        <v>70.400000000000006</v>
      </c>
      <c r="C30" s="279">
        <v>0.96660000000000001</v>
      </c>
      <c r="F30">
        <v>34</v>
      </c>
      <c r="G30" s="359">
        <v>70.400000000000006</v>
      </c>
      <c r="H30" s="279">
        <v>0.96660000000000001</v>
      </c>
    </row>
    <row r="31" spans="1:8" ht="15" x14ac:dyDescent="0.25">
      <c r="A31">
        <v>40</v>
      </c>
      <c r="B31" s="361">
        <v>73.099999999999994</v>
      </c>
      <c r="C31" s="11">
        <v>1.2989999999999999</v>
      </c>
      <c r="F31">
        <v>40</v>
      </c>
      <c r="G31" s="361">
        <v>73.099999999999994</v>
      </c>
      <c r="H31" s="11">
        <v>1.2989999999999999</v>
      </c>
    </row>
    <row r="32" spans="1:8" ht="15" x14ac:dyDescent="0.25">
      <c r="A32">
        <v>27</v>
      </c>
      <c r="B32" s="359">
        <v>75.5</v>
      </c>
      <c r="C32" s="275">
        <v>1.181</v>
      </c>
      <c r="F32">
        <v>27</v>
      </c>
      <c r="G32" s="359">
        <v>75.5</v>
      </c>
      <c r="H32" s="275">
        <v>1.181</v>
      </c>
    </row>
    <row r="33" spans="1:8" ht="15" x14ac:dyDescent="0.25">
      <c r="A33">
        <v>10</v>
      </c>
      <c r="B33" s="359">
        <v>76.7</v>
      </c>
      <c r="C33" s="275">
        <v>1.0029999999999999</v>
      </c>
      <c r="F33">
        <v>10</v>
      </c>
      <c r="G33" s="359">
        <v>76.7</v>
      </c>
      <c r="H33" s="275">
        <v>1.0029999999999999</v>
      </c>
    </row>
    <row r="34" spans="1:8" ht="15" x14ac:dyDescent="0.25">
      <c r="A34">
        <v>7</v>
      </c>
      <c r="B34" s="360">
        <v>80.7</v>
      </c>
      <c r="C34" s="149">
        <v>2.609</v>
      </c>
      <c r="F34">
        <v>9</v>
      </c>
      <c r="G34" s="359">
        <v>81.099999999999994</v>
      </c>
      <c r="H34" s="275">
        <v>1.333</v>
      </c>
    </row>
    <row r="35" spans="1:8" ht="15" x14ac:dyDescent="0.25">
      <c r="A35">
        <v>9</v>
      </c>
      <c r="B35" s="359">
        <v>81.099999999999994</v>
      </c>
      <c r="C35" s="275">
        <v>1.333</v>
      </c>
      <c r="F35">
        <v>36</v>
      </c>
      <c r="G35" s="359">
        <v>81.5</v>
      </c>
      <c r="H35" s="275">
        <v>1.419</v>
      </c>
    </row>
    <row r="36" spans="1:8" ht="15" x14ac:dyDescent="0.25">
      <c r="A36">
        <v>36</v>
      </c>
      <c r="B36" s="359">
        <v>81.5</v>
      </c>
      <c r="C36" s="275">
        <v>1.419</v>
      </c>
      <c r="F36">
        <v>18</v>
      </c>
      <c r="G36" s="361">
        <v>81.7</v>
      </c>
      <c r="H36" s="11">
        <v>1.1719999999999999</v>
      </c>
    </row>
    <row r="37" spans="1:8" ht="15" x14ac:dyDescent="0.25">
      <c r="A37">
        <v>18</v>
      </c>
      <c r="B37" s="361">
        <v>81.7</v>
      </c>
      <c r="C37" s="11">
        <v>1.1719999999999999</v>
      </c>
      <c r="F37">
        <v>20</v>
      </c>
      <c r="G37" s="359">
        <v>85.6</v>
      </c>
      <c r="H37" s="275">
        <v>1.272</v>
      </c>
    </row>
    <row r="38" spans="1:8" ht="15" x14ac:dyDescent="0.25">
      <c r="A38">
        <v>44</v>
      </c>
      <c r="B38" s="360">
        <v>83.9</v>
      </c>
      <c r="C38" s="149">
        <v>3.1160000000000001</v>
      </c>
      <c r="F38">
        <v>28</v>
      </c>
      <c r="G38" s="359">
        <v>92.1</v>
      </c>
      <c r="H38" s="275">
        <v>1.292</v>
      </c>
    </row>
    <row r="39" spans="1:8" ht="15" x14ac:dyDescent="0.25">
      <c r="A39">
        <v>1</v>
      </c>
      <c r="B39" s="360">
        <v>84.2</v>
      </c>
      <c r="C39" s="133">
        <v>3.899</v>
      </c>
      <c r="F39">
        <v>15</v>
      </c>
      <c r="G39" s="359">
        <v>97.3</v>
      </c>
      <c r="H39" s="275">
        <v>1.339</v>
      </c>
    </row>
    <row r="40" spans="1:8" ht="15" x14ac:dyDescent="0.25">
      <c r="A40">
        <v>20</v>
      </c>
      <c r="B40" s="359">
        <v>85.6</v>
      </c>
      <c r="C40" s="275">
        <v>1.272</v>
      </c>
      <c r="F40">
        <v>3</v>
      </c>
      <c r="G40" s="359">
        <v>116</v>
      </c>
      <c r="H40" s="275">
        <v>1.359</v>
      </c>
    </row>
    <row r="41" spans="1:8" ht="15" x14ac:dyDescent="0.25">
      <c r="A41">
        <v>2</v>
      </c>
      <c r="B41" s="360">
        <v>86.5</v>
      </c>
      <c r="C41" s="149">
        <v>4.8940000000000001</v>
      </c>
      <c r="F41">
        <v>31</v>
      </c>
      <c r="G41" s="359">
        <v>130</v>
      </c>
      <c r="H41" s="275">
        <v>1.343</v>
      </c>
    </row>
    <row r="42" spans="1:8" ht="15" x14ac:dyDescent="0.25">
      <c r="A42">
        <v>28</v>
      </c>
      <c r="B42" s="359">
        <v>92.1</v>
      </c>
      <c r="C42" s="275">
        <v>1.292</v>
      </c>
      <c r="F42">
        <v>41</v>
      </c>
      <c r="G42" s="359"/>
      <c r="H42" s="275">
        <v>0.90400000000000003</v>
      </c>
    </row>
    <row r="43" spans="1:8" ht="15" x14ac:dyDescent="0.25">
      <c r="A43">
        <v>15</v>
      </c>
      <c r="B43" s="359">
        <v>97.3</v>
      </c>
      <c r="C43" s="275">
        <v>1.339</v>
      </c>
      <c r="F43">
        <v>42</v>
      </c>
      <c r="G43" s="359"/>
      <c r="H43" s="275">
        <v>1.1830000000000001</v>
      </c>
    </row>
    <row r="44" spans="1:8" ht="15" x14ac:dyDescent="0.25">
      <c r="A44">
        <v>3</v>
      </c>
      <c r="B44" s="359">
        <v>116</v>
      </c>
      <c r="C44" s="275">
        <v>1.359</v>
      </c>
    </row>
    <row r="45" spans="1:8" ht="15" x14ac:dyDescent="0.25">
      <c r="A45">
        <v>31</v>
      </c>
      <c r="B45" s="359">
        <v>130</v>
      </c>
      <c r="C45" s="275">
        <v>1.343</v>
      </c>
    </row>
    <row r="46" spans="1:8" ht="15" x14ac:dyDescent="0.25">
      <c r="A46">
        <v>41</v>
      </c>
      <c r="B46" s="359"/>
      <c r="C46" s="275">
        <v>0.90400000000000003</v>
      </c>
    </row>
    <row r="47" spans="1:8" ht="15" x14ac:dyDescent="0.25">
      <c r="A47">
        <v>42</v>
      </c>
      <c r="B47" s="359"/>
      <c r="C47" s="275">
        <v>1.1830000000000001</v>
      </c>
    </row>
  </sheetData>
  <sortState xmlns:xlrd2="http://schemas.microsoft.com/office/spreadsheetml/2017/richdata2" ref="A4:C47">
    <sortCondition ref="B4:B47"/>
  </sortState>
  <conditionalFormatting sqref="C4:C21">
    <cfRule type="expression" dxfId="25" priority="135" stopIfTrue="1">
      <formula>C4&gt;VLOOKUP($C4,Reporting_Limit_Table,3)</formula>
    </cfRule>
    <cfRule type="expression" dxfId="24" priority="136">
      <formula>C4&gt;VLOOKUP($C4,Reporting_Limit_Table,2)</formula>
    </cfRule>
  </conditionalFormatting>
  <conditionalFormatting sqref="C10 C22 C44:C45">
    <cfRule type="expression" dxfId="23" priority="87" stopIfTrue="1">
      <formula>C10&gt;VLOOKUP($C10,Reporting_Limit_Table,8)</formula>
    </cfRule>
    <cfRule type="expression" dxfId="22" priority="88">
      <formula>C10&gt;VLOOKUP($C10,Reporting_Limit_Table,7)</formula>
    </cfRule>
  </conditionalFormatting>
  <conditionalFormatting sqref="C10">
    <cfRule type="cellIs" dxfId="21" priority="86" operator="greaterThan">
      <formula>2.75</formula>
    </cfRule>
  </conditionalFormatting>
  <conditionalFormatting sqref="C22 C44:C45">
    <cfRule type="cellIs" dxfId="20" priority="85" operator="greaterThan">
      <formula>2.5</formula>
    </cfRule>
  </conditionalFormatting>
  <conditionalFormatting sqref="C23:C43">
    <cfRule type="expression" dxfId="19" priority="93" stopIfTrue="1">
      <formula>C23&gt;VLOOKUP($C23,Reporting_Limit_Table,3)</formula>
    </cfRule>
    <cfRule type="expression" dxfId="18" priority="94">
      <formula>C23&gt;VLOOKUP($C23,Reporting_Limit_Table,2)</formula>
    </cfRule>
  </conditionalFormatting>
  <conditionalFormatting sqref="C46:C47">
    <cfRule type="expression" dxfId="17" priority="89" stopIfTrue="1">
      <formula>C46&gt;VLOOKUP($C46,Reporting_Limit_Table,3)</formula>
    </cfRule>
    <cfRule type="expression" dxfId="16" priority="90">
      <formula>C46&gt;VLOOKUP($C46,Reporting_Limit_Table,2)</formula>
    </cfRule>
  </conditionalFormatting>
  <conditionalFormatting sqref="H4:H21">
    <cfRule type="expression" dxfId="15" priority="51" stopIfTrue="1">
      <formula>H4&gt;VLOOKUP($C4,Reporting_Limit_Table,3)</formula>
    </cfRule>
    <cfRule type="expression" dxfId="14" priority="52">
      <formula>H4&gt;VLOOKUP($C4,Reporting_Limit_Table,2)</formula>
    </cfRule>
  </conditionalFormatting>
  <conditionalFormatting sqref="H10 H22">
    <cfRule type="expression" dxfId="13" priority="3" stopIfTrue="1">
      <formula>H10&gt;VLOOKUP($C10,Reporting_Limit_Table,8)</formula>
    </cfRule>
    <cfRule type="expression" dxfId="12" priority="4">
      <formula>H10&gt;VLOOKUP($C10,Reporting_Limit_Table,7)</formula>
    </cfRule>
  </conditionalFormatting>
  <conditionalFormatting sqref="H10">
    <cfRule type="cellIs" dxfId="11" priority="2" operator="greaterThan">
      <formula>2.75</formula>
    </cfRule>
  </conditionalFormatting>
  <conditionalFormatting sqref="H22 H40:H41">
    <cfRule type="cellIs" dxfId="10" priority="1" operator="greaterThan">
      <formula>2.5</formula>
    </cfRule>
  </conditionalFormatting>
  <conditionalFormatting sqref="H23:H33">
    <cfRule type="expression" dxfId="9" priority="29" stopIfTrue="1">
      <formula>H23&gt;VLOOKUP($C23,Reporting_Limit_Table,3)</formula>
    </cfRule>
    <cfRule type="expression" dxfId="8" priority="30">
      <formula>H23&gt;VLOOKUP($C23,Reporting_Limit_Table,2)</formula>
    </cfRule>
  </conditionalFormatting>
  <conditionalFormatting sqref="H34:H36">
    <cfRule type="expression" dxfId="7" priority="21" stopIfTrue="1">
      <formula>H34&gt;VLOOKUP($C35,Reporting_Limit_Table,3)</formula>
    </cfRule>
    <cfRule type="expression" dxfId="6" priority="22">
      <formula>H34&gt;VLOOKUP($C35,Reporting_Limit_Table,2)</formula>
    </cfRule>
  </conditionalFormatting>
  <conditionalFormatting sqref="H37">
    <cfRule type="expression" dxfId="5" priority="15" stopIfTrue="1">
      <formula>H37&gt;VLOOKUP($C40,Reporting_Limit_Table,3)</formula>
    </cfRule>
    <cfRule type="expression" dxfId="4" priority="16">
      <formula>H37&gt;VLOOKUP($C40,Reporting_Limit_Table,2)</formula>
    </cfRule>
  </conditionalFormatting>
  <conditionalFormatting sqref="H38:H43">
    <cfRule type="expression" dxfId="3" priority="5" stopIfTrue="1">
      <formula>H38&gt;VLOOKUP($C42,Reporting_Limit_Table,3)</formula>
    </cfRule>
    <cfRule type="expression" dxfId="2" priority="6">
      <formula>H38&gt;VLOOKUP($C42,Reporting_Limit_Table,2)</formula>
    </cfRule>
  </conditionalFormatting>
  <conditionalFormatting sqref="H40:H41">
    <cfRule type="expression" dxfId="1" priority="938" stopIfTrue="1">
      <formula>H40&gt;VLOOKUP($C44,Reporting_Limit_Table,8)</formula>
    </cfRule>
    <cfRule type="expression" dxfId="0" priority="939">
      <formula>H40&gt;VLOOKUP($C44,Reporting_Limit_Table,7)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500"/>
  <sheetViews>
    <sheetView workbookViewId="0">
      <pane ySplit="5" topLeftCell="A90" activePane="bottomLeft" state="frozen"/>
      <selection pane="bottomLeft" activeCell="G122" sqref="G122"/>
    </sheetView>
  </sheetViews>
  <sheetFormatPr defaultRowHeight="12.75" x14ac:dyDescent="0.2"/>
  <cols>
    <col min="1" max="7" width="12.7109375" customWidth="1"/>
  </cols>
  <sheetData>
    <row r="1" spans="1:10" ht="17.45" customHeight="1" x14ac:dyDescent="0.2"/>
    <row r="2" spans="1:10" ht="17.45" customHeight="1" x14ac:dyDescent="0.2">
      <c r="B2" s="55">
        <f>AVERAGE(B4:B103)</f>
        <v>3.0374200268317848E-2</v>
      </c>
      <c r="C2" s="55">
        <f>AVERAGE(C4:C103)</f>
        <v>1.5820587499999997E-2</v>
      </c>
    </row>
    <row r="3" spans="1:10" ht="17.45" customHeight="1" x14ac:dyDescent="0.2">
      <c r="B3" s="52" t="s">
        <v>48</v>
      </c>
      <c r="C3" s="52" t="s">
        <v>49</v>
      </c>
    </row>
    <row r="4" spans="1:10" ht="17.45" customHeight="1" x14ac:dyDescent="0.2">
      <c r="A4" s="51">
        <v>1</v>
      </c>
      <c r="B4" s="53">
        <v>3.1809999999999998E-2</v>
      </c>
      <c r="C4" s="53">
        <v>1.4737500000000001E-2</v>
      </c>
      <c r="D4" s="54">
        <f>(B4-C4)/B4</f>
        <v>0.53670229487582521</v>
      </c>
      <c r="E4" s="54">
        <f>(B5-C4)/B5</f>
        <v>0.2804509829114738</v>
      </c>
      <c r="F4" s="51" t="str">
        <f>IF(C4&lt;B4,"Lower","Higher")</f>
        <v>Lower</v>
      </c>
      <c r="G4" s="51" t="str">
        <f>IF(C4&lt;B5,"Lower","Higher")</f>
        <v>Lower</v>
      </c>
      <c r="I4" s="58">
        <f>B4-C4</f>
        <v>1.7072499999999997E-2</v>
      </c>
      <c r="J4" s="53">
        <v>1.4737500000000001E-2</v>
      </c>
    </row>
    <row r="5" spans="1:10" ht="17.45" customHeight="1" x14ac:dyDescent="0.2">
      <c r="A5" s="51">
        <v>2</v>
      </c>
      <c r="B5" s="53">
        <v>2.0481578947368424E-2</v>
      </c>
      <c r="C5" s="53">
        <v>1.3877499999999999E-2</v>
      </c>
      <c r="D5" s="54">
        <f t="shared" ref="D5:D68" si="0">(B5-C5)/B5</f>
        <v>0.32243993318771696</v>
      </c>
      <c r="E5" s="54">
        <f t="shared" ref="E5:E68" si="1">(B6-C5)/B6</f>
        <v>0.53466342526615807</v>
      </c>
      <c r="F5" s="51" t="str">
        <f t="shared" ref="F5:F45" si="2">IF(C5&lt;B5,"Lower","Higher")</f>
        <v>Lower</v>
      </c>
      <c r="G5" s="51" t="str">
        <f t="shared" ref="G5:G45" si="3">IF(C5&lt;B6,"Lower","Higher")</f>
        <v>Lower</v>
      </c>
      <c r="I5" s="58">
        <f t="shared" ref="I5:I68" si="4">B5-C5</f>
        <v>6.6040789473684244E-3</v>
      </c>
      <c r="J5" s="53">
        <v>1.3877499999999999E-2</v>
      </c>
    </row>
    <row r="6" spans="1:10" ht="17.45" customHeight="1" x14ac:dyDescent="0.2">
      <c r="A6" s="51">
        <v>3</v>
      </c>
      <c r="B6" s="53">
        <v>2.9822500000000002E-2</v>
      </c>
      <c r="C6" s="53">
        <v>1.5157500000000001E-2</v>
      </c>
      <c r="D6" s="54">
        <f t="shared" si="0"/>
        <v>0.49174281163551009</v>
      </c>
      <c r="E6" s="54">
        <f t="shared" si="1"/>
        <v>0.50139802631578945</v>
      </c>
      <c r="F6" s="51" t="str">
        <f t="shared" si="2"/>
        <v>Lower</v>
      </c>
      <c r="G6" s="51" t="str">
        <f t="shared" si="3"/>
        <v>Lower</v>
      </c>
      <c r="I6" s="58">
        <f t="shared" si="4"/>
        <v>1.4665000000000001E-2</v>
      </c>
      <c r="J6" s="53">
        <v>1.5157500000000001E-2</v>
      </c>
    </row>
    <row r="7" spans="1:10" ht="17.45" customHeight="1" x14ac:dyDescent="0.2">
      <c r="A7" s="51">
        <v>4</v>
      </c>
      <c r="B7" s="53">
        <v>3.0400000000000003E-2</v>
      </c>
      <c r="C7" s="53">
        <v>1.9837500000000001E-2</v>
      </c>
      <c r="D7" s="54">
        <f t="shared" si="0"/>
        <v>0.34745065789473689</v>
      </c>
      <c r="E7" s="54">
        <f t="shared" si="1"/>
        <v>0.43044788975021531</v>
      </c>
      <c r="F7" s="51" t="str">
        <f t="shared" si="2"/>
        <v>Lower</v>
      </c>
      <c r="G7" s="51" t="str">
        <f t="shared" si="3"/>
        <v>Lower</v>
      </c>
      <c r="I7" s="58">
        <f t="shared" si="4"/>
        <v>1.0562500000000002E-2</v>
      </c>
      <c r="J7" s="53">
        <v>1.9837500000000001E-2</v>
      </c>
    </row>
    <row r="8" spans="1:10" ht="17.45" customHeight="1" x14ac:dyDescent="0.2">
      <c r="A8" s="51">
        <v>5</v>
      </c>
      <c r="B8" s="53">
        <v>3.483E-2</v>
      </c>
      <c r="C8" s="53">
        <v>1.7256249999999997E-2</v>
      </c>
      <c r="D8" s="54">
        <f t="shared" si="0"/>
        <v>0.50455785242606954</v>
      </c>
      <c r="E8" s="54">
        <f t="shared" si="1"/>
        <v>0.38016343390804602</v>
      </c>
      <c r="F8" s="51" t="str">
        <f t="shared" si="2"/>
        <v>Lower</v>
      </c>
      <c r="G8" s="51" t="str">
        <f t="shared" si="3"/>
        <v>Lower</v>
      </c>
      <c r="I8" s="58">
        <f t="shared" si="4"/>
        <v>1.7573750000000003E-2</v>
      </c>
      <c r="J8" s="53">
        <v>1.7256249999999997E-2</v>
      </c>
    </row>
    <row r="9" spans="1:10" ht="17.45" customHeight="1" x14ac:dyDescent="0.2">
      <c r="A9" s="51">
        <v>6</v>
      </c>
      <c r="B9" s="53">
        <v>2.7839999999999997E-2</v>
      </c>
      <c r="C9" s="53">
        <v>1.3882499999999999E-2</v>
      </c>
      <c r="D9" s="54">
        <f t="shared" si="0"/>
        <v>0.50134698275862066</v>
      </c>
      <c r="E9" s="54">
        <f t="shared" si="1"/>
        <v>0.51221011946591699</v>
      </c>
      <c r="F9" s="51" t="str">
        <f t="shared" si="2"/>
        <v>Lower</v>
      </c>
      <c r="G9" s="51" t="str">
        <f t="shared" si="3"/>
        <v>Lower</v>
      </c>
      <c r="I9" s="58">
        <f t="shared" si="4"/>
        <v>1.3957499999999998E-2</v>
      </c>
      <c r="J9" s="53">
        <v>1.3882499999999999E-2</v>
      </c>
    </row>
    <row r="10" spans="1:10" ht="17.45" customHeight="1" x14ac:dyDescent="0.2">
      <c r="A10" s="51">
        <v>7</v>
      </c>
      <c r="B10" s="53">
        <v>2.8459999999999996E-2</v>
      </c>
      <c r="C10" s="53">
        <v>2.7541250000000003E-2</v>
      </c>
      <c r="D10" s="54">
        <f t="shared" si="0"/>
        <v>3.228215038650712E-2</v>
      </c>
      <c r="E10" s="56">
        <f t="shared" si="1"/>
        <v>-0.14402467392207383</v>
      </c>
      <c r="F10" s="51" t="str">
        <f t="shared" si="2"/>
        <v>Lower</v>
      </c>
      <c r="G10" s="57" t="str">
        <f t="shared" si="3"/>
        <v>Higher</v>
      </c>
      <c r="I10" s="58">
        <f t="shared" si="4"/>
        <v>9.1874999999999249E-4</v>
      </c>
      <c r="J10" s="53">
        <v>2.7541250000000003E-2</v>
      </c>
    </row>
    <row r="11" spans="1:10" ht="17.45" customHeight="1" x14ac:dyDescent="0.2">
      <c r="A11" s="51">
        <v>8</v>
      </c>
      <c r="B11" s="53">
        <v>2.4073999999999998E-2</v>
      </c>
      <c r="C11" s="53">
        <v>1.3999999999999999E-2</v>
      </c>
      <c r="D11" s="54">
        <f t="shared" si="0"/>
        <v>0.41845974910692035</v>
      </c>
      <c r="E11" s="54">
        <f t="shared" si="1"/>
        <v>0.1601679664067186</v>
      </c>
      <c r="F11" s="51" t="str">
        <f t="shared" si="2"/>
        <v>Lower</v>
      </c>
      <c r="G11" s="51" t="str">
        <f t="shared" si="3"/>
        <v>Lower</v>
      </c>
      <c r="I11" s="58">
        <f t="shared" si="4"/>
        <v>1.0074E-2</v>
      </c>
      <c r="J11" s="53">
        <v>1.3999999999999999E-2</v>
      </c>
    </row>
    <row r="12" spans="1:10" ht="17.45" customHeight="1" x14ac:dyDescent="0.2">
      <c r="A12" s="51">
        <v>9</v>
      </c>
      <c r="B12" s="53">
        <v>1.6669999999999997E-2</v>
      </c>
      <c r="C12" s="53">
        <v>1.155875E-2</v>
      </c>
      <c r="D12" s="54">
        <f t="shared" si="0"/>
        <v>0.30661367726454702</v>
      </c>
      <c r="E12" s="54">
        <f t="shared" si="1"/>
        <v>0.59935008665511258</v>
      </c>
      <c r="F12" s="51" t="str">
        <f t="shared" si="2"/>
        <v>Lower</v>
      </c>
      <c r="G12" s="51" t="str">
        <f t="shared" si="3"/>
        <v>Lower</v>
      </c>
      <c r="I12" s="58">
        <f t="shared" si="4"/>
        <v>5.1112499999999977E-3</v>
      </c>
      <c r="J12" s="53">
        <v>1.155875E-2</v>
      </c>
    </row>
    <row r="13" spans="1:10" ht="17.45" customHeight="1" x14ac:dyDescent="0.2">
      <c r="A13" s="51">
        <v>10</v>
      </c>
      <c r="B13" s="53">
        <v>2.8849999999999997E-2</v>
      </c>
      <c r="C13" s="53">
        <v>7.2512499999999999E-3</v>
      </c>
      <c r="D13" s="54">
        <f t="shared" si="0"/>
        <v>0.74865684575389946</v>
      </c>
      <c r="E13" s="54">
        <f t="shared" si="1"/>
        <v>0.7018400493421052</v>
      </c>
      <c r="F13" s="51" t="str">
        <f t="shared" si="2"/>
        <v>Lower</v>
      </c>
      <c r="G13" s="51" t="str">
        <f t="shared" si="3"/>
        <v>Lower</v>
      </c>
      <c r="I13" s="58">
        <f t="shared" si="4"/>
        <v>2.1598749999999996E-2</v>
      </c>
      <c r="J13" s="53">
        <v>7.2512499999999999E-3</v>
      </c>
    </row>
    <row r="14" spans="1:10" ht="17.45" customHeight="1" x14ac:dyDescent="0.2">
      <c r="A14" s="51">
        <v>11</v>
      </c>
      <c r="B14" s="53">
        <v>2.4320000000000001E-2</v>
      </c>
      <c r="C14" s="53">
        <v>1.09E-2</v>
      </c>
      <c r="D14" s="54">
        <f t="shared" si="0"/>
        <v>0.55180921052631582</v>
      </c>
      <c r="E14" s="54">
        <f t="shared" si="1"/>
        <v>0.53122312059177712</v>
      </c>
      <c r="F14" s="51" t="str">
        <f t="shared" si="2"/>
        <v>Lower</v>
      </c>
      <c r="G14" s="51" t="str">
        <f t="shared" si="3"/>
        <v>Lower</v>
      </c>
      <c r="I14" s="58">
        <f t="shared" si="4"/>
        <v>1.3420000000000001E-2</v>
      </c>
      <c r="J14" s="53">
        <v>1.09E-2</v>
      </c>
    </row>
    <row r="15" spans="1:10" ht="17.45" customHeight="1" x14ac:dyDescent="0.2">
      <c r="A15" s="51">
        <v>12</v>
      </c>
      <c r="B15" s="53">
        <v>2.3252000000000002E-2</v>
      </c>
      <c r="C15" s="53">
        <v>1.1649999999999999E-2</v>
      </c>
      <c r="D15" s="54">
        <f t="shared" si="0"/>
        <v>0.49896783072423884</v>
      </c>
      <c r="E15" s="54">
        <f t="shared" si="1"/>
        <v>0.67206192821956368</v>
      </c>
      <c r="F15" s="51" t="str">
        <f t="shared" si="2"/>
        <v>Lower</v>
      </c>
      <c r="G15" s="51" t="str">
        <f t="shared" si="3"/>
        <v>Lower</v>
      </c>
      <c r="I15" s="58">
        <f t="shared" si="4"/>
        <v>1.1602000000000003E-2</v>
      </c>
      <c r="J15" s="53">
        <v>1.1649999999999999E-2</v>
      </c>
    </row>
    <row r="16" spans="1:10" ht="17.45" customHeight="1" x14ac:dyDescent="0.2">
      <c r="A16" s="51">
        <v>13</v>
      </c>
      <c r="B16" s="53">
        <v>3.5525000000000001E-2</v>
      </c>
      <c r="C16" s="53">
        <v>1.5141249999999998E-2</v>
      </c>
      <c r="D16" s="54">
        <f t="shared" si="0"/>
        <v>0.57378606615059824</v>
      </c>
      <c r="E16" s="54">
        <f t="shared" si="1"/>
        <v>0.55421021639923462</v>
      </c>
      <c r="F16" s="51" t="str">
        <f t="shared" si="2"/>
        <v>Lower</v>
      </c>
      <c r="G16" s="51" t="str">
        <f t="shared" si="3"/>
        <v>Lower</v>
      </c>
      <c r="I16" s="58">
        <f t="shared" si="4"/>
        <v>2.0383750000000003E-2</v>
      </c>
      <c r="J16" s="53">
        <v>1.5141249999999998E-2</v>
      </c>
    </row>
    <row r="17" spans="1:10" ht="17.45" customHeight="1" x14ac:dyDescent="0.2">
      <c r="A17" s="51">
        <v>14</v>
      </c>
      <c r="B17" s="53">
        <v>3.3965000000000009E-2</v>
      </c>
      <c r="C17" s="53">
        <v>1.5234999999999999E-2</v>
      </c>
      <c r="D17" s="54">
        <f t="shared" si="0"/>
        <v>0.55145002208155469</v>
      </c>
      <c r="E17" s="54">
        <f t="shared" si="1"/>
        <v>0.65391559062649451</v>
      </c>
      <c r="F17" s="51" t="str">
        <f t="shared" si="2"/>
        <v>Lower</v>
      </c>
      <c r="G17" s="51" t="str">
        <f t="shared" si="3"/>
        <v>Lower</v>
      </c>
      <c r="I17" s="58">
        <f t="shared" si="4"/>
        <v>1.8730000000000011E-2</v>
      </c>
      <c r="J17" s="53">
        <v>1.5234999999999999E-2</v>
      </c>
    </row>
    <row r="18" spans="1:10" ht="17.45" customHeight="1" x14ac:dyDescent="0.2">
      <c r="A18" s="51">
        <v>15</v>
      </c>
      <c r="B18" s="53">
        <v>4.4021052631578947E-2</v>
      </c>
      <c r="C18" s="53">
        <v>1.8711250000000002E-2</v>
      </c>
      <c r="D18" s="54">
        <f t="shared" si="0"/>
        <v>0.57494769249163069</v>
      </c>
      <c r="E18" s="54">
        <f t="shared" si="1"/>
        <v>0.37779532795743603</v>
      </c>
      <c r="F18" s="51" t="str">
        <f t="shared" si="2"/>
        <v>Lower</v>
      </c>
      <c r="G18" s="51" t="str">
        <f t="shared" si="3"/>
        <v>Lower</v>
      </c>
      <c r="I18" s="58">
        <f t="shared" si="4"/>
        <v>2.5309802631578945E-2</v>
      </c>
      <c r="J18" s="53">
        <v>1.8711250000000002E-2</v>
      </c>
    </row>
    <row r="19" spans="1:10" ht="17.45" customHeight="1" x14ac:dyDescent="0.2">
      <c r="A19" s="51">
        <v>16</v>
      </c>
      <c r="B19" s="53">
        <v>3.0072499999999995E-2</v>
      </c>
      <c r="C19" s="53">
        <v>1.8575000000000001E-2</v>
      </c>
      <c r="D19" s="54">
        <f t="shared" si="0"/>
        <v>0.38232604539030662</v>
      </c>
      <c r="E19" s="54">
        <f t="shared" si="1"/>
        <v>0.45343533912020006</v>
      </c>
      <c r="F19" s="51" t="str">
        <f t="shared" si="2"/>
        <v>Lower</v>
      </c>
      <c r="G19" s="51" t="str">
        <f t="shared" si="3"/>
        <v>Lower</v>
      </c>
      <c r="I19" s="58">
        <f t="shared" si="4"/>
        <v>1.1497499999999994E-2</v>
      </c>
      <c r="J19" s="53">
        <v>1.8575000000000001E-2</v>
      </c>
    </row>
    <row r="20" spans="1:10" ht="17.45" customHeight="1" x14ac:dyDescent="0.2">
      <c r="A20" s="51">
        <v>17</v>
      </c>
      <c r="B20" s="53">
        <v>3.3985000000000001E-2</v>
      </c>
      <c r="C20" s="53">
        <v>1.7225000000000001E-2</v>
      </c>
      <c r="D20" s="54">
        <f t="shared" si="0"/>
        <v>0.49315874650581137</v>
      </c>
      <c r="E20" s="54">
        <f t="shared" si="1"/>
        <v>0.38706520772173297</v>
      </c>
      <c r="F20" s="51" t="str">
        <f t="shared" si="2"/>
        <v>Lower</v>
      </c>
      <c r="G20" s="51" t="str">
        <f t="shared" si="3"/>
        <v>Lower</v>
      </c>
      <c r="I20" s="58">
        <f t="shared" si="4"/>
        <v>1.6760000000000001E-2</v>
      </c>
      <c r="J20" s="53">
        <v>1.7225000000000001E-2</v>
      </c>
    </row>
    <row r="21" spans="1:10" ht="17.45" customHeight="1" x14ac:dyDescent="0.2">
      <c r="A21" s="51">
        <v>18</v>
      </c>
      <c r="B21" s="53">
        <v>2.8102500000000002E-2</v>
      </c>
      <c r="C21" s="53">
        <v>2.6562499999999996E-2</v>
      </c>
      <c r="D21" s="54">
        <f t="shared" si="0"/>
        <v>5.4799395071613077E-2</v>
      </c>
      <c r="E21" s="54">
        <f t="shared" si="1"/>
        <v>0.40909849285356753</v>
      </c>
      <c r="F21" s="51" t="str">
        <f t="shared" si="2"/>
        <v>Lower</v>
      </c>
      <c r="G21" s="51" t="str">
        <f t="shared" si="3"/>
        <v>Lower</v>
      </c>
      <c r="I21" s="58">
        <f t="shared" si="4"/>
        <v>1.5400000000000066E-3</v>
      </c>
      <c r="J21" s="53">
        <v>2.6562499999999996E-2</v>
      </c>
    </row>
    <row r="22" spans="1:10" ht="17.45" customHeight="1" x14ac:dyDescent="0.2">
      <c r="A22" s="51">
        <v>19</v>
      </c>
      <c r="B22" s="53">
        <v>4.4952499999999986E-2</v>
      </c>
      <c r="C22" s="53">
        <v>2.3348750000000001E-2</v>
      </c>
      <c r="D22" s="54">
        <f t="shared" si="0"/>
        <v>0.48059062343584874</v>
      </c>
      <c r="E22" s="54">
        <f t="shared" si="1"/>
        <v>0.32527813899725461</v>
      </c>
      <c r="F22" s="51" t="str">
        <f t="shared" si="2"/>
        <v>Lower</v>
      </c>
      <c r="G22" s="51" t="str">
        <f t="shared" si="3"/>
        <v>Lower</v>
      </c>
      <c r="I22" s="58">
        <f t="shared" si="4"/>
        <v>2.1603749999999984E-2</v>
      </c>
      <c r="J22" s="53">
        <v>2.3348750000000001E-2</v>
      </c>
    </row>
    <row r="23" spans="1:10" ht="17.45" customHeight="1" x14ac:dyDescent="0.2">
      <c r="A23" s="51">
        <v>20</v>
      </c>
      <c r="B23" s="53">
        <v>3.4604999999999997E-2</v>
      </c>
      <c r="C23" s="53">
        <v>1.4530000000000001E-2</v>
      </c>
      <c r="D23" s="54">
        <f t="shared" si="0"/>
        <v>0.5801184799884409</v>
      </c>
      <c r="E23" s="54">
        <f t="shared" si="1"/>
        <v>0.50290797126240161</v>
      </c>
      <c r="F23" s="51" t="str">
        <f t="shared" si="2"/>
        <v>Lower</v>
      </c>
      <c r="G23" s="51" t="str">
        <f t="shared" si="3"/>
        <v>Lower</v>
      </c>
      <c r="I23" s="58">
        <f t="shared" si="4"/>
        <v>2.0074999999999996E-2</v>
      </c>
      <c r="J23" s="53">
        <v>1.4530000000000001E-2</v>
      </c>
    </row>
    <row r="24" spans="1:10" ht="17.45" customHeight="1" x14ac:dyDescent="0.2">
      <c r="A24" s="51">
        <v>21</v>
      </c>
      <c r="B24" s="53">
        <v>2.9229999999999999E-2</v>
      </c>
      <c r="C24" s="53">
        <v>1.4084999999999999E-2</v>
      </c>
      <c r="D24" s="54">
        <f t="shared" si="0"/>
        <v>0.51813205610673974</v>
      </c>
      <c r="E24" s="54">
        <f t="shared" si="1"/>
        <v>0.49022801302931612</v>
      </c>
      <c r="F24" s="51" t="str">
        <f t="shared" si="2"/>
        <v>Lower</v>
      </c>
      <c r="G24" s="51" t="str">
        <f t="shared" si="3"/>
        <v>Lower</v>
      </c>
      <c r="I24" s="58">
        <f t="shared" si="4"/>
        <v>1.5145E-2</v>
      </c>
      <c r="J24" s="53">
        <v>1.4084999999999999E-2</v>
      </c>
    </row>
    <row r="25" spans="1:10" ht="17.45" customHeight="1" x14ac:dyDescent="0.2">
      <c r="A25" s="51">
        <v>22</v>
      </c>
      <c r="B25" s="53">
        <v>2.7630000000000005E-2</v>
      </c>
      <c r="C25" s="53">
        <v>2.4231249999999999E-2</v>
      </c>
      <c r="D25" s="54">
        <f t="shared" si="0"/>
        <v>0.12300941006152752</v>
      </c>
      <c r="E25" s="54">
        <f t="shared" si="1"/>
        <v>0.27797228843861727</v>
      </c>
      <c r="F25" s="51" t="str">
        <f t="shared" si="2"/>
        <v>Lower</v>
      </c>
      <c r="G25" s="51" t="str">
        <f t="shared" si="3"/>
        <v>Lower</v>
      </c>
      <c r="I25" s="58">
        <f t="shared" si="4"/>
        <v>3.3987500000000059E-3</v>
      </c>
      <c r="J25" s="53">
        <v>2.4231249999999999E-2</v>
      </c>
    </row>
    <row r="26" spans="1:10" ht="17.45" customHeight="1" x14ac:dyDescent="0.2">
      <c r="A26" s="51">
        <v>23</v>
      </c>
      <c r="B26" s="53">
        <v>3.3559999999999993E-2</v>
      </c>
      <c r="C26" s="53">
        <v>2.2075000000000001E-2</v>
      </c>
      <c r="D26" s="54">
        <f t="shared" si="0"/>
        <v>0.34222288438617382</v>
      </c>
      <c r="E26" s="54">
        <f t="shared" si="1"/>
        <v>0.45861434702636422</v>
      </c>
      <c r="F26" s="51" t="str">
        <f t="shared" si="2"/>
        <v>Lower</v>
      </c>
      <c r="G26" s="51" t="str">
        <f t="shared" si="3"/>
        <v>Lower</v>
      </c>
      <c r="I26" s="58">
        <f t="shared" si="4"/>
        <v>1.1484999999999992E-2</v>
      </c>
      <c r="J26" s="53">
        <v>2.2075000000000001E-2</v>
      </c>
    </row>
    <row r="27" spans="1:10" ht="17.45" customHeight="1" x14ac:dyDescent="0.2">
      <c r="A27" s="51">
        <v>24</v>
      </c>
      <c r="B27" s="53">
        <v>4.0775000000000006E-2</v>
      </c>
      <c r="C27" s="53">
        <v>2.4074999999999999E-2</v>
      </c>
      <c r="D27" s="54">
        <f t="shared" si="0"/>
        <v>0.40956468424279591</v>
      </c>
      <c r="E27" s="54">
        <f t="shared" si="1"/>
        <v>0.39804975621952748</v>
      </c>
      <c r="F27" s="51" t="str">
        <f t="shared" si="2"/>
        <v>Lower</v>
      </c>
      <c r="G27" s="51" t="str">
        <f t="shared" si="3"/>
        <v>Lower</v>
      </c>
      <c r="I27" s="58">
        <f t="shared" si="4"/>
        <v>1.6700000000000007E-2</v>
      </c>
      <c r="J27" s="53">
        <v>2.4074999999999999E-2</v>
      </c>
    </row>
    <row r="28" spans="1:10" ht="17.45" customHeight="1" x14ac:dyDescent="0.2">
      <c r="A28" s="51">
        <v>25</v>
      </c>
      <c r="B28" s="53">
        <v>3.9995000000000003E-2</v>
      </c>
      <c r="C28" s="53">
        <v>2.3105000000000004E-2</v>
      </c>
      <c r="D28" s="54">
        <f t="shared" si="0"/>
        <v>0.42230278784848102</v>
      </c>
      <c r="E28" s="54">
        <f t="shared" si="1"/>
        <v>0.3702643772144999</v>
      </c>
      <c r="F28" s="51" t="str">
        <f t="shared" si="2"/>
        <v>Lower</v>
      </c>
      <c r="G28" s="51" t="str">
        <f t="shared" si="3"/>
        <v>Lower</v>
      </c>
      <c r="I28" s="58">
        <f t="shared" si="4"/>
        <v>1.6889999999999999E-2</v>
      </c>
      <c r="J28" s="53">
        <v>2.3105000000000004E-2</v>
      </c>
    </row>
    <row r="29" spans="1:10" ht="17.45" customHeight="1" x14ac:dyDescent="0.2">
      <c r="A29" s="51">
        <v>26</v>
      </c>
      <c r="B29" s="53">
        <v>3.6690000000000007E-2</v>
      </c>
      <c r="C29" s="53">
        <v>1.7318750000000001E-2</v>
      </c>
      <c r="D29" s="54">
        <f t="shared" si="0"/>
        <v>0.52797083674025624</v>
      </c>
      <c r="E29" s="54">
        <f t="shared" si="1"/>
        <v>0.48783823746857896</v>
      </c>
      <c r="F29" s="51" t="str">
        <f t="shared" si="2"/>
        <v>Lower</v>
      </c>
      <c r="G29" s="51" t="str">
        <f t="shared" si="3"/>
        <v>Lower</v>
      </c>
      <c r="I29" s="58">
        <f t="shared" si="4"/>
        <v>1.9371250000000007E-2</v>
      </c>
      <c r="J29" s="53">
        <v>1.7318750000000001E-2</v>
      </c>
    </row>
    <row r="30" spans="1:10" ht="17.45" customHeight="1" x14ac:dyDescent="0.2">
      <c r="A30" s="51">
        <v>27</v>
      </c>
      <c r="B30" s="53">
        <v>3.3814999999999998E-2</v>
      </c>
      <c r="C30" s="53">
        <v>2.6548750000000003E-2</v>
      </c>
      <c r="D30" s="54">
        <f t="shared" si="0"/>
        <v>0.21488244861747732</v>
      </c>
      <c r="E30" s="54">
        <f t="shared" si="1"/>
        <v>0.33900784264907236</v>
      </c>
      <c r="F30" s="51" t="str">
        <f t="shared" si="2"/>
        <v>Lower</v>
      </c>
      <c r="G30" s="51" t="str">
        <f t="shared" si="3"/>
        <v>Lower</v>
      </c>
      <c r="I30" s="58">
        <f t="shared" si="4"/>
        <v>7.2662499999999949E-3</v>
      </c>
      <c r="J30" s="53">
        <v>2.6548750000000003E-2</v>
      </c>
    </row>
    <row r="31" spans="1:10" ht="17.45" customHeight="1" x14ac:dyDescent="0.2">
      <c r="A31" s="51">
        <v>28</v>
      </c>
      <c r="B31" s="53">
        <v>4.0164999999999992E-2</v>
      </c>
      <c r="C31" s="53">
        <v>1.8550000000000001E-2</v>
      </c>
      <c r="D31" s="54">
        <f t="shared" si="0"/>
        <v>0.5381551101705464</v>
      </c>
      <c r="E31" s="54">
        <f t="shared" si="1"/>
        <v>0.50047125353440169</v>
      </c>
      <c r="F31" s="51" t="str">
        <f t="shared" si="2"/>
        <v>Lower</v>
      </c>
      <c r="G31" s="51" t="str">
        <f t="shared" si="3"/>
        <v>Lower</v>
      </c>
      <c r="I31" s="58">
        <f t="shared" si="4"/>
        <v>2.1614999999999992E-2</v>
      </c>
      <c r="J31" s="53">
        <v>1.8550000000000001E-2</v>
      </c>
    </row>
    <row r="32" spans="1:10" ht="17.45" customHeight="1" x14ac:dyDescent="0.2">
      <c r="A32" s="51">
        <v>29</v>
      </c>
      <c r="B32" s="53">
        <v>3.7135000000000015E-2</v>
      </c>
      <c r="C32" s="53">
        <v>2.0174999999999998E-2</v>
      </c>
      <c r="D32" s="54">
        <f t="shared" si="0"/>
        <v>0.45671199676854746</v>
      </c>
      <c r="E32" s="54">
        <f t="shared" si="1"/>
        <v>0.42842977547984995</v>
      </c>
      <c r="F32" s="51" t="str">
        <f t="shared" si="2"/>
        <v>Lower</v>
      </c>
      <c r="G32" s="51" t="str">
        <f t="shared" si="3"/>
        <v>Lower</v>
      </c>
      <c r="I32" s="58">
        <f t="shared" si="4"/>
        <v>1.6960000000000017E-2</v>
      </c>
      <c r="J32" s="53">
        <v>2.0174999999999998E-2</v>
      </c>
    </row>
    <row r="33" spans="1:10" ht="17.45" customHeight="1" x14ac:dyDescent="0.2">
      <c r="A33" s="51">
        <v>30</v>
      </c>
      <c r="B33" s="53">
        <v>3.5297500000000002E-2</v>
      </c>
      <c r="C33" s="53">
        <v>1.4737500000000001E-2</v>
      </c>
      <c r="D33" s="54">
        <f t="shared" si="0"/>
        <v>0.58247751257171188</v>
      </c>
      <c r="E33" s="54">
        <f t="shared" si="1"/>
        <v>0.60568561872909699</v>
      </c>
      <c r="F33" s="51" t="str">
        <f t="shared" si="2"/>
        <v>Lower</v>
      </c>
      <c r="G33" s="51" t="str">
        <f t="shared" si="3"/>
        <v>Lower</v>
      </c>
      <c r="I33" s="58">
        <f t="shared" si="4"/>
        <v>2.0560000000000002E-2</v>
      </c>
      <c r="J33" s="53">
        <v>1.4737500000000001E-2</v>
      </c>
    </row>
    <row r="34" spans="1:10" ht="17.45" customHeight="1" x14ac:dyDescent="0.2">
      <c r="A34" s="51">
        <v>31</v>
      </c>
      <c r="B34" s="53">
        <v>3.7375000000000005E-2</v>
      </c>
      <c r="C34" s="53">
        <v>1.6775000000000002E-2</v>
      </c>
      <c r="D34" s="54">
        <f t="shared" si="0"/>
        <v>0.55117056856187296</v>
      </c>
      <c r="E34" s="54">
        <f t="shared" si="1"/>
        <v>0.57396825396825391</v>
      </c>
      <c r="F34" s="51" t="str">
        <f t="shared" si="2"/>
        <v>Lower</v>
      </c>
      <c r="G34" s="51" t="str">
        <f t="shared" si="3"/>
        <v>Lower</v>
      </c>
      <c r="I34" s="58">
        <f t="shared" si="4"/>
        <v>2.0600000000000004E-2</v>
      </c>
      <c r="J34" s="53">
        <v>1.6775000000000002E-2</v>
      </c>
    </row>
    <row r="35" spans="1:10" ht="17.45" customHeight="1" x14ac:dyDescent="0.2">
      <c r="A35" s="51">
        <v>32</v>
      </c>
      <c r="B35" s="53">
        <v>3.9375E-2</v>
      </c>
      <c r="C35" s="53">
        <v>2.056875E-2</v>
      </c>
      <c r="D35" s="54">
        <f t="shared" si="0"/>
        <v>0.47761904761904761</v>
      </c>
      <c r="E35" s="54">
        <f t="shared" si="1"/>
        <v>0.40741140881590326</v>
      </c>
      <c r="F35" s="51" t="str">
        <f t="shared" si="2"/>
        <v>Lower</v>
      </c>
      <c r="G35" s="51" t="str">
        <f t="shared" si="3"/>
        <v>Lower</v>
      </c>
      <c r="I35" s="58">
        <f t="shared" si="4"/>
        <v>1.880625E-2</v>
      </c>
      <c r="J35" s="53">
        <v>2.056875E-2</v>
      </c>
    </row>
    <row r="36" spans="1:10" ht="17.45" customHeight="1" x14ac:dyDescent="0.2">
      <c r="A36" s="51">
        <v>33</v>
      </c>
      <c r="B36" s="53">
        <v>3.4710000000000005E-2</v>
      </c>
      <c r="C36" s="53">
        <v>1.4128749999999999E-2</v>
      </c>
      <c r="D36" s="54">
        <f t="shared" si="0"/>
        <v>0.59294871794871806</v>
      </c>
      <c r="E36" s="54">
        <f t="shared" si="1"/>
        <v>0.50603094135128046</v>
      </c>
      <c r="F36" s="51" t="str">
        <f t="shared" si="2"/>
        <v>Lower</v>
      </c>
      <c r="G36" s="51" t="str">
        <f t="shared" si="3"/>
        <v>Lower</v>
      </c>
      <c r="I36" s="58">
        <f t="shared" si="4"/>
        <v>2.0581250000000006E-2</v>
      </c>
      <c r="J36" s="53">
        <v>1.4128749999999999E-2</v>
      </c>
    </row>
    <row r="37" spans="1:10" ht="17.45" customHeight="1" x14ac:dyDescent="0.2">
      <c r="A37" s="51">
        <v>34</v>
      </c>
      <c r="B37" s="53">
        <v>2.8602499999999996E-2</v>
      </c>
      <c r="C37" s="53">
        <v>1.61E-2</v>
      </c>
      <c r="D37" s="54">
        <f t="shared" si="0"/>
        <v>0.43711214054715491</v>
      </c>
      <c r="E37" s="54">
        <f t="shared" si="1"/>
        <v>0.45163487738419617</v>
      </c>
      <c r="F37" s="51" t="str">
        <f t="shared" si="2"/>
        <v>Lower</v>
      </c>
      <c r="G37" s="51" t="str">
        <f t="shared" si="3"/>
        <v>Lower</v>
      </c>
      <c r="I37" s="58">
        <f t="shared" si="4"/>
        <v>1.2502499999999996E-2</v>
      </c>
      <c r="J37" s="53">
        <v>1.61E-2</v>
      </c>
    </row>
    <row r="38" spans="1:10" ht="17.45" customHeight="1" x14ac:dyDescent="0.2">
      <c r="A38" s="51">
        <v>35</v>
      </c>
      <c r="B38" s="53">
        <v>2.9359999999999997E-2</v>
      </c>
      <c r="C38" s="53">
        <v>1.201375E-2</v>
      </c>
      <c r="D38" s="54">
        <f t="shared" si="0"/>
        <v>0.59081232970027242</v>
      </c>
      <c r="E38" s="54">
        <f t="shared" si="1"/>
        <v>0.54520073441729289</v>
      </c>
      <c r="F38" s="51" t="str">
        <f t="shared" si="2"/>
        <v>Lower</v>
      </c>
      <c r="G38" s="51" t="str">
        <f t="shared" si="3"/>
        <v>Lower</v>
      </c>
      <c r="I38" s="58">
        <f t="shared" si="4"/>
        <v>1.7346249999999997E-2</v>
      </c>
      <c r="J38" s="53">
        <v>1.201375E-2</v>
      </c>
    </row>
    <row r="39" spans="1:10" ht="17.45" customHeight="1" x14ac:dyDescent="0.2">
      <c r="A39" s="51">
        <v>36</v>
      </c>
      <c r="B39" s="53">
        <v>2.6415500000000001E-2</v>
      </c>
      <c r="C39" s="53">
        <v>1.8925000000000001E-2</v>
      </c>
      <c r="D39" s="54">
        <f t="shared" si="0"/>
        <v>0.28356457382975903</v>
      </c>
      <c r="E39" s="54">
        <f t="shared" si="1"/>
        <v>0.3644530266140541</v>
      </c>
      <c r="F39" s="51" t="str">
        <f t="shared" si="2"/>
        <v>Lower</v>
      </c>
      <c r="G39" s="51" t="str">
        <f t="shared" si="3"/>
        <v>Lower</v>
      </c>
      <c r="I39" s="58">
        <f t="shared" si="4"/>
        <v>7.4905000000000006E-3</v>
      </c>
      <c r="J39" s="53">
        <v>1.8925000000000001E-2</v>
      </c>
    </row>
    <row r="40" spans="1:10" ht="17.45" customHeight="1" x14ac:dyDescent="0.2">
      <c r="A40" s="51">
        <v>37</v>
      </c>
      <c r="B40" s="53">
        <v>2.9777499999999995E-2</v>
      </c>
      <c r="C40" s="53">
        <v>2.0087500000000001E-2</v>
      </c>
      <c r="D40" s="54">
        <f t="shared" si="0"/>
        <v>0.32541348333473247</v>
      </c>
      <c r="E40" s="54">
        <f t="shared" si="1"/>
        <v>0.4424784901470995</v>
      </c>
      <c r="F40" s="51" t="str">
        <f t="shared" si="2"/>
        <v>Lower</v>
      </c>
      <c r="G40" s="51" t="str">
        <f t="shared" si="3"/>
        <v>Lower</v>
      </c>
      <c r="I40" s="58">
        <f t="shared" si="4"/>
        <v>9.6899999999999938E-3</v>
      </c>
      <c r="J40" s="53">
        <v>2.0087500000000001E-2</v>
      </c>
    </row>
    <row r="41" spans="1:10" ht="17.45" customHeight="1" x14ac:dyDescent="0.2">
      <c r="A41" s="51">
        <v>38</v>
      </c>
      <c r="B41" s="53">
        <v>3.6029999999999993E-2</v>
      </c>
      <c r="C41" s="53">
        <v>1.6466249999999998E-2</v>
      </c>
      <c r="D41" s="54">
        <f t="shared" si="0"/>
        <v>0.54298501248959197</v>
      </c>
      <c r="E41" s="54">
        <f t="shared" si="1"/>
        <v>0.52492065781881136</v>
      </c>
      <c r="F41" s="51" t="str">
        <f t="shared" si="2"/>
        <v>Lower</v>
      </c>
      <c r="G41" s="51" t="str">
        <f t="shared" si="3"/>
        <v>Lower</v>
      </c>
      <c r="I41" s="58">
        <f t="shared" si="4"/>
        <v>1.9563749999999994E-2</v>
      </c>
      <c r="J41" s="53">
        <v>1.6466249999999998E-2</v>
      </c>
    </row>
    <row r="42" spans="1:10" ht="17.45" customHeight="1" x14ac:dyDescent="0.2">
      <c r="A42" s="51">
        <v>39</v>
      </c>
      <c r="B42" s="53">
        <v>3.4659999999999996E-2</v>
      </c>
      <c r="C42" s="53">
        <v>1.6899999999999998E-2</v>
      </c>
      <c r="D42" s="54">
        <f t="shared" si="0"/>
        <v>0.51240623196768609</v>
      </c>
      <c r="E42" s="54">
        <f t="shared" si="1"/>
        <v>0.52080527397745791</v>
      </c>
      <c r="F42" s="51" t="str">
        <f t="shared" si="2"/>
        <v>Lower</v>
      </c>
      <c r="G42" s="51" t="str">
        <f t="shared" si="3"/>
        <v>Lower</v>
      </c>
      <c r="I42" s="58">
        <f t="shared" si="4"/>
        <v>1.7759999999999998E-2</v>
      </c>
      <c r="J42" s="53">
        <v>1.6899999999999998E-2</v>
      </c>
    </row>
    <row r="43" spans="1:10" ht="17.45" customHeight="1" x14ac:dyDescent="0.2">
      <c r="A43" s="51">
        <v>40</v>
      </c>
      <c r="B43" s="53">
        <v>3.5267499999999993E-2</v>
      </c>
      <c r="C43" s="53">
        <v>1.5256249999999999E-2</v>
      </c>
      <c r="D43" s="54">
        <f t="shared" si="0"/>
        <v>0.56741334089459128</v>
      </c>
      <c r="E43" s="54">
        <f t="shared" si="1"/>
        <v>0.61214567179356805</v>
      </c>
      <c r="F43" s="51" t="str">
        <f t="shared" si="2"/>
        <v>Lower</v>
      </c>
      <c r="G43" s="51" t="str">
        <f t="shared" si="3"/>
        <v>Lower</v>
      </c>
      <c r="I43" s="58">
        <f t="shared" si="4"/>
        <v>2.0011249999999994E-2</v>
      </c>
      <c r="J43" s="53">
        <v>1.5256249999999999E-2</v>
      </c>
    </row>
    <row r="44" spans="1:10" ht="17.45" customHeight="1" x14ac:dyDescent="0.2">
      <c r="A44" s="51">
        <v>41</v>
      </c>
      <c r="B44" s="53">
        <v>3.9334999999999995E-2</v>
      </c>
      <c r="C44" s="53">
        <v>1.2619999999999999E-2</v>
      </c>
      <c r="D44" s="54">
        <f t="shared" si="0"/>
        <v>0.67916613702809203</v>
      </c>
      <c r="E44" s="54">
        <f t="shared" si="1"/>
        <v>0.7316696508504924</v>
      </c>
      <c r="F44" s="51" t="str">
        <f t="shared" si="2"/>
        <v>Lower</v>
      </c>
      <c r="G44" s="51" t="str">
        <f t="shared" si="3"/>
        <v>Lower</v>
      </c>
      <c r="I44" s="58">
        <f t="shared" si="4"/>
        <v>2.6714999999999996E-2</v>
      </c>
      <c r="J44" s="53">
        <v>1.2619999999999999E-2</v>
      </c>
    </row>
    <row r="45" spans="1:10" ht="17.45" customHeight="1" x14ac:dyDescent="0.2">
      <c r="A45" s="51">
        <v>42</v>
      </c>
      <c r="B45" s="53">
        <v>4.7031578947368424E-2</v>
      </c>
      <c r="C45" s="53">
        <v>1.9662499999999999E-2</v>
      </c>
      <c r="D45" s="54">
        <f t="shared" si="0"/>
        <v>0.58192983437779766</v>
      </c>
      <c r="E45" s="54">
        <f t="shared" si="1"/>
        <v>0.28428428428428432</v>
      </c>
      <c r="F45" s="51" t="str">
        <f t="shared" si="2"/>
        <v>Lower</v>
      </c>
      <c r="G45" s="51" t="str">
        <f t="shared" si="3"/>
        <v>Lower</v>
      </c>
      <c r="I45" s="58">
        <f t="shared" si="4"/>
        <v>2.7369078947368425E-2</v>
      </c>
      <c r="J45" s="53">
        <v>1.9662499999999999E-2</v>
      </c>
    </row>
    <row r="46" spans="1:10" ht="17.45" customHeight="1" x14ac:dyDescent="0.2">
      <c r="A46" s="51">
        <v>43</v>
      </c>
      <c r="B46" s="53">
        <v>2.74725E-2</v>
      </c>
      <c r="C46" s="53">
        <v>1.8699999999999998E-2</v>
      </c>
      <c r="D46" s="54">
        <f t="shared" si="0"/>
        <v>0.31931931931931939</v>
      </c>
      <c r="E46" s="54">
        <f t="shared" si="1"/>
        <v>0.53029827315541589</v>
      </c>
      <c r="F46" s="51" t="str">
        <f>IF(C46&lt;B46,"Lower","Higher")</f>
        <v>Lower</v>
      </c>
      <c r="G46" s="51" t="str">
        <f>IF(C46&lt;B47,"Lower","Higher")</f>
        <v>Lower</v>
      </c>
      <c r="I46" s="58">
        <f t="shared" si="4"/>
        <v>8.7725000000000025E-3</v>
      </c>
      <c r="J46" s="53">
        <v>1.8699999999999998E-2</v>
      </c>
    </row>
    <row r="47" spans="1:10" ht="17.45" customHeight="1" x14ac:dyDescent="0.2">
      <c r="A47" s="51">
        <v>44</v>
      </c>
      <c r="B47" s="53">
        <v>3.9812499999999987E-2</v>
      </c>
      <c r="C47" s="53">
        <v>2.92375E-2</v>
      </c>
      <c r="D47" s="54">
        <f t="shared" si="0"/>
        <v>0.26562009419152255</v>
      </c>
      <c r="E47" s="54">
        <f t="shared" si="1"/>
        <v>0.3963461016028253</v>
      </c>
      <c r="F47" s="51" t="str">
        <f t="shared" ref="F47:F62" si="5">IF(C47&lt;B47,"Lower","Higher")</f>
        <v>Lower</v>
      </c>
      <c r="G47" s="51" t="str">
        <f t="shared" ref="G47:G62" si="6">IF(C47&lt;B48,"Lower","Higher")</f>
        <v>Lower</v>
      </c>
      <c r="I47" s="58">
        <f t="shared" si="4"/>
        <v>1.0574999999999987E-2</v>
      </c>
      <c r="J47" s="53">
        <v>2.92375E-2</v>
      </c>
    </row>
    <row r="48" spans="1:10" ht="17.45" customHeight="1" x14ac:dyDescent="0.2">
      <c r="A48" s="51">
        <v>45</v>
      </c>
      <c r="B48" s="53">
        <v>4.8434210526315788E-2</v>
      </c>
      <c r="C48" s="53">
        <v>3.6799999999999999E-2</v>
      </c>
      <c r="D48" s="54">
        <f t="shared" si="0"/>
        <v>0.24020646563433848</v>
      </c>
      <c r="E48" s="54">
        <f t="shared" si="1"/>
        <v>0.10238429172510519</v>
      </c>
      <c r="F48" s="51" t="str">
        <f t="shared" si="5"/>
        <v>Lower</v>
      </c>
      <c r="G48" s="51" t="str">
        <f t="shared" si="6"/>
        <v>Lower</v>
      </c>
      <c r="I48" s="58">
        <f t="shared" si="4"/>
        <v>1.1634210526315789E-2</v>
      </c>
      <c r="J48" s="53">
        <v>3.6799999999999999E-2</v>
      </c>
    </row>
    <row r="49" spans="1:10" ht="17.45" customHeight="1" x14ac:dyDescent="0.2">
      <c r="A49" s="51">
        <v>46</v>
      </c>
      <c r="B49" s="53">
        <v>4.0997499999999999E-2</v>
      </c>
      <c r="C49" s="53">
        <v>1.7562499999999998E-2</v>
      </c>
      <c r="D49" s="54">
        <f t="shared" si="0"/>
        <v>0.57162022074516738</v>
      </c>
      <c r="E49" s="54">
        <f t="shared" si="1"/>
        <v>0.36984212414782919</v>
      </c>
      <c r="F49" s="51" t="str">
        <f t="shared" si="5"/>
        <v>Lower</v>
      </c>
      <c r="G49" s="51" t="str">
        <f t="shared" si="6"/>
        <v>Lower</v>
      </c>
      <c r="I49" s="58">
        <f t="shared" si="4"/>
        <v>2.3435000000000001E-2</v>
      </c>
      <c r="J49" s="53">
        <v>1.7562499999999998E-2</v>
      </c>
    </row>
    <row r="50" spans="1:10" ht="17.45" customHeight="1" x14ac:dyDescent="0.2">
      <c r="A50" s="51">
        <v>47</v>
      </c>
      <c r="B50" s="53">
        <v>2.7869999999999995E-2</v>
      </c>
      <c r="C50" s="53">
        <v>1.268625E-2</v>
      </c>
      <c r="D50" s="54">
        <f t="shared" si="0"/>
        <v>0.54480624327233573</v>
      </c>
      <c r="E50" s="54">
        <f t="shared" si="1"/>
        <v>0.61805660093331338</v>
      </c>
      <c r="F50" s="51" t="str">
        <f t="shared" si="5"/>
        <v>Lower</v>
      </c>
      <c r="G50" s="51" t="str">
        <f t="shared" si="6"/>
        <v>Lower</v>
      </c>
      <c r="I50" s="58">
        <f t="shared" si="4"/>
        <v>1.5183749999999996E-2</v>
      </c>
      <c r="J50" s="53">
        <v>1.268625E-2</v>
      </c>
    </row>
    <row r="51" spans="1:10" ht="17.45" customHeight="1" x14ac:dyDescent="0.2">
      <c r="A51" s="51">
        <v>48</v>
      </c>
      <c r="B51" s="53">
        <v>3.3215000000000008E-2</v>
      </c>
      <c r="C51" s="53">
        <v>1.1287499999999999E-2</v>
      </c>
      <c r="D51" s="54">
        <f t="shared" si="0"/>
        <v>0.66016859852476306</v>
      </c>
      <c r="E51" s="54">
        <f t="shared" si="1"/>
        <v>0.48084604212055182</v>
      </c>
      <c r="F51" s="51" t="str">
        <f t="shared" si="5"/>
        <v>Lower</v>
      </c>
      <c r="G51" s="51" t="str">
        <f t="shared" si="6"/>
        <v>Lower</v>
      </c>
      <c r="I51" s="58">
        <f t="shared" si="4"/>
        <v>2.1927500000000009E-2</v>
      </c>
      <c r="J51" s="53">
        <v>1.1287499999999999E-2</v>
      </c>
    </row>
    <row r="52" spans="1:10" ht="17.45" customHeight="1" x14ac:dyDescent="0.2">
      <c r="A52" s="51">
        <v>49</v>
      </c>
      <c r="B52" s="53">
        <v>2.1742105263157889E-2</v>
      </c>
      <c r="C52" s="53">
        <v>1.3975000000000001E-2</v>
      </c>
      <c r="D52" s="54">
        <f t="shared" si="0"/>
        <v>0.35723795691115928</v>
      </c>
      <c r="E52" s="54">
        <f t="shared" si="1"/>
        <v>0.60857082837336307</v>
      </c>
      <c r="F52" s="51" t="str">
        <f t="shared" si="5"/>
        <v>Lower</v>
      </c>
      <c r="G52" s="51" t="str">
        <f t="shared" si="6"/>
        <v>Lower</v>
      </c>
      <c r="I52" s="58">
        <f t="shared" si="4"/>
        <v>7.7671052631578877E-3</v>
      </c>
      <c r="J52" s="53">
        <v>1.3975000000000001E-2</v>
      </c>
    </row>
    <row r="53" spans="1:10" ht="17.45" customHeight="1" x14ac:dyDescent="0.2">
      <c r="A53" s="51">
        <v>50</v>
      </c>
      <c r="B53" s="53">
        <v>3.5702499999999991E-2</v>
      </c>
      <c r="C53" s="53">
        <v>1.9750000000000004E-2</v>
      </c>
      <c r="D53" s="54">
        <f t="shared" si="0"/>
        <v>0.44681744975842003</v>
      </c>
      <c r="E53" s="54">
        <f t="shared" si="1"/>
        <v>0.3438538205980064</v>
      </c>
      <c r="F53" s="51" t="str">
        <f t="shared" si="5"/>
        <v>Lower</v>
      </c>
      <c r="G53" s="51" t="str">
        <f t="shared" si="6"/>
        <v>Lower</v>
      </c>
      <c r="I53" s="58">
        <f t="shared" si="4"/>
        <v>1.5952499999999988E-2</v>
      </c>
      <c r="J53" s="53">
        <v>1.9750000000000004E-2</v>
      </c>
    </row>
    <row r="54" spans="1:10" ht="17.45" customHeight="1" x14ac:dyDescent="0.2">
      <c r="A54" s="51">
        <v>51</v>
      </c>
      <c r="B54" s="53">
        <v>3.0099999999999995E-2</v>
      </c>
      <c r="C54" s="53">
        <v>1.37625E-2</v>
      </c>
      <c r="D54" s="54">
        <f t="shared" si="0"/>
        <v>0.54277408637873747</v>
      </c>
      <c r="E54" s="54">
        <f t="shared" si="1"/>
        <v>0.32070582428430405</v>
      </c>
      <c r="F54" s="51" t="str">
        <f t="shared" si="5"/>
        <v>Lower</v>
      </c>
      <c r="G54" s="51" t="str">
        <f t="shared" si="6"/>
        <v>Lower</v>
      </c>
      <c r="I54" s="58">
        <f t="shared" si="4"/>
        <v>1.6337499999999994E-2</v>
      </c>
      <c r="J54" s="53">
        <v>1.37625E-2</v>
      </c>
    </row>
    <row r="55" spans="1:10" ht="17.45" customHeight="1" x14ac:dyDescent="0.2">
      <c r="A55" s="51">
        <v>52</v>
      </c>
      <c r="B55" s="53">
        <v>2.026E-2</v>
      </c>
      <c r="C55" s="53">
        <v>1.2543749999999999E-2</v>
      </c>
      <c r="D55" s="54">
        <f t="shared" si="0"/>
        <v>0.3808613030602172</v>
      </c>
      <c r="E55" s="54">
        <f t="shared" si="1"/>
        <v>0.55620909251724737</v>
      </c>
      <c r="F55" s="51" t="str">
        <f t="shared" si="5"/>
        <v>Lower</v>
      </c>
      <c r="G55" s="51" t="str">
        <f t="shared" si="6"/>
        <v>Lower</v>
      </c>
      <c r="I55" s="58">
        <f t="shared" si="4"/>
        <v>7.7162500000000009E-3</v>
      </c>
      <c r="J55" s="53">
        <v>1.2543749999999999E-2</v>
      </c>
    </row>
    <row r="56" spans="1:10" ht="17.45" customHeight="1" x14ac:dyDescent="0.2">
      <c r="A56" s="51">
        <v>53</v>
      </c>
      <c r="B56" s="53">
        <v>2.8264999999999995E-2</v>
      </c>
      <c r="C56" s="53">
        <v>1.1220000000000001E-2</v>
      </c>
      <c r="D56" s="54">
        <f t="shared" si="0"/>
        <v>0.60304263223067389</v>
      </c>
      <c r="E56" s="54">
        <f t="shared" si="1"/>
        <v>0.61400189214758738</v>
      </c>
      <c r="F56" s="51" t="str">
        <f t="shared" si="5"/>
        <v>Lower</v>
      </c>
      <c r="G56" s="51" t="str">
        <f t="shared" si="6"/>
        <v>Lower</v>
      </c>
      <c r="I56" s="58">
        <f t="shared" si="4"/>
        <v>1.7044999999999994E-2</v>
      </c>
      <c r="J56" s="53">
        <v>1.1220000000000001E-2</v>
      </c>
    </row>
    <row r="57" spans="1:10" ht="17.45" customHeight="1" x14ac:dyDescent="0.2">
      <c r="A57" s="51">
        <v>54</v>
      </c>
      <c r="B57" s="53">
        <v>2.9067499999999996E-2</v>
      </c>
      <c r="C57" s="53">
        <v>8.687499999999999E-3</v>
      </c>
      <c r="D57" s="54">
        <f t="shared" si="0"/>
        <v>0.70112668788165466</v>
      </c>
      <c r="E57" s="54">
        <f t="shared" si="1"/>
        <v>0.30430430430430433</v>
      </c>
      <c r="F57" s="51" t="str">
        <f t="shared" si="5"/>
        <v>Lower</v>
      </c>
      <c r="G57" s="51" t="str">
        <f t="shared" si="6"/>
        <v>Lower</v>
      </c>
      <c r="I57" s="58">
        <f t="shared" si="4"/>
        <v>2.0379999999999995E-2</v>
      </c>
      <c r="J57" s="53">
        <v>8.687499999999999E-3</v>
      </c>
    </row>
    <row r="58" spans="1:10" ht="17.45" customHeight="1" x14ac:dyDescent="0.2">
      <c r="A58" s="51">
        <v>55</v>
      </c>
      <c r="B58" s="53">
        <v>1.2487499999999999E-2</v>
      </c>
      <c r="C58" s="53">
        <v>1.7743750000000003E-2</v>
      </c>
      <c r="D58" s="56">
        <f t="shared" si="0"/>
        <v>-0.42092092092092126</v>
      </c>
      <c r="E58" s="54">
        <f t="shared" si="1"/>
        <v>0.54277988743473249</v>
      </c>
      <c r="F58" s="57" t="str">
        <f t="shared" si="5"/>
        <v>Higher</v>
      </c>
      <c r="G58" s="51" t="str">
        <f t="shared" si="6"/>
        <v>Lower</v>
      </c>
      <c r="I58" s="58">
        <f t="shared" si="4"/>
        <v>-5.256250000000004E-3</v>
      </c>
      <c r="J58" s="53">
        <v>1.7743750000000003E-2</v>
      </c>
    </row>
    <row r="59" spans="1:10" ht="17.45" customHeight="1" x14ac:dyDescent="0.2">
      <c r="A59" s="51">
        <v>56</v>
      </c>
      <c r="B59" s="53">
        <v>3.8807894736842111E-2</v>
      </c>
      <c r="C59" s="53">
        <v>1.7346250000000001E-2</v>
      </c>
      <c r="D59" s="54">
        <f t="shared" si="0"/>
        <v>0.55302264867430673</v>
      </c>
      <c r="E59" s="54">
        <f t="shared" si="1"/>
        <v>0.45348928796471322</v>
      </c>
      <c r="F59" s="51" t="str">
        <f t="shared" si="5"/>
        <v>Lower</v>
      </c>
      <c r="G59" s="51" t="str">
        <f t="shared" si="6"/>
        <v>Lower</v>
      </c>
      <c r="I59" s="58">
        <f t="shared" si="4"/>
        <v>2.146164473684211E-2</v>
      </c>
      <c r="J59" s="53">
        <v>1.7346250000000001E-2</v>
      </c>
    </row>
    <row r="60" spans="1:10" ht="17.45" customHeight="1" x14ac:dyDescent="0.2">
      <c r="A60" s="51">
        <v>57</v>
      </c>
      <c r="B60" s="53">
        <v>3.1739999999999997E-2</v>
      </c>
      <c r="C60" s="53">
        <v>4.7875000000000001E-3</v>
      </c>
      <c r="D60" s="54">
        <f t="shared" si="0"/>
        <v>0.84916509136735974</v>
      </c>
      <c r="E60" s="54">
        <f t="shared" si="1"/>
        <v>0.81434330033676905</v>
      </c>
      <c r="F60" s="51" t="str">
        <f t="shared" si="5"/>
        <v>Lower</v>
      </c>
      <c r="G60" s="51" t="str">
        <f t="shared" si="6"/>
        <v>Lower</v>
      </c>
      <c r="I60" s="58">
        <f t="shared" si="4"/>
        <v>2.6952499999999997E-2</v>
      </c>
      <c r="J60" s="53">
        <v>4.7875000000000001E-3</v>
      </c>
    </row>
    <row r="61" spans="1:10" ht="17.45" customHeight="1" x14ac:dyDescent="0.2">
      <c r="A61" s="51">
        <v>58</v>
      </c>
      <c r="B61" s="53">
        <v>2.5786842105263157E-2</v>
      </c>
      <c r="C61" s="53">
        <v>1.0400000000000001E-2</v>
      </c>
      <c r="D61" s="54">
        <f t="shared" si="0"/>
        <v>0.59669354015715881</v>
      </c>
      <c r="E61" s="54">
        <f t="shared" si="1"/>
        <v>0.53425884460367223</v>
      </c>
      <c r="F61" s="51" t="str">
        <f t="shared" si="5"/>
        <v>Lower</v>
      </c>
      <c r="G61" s="51" t="str">
        <f t="shared" si="6"/>
        <v>Lower</v>
      </c>
      <c r="I61" s="58">
        <f t="shared" si="4"/>
        <v>1.5386842105263155E-2</v>
      </c>
      <c r="J61" s="53">
        <v>1.0400000000000001E-2</v>
      </c>
    </row>
    <row r="62" spans="1:10" ht="17.45" customHeight="1" x14ac:dyDescent="0.2">
      <c r="A62" s="51">
        <v>59</v>
      </c>
      <c r="B62" s="53">
        <v>2.2330000000000006E-2</v>
      </c>
      <c r="C62" s="53">
        <v>1.959375E-2</v>
      </c>
      <c r="D62" s="54">
        <f t="shared" si="0"/>
        <v>0.12253694581280812</v>
      </c>
      <c r="E62" s="54">
        <f t="shared" si="1"/>
        <v>0.37350119904076745</v>
      </c>
      <c r="F62" s="51" t="str">
        <f t="shared" si="5"/>
        <v>Lower</v>
      </c>
      <c r="G62" s="51" t="str">
        <f t="shared" si="6"/>
        <v>Lower</v>
      </c>
      <c r="I62" s="58">
        <f t="shared" si="4"/>
        <v>2.736250000000006E-3</v>
      </c>
      <c r="J62" s="53">
        <v>1.959375E-2</v>
      </c>
    </row>
    <row r="63" spans="1:10" ht="17.45" customHeight="1" x14ac:dyDescent="0.2">
      <c r="A63" s="51">
        <v>60</v>
      </c>
      <c r="B63" s="53">
        <v>3.1275000000000004E-2</v>
      </c>
      <c r="C63" s="53">
        <v>1.0646249999999999E-2</v>
      </c>
      <c r="D63" s="54">
        <f t="shared" si="0"/>
        <v>0.6595923261390888</v>
      </c>
      <c r="E63" s="54">
        <f t="shared" si="1"/>
        <v>0.63139444300181768</v>
      </c>
      <c r="F63" s="51" t="str">
        <f>IF(C63&lt;B63,"Lower","Higher")</f>
        <v>Lower</v>
      </c>
      <c r="G63" s="51" t="str">
        <f>IF(C63&lt;B64,"Lower","Higher")</f>
        <v>Lower</v>
      </c>
      <c r="I63" s="58">
        <f t="shared" si="4"/>
        <v>2.0628750000000005E-2</v>
      </c>
      <c r="J63" s="53">
        <v>1.0646249999999999E-2</v>
      </c>
    </row>
    <row r="64" spans="1:10" ht="17.45" customHeight="1" x14ac:dyDescent="0.2">
      <c r="A64" s="51">
        <v>61</v>
      </c>
      <c r="B64" s="53">
        <v>2.8882499999999998E-2</v>
      </c>
      <c r="C64" s="53">
        <v>8.1449999999999995E-3</v>
      </c>
      <c r="D64" s="54">
        <f t="shared" si="0"/>
        <v>0.71799532588937942</v>
      </c>
      <c r="E64" s="54">
        <f t="shared" si="1"/>
        <v>0.72413209144792556</v>
      </c>
      <c r="F64" s="51" t="str">
        <f t="shared" ref="F64:F74" si="7">IF(C64&lt;B64,"Lower","Higher")</f>
        <v>Lower</v>
      </c>
      <c r="G64" s="51" t="str">
        <f t="shared" ref="G64:G74" si="8">IF(C64&lt;B65,"Lower","Higher")</f>
        <v>Lower</v>
      </c>
      <c r="I64" s="58">
        <f t="shared" si="4"/>
        <v>2.0737499999999999E-2</v>
      </c>
      <c r="J64" s="53">
        <v>8.1449999999999995E-3</v>
      </c>
    </row>
    <row r="65" spans="1:10" ht="17.45" customHeight="1" x14ac:dyDescent="0.2">
      <c r="A65" s="51">
        <v>62</v>
      </c>
      <c r="B65" s="53">
        <v>2.9525000000000003E-2</v>
      </c>
      <c r="C65" s="53">
        <v>1.0507499999999999E-2</v>
      </c>
      <c r="D65" s="54">
        <f t="shared" si="0"/>
        <v>0.64411515664690944</v>
      </c>
      <c r="E65" s="54">
        <f t="shared" si="1"/>
        <v>0.68734657442535152</v>
      </c>
      <c r="F65" s="51" t="str">
        <f t="shared" si="7"/>
        <v>Lower</v>
      </c>
      <c r="G65" s="51" t="str">
        <f t="shared" si="8"/>
        <v>Lower</v>
      </c>
      <c r="I65" s="58">
        <f t="shared" si="4"/>
        <v>1.9017500000000003E-2</v>
      </c>
      <c r="J65" s="53">
        <v>1.0507499999999999E-2</v>
      </c>
    </row>
    <row r="66" spans="1:10" ht="17.45" customHeight="1" x14ac:dyDescent="0.2">
      <c r="A66" s="51">
        <v>63</v>
      </c>
      <c r="B66" s="53">
        <v>3.3607500000000005E-2</v>
      </c>
      <c r="C66" s="53">
        <v>1.577375E-2</v>
      </c>
      <c r="D66" s="54">
        <f t="shared" si="0"/>
        <v>0.53064792085100065</v>
      </c>
      <c r="E66" s="54">
        <f t="shared" si="1"/>
        <v>0.43137166546503242</v>
      </c>
      <c r="F66" s="51" t="str">
        <f t="shared" si="7"/>
        <v>Lower</v>
      </c>
      <c r="G66" s="51" t="str">
        <f t="shared" si="8"/>
        <v>Lower</v>
      </c>
      <c r="I66" s="58">
        <f t="shared" si="4"/>
        <v>1.7833750000000006E-2</v>
      </c>
      <c r="J66" s="53">
        <v>1.577375E-2</v>
      </c>
    </row>
    <row r="67" spans="1:10" ht="17.45" customHeight="1" x14ac:dyDescent="0.2">
      <c r="A67" s="51">
        <v>64</v>
      </c>
      <c r="B67" s="53">
        <v>2.7739999999999997E-2</v>
      </c>
      <c r="C67" s="53">
        <v>1.3693750000000001E-2</v>
      </c>
      <c r="D67" s="54">
        <f t="shared" si="0"/>
        <v>0.50635364095169422</v>
      </c>
      <c r="E67" s="54">
        <f t="shared" si="1"/>
        <v>0.60302217712711981</v>
      </c>
      <c r="F67" s="51" t="str">
        <f t="shared" si="7"/>
        <v>Lower</v>
      </c>
      <c r="G67" s="51" t="str">
        <f t="shared" si="8"/>
        <v>Lower</v>
      </c>
      <c r="I67" s="58">
        <f t="shared" si="4"/>
        <v>1.4046249999999996E-2</v>
      </c>
      <c r="J67" s="53">
        <v>1.3693750000000001E-2</v>
      </c>
    </row>
    <row r="68" spans="1:10" ht="17.45" customHeight="1" x14ac:dyDescent="0.2">
      <c r="A68" s="51">
        <v>65</v>
      </c>
      <c r="B68" s="53">
        <v>3.4494999999999998E-2</v>
      </c>
      <c r="C68" s="53">
        <v>1.6548749999999997E-2</v>
      </c>
      <c r="D68" s="54">
        <f t="shared" si="0"/>
        <v>0.52025655892158285</v>
      </c>
      <c r="E68" s="54">
        <f t="shared" si="1"/>
        <v>0.43204633204633219</v>
      </c>
      <c r="F68" s="51" t="str">
        <f t="shared" si="7"/>
        <v>Lower</v>
      </c>
      <c r="G68" s="51" t="str">
        <f t="shared" si="8"/>
        <v>Lower</v>
      </c>
      <c r="I68" s="58">
        <f t="shared" si="4"/>
        <v>1.794625E-2</v>
      </c>
      <c r="J68" s="53">
        <v>1.6548749999999997E-2</v>
      </c>
    </row>
    <row r="69" spans="1:10" ht="17.45" customHeight="1" x14ac:dyDescent="0.2">
      <c r="A69" s="51">
        <v>66</v>
      </c>
      <c r="B69" s="53">
        <v>2.9137500000000004E-2</v>
      </c>
      <c r="C69" s="53">
        <v>1.3550000000000003E-2</v>
      </c>
      <c r="D69" s="54">
        <f t="shared" ref="D69:D74" si="9">(B69-C69)/B69</f>
        <v>0.53496353496353488</v>
      </c>
      <c r="E69" s="54">
        <f t="shared" ref="E69:E90" si="10">(B70-C69)/B70</f>
        <v>0.64120217132265322</v>
      </c>
      <c r="F69" s="51" t="str">
        <f t="shared" si="7"/>
        <v>Lower</v>
      </c>
      <c r="G69" s="51" t="str">
        <f t="shared" si="8"/>
        <v>Lower</v>
      </c>
      <c r="I69" s="58">
        <f t="shared" ref="I69:I74" si="11">B69-C69</f>
        <v>1.5587500000000001E-2</v>
      </c>
      <c r="J69" s="53">
        <v>1.3550000000000003E-2</v>
      </c>
    </row>
    <row r="70" spans="1:10" ht="17.45" customHeight="1" x14ac:dyDescent="0.2">
      <c r="A70" s="51">
        <v>67</v>
      </c>
      <c r="B70" s="53">
        <v>3.7765E-2</v>
      </c>
      <c r="C70" s="53">
        <v>1.6852499999999999E-2</v>
      </c>
      <c r="D70" s="54">
        <f t="shared" si="9"/>
        <v>0.55375347544022246</v>
      </c>
      <c r="E70" s="54">
        <f t="shared" si="10"/>
        <v>0.47369798842656374</v>
      </c>
      <c r="F70" s="51" t="str">
        <f t="shared" si="7"/>
        <v>Lower</v>
      </c>
      <c r="G70" s="51" t="str">
        <f t="shared" si="8"/>
        <v>Lower</v>
      </c>
      <c r="I70" s="58">
        <f t="shared" si="11"/>
        <v>2.0912500000000001E-2</v>
      </c>
      <c r="J70" s="53">
        <v>1.6852499999999999E-2</v>
      </c>
    </row>
    <row r="71" spans="1:10" ht="17.45" customHeight="1" x14ac:dyDescent="0.2">
      <c r="A71" s="51">
        <v>68</v>
      </c>
      <c r="B71" s="53">
        <v>3.2020588235294113E-2</v>
      </c>
      <c r="C71" s="53">
        <v>9.1762500000000004E-3</v>
      </c>
      <c r="D71" s="54">
        <f t="shared" si="9"/>
        <v>0.71342656379167813</v>
      </c>
      <c r="E71" s="54">
        <f t="shared" si="10"/>
        <v>0.62754946727549465</v>
      </c>
      <c r="F71" s="51" t="str">
        <f t="shared" si="7"/>
        <v>Lower</v>
      </c>
      <c r="G71" s="51" t="str">
        <f t="shared" si="8"/>
        <v>Lower</v>
      </c>
      <c r="I71" s="58">
        <f t="shared" si="11"/>
        <v>2.2844338235294113E-2</v>
      </c>
      <c r="J71" s="53">
        <v>9.1762500000000004E-3</v>
      </c>
    </row>
    <row r="72" spans="1:10" ht="17.45" customHeight="1" x14ac:dyDescent="0.2">
      <c r="A72" s="51">
        <v>69</v>
      </c>
      <c r="B72" s="53">
        <v>2.46375E-2</v>
      </c>
      <c r="C72" s="53">
        <v>1.1415E-2</v>
      </c>
      <c r="D72" s="54">
        <f t="shared" si="9"/>
        <v>0.53668188736681888</v>
      </c>
      <c r="E72" s="54">
        <f t="shared" si="10"/>
        <v>0.61203160846291094</v>
      </c>
      <c r="F72" s="51" t="str">
        <f t="shared" si="7"/>
        <v>Lower</v>
      </c>
      <c r="G72" s="51" t="str">
        <f t="shared" si="8"/>
        <v>Lower</v>
      </c>
      <c r="I72" s="58">
        <f t="shared" si="11"/>
        <v>1.32225E-2</v>
      </c>
      <c r="J72" s="53">
        <v>1.1415E-2</v>
      </c>
    </row>
    <row r="73" spans="1:10" ht="17.45" customHeight="1" x14ac:dyDescent="0.2">
      <c r="A73" s="51">
        <v>70</v>
      </c>
      <c r="B73" s="53">
        <v>2.9422499999999997E-2</v>
      </c>
      <c r="C73" s="53">
        <v>1.2106249999999999E-2</v>
      </c>
      <c r="D73" s="54">
        <f t="shared" si="9"/>
        <v>0.58853768374543292</v>
      </c>
      <c r="E73" s="54">
        <f t="shared" si="10"/>
        <v>0.59751749781277341</v>
      </c>
      <c r="F73" s="51" t="str">
        <f t="shared" si="7"/>
        <v>Lower</v>
      </c>
      <c r="G73" s="51" t="str">
        <f t="shared" si="8"/>
        <v>Lower</v>
      </c>
      <c r="I73" s="58">
        <f t="shared" si="11"/>
        <v>1.7316249999999998E-2</v>
      </c>
      <c r="J73" s="53">
        <v>1.2106249999999999E-2</v>
      </c>
    </row>
    <row r="74" spans="1:10" ht="17.45" customHeight="1" x14ac:dyDescent="0.2">
      <c r="A74" s="51">
        <v>71</v>
      </c>
      <c r="B74" s="53">
        <v>3.0078947368421052E-2</v>
      </c>
      <c r="C74" s="53">
        <v>1.8012500000000001E-2</v>
      </c>
      <c r="D74" s="54">
        <f t="shared" si="9"/>
        <v>0.40115923009623794</v>
      </c>
      <c r="E74" s="54">
        <f t="shared" si="10"/>
        <v>0.374965756551913</v>
      </c>
      <c r="F74" s="51" t="str">
        <f t="shared" si="7"/>
        <v>Lower</v>
      </c>
      <c r="G74" s="51" t="str">
        <f t="shared" si="8"/>
        <v>Lower</v>
      </c>
      <c r="I74" s="58">
        <f t="shared" si="11"/>
        <v>1.2066447368421052E-2</v>
      </c>
      <c r="J74" s="53">
        <v>1.8012500000000001E-2</v>
      </c>
    </row>
    <row r="75" spans="1:10" ht="17.45" customHeight="1" x14ac:dyDescent="0.2">
      <c r="A75" s="51">
        <v>72</v>
      </c>
      <c r="B75" s="53">
        <v>2.8818421052631576E-2</v>
      </c>
      <c r="C75" s="53">
        <v>1.3551250000000001E-2</v>
      </c>
      <c r="D75" s="54">
        <f t="shared" ref="D75:D90" si="12">(B75-C75)/B75</f>
        <v>0.52977125376677925</v>
      </c>
      <c r="E75" s="54">
        <f t="shared" si="10"/>
        <v>0.43741567202906079</v>
      </c>
      <c r="F75" s="51" t="str">
        <f t="shared" ref="F75" si="13">IF(C75&lt;B75,"Lower","Higher")</f>
        <v>Lower</v>
      </c>
      <c r="G75" s="51" t="str">
        <f t="shared" ref="G75:G90" si="14">IF(C75&lt;B76,"Lower","Higher")</f>
        <v>Lower</v>
      </c>
      <c r="I75" s="58">
        <f t="shared" ref="I75" si="15">B75-C75</f>
        <v>1.5267171052631576E-2</v>
      </c>
      <c r="J75" s="53">
        <v>1.8012500000000001E-2</v>
      </c>
    </row>
    <row r="76" spans="1:10" ht="17.45" customHeight="1" x14ac:dyDescent="0.2">
      <c r="A76" s="51">
        <v>73</v>
      </c>
      <c r="B76" s="53">
        <v>2.4087500000000005E-2</v>
      </c>
      <c r="C76" s="53">
        <v>1.0212500000000001E-2</v>
      </c>
      <c r="D76" s="54">
        <f t="shared" si="12"/>
        <v>0.57602490918526206</v>
      </c>
      <c r="E76" s="54">
        <f t="shared" si="10"/>
        <v>0.52861758596815123</v>
      </c>
      <c r="F76" s="51" t="str">
        <f t="shared" ref="F76:F90" si="16">IF(C76&lt;B76,"Lower","Higher")</f>
        <v>Lower</v>
      </c>
      <c r="G76" s="51" t="str">
        <f t="shared" si="14"/>
        <v>Lower</v>
      </c>
      <c r="I76" s="58">
        <f t="shared" ref="I76" si="17">B76-C76</f>
        <v>1.3875000000000004E-2</v>
      </c>
      <c r="J76" s="53">
        <v>1.8012500000000001E-2</v>
      </c>
    </row>
    <row r="77" spans="1:10" ht="17.45" customHeight="1" x14ac:dyDescent="0.2">
      <c r="A77" s="51">
        <v>74</v>
      </c>
      <c r="B77" s="53">
        <v>2.1664999999999997E-2</v>
      </c>
      <c r="C77" s="53">
        <v>1.1143750000000003E-2</v>
      </c>
      <c r="D77" s="54">
        <f t="shared" si="12"/>
        <v>0.48563351027002055</v>
      </c>
      <c r="E77" s="54">
        <f t="shared" si="10"/>
        <v>0.63324831331248965</v>
      </c>
      <c r="F77" s="51" t="str">
        <f t="shared" si="16"/>
        <v>Lower</v>
      </c>
      <c r="G77" s="51" t="str">
        <f t="shared" si="14"/>
        <v>Lower</v>
      </c>
      <c r="I77" s="58">
        <f t="shared" ref="I77" si="18">B77-C77</f>
        <v>1.0521249999999994E-2</v>
      </c>
      <c r="J77" s="53">
        <v>1.8012500000000001E-2</v>
      </c>
    </row>
    <row r="78" spans="1:10" ht="17.45" customHeight="1" x14ac:dyDescent="0.2">
      <c r="A78" s="51">
        <v>75</v>
      </c>
      <c r="B78" s="53">
        <v>3.0384999999999995E-2</v>
      </c>
      <c r="C78" s="53">
        <v>1.4237499999999998E-2</v>
      </c>
      <c r="D78" s="54">
        <f t="shared" si="12"/>
        <v>0.53142998189896318</v>
      </c>
      <c r="E78" s="54">
        <f t="shared" si="10"/>
        <v>0.39900802026171395</v>
      </c>
      <c r="F78" s="51" t="str">
        <f t="shared" si="16"/>
        <v>Lower</v>
      </c>
      <c r="G78" s="51" t="str">
        <f t="shared" si="14"/>
        <v>Lower</v>
      </c>
      <c r="I78" s="58">
        <f t="shared" ref="I78:I79" si="19">B78-C78</f>
        <v>1.6147499999999995E-2</v>
      </c>
      <c r="J78" s="53">
        <v>1.8012500000000001E-2</v>
      </c>
    </row>
    <row r="79" spans="1:10" ht="17.45" customHeight="1" x14ac:dyDescent="0.2">
      <c r="A79" s="51">
        <v>76</v>
      </c>
      <c r="B79" s="65">
        <v>2.3690000000000003E-2</v>
      </c>
      <c r="C79" s="65">
        <v>1.4281249999999999E-2</v>
      </c>
      <c r="D79" s="54">
        <f t="shared" si="12"/>
        <v>0.39716124947235132</v>
      </c>
      <c r="E79" s="54">
        <f t="shared" si="10"/>
        <v>0.55956052428681569</v>
      </c>
      <c r="F79" s="51" t="str">
        <f t="shared" si="16"/>
        <v>Lower</v>
      </c>
      <c r="G79" s="51" t="str">
        <f t="shared" si="14"/>
        <v>Lower</v>
      </c>
      <c r="I79" s="58">
        <f t="shared" si="19"/>
        <v>9.4087500000000039E-3</v>
      </c>
      <c r="J79" s="53">
        <v>1.8012500000000001E-2</v>
      </c>
    </row>
    <row r="80" spans="1:10" ht="17.45" customHeight="1" x14ac:dyDescent="0.2">
      <c r="A80" s="51">
        <v>77</v>
      </c>
      <c r="B80" s="65">
        <v>3.2424999999999995E-2</v>
      </c>
      <c r="C80" s="65">
        <v>9.5525000000000002E-3</v>
      </c>
      <c r="D80" s="54">
        <f t="shared" si="12"/>
        <v>0.70539707016191211</v>
      </c>
      <c r="E80" s="54">
        <f t="shared" si="10"/>
        <v>0.60782099969208669</v>
      </c>
      <c r="F80" s="51" t="str">
        <f t="shared" si="16"/>
        <v>Lower</v>
      </c>
      <c r="G80" s="51" t="str">
        <f t="shared" si="14"/>
        <v>Lower</v>
      </c>
      <c r="I80" s="58">
        <f t="shared" ref="I80" si="20">B80-C80</f>
        <v>2.2872499999999997E-2</v>
      </c>
      <c r="J80" s="53">
        <v>1.8012500000000001E-2</v>
      </c>
    </row>
    <row r="81" spans="1:13" ht="17.45" customHeight="1" x14ac:dyDescent="0.2">
      <c r="A81" s="51">
        <v>78</v>
      </c>
      <c r="B81" s="65">
        <v>2.4357500000000004E-2</v>
      </c>
      <c r="C81" s="65">
        <v>1.39125E-2</v>
      </c>
      <c r="D81" s="54">
        <f t="shared" si="12"/>
        <v>0.42882069177871301</v>
      </c>
      <c r="E81" s="54">
        <f t="shared" si="10"/>
        <v>0.28872699386503076</v>
      </c>
      <c r="F81" s="51" t="str">
        <f t="shared" si="16"/>
        <v>Lower</v>
      </c>
      <c r="G81" s="51" t="str">
        <f t="shared" si="14"/>
        <v>Lower</v>
      </c>
      <c r="I81" s="58">
        <f t="shared" ref="I81" si="21">B81-C81</f>
        <v>1.0445000000000005E-2</v>
      </c>
      <c r="J81" s="53">
        <v>1.8012500000000001E-2</v>
      </c>
    </row>
    <row r="82" spans="1:13" ht="17.45" customHeight="1" x14ac:dyDescent="0.2">
      <c r="A82" s="51">
        <v>79</v>
      </c>
      <c r="B82" s="65">
        <v>1.9560000000000001E-2</v>
      </c>
      <c r="C82" s="65">
        <v>1.038E-2</v>
      </c>
      <c r="D82" s="54">
        <f t="shared" si="12"/>
        <v>0.46932515337423314</v>
      </c>
      <c r="E82" s="54">
        <f t="shared" si="10"/>
        <v>0.5869067754452294</v>
      </c>
      <c r="F82" s="51" t="str">
        <f t="shared" si="16"/>
        <v>Lower</v>
      </c>
      <c r="G82" s="51" t="str">
        <f t="shared" si="14"/>
        <v>Lower</v>
      </c>
      <c r="I82" s="58">
        <f t="shared" ref="I82" si="22">B82-C82</f>
        <v>9.1800000000000007E-3</v>
      </c>
      <c r="J82" s="53">
        <v>1.8012500000000001E-2</v>
      </c>
    </row>
    <row r="83" spans="1:13" ht="17.45" customHeight="1" x14ac:dyDescent="0.2">
      <c r="A83" s="51">
        <v>80</v>
      </c>
      <c r="B83" s="65">
        <v>2.5127500000000004E-2</v>
      </c>
      <c r="C83" s="65">
        <v>1.2016250000000001E-2</v>
      </c>
      <c r="D83" s="54">
        <f t="shared" si="12"/>
        <v>0.52178887672868379</v>
      </c>
      <c r="E83" s="54">
        <f t="shared" si="10"/>
        <v>0.517225793491362</v>
      </c>
      <c r="F83" s="51" t="str">
        <f t="shared" si="16"/>
        <v>Lower</v>
      </c>
      <c r="G83" s="51" t="str">
        <f t="shared" si="14"/>
        <v>Lower</v>
      </c>
      <c r="I83" s="58">
        <f t="shared" ref="I83" si="23">B83-C83</f>
        <v>1.3111250000000003E-2</v>
      </c>
      <c r="J83" s="53">
        <v>1.8012500000000001E-2</v>
      </c>
    </row>
    <row r="84" spans="1:13" ht="17.45" customHeight="1" x14ac:dyDescent="0.2">
      <c r="A84" s="51">
        <v>81</v>
      </c>
      <c r="B84" s="65">
        <v>2.4890000000000002E-2</v>
      </c>
      <c r="C84" s="65">
        <v>1.5031249999999999E-2</v>
      </c>
      <c r="D84" s="54">
        <f t="shared" si="12"/>
        <v>0.39609280835676985</v>
      </c>
      <c r="E84" s="54">
        <f t="shared" si="10"/>
        <v>0.44814134924277188</v>
      </c>
      <c r="F84" s="51" t="str">
        <f t="shared" si="16"/>
        <v>Lower</v>
      </c>
      <c r="G84" s="51" t="str">
        <f t="shared" si="14"/>
        <v>Lower</v>
      </c>
      <c r="I84" s="58">
        <f t="shared" ref="I84" si="24">B84-C84</f>
        <v>9.8587500000000029E-3</v>
      </c>
      <c r="J84" s="53">
        <v>1.8012500000000001E-2</v>
      </c>
      <c r="L84" s="58">
        <v>2.2142500000000002E-2</v>
      </c>
      <c r="M84">
        <v>90</v>
      </c>
    </row>
    <row r="85" spans="1:13" ht="17.45" customHeight="1" x14ac:dyDescent="0.2">
      <c r="A85" s="51">
        <v>82</v>
      </c>
      <c r="B85" s="65">
        <v>2.7237499999999998E-2</v>
      </c>
      <c r="C85" s="65">
        <v>1.6431249999999998E-2</v>
      </c>
      <c r="D85" s="54">
        <f t="shared" si="12"/>
        <v>0.3967416245984397</v>
      </c>
      <c r="E85" s="54">
        <f t="shared" si="10"/>
        <v>0.34353775469436693</v>
      </c>
      <c r="F85" s="51" t="str">
        <f t="shared" si="16"/>
        <v>Lower</v>
      </c>
      <c r="G85" s="51" t="str">
        <f t="shared" si="14"/>
        <v>Lower</v>
      </c>
      <c r="I85" s="58">
        <f t="shared" ref="I85" si="25">B85-C85</f>
        <v>1.080625E-2</v>
      </c>
      <c r="J85" s="53">
        <v>1.8012500000000001E-2</v>
      </c>
      <c r="L85" s="58"/>
      <c r="M85">
        <v>90</v>
      </c>
    </row>
    <row r="86" spans="1:13" ht="17.45" customHeight="1" x14ac:dyDescent="0.2">
      <c r="A86" s="51">
        <v>83</v>
      </c>
      <c r="B86" s="65">
        <v>2.5030000000000004E-2</v>
      </c>
      <c r="C86" s="65">
        <v>1.9162499999999999E-2</v>
      </c>
      <c r="D86" s="54">
        <f t="shared" si="12"/>
        <v>0.23441869756292463</v>
      </c>
      <c r="E86" s="54">
        <f t="shared" si="10"/>
        <v>0.27145708582834333</v>
      </c>
      <c r="F86" s="51" t="str">
        <f t="shared" si="16"/>
        <v>Lower</v>
      </c>
      <c r="G86" s="51" t="str">
        <f t="shared" si="14"/>
        <v>Lower</v>
      </c>
      <c r="I86" s="58">
        <f t="shared" ref="I86" si="26">B86-C86</f>
        <v>5.8675000000000047E-3</v>
      </c>
      <c r="J86" s="53">
        <v>1.8012500000000001E-2</v>
      </c>
      <c r="L86" s="58">
        <v>1.2362499999999998E-2</v>
      </c>
      <c r="M86">
        <v>90</v>
      </c>
    </row>
    <row r="87" spans="1:13" ht="17.45" customHeight="1" x14ac:dyDescent="0.2">
      <c r="A87" s="51">
        <v>84</v>
      </c>
      <c r="B87" s="65">
        <v>2.6302499999999999E-2</v>
      </c>
      <c r="C87" s="65">
        <v>1.2012499999999999E-2</v>
      </c>
      <c r="D87" s="54">
        <f t="shared" si="12"/>
        <v>0.54329436365364514</v>
      </c>
      <c r="E87" s="54">
        <f t="shared" si="10"/>
        <v>0.58566870742433397</v>
      </c>
      <c r="F87" s="51" t="str">
        <f t="shared" si="16"/>
        <v>Lower</v>
      </c>
      <c r="G87" s="51" t="str">
        <f t="shared" si="14"/>
        <v>Lower</v>
      </c>
      <c r="I87" s="58">
        <f t="shared" ref="I87" si="27">B87-C87</f>
        <v>1.4290000000000001E-2</v>
      </c>
      <c r="J87" s="53">
        <v>1.8012500000000001E-2</v>
      </c>
      <c r="L87" s="58"/>
    </row>
    <row r="88" spans="1:13" ht="17.45" customHeight="1" x14ac:dyDescent="0.2">
      <c r="A88" s="51">
        <v>85</v>
      </c>
      <c r="B88" s="65">
        <v>2.8992500000000004E-2</v>
      </c>
      <c r="C88" s="65">
        <v>1.1269999999999999E-2</v>
      </c>
      <c r="D88" s="54">
        <f t="shared" si="12"/>
        <v>0.61127877899456762</v>
      </c>
      <c r="E88" s="54">
        <f t="shared" si="10"/>
        <v>0.48842487517022248</v>
      </c>
      <c r="F88" s="51" t="str">
        <f t="shared" si="16"/>
        <v>Lower</v>
      </c>
      <c r="G88" s="51" t="str">
        <f t="shared" si="14"/>
        <v>Lower</v>
      </c>
      <c r="I88" s="58">
        <f t="shared" ref="I88" si="28">B88-C88</f>
        <v>1.7722500000000006E-2</v>
      </c>
      <c r="J88" s="53">
        <v>1.8012500000000001E-2</v>
      </c>
      <c r="L88" s="58"/>
    </row>
    <row r="89" spans="1:13" ht="17.45" customHeight="1" x14ac:dyDescent="0.2">
      <c r="A89" s="51">
        <v>86</v>
      </c>
      <c r="B89" s="65">
        <v>2.2030000000000001E-2</v>
      </c>
      <c r="C89" s="65">
        <v>1.2382499999999999E-2</v>
      </c>
      <c r="D89" s="54">
        <f t="shared" si="12"/>
        <v>0.43792555605991834</v>
      </c>
      <c r="E89" s="54">
        <f t="shared" si="10"/>
        <v>0.55135869565217399</v>
      </c>
      <c r="F89" s="51" t="str">
        <f t="shared" si="16"/>
        <v>Lower</v>
      </c>
      <c r="G89" s="51" t="str">
        <f t="shared" si="14"/>
        <v>Lower</v>
      </c>
      <c r="I89" s="58">
        <f t="shared" ref="I89" si="29">B89-C89</f>
        <v>9.6475000000000016E-3</v>
      </c>
      <c r="J89" s="53">
        <v>1.8012500000000001E-2</v>
      </c>
      <c r="L89" s="58"/>
    </row>
    <row r="90" spans="1:13" ht="17.45" customHeight="1" x14ac:dyDescent="0.2">
      <c r="A90" s="51">
        <v>87</v>
      </c>
      <c r="B90" s="65">
        <v>2.7600000000000003E-2</v>
      </c>
      <c r="C90" s="65">
        <v>2.0612499999999999E-2</v>
      </c>
      <c r="D90" s="54">
        <f t="shared" si="12"/>
        <v>0.25317028985507256</v>
      </c>
      <c r="E90" s="54">
        <f t="shared" si="10"/>
        <v>0.28262761020881672</v>
      </c>
      <c r="F90" s="51" t="str">
        <f t="shared" si="16"/>
        <v>Lower</v>
      </c>
      <c r="G90" s="51" t="str">
        <f t="shared" si="14"/>
        <v>Lower</v>
      </c>
      <c r="I90" s="58">
        <f t="shared" ref="I90" si="30">B90-C90</f>
        <v>6.9875000000000041E-3</v>
      </c>
      <c r="J90" s="53">
        <v>1.8012500000000001E-2</v>
      </c>
      <c r="L90" s="58"/>
    </row>
    <row r="91" spans="1:13" ht="17.45" customHeight="1" x14ac:dyDescent="0.2">
      <c r="A91" s="51">
        <v>88</v>
      </c>
      <c r="B91" s="65">
        <v>2.8733333333333333E-2</v>
      </c>
      <c r="C91" s="65">
        <v>1.5175000000000001E-2</v>
      </c>
      <c r="D91" s="54">
        <f t="shared" ref="D91:D93" si="31">(B91-C91)/B91</f>
        <v>0.47186774941995357</v>
      </c>
      <c r="E91" s="54">
        <f t="shared" ref="E91:E93" si="32">(B92-C91)/B92</f>
        <v>0.46660808435852363</v>
      </c>
      <c r="F91" s="51" t="str">
        <f t="shared" ref="F91:F93" si="33">IF(C91&lt;B91,"Lower","Higher")</f>
        <v>Lower</v>
      </c>
      <c r="G91" s="51" t="str">
        <f t="shared" ref="G91:G93" si="34">IF(C91&lt;B92,"Lower","Higher")</f>
        <v>Lower</v>
      </c>
      <c r="I91" s="58">
        <f t="shared" ref="I91" si="35">B91-C91</f>
        <v>1.3558333333333332E-2</v>
      </c>
      <c r="J91" s="53">
        <v>1.8012500000000001E-2</v>
      </c>
      <c r="L91" s="58"/>
    </row>
    <row r="92" spans="1:13" ht="17.45" customHeight="1" x14ac:dyDescent="0.2">
      <c r="A92" s="51">
        <v>89</v>
      </c>
      <c r="B92" s="65">
        <v>2.8449999999999996E-2</v>
      </c>
      <c r="C92" s="65">
        <v>1.5573750000000001E-2</v>
      </c>
      <c r="D92" s="54">
        <f t="shared" si="31"/>
        <v>0.45259226713532502</v>
      </c>
      <c r="E92" s="54">
        <f t="shared" si="32"/>
        <v>0.29665801061307445</v>
      </c>
      <c r="F92" s="51" t="str">
        <f t="shared" si="33"/>
        <v>Lower</v>
      </c>
      <c r="G92" s="51" t="str">
        <f t="shared" si="34"/>
        <v>Lower</v>
      </c>
      <c r="I92" s="58">
        <f t="shared" ref="I92:I94" si="36">B92-C92</f>
        <v>1.2876249999999995E-2</v>
      </c>
      <c r="J92" s="53">
        <v>1.8012500000000001E-2</v>
      </c>
      <c r="L92" s="65">
        <v>2.9475000000000001E-2</v>
      </c>
      <c r="M92" s="65">
        <v>1.0669999999999999E-2</v>
      </c>
    </row>
    <row r="93" spans="1:13" ht="17.45" customHeight="1" x14ac:dyDescent="0.2">
      <c r="A93" s="51">
        <v>90</v>
      </c>
      <c r="B93" s="65">
        <v>2.2142500000000002E-2</v>
      </c>
      <c r="C93" s="65">
        <v>1.2362499999999998E-2</v>
      </c>
      <c r="D93" s="54">
        <f t="shared" si="31"/>
        <v>0.44168454329908557</v>
      </c>
      <c r="E93" s="54">
        <f t="shared" si="32"/>
        <v>0.45938559090412179</v>
      </c>
      <c r="F93" s="51" t="str">
        <f t="shared" si="33"/>
        <v>Lower</v>
      </c>
      <c r="G93" s="51" t="str">
        <f t="shared" si="34"/>
        <v>Lower</v>
      </c>
      <c r="I93" s="58">
        <f t="shared" si="36"/>
        <v>9.780000000000004E-3</v>
      </c>
      <c r="J93" s="53">
        <v>1.8012500000000001E-2</v>
      </c>
      <c r="L93" s="65"/>
    </row>
    <row r="94" spans="1:13" ht="17.45" customHeight="1" x14ac:dyDescent="0.2">
      <c r="A94" s="51">
        <v>91</v>
      </c>
      <c r="B94" s="65">
        <v>2.2867500000000006E-2</v>
      </c>
      <c r="C94" s="65">
        <v>9.3275000000000007E-3</v>
      </c>
      <c r="D94" s="54">
        <f t="shared" ref="D94:D96" si="37">(B94-C94)/B94</f>
        <v>0.59210670165081458</v>
      </c>
      <c r="E94" s="54">
        <f t="shared" ref="E94:E96" si="38">(B95-C94)/B95</f>
        <v>0.6372034227926876</v>
      </c>
      <c r="F94" s="51" t="str">
        <f t="shared" ref="F94:F96" si="39">IF(C94&lt;B94,"Lower","Higher")</f>
        <v>Lower</v>
      </c>
      <c r="G94" s="51" t="str">
        <f t="shared" ref="G94:G96" si="40">IF(C94&lt;B95,"Lower","Higher")</f>
        <v>Lower</v>
      </c>
      <c r="I94" s="58">
        <f t="shared" si="36"/>
        <v>1.3540000000000005E-2</v>
      </c>
      <c r="J94" s="53">
        <v>1.8012500000000001E-2</v>
      </c>
    </row>
    <row r="95" spans="1:13" ht="17.45" customHeight="1" x14ac:dyDescent="0.2">
      <c r="A95" s="51">
        <v>92</v>
      </c>
      <c r="B95" s="65">
        <v>2.5709999999999993E-2</v>
      </c>
      <c r="C95" s="65">
        <v>1.5809999999999998E-2</v>
      </c>
      <c r="D95" s="54">
        <f t="shared" si="37"/>
        <v>0.38506417736289372</v>
      </c>
      <c r="E95" s="54">
        <f t="shared" si="38"/>
        <v>0.47105124141574228</v>
      </c>
      <c r="F95" s="51" t="str">
        <f t="shared" si="39"/>
        <v>Lower</v>
      </c>
      <c r="G95" s="51" t="str">
        <f t="shared" si="40"/>
        <v>Lower</v>
      </c>
      <c r="I95" s="58">
        <f t="shared" ref="I95" si="41">B95-C95</f>
        <v>9.8999999999999956E-3</v>
      </c>
      <c r="J95" s="53">
        <v>1.8012500000000001E-2</v>
      </c>
    </row>
    <row r="96" spans="1:13" ht="17.45" customHeight="1" x14ac:dyDescent="0.2">
      <c r="A96" s="51">
        <v>93</v>
      </c>
      <c r="B96" s="65">
        <v>2.9889473684210525E-2</v>
      </c>
      <c r="C96" s="65">
        <v>2.0012499999999999E-2</v>
      </c>
      <c r="D96" s="54">
        <f t="shared" si="37"/>
        <v>0.33044990315196338</v>
      </c>
      <c r="E96" s="54">
        <f t="shared" si="38"/>
        <v>0.32304439746300212</v>
      </c>
      <c r="F96" s="51" t="str">
        <f t="shared" si="39"/>
        <v>Lower</v>
      </c>
      <c r="G96" s="51" t="str">
        <f t="shared" si="40"/>
        <v>Lower</v>
      </c>
      <c r="I96" s="58">
        <f t="shared" ref="I96:I97" si="42">B96-C96</f>
        <v>9.8769736842105257E-3</v>
      </c>
      <c r="J96" s="53">
        <v>1.8012500000000001E-2</v>
      </c>
    </row>
    <row r="97" spans="1:13" ht="17.45" customHeight="1" x14ac:dyDescent="0.2">
      <c r="A97" s="51">
        <v>94</v>
      </c>
      <c r="B97" s="65">
        <v>2.9562499999999999E-2</v>
      </c>
      <c r="C97" s="65">
        <v>1.5599999999999999E-2</v>
      </c>
      <c r="D97" s="54">
        <f t="shared" ref="D97" si="43">(B97-C97)/B97</f>
        <v>0.47230443974630021</v>
      </c>
      <c r="E97" s="54">
        <f t="shared" ref="E97" si="44">(B98-C97)/B98</f>
        <v>0.61680176860722191</v>
      </c>
      <c r="F97" s="51" t="str">
        <f t="shared" ref="F97" si="45">IF(C97&lt;B97,"Lower","Higher")</f>
        <v>Lower</v>
      </c>
      <c r="G97" s="51" t="str">
        <f t="shared" ref="G97" si="46">IF(C97&lt;B98,"Lower","Higher")</f>
        <v>Lower</v>
      </c>
      <c r="I97" s="58">
        <f t="shared" si="42"/>
        <v>1.3962499999999999E-2</v>
      </c>
      <c r="J97" s="53">
        <v>1.8012500000000001E-2</v>
      </c>
    </row>
    <row r="98" spans="1:13" ht="17.45" customHeight="1" x14ac:dyDescent="0.2">
      <c r="A98" s="51">
        <v>95</v>
      </c>
      <c r="B98" s="65">
        <v>4.0710000000000003E-2</v>
      </c>
      <c r="C98" s="65">
        <v>2.3649999999999997E-2</v>
      </c>
      <c r="D98" s="54">
        <f t="shared" ref="D98" si="47">(B98-C98)/B98</f>
        <v>0.41906165561287162</v>
      </c>
      <c r="E98" s="54">
        <f t="shared" ref="E98" si="48">(B99-C98)/B99</f>
        <v>0.23967207844398025</v>
      </c>
      <c r="F98" s="51" t="str">
        <f t="shared" ref="F98" si="49">IF(C98&lt;B98,"Lower","Higher")</f>
        <v>Lower</v>
      </c>
      <c r="G98" s="51" t="str">
        <f t="shared" ref="G98" si="50">IF(C98&lt;B99,"Lower","Higher")</f>
        <v>Lower</v>
      </c>
      <c r="I98" s="58">
        <f t="shared" ref="I98" si="51">B98-C98</f>
        <v>1.7060000000000006E-2</v>
      </c>
      <c r="J98" s="53">
        <v>1.8012500000000001E-2</v>
      </c>
    </row>
    <row r="99" spans="1:13" ht="17.45" customHeight="1" x14ac:dyDescent="0.2">
      <c r="A99" s="51">
        <v>96</v>
      </c>
      <c r="B99" s="65">
        <v>3.1105000000000004E-2</v>
      </c>
      <c r="C99" s="65">
        <v>1.45375E-2</v>
      </c>
      <c r="D99" s="54">
        <f t="shared" ref="D99" si="52">(B99-C99)/B99</f>
        <v>0.53263140974119927</v>
      </c>
      <c r="E99" s="54">
        <f t="shared" ref="E99" si="53">(B100-C99)/B100</f>
        <v>0.55051402952771122</v>
      </c>
      <c r="F99" s="51" t="str">
        <f t="shared" ref="F99" si="54">IF(C99&lt;B99,"Lower","Higher")</f>
        <v>Lower</v>
      </c>
      <c r="G99" s="51" t="str">
        <f t="shared" ref="G99" si="55">IF(C99&lt;B100,"Lower","Higher")</f>
        <v>Lower</v>
      </c>
      <c r="I99" s="58">
        <f t="shared" ref="I99" si="56">B99-C99</f>
        <v>1.6567500000000006E-2</v>
      </c>
      <c r="J99" s="53">
        <v>1.8012500000000001E-2</v>
      </c>
      <c r="L99">
        <v>3.0782500000000008E-2</v>
      </c>
      <c r="M99">
        <v>1.53925E-2</v>
      </c>
    </row>
    <row r="100" spans="1:13" ht="17.45" customHeight="1" x14ac:dyDescent="0.2">
      <c r="A100" s="51">
        <v>97</v>
      </c>
      <c r="B100" s="65">
        <v>3.2342500000000003E-2</v>
      </c>
      <c r="C100" s="65">
        <v>2.0975000000000001E-2</v>
      </c>
      <c r="D100" s="54">
        <f t="shared" ref="D100" si="57">(B100-C100)/B100</f>
        <v>0.35147252067712764</v>
      </c>
      <c r="E100" s="54">
        <f t="shared" ref="E100" si="58">(B101-C100)/B101</f>
        <v>0.23287921733564956</v>
      </c>
      <c r="F100" s="51" t="str">
        <f t="shared" ref="F100" si="59">IF(C100&lt;B100,"Lower","Higher")</f>
        <v>Lower</v>
      </c>
      <c r="G100" s="51" t="str">
        <f t="shared" ref="G100" si="60">IF(C100&lt;B101,"Lower","Higher")</f>
        <v>Lower</v>
      </c>
      <c r="I100" s="58">
        <f t="shared" ref="I100:I101" si="61">B100-C100</f>
        <v>1.1367500000000003E-2</v>
      </c>
      <c r="J100" s="53">
        <v>1.8012500000000001E-2</v>
      </c>
    </row>
    <row r="101" spans="1:13" ht="17.45" customHeight="1" x14ac:dyDescent="0.2">
      <c r="A101" s="51">
        <v>98</v>
      </c>
      <c r="B101" s="65">
        <v>2.7342499999999999E-2</v>
      </c>
      <c r="C101" s="65">
        <v>1.8199999999999997E-2</v>
      </c>
      <c r="D101" s="54">
        <f t="shared" ref="D101" si="62">(B101-C101)/B101</f>
        <v>0.3343695711803969</v>
      </c>
      <c r="E101" s="54">
        <f t="shared" ref="E101" si="63">(B102-C101)/B102</f>
        <v>0.33503836317135555</v>
      </c>
      <c r="F101" s="51" t="str">
        <f t="shared" ref="F101" si="64">IF(C101&lt;B101,"Lower","Higher")</f>
        <v>Lower</v>
      </c>
      <c r="G101" s="51" t="str">
        <f t="shared" ref="G101" si="65">IF(C101&lt;B102,"Lower","Higher")</f>
        <v>Lower</v>
      </c>
      <c r="I101" s="58">
        <f t="shared" si="61"/>
        <v>9.1425000000000013E-3</v>
      </c>
      <c r="J101" s="53">
        <v>1.8012500000000001E-2</v>
      </c>
    </row>
    <row r="102" spans="1:13" ht="17.45" customHeight="1" x14ac:dyDescent="0.2">
      <c r="A102" s="51">
        <v>99</v>
      </c>
      <c r="B102" s="65">
        <v>2.7369999999999998E-2</v>
      </c>
      <c r="C102" s="65">
        <v>1.40625E-2</v>
      </c>
      <c r="D102" s="54">
        <f t="shared" ref="D102" si="66">(B102-C102)/B102</f>
        <v>0.48620752648885635</v>
      </c>
      <c r="E102" s="54">
        <f t="shared" ref="E102" si="67">(B103-C102)/B103</f>
        <v>0.22080620584568503</v>
      </c>
      <c r="F102" s="51" t="str">
        <f t="shared" ref="F102" si="68">IF(C102&lt;B102,"Lower","Higher")</f>
        <v>Lower</v>
      </c>
      <c r="G102" s="51" t="str">
        <f t="shared" ref="G102" si="69">IF(C102&lt;B103,"Lower","Higher")</f>
        <v>Lower</v>
      </c>
      <c r="I102" s="58">
        <f t="shared" ref="I102:I103" si="70">B102-C102</f>
        <v>1.3307499999999998E-2</v>
      </c>
      <c r="J102" s="53">
        <v>1.8012500000000001E-2</v>
      </c>
      <c r="L102" s="65"/>
    </row>
    <row r="103" spans="1:13" ht="17.45" customHeight="1" x14ac:dyDescent="0.2">
      <c r="A103" s="51">
        <v>100</v>
      </c>
      <c r="B103" s="65">
        <v>1.8047500000000001E-2</v>
      </c>
      <c r="C103" s="65">
        <v>6.687499999999999E-3</v>
      </c>
      <c r="D103" s="54">
        <f t="shared" ref="D103:D104" si="71">(B103-C103)/B103</f>
        <v>0.6294500623355036</v>
      </c>
      <c r="E103" s="54">
        <f t="shared" ref="E103" si="72">(B104-C103)/B104</f>
        <v>0.67708836310960885</v>
      </c>
      <c r="F103" s="51" t="str">
        <f t="shared" ref="F103:F104" si="73">IF(C103&lt;B103,"Lower","Higher")</f>
        <v>Lower</v>
      </c>
      <c r="G103" s="51" t="str">
        <f t="shared" ref="G103" si="74">IF(C103&lt;B104,"Lower","Higher")</f>
        <v>Lower</v>
      </c>
      <c r="I103" s="58">
        <f t="shared" si="70"/>
        <v>1.1360000000000002E-2</v>
      </c>
      <c r="L103" s="65"/>
    </row>
    <row r="104" spans="1:13" ht="17.45" customHeight="1" x14ac:dyDescent="0.2">
      <c r="A104" s="51">
        <v>101</v>
      </c>
      <c r="B104" s="65">
        <v>2.0709999999999996E-2</v>
      </c>
      <c r="C104" s="65">
        <v>6.8462499999999999E-3</v>
      </c>
      <c r="D104" s="54">
        <f t="shared" si="71"/>
        <v>0.66942298406566869</v>
      </c>
      <c r="F104" s="51" t="str">
        <f t="shared" si="73"/>
        <v>Lower</v>
      </c>
      <c r="L104" s="65"/>
    </row>
    <row r="105" spans="1:13" ht="17.45" customHeight="1" x14ac:dyDescent="0.2">
      <c r="A105" s="51">
        <v>102</v>
      </c>
      <c r="B105" s="65">
        <v>2.9475000000000001E-2</v>
      </c>
      <c r="C105" s="65">
        <v>1.0669999999999999E-2</v>
      </c>
    </row>
    <row r="106" spans="1:13" ht="17.45" customHeight="1" x14ac:dyDescent="0.2">
      <c r="A106" s="51">
        <v>103</v>
      </c>
      <c r="B106" s="65">
        <v>3.0782500000000008E-2</v>
      </c>
      <c r="C106" s="65">
        <v>1.53925E-2</v>
      </c>
      <c r="L106">
        <v>1.0704999999999999E-2</v>
      </c>
      <c r="M106">
        <v>1.026875E-2</v>
      </c>
    </row>
    <row r="107" spans="1:13" ht="17.45" customHeight="1" x14ac:dyDescent="0.2">
      <c r="A107" s="51">
        <v>104</v>
      </c>
      <c r="B107" s="65">
        <v>1.0704999999999999E-2</v>
      </c>
      <c r="C107" s="65">
        <v>1.026875E-2</v>
      </c>
    </row>
    <row r="108" spans="1:13" ht="17.45" customHeight="1" x14ac:dyDescent="0.2">
      <c r="A108" s="51">
        <v>105</v>
      </c>
      <c r="B108" s="65">
        <v>2.0240000000000001E-2</v>
      </c>
      <c r="C108" s="65">
        <v>1.3724999999999999E-2</v>
      </c>
    </row>
    <row r="109" spans="1:13" ht="17.45" customHeight="1" x14ac:dyDescent="0.2">
      <c r="A109" s="51">
        <v>106</v>
      </c>
      <c r="B109" s="65">
        <v>3.9070000000000001E-2</v>
      </c>
      <c r="C109" s="65">
        <v>1.0762500000000001E-2</v>
      </c>
    </row>
    <row r="110" spans="1:13" ht="17.45" customHeight="1" x14ac:dyDescent="0.2">
      <c r="A110" s="51">
        <v>107</v>
      </c>
    </row>
    <row r="111" spans="1:13" ht="17.45" customHeight="1" x14ac:dyDescent="0.2">
      <c r="A111" s="51">
        <v>108</v>
      </c>
    </row>
    <row r="112" spans="1:13" ht="17.45" customHeight="1" x14ac:dyDescent="0.2">
      <c r="A112" s="51">
        <v>109</v>
      </c>
    </row>
    <row r="113" spans="1:13" ht="17.45" customHeight="1" x14ac:dyDescent="0.2">
      <c r="A113" s="51">
        <v>110</v>
      </c>
      <c r="L113" s="65">
        <v>2.0240000000000001E-2</v>
      </c>
      <c r="M113" s="65">
        <v>1.3724999999999999E-2</v>
      </c>
    </row>
    <row r="114" spans="1:13" ht="17.45" customHeight="1" x14ac:dyDescent="0.2">
      <c r="A114" s="51">
        <v>111</v>
      </c>
      <c r="L114" s="65">
        <v>3.9070000000000001E-2</v>
      </c>
      <c r="M114" s="65">
        <v>1.0762500000000001E-2</v>
      </c>
    </row>
    <row r="115" spans="1:13" ht="17.45" customHeight="1" x14ac:dyDescent="0.2">
      <c r="A115" s="51">
        <v>112</v>
      </c>
    </row>
    <row r="116" spans="1:13" ht="17.45" customHeight="1" x14ac:dyDescent="0.2">
      <c r="A116" s="51">
        <v>113</v>
      </c>
    </row>
    <row r="117" spans="1:13" ht="17.45" customHeight="1" x14ac:dyDescent="0.2">
      <c r="A117" s="51">
        <v>114</v>
      </c>
    </row>
    <row r="118" spans="1:13" ht="17.45" customHeight="1" x14ac:dyDescent="0.2">
      <c r="A118" s="51">
        <v>115</v>
      </c>
    </row>
    <row r="119" spans="1:13" ht="17.45" customHeight="1" x14ac:dyDescent="0.2">
      <c r="A119" s="51">
        <v>116</v>
      </c>
    </row>
    <row r="120" spans="1:13" ht="17.45" customHeight="1" x14ac:dyDescent="0.2">
      <c r="A120" s="51">
        <v>117</v>
      </c>
    </row>
    <row r="121" spans="1:13" ht="17.45" customHeight="1" x14ac:dyDescent="0.2">
      <c r="A121" s="51">
        <v>118</v>
      </c>
    </row>
    <row r="122" spans="1:13" ht="17.45" customHeight="1" x14ac:dyDescent="0.2">
      <c r="A122" s="51">
        <v>119</v>
      </c>
    </row>
    <row r="123" spans="1:13" ht="17.45" customHeight="1" x14ac:dyDescent="0.2">
      <c r="A123" s="51">
        <v>120</v>
      </c>
    </row>
    <row r="124" spans="1:13" ht="17.45" customHeight="1" x14ac:dyDescent="0.2"/>
    <row r="125" spans="1:13" ht="17.45" customHeight="1" x14ac:dyDescent="0.2"/>
    <row r="126" spans="1:13" ht="17.45" customHeight="1" x14ac:dyDescent="0.2"/>
    <row r="127" spans="1:13" ht="17.45" customHeight="1" x14ac:dyDescent="0.2"/>
    <row r="128" spans="1:13" ht="17.45" customHeight="1" x14ac:dyDescent="0.2"/>
    <row r="129" ht="17.45" customHeight="1" x14ac:dyDescent="0.2"/>
    <row r="130" ht="17.45" customHeight="1" x14ac:dyDescent="0.2"/>
    <row r="131" ht="17.45" customHeight="1" x14ac:dyDescent="0.2"/>
    <row r="132" ht="17.45" customHeight="1" x14ac:dyDescent="0.2"/>
    <row r="133" ht="17.45" customHeight="1" x14ac:dyDescent="0.2"/>
    <row r="134" ht="17.45" customHeight="1" x14ac:dyDescent="0.2"/>
    <row r="135" ht="17.45" customHeight="1" x14ac:dyDescent="0.2"/>
    <row r="136" ht="17.45" customHeight="1" x14ac:dyDescent="0.2"/>
    <row r="137" ht="17.45" customHeight="1" x14ac:dyDescent="0.2"/>
    <row r="138" ht="17.45" customHeight="1" x14ac:dyDescent="0.2"/>
    <row r="139" ht="17.45" customHeight="1" x14ac:dyDescent="0.2"/>
    <row r="140" ht="17.45" customHeight="1" x14ac:dyDescent="0.2"/>
    <row r="141" ht="17.45" customHeight="1" x14ac:dyDescent="0.2"/>
    <row r="142" ht="17.45" customHeight="1" x14ac:dyDescent="0.2"/>
    <row r="143" ht="17.45" customHeight="1" x14ac:dyDescent="0.2"/>
    <row r="144" ht="17.45" customHeight="1" x14ac:dyDescent="0.2"/>
    <row r="145" ht="17.45" customHeight="1" x14ac:dyDescent="0.2"/>
    <row r="146" ht="17.45" customHeight="1" x14ac:dyDescent="0.2"/>
    <row r="147" ht="17.45" customHeight="1" x14ac:dyDescent="0.2"/>
    <row r="148" ht="17.45" customHeight="1" x14ac:dyDescent="0.2"/>
    <row r="149" ht="17.45" customHeight="1" x14ac:dyDescent="0.2"/>
    <row r="150" ht="17.45" customHeight="1" x14ac:dyDescent="0.2"/>
    <row r="151" ht="17.45" customHeight="1" x14ac:dyDescent="0.2"/>
    <row r="152" ht="17.45" customHeight="1" x14ac:dyDescent="0.2"/>
    <row r="153" ht="17.45" customHeight="1" x14ac:dyDescent="0.2"/>
    <row r="154" ht="17.45" customHeight="1" x14ac:dyDescent="0.2"/>
    <row r="155" ht="17.45" customHeight="1" x14ac:dyDescent="0.2"/>
    <row r="156" ht="17.45" customHeight="1" x14ac:dyDescent="0.2"/>
    <row r="157" ht="17.45" customHeight="1" x14ac:dyDescent="0.2"/>
    <row r="158" ht="17.45" customHeight="1" x14ac:dyDescent="0.2"/>
    <row r="159" ht="17.45" customHeight="1" x14ac:dyDescent="0.2"/>
    <row r="160" ht="17.45" customHeight="1" x14ac:dyDescent="0.2"/>
    <row r="161" ht="17.45" customHeight="1" x14ac:dyDescent="0.2"/>
    <row r="162" ht="17.45" customHeight="1" x14ac:dyDescent="0.2"/>
    <row r="163" ht="17.45" customHeight="1" x14ac:dyDescent="0.2"/>
    <row r="164" ht="17.45" customHeight="1" x14ac:dyDescent="0.2"/>
    <row r="165" ht="17.45" customHeight="1" x14ac:dyDescent="0.2"/>
    <row r="166" ht="17.45" customHeight="1" x14ac:dyDescent="0.2"/>
    <row r="167" ht="17.45" customHeight="1" x14ac:dyDescent="0.2"/>
    <row r="168" ht="17.45" customHeight="1" x14ac:dyDescent="0.2"/>
    <row r="169" ht="17.45" customHeight="1" x14ac:dyDescent="0.2"/>
    <row r="170" ht="17.45" customHeight="1" x14ac:dyDescent="0.2"/>
    <row r="171" ht="17.45" customHeight="1" x14ac:dyDescent="0.2"/>
    <row r="172" ht="17.45" customHeight="1" x14ac:dyDescent="0.2"/>
    <row r="173" ht="17.45" customHeight="1" x14ac:dyDescent="0.2"/>
    <row r="174" ht="17.45" customHeight="1" x14ac:dyDescent="0.2"/>
    <row r="175" ht="17.45" customHeight="1" x14ac:dyDescent="0.2"/>
    <row r="176" ht="17.45" customHeight="1" x14ac:dyDescent="0.2"/>
    <row r="177" ht="17.45" customHeight="1" x14ac:dyDescent="0.2"/>
    <row r="178" ht="17.45" customHeight="1" x14ac:dyDescent="0.2"/>
    <row r="179" ht="17.45" customHeight="1" x14ac:dyDescent="0.2"/>
    <row r="180" ht="17.45" customHeight="1" x14ac:dyDescent="0.2"/>
    <row r="181" ht="17.45" customHeight="1" x14ac:dyDescent="0.2"/>
    <row r="182" ht="17.45" customHeight="1" x14ac:dyDescent="0.2"/>
    <row r="183" ht="17.45" customHeight="1" x14ac:dyDescent="0.2"/>
    <row r="184" ht="17.45" customHeight="1" x14ac:dyDescent="0.2"/>
    <row r="185" ht="17.45" customHeight="1" x14ac:dyDescent="0.2"/>
    <row r="186" ht="17.45" customHeight="1" x14ac:dyDescent="0.2"/>
    <row r="187" ht="17.45" customHeight="1" x14ac:dyDescent="0.2"/>
    <row r="188" ht="17.45" customHeight="1" x14ac:dyDescent="0.2"/>
    <row r="189" ht="17.45" customHeight="1" x14ac:dyDescent="0.2"/>
    <row r="190" ht="17.45" customHeight="1" x14ac:dyDescent="0.2"/>
    <row r="191" ht="17.45" customHeight="1" x14ac:dyDescent="0.2"/>
    <row r="192" ht="17.45" customHeight="1" x14ac:dyDescent="0.2"/>
    <row r="193" ht="17.45" customHeight="1" x14ac:dyDescent="0.2"/>
    <row r="194" ht="17.45" customHeight="1" x14ac:dyDescent="0.2"/>
    <row r="195" ht="17.45" customHeight="1" x14ac:dyDescent="0.2"/>
    <row r="196" ht="17.45" customHeight="1" x14ac:dyDescent="0.2"/>
    <row r="197" ht="17.45" customHeight="1" x14ac:dyDescent="0.2"/>
    <row r="198" ht="17.45" customHeight="1" x14ac:dyDescent="0.2"/>
    <row r="199" ht="17.45" customHeight="1" x14ac:dyDescent="0.2"/>
    <row r="200" ht="17.45" customHeight="1" x14ac:dyDescent="0.2"/>
    <row r="201" ht="17.45" customHeight="1" x14ac:dyDescent="0.2"/>
    <row r="202" ht="17.45" customHeight="1" x14ac:dyDescent="0.2"/>
    <row r="203" ht="17.45" customHeight="1" x14ac:dyDescent="0.2"/>
    <row r="204" ht="17.45" customHeight="1" x14ac:dyDescent="0.2"/>
    <row r="205" ht="17.45" customHeight="1" x14ac:dyDescent="0.2"/>
    <row r="206" ht="17.45" customHeight="1" x14ac:dyDescent="0.2"/>
    <row r="207" ht="17.45" customHeight="1" x14ac:dyDescent="0.2"/>
    <row r="208" ht="17.45" customHeight="1" x14ac:dyDescent="0.2"/>
    <row r="209" ht="17.45" customHeight="1" x14ac:dyDescent="0.2"/>
    <row r="210" ht="17.45" customHeight="1" x14ac:dyDescent="0.2"/>
    <row r="211" ht="17.45" customHeight="1" x14ac:dyDescent="0.2"/>
    <row r="212" ht="17.45" customHeight="1" x14ac:dyDescent="0.2"/>
    <row r="213" ht="17.45" customHeight="1" x14ac:dyDescent="0.2"/>
    <row r="214" ht="17.45" customHeight="1" x14ac:dyDescent="0.2"/>
    <row r="215" ht="17.45" customHeight="1" x14ac:dyDescent="0.2"/>
    <row r="216" ht="17.45" customHeight="1" x14ac:dyDescent="0.2"/>
    <row r="217" ht="17.45" customHeight="1" x14ac:dyDescent="0.2"/>
    <row r="218" ht="17.45" customHeight="1" x14ac:dyDescent="0.2"/>
    <row r="219" ht="17.45" customHeight="1" x14ac:dyDescent="0.2"/>
    <row r="220" ht="17.45" customHeight="1" x14ac:dyDescent="0.2"/>
    <row r="221" ht="17.45" customHeight="1" x14ac:dyDescent="0.2"/>
    <row r="222" ht="17.45" customHeight="1" x14ac:dyDescent="0.2"/>
    <row r="223" ht="17.45" customHeight="1" x14ac:dyDescent="0.2"/>
    <row r="224" ht="17.45" customHeight="1" x14ac:dyDescent="0.2"/>
    <row r="225" ht="17.45" customHeight="1" x14ac:dyDescent="0.2"/>
    <row r="226" ht="17.45" customHeight="1" x14ac:dyDescent="0.2"/>
    <row r="227" ht="17.45" customHeight="1" x14ac:dyDescent="0.2"/>
    <row r="228" ht="17.45" customHeight="1" x14ac:dyDescent="0.2"/>
    <row r="229" ht="17.45" customHeight="1" x14ac:dyDescent="0.2"/>
    <row r="230" ht="17.45" customHeight="1" x14ac:dyDescent="0.2"/>
    <row r="231" ht="17.45" customHeight="1" x14ac:dyDescent="0.2"/>
    <row r="232" ht="17.45" customHeight="1" x14ac:dyDescent="0.2"/>
    <row r="233" ht="17.45" customHeight="1" x14ac:dyDescent="0.2"/>
    <row r="234" ht="17.45" customHeight="1" x14ac:dyDescent="0.2"/>
    <row r="235" ht="17.45" customHeight="1" x14ac:dyDescent="0.2"/>
    <row r="236" ht="17.45" customHeight="1" x14ac:dyDescent="0.2"/>
    <row r="237" ht="17.45" customHeight="1" x14ac:dyDescent="0.2"/>
    <row r="238" ht="17.45" customHeight="1" x14ac:dyDescent="0.2"/>
    <row r="239" ht="17.45" customHeight="1" x14ac:dyDescent="0.2"/>
    <row r="240" ht="17.45" customHeight="1" x14ac:dyDescent="0.2"/>
    <row r="241" ht="17.45" customHeight="1" x14ac:dyDescent="0.2"/>
    <row r="242" ht="17.45" customHeight="1" x14ac:dyDescent="0.2"/>
    <row r="243" ht="17.45" customHeight="1" x14ac:dyDescent="0.2"/>
    <row r="244" ht="17.45" customHeight="1" x14ac:dyDescent="0.2"/>
    <row r="245" ht="17.45" customHeight="1" x14ac:dyDescent="0.2"/>
    <row r="246" ht="17.45" customHeight="1" x14ac:dyDescent="0.2"/>
    <row r="247" ht="17.45" customHeight="1" x14ac:dyDescent="0.2"/>
    <row r="248" ht="17.45" customHeight="1" x14ac:dyDescent="0.2"/>
    <row r="249" ht="17.45" customHeight="1" x14ac:dyDescent="0.2"/>
    <row r="250" ht="17.45" customHeight="1" x14ac:dyDescent="0.2"/>
    <row r="251" ht="17.45" customHeight="1" x14ac:dyDescent="0.2"/>
    <row r="252" ht="17.45" customHeight="1" x14ac:dyDescent="0.2"/>
    <row r="253" ht="17.45" customHeight="1" x14ac:dyDescent="0.2"/>
    <row r="254" ht="17.45" customHeight="1" x14ac:dyDescent="0.2"/>
    <row r="255" ht="17.45" customHeight="1" x14ac:dyDescent="0.2"/>
    <row r="256" ht="17.45" customHeight="1" x14ac:dyDescent="0.2"/>
    <row r="257" ht="17.45" customHeight="1" x14ac:dyDescent="0.2"/>
    <row r="258" ht="17.45" customHeight="1" x14ac:dyDescent="0.2"/>
    <row r="259" ht="17.45" customHeight="1" x14ac:dyDescent="0.2"/>
    <row r="260" ht="17.45" customHeight="1" x14ac:dyDescent="0.2"/>
    <row r="261" ht="17.45" customHeight="1" x14ac:dyDescent="0.2"/>
    <row r="262" ht="17.45" customHeight="1" x14ac:dyDescent="0.2"/>
    <row r="263" ht="17.45" customHeight="1" x14ac:dyDescent="0.2"/>
    <row r="264" ht="17.45" customHeight="1" x14ac:dyDescent="0.2"/>
    <row r="265" ht="17.45" customHeight="1" x14ac:dyDescent="0.2"/>
    <row r="266" ht="17.45" customHeight="1" x14ac:dyDescent="0.2"/>
    <row r="267" ht="17.45" customHeight="1" x14ac:dyDescent="0.2"/>
    <row r="268" ht="17.45" customHeight="1" x14ac:dyDescent="0.2"/>
    <row r="269" ht="17.45" customHeight="1" x14ac:dyDescent="0.2"/>
    <row r="270" ht="17.45" customHeight="1" x14ac:dyDescent="0.2"/>
    <row r="271" ht="17.45" customHeight="1" x14ac:dyDescent="0.2"/>
    <row r="272" ht="17.45" customHeight="1" x14ac:dyDescent="0.2"/>
    <row r="273" ht="17.45" customHeight="1" x14ac:dyDescent="0.2"/>
    <row r="274" ht="17.45" customHeight="1" x14ac:dyDescent="0.2"/>
    <row r="275" ht="17.45" customHeight="1" x14ac:dyDescent="0.2"/>
    <row r="276" ht="17.45" customHeight="1" x14ac:dyDescent="0.2"/>
    <row r="277" ht="17.45" customHeight="1" x14ac:dyDescent="0.2"/>
    <row r="278" ht="17.45" customHeight="1" x14ac:dyDescent="0.2"/>
    <row r="279" ht="17.45" customHeight="1" x14ac:dyDescent="0.2"/>
    <row r="280" ht="17.45" customHeight="1" x14ac:dyDescent="0.2"/>
    <row r="281" ht="17.45" customHeight="1" x14ac:dyDescent="0.2"/>
    <row r="282" ht="17.45" customHeight="1" x14ac:dyDescent="0.2"/>
    <row r="283" ht="17.45" customHeight="1" x14ac:dyDescent="0.2"/>
    <row r="284" ht="17.45" customHeight="1" x14ac:dyDescent="0.2"/>
    <row r="285" ht="17.45" customHeight="1" x14ac:dyDescent="0.2"/>
    <row r="286" ht="17.45" customHeight="1" x14ac:dyDescent="0.2"/>
    <row r="287" ht="17.45" customHeight="1" x14ac:dyDescent="0.2"/>
    <row r="288" ht="17.45" customHeight="1" x14ac:dyDescent="0.2"/>
    <row r="289" ht="17.45" customHeight="1" x14ac:dyDescent="0.2"/>
    <row r="290" ht="17.45" customHeight="1" x14ac:dyDescent="0.2"/>
    <row r="291" ht="17.45" customHeight="1" x14ac:dyDescent="0.2"/>
    <row r="292" ht="17.45" customHeight="1" x14ac:dyDescent="0.2"/>
    <row r="293" ht="17.45" customHeight="1" x14ac:dyDescent="0.2"/>
    <row r="294" ht="17.45" customHeight="1" x14ac:dyDescent="0.2"/>
    <row r="295" ht="17.45" customHeight="1" x14ac:dyDescent="0.2"/>
    <row r="296" ht="17.45" customHeight="1" x14ac:dyDescent="0.2"/>
    <row r="297" ht="17.45" customHeight="1" x14ac:dyDescent="0.2"/>
    <row r="298" ht="17.45" customHeight="1" x14ac:dyDescent="0.2"/>
    <row r="299" ht="17.45" customHeight="1" x14ac:dyDescent="0.2"/>
    <row r="300" ht="17.45" customHeight="1" x14ac:dyDescent="0.2"/>
    <row r="301" ht="17.45" customHeight="1" x14ac:dyDescent="0.2"/>
    <row r="302" ht="17.45" customHeight="1" x14ac:dyDescent="0.2"/>
    <row r="303" ht="17.45" customHeight="1" x14ac:dyDescent="0.2"/>
    <row r="304" ht="17.45" customHeight="1" x14ac:dyDescent="0.2"/>
    <row r="305" ht="17.45" customHeight="1" x14ac:dyDescent="0.2"/>
    <row r="306" ht="17.45" customHeight="1" x14ac:dyDescent="0.2"/>
    <row r="307" ht="17.45" customHeight="1" x14ac:dyDescent="0.2"/>
    <row r="308" ht="17.45" customHeight="1" x14ac:dyDescent="0.2"/>
    <row r="309" ht="17.45" customHeight="1" x14ac:dyDescent="0.2"/>
    <row r="310" ht="17.45" customHeight="1" x14ac:dyDescent="0.2"/>
    <row r="311" ht="17.45" customHeight="1" x14ac:dyDescent="0.2"/>
    <row r="312" ht="17.45" customHeight="1" x14ac:dyDescent="0.2"/>
    <row r="313" ht="17.45" customHeight="1" x14ac:dyDescent="0.2"/>
    <row r="314" ht="17.45" customHeight="1" x14ac:dyDescent="0.2"/>
    <row r="315" ht="17.45" customHeight="1" x14ac:dyDescent="0.2"/>
    <row r="316" ht="17.45" customHeight="1" x14ac:dyDescent="0.2"/>
    <row r="317" ht="17.45" customHeight="1" x14ac:dyDescent="0.2"/>
    <row r="318" ht="17.45" customHeight="1" x14ac:dyDescent="0.2"/>
    <row r="319" ht="17.45" customHeight="1" x14ac:dyDescent="0.2"/>
    <row r="320" ht="17.45" customHeight="1" x14ac:dyDescent="0.2"/>
    <row r="321" ht="17.45" customHeight="1" x14ac:dyDescent="0.2"/>
    <row r="322" ht="17.45" customHeight="1" x14ac:dyDescent="0.2"/>
    <row r="323" ht="17.45" customHeight="1" x14ac:dyDescent="0.2"/>
    <row r="324" ht="17.45" customHeight="1" x14ac:dyDescent="0.2"/>
    <row r="325" ht="17.45" customHeight="1" x14ac:dyDescent="0.2"/>
    <row r="326" ht="17.45" customHeight="1" x14ac:dyDescent="0.2"/>
    <row r="327" ht="17.45" customHeight="1" x14ac:dyDescent="0.2"/>
    <row r="328" ht="17.45" customHeight="1" x14ac:dyDescent="0.2"/>
    <row r="329" ht="17.45" customHeight="1" x14ac:dyDescent="0.2"/>
    <row r="330" ht="17.45" customHeight="1" x14ac:dyDescent="0.2"/>
    <row r="331" ht="17.45" customHeight="1" x14ac:dyDescent="0.2"/>
    <row r="332" ht="17.45" customHeight="1" x14ac:dyDescent="0.2"/>
    <row r="333" ht="17.45" customHeight="1" x14ac:dyDescent="0.2"/>
    <row r="334" ht="17.45" customHeight="1" x14ac:dyDescent="0.2"/>
    <row r="335" ht="17.45" customHeight="1" x14ac:dyDescent="0.2"/>
    <row r="336" ht="17.45" customHeight="1" x14ac:dyDescent="0.2"/>
    <row r="337" ht="17.45" customHeight="1" x14ac:dyDescent="0.2"/>
    <row r="338" ht="17.45" customHeight="1" x14ac:dyDescent="0.2"/>
    <row r="339" ht="17.45" customHeight="1" x14ac:dyDescent="0.2"/>
    <row r="340" ht="17.45" customHeight="1" x14ac:dyDescent="0.2"/>
    <row r="341" ht="17.45" customHeight="1" x14ac:dyDescent="0.2"/>
    <row r="342" ht="17.45" customHeight="1" x14ac:dyDescent="0.2"/>
    <row r="343" ht="17.45" customHeight="1" x14ac:dyDescent="0.2"/>
    <row r="344" ht="17.45" customHeight="1" x14ac:dyDescent="0.2"/>
    <row r="345" ht="17.45" customHeight="1" x14ac:dyDescent="0.2"/>
    <row r="346" ht="17.45" customHeight="1" x14ac:dyDescent="0.2"/>
    <row r="347" ht="17.45" customHeight="1" x14ac:dyDescent="0.2"/>
    <row r="348" ht="17.45" customHeight="1" x14ac:dyDescent="0.2"/>
    <row r="349" ht="17.45" customHeight="1" x14ac:dyDescent="0.2"/>
    <row r="350" ht="17.45" customHeight="1" x14ac:dyDescent="0.2"/>
    <row r="351" ht="17.45" customHeight="1" x14ac:dyDescent="0.2"/>
    <row r="352" ht="17.45" customHeight="1" x14ac:dyDescent="0.2"/>
    <row r="353" ht="17.45" customHeight="1" x14ac:dyDescent="0.2"/>
    <row r="354" ht="17.45" customHeight="1" x14ac:dyDescent="0.2"/>
    <row r="355" ht="17.45" customHeight="1" x14ac:dyDescent="0.2"/>
    <row r="356" ht="17.45" customHeight="1" x14ac:dyDescent="0.2"/>
    <row r="357" ht="17.45" customHeight="1" x14ac:dyDescent="0.2"/>
    <row r="358" ht="17.45" customHeight="1" x14ac:dyDescent="0.2"/>
    <row r="359" ht="17.45" customHeight="1" x14ac:dyDescent="0.2"/>
    <row r="360" ht="17.45" customHeight="1" x14ac:dyDescent="0.2"/>
    <row r="361" ht="17.45" customHeight="1" x14ac:dyDescent="0.2"/>
    <row r="362" ht="17.45" customHeight="1" x14ac:dyDescent="0.2"/>
    <row r="363" ht="17.45" customHeight="1" x14ac:dyDescent="0.2"/>
    <row r="364" ht="17.45" customHeight="1" x14ac:dyDescent="0.2"/>
    <row r="365" ht="17.45" customHeight="1" x14ac:dyDescent="0.2"/>
    <row r="366" ht="17.45" customHeight="1" x14ac:dyDescent="0.2"/>
    <row r="367" ht="17.45" customHeight="1" x14ac:dyDescent="0.2"/>
    <row r="368" ht="17.45" customHeight="1" x14ac:dyDescent="0.2"/>
    <row r="369" ht="17.45" customHeight="1" x14ac:dyDescent="0.2"/>
    <row r="370" ht="17.45" customHeight="1" x14ac:dyDescent="0.2"/>
    <row r="371" ht="17.45" customHeight="1" x14ac:dyDescent="0.2"/>
    <row r="372" ht="17.45" customHeight="1" x14ac:dyDescent="0.2"/>
    <row r="373" ht="17.45" customHeight="1" x14ac:dyDescent="0.2"/>
    <row r="374" ht="17.45" customHeight="1" x14ac:dyDescent="0.2"/>
    <row r="375" ht="17.45" customHeight="1" x14ac:dyDescent="0.2"/>
    <row r="376" ht="17.45" customHeight="1" x14ac:dyDescent="0.2"/>
    <row r="377" ht="17.45" customHeight="1" x14ac:dyDescent="0.2"/>
    <row r="378" ht="17.45" customHeight="1" x14ac:dyDescent="0.2"/>
    <row r="379" ht="17.45" customHeight="1" x14ac:dyDescent="0.2"/>
    <row r="380" ht="17.45" customHeight="1" x14ac:dyDescent="0.2"/>
    <row r="381" ht="17.45" customHeight="1" x14ac:dyDescent="0.2"/>
    <row r="382" ht="17.45" customHeight="1" x14ac:dyDescent="0.2"/>
    <row r="383" ht="17.45" customHeight="1" x14ac:dyDescent="0.2"/>
    <row r="384" ht="17.45" customHeight="1" x14ac:dyDescent="0.2"/>
    <row r="385" ht="17.45" customHeight="1" x14ac:dyDescent="0.2"/>
    <row r="386" ht="17.45" customHeight="1" x14ac:dyDescent="0.2"/>
    <row r="387" ht="17.45" customHeight="1" x14ac:dyDescent="0.2"/>
    <row r="388" ht="17.45" customHeight="1" x14ac:dyDescent="0.2"/>
    <row r="389" ht="17.45" customHeight="1" x14ac:dyDescent="0.2"/>
    <row r="390" ht="17.45" customHeight="1" x14ac:dyDescent="0.2"/>
    <row r="391" ht="17.45" customHeight="1" x14ac:dyDescent="0.2"/>
    <row r="392" ht="17.45" customHeight="1" x14ac:dyDescent="0.2"/>
    <row r="393" ht="17.45" customHeight="1" x14ac:dyDescent="0.2"/>
    <row r="394" ht="17.45" customHeight="1" x14ac:dyDescent="0.2"/>
    <row r="395" ht="17.45" customHeight="1" x14ac:dyDescent="0.2"/>
    <row r="396" ht="17.45" customHeight="1" x14ac:dyDescent="0.2"/>
    <row r="397" ht="17.45" customHeight="1" x14ac:dyDescent="0.2"/>
    <row r="398" ht="17.45" customHeight="1" x14ac:dyDescent="0.2"/>
    <row r="399" ht="17.45" customHeight="1" x14ac:dyDescent="0.2"/>
    <row r="400" ht="17.45" customHeight="1" x14ac:dyDescent="0.2"/>
    <row r="401" ht="17.45" customHeight="1" x14ac:dyDescent="0.2"/>
    <row r="402" ht="17.45" customHeight="1" x14ac:dyDescent="0.2"/>
    <row r="403" ht="17.45" customHeight="1" x14ac:dyDescent="0.2"/>
    <row r="404" ht="17.45" customHeight="1" x14ac:dyDescent="0.2"/>
    <row r="405" ht="17.45" customHeight="1" x14ac:dyDescent="0.2"/>
    <row r="406" ht="17.45" customHeight="1" x14ac:dyDescent="0.2"/>
    <row r="407" ht="17.45" customHeight="1" x14ac:dyDescent="0.2"/>
    <row r="408" ht="17.45" customHeight="1" x14ac:dyDescent="0.2"/>
    <row r="409" ht="17.45" customHeight="1" x14ac:dyDescent="0.2"/>
    <row r="410" ht="17.45" customHeight="1" x14ac:dyDescent="0.2"/>
    <row r="411" ht="17.45" customHeight="1" x14ac:dyDescent="0.2"/>
    <row r="412" ht="17.45" customHeight="1" x14ac:dyDescent="0.2"/>
    <row r="413" ht="17.45" customHeight="1" x14ac:dyDescent="0.2"/>
    <row r="414" ht="17.45" customHeight="1" x14ac:dyDescent="0.2"/>
    <row r="415" ht="17.45" customHeight="1" x14ac:dyDescent="0.2"/>
    <row r="416" ht="17.45" customHeight="1" x14ac:dyDescent="0.2"/>
    <row r="417" ht="17.45" customHeight="1" x14ac:dyDescent="0.2"/>
    <row r="418" ht="17.45" customHeight="1" x14ac:dyDescent="0.2"/>
    <row r="419" ht="17.45" customHeight="1" x14ac:dyDescent="0.2"/>
    <row r="420" ht="17.45" customHeight="1" x14ac:dyDescent="0.2"/>
    <row r="421" ht="17.45" customHeight="1" x14ac:dyDescent="0.2"/>
    <row r="422" ht="17.45" customHeight="1" x14ac:dyDescent="0.2"/>
    <row r="423" ht="17.45" customHeight="1" x14ac:dyDescent="0.2"/>
    <row r="424" ht="17.45" customHeight="1" x14ac:dyDescent="0.2"/>
    <row r="425" ht="17.45" customHeight="1" x14ac:dyDescent="0.2"/>
    <row r="426" ht="17.45" customHeight="1" x14ac:dyDescent="0.2"/>
    <row r="427" ht="17.45" customHeight="1" x14ac:dyDescent="0.2"/>
    <row r="428" ht="17.45" customHeight="1" x14ac:dyDescent="0.2"/>
    <row r="429" ht="17.45" customHeight="1" x14ac:dyDescent="0.2"/>
    <row r="430" ht="17.45" customHeight="1" x14ac:dyDescent="0.2"/>
    <row r="431" ht="17.45" customHeight="1" x14ac:dyDescent="0.2"/>
    <row r="432" ht="17.45" customHeight="1" x14ac:dyDescent="0.2"/>
    <row r="433" ht="17.45" customHeight="1" x14ac:dyDescent="0.2"/>
    <row r="434" ht="17.45" customHeight="1" x14ac:dyDescent="0.2"/>
    <row r="435" ht="17.45" customHeight="1" x14ac:dyDescent="0.2"/>
    <row r="436" ht="17.45" customHeight="1" x14ac:dyDescent="0.2"/>
    <row r="437" ht="17.45" customHeight="1" x14ac:dyDescent="0.2"/>
    <row r="438" ht="17.45" customHeight="1" x14ac:dyDescent="0.2"/>
    <row r="439" ht="17.45" customHeight="1" x14ac:dyDescent="0.2"/>
    <row r="440" ht="17.45" customHeight="1" x14ac:dyDescent="0.2"/>
    <row r="441" ht="17.45" customHeight="1" x14ac:dyDescent="0.2"/>
    <row r="442" ht="17.45" customHeight="1" x14ac:dyDescent="0.2"/>
    <row r="443" ht="17.45" customHeight="1" x14ac:dyDescent="0.2"/>
    <row r="444" ht="17.45" customHeight="1" x14ac:dyDescent="0.2"/>
    <row r="445" ht="17.45" customHeight="1" x14ac:dyDescent="0.2"/>
    <row r="446" ht="17.45" customHeight="1" x14ac:dyDescent="0.2"/>
    <row r="447" ht="17.45" customHeight="1" x14ac:dyDescent="0.2"/>
    <row r="448" ht="17.45" customHeight="1" x14ac:dyDescent="0.2"/>
    <row r="449" ht="17.45" customHeight="1" x14ac:dyDescent="0.2"/>
    <row r="450" ht="17.45" customHeight="1" x14ac:dyDescent="0.2"/>
    <row r="451" ht="17.45" customHeight="1" x14ac:dyDescent="0.2"/>
    <row r="452" ht="17.45" customHeight="1" x14ac:dyDescent="0.2"/>
    <row r="453" ht="17.45" customHeight="1" x14ac:dyDescent="0.2"/>
    <row r="454" ht="17.45" customHeight="1" x14ac:dyDescent="0.2"/>
    <row r="455" ht="17.45" customHeight="1" x14ac:dyDescent="0.2"/>
    <row r="456" ht="17.45" customHeight="1" x14ac:dyDescent="0.2"/>
    <row r="457" ht="17.45" customHeight="1" x14ac:dyDescent="0.2"/>
    <row r="458" ht="17.45" customHeight="1" x14ac:dyDescent="0.2"/>
    <row r="459" ht="17.45" customHeight="1" x14ac:dyDescent="0.2"/>
    <row r="460" ht="17.45" customHeight="1" x14ac:dyDescent="0.2"/>
    <row r="461" ht="17.45" customHeight="1" x14ac:dyDescent="0.2"/>
    <row r="462" ht="17.45" customHeight="1" x14ac:dyDescent="0.2"/>
    <row r="463" ht="17.45" customHeight="1" x14ac:dyDescent="0.2"/>
    <row r="464" ht="17.45" customHeight="1" x14ac:dyDescent="0.2"/>
    <row r="465" ht="17.45" customHeight="1" x14ac:dyDescent="0.2"/>
    <row r="466" ht="17.45" customHeight="1" x14ac:dyDescent="0.2"/>
    <row r="467" ht="17.45" customHeight="1" x14ac:dyDescent="0.2"/>
    <row r="468" ht="17.45" customHeight="1" x14ac:dyDescent="0.2"/>
    <row r="469" ht="17.45" customHeight="1" x14ac:dyDescent="0.2"/>
    <row r="470" ht="17.45" customHeight="1" x14ac:dyDescent="0.2"/>
    <row r="471" ht="17.45" customHeight="1" x14ac:dyDescent="0.2"/>
    <row r="472" ht="17.45" customHeight="1" x14ac:dyDescent="0.2"/>
    <row r="473" ht="17.45" customHeight="1" x14ac:dyDescent="0.2"/>
    <row r="474" ht="17.45" customHeight="1" x14ac:dyDescent="0.2"/>
    <row r="475" ht="17.45" customHeight="1" x14ac:dyDescent="0.2"/>
    <row r="476" ht="17.45" customHeight="1" x14ac:dyDescent="0.2"/>
    <row r="477" ht="17.45" customHeight="1" x14ac:dyDescent="0.2"/>
    <row r="478" ht="17.45" customHeight="1" x14ac:dyDescent="0.2"/>
    <row r="479" ht="17.45" customHeight="1" x14ac:dyDescent="0.2"/>
    <row r="480" ht="17.45" customHeight="1" x14ac:dyDescent="0.2"/>
    <row r="481" ht="17.45" customHeight="1" x14ac:dyDescent="0.2"/>
    <row r="482" ht="17.45" customHeight="1" x14ac:dyDescent="0.2"/>
    <row r="483" ht="17.45" customHeight="1" x14ac:dyDescent="0.2"/>
    <row r="484" ht="17.45" customHeight="1" x14ac:dyDescent="0.2"/>
    <row r="485" ht="17.45" customHeight="1" x14ac:dyDescent="0.2"/>
    <row r="486" ht="17.45" customHeight="1" x14ac:dyDescent="0.2"/>
    <row r="487" ht="17.45" customHeight="1" x14ac:dyDescent="0.2"/>
    <row r="488" ht="17.45" customHeight="1" x14ac:dyDescent="0.2"/>
    <row r="489" ht="17.45" customHeight="1" x14ac:dyDescent="0.2"/>
    <row r="490" ht="17.45" customHeight="1" x14ac:dyDescent="0.2"/>
    <row r="491" ht="17.45" customHeight="1" x14ac:dyDescent="0.2"/>
    <row r="492" ht="17.45" customHeight="1" x14ac:dyDescent="0.2"/>
    <row r="493" ht="17.45" customHeight="1" x14ac:dyDescent="0.2"/>
    <row r="494" ht="17.45" customHeight="1" x14ac:dyDescent="0.2"/>
    <row r="495" ht="17.45" customHeight="1" x14ac:dyDescent="0.2"/>
    <row r="496" ht="17.45" customHeight="1" x14ac:dyDescent="0.2"/>
    <row r="497" ht="17.45" customHeight="1" x14ac:dyDescent="0.2"/>
    <row r="498" ht="17.45" customHeight="1" x14ac:dyDescent="0.2"/>
    <row r="499" ht="17.45" customHeight="1" x14ac:dyDescent="0.2"/>
    <row r="500" ht="17.45" customHeight="1" x14ac:dyDescent="0.2"/>
  </sheetData>
  <pageMargins left="0.7" right="0.7" top="0.75" bottom="0.75" header="0.3" footer="0.3"/>
  <pageSetup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3:T515"/>
  <sheetViews>
    <sheetView workbookViewId="0">
      <selection activeCell="L4" sqref="L4"/>
    </sheetView>
  </sheetViews>
  <sheetFormatPr defaultColWidth="9.140625" defaultRowHeight="15" x14ac:dyDescent="0.25"/>
  <cols>
    <col min="1" max="16" width="9.140625" style="59"/>
    <col min="17" max="17" width="14.5703125" style="59" bestFit="1" customWidth="1"/>
    <col min="18" max="19" width="10" style="59" bestFit="1" customWidth="1"/>
    <col min="20" max="20" width="8.7109375" style="59" bestFit="1" customWidth="1"/>
    <col min="21" max="16384" width="9.140625" style="59"/>
  </cols>
  <sheetData>
    <row r="3" spans="1:20" x14ac:dyDescent="0.25">
      <c r="A3" s="59" t="s">
        <v>50</v>
      </c>
      <c r="B3" s="59" t="s">
        <v>51</v>
      </c>
      <c r="C3" s="59" t="s">
        <v>52</v>
      </c>
      <c r="D3" s="59" t="s">
        <v>53</v>
      </c>
      <c r="E3" s="59" t="s">
        <v>54</v>
      </c>
      <c r="G3" s="59" t="s">
        <v>50</v>
      </c>
      <c r="H3" s="59" t="s">
        <v>51</v>
      </c>
      <c r="I3" s="59" t="s">
        <v>52</v>
      </c>
      <c r="J3" s="59" t="s">
        <v>53</v>
      </c>
      <c r="L3" s="59" t="s">
        <v>50</v>
      </c>
      <c r="M3" s="59" t="s">
        <v>51</v>
      </c>
      <c r="N3" s="59" t="s">
        <v>52</v>
      </c>
      <c r="O3" s="59" t="s">
        <v>53</v>
      </c>
      <c r="R3" s="60" t="s">
        <v>25</v>
      </c>
      <c r="S3" s="60" t="s">
        <v>24</v>
      </c>
      <c r="T3" s="60" t="s">
        <v>43</v>
      </c>
    </row>
    <row r="4" spans="1:20" hidden="1" x14ac:dyDescent="0.25">
      <c r="A4" s="59">
        <v>1.26E-2</v>
      </c>
      <c r="B4" s="59">
        <v>1.17E-2</v>
      </c>
      <c r="C4" s="59">
        <v>1.15E-2</v>
      </c>
      <c r="D4" s="59">
        <v>1.4E-2</v>
      </c>
      <c r="E4" s="59">
        <v>1</v>
      </c>
      <c r="G4" s="61">
        <v>1.9E-2</v>
      </c>
      <c r="H4" s="61">
        <v>1.26E-2</v>
      </c>
      <c r="I4" s="61">
        <v>1.15E-2</v>
      </c>
      <c r="J4" s="61">
        <v>1.95E-2</v>
      </c>
      <c r="L4" s="59">
        <v>1.26E-2</v>
      </c>
      <c r="M4" s="59">
        <v>1.17E-2</v>
      </c>
      <c r="N4" s="59">
        <v>1.15E-2</v>
      </c>
      <c r="O4" s="59">
        <v>1.4E-2</v>
      </c>
      <c r="Q4" s="62" t="s">
        <v>20</v>
      </c>
      <c r="R4" s="63">
        <f>MAX(G4:J149)</f>
        <v>7.8600000000000003E-2</v>
      </c>
      <c r="S4" s="63">
        <f>MAX(L4:O369)</f>
        <v>0.186</v>
      </c>
      <c r="T4" s="63"/>
    </row>
    <row r="5" spans="1:20" hidden="1" x14ac:dyDescent="0.25">
      <c r="A5" s="59">
        <v>2.7099999999999999E-2</v>
      </c>
      <c r="B5" s="59">
        <v>2.3800000000000002E-2</v>
      </c>
      <c r="C5" s="59">
        <v>2.7400000000000001E-2</v>
      </c>
      <c r="D5" s="59">
        <v>3.5200000000000002E-2</v>
      </c>
      <c r="E5" s="59">
        <v>2</v>
      </c>
      <c r="G5" s="61">
        <v>1.3899999999999999E-2</v>
      </c>
      <c r="H5" s="61">
        <v>1.5100000000000001E-2</v>
      </c>
      <c r="I5" s="61">
        <v>9.9000000000000008E-3</v>
      </c>
      <c r="J5" s="61">
        <v>1.6400000000000001E-2</v>
      </c>
      <c r="L5" s="59">
        <v>2.7099999999999999E-2</v>
      </c>
      <c r="M5" s="59">
        <v>2.3800000000000002E-2</v>
      </c>
      <c r="N5" s="59">
        <v>2.7400000000000001E-2</v>
      </c>
      <c r="O5" s="59">
        <v>3.5200000000000002E-2</v>
      </c>
      <c r="Q5" s="62" t="s">
        <v>21</v>
      </c>
      <c r="R5" s="63">
        <f>PERCENTILE($G$4:$J$149,0.9)</f>
        <v>2.7270000000000006E-2</v>
      </c>
      <c r="S5" s="63">
        <f>PERCENTILE($L$4:$O$369,0.9)</f>
        <v>4.8800000000000003E-2</v>
      </c>
      <c r="T5" s="63"/>
    </row>
    <row r="6" spans="1:20" hidden="1" x14ac:dyDescent="0.25">
      <c r="A6" s="59">
        <v>2.8299999999999999E-2</v>
      </c>
      <c r="B6" s="59">
        <v>3.2500000000000001E-2</v>
      </c>
      <c r="C6" s="59">
        <v>3.7100000000000001E-2</v>
      </c>
      <c r="D6" s="59">
        <v>4.8300000000000003E-2</v>
      </c>
      <c r="E6" s="59">
        <v>3</v>
      </c>
      <c r="G6" s="61">
        <v>1.2999999999999999E-2</v>
      </c>
      <c r="H6" s="61">
        <v>1.5299999999999999E-2</v>
      </c>
      <c r="I6" s="61">
        <v>1.7299999999999999E-2</v>
      </c>
      <c r="J6" s="61">
        <v>1.89E-2</v>
      </c>
      <c r="L6" s="59">
        <v>2.8299999999999999E-2</v>
      </c>
      <c r="M6" s="59">
        <v>3.2500000000000001E-2</v>
      </c>
      <c r="N6" s="59">
        <v>3.7100000000000001E-2</v>
      </c>
      <c r="O6" s="59">
        <v>4.8300000000000003E-2</v>
      </c>
      <c r="Q6" s="62" t="s">
        <v>22</v>
      </c>
      <c r="R6" s="63">
        <f>PERCENTILE($G$4:$J$149,0.75)</f>
        <v>1.9925000000000002E-2</v>
      </c>
      <c r="S6" s="63">
        <f>PERCENTILE($L$4:$O$369,0.75)</f>
        <v>3.8899999999999997E-2</v>
      </c>
      <c r="T6" s="63"/>
    </row>
    <row r="7" spans="1:20" hidden="1" x14ac:dyDescent="0.25">
      <c r="A7" s="59">
        <v>2.58E-2</v>
      </c>
      <c r="B7" s="59">
        <v>2.93E-2</v>
      </c>
      <c r="C7" s="59">
        <v>7.0599999999999996E-2</v>
      </c>
      <c r="D7" s="59">
        <v>5.6599999999999998E-2</v>
      </c>
      <c r="E7" s="59">
        <v>5</v>
      </c>
      <c r="G7" s="61">
        <v>1.1900000000000001E-2</v>
      </c>
      <c r="H7" s="61">
        <v>1.04E-2</v>
      </c>
      <c r="I7" s="61">
        <v>8.7200000000000003E-3</v>
      </c>
      <c r="J7" s="61">
        <v>1.55E-2</v>
      </c>
      <c r="L7" s="59">
        <v>2.58E-2</v>
      </c>
      <c r="M7" s="59">
        <v>2.93E-2</v>
      </c>
      <c r="N7" s="59">
        <v>7.0599999999999996E-2</v>
      </c>
      <c r="O7" s="59">
        <v>5.6599999999999998E-2</v>
      </c>
      <c r="Q7" s="62" t="s">
        <v>23</v>
      </c>
      <c r="R7" s="63">
        <f>AVERAGE(G4:J149)</f>
        <v>1.6269297945205468E-2</v>
      </c>
      <c r="S7" s="63">
        <f>AVERAGE(L4:O369)</f>
        <v>3.1793074277854182E-2</v>
      </c>
      <c r="T7" s="63"/>
    </row>
    <row r="8" spans="1:20" hidden="1" x14ac:dyDescent="0.25">
      <c r="A8" s="59">
        <v>3.56E-2</v>
      </c>
      <c r="B8" s="59">
        <v>2.52E-2</v>
      </c>
      <c r="C8" s="59">
        <v>3.2000000000000001E-2</v>
      </c>
      <c r="D8" s="59">
        <v>5.16E-2</v>
      </c>
      <c r="E8" s="59">
        <v>5</v>
      </c>
      <c r="G8" s="61">
        <v>1.26E-2</v>
      </c>
      <c r="H8" s="61">
        <v>2.52E-2</v>
      </c>
      <c r="I8" s="61">
        <v>1.0500000000000001E-2</v>
      </c>
      <c r="J8" s="61">
        <v>1.89E-2</v>
      </c>
      <c r="L8" s="59">
        <v>3.56E-2</v>
      </c>
      <c r="M8" s="59">
        <v>2.52E-2</v>
      </c>
      <c r="N8" s="59">
        <v>3.2000000000000001E-2</v>
      </c>
      <c r="O8" s="59">
        <v>5.16E-2</v>
      </c>
    </row>
    <row r="9" spans="1:20" hidden="1" x14ac:dyDescent="0.25">
      <c r="A9" s="61">
        <v>1.9E-2</v>
      </c>
      <c r="B9" s="61">
        <v>1.26E-2</v>
      </c>
      <c r="C9" s="61">
        <v>1.15E-2</v>
      </c>
      <c r="D9" s="61">
        <v>1.95E-2</v>
      </c>
      <c r="E9" s="61">
        <v>6</v>
      </c>
      <c r="G9" s="61">
        <v>1.01E-2</v>
      </c>
      <c r="H9" s="61">
        <v>1.47E-2</v>
      </c>
      <c r="I9" s="61">
        <v>7.26E-3</v>
      </c>
      <c r="J9" s="61">
        <v>2.1999999999999999E-2</v>
      </c>
      <c r="L9" s="59">
        <v>2.3900000000000001E-2</v>
      </c>
      <c r="M9" s="59">
        <v>1.7299999999999999E-2</v>
      </c>
      <c r="N9" s="59">
        <v>1.6799999999999999E-2</v>
      </c>
      <c r="O9" s="59">
        <v>2.8199999999999999E-2</v>
      </c>
    </row>
    <row r="10" spans="1:20" hidden="1" x14ac:dyDescent="0.25">
      <c r="A10" s="61">
        <v>1.3899999999999999E-2</v>
      </c>
      <c r="B10" s="61">
        <v>1.5100000000000001E-2</v>
      </c>
      <c r="C10" s="61">
        <v>9.9000000000000008E-3</v>
      </c>
      <c r="D10" s="61">
        <v>1.6400000000000001E-2</v>
      </c>
      <c r="E10" s="61">
        <v>7</v>
      </c>
      <c r="G10" s="61">
        <v>1.37E-2</v>
      </c>
      <c r="H10" s="61">
        <v>1.5100000000000001E-2</v>
      </c>
      <c r="I10" s="61">
        <v>1.3599999999999999E-2</v>
      </c>
      <c r="J10" s="61">
        <v>4.1300000000000003E-2</v>
      </c>
      <c r="L10" s="59">
        <v>7.2500000000000004E-3</v>
      </c>
      <c r="M10" s="59">
        <v>6.4999999999999997E-3</v>
      </c>
      <c r="N10" s="59">
        <v>6.0499999999999998E-3</v>
      </c>
      <c r="O10" s="59">
        <v>1.23E-2</v>
      </c>
    </row>
    <row r="11" spans="1:20" hidden="1" x14ac:dyDescent="0.25">
      <c r="A11" s="59">
        <v>2.3900000000000001E-2</v>
      </c>
      <c r="B11" s="59">
        <v>1.7299999999999999E-2</v>
      </c>
      <c r="C11" s="59">
        <v>1.6799999999999999E-2</v>
      </c>
      <c r="D11" s="59">
        <v>2.8199999999999999E-2</v>
      </c>
      <c r="E11" s="59">
        <v>1</v>
      </c>
      <c r="G11" s="61">
        <v>1.7000000000000001E-2</v>
      </c>
      <c r="H11" s="61">
        <v>2.0900000000000002E-2</v>
      </c>
      <c r="I11" s="61">
        <v>1.2500000000000001E-2</v>
      </c>
      <c r="J11" s="61">
        <v>2.46E-2</v>
      </c>
      <c r="L11" s="59">
        <v>1.1299999999999999E-2</v>
      </c>
      <c r="M11" s="59">
        <v>7.5499999999999994E-3</v>
      </c>
      <c r="N11" s="59">
        <v>1.43E-2</v>
      </c>
      <c r="O11" s="59">
        <v>1.7299999999999999E-2</v>
      </c>
    </row>
    <row r="12" spans="1:20" hidden="1" x14ac:dyDescent="0.25">
      <c r="A12" s="59">
        <v>7.2500000000000004E-3</v>
      </c>
      <c r="B12" s="59">
        <v>6.4999999999999997E-3</v>
      </c>
      <c r="C12" s="59">
        <v>6.0499999999999998E-3</v>
      </c>
      <c r="D12" s="59">
        <v>1.23E-2</v>
      </c>
      <c r="E12" s="59">
        <v>2</v>
      </c>
      <c r="G12" s="61">
        <v>1.55E-2</v>
      </c>
      <c r="H12" s="61">
        <v>1.6050000000000002E-2</v>
      </c>
      <c r="I12" s="61">
        <v>0.02</v>
      </c>
      <c r="J12" s="61">
        <v>2.6100000000000002E-2</v>
      </c>
      <c r="L12" s="59">
        <v>3.5099999999999999E-2</v>
      </c>
      <c r="M12" s="59">
        <v>1.9699999999999999E-2</v>
      </c>
      <c r="N12" s="59">
        <v>4.36E-2</v>
      </c>
      <c r="O12" s="59">
        <v>4.2299999999999997E-2</v>
      </c>
    </row>
    <row r="13" spans="1:20" hidden="1" x14ac:dyDescent="0.25">
      <c r="A13" s="59">
        <v>1.1299999999999999E-2</v>
      </c>
      <c r="B13" s="59">
        <v>7.5499999999999994E-3</v>
      </c>
      <c r="C13" s="59">
        <v>1.43E-2</v>
      </c>
      <c r="D13" s="59">
        <v>1.7299999999999999E-2</v>
      </c>
      <c r="E13" s="59">
        <v>3</v>
      </c>
      <c r="G13" s="61">
        <v>1.35E-2</v>
      </c>
      <c r="H13" s="61">
        <v>1.4E-2</v>
      </c>
      <c r="I13" s="61">
        <v>1.04E-2</v>
      </c>
      <c r="J13" s="61">
        <v>2.2499999999999999E-2</v>
      </c>
      <c r="L13" s="59">
        <v>0.02</v>
      </c>
      <c r="M13" s="59">
        <v>2.76E-2</v>
      </c>
      <c r="O13" s="59">
        <v>3.2099999999999997E-2</v>
      </c>
    </row>
    <row r="14" spans="1:20" hidden="1" x14ac:dyDescent="0.25">
      <c r="A14" s="59">
        <v>3.5099999999999999E-2</v>
      </c>
      <c r="B14" s="59">
        <v>1.9699999999999999E-2</v>
      </c>
      <c r="C14" s="59">
        <v>4.36E-2</v>
      </c>
      <c r="D14" s="59">
        <v>4.2299999999999997E-2</v>
      </c>
      <c r="E14" s="59">
        <v>5</v>
      </c>
      <c r="G14" s="61">
        <v>7.3099999999999997E-3</v>
      </c>
      <c r="H14" s="61">
        <v>7.8499999999999993E-3</v>
      </c>
      <c r="I14" s="61">
        <v>1.0999999999999999E-2</v>
      </c>
      <c r="J14" s="61">
        <v>1.6500000000000001E-2</v>
      </c>
      <c r="L14" s="59">
        <v>3.04E-2</v>
      </c>
      <c r="M14" s="59">
        <v>3.7199999999999997E-2</v>
      </c>
      <c r="N14" s="59">
        <v>2.8799999999999999E-2</v>
      </c>
      <c r="O14" s="59">
        <v>3.1199999999999999E-2</v>
      </c>
    </row>
    <row r="15" spans="1:20" hidden="1" x14ac:dyDescent="0.25">
      <c r="A15" s="59">
        <v>0.02</v>
      </c>
      <c r="B15" s="59">
        <v>2.76E-2</v>
      </c>
      <c r="D15" s="59">
        <v>3.2099999999999997E-2</v>
      </c>
      <c r="E15" s="59">
        <v>5</v>
      </c>
      <c r="G15" s="61">
        <v>1.4500000000000001E-2</v>
      </c>
      <c r="H15" s="61">
        <v>1.34E-2</v>
      </c>
      <c r="I15" s="61">
        <v>1.2999999999999999E-2</v>
      </c>
      <c r="J15" s="61">
        <v>2.75E-2</v>
      </c>
      <c r="L15" s="59">
        <v>2.29E-2</v>
      </c>
      <c r="M15" s="59">
        <v>2.495E-2</v>
      </c>
      <c r="N15" s="59">
        <v>3.39E-2</v>
      </c>
      <c r="O15" s="59">
        <v>3.32E-2</v>
      </c>
    </row>
    <row r="16" spans="1:20" hidden="1" x14ac:dyDescent="0.25">
      <c r="A16" s="61">
        <v>1.2999999999999999E-2</v>
      </c>
      <c r="B16" s="61">
        <v>1.5299999999999999E-2</v>
      </c>
      <c r="C16" s="61">
        <v>1.7299999999999999E-2</v>
      </c>
      <c r="D16" s="61">
        <v>1.89E-2</v>
      </c>
      <c r="E16" s="61">
        <v>6</v>
      </c>
      <c r="G16" s="61">
        <v>1.6899999999999998E-2</v>
      </c>
      <c r="H16" s="61">
        <v>3.95E-2</v>
      </c>
      <c r="I16" s="61">
        <v>2.4199999999999999E-2</v>
      </c>
      <c r="J16" s="61">
        <v>6.1800000000000001E-2</v>
      </c>
      <c r="L16" s="59">
        <v>2.92E-2</v>
      </c>
      <c r="M16" s="59">
        <v>2.6499999999999999E-2</v>
      </c>
      <c r="N16" s="59">
        <v>3.4599999999999999E-2</v>
      </c>
      <c r="O16" s="59">
        <v>3.8600000000000002E-2</v>
      </c>
    </row>
    <row r="17" spans="1:15" hidden="1" x14ac:dyDescent="0.25">
      <c r="A17" s="61">
        <v>1.1900000000000001E-2</v>
      </c>
      <c r="B17" s="61">
        <v>1.04E-2</v>
      </c>
      <c r="C17" s="61">
        <v>8.7200000000000003E-3</v>
      </c>
      <c r="D17" s="61">
        <v>1.55E-2</v>
      </c>
      <c r="E17" s="61">
        <v>7</v>
      </c>
      <c r="G17" s="61">
        <v>2.3099999999999999E-2</v>
      </c>
      <c r="H17" s="61">
        <v>1.4500000000000001E-2</v>
      </c>
      <c r="I17" s="61">
        <v>9.6299999999999997E-3</v>
      </c>
      <c r="J17" s="61">
        <v>3.0700000000000002E-2</v>
      </c>
      <c r="L17" s="59">
        <v>4.3200000000000002E-2</v>
      </c>
      <c r="M17" s="59">
        <v>2.3699999999999999E-2</v>
      </c>
      <c r="N17" s="59">
        <v>2.29E-2</v>
      </c>
      <c r="O17" s="59">
        <v>5.7000000000000002E-2</v>
      </c>
    </row>
    <row r="18" spans="1:15" hidden="1" x14ac:dyDescent="0.25">
      <c r="A18" s="59">
        <v>3.04E-2</v>
      </c>
      <c r="B18" s="59">
        <v>3.7199999999999997E-2</v>
      </c>
      <c r="C18" s="59">
        <v>2.8799999999999999E-2</v>
      </c>
      <c r="D18" s="59">
        <v>3.1199999999999999E-2</v>
      </c>
      <c r="E18" s="59">
        <v>1</v>
      </c>
      <c r="G18" s="61">
        <v>1.0500000000000001E-2</v>
      </c>
      <c r="H18" s="61">
        <v>9.1000000000000004E-3</v>
      </c>
      <c r="I18" s="61">
        <v>9.7000000000000003E-3</v>
      </c>
      <c r="J18" s="61">
        <v>3.3500000000000002E-2</v>
      </c>
      <c r="L18" s="59">
        <v>2.0899999999999998E-2</v>
      </c>
      <c r="M18" s="59">
        <v>1.52E-2</v>
      </c>
      <c r="N18" s="59">
        <v>1.7600000000000001E-2</v>
      </c>
      <c r="O18" s="59">
        <v>2.4500000000000001E-2</v>
      </c>
    </row>
    <row r="19" spans="1:15" hidden="1" x14ac:dyDescent="0.25">
      <c r="A19" s="59">
        <v>2.29E-2</v>
      </c>
      <c r="B19" s="59">
        <v>2.495E-2</v>
      </c>
      <c r="C19" s="59">
        <v>3.39E-2</v>
      </c>
      <c r="D19" s="59">
        <v>3.32E-2</v>
      </c>
      <c r="E19" s="59">
        <v>2</v>
      </c>
      <c r="G19" s="61">
        <v>1.12E-2</v>
      </c>
      <c r="H19" s="61">
        <v>9.7000000000000003E-3</v>
      </c>
      <c r="I19" s="61">
        <v>1.01E-2</v>
      </c>
      <c r="J19" s="61">
        <v>1.8200000000000001E-2</v>
      </c>
      <c r="L19" s="59">
        <v>1.95E-2</v>
      </c>
      <c r="M19" s="59">
        <v>1.9900000000000001E-2</v>
      </c>
      <c r="N19" s="59">
        <v>2.01E-2</v>
      </c>
      <c r="O19" s="59">
        <v>4.9599999999999998E-2</v>
      </c>
    </row>
    <row r="20" spans="1:15" hidden="1" x14ac:dyDescent="0.25">
      <c r="A20" s="59">
        <v>2.92E-2</v>
      </c>
      <c r="B20" s="59">
        <v>2.6499999999999999E-2</v>
      </c>
      <c r="C20" s="59">
        <v>3.4599999999999999E-2</v>
      </c>
      <c r="D20" s="59">
        <v>3.8600000000000002E-2</v>
      </c>
      <c r="E20" s="59">
        <v>3</v>
      </c>
      <c r="G20" s="61">
        <v>9.4999999999999998E-3</v>
      </c>
      <c r="H20" s="61">
        <v>1.4500000000000001E-2</v>
      </c>
      <c r="I20" s="61">
        <v>3.3E-3</v>
      </c>
      <c r="J20" s="61">
        <v>1.49E-2</v>
      </c>
      <c r="L20" s="59">
        <v>1.4E-2</v>
      </c>
      <c r="M20" s="59">
        <v>4.1200000000000001E-2</v>
      </c>
      <c r="N20" s="59">
        <v>2.7199999999999998E-2</v>
      </c>
      <c r="O20" s="59">
        <v>6.7599999999999993E-2</v>
      </c>
    </row>
    <row r="21" spans="1:15" hidden="1" x14ac:dyDescent="0.25">
      <c r="A21" s="59">
        <v>4.3200000000000002E-2</v>
      </c>
      <c r="B21" s="59">
        <v>2.3699999999999999E-2</v>
      </c>
      <c r="C21" s="59">
        <v>2.29E-2</v>
      </c>
      <c r="D21" s="59">
        <v>5.7000000000000002E-2</v>
      </c>
      <c r="E21" s="59">
        <v>5</v>
      </c>
      <c r="G21" s="61">
        <v>9.4000000000000004E-3</v>
      </c>
      <c r="H21" s="61">
        <v>1.47E-2</v>
      </c>
      <c r="I21" s="61">
        <v>8.2699999999999996E-3</v>
      </c>
      <c r="J21" s="61">
        <v>1.7899999999999999E-2</v>
      </c>
      <c r="L21" s="59">
        <v>1.7500000000000002E-2</v>
      </c>
      <c r="M21" s="59">
        <v>4.0800000000000003E-2</v>
      </c>
      <c r="N21" s="59">
        <v>1.8800000000000001E-2</v>
      </c>
      <c r="O21" s="59">
        <v>4.9200000000000001E-2</v>
      </c>
    </row>
    <row r="22" spans="1:15" hidden="1" x14ac:dyDescent="0.25">
      <c r="A22" s="59">
        <v>2.0899999999999998E-2</v>
      </c>
      <c r="B22" s="59">
        <v>1.52E-2</v>
      </c>
      <c r="C22" s="59">
        <v>1.7600000000000001E-2</v>
      </c>
      <c r="D22" s="59">
        <v>2.4500000000000001E-2</v>
      </c>
      <c r="E22" s="59">
        <v>5</v>
      </c>
      <c r="G22" s="61">
        <v>1.7100000000000001E-2</v>
      </c>
      <c r="H22" s="61">
        <v>4.5999999999999999E-3</v>
      </c>
      <c r="I22" s="61">
        <v>4.5999999999999999E-3</v>
      </c>
      <c r="J22" s="61">
        <v>1.0800000000000001E-2</v>
      </c>
      <c r="L22" s="59">
        <v>2.5000000000000001E-2</v>
      </c>
      <c r="M22" s="59">
        <v>2.75E-2</v>
      </c>
      <c r="N22" s="59">
        <v>2.6200000000000001E-2</v>
      </c>
      <c r="O22" s="59">
        <v>4.3099999999999999E-2</v>
      </c>
    </row>
    <row r="23" spans="1:15" hidden="1" x14ac:dyDescent="0.25">
      <c r="A23" s="61">
        <v>1.26E-2</v>
      </c>
      <c r="B23" s="61">
        <v>2.52E-2</v>
      </c>
      <c r="C23" s="61">
        <v>1.0500000000000001E-2</v>
      </c>
      <c r="D23" s="61">
        <v>1.89E-2</v>
      </c>
      <c r="E23" s="61">
        <v>6</v>
      </c>
      <c r="G23" s="61">
        <v>8.2799999999999992E-3</v>
      </c>
      <c r="H23" s="61">
        <v>3.7799999999999999E-3</v>
      </c>
      <c r="I23" s="61">
        <v>2.5300000000000001E-3</v>
      </c>
      <c r="J23" s="61">
        <v>6.3200000000000001E-3</v>
      </c>
      <c r="L23" s="59">
        <v>1.9300000000000001E-2</v>
      </c>
      <c r="M23" s="59">
        <v>2.7E-2</v>
      </c>
      <c r="N23" s="59">
        <v>3.1600000000000003E-2</v>
      </c>
      <c r="O23" s="59">
        <v>2.29E-2</v>
      </c>
    </row>
    <row r="24" spans="1:15" hidden="1" x14ac:dyDescent="0.25">
      <c r="A24" s="61">
        <v>1.01E-2</v>
      </c>
      <c r="B24" s="61">
        <v>1.47E-2</v>
      </c>
      <c r="C24" s="61">
        <v>7.26E-3</v>
      </c>
      <c r="D24" s="61">
        <v>2.1999999999999999E-2</v>
      </c>
      <c r="E24" s="61">
        <v>7</v>
      </c>
      <c r="G24" s="61">
        <v>1.6899999999999998E-2</v>
      </c>
      <c r="H24" s="61">
        <v>1.0409999999999999E-2</v>
      </c>
      <c r="I24" s="61">
        <v>3.79E-3</v>
      </c>
      <c r="J24" s="61">
        <v>1.17E-2</v>
      </c>
      <c r="L24" s="59">
        <v>2.3699999999999999E-2</v>
      </c>
      <c r="M24" s="59">
        <v>2.7300000000000001E-2</v>
      </c>
      <c r="N24" s="59">
        <v>2.7300000000000001E-2</v>
      </c>
      <c r="O24" s="59">
        <v>4.1300000000000003E-2</v>
      </c>
    </row>
    <row r="25" spans="1:15" hidden="1" x14ac:dyDescent="0.25">
      <c r="A25" s="59">
        <v>1.95E-2</v>
      </c>
      <c r="B25" s="59">
        <v>1.9900000000000001E-2</v>
      </c>
      <c r="C25" s="59">
        <v>2.01E-2</v>
      </c>
      <c r="D25" s="59">
        <v>4.9599999999999998E-2</v>
      </c>
      <c r="E25" s="59">
        <v>1</v>
      </c>
      <c r="G25" s="61">
        <v>1.44E-2</v>
      </c>
      <c r="H25" s="61">
        <v>1.01E-2</v>
      </c>
      <c r="I25" s="61">
        <v>5.0000000000000001E-3</v>
      </c>
      <c r="J25" s="61">
        <v>1.49E-2</v>
      </c>
      <c r="L25" s="59">
        <v>3.0099999999999998E-2</v>
      </c>
      <c r="M25" s="59">
        <v>2.29E-2</v>
      </c>
      <c r="N25" s="59">
        <v>3.6200000000000003E-2</v>
      </c>
      <c r="O25" s="59">
        <v>6.0199999999999997E-2</v>
      </c>
    </row>
    <row r="26" spans="1:15" hidden="1" x14ac:dyDescent="0.25">
      <c r="A26" s="59">
        <v>1.4E-2</v>
      </c>
      <c r="B26" s="59">
        <v>4.1200000000000001E-2</v>
      </c>
      <c r="C26" s="59">
        <v>2.7199999999999998E-2</v>
      </c>
      <c r="D26" s="59">
        <v>6.7599999999999993E-2</v>
      </c>
      <c r="E26" s="59">
        <v>2</v>
      </c>
      <c r="G26" s="61">
        <v>1.6400000000000001E-2</v>
      </c>
      <c r="H26" s="61">
        <v>1.7600000000000001E-2</v>
      </c>
      <c r="I26" s="61">
        <v>6.3E-3</v>
      </c>
      <c r="J26" s="61">
        <v>1.6400000000000001E-2</v>
      </c>
      <c r="L26" s="59">
        <v>2.5000000000000001E-2</v>
      </c>
      <c r="M26" s="59">
        <v>2.4400000000000002E-2</v>
      </c>
      <c r="N26" s="59">
        <v>3.39E-2</v>
      </c>
      <c r="O26" s="59">
        <v>6.4600000000000005E-2</v>
      </c>
    </row>
    <row r="27" spans="1:15" hidden="1" x14ac:dyDescent="0.25">
      <c r="A27" s="59">
        <v>1.7500000000000002E-2</v>
      </c>
      <c r="B27" s="59">
        <v>4.0800000000000003E-2</v>
      </c>
      <c r="C27" s="59">
        <v>1.8800000000000001E-2</v>
      </c>
      <c r="D27" s="59">
        <v>4.9200000000000001E-2</v>
      </c>
      <c r="E27" s="59">
        <v>3</v>
      </c>
      <c r="G27" s="61">
        <v>1.29E-2</v>
      </c>
      <c r="H27" s="61">
        <v>5.0000000000000001E-3</v>
      </c>
      <c r="I27" s="61">
        <v>5.7000000000000002E-3</v>
      </c>
      <c r="J27" s="61">
        <v>1.29E-2</v>
      </c>
      <c r="L27" s="59">
        <v>2.1899999999999999E-2</v>
      </c>
      <c r="M27" s="59">
        <v>2.58E-2</v>
      </c>
      <c r="N27" s="59">
        <v>4.48E-2</v>
      </c>
      <c r="O27" s="59">
        <v>5.4100000000000002E-2</v>
      </c>
    </row>
    <row r="28" spans="1:15" hidden="1" x14ac:dyDescent="0.25">
      <c r="A28" s="59">
        <v>2.5000000000000001E-2</v>
      </c>
      <c r="B28" s="59">
        <v>2.75E-2</v>
      </c>
      <c r="C28" s="59">
        <v>2.6200000000000001E-2</v>
      </c>
      <c r="D28" s="59">
        <v>4.3099999999999999E-2</v>
      </c>
      <c r="E28" s="59">
        <v>5</v>
      </c>
      <c r="G28" s="61">
        <v>1.5800000000000002E-2</v>
      </c>
      <c r="H28" s="61">
        <v>2.1600000000000001E-2</v>
      </c>
      <c r="I28" s="61">
        <v>1.26E-2</v>
      </c>
      <c r="J28" s="61">
        <v>2.23E-2</v>
      </c>
      <c r="L28" s="59">
        <v>2.6800000000000001E-2</v>
      </c>
      <c r="M28" s="59">
        <v>2.7400000000000001E-2</v>
      </c>
      <c r="N28" s="59">
        <v>3.5299999999999998E-2</v>
      </c>
      <c r="O28" s="59">
        <v>4.36E-2</v>
      </c>
    </row>
    <row r="29" spans="1:15" hidden="1" x14ac:dyDescent="0.25">
      <c r="A29" s="59">
        <v>1.9300000000000001E-2</v>
      </c>
      <c r="B29" s="59">
        <v>2.7E-2</v>
      </c>
      <c r="C29" s="59">
        <v>3.1600000000000003E-2</v>
      </c>
      <c r="D29" s="59">
        <v>2.29E-2</v>
      </c>
      <c r="E29" s="59">
        <v>5</v>
      </c>
      <c r="G29" s="61">
        <v>2.18E-2</v>
      </c>
      <c r="H29" s="61">
        <v>1.0999999999999999E-2</v>
      </c>
      <c r="I29" s="61">
        <v>5.13E-3</v>
      </c>
      <c r="J29" s="61">
        <v>1.09E-2</v>
      </c>
      <c r="L29" s="59">
        <v>3.5299999999999998E-2</v>
      </c>
      <c r="M29" s="59">
        <v>2.3E-2</v>
      </c>
      <c r="N29" s="59">
        <v>3.0800000000000001E-2</v>
      </c>
      <c r="O29" s="59">
        <v>3.3700000000000001E-2</v>
      </c>
    </row>
    <row r="30" spans="1:15" hidden="1" x14ac:dyDescent="0.25">
      <c r="A30" s="61">
        <v>1.37E-2</v>
      </c>
      <c r="B30" s="61">
        <v>1.5100000000000001E-2</v>
      </c>
      <c r="C30" s="61">
        <v>1.3599999999999999E-2</v>
      </c>
      <c r="D30" s="61">
        <v>4.1300000000000003E-2</v>
      </c>
      <c r="E30" s="61">
        <v>6</v>
      </c>
      <c r="G30" s="61">
        <v>2.0199999999999999E-2</v>
      </c>
      <c r="H30" s="61">
        <v>1.47E-2</v>
      </c>
      <c r="I30" s="61">
        <v>1.15E-2</v>
      </c>
      <c r="J30" s="61">
        <v>2.3099999999999999E-2</v>
      </c>
      <c r="L30" s="59">
        <v>1.8200000000000001E-2</v>
      </c>
      <c r="M30" s="59">
        <v>2.81E-2</v>
      </c>
      <c r="N30" s="59">
        <v>3.1099999999999999E-2</v>
      </c>
      <c r="O30" s="59">
        <v>3.0800000000000001E-2</v>
      </c>
    </row>
    <row r="31" spans="1:15" hidden="1" x14ac:dyDescent="0.25">
      <c r="A31" s="61">
        <v>1.7000000000000001E-2</v>
      </c>
      <c r="B31" s="61">
        <v>2.0900000000000002E-2</v>
      </c>
      <c r="C31" s="61">
        <v>1.2500000000000001E-2</v>
      </c>
      <c r="D31" s="61">
        <v>2.46E-2</v>
      </c>
      <c r="E31" s="61">
        <v>7</v>
      </c>
      <c r="G31" s="61">
        <v>1.3899999999999999E-2</v>
      </c>
      <c r="H31" s="61">
        <v>1.3299999999999999E-2</v>
      </c>
      <c r="I31" s="61">
        <v>9.4800000000000006E-3</v>
      </c>
      <c r="J31" s="61">
        <v>1.5699999999999999E-2</v>
      </c>
      <c r="L31" s="59">
        <v>1.6299999999999999E-2</v>
      </c>
      <c r="M31" s="59">
        <v>3.6799999999999999E-2</v>
      </c>
      <c r="N31" s="59">
        <v>3.3599999999999998E-2</v>
      </c>
      <c r="O31" s="59">
        <v>4.2299999999999997E-2</v>
      </c>
    </row>
    <row r="32" spans="1:15" hidden="1" x14ac:dyDescent="0.25">
      <c r="A32" s="59">
        <v>2.3699999999999999E-2</v>
      </c>
      <c r="B32" s="59">
        <v>2.7300000000000001E-2</v>
      </c>
      <c r="C32" s="59">
        <v>2.7300000000000001E-2</v>
      </c>
      <c r="D32" s="59">
        <v>4.1300000000000003E-2</v>
      </c>
      <c r="E32" s="59">
        <v>1</v>
      </c>
      <c r="G32" s="61">
        <v>2.1499999999999998E-2</v>
      </c>
      <c r="H32" s="61">
        <v>1.5100000000000001E-2</v>
      </c>
      <c r="I32" s="61">
        <v>1.5100000000000001E-2</v>
      </c>
      <c r="J32" s="61">
        <v>2.7799999999999998E-2</v>
      </c>
      <c r="L32" s="59">
        <v>1.34E-2</v>
      </c>
      <c r="M32" s="59">
        <v>2.41E-2</v>
      </c>
      <c r="N32" s="59">
        <v>2.3400000000000001E-2</v>
      </c>
      <c r="O32" s="59">
        <v>3.6999999999999998E-2</v>
      </c>
    </row>
    <row r="33" spans="1:15" hidden="1" x14ac:dyDescent="0.25">
      <c r="A33" s="59">
        <v>3.0099999999999998E-2</v>
      </c>
      <c r="B33" s="59">
        <v>2.29E-2</v>
      </c>
      <c r="C33" s="59">
        <v>3.6200000000000003E-2</v>
      </c>
      <c r="D33" s="59">
        <v>6.0199999999999997E-2</v>
      </c>
      <c r="E33" s="59">
        <v>2</v>
      </c>
      <c r="G33" s="61">
        <v>1.35E-2</v>
      </c>
      <c r="H33" s="61">
        <v>1.52E-2</v>
      </c>
      <c r="I33" s="61">
        <v>9.1900000000000003E-3</v>
      </c>
      <c r="J33" s="61">
        <v>3.2300000000000002E-2</v>
      </c>
      <c r="L33" s="59">
        <v>1.8599999999999998E-2</v>
      </c>
      <c r="M33" s="59">
        <v>2.29E-2</v>
      </c>
      <c r="N33" s="59">
        <v>2.5499999999999998E-2</v>
      </c>
      <c r="O33" s="59">
        <v>3.1899999999999998E-2</v>
      </c>
    </row>
    <row r="34" spans="1:15" hidden="1" x14ac:dyDescent="0.25">
      <c r="A34" s="59">
        <v>2.5000000000000001E-2</v>
      </c>
      <c r="B34" s="59">
        <v>2.4400000000000002E-2</v>
      </c>
      <c r="C34" s="59">
        <v>3.39E-2</v>
      </c>
      <c r="D34" s="59">
        <v>6.4600000000000005E-2</v>
      </c>
      <c r="E34" s="59">
        <v>3</v>
      </c>
      <c r="G34" s="61">
        <v>2.3099999999999999E-2</v>
      </c>
      <c r="H34" s="61">
        <v>1.9300000000000001E-2</v>
      </c>
      <c r="I34" s="61">
        <v>1.44E-2</v>
      </c>
      <c r="J34" s="61">
        <v>2.9700000000000001E-2</v>
      </c>
      <c r="L34" s="59">
        <v>2.3E-2</v>
      </c>
      <c r="M34" s="59">
        <v>1.77E-2</v>
      </c>
      <c r="N34" s="59">
        <v>1.4E-2</v>
      </c>
      <c r="O34" s="59">
        <v>4.2099999999999999E-2</v>
      </c>
    </row>
    <row r="35" spans="1:15" hidden="1" x14ac:dyDescent="0.25">
      <c r="A35" s="59">
        <v>2.1899999999999999E-2</v>
      </c>
      <c r="B35" s="59">
        <v>2.58E-2</v>
      </c>
      <c r="C35" s="59">
        <v>4.48E-2</v>
      </c>
      <c r="D35" s="59">
        <v>5.4100000000000002E-2</v>
      </c>
      <c r="E35" s="59">
        <v>5</v>
      </c>
      <c r="G35" s="61">
        <v>1.84E-2</v>
      </c>
      <c r="H35" s="61">
        <v>1.23E-2</v>
      </c>
      <c r="I35" s="61">
        <v>8.3000000000000001E-3</v>
      </c>
      <c r="J35" s="61">
        <v>2.3099999999999999E-2</v>
      </c>
      <c r="L35" s="59">
        <v>1.26E-2</v>
      </c>
      <c r="M35" s="59">
        <v>2.6800000000000001E-2</v>
      </c>
      <c r="N35" s="59">
        <v>1.5699999999999999E-2</v>
      </c>
      <c r="O35" s="59">
        <v>5.5800000000000002E-2</v>
      </c>
    </row>
    <row r="36" spans="1:15" hidden="1" x14ac:dyDescent="0.25">
      <c r="A36" s="59">
        <v>2.6800000000000001E-2</v>
      </c>
      <c r="B36" s="59">
        <v>2.7400000000000001E-2</v>
      </c>
      <c r="C36" s="59">
        <v>3.5299999999999998E-2</v>
      </c>
      <c r="D36" s="59">
        <v>4.36E-2</v>
      </c>
      <c r="E36" s="59">
        <v>5</v>
      </c>
      <c r="G36" s="61">
        <v>2.52E-2</v>
      </c>
      <c r="H36" s="61">
        <v>1.6250000000000001E-2</v>
      </c>
      <c r="I36" s="61">
        <v>1.0999999999999999E-2</v>
      </c>
      <c r="J36" s="61">
        <v>2.52E-2</v>
      </c>
      <c r="L36" s="59">
        <v>2.23E-2</v>
      </c>
      <c r="M36" s="59">
        <v>1.5900000000000001E-2</v>
      </c>
      <c r="N36" s="59">
        <v>1.72E-2</v>
      </c>
      <c r="O36" s="59">
        <v>4.6399999999999997E-2</v>
      </c>
    </row>
    <row r="37" spans="1:15" hidden="1" x14ac:dyDescent="0.25">
      <c r="A37" s="61">
        <v>1.55E-2</v>
      </c>
      <c r="B37" s="61">
        <v>1.6050000000000002E-2</v>
      </c>
      <c r="C37" s="61">
        <v>0.02</v>
      </c>
      <c r="D37" s="61">
        <v>2.6100000000000002E-2</v>
      </c>
      <c r="E37" s="61">
        <v>6</v>
      </c>
      <c r="G37" s="61">
        <v>1.4800000000000001E-2</v>
      </c>
      <c r="H37" s="61">
        <v>1.77E-2</v>
      </c>
      <c r="I37" s="61">
        <v>6.2500000000000003E-3</v>
      </c>
      <c r="J37" s="61">
        <v>2.1399999999999999E-2</v>
      </c>
      <c r="L37" s="59">
        <v>1.5100000000000001E-2</v>
      </c>
      <c r="M37" s="59">
        <v>2.12E-2</v>
      </c>
      <c r="N37" s="59">
        <v>1.8499999999999999E-2</v>
      </c>
      <c r="O37" s="59">
        <v>3.5499999999999997E-2</v>
      </c>
    </row>
    <row r="38" spans="1:15" hidden="1" x14ac:dyDescent="0.25">
      <c r="A38" s="61">
        <v>1.35E-2</v>
      </c>
      <c r="B38" s="61">
        <v>1.4E-2</v>
      </c>
      <c r="C38" s="61">
        <v>1.04E-2</v>
      </c>
      <c r="D38" s="61">
        <v>2.2499999999999999E-2</v>
      </c>
      <c r="E38" s="61">
        <v>7</v>
      </c>
      <c r="G38" s="61">
        <v>2.4E-2</v>
      </c>
      <c r="H38" s="61">
        <v>3.8899999999999997E-2</v>
      </c>
      <c r="I38" s="61">
        <v>1.55E-2</v>
      </c>
      <c r="J38" s="61">
        <v>3.8699999999999998E-2</v>
      </c>
      <c r="L38" s="59">
        <v>3.6999999999999998E-2</v>
      </c>
      <c r="M38" s="59">
        <v>4.9700000000000001E-2</v>
      </c>
      <c r="N38" s="59">
        <v>3.39E-2</v>
      </c>
      <c r="O38" s="59">
        <v>4.8800000000000003E-2</v>
      </c>
    </row>
    <row r="39" spans="1:15" hidden="1" x14ac:dyDescent="0.25">
      <c r="A39" s="59">
        <v>3.5299999999999998E-2</v>
      </c>
      <c r="B39" s="59">
        <v>2.3E-2</v>
      </c>
      <c r="C39" s="59">
        <v>3.0800000000000001E-2</v>
      </c>
      <c r="D39" s="59">
        <v>3.3700000000000001E-2</v>
      </c>
      <c r="E39" s="59">
        <v>1</v>
      </c>
      <c r="G39" s="61">
        <v>2.4400000000000002E-2</v>
      </c>
      <c r="H39" s="61">
        <v>4.1599999999999998E-2</v>
      </c>
      <c r="I39" s="61">
        <v>1.12E-2</v>
      </c>
      <c r="J39" s="61">
        <v>1.8200000000000001E-2</v>
      </c>
      <c r="L39" s="59">
        <v>1.0699999999999999E-2</v>
      </c>
      <c r="M39" s="59">
        <v>1.24E-2</v>
      </c>
      <c r="N39" s="59">
        <v>6.43E-3</v>
      </c>
      <c r="O39" s="59">
        <v>2.2700000000000001E-2</v>
      </c>
    </row>
    <row r="40" spans="1:15" hidden="1" x14ac:dyDescent="0.25">
      <c r="A40" s="59">
        <v>1.8200000000000001E-2</v>
      </c>
      <c r="B40" s="59">
        <v>2.81E-2</v>
      </c>
      <c r="C40" s="59">
        <v>3.1099999999999999E-2</v>
      </c>
      <c r="D40" s="59">
        <v>3.0800000000000001E-2</v>
      </c>
      <c r="E40" s="59">
        <v>2</v>
      </c>
      <c r="G40" s="61">
        <v>2.64E-2</v>
      </c>
      <c r="H40" s="61">
        <v>2.64E-2</v>
      </c>
      <c r="I40" s="61">
        <v>1.03E-2</v>
      </c>
      <c r="J40" s="61">
        <v>2.1899999999999999E-2</v>
      </c>
      <c r="L40" s="59">
        <v>1.54E-2</v>
      </c>
      <c r="M40" s="59">
        <v>2.0299999999999999E-2</v>
      </c>
      <c r="N40" s="59">
        <v>1.5299999999999999E-2</v>
      </c>
      <c r="O40" s="59">
        <v>3.49E-2</v>
      </c>
    </row>
    <row r="41" spans="1:15" hidden="1" x14ac:dyDescent="0.25">
      <c r="A41" s="59">
        <v>1.6299999999999999E-2</v>
      </c>
      <c r="B41" s="59">
        <v>3.6799999999999999E-2</v>
      </c>
      <c r="C41" s="59">
        <v>3.3599999999999998E-2</v>
      </c>
      <c r="D41" s="59">
        <v>4.2299999999999997E-2</v>
      </c>
      <c r="E41" s="59">
        <v>3</v>
      </c>
      <c r="G41" s="61">
        <v>3.6200000000000003E-2</v>
      </c>
      <c r="H41" s="61">
        <v>2.9899999999999999E-2</v>
      </c>
      <c r="I41" s="61">
        <v>7.9900000000000006E-3</v>
      </c>
      <c r="J41" s="61">
        <v>2.7699999999999999E-2</v>
      </c>
      <c r="L41" s="59">
        <v>7.3999999999999996E-2</v>
      </c>
      <c r="M41" s="59">
        <v>2.0650000000000002E-2</v>
      </c>
      <c r="N41" s="59">
        <v>1.5100000000000001E-2</v>
      </c>
      <c r="O41" s="59">
        <v>3.1899999999999998E-2</v>
      </c>
    </row>
    <row r="42" spans="1:15" hidden="1" x14ac:dyDescent="0.25">
      <c r="A42" s="59">
        <v>1.34E-2</v>
      </c>
      <c r="B42" s="59">
        <v>2.41E-2</v>
      </c>
      <c r="C42" s="59">
        <v>2.3400000000000001E-2</v>
      </c>
      <c r="D42" s="59">
        <v>3.6999999999999998E-2</v>
      </c>
      <c r="E42" s="59">
        <v>5</v>
      </c>
      <c r="G42" s="61">
        <v>1.32E-2</v>
      </c>
      <c r="H42" s="61">
        <v>1.1599999999999999E-2</v>
      </c>
      <c r="I42" s="61">
        <v>7.7499999999999999E-3</v>
      </c>
      <c r="J42" s="61">
        <v>3.4200000000000001E-2</v>
      </c>
      <c r="L42" s="59">
        <v>3.1899999999999998E-2</v>
      </c>
      <c r="M42" s="59">
        <v>2.0500000000000001E-2</v>
      </c>
      <c r="N42" s="59">
        <v>1.43E-2</v>
      </c>
      <c r="O42" s="59">
        <v>3.39E-2</v>
      </c>
    </row>
    <row r="43" spans="1:15" hidden="1" x14ac:dyDescent="0.25">
      <c r="A43" s="59">
        <v>1.8599999999999998E-2</v>
      </c>
      <c r="B43" s="59">
        <v>2.29E-2</v>
      </c>
      <c r="C43" s="59">
        <v>2.5499999999999998E-2</v>
      </c>
      <c r="D43" s="59">
        <v>3.1899999999999998E-2</v>
      </c>
      <c r="E43" s="59">
        <v>5</v>
      </c>
      <c r="G43" s="61">
        <v>1.26E-2</v>
      </c>
      <c r="H43" s="61">
        <v>1.8100000000000002E-2</v>
      </c>
      <c r="I43" s="61">
        <v>6.9899999999999997E-3</v>
      </c>
      <c r="J43" s="61">
        <v>1.18E-2</v>
      </c>
      <c r="L43" s="59">
        <v>1.89E-2</v>
      </c>
      <c r="M43" s="59">
        <v>2.98E-2</v>
      </c>
      <c r="N43" s="59">
        <v>2.1000000000000001E-2</v>
      </c>
      <c r="O43" s="59">
        <v>3.1399999999999997E-2</v>
      </c>
    </row>
    <row r="44" spans="1:15" hidden="1" x14ac:dyDescent="0.25">
      <c r="A44" s="61">
        <v>7.3099999999999997E-3</v>
      </c>
      <c r="B44" s="61">
        <v>7.8499999999999993E-3</v>
      </c>
      <c r="C44" s="61">
        <v>1.0999999999999999E-2</v>
      </c>
      <c r="D44" s="61">
        <v>1.6500000000000001E-2</v>
      </c>
      <c r="E44" s="61">
        <v>6</v>
      </c>
      <c r="G44" s="61">
        <v>2.4799999999999999E-2</v>
      </c>
      <c r="H44" s="61">
        <v>1.0999999999999999E-2</v>
      </c>
      <c r="I44" s="61">
        <v>1.0500000000000001E-2</v>
      </c>
      <c r="J44" s="61">
        <v>1.61E-2</v>
      </c>
      <c r="L44" s="59">
        <v>2.52E-2</v>
      </c>
      <c r="M44" s="59">
        <v>1.49E-2</v>
      </c>
      <c r="N44" s="59">
        <v>1.32E-2</v>
      </c>
      <c r="O44" s="59">
        <v>3.2599999999999997E-2</v>
      </c>
    </row>
    <row r="45" spans="1:15" hidden="1" x14ac:dyDescent="0.25">
      <c r="A45" s="61">
        <v>1.4500000000000001E-2</v>
      </c>
      <c r="B45" s="61">
        <v>1.34E-2</v>
      </c>
      <c r="C45" s="61">
        <v>1.2999999999999999E-2</v>
      </c>
      <c r="D45" s="61">
        <v>2.75E-2</v>
      </c>
      <c r="E45" s="61">
        <v>7</v>
      </c>
      <c r="G45" s="61">
        <v>1.29E-2</v>
      </c>
      <c r="H45" s="61">
        <v>1.0699999999999999E-2</v>
      </c>
      <c r="I45" s="61">
        <v>6.9800000000000001E-3</v>
      </c>
      <c r="J45" s="61">
        <v>1.9699999999999999E-2</v>
      </c>
      <c r="L45" s="59">
        <v>1.6799999999999999E-2</v>
      </c>
      <c r="M45" s="59">
        <v>1.3299999999999999E-2</v>
      </c>
      <c r="N45" s="59">
        <v>1.8200000000000001E-2</v>
      </c>
      <c r="O45" s="59">
        <v>2.1299999999999999E-2</v>
      </c>
    </row>
    <row r="46" spans="1:15" hidden="1" x14ac:dyDescent="0.25">
      <c r="A46" s="59">
        <v>2.3E-2</v>
      </c>
      <c r="B46" s="59">
        <v>1.77E-2</v>
      </c>
      <c r="C46" s="59">
        <v>1.4E-2</v>
      </c>
      <c r="D46" s="59">
        <v>4.2099999999999999E-2</v>
      </c>
      <c r="E46" s="59">
        <v>1</v>
      </c>
      <c r="G46" s="61">
        <v>1.54E-2</v>
      </c>
      <c r="H46" s="61">
        <v>4.3999999999999997E-2</v>
      </c>
      <c r="I46" s="61">
        <v>1.7600000000000001E-2</v>
      </c>
      <c r="J46" s="61">
        <v>3.8199999999999998E-2</v>
      </c>
      <c r="L46" s="59">
        <v>1.6199999999999999E-2</v>
      </c>
      <c r="M46" s="59">
        <v>1.23E-2</v>
      </c>
      <c r="N46" s="59">
        <v>1.7100000000000001E-2</v>
      </c>
      <c r="O46" s="59">
        <v>2.86E-2</v>
      </c>
    </row>
    <row r="47" spans="1:15" hidden="1" x14ac:dyDescent="0.25">
      <c r="A47" s="59">
        <v>1.26E-2</v>
      </c>
      <c r="B47" s="59">
        <v>2.6800000000000001E-2</v>
      </c>
      <c r="C47" s="59">
        <v>1.5699999999999999E-2</v>
      </c>
      <c r="D47" s="59">
        <v>5.5800000000000002E-2</v>
      </c>
      <c r="E47" s="59">
        <v>2</v>
      </c>
      <c r="G47" s="61">
        <v>2.1999999999999999E-2</v>
      </c>
      <c r="H47" s="61">
        <v>2.1149999999999999E-2</v>
      </c>
      <c r="I47" s="61">
        <v>1.7399999999999999E-2</v>
      </c>
      <c r="J47" s="61">
        <v>1.8100000000000002E-2</v>
      </c>
      <c r="L47" s="59">
        <v>1.9099999999999999E-2</v>
      </c>
      <c r="M47" s="59">
        <v>1.44E-2</v>
      </c>
      <c r="N47" s="59">
        <v>1.6400000000000001E-2</v>
      </c>
      <c r="O47" s="59">
        <v>2.18E-2</v>
      </c>
    </row>
    <row r="48" spans="1:15" hidden="1" x14ac:dyDescent="0.25">
      <c r="A48" s="59">
        <v>2.23E-2</v>
      </c>
      <c r="B48" s="59">
        <v>1.5900000000000001E-2</v>
      </c>
      <c r="C48" s="59">
        <v>1.72E-2</v>
      </c>
      <c r="D48" s="59">
        <v>4.6399999999999997E-2</v>
      </c>
      <c r="E48" s="59">
        <v>3</v>
      </c>
      <c r="G48" s="61">
        <v>2.9600000000000001E-2</v>
      </c>
      <c r="H48" s="61">
        <v>2.5899999999999999E-2</v>
      </c>
      <c r="I48" s="61">
        <v>2.06E-2</v>
      </c>
      <c r="J48" s="61">
        <v>2.06E-2</v>
      </c>
      <c r="L48" s="59">
        <v>6.1000000000000004E-3</v>
      </c>
      <c r="M48" s="59">
        <v>4.8999999999999998E-3</v>
      </c>
      <c r="N48" s="59">
        <v>6.7999999999999996E-3</v>
      </c>
      <c r="O48" s="59">
        <v>1.4200000000000001E-2</v>
      </c>
    </row>
    <row r="49" spans="1:15" hidden="1" x14ac:dyDescent="0.25">
      <c r="A49" s="59">
        <v>1.5100000000000001E-2</v>
      </c>
      <c r="B49" s="59">
        <v>2.12E-2</v>
      </c>
      <c r="C49" s="59">
        <v>1.8499999999999999E-2</v>
      </c>
      <c r="D49" s="59">
        <v>3.5499999999999997E-2</v>
      </c>
      <c r="E49" s="59">
        <v>5</v>
      </c>
      <c r="G49" s="61">
        <v>1.8800000000000001E-2</v>
      </c>
      <c r="H49" s="61">
        <v>1.5900000000000001E-2</v>
      </c>
      <c r="I49" s="61">
        <v>1.7899999999999999E-2</v>
      </c>
      <c r="J49" s="61">
        <v>2.7300000000000001E-2</v>
      </c>
      <c r="L49" s="59">
        <v>2.1100000000000001E-2</v>
      </c>
      <c r="M49" s="59">
        <v>1.4999999999999999E-2</v>
      </c>
      <c r="N49" s="59">
        <v>1.9199999999999998E-2</v>
      </c>
      <c r="O49" s="59">
        <v>2.8799999999999999E-2</v>
      </c>
    </row>
    <row r="50" spans="1:15" hidden="1" x14ac:dyDescent="0.25">
      <c r="A50" s="59">
        <v>3.6999999999999998E-2</v>
      </c>
      <c r="B50" s="59">
        <v>4.9700000000000001E-2</v>
      </c>
      <c r="C50" s="59">
        <v>3.39E-2</v>
      </c>
      <c r="D50" s="59">
        <v>4.8800000000000003E-2</v>
      </c>
      <c r="E50" s="59">
        <v>5</v>
      </c>
      <c r="G50" s="61">
        <v>2.7199999999999998E-2</v>
      </c>
      <c r="H50" s="61">
        <v>3.3000000000000002E-2</v>
      </c>
      <c r="I50" s="61">
        <v>0.01</v>
      </c>
      <c r="J50" s="61">
        <v>6.25E-2</v>
      </c>
      <c r="L50" s="59">
        <v>1.4200000000000001E-2</v>
      </c>
      <c r="M50" s="59">
        <v>1.8100000000000002E-2</v>
      </c>
      <c r="N50" s="59">
        <v>2.7E-2</v>
      </c>
      <c r="O50" s="59">
        <v>3.7400000000000003E-2</v>
      </c>
    </row>
    <row r="51" spans="1:15" hidden="1" x14ac:dyDescent="0.25">
      <c r="A51" s="61">
        <v>1.6899999999999998E-2</v>
      </c>
      <c r="B51" s="61">
        <v>3.95E-2</v>
      </c>
      <c r="C51" s="61">
        <v>2.4199999999999999E-2</v>
      </c>
      <c r="D51" s="61">
        <v>6.1800000000000001E-2</v>
      </c>
      <c r="E51" s="61">
        <v>6</v>
      </c>
      <c r="G51" s="61">
        <v>1.83E-2</v>
      </c>
      <c r="H51" s="61">
        <v>2.07E-2</v>
      </c>
      <c r="I51" s="61">
        <v>6.6E-3</v>
      </c>
      <c r="J51" s="61">
        <v>1.43E-2</v>
      </c>
      <c r="L51" s="59">
        <v>2.3199999999999998E-2</v>
      </c>
      <c r="M51" s="59">
        <v>3.0800000000000001E-2</v>
      </c>
      <c r="N51" s="59">
        <v>4.4499999999999998E-2</v>
      </c>
      <c r="O51" s="59">
        <v>3.8100000000000002E-2</v>
      </c>
    </row>
    <row r="52" spans="1:15" hidden="1" x14ac:dyDescent="0.25">
      <c r="A52" s="61">
        <v>2.3099999999999999E-2</v>
      </c>
      <c r="B52" s="61">
        <v>1.4500000000000001E-2</v>
      </c>
      <c r="C52" s="61">
        <v>9.6299999999999997E-3</v>
      </c>
      <c r="D52" s="61">
        <v>3.0700000000000002E-2</v>
      </c>
      <c r="E52" s="61">
        <v>7</v>
      </c>
      <c r="G52" s="61">
        <v>1.9800000000000002E-2</v>
      </c>
      <c r="H52" s="61">
        <v>1.32E-2</v>
      </c>
      <c r="I52" s="61">
        <v>7.1399999999999996E-3</v>
      </c>
      <c r="J52" s="61">
        <v>2.4199999999999999E-2</v>
      </c>
      <c r="L52" s="59">
        <v>4.0599999999999997E-2</v>
      </c>
      <c r="M52" s="59">
        <v>3.0499999999999999E-2</v>
      </c>
      <c r="N52" s="59">
        <v>3.1199999999999999E-2</v>
      </c>
      <c r="O52" s="59">
        <v>5.4899999999999997E-2</v>
      </c>
    </row>
    <row r="53" spans="1:15" hidden="1" x14ac:dyDescent="0.25">
      <c r="A53" s="59">
        <v>1.0699999999999999E-2</v>
      </c>
      <c r="B53" s="59">
        <v>1.24E-2</v>
      </c>
      <c r="C53" s="59">
        <v>6.43E-3</v>
      </c>
      <c r="D53" s="59">
        <v>2.2700000000000001E-2</v>
      </c>
      <c r="E53" s="59">
        <v>1</v>
      </c>
      <c r="G53" s="61">
        <v>7.8600000000000003E-2</v>
      </c>
      <c r="H53" s="61">
        <v>8.8400000000000006E-3</v>
      </c>
      <c r="I53" s="61">
        <v>4.3600000000000002E-3</v>
      </c>
      <c r="J53" s="61">
        <v>2.87E-2</v>
      </c>
      <c r="L53" s="59">
        <v>2.75E-2</v>
      </c>
      <c r="M53" s="59">
        <v>1.6400000000000001E-2</v>
      </c>
      <c r="N53" s="59">
        <v>2.2700000000000001E-2</v>
      </c>
      <c r="O53" s="59">
        <v>3.5799999999999998E-2</v>
      </c>
    </row>
    <row r="54" spans="1:15" hidden="1" x14ac:dyDescent="0.25">
      <c r="A54" s="59">
        <v>1.54E-2</v>
      </c>
      <c r="B54" s="59">
        <v>2.0299999999999999E-2</v>
      </c>
      <c r="C54" s="59">
        <v>1.5299999999999999E-2</v>
      </c>
      <c r="D54" s="59">
        <v>3.49E-2</v>
      </c>
      <c r="E54" s="59">
        <v>2</v>
      </c>
      <c r="G54" s="61">
        <v>2.07E-2</v>
      </c>
      <c r="H54" s="61">
        <v>1.8800000000000001E-2</v>
      </c>
      <c r="I54" s="61">
        <v>1.0500000000000001E-2</v>
      </c>
      <c r="J54" s="61">
        <v>2.5999999999999999E-2</v>
      </c>
      <c r="L54" s="59">
        <v>3.5900000000000001E-2</v>
      </c>
      <c r="M54" s="59">
        <v>3.73E-2</v>
      </c>
      <c r="N54" s="59">
        <v>3.3500000000000002E-2</v>
      </c>
      <c r="O54" s="59">
        <v>1.9E-2</v>
      </c>
    </row>
    <row r="55" spans="1:15" hidden="1" x14ac:dyDescent="0.25">
      <c r="A55" s="59">
        <v>7.3999999999999996E-2</v>
      </c>
      <c r="B55" s="59">
        <v>2.0650000000000002E-2</v>
      </c>
      <c r="C55" s="59">
        <v>1.5100000000000001E-2</v>
      </c>
      <c r="D55" s="59">
        <v>3.1899999999999998E-2</v>
      </c>
      <c r="E55" s="59">
        <v>3</v>
      </c>
      <c r="G55" s="61">
        <v>2.4799999999999999E-2</v>
      </c>
      <c r="H55" s="61">
        <v>1.8200000000000001E-2</v>
      </c>
      <c r="I55" s="61">
        <v>6.2500000000000003E-3</v>
      </c>
      <c r="J55" s="61">
        <v>1.3299999999999999E-2</v>
      </c>
      <c r="L55" s="59">
        <v>1.6799999999999999E-2</v>
      </c>
      <c r="M55" s="59">
        <v>2.63E-2</v>
      </c>
      <c r="N55" s="59">
        <v>2.46E-2</v>
      </c>
      <c r="O55" s="59">
        <v>1.78E-2</v>
      </c>
    </row>
    <row r="56" spans="1:15" hidden="1" x14ac:dyDescent="0.25">
      <c r="A56" s="59">
        <v>3.1899999999999998E-2</v>
      </c>
      <c r="B56" s="59">
        <v>2.0500000000000001E-2</v>
      </c>
      <c r="C56" s="59">
        <v>1.43E-2</v>
      </c>
      <c r="D56" s="59">
        <v>3.39E-2</v>
      </c>
      <c r="E56" s="59">
        <v>5</v>
      </c>
      <c r="G56" s="61">
        <v>3.78E-2</v>
      </c>
      <c r="H56" s="61">
        <v>3.3599999999999998E-2</v>
      </c>
      <c r="I56" s="61">
        <v>1.72E-2</v>
      </c>
      <c r="J56" s="61">
        <v>3.3700000000000001E-2</v>
      </c>
      <c r="L56" s="59">
        <v>3.0700000000000002E-2</v>
      </c>
      <c r="M56" s="59">
        <v>2.6599999999999999E-2</v>
      </c>
      <c r="N56" s="59">
        <v>1.5699999999999999E-2</v>
      </c>
      <c r="O56" s="59">
        <v>2.3300000000000001E-2</v>
      </c>
    </row>
    <row r="57" spans="1:15" hidden="1" x14ac:dyDescent="0.25">
      <c r="A57" s="59">
        <v>1.89E-2</v>
      </c>
      <c r="B57" s="59">
        <v>2.98E-2</v>
      </c>
      <c r="C57" s="59">
        <v>2.1000000000000001E-2</v>
      </c>
      <c r="D57" s="59">
        <v>3.1399999999999997E-2</v>
      </c>
      <c r="E57" s="59">
        <v>5</v>
      </c>
      <c r="G57" s="61">
        <v>3.2899999999999999E-2</v>
      </c>
      <c r="H57" s="61">
        <v>1.9199999999999998E-2</v>
      </c>
      <c r="I57" s="61">
        <v>8.3899999999999999E-3</v>
      </c>
      <c r="J57" s="61">
        <v>2.9600000000000001E-2</v>
      </c>
      <c r="L57" s="59">
        <v>2.9600000000000001E-2</v>
      </c>
      <c r="M57" s="59">
        <v>1.55E-2</v>
      </c>
      <c r="N57" s="59">
        <v>2.4500000000000001E-2</v>
      </c>
      <c r="O57" s="59">
        <v>1.9800000000000002E-2</v>
      </c>
    </row>
    <row r="58" spans="1:15" hidden="1" x14ac:dyDescent="0.25">
      <c r="A58" s="61">
        <v>1.0500000000000001E-2</v>
      </c>
      <c r="B58" s="61">
        <v>9.1000000000000004E-3</v>
      </c>
      <c r="C58" s="61">
        <v>9.7000000000000003E-3</v>
      </c>
      <c r="D58" s="61">
        <v>3.3500000000000002E-2</v>
      </c>
      <c r="E58" s="61">
        <v>6</v>
      </c>
      <c r="G58" s="61">
        <v>1.77E-2</v>
      </c>
      <c r="H58" s="61">
        <v>1.67E-2</v>
      </c>
      <c r="I58" s="61">
        <v>2.8299999999999999E-2</v>
      </c>
      <c r="J58" s="61">
        <v>3.2800000000000003E-2</v>
      </c>
      <c r="L58" s="59">
        <v>2.6800000000000001E-2</v>
      </c>
      <c r="M58" s="59">
        <v>1.9199999999999998E-2</v>
      </c>
      <c r="N58" s="59">
        <v>1.9900000000000001E-2</v>
      </c>
      <c r="O58" s="59">
        <v>2.3599999999999999E-2</v>
      </c>
    </row>
    <row r="59" spans="1:15" hidden="1" x14ac:dyDescent="0.25">
      <c r="A59" s="61">
        <v>1.12E-2</v>
      </c>
      <c r="B59" s="61">
        <v>9.7000000000000003E-3</v>
      </c>
      <c r="C59" s="61">
        <v>1.01E-2</v>
      </c>
      <c r="D59" s="61">
        <v>1.8200000000000001E-2</v>
      </c>
      <c r="E59" s="61">
        <v>7</v>
      </c>
      <c r="G59" s="61">
        <v>1.8800000000000001E-2</v>
      </c>
      <c r="H59" s="61">
        <v>1.0200000000000001E-2</v>
      </c>
      <c r="I59" s="61">
        <v>6.3E-3</v>
      </c>
      <c r="J59" s="61">
        <v>1.7600000000000001E-2</v>
      </c>
      <c r="L59" s="59">
        <v>2.5100000000000001E-2</v>
      </c>
      <c r="M59" s="59">
        <v>2.29E-2</v>
      </c>
      <c r="N59" s="59">
        <v>2.8500000000000001E-2</v>
      </c>
      <c r="O59" s="59">
        <v>3.5499999999999997E-2</v>
      </c>
    </row>
    <row r="60" spans="1:15" hidden="1" x14ac:dyDescent="0.25">
      <c r="A60" s="59">
        <v>2.52E-2</v>
      </c>
      <c r="B60" s="59">
        <v>1.49E-2</v>
      </c>
      <c r="C60" s="59">
        <v>1.32E-2</v>
      </c>
      <c r="D60" s="59">
        <v>3.2599999999999997E-2</v>
      </c>
      <c r="E60" s="59">
        <v>1</v>
      </c>
      <c r="G60" s="61">
        <v>2.0400000000000001E-2</v>
      </c>
      <c r="H60" s="61">
        <v>2.07E-2</v>
      </c>
      <c r="I60" s="61">
        <v>1.2200000000000001E-2</v>
      </c>
      <c r="J60" s="61">
        <v>2.3900000000000001E-2</v>
      </c>
      <c r="L60" s="59">
        <v>2.47E-2</v>
      </c>
      <c r="M60" s="59">
        <v>2.8199999999999999E-2</v>
      </c>
      <c r="N60" s="59">
        <v>3.0300000000000001E-2</v>
      </c>
      <c r="O60" s="59">
        <v>4.7399999999999998E-2</v>
      </c>
    </row>
    <row r="61" spans="1:15" hidden="1" x14ac:dyDescent="0.25">
      <c r="A61" s="59">
        <v>1.6799999999999999E-2</v>
      </c>
      <c r="B61" s="59">
        <v>1.3299999999999999E-2</v>
      </c>
      <c r="C61" s="59">
        <v>1.8200000000000001E-2</v>
      </c>
      <c r="D61" s="59">
        <v>2.1299999999999999E-2</v>
      </c>
      <c r="E61" s="59">
        <v>2</v>
      </c>
      <c r="G61" s="61">
        <v>2.18E-2</v>
      </c>
      <c r="H61" s="61">
        <v>1.8700000000000001E-2</v>
      </c>
      <c r="I61" s="61">
        <v>1.32E-2</v>
      </c>
      <c r="J61" s="61">
        <v>3.0499999999999999E-2</v>
      </c>
      <c r="L61" s="59">
        <v>1.6400000000000001E-2</v>
      </c>
      <c r="M61" s="59">
        <v>2.4400000000000002E-2</v>
      </c>
      <c r="N61" s="59">
        <v>2.3199999999999998E-2</v>
      </c>
      <c r="O61" s="59">
        <v>2.7300000000000001E-2</v>
      </c>
    </row>
    <row r="62" spans="1:15" hidden="1" x14ac:dyDescent="0.25">
      <c r="A62" s="59">
        <v>1.6199999999999999E-2</v>
      </c>
      <c r="B62" s="59">
        <v>1.23E-2</v>
      </c>
      <c r="C62" s="59">
        <v>1.7100000000000001E-2</v>
      </c>
      <c r="D62" s="59">
        <v>2.86E-2</v>
      </c>
      <c r="E62" s="59">
        <v>3</v>
      </c>
      <c r="G62" s="61">
        <v>1.3299999999999999E-2</v>
      </c>
      <c r="H62" s="61">
        <v>1.32E-2</v>
      </c>
      <c r="I62" s="61">
        <v>1.46E-2</v>
      </c>
      <c r="J62" s="61">
        <v>2.3099999999999999E-2</v>
      </c>
      <c r="L62" s="59">
        <v>8.3899999999999999E-3</v>
      </c>
      <c r="M62" s="59">
        <v>8.1700000000000002E-3</v>
      </c>
      <c r="N62" s="59">
        <v>6.0800000000000003E-3</v>
      </c>
      <c r="O62" s="59">
        <v>1.26E-2</v>
      </c>
    </row>
    <row r="63" spans="1:15" hidden="1" x14ac:dyDescent="0.25">
      <c r="A63" s="59">
        <v>1.9099999999999999E-2</v>
      </c>
      <c r="B63" s="59">
        <v>1.44E-2</v>
      </c>
      <c r="C63" s="59">
        <v>1.6400000000000001E-2</v>
      </c>
      <c r="D63" s="59">
        <v>2.18E-2</v>
      </c>
      <c r="E63" s="59">
        <v>5</v>
      </c>
      <c r="G63" s="61">
        <v>1.47E-2</v>
      </c>
      <c r="H63" s="61">
        <v>1.2699999999999999E-2</v>
      </c>
      <c r="I63" s="61">
        <v>9.4000000000000004E-3</v>
      </c>
      <c r="J63" s="61">
        <v>1.6899999999999998E-2</v>
      </c>
      <c r="L63" s="59">
        <v>2.1999999999999999E-2</v>
      </c>
      <c r="M63" s="59">
        <v>2.0799999999999999E-2</v>
      </c>
      <c r="N63" s="59">
        <v>2.4500000000000001E-2</v>
      </c>
      <c r="O63" s="59">
        <v>2.86E-2</v>
      </c>
    </row>
    <row r="64" spans="1:15" hidden="1" x14ac:dyDescent="0.25">
      <c r="A64" s="59">
        <v>6.1000000000000004E-3</v>
      </c>
      <c r="B64" s="59">
        <v>4.8999999999999998E-3</v>
      </c>
      <c r="C64" s="59">
        <v>6.7999999999999996E-3</v>
      </c>
      <c r="D64" s="59">
        <v>1.4200000000000001E-2</v>
      </c>
      <c r="E64" s="59">
        <v>5</v>
      </c>
      <c r="G64" s="61">
        <v>1.95E-2</v>
      </c>
      <c r="H64" s="61">
        <v>1.41E-2</v>
      </c>
      <c r="I64" s="61">
        <v>1.17E-2</v>
      </c>
      <c r="J64" s="61">
        <v>2.1499999999999998E-2</v>
      </c>
      <c r="L64" s="59">
        <v>3.4599999999999999E-2</v>
      </c>
      <c r="M64" s="59">
        <v>1.9599999999999999E-2</v>
      </c>
      <c r="N64" s="59">
        <v>3.2899999999999999E-2</v>
      </c>
      <c r="O64" s="59">
        <v>4.3200000000000002E-2</v>
      </c>
    </row>
    <row r="65" spans="1:15" hidden="1" x14ac:dyDescent="0.25">
      <c r="A65" s="61">
        <v>9.4999999999999998E-3</v>
      </c>
      <c r="B65" s="61">
        <v>1.4500000000000001E-2</v>
      </c>
      <c r="C65" s="61">
        <v>3.3E-3</v>
      </c>
      <c r="D65" s="61">
        <v>1.49E-2</v>
      </c>
      <c r="E65" s="61">
        <v>6</v>
      </c>
      <c r="G65" s="61">
        <v>1.1299999999999999E-2</v>
      </c>
      <c r="H65" s="61">
        <v>1.7899999999999999E-2</v>
      </c>
      <c r="I65" s="61">
        <v>2.9399999999999999E-2</v>
      </c>
      <c r="J65" s="61">
        <v>8.8000000000000005E-3</v>
      </c>
      <c r="L65" s="59">
        <v>5.0500000000000003E-2</v>
      </c>
      <c r="M65" s="59">
        <v>3.8399999999999997E-2</v>
      </c>
      <c r="N65" s="59">
        <v>3.1699999999999999E-2</v>
      </c>
      <c r="O65" s="59">
        <v>3.1099999999999999E-2</v>
      </c>
    </row>
    <row r="66" spans="1:15" hidden="1" x14ac:dyDescent="0.25">
      <c r="A66" s="61">
        <v>9.4000000000000004E-3</v>
      </c>
      <c r="B66" s="61">
        <v>1.47E-2</v>
      </c>
      <c r="C66" s="61">
        <v>8.2699999999999996E-3</v>
      </c>
      <c r="D66" s="61">
        <v>1.7899999999999999E-2</v>
      </c>
      <c r="E66" s="61">
        <v>7</v>
      </c>
      <c r="G66" s="61">
        <v>2.3300000000000001E-2</v>
      </c>
      <c r="H66" s="61">
        <v>2.23E-2</v>
      </c>
      <c r="I66" s="61">
        <v>1.32E-2</v>
      </c>
      <c r="J66" s="61">
        <v>5.1700000000000003E-2</v>
      </c>
      <c r="L66" s="59">
        <v>3.5299999999999998E-2</v>
      </c>
      <c r="M66" s="59">
        <v>3.5999999999999997E-2</v>
      </c>
      <c r="N66" s="59">
        <v>0.04</v>
      </c>
      <c r="O66" s="59">
        <v>5.1200000000000002E-2</v>
      </c>
    </row>
    <row r="67" spans="1:15" hidden="1" x14ac:dyDescent="0.25">
      <c r="A67" s="59">
        <v>2.1100000000000001E-2</v>
      </c>
      <c r="B67" s="59">
        <v>1.4999999999999999E-2</v>
      </c>
      <c r="C67" s="59">
        <v>1.9199999999999998E-2</v>
      </c>
      <c r="D67" s="59">
        <v>2.8799999999999999E-2</v>
      </c>
      <c r="E67" s="59">
        <v>1</v>
      </c>
      <c r="G67" s="61">
        <v>1.5699999999999999E-2</v>
      </c>
      <c r="H67" s="61">
        <v>1.6400000000000001E-2</v>
      </c>
      <c r="I67" s="61">
        <v>6.3499999999999997E-3</v>
      </c>
      <c r="J67" s="61">
        <v>1.5599999999999999E-2</v>
      </c>
      <c r="L67" s="59">
        <v>2.8000000000000001E-2</v>
      </c>
      <c r="M67" s="59">
        <v>3.9300000000000002E-2</v>
      </c>
      <c r="N67" s="59">
        <v>4.3200000000000002E-2</v>
      </c>
      <c r="O67" s="59">
        <v>3.1399999999999997E-2</v>
      </c>
    </row>
    <row r="68" spans="1:15" hidden="1" x14ac:dyDescent="0.25">
      <c r="A68" s="59">
        <v>1.4200000000000001E-2</v>
      </c>
      <c r="B68" s="59">
        <v>1.8100000000000002E-2</v>
      </c>
      <c r="C68" s="59">
        <v>2.7E-2</v>
      </c>
      <c r="D68" s="59">
        <v>3.7400000000000003E-2</v>
      </c>
      <c r="E68" s="59">
        <v>2</v>
      </c>
      <c r="G68" s="61">
        <v>1.66E-2</v>
      </c>
      <c r="H68" s="61">
        <v>9.9000000000000008E-3</v>
      </c>
      <c r="I68" s="61">
        <v>1.03E-2</v>
      </c>
      <c r="J68" s="61">
        <v>2.0199999999999999E-2</v>
      </c>
      <c r="L68" s="59">
        <v>2.4799999999999999E-2</v>
      </c>
      <c r="M68" s="59">
        <v>3.3500000000000002E-2</v>
      </c>
      <c r="N68" s="59">
        <v>3.0200000000000001E-2</v>
      </c>
      <c r="O68" s="59">
        <v>3.56E-2</v>
      </c>
    </row>
    <row r="69" spans="1:15" hidden="1" x14ac:dyDescent="0.25">
      <c r="A69" s="59">
        <v>2.3199999999999998E-2</v>
      </c>
      <c r="B69" s="59">
        <v>3.0800000000000001E-2</v>
      </c>
      <c r="C69" s="59">
        <v>4.4499999999999998E-2</v>
      </c>
      <c r="D69" s="59">
        <v>3.8100000000000002E-2</v>
      </c>
      <c r="E69" s="59">
        <v>3</v>
      </c>
      <c r="G69" s="61">
        <v>1.18E-2</v>
      </c>
      <c r="H69" s="61">
        <v>8.9999999999999993E-3</v>
      </c>
      <c r="I69" s="61">
        <v>9.1299999999999992E-3</v>
      </c>
      <c r="J69" s="61">
        <v>2.6100000000000002E-2</v>
      </c>
      <c r="L69" s="59">
        <v>4.6399999999999997E-2</v>
      </c>
      <c r="M69" s="59">
        <v>2.4199999999999999E-2</v>
      </c>
      <c r="N69" s="59">
        <v>2.53E-2</v>
      </c>
      <c r="O69" s="59">
        <v>2.6499999999999999E-2</v>
      </c>
    </row>
    <row r="70" spans="1:15" hidden="1" x14ac:dyDescent="0.25">
      <c r="A70" s="59">
        <v>4.0599999999999997E-2</v>
      </c>
      <c r="B70" s="59">
        <v>3.0499999999999999E-2</v>
      </c>
      <c r="C70" s="59">
        <v>3.1199999999999999E-2</v>
      </c>
      <c r="D70" s="59">
        <v>5.4899999999999997E-2</v>
      </c>
      <c r="E70" s="59">
        <v>5</v>
      </c>
      <c r="G70" s="61">
        <v>1.49E-2</v>
      </c>
      <c r="H70" s="61">
        <v>1.4800000000000001E-2</v>
      </c>
      <c r="I70" s="61">
        <v>1.01E-2</v>
      </c>
      <c r="J70" s="61">
        <v>3.7999999999999999E-2</v>
      </c>
      <c r="L70" s="59">
        <v>2.92E-2</v>
      </c>
      <c r="M70" s="59">
        <v>4.6300000000000001E-2</v>
      </c>
      <c r="N70" s="59">
        <v>5.0799999999999998E-2</v>
      </c>
      <c r="O70" s="59">
        <v>0.05</v>
      </c>
    </row>
    <row r="71" spans="1:15" hidden="1" x14ac:dyDescent="0.25">
      <c r="A71" s="59">
        <v>2.75E-2</v>
      </c>
      <c r="B71" s="59">
        <v>1.6400000000000001E-2</v>
      </c>
      <c r="C71" s="59">
        <v>2.2700000000000001E-2</v>
      </c>
      <c r="D71" s="59">
        <v>3.5799999999999998E-2</v>
      </c>
      <c r="E71" s="59">
        <v>5</v>
      </c>
      <c r="G71" s="61">
        <v>1.1900000000000001E-2</v>
      </c>
      <c r="H71" s="61">
        <v>1.6399999999999998E-2</v>
      </c>
      <c r="I71" s="61">
        <v>8.3000000000000001E-3</v>
      </c>
      <c r="J71" s="61">
        <v>1.44E-2</v>
      </c>
      <c r="L71" s="59">
        <v>4.02E-2</v>
      </c>
      <c r="M71" s="59">
        <v>3.2000000000000001E-2</v>
      </c>
      <c r="N71" s="59">
        <v>2.6700000000000002E-2</v>
      </c>
      <c r="O71" s="59">
        <v>3.1899999999999998E-2</v>
      </c>
    </row>
    <row r="72" spans="1:15" hidden="1" x14ac:dyDescent="0.25">
      <c r="A72" s="61">
        <v>1.7100000000000001E-2</v>
      </c>
      <c r="B72" s="61">
        <v>4.5999999999999999E-3</v>
      </c>
      <c r="C72" s="61">
        <v>4.5999999999999999E-3</v>
      </c>
      <c r="D72" s="61">
        <v>1.0800000000000001E-2</v>
      </c>
      <c r="E72" s="61">
        <v>6</v>
      </c>
      <c r="G72" s="61">
        <v>1.9900000000000001E-2</v>
      </c>
      <c r="H72" s="61">
        <v>7.7000000000000002E-3</v>
      </c>
      <c r="I72" s="61">
        <v>6.3E-3</v>
      </c>
      <c r="J72" s="61">
        <v>1.9900000000000001E-2</v>
      </c>
      <c r="L72" s="59">
        <v>3.8899999999999997E-2</v>
      </c>
      <c r="M72" s="59">
        <v>4.0599999999999997E-2</v>
      </c>
      <c r="N72" s="59">
        <v>2.7799999999999998E-2</v>
      </c>
      <c r="O72" s="59">
        <v>3.8199999999999998E-2</v>
      </c>
    </row>
    <row r="73" spans="1:15" hidden="1" x14ac:dyDescent="0.25">
      <c r="A73" s="61">
        <v>8.2799999999999992E-3</v>
      </c>
      <c r="B73" s="61">
        <v>3.7799999999999999E-3</v>
      </c>
      <c r="C73" s="61">
        <v>2.5300000000000001E-3</v>
      </c>
      <c r="D73" s="61">
        <v>6.3200000000000001E-3</v>
      </c>
      <c r="E73" s="61">
        <v>7</v>
      </c>
      <c r="G73" s="61">
        <v>8.9999999999999993E-3</v>
      </c>
      <c r="H73" s="61">
        <v>1.0500000000000001E-2</v>
      </c>
      <c r="I73" s="61">
        <v>4.6100000000000004E-3</v>
      </c>
      <c r="J73" s="61">
        <v>1.8200000000000001E-2</v>
      </c>
      <c r="L73" s="59">
        <v>2.98E-2</v>
      </c>
      <c r="M73" s="59">
        <v>2.29E-2</v>
      </c>
      <c r="N73" s="59">
        <v>2.1000000000000001E-2</v>
      </c>
      <c r="O73" s="59">
        <v>3.0599999999999999E-2</v>
      </c>
    </row>
    <row r="74" spans="1:15" hidden="1" x14ac:dyDescent="0.25">
      <c r="A74" s="59">
        <v>3.5900000000000001E-2</v>
      </c>
      <c r="B74" s="59">
        <v>3.73E-2</v>
      </c>
      <c r="C74" s="59">
        <v>3.3500000000000002E-2</v>
      </c>
      <c r="D74" s="59">
        <v>1.9E-2</v>
      </c>
      <c r="E74" s="59">
        <v>1</v>
      </c>
      <c r="G74" s="61">
        <v>1.8700000000000001E-2</v>
      </c>
      <c r="H74" s="61">
        <v>2.41E-2</v>
      </c>
      <c r="I74" s="61">
        <v>1.44E-2</v>
      </c>
      <c r="J74" s="61">
        <v>2.9000000000000001E-2</v>
      </c>
      <c r="L74" s="59">
        <v>3.8800000000000001E-2</v>
      </c>
      <c r="M74" s="59">
        <v>2.98E-2</v>
      </c>
      <c r="N74" s="59">
        <v>4.2599999999999999E-2</v>
      </c>
      <c r="O74" s="59">
        <v>6.4600000000000005E-2</v>
      </c>
    </row>
    <row r="75" spans="1:15" hidden="1" x14ac:dyDescent="0.25">
      <c r="A75" s="59">
        <v>1.6799999999999999E-2</v>
      </c>
      <c r="B75" s="59">
        <v>2.63E-2</v>
      </c>
      <c r="C75" s="59">
        <v>2.46E-2</v>
      </c>
      <c r="D75" s="59">
        <v>1.78E-2</v>
      </c>
      <c r="E75" s="59">
        <v>2</v>
      </c>
      <c r="G75" s="61">
        <v>9.2999999999999992E-3</v>
      </c>
      <c r="H75" s="61">
        <v>2.3300000000000001E-2</v>
      </c>
      <c r="I75" s="61">
        <v>1.6500000000000001E-2</v>
      </c>
      <c r="J75" s="61">
        <v>1.61E-2</v>
      </c>
      <c r="L75" s="59">
        <v>4.3400000000000001E-2</v>
      </c>
      <c r="M75" s="59">
        <v>3.9E-2</v>
      </c>
      <c r="N75" s="59">
        <v>2.47E-2</v>
      </c>
      <c r="O75" s="59">
        <v>5.2999999999999999E-2</v>
      </c>
    </row>
    <row r="76" spans="1:15" hidden="1" x14ac:dyDescent="0.25">
      <c r="A76" s="59">
        <v>3.0700000000000002E-2</v>
      </c>
      <c r="B76" s="59">
        <v>2.6599999999999999E-2</v>
      </c>
      <c r="C76" s="59">
        <v>1.5699999999999999E-2</v>
      </c>
      <c r="D76" s="59">
        <v>2.3300000000000001E-2</v>
      </c>
      <c r="E76" s="59">
        <v>3</v>
      </c>
      <c r="G76" s="61">
        <v>1.9699999999999999E-2</v>
      </c>
      <c r="H76" s="61">
        <v>2.9899999999999999E-2</v>
      </c>
      <c r="I76" s="61">
        <v>1.4500000000000001E-2</v>
      </c>
      <c r="J76" s="61">
        <v>2.4199999999999999E-2</v>
      </c>
      <c r="L76" s="59">
        <v>4.1599999999999998E-2</v>
      </c>
      <c r="M76" s="59">
        <v>2.6499999999999999E-2</v>
      </c>
      <c r="N76" s="59">
        <v>2.0400000000000001E-2</v>
      </c>
      <c r="O76" s="59">
        <v>6.1100000000000002E-2</v>
      </c>
    </row>
    <row r="77" spans="1:15" hidden="1" x14ac:dyDescent="0.25">
      <c r="A77" s="59">
        <v>2.9600000000000001E-2</v>
      </c>
      <c r="B77" s="59">
        <v>1.55E-2</v>
      </c>
      <c r="C77" s="59">
        <v>2.4500000000000001E-2</v>
      </c>
      <c r="D77" s="59">
        <v>1.9800000000000002E-2</v>
      </c>
      <c r="E77" s="59">
        <v>5</v>
      </c>
      <c r="G77" s="61">
        <v>1.8599999999999998E-2</v>
      </c>
      <c r="H77" s="61">
        <v>1.61E-2</v>
      </c>
      <c r="I77" s="61">
        <v>9.7999999999999997E-3</v>
      </c>
      <c r="J77" s="61">
        <v>2.7900000000000001E-2</v>
      </c>
      <c r="L77" s="59">
        <v>5.0500000000000003E-2</v>
      </c>
      <c r="M77" s="59">
        <v>9.3600000000000003E-2</v>
      </c>
      <c r="N77" s="59">
        <v>5.3100000000000001E-2</v>
      </c>
    </row>
    <row r="78" spans="1:15" hidden="1" x14ac:dyDescent="0.25">
      <c r="A78" s="59">
        <v>2.6800000000000001E-2</v>
      </c>
      <c r="B78" s="59">
        <v>1.9199999999999998E-2</v>
      </c>
      <c r="C78" s="59">
        <v>1.9900000000000001E-2</v>
      </c>
      <c r="D78" s="59">
        <v>2.3599999999999999E-2</v>
      </c>
      <c r="E78" s="59">
        <v>5</v>
      </c>
      <c r="G78" s="61">
        <v>1.6500000000000001E-2</v>
      </c>
      <c r="H78" s="61">
        <v>1.7600000000000001E-2</v>
      </c>
      <c r="I78" s="61">
        <v>1.38E-2</v>
      </c>
      <c r="J78" s="61">
        <v>2.6599999999999999E-2</v>
      </c>
      <c r="L78" s="59">
        <v>2.2599999999999999E-2</v>
      </c>
      <c r="M78" s="59">
        <v>3.3300000000000003E-2</v>
      </c>
      <c r="N78" s="59">
        <v>4.19E-2</v>
      </c>
      <c r="O78" s="59">
        <v>5.5899999999999998E-2</v>
      </c>
    </row>
    <row r="79" spans="1:15" hidden="1" x14ac:dyDescent="0.25">
      <c r="A79" s="61">
        <v>1.6899999999999998E-2</v>
      </c>
      <c r="B79" s="61">
        <v>1.0409999999999999E-2</v>
      </c>
      <c r="C79" s="61">
        <v>3.79E-3</v>
      </c>
      <c r="D79" s="61">
        <v>1.17E-2</v>
      </c>
      <c r="E79" s="61">
        <v>6</v>
      </c>
      <c r="G79" s="61">
        <v>1.9699999999999999E-2</v>
      </c>
      <c r="H79" s="61">
        <v>1.67E-2</v>
      </c>
      <c r="I79" s="61">
        <v>8.5299999999999994E-3</v>
      </c>
      <c r="J79" s="61">
        <v>1.23E-2</v>
      </c>
      <c r="L79" s="59">
        <v>4.9200000000000001E-2</v>
      </c>
      <c r="M79" s="59">
        <v>3.5349999999999999E-2</v>
      </c>
      <c r="N79" s="59">
        <v>2.0299999999999999E-2</v>
      </c>
      <c r="O79" s="59">
        <v>5.4399999999999997E-2</v>
      </c>
    </row>
    <row r="80" spans="1:15" hidden="1" x14ac:dyDescent="0.25">
      <c r="A80" s="61">
        <v>1.44E-2</v>
      </c>
      <c r="B80" s="61">
        <v>1.01E-2</v>
      </c>
      <c r="C80" s="61">
        <v>5.0000000000000001E-3</v>
      </c>
      <c r="D80" s="61">
        <v>1.49E-2</v>
      </c>
      <c r="E80" s="61">
        <v>7</v>
      </c>
      <c r="G80" s="61">
        <v>1.38E-2</v>
      </c>
      <c r="H80" s="61">
        <v>1.0999999999999999E-2</v>
      </c>
      <c r="I80" s="61">
        <v>7.7000000000000002E-3</v>
      </c>
      <c r="J80" s="61">
        <v>2.2499999999999999E-2</v>
      </c>
      <c r="L80" s="59">
        <v>2.06E-2</v>
      </c>
      <c r="M80" s="59">
        <v>2.8799999999999999E-2</v>
      </c>
      <c r="N80" s="59">
        <v>2.53E-2</v>
      </c>
      <c r="O80" s="59">
        <v>3.39E-2</v>
      </c>
    </row>
    <row r="81" spans="1:15" hidden="1" x14ac:dyDescent="0.25">
      <c r="A81" s="59">
        <v>2.5100000000000001E-2</v>
      </c>
      <c r="B81" s="59">
        <v>2.29E-2</v>
      </c>
      <c r="C81" s="59">
        <v>2.8500000000000001E-2</v>
      </c>
      <c r="D81" s="59">
        <v>3.5499999999999997E-2</v>
      </c>
      <c r="E81" s="59">
        <v>1</v>
      </c>
      <c r="G81" s="61">
        <v>2.0199999999999999E-2</v>
      </c>
      <c r="H81" s="61">
        <v>1.7999999999999999E-2</v>
      </c>
      <c r="I81" s="61">
        <v>1.2E-2</v>
      </c>
      <c r="J81" s="61">
        <v>0.03</v>
      </c>
      <c r="L81" s="59">
        <v>4.6899999999999997E-2</v>
      </c>
      <c r="M81" s="59">
        <v>2.3699999999999999E-2</v>
      </c>
      <c r="N81" s="59">
        <v>2.07E-2</v>
      </c>
      <c r="O81" s="59">
        <v>4.53E-2</v>
      </c>
    </row>
    <row r="82" spans="1:15" hidden="1" x14ac:dyDescent="0.25">
      <c r="A82" s="59">
        <v>2.47E-2</v>
      </c>
      <c r="B82" s="59">
        <v>2.8199999999999999E-2</v>
      </c>
      <c r="C82" s="59">
        <v>3.0300000000000001E-2</v>
      </c>
      <c r="D82" s="59">
        <v>4.7399999999999998E-2</v>
      </c>
      <c r="E82" s="59">
        <v>2</v>
      </c>
      <c r="G82" s="61">
        <v>1.52E-2</v>
      </c>
      <c r="H82" s="61">
        <v>2.5100000000000001E-2</v>
      </c>
      <c r="I82" s="61">
        <v>1.4200000000000001E-2</v>
      </c>
      <c r="J82" s="61">
        <v>2.0299999999999999E-2</v>
      </c>
      <c r="L82" s="59">
        <v>2.5499999999999998E-2</v>
      </c>
      <c r="M82" s="59">
        <v>2.0199999999999999E-2</v>
      </c>
      <c r="N82" s="59">
        <v>1.55E-2</v>
      </c>
      <c r="O82" s="59">
        <v>3.6900000000000002E-2</v>
      </c>
    </row>
    <row r="83" spans="1:15" hidden="1" x14ac:dyDescent="0.25">
      <c r="A83" s="59">
        <v>1.6400000000000001E-2</v>
      </c>
      <c r="B83" s="59">
        <v>2.4400000000000002E-2</v>
      </c>
      <c r="C83" s="59">
        <v>2.3199999999999998E-2</v>
      </c>
      <c r="D83" s="59">
        <v>2.7300000000000001E-2</v>
      </c>
      <c r="E83" s="59">
        <v>3</v>
      </c>
      <c r="G83" s="61">
        <v>1.8800000000000001E-2</v>
      </c>
      <c r="H83" s="61">
        <v>7.7499999999999999E-3</v>
      </c>
      <c r="I83" s="61">
        <v>5.4000000000000003E-3</v>
      </c>
      <c r="J83" s="61">
        <v>1.5299999999999999E-2</v>
      </c>
      <c r="L83" s="59">
        <v>2.5499999999999998E-2</v>
      </c>
      <c r="M83" s="59">
        <v>2.3599999999999999E-2</v>
      </c>
      <c r="N83" s="59">
        <v>2.2100000000000002E-2</v>
      </c>
      <c r="O83" s="59">
        <v>2.7699999999999999E-2</v>
      </c>
    </row>
    <row r="84" spans="1:15" hidden="1" x14ac:dyDescent="0.25">
      <c r="A84" s="59">
        <v>8.3899999999999999E-3</v>
      </c>
      <c r="B84" s="59">
        <v>8.1700000000000002E-3</v>
      </c>
      <c r="C84" s="59">
        <v>6.0800000000000003E-3</v>
      </c>
      <c r="D84" s="59">
        <v>1.26E-2</v>
      </c>
      <c r="E84" s="59">
        <v>5</v>
      </c>
      <c r="G84" s="61">
        <v>1.15E-2</v>
      </c>
      <c r="H84" s="61">
        <v>9.7000000000000003E-3</v>
      </c>
      <c r="I84" s="61">
        <v>5.3E-3</v>
      </c>
      <c r="J84" s="61">
        <v>1.67E-2</v>
      </c>
      <c r="L84" s="59">
        <v>4.02E-2</v>
      </c>
      <c r="M84" s="59">
        <v>4.0500000000000001E-2</v>
      </c>
      <c r="N84" s="59">
        <v>4.3099999999999999E-2</v>
      </c>
      <c r="O84" s="59">
        <v>2.9399999999999999E-2</v>
      </c>
    </row>
    <row r="85" spans="1:15" hidden="1" x14ac:dyDescent="0.25">
      <c r="A85" s="59">
        <v>2.1999999999999999E-2</v>
      </c>
      <c r="B85" s="59">
        <v>2.0799999999999999E-2</v>
      </c>
      <c r="C85" s="59">
        <v>2.4500000000000001E-2</v>
      </c>
      <c r="D85" s="59">
        <v>2.86E-2</v>
      </c>
      <c r="E85" s="59">
        <v>5</v>
      </c>
      <c r="G85" s="61">
        <v>1.5699999999999999E-2</v>
      </c>
      <c r="H85" s="61">
        <v>1.7100000000000001E-2</v>
      </c>
      <c r="I85" s="61">
        <v>9.3600000000000003E-3</v>
      </c>
      <c r="J85" s="61">
        <v>1.5599999999999999E-2</v>
      </c>
      <c r="L85" s="59">
        <v>4.0500000000000001E-2</v>
      </c>
      <c r="M85" s="59">
        <v>2.5399999999999999E-2</v>
      </c>
      <c r="N85" s="59">
        <v>3.6799999999999999E-2</v>
      </c>
      <c r="O85" s="59">
        <v>2.7E-2</v>
      </c>
    </row>
    <row r="86" spans="1:15" hidden="1" x14ac:dyDescent="0.25">
      <c r="A86" s="61">
        <v>1.6400000000000001E-2</v>
      </c>
      <c r="B86" s="61">
        <v>1.7600000000000001E-2</v>
      </c>
      <c r="C86" s="61">
        <v>6.3E-3</v>
      </c>
      <c r="D86" s="61">
        <v>1.6400000000000001E-2</v>
      </c>
      <c r="E86" s="61">
        <v>6</v>
      </c>
      <c r="G86" s="61">
        <v>1.83E-2</v>
      </c>
      <c r="H86" s="61">
        <v>1.7000000000000001E-2</v>
      </c>
      <c r="I86" s="61">
        <v>1.66E-2</v>
      </c>
      <c r="J86" s="61">
        <v>4.48E-2</v>
      </c>
      <c r="L86" s="59">
        <v>3.1E-2</v>
      </c>
      <c r="M86" s="59">
        <v>3.09E-2</v>
      </c>
      <c r="N86" s="59">
        <v>5.2400000000000002E-2</v>
      </c>
      <c r="O86" s="59">
        <v>3.27E-2</v>
      </c>
    </row>
    <row r="87" spans="1:15" hidden="1" x14ac:dyDescent="0.25">
      <c r="A87" s="61">
        <v>1.29E-2</v>
      </c>
      <c r="B87" s="61">
        <v>5.0000000000000001E-3</v>
      </c>
      <c r="C87" s="61">
        <v>5.7000000000000002E-3</v>
      </c>
      <c r="D87" s="61">
        <v>1.29E-2</v>
      </c>
      <c r="E87" s="61">
        <v>7</v>
      </c>
      <c r="G87" s="61">
        <v>1.2500000000000001E-2</v>
      </c>
      <c r="H87" s="61">
        <v>1.0200000000000001E-2</v>
      </c>
      <c r="I87" s="61">
        <v>1.2699999999999999E-2</v>
      </c>
      <c r="J87" s="61">
        <v>2.52E-2</v>
      </c>
      <c r="L87" s="59">
        <v>3.49E-2</v>
      </c>
      <c r="M87" s="59">
        <v>2.5100000000000001E-2</v>
      </c>
      <c r="N87" s="59">
        <v>2.53E-2</v>
      </c>
      <c r="O87" s="59">
        <v>2.8500000000000001E-2</v>
      </c>
    </row>
    <row r="88" spans="1:15" hidden="1" x14ac:dyDescent="0.25">
      <c r="A88" s="59">
        <v>3.4599999999999999E-2</v>
      </c>
      <c r="B88" s="59">
        <v>1.9599999999999999E-2</v>
      </c>
      <c r="C88" s="59">
        <v>3.2899999999999999E-2</v>
      </c>
      <c r="D88" s="59">
        <v>4.3200000000000002E-2</v>
      </c>
      <c r="E88" s="59">
        <v>1</v>
      </c>
      <c r="G88" s="61">
        <v>1.4E-2</v>
      </c>
      <c r="H88" s="61">
        <v>2.2200000000000001E-2</v>
      </c>
      <c r="I88" s="61">
        <v>1.9E-2</v>
      </c>
      <c r="J88" s="61">
        <v>2.4E-2</v>
      </c>
      <c r="L88" s="59">
        <v>4.2099999999999999E-2</v>
      </c>
      <c r="M88" s="59">
        <v>2.24E-2</v>
      </c>
      <c r="N88" s="59">
        <v>3.6200000000000003E-2</v>
      </c>
      <c r="O88" s="59">
        <v>3.5299999999999998E-2</v>
      </c>
    </row>
    <row r="89" spans="1:15" hidden="1" x14ac:dyDescent="0.25">
      <c r="A89" s="59">
        <v>5.0500000000000003E-2</v>
      </c>
      <c r="B89" s="59">
        <v>3.8399999999999997E-2</v>
      </c>
      <c r="C89" s="59">
        <v>3.1699999999999999E-2</v>
      </c>
      <c r="D89" s="59">
        <v>3.1099999999999999E-2</v>
      </c>
      <c r="E89" s="59">
        <v>2</v>
      </c>
      <c r="G89" s="61">
        <v>1.54E-2</v>
      </c>
      <c r="H89" s="61">
        <v>1.3299999999999999E-2</v>
      </c>
      <c r="I89" s="61">
        <v>1.6400000000000001E-2</v>
      </c>
      <c r="J89" s="61">
        <v>2.53E-2</v>
      </c>
      <c r="L89" s="59">
        <v>4.5400000000000003E-2</v>
      </c>
      <c r="M89" s="59">
        <v>2.1299999999999999E-2</v>
      </c>
      <c r="N89" s="59">
        <v>1.6500000000000001E-2</v>
      </c>
      <c r="O89" s="59">
        <v>3.0700000000000002E-2</v>
      </c>
    </row>
    <row r="90" spans="1:15" hidden="1" x14ac:dyDescent="0.25">
      <c r="A90" s="59">
        <v>3.5299999999999998E-2</v>
      </c>
      <c r="B90" s="59">
        <v>3.5999999999999997E-2</v>
      </c>
      <c r="C90" s="59">
        <v>0.04</v>
      </c>
      <c r="D90" s="59">
        <v>5.1200000000000002E-2</v>
      </c>
      <c r="E90" s="59">
        <v>3</v>
      </c>
      <c r="G90" s="61">
        <v>2.0799999999999999E-2</v>
      </c>
      <c r="H90" s="61">
        <v>2.7400000000000001E-2</v>
      </c>
      <c r="I90" s="61">
        <v>1.83E-2</v>
      </c>
      <c r="J90" s="61">
        <v>2.9399999999999999E-2</v>
      </c>
      <c r="L90" s="59">
        <v>1.9699999999999999E-2</v>
      </c>
      <c r="M90" s="59">
        <v>1.7899999999999999E-2</v>
      </c>
      <c r="N90" s="59">
        <v>1.6899999999999998E-2</v>
      </c>
      <c r="O90" s="59">
        <v>0.03</v>
      </c>
    </row>
    <row r="91" spans="1:15" hidden="1" x14ac:dyDescent="0.25">
      <c r="A91" s="59">
        <v>2.8000000000000001E-2</v>
      </c>
      <c r="B91" s="59">
        <v>3.9300000000000002E-2</v>
      </c>
      <c r="C91" s="59">
        <v>4.3200000000000002E-2</v>
      </c>
      <c r="D91" s="59">
        <v>3.1399999999999997E-2</v>
      </c>
      <c r="E91" s="59">
        <v>5</v>
      </c>
      <c r="G91" s="61">
        <v>4.4499999999999998E-2</v>
      </c>
      <c r="H91" s="61">
        <v>2.92E-2</v>
      </c>
      <c r="I91" s="61">
        <v>1.7999999999999999E-2</v>
      </c>
      <c r="J91" s="61">
        <v>4.6300000000000001E-2</v>
      </c>
      <c r="L91" s="59">
        <v>2.7699999999999999E-2</v>
      </c>
      <c r="M91" s="59">
        <v>1.0699999999999999E-2</v>
      </c>
      <c r="N91" s="59">
        <v>1.9599999999999999E-2</v>
      </c>
      <c r="O91" s="59">
        <v>2.2700000000000001E-2</v>
      </c>
    </row>
    <row r="92" spans="1:15" hidden="1" x14ac:dyDescent="0.25">
      <c r="A92" s="59">
        <v>2.4799999999999999E-2</v>
      </c>
      <c r="B92" s="59">
        <v>3.3500000000000002E-2</v>
      </c>
      <c r="C92" s="59">
        <v>3.0200000000000001E-2</v>
      </c>
      <c r="D92" s="59">
        <v>3.56E-2</v>
      </c>
      <c r="E92" s="59">
        <v>5</v>
      </c>
      <c r="G92" s="61">
        <v>4.2700000000000002E-2</v>
      </c>
      <c r="H92" s="61">
        <v>3.2199999999999999E-2</v>
      </c>
      <c r="I92" s="61">
        <v>3.73E-2</v>
      </c>
      <c r="J92" s="61">
        <v>5.57E-2</v>
      </c>
      <c r="L92" s="59">
        <v>2.63E-2</v>
      </c>
      <c r="M92" s="59">
        <v>3.73E-2</v>
      </c>
      <c r="N92" s="59">
        <v>3.04E-2</v>
      </c>
      <c r="O92" s="59">
        <v>3.2300000000000002E-2</v>
      </c>
    </row>
    <row r="93" spans="1:15" hidden="1" x14ac:dyDescent="0.25">
      <c r="A93" s="61">
        <v>1.5800000000000002E-2</v>
      </c>
      <c r="B93" s="61">
        <v>2.1600000000000001E-2</v>
      </c>
      <c r="C93" s="61">
        <v>1.26E-2</v>
      </c>
      <c r="D93" s="61">
        <v>2.23E-2</v>
      </c>
      <c r="E93" s="61">
        <v>6</v>
      </c>
      <c r="G93" s="61">
        <v>2.9100000000000001E-2</v>
      </c>
      <c r="H93" s="61">
        <v>2.7E-2</v>
      </c>
      <c r="I93" s="61">
        <v>2.6100000000000002E-2</v>
      </c>
      <c r="J93" s="61">
        <v>4.4299999999999999E-2</v>
      </c>
      <c r="L93" s="59">
        <v>3.2500000000000001E-2</v>
      </c>
      <c r="M93" s="59">
        <v>3.2250000000000001E-2</v>
      </c>
      <c r="N93" s="59">
        <v>5.0900000000000001E-2</v>
      </c>
      <c r="O93" s="59">
        <v>4.1000000000000002E-2</v>
      </c>
    </row>
    <row r="94" spans="1:15" hidden="1" x14ac:dyDescent="0.25">
      <c r="A94" s="61">
        <v>2.18E-2</v>
      </c>
      <c r="B94" s="61">
        <v>1.0999999999999999E-2</v>
      </c>
      <c r="C94" s="61">
        <v>5.13E-3</v>
      </c>
      <c r="D94" s="61">
        <v>1.09E-2</v>
      </c>
      <c r="E94" s="61">
        <v>7</v>
      </c>
      <c r="G94" s="61">
        <v>1.8499999999999999E-2</v>
      </c>
      <c r="H94" s="61">
        <v>1.6199999999999999E-2</v>
      </c>
      <c r="I94" s="61">
        <v>1.35E-2</v>
      </c>
      <c r="J94" s="61">
        <v>2.4400000000000002E-2</v>
      </c>
      <c r="L94" s="59">
        <v>4.8800000000000003E-2</v>
      </c>
      <c r="M94" s="59">
        <v>5.5300000000000002E-2</v>
      </c>
      <c r="N94" s="59">
        <v>2.5000000000000001E-2</v>
      </c>
      <c r="O94" s="59">
        <v>6.4100000000000004E-2</v>
      </c>
    </row>
    <row r="95" spans="1:15" hidden="1" x14ac:dyDescent="0.25">
      <c r="A95" s="59">
        <v>4.6399999999999997E-2</v>
      </c>
      <c r="B95" s="59">
        <v>2.4199999999999999E-2</v>
      </c>
      <c r="C95" s="59">
        <v>2.53E-2</v>
      </c>
      <c r="D95" s="59">
        <v>2.6499999999999999E-2</v>
      </c>
      <c r="E95" s="59">
        <v>1</v>
      </c>
      <c r="G95" s="61">
        <v>1.6299999999999999E-2</v>
      </c>
      <c r="H95" s="61">
        <v>1.43E-2</v>
      </c>
      <c r="I95" s="61">
        <v>1.37E-2</v>
      </c>
      <c r="J95" s="61">
        <v>2.3599999999999999E-2</v>
      </c>
      <c r="L95" s="59">
        <v>4.87E-2</v>
      </c>
      <c r="M95" s="59">
        <v>4.1300000000000003E-2</v>
      </c>
      <c r="N95" s="59">
        <v>2.1499999999999998E-2</v>
      </c>
      <c r="O95" s="59">
        <v>4.1500000000000002E-2</v>
      </c>
    </row>
    <row r="96" spans="1:15" hidden="1" x14ac:dyDescent="0.25">
      <c r="A96" s="59">
        <v>2.92E-2</v>
      </c>
      <c r="B96" s="59">
        <v>4.6300000000000001E-2</v>
      </c>
      <c r="C96" s="59">
        <v>5.0799999999999998E-2</v>
      </c>
      <c r="D96" s="59">
        <v>0.05</v>
      </c>
      <c r="E96" s="59">
        <v>2</v>
      </c>
      <c r="G96" s="61">
        <v>1.23E-2</v>
      </c>
      <c r="H96" s="61">
        <v>5.3500000000000006E-3</v>
      </c>
      <c r="I96" s="61">
        <v>5.3E-3</v>
      </c>
      <c r="J96" s="61">
        <v>1.6799999999999999E-2</v>
      </c>
      <c r="L96" s="59">
        <v>5.28E-2</v>
      </c>
      <c r="M96" s="59">
        <v>5.9700000000000003E-2</v>
      </c>
      <c r="N96" s="59">
        <v>3.6499999999999998E-2</v>
      </c>
      <c r="O96" s="59">
        <v>6.2E-2</v>
      </c>
    </row>
    <row r="97" spans="1:15" hidden="1" x14ac:dyDescent="0.25">
      <c r="A97" s="59">
        <v>4.02E-2</v>
      </c>
      <c r="B97" s="59">
        <v>3.2000000000000001E-2</v>
      </c>
      <c r="C97" s="59">
        <v>2.6700000000000002E-2</v>
      </c>
      <c r="D97" s="59">
        <v>3.1899999999999998E-2</v>
      </c>
      <c r="E97" s="59">
        <v>3</v>
      </c>
      <c r="G97" s="61">
        <v>1.2200000000000001E-2</v>
      </c>
      <c r="H97" s="61">
        <v>2.5899999999999999E-2</v>
      </c>
      <c r="I97" s="61">
        <v>8.1399999999999997E-3</v>
      </c>
      <c r="J97" s="61">
        <v>1.55E-2</v>
      </c>
      <c r="L97" s="59">
        <v>4.0500000000000001E-2</v>
      </c>
      <c r="M97" s="59">
        <v>4.1450000000000001E-2</v>
      </c>
      <c r="N97" s="59">
        <v>1.8599999999999998E-2</v>
      </c>
      <c r="O97" s="59">
        <v>4.58E-2</v>
      </c>
    </row>
    <row r="98" spans="1:15" hidden="1" x14ac:dyDescent="0.25">
      <c r="A98" s="59">
        <v>3.8899999999999997E-2</v>
      </c>
      <c r="B98" s="59">
        <v>4.0599999999999997E-2</v>
      </c>
      <c r="C98" s="59">
        <v>2.7799999999999998E-2</v>
      </c>
      <c r="D98" s="59">
        <v>3.8199999999999998E-2</v>
      </c>
      <c r="E98" s="59">
        <v>5</v>
      </c>
      <c r="G98" s="61">
        <v>1.44E-2</v>
      </c>
      <c r="H98" s="61">
        <v>1.4800000000000001E-2</v>
      </c>
      <c r="I98" s="61">
        <v>8.8999999999999999E-3</v>
      </c>
      <c r="J98" s="61">
        <v>1.37E-2</v>
      </c>
      <c r="L98" s="59">
        <v>7.6100000000000001E-2</v>
      </c>
      <c r="M98" s="59">
        <v>3.5400000000000001E-2</v>
      </c>
      <c r="N98" s="59">
        <v>1.7399999999999999E-2</v>
      </c>
      <c r="O98" s="59">
        <v>6.6600000000000006E-2</v>
      </c>
    </row>
    <row r="99" spans="1:15" hidden="1" x14ac:dyDescent="0.25">
      <c r="A99" s="59">
        <v>2.98E-2</v>
      </c>
      <c r="B99" s="59">
        <v>2.29E-2</v>
      </c>
      <c r="C99" s="59">
        <v>2.1000000000000001E-2</v>
      </c>
      <c r="D99" s="59">
        <v>3.0599999999999999E-2</v>
      </c>
      <c r="E99" s="59">
        <v>5</v>
      </c>
      <c r="G99" s="61">
        <v>9.1000000000000004E-3</v>
      </c>
      <c r="H99" s="61">
        <v>8.6999999999999994E-3</v>
      </c>
      <c r="I99" s="61">
        <v>7.1000000000000004E-3</v>
      </c>
      <c r="J99" s="61">
        <v>1.3599999999999999E-2</v>
      </c>
      <c r="L99" s="59">
        <v>4.8300000000000003E-2</v>
      </c>
      <c r="M99" s="59">
        <v>6.0699999999999997E-2</v>
      </c>
      <c r="N99" s="59">
        <v>2.6800000000000001E-2</v>
      </c>
      <c r="O99" s="59">
        <v>3.5099999999999999E-2</v>
      </c>
    </row>
    <row r="100" spans="1:15" hidden="1" x14ac:dyDescent="0.25">
      <c r="A100" s="61">
        <v>2.0199999999999999E-2</v>
      </c>
      <c r="B100" s="61">
        <v>1.47E-2</v>
      </c>
      <c r="C100" s="61">
        <v>1.15E-2</v>
      </c>
      <c r="D100" s="61">
        <v>2.3099999999999999E-2</v>
      </c>
      <c r="E100" s="61">
        <v>6</v>
      </c>
      <c r="G100" s="61">
        <v>1.41E-2</v>
      </c>
      <c r="H100" s="61">
        <v>1.23E-2</v>
      </c>
      <c r="I100" s="61">
        <v>1.15E-2</v>
      </c>
      <c r="J100" s="61">
        <v>1.7899999999999999E-2</v>
      </c>
      <c r="L100" s="59">
        <v>5.7299999999999997E-2</v>
      </c>
      <c r="M100" s="59">
        <v>2.9499999999999998E-2</v>
      </c>
      <c r="N100" s="59">
        <v>2.6200000000000001E-2</v>
      </c>
      <c r="O100" s="59">
        <v>3.7699999999999997E-2</v>
      </c>
    </row>
    <row r="101" spans="1:15" hidden="1" x14ac:dyDescent="0.25">
      <c r="A101" s="61">
        <v>1.3899999999999999E-2</v>
      </c>
      <c r="B101" s="61">
        <v>1.3299999999999999E-2</v>
      </c>
      <c r="C101" s="61">
        <v>9.4800000000000006E-3</v>
      </c>
      <c r="D101" s="61">
        <v>1.5699999999999999E-2</v>
      </c>
      <c r="E101" s="61">
        <v>7</v>
      </c>
      <c r="G101" s="61">
        <v>1.0200000000000001E-2</v>
      </c>
      <c r="H101" s="61">
        <v>1.32E-2</v>
      </c>
      <c r="I101" s="61">
        <v>1.21E-2</v>
      </c>
      <c r="J101" s="61">
        <v>2.0500000000000001E-2</v>
      </c>
      <c r="L101" s="59">
        <v>4.36E-2</v>
      </c>
      <c r="M101" s="59">
        <v>2.2200000000000001E-2</v>
      </c>
      <c r="N101" s="59">
        <v>2.23E-2</v>
      </c>
      <c r="O101" s="59">
        <v>3.6900000000000002E-2</v>
      </c>
    </row>
    <row r="102" spans="1:15" hidden="1" x14ac:dyDescent="0.25">
      <c r="A102" s="59">
        <v>3.8800000000000001E-2</v>
      </c>
      <c r="B102" s="59">
        <v>2.98E-2</v>
      </c>
      <c r="C102" s="59">
        <v>4.2599999999999999E-2</v>
      </c>
      <c r="D102" s="59">
        <v>6.4600000000000005E-2</v>
      </c>
      <c r="E102" s="59">
        <v>1</v>
      </c>
      <c r="G102" s="61">
        <v>1.2999999999999999E-2</v>
      </c>
      <c r="H102" s="61">
        <v>1.9800000000000002E-2</v>
      </c>
      <c r="I102" s="61">
        <v>1.9199999999999998E-2</v>
      </c>
      <c r="J102" s="61">
        <v>2.76E-2</v>
      </c>
      <c r="L102" s="59">
        <v>5.0900000000000001E-2</v>
      </c>
      <c r="M102" s="59">
        <v>1.5800000000000002E-2</v>
      </c>
      <c r="N102" s="59">
        <v>2.18E-2</v>
      </c>
      <c r="O102" s="59">
        <v>3.5299999999999998E-2</v>
      </c>
    </row>
    <row r="103" spans="1:15" hidden="1" x14ac:dyDescent="0.25">
      <c r="A103" s="59">
        <v>4.3400000000000001E-2</v>
      </c>
      <c r="B103" s="59">
        <v>3.9E-2</v>
      </c>
      <c r="C103" s="59">
        <v>2.47E-2</v>
      </c>
      <c r="D103" s="59">
        <v>5.2999999999999999E-2</v>
      </c>
      <c r="E103" s="59">
        <v>2</v>
      </c>
      <c r="G103" s="61">
        <v>2.2700000000000001E-2</v>
      </c>
      <c r="H103" s="61">
        <v>1.5599999999999999E-2</v>
      </c>
      <c r="I103" s="61">
        <v>1.2E-2</v>
      </c>
      <c r="J103" s="61">
        <v>2.81E-2</v>
      </c>
      <c r="L103" s="59">
        <v>5.16E-2</v>
      </c>
      <c r="M103" s="59">
        <v>2.06E-2</v>
      </c>
      <c r="N103" s="59">
        <v>1.9900000000000001E-2</v>
      </c>
      <c r="O103" s="59">
        <v>2.9600000000000001E-2</v>
      </c>
    </row>
    <row r="104" spans="1:15" hidden="1" x14ac:dyDescent="0.25">
      <c r="A104" s="59">
        <v>4.1599999999999998E-2</v>
      </c>
      <c r="B104" s="59">
        <v>2.6499999999999999E-2</v>
      </c>
      <c r="C104" s="59">
        <v>2.0400000000000001E-2</v>
      </c>
      <c r="D104" s="59">
        <v>6.1100000000000002E-2</v>
      </c>
      <c r="E104" s="59">
        <v>3</v>
      </c>
      <c r="G104" s="61">
        <v>1.0800000000000001E-2</v>
      </c>
      <c r="H104" s="61">
        <v>1.2800000000000001E-2</v>
      </c>
      <c r="I104" s="61">
        <v>1.2500000000000001E-2</v>
      </c>
      <c r="J104" s="61">
        <v>2.01E-2</v>
      </c>
      <c r="L104" s="59">
        <v>3.44E-2</v>
      </c>
      <c r="M104" s="59">
        <v>1.3599999999999999E-2</v>
      </c>
      <c r="N104" s="59">
        <v>8.9999999999999993E-3</v>
      </c>
      <c r="O104" s="59">
        <v>3.15E-2</v>
      </c>
    </row>
    <row r="105" spans="1:15" hidden="1" x14ac:dyDescent="0.25">
      <c r="A105" s="59">
        <v>5.0500000000000003E-2</v>
      </c>
      <c r="B105" s="59">
        <v>9.3600000000000003E-2</v>
      </c>
      <c r="C105" s="59">
        <v>5.3100000000000001E-2</v>
      </c>
      <c r="E105" s="59">
        <v>5</v>
      </c>
      <c r="G105" s="61">
        <v>1.1900000000000001E-2</v>
      </c>
      <c r="H105" s="61">
        <v>1.21E-2</v>
      </c>
      <c r="I105" s="61">
        <v>1.37E-2</v>
      </c>
      <c r="J105" s="61">
        <v>1.6199999999999999E-2</v>
      </c>
      <c r="L105" s="59">
        <v>2.7900000000000001E-2</v>
      </c>
      <c r="M105" s="59">
        <v>2.1999999999999999E-2</v>
      </c>
      <c r="N105" s="59">
        <v>1.6500000000000001E-2</v>
      </c>
      <c r="O105" s="59">
        <v>2.0400000000000001E-2</v>
      </c>
    </row>
    <row r="106" spans="1:15" hidden="1" x14ac:dyDescent="0.25">
      <c r="A106" s="59">
        <v>2.2599999999999999E-2</v>
      </c>
      <c r="B106" s="59">
        <v>3.3300000000000003E-2</v>
      </c>
      <c r="C106" s="59">
        <v>4.19E-2</v>
      </c>
      <c r="D106" s="59">
        <v>5.5899999999999998E-2</v>
      </c>
      <c r="E106" s="59">
        <v>5</v>
      </c>
      <c r="G106" s="61">
        <v>1.11E-2</v>
      </c>
      <c r="H106" s="61">
        <v>0.01</v>
      </c>
      <c r="I106" s="61">
        <v>1.3599999999999999E-2</v>
      </c>
      <c r="J106" s="61">
        <v>2.1499999999999998E-2</v>
      </c>
      <c r="L106" s="59">
        <v>3.2399999999999998E-2</v>
      </c>
      <c r="M106" s="59">
        <v>2.53E-2</v>
      </c>
      <c r="N106" s="59">
        <v>2.9399999999999999E-2</v>
      </c>
      <c r="O106" s="59">
        <v>3.8699999999999998E-2</v>
      </c>
    </row>
    <row r="107" spans="1:15" hidden="1" x14ac:dyDescent="0.25">
      <c r="A107" s="61">
        <v>2.1499999999999998E-2</v>
      </c>
      <c r="B107" s="61">
        <v>1.5100000000000001E-2</v>
      </c>
      <c r="C107" s="61">
        <v>1.5100000000000001E-2</v>
      </c>
      <c r="D107" s="61">
        <v>2.7799999999999998E-2</v>
      </c>
      <c r="E107" s="61">
        <v>6</v>
      </c>
      <c r="G107" s="61">
        <v>1.0500000000000001E-2</v>
      </c>
      <c r="H107" s="61">
        <v>7.45E-3</v>
      </c>
      <c r="I107" s="61">
        <v>9.2999999999999992E-3</v>
      </c>
      <c r="J107" s="61">
        <v>1.6899999999999998E-2</v>
      </c>
      <c r="L107" s="59">
        <v>3.1600000000000003E-2</v>
      </c>
      <c r="M107" s="59">
        <v>2.7400000000000001E-2</v>
      </c>
      <c r="N107" s="59">
        <v>2.4400000000000002E-2</v>
      </c>
      <c r="O107" s="59">
        <v>4.3900000000000002E-2</v>
      </c>
    </row>
    <row r="108" spans="1:15" hidden="1" x14ac:dyDescent="0.25">
      <c r="A108" s="61">
        <v>1.35E-2</v>
      </c>
      <c r="B108" s="61">
        <v>1.52E-2</v>
      </c>
      <c r="C108" s="61">
        <v>9.1900000000000003E-3</v>
      </c>
      <c r="D108" s="61">
        <v>3.2300000000000002E-2</v>
      </c>
      <c r="E108" s="61">
        <v>7</v>
      </c>
      <c r="G108" s="61">
        <v>1.2200000000000001E-2</v>
      </c>
      <c r="H108" s="61">
        <v>1.145E-2</v>
      </c>
      <c r="I108" s="61">
        <v>1.5599999999999999E-2</v>
      </c>
      <c r="J108" s="61">
        <v>1.9400000000000001E-2</v>
      </c>
      <c r="L108" s="59">
        <v>3.6200000000000003E-2</v>
      </c>
      <c r="M108" s="59">
        <v>3.5799999999999998E-2</v>
      </c>
      <c r="N108" s="59">
        <v>2.7E-2</v>
      </c>
      <c r="O108" s="59">
        <v>5.7200000000000001E-2</v>
      </c>
    </row>
    <row r="109" spans="1:15" hidden="1" x14ac:dyDescent="0.25">
      <c r="A109" s="59">
        <v>4.9200000000000001E-2</v>
      </c>
      <c r="B109" s="59">
        <v>3.5349999999999999E-2</v>
      </c>
      <c r="C109" s="59">
        <v>2.0299999999999999E-2</v>
      </c>
      <c r="D109" s="59">
        <v>5.4399999999999997E-2</v>
      </c>
      <c r="E109" s="59">
        <v>1</v>
      </c>
      <c r="G109" s="61">
        <v>6.6E-3</v>
      </c>
      <c r="H109" s="61">
        <v>7.4999999999999997E-3</v>
      </c>
      <c r="I109" s="61">
        <v>5.4099999999999999E-3</v>
      </c>
      <c r="J109" s="61">
        <v>1.1599999999999999E-2</v>
      </c>
      <c r="L109" s="59">
        <v>1.7299999999999999E-2</v>
      </c>
      <c r="M109" s="59">
        <v>1.52E-2</v>
      </c>
      <c r="N109" s="59">
        <v>1.1599999999999999E-2</v>
      </c>
      <c r="O109" s="59">
        <v>1.0800000000000001E-2</v>
      </c>
    </row>
    <row r="110" spans="1:15" hidden="1" x14ac:dyDescent="0.25">
      <c r="A110" s="59">
        <v>2.06E-2</v>
      </c>
      <c r="B110" s="59">
        <v>2.8799999999999999E-2</v>
      </c>
      <c r="C110" s="59">
        <v>2.53E-2</v>
      </c>
      <c r="D110" s="59">
        <v>3.39E-2</v>
      </c>
      <c r="E110" s="59">
        <v>2</v>
      </c>
      <c r="G110" s="61">
        <v>9.5999999999999992E-3</v>
      </c>
      <c r="H110" s="61">
        <v>9.1999999999999998E-3</v>
      </c>
      <c r="I110" s="61">
        <v>6.4000000000000003E-3</v>
      </c>
      <c r="J110" s="61">
        <v>1.43E-2</v>
      </c>
      <c r="L110" s="59">
        <v>3.8199999999999998E-2</v>
      </c>
      <c r="M110" s="59">
        <v>3.2300000000000002E-2</v>
      </c>
      <c r="N110" s="59">
        <v>2.2700000000000001E-2</v>
      </c>
      <c r="O110" s="59">
        <v>2.5899999999999999E-2</v>
      </c>
    </row>
    <row r="111" spans="1:15" hidden="1" x14ac:dyDescent="0.25">
      <c r="A111" s="59">
        <v>4.6899999999999997E-2</v>
      </c>
      <c r="B111" s="59">
        <v>2.3699999999999999E-2</v>
      </c>
      <c r="C111" s="59">
        <v>2.07E-2</v>
      </c>
      <c r="D111" s="59">
        <v>4.53E-2</v>
      </c>
      <c r="E111" s="59">
        <v>3</v>
      </c>
      <c r="G111" s="61">
        <v>8.3999999999999995E-3</v>
      </c>
      <c r="H111" s="61">
        <v>5.8999999999999999E-3</v>
      </c>
      <c r="I111" s="61">
        <v>6.1000000000000004E-3</v>
      </c>
      <c r="J111" s="61">
        <v>9.5999999999999992E-3</v>
      </c>
      <c r="L111" s="59">
        <v>5.7000000000000002E-2</v>
      </c>
      <c r="M111" s="59">
        <v>1.7600000000000001E-2</v>
      </c>
      <c r="N111" s="59">
        <v>1.3899999999999999E-2</v>
      </c>
      <c r="O111" s="59">
        <v>2.7E-2</v>
      </c>
    </row>
    <row r="112" spans="1:15" hidden="1" x14ac:dyDescent="0.25">
      <c r="A112" s="59">
        <v>2.5499999999999998E-2</v>
      </c>
      <c r="B112" s="59">
        <v>2.0199999999999999E-2</v>
      </c>
      <c r="C112" s="59">
        <v>1.55E-2</v>
      </c>
      <c r="D112" s="59">
        <v>3.6900000000000002E-2</v>
      </c>
      <c r="E112" s="59">
        <v>5</v>
      </c>
      <c r="G112" s="61">
        <v>1.35E-2</v>
      </c>
      <c r="H112" s="61">
        <v>8.3999999999999995E-3</v>
      </c>
      <c r="I112" s="61">
        <v>1.32E-2</v>
      </c>
      <c r="J112" s="61">
        <v>4.6899999999999997E-2</v>
      </c>
      <c r="L112" s="59">
        <v>4.9200000000000001E-2</v>
      </c>
      <c r="M112" s="59">
        <v>2.5100000000000001E-2</v>
      </c>
      <c r="N112" s="59">
        <v>2.4299999999999999E-2</v>
      </c>
      <c r="O112" s="59">
        <v>3.5000000000000003E-2</v>
      </c>
    </row>
    <row r="113" spans="1:15" hidden="1" x14ac:dyDescent="0.25">
      <c r="A113" s="59">
        <v>2.5499999999999998E-2</v>
      </c>
      <c r="B113" s="59">
        <v>2.3599999999999999E-2</v>
      </c>
      <c r="C113" s="59">
        <v>2.2100000000000002E-2</v>
      </c>
      <c r="D113" s="59">
        <v>2.7699999999999999E-2</v>
      </c>
      <c r="E113" s="59">
        <v>5</v>
      </c>
      <c r="G113" s="61">
        <v>1.5800000000000002E-2</v>
      </c>
      <c r="H113" s="61">
        <v>1.61E-2</v>
      </c>
      <c r="I113" s="61">
        <v>7.7499999999999999E-3</v>
      </c>
      <c r="J113" s="61">
        <v>2.0299999999999999E-2</v>
      </c>
      <c r="L113" s="59">
        <v>3.1199999999999999E-2</v>
      </c>
      <c r="M113" s="59">
        <v>4.4200000000000003E-2</v>
      </c>
      <c r="N113" s="59">
        <v>2.8299999999999999E-2</v>
      </c>
      <c r="O113" s="59">
        <v>2.58E-2</v>
      </c>
    </row>
    <row r="114" spans="1:15" hidden="1" x14ac:dyDescent="0.25">
      <c r="A114" s="61">
        <v>2.3099999999999999E-2</v>
      </c>
      <c r="B114" s="61">
        <v>1.9300000000000001E-2</v>
      </c>
      <c r="C114" s="61">
        <v>1.44E-2</v>
      </c>
      <c r="D114" s="61">
        <v>2.9700000000000001E-2</v>
      </c>
      <c r="E114" s="61">
        <v>6</v>
      </c>
      <c r="G114" s="61">
        <v>1.5100000000000001E-2</v>
      </c>
      <c r="H114" s="61">
        <v>1.6E-2</v>
      </c>
      <c r="I114" s="61">
        <v>2.7E-2</v>
      </c>
      <c r="J114" s="61">
        <v>2.4799999999999999E-2</v>
      </c>
      <c r="L114" s="59">
        <v>2.6800000000000001E-2</v>
      </c>
      <c r="M114" s="59">
        <v>2.3599999999999999E-2</v>
      </c>
      <c r="N114" s="59">
        <v>2.23E-2</v>
      </c>
      <c r="O114" s="59">
        <v>4.1500000000000002E-2</v>
      </c>
    </row>
    <row r="115" spans="1:15" hidden="1" x14ac:dyDescent="0.25">
      <c r="A115" s="61">
        <v>1.84E-2</v>
      </c>
      <c r="B115" s="61">
        <v>1.23E-2</v>
      </c>
      <c r="C115" s="61">
        <v>8.3000000000000001E-3</v>
      </c>
      <c r="D115" s="61">
        <v>2.3099999999999999E-2</v>
      </c>
      <c r="E115" s="61">
        <v>7</v>
      </c>
      <c r="G115" s="61">
        <v>1.34E-2</v>
      </c>
      <c r="H115" s="61">
        <v>1.03E-2</v>
      </c>
      <c r="I115" s="61">
        <v>7.4700000000000001E-3</v>
      </c>
      <c r="J115" s="61">
        <v>2.47E-2</v>
      </c>
      <c r="L115" s="59">
        <v>5.6800000000000003E-2</v>
      </c>
      <c r="M115" s="59">
        <v>2.1299999999999999E-2</v>
      </c>
      <c r="N115" s="59">
        <v>1.9199999999999998E-2</v>
      </c>
      <c r="O115" s="59">
        <v>2.5399999999999999E-2</v>
      </c>
    </row>
    <row r="116" spans="1:15" hidden="1" x14ac:dyDescent="0.25">
      <c r="A116" s="59">
        <v>4.02E-2</v>
      </c>
      <c r="B116" s="59">
        <v>4.0500000000000001E-2</v>
      </c>
      <c r="C116" s="59">
        <v>4.3099999999999999E-2</v>
      </c>
      <c r="D116" s="59">
        <v>2.9399999999999999E-2</v>
      </c>
      <c r="E116" s="59">
        <v>1</v>
      </c>
      <c r="G116" s="61">
        <v>8.0000000000000002E-3</v>
      </c>
      <c r="H116" s="61">
        <v>4.3E-3</v>
      </c>
      <c r="I116" s="61">
        <v>3.5999999999999999E-3</v>
      </c>
      <c r="J116" s="61">
        <v>8.3999999999999995E-3</v>
      </c>
      <c r="L116" s="59">
        <v>4.0399999999999998E-2</v>
      </c>
      <c r="M116" s="59">
        <v>2.7300000000000001E-2</v>
      </c>
      <c r="N116" s="59">
        <v>2.5399999999999999E-2</v>
      </c>
      <c r="O116" s="59">
        <v>4.0500000000000001E-2</v>
      </c>
    </row>
    <row r="117" spans="1:15" hidden="1" x14ac:dyDescent="0.25">
      <c r="A117" s="59">
        <v>4.0500000000000001E-2</v>
      </c>
      <c r="B117" s="59">
        <v>2.5399999999999999E-2</v>
      </c>
      <c r="C117" s="59">
        <v>3.6799999999999999E-2</v>
      </c>
      <c r="D117" s="59">
        <v>2.7E-2</v>
      </c>
      <c r="E117" s="59">
        <v>2</v>
      </c>
      <c r="G117" s="61">
        <v>3.5000000000000001E-3</v>
      </c>
      <c r="H117" s="61">
        <v>2.8999999999999998E-3</v>
      </c>
      <c r="I117" s="61">
        <v>2.2000000000000001E-3</v>
      </c>
      <c r="J117" s="61">
        <v>5.4000000000000003E-3</v>
      </c>
      <c r="L117" s="59">
        <v>2.93E-2</v>
      </c>
      <c r="M117" s="59">
        <v>4.1000000000000002E-2</v>
      </c>
      <c r="N117" s="59">
        <v>3.8100000000000002E-2</v>
      </c>
      <c r="O117" s="59">
        <v>3.1E-2</v>
      </c>
    </row>
    <row r="118" spans="1:15" hidden="1" x14ac:dyDescent="0.25">
      <c r="A118" s="59">
        <v>3.1E-2</v>
      </c>
      <c r="B118" s="59">
        <v>3.09E-2</v>
      </c>
      <c r="C118" s="59">
        <v>5.2400000000000002E-2</v>
      </c>
      <c r="D118" s="59">
        <v>3.27E-2</v>
      </c>
      <c r="E118" s="59">
        <v>3</v>
      </c>
      <c r="G118" s="61">
        <v>1.21E-2</v>
      </c>
      <c r="H118" s="61">
        <v>1.35E-2</v>
      </c>
      <c r="I118" s="61">
        <v>7.3000000000000001E-3</v>
      </c>
      <c r="J118" s="61">
        <v>1.44E-2</v>
      </c>
      <c r="L118" s="59">
        <v>3.0599999999999999E-2</v>
      </c>
      <c r="M118" s="59">
        <v>3.6200000000000003E-2</v>
      </c>
      <c r="N118" s="59">
        <v>3.5900000000000001E-2</v>
      </c>
      <c r="O118" s="59">
        <v>5.8599999999999999E-2</v>
      </c>
    </row>
    <row r="119" spans="1:15" hidden="1" x14ac:dyDescent="0.25">
      <c r="A119" s="59">
        <v>3.49E-2</v>
      </c>
      <c r="B119" s="59">
        <v>2.5100000000000001E-2</v>
      </c>
      <c r="C119" s="59">
        <v>2.53E-2</v>
      </c>
      <c r="D119" s="59">
        <v>2.8500000000000001E-2</v>
      </c>
      <c r="E119" s="59">
        <v>5</v>
      </c>
      <c r="G119" s="61">
        <v>9.7999999999999997E-3</v>
      </c>
      <c r="H119" s="61">
        <v>8.8999999999999999E-3</v>
      </c>
      <c r="I119" s="61">
        <v>3.0999999999999999E-3</v>
      </c>
      <c r="J119" s="61">
        <v>1.41E-2</v>
      </c>
      <c r="L119" s="59">
        <v>4.4400000000000002E-2</v>
      </c>
      <c r="M119" s="59">
        <v>6.4100000000000004E-2</v>
      </c>
      <c r="N119" s="59">
        <v>4.2599999999999999E-2</v>
      </c>
      <c r="O119" s="59">
        <v>2.4500000000000001E-2</v>
      </c>
    </row>
    <row r="120" spans="1:15" hidden="1" x14ac:dyDescent="0.25">
      <c r="A120" s="59">
        <v>4.2099999999999999E-2</v>
      </c>
      <c r="B120" s="59">
        <v>2.24E-2</v>
      </c>
      <c r="C120" s="59">
        <v>3.6200000000000003E-2</v>
      </c>
      <c r="D120" s="59">
        <v>3.5299999999999998E-2</v>
      </c>
      <c r="E120" s="59">
        <v>5</v>
      </c>
      <c r="G120" s="61">
        <v>2.3599999999999999E-2</v>
      </c>
      <c r="H120" s="61">
        <v>1.8950000000000002E-2</v>
      </c>
      <c r="I120" s="61">
        <v>6.6E-3</v>
      </c>
      <c r="J120" s="61">
        <v>1.9099999999999999E-2</v>
      </c>
      <c r="L120" s="59">
        <v>5.0200000000000002E-2</v>
      </c>
      <c r="M120" s="59">
        <v>3.5099999999999999E-2</v>
      </c>
      <c r="N120" s="59">
        <v>3.15E-2</v>
      </c>
      <c r="O120" s="59">
        <v>4.8300000000000003E-2</v>
      </c>
    </row>
    <row r="121" spans="1:15" hidden="1" x14ac:dyDescent="0.25">
      <c r="A121" s="61">
        <v>2.52E-2</v>
      </c>
      <c r="B121" s="61">
        <v>1.6250000000000001E-2</v>
      </c>
      <c r="C121" s="61">
        <v>1.0999999999999999E-2</v>
      </c>
      <c r="D121" s="61">
        <v>2.52E-2</v>
      </c>
      <c r="E121" s="61">
        <v>6</v>
      </c>
      <c r="G121" s="61">
        <v>1.7899999999999999E-2</v>
      </c>
      <c r="H121" s="61">
        <v>2.63E-2</v>
      </c>
      <c r="I121" s="61">
        <v>8.2000000000000007E-3</v>
      </c>
      <c r="J121" s="61">
        <v>3.61E-2</v>
      </c>
      <c r="L121" s="59">
        <v>3.56E-2</v>
      </c>
      <c r="M121" s="59">
        <v>4.5699999999999998E-2</v>
      </c>
      <c r="N121" s="59">
        <v>3.61E-2</v>
      </c>
      <c r="O121" s="59">
        <v>3.32E-2</v>
      </c>
    </row>
    <row r="122" spans="1:15" hidden="1" x14ac:dyDescent="0.25">
      <c r="A122" s="61">
        <v>1.4800000000000001E-2</v>
      </c>
      <c r="B122" s="61">
        <v>1.77E-2</v>
      </c>
      <c r="C122" s="61">
        <v>6.2500000000000003E-3</v>
      </c>
      <c r="D122" s="61">
        <v>2.1399999999999999E-2</v>
      </c>
      <c r="E122" s="61">
        <v>7</v>
      </c>
      <c r="G122" s="61">
        <v>1.26E-2</v>
      </c>
      <c r="H122" s="61">
        <v>9.9699999999999997E-3</v>
      </c>
      <c r="I122" s="61">
        <v>7.1000000000000004E-3</v>
      </c>
      <c r="J122" s="61">
        <v>1.6299999999999999E-2</v>
      </c>
      <c r="L122" s="59">
        <v>3.09E-2</v>
      </c>
      <c r="M122" s="59">
        <v>4.5999999999999999E-2</v>
      </c>
      <c r="N122" s="59">
        <v>4.1000000000000002E-2</v>
      </c>
      <c r="O122" s="59">
        <v>4.8000000000000001E-2</v>
      </c>
    </row>
    <row r="123" spans="1:15" hidden="1" x14ac:dyDescent="0.25">
      <c r="A123" s="59">
        <v>4.5400000000000003E-2</v>
      </c>
      <c r="B123" s="59">
        <v>2.1299999999999999E-2</v>
      </c>
      <c r="C123" s="59">
        <v>1.6500000000000001E-2</v>
      </c>
      <c r="D123" s="59">
        <v>3.0700000000000002E-2</v>
      </c>
      <c r="E123" s="59">
        <v>1</v>
      </c>
      <c r="G123" s="61">
        <v>7.6E-3</v>
      </c>
      <c r="H123" s="61">
        <v>1.03E-2</v>
      </c>
      <c r="I123" s="61">
        <v>7.1999999999999998E-3</v>
      </c>
      <c r="J123" s="61">
        <v>1.41E-2</v>
      </c>
      <c r="L123" s="59">
        <v>4.5699999999999998E-2</v>
      </c>
      <c r="M123" s="59">
        <v>4.4499999999999998E-2</v>
      </c>
      <c r="N123" s="59">
        <v>3.0300000000000001E-2</v>
      </c>
      <c r="O123" s="59">
        <v>3.78E-2</v>
      </c>
    </row>
    <row r="124" spans="1:15" hidden="1" x14ac:dyDescent="0.25">
      <c r="A124" s="59">
        <v>1.9699999999999999E-2</v>
      </c>
      <c r="B124" s="59">
        <v>1.7899999999999999E-2</v>
      </c>
      <c r="C124" s="59">
        <v>1.6899999999999998E-2</v>
      </c>
      <c r="D124" s="59">
        <v>0.03</v>
      </c>
      <c r="E124" s="59">
        <v>2</v>
      </c>
      <c r="G124" s="61">
        <v>5.4000000000000003E-3</v>
      </c>
      <c r="H124" s="61">
        <v>1.7899999999999999E-2</v>
      </c>
      <c r="I124" s="61">
        <v>2.65E-3</v>
      </c>
      <c r="J124" s="61">
        <v>5.5999999999999999E-3</v>
      </c>
      <c r="L124" s="59">
        <v>3.5900000000000001E-2</v>
      </c>
      <c r="M124" s="59">
        <v>3.4599999999999999E-2</v>
      </c>
      <c r="N124" s="59">
        <v>2.5999999999999999E-2</v>
      </c>
      <c r="O124" s="59">
        <v>4.3900000000000002E-2</v>
      </c>
    </row>
    <row r="125" spans="1:15" hidden="1" x14ac:dyDescent="0.25">
      <c r="A125" s="59">
        <v>2.7699999999999999E-2</v>
      </c>
      <c r="B125" s="59">
        <v>1.0699999999999999E-2</v>
      </c>
      <c r="C125" s="59">
        <v>1.9599999999999999E-2</v>
      </c>
      <c r="D125" s="59">
        <v>2.2700000000000001E-2</v>
      </c>
      <c r="E125" s="59">
        <v>3</v>
      </c>
      <c r="G125" s="61">
        <v>1.6E-2</v>
      </c>
      <c r="H125" s="61">
        <v>7.3699999999999998E-3</v>
      </c>
      <c r="I125" s="61">
        <v>2.4399999999999999E-3</v>
      </c>
      <c r="J125" s="61">
        <v>7.7999999999999996E-3</v>
      </c>
      <c r="L125" s="59">
        <v>9.2799999999999994E-2</v>
      </c>
      <c r="M125" s="59">
        <v>5.9499999999999997E-2</v>
      </c>
      <c r="N125" s="59">
        <v>2.6100000000000002E-2</v>
      </c>
      <c r="O125" s="59">
        <v>2.7699999999999999E-2</v>
      </c>
    </row>
    <row r="126" spans="1:15" hidden="1" x14ac:dyDescent="0.25">
      <c r="A126" s="59">
        <v>2.63E-2</v>
      </c>
      <c r="B126" s="59">
        <v>3.73E-2</v>
      </c>
      <c r="C126" s="59">
        <v>3.04E-2</v>
      </c>
      <c r="D126" s="59">
        <v>3.2300000000000002E-2</v>
      </c>
      <c r="E126" s="59">
        <v>5</v>
      </c>
      <c r="G126" s="61">
        <v>1.11E-2</v>
      </c>
      <c r="H126" s="61">
        <v>1.03E-2</v>
      </c>
      <c r="I126" s="61">
        <v>7.9000000000000008E-3</v>
      </c>
      <c r="J126" s="61">
        <v>1.6299999999999999E-2</v>
      </c>
      <c r="L126" s="59">
        <v>4.99E-2</v>
      </c>
      <c r="M126" s="59">
        <v>2.92E-2</v>
      </c>
      <c r="N126" s="59">
        <v>3.2500000000000001E-2</v>
      </c>
      <c r="O126" s="59">
        <v>3.5499999999999997E-2</v>
      </c>
    </row>
    <row r="127" spans="1:15" hidden="1" x14ac:dyDescent="0.25">
      <c r="A127" s="59">
        <v>3.2500000000000001E-2</v>
      </c>
      <c r="B127" s="59">
        <v>3.2250000000000001E-2</v>
      </c>
      <c r="C127" s="59">
        <v>5.0900000000000001E-2</v>
      </c>
      <c r="D127" s="59">
        <v>4.1000000000000002E-2</v>
      </c>
      <c r="E127" s="59">
        <v>5</v>
      </c>
      <c r="G127" s="61">
        <v>1.18E-2</v>
      </c>
      <c r="H127" s="61">
        <v>1.18E-2</v>
      </c>
      <c r="I127" s="61">
        <v>5.0600000000000003E-3</v>
      </c>
      <c r="J127" s="61">
        <v>9.7999999999999997E-3</v>
      </c>
      <c r="L127" s="59">
        <v>0.05</v>
      </c>
      <c r="M127" s="59">
        <v>3.6900000000000002E-2</v>
      </c>
      <c r="N127" s="59">
        <v>3.0800000000000001E-2</v>
      </c>
      <c r="O127" s="59">
        <v>3.1199999999999999E-2</v>
      </c>
    </row>
    <row r="128" spans="1:15" hidden="1" x14ac:dyDescent="0.25">
      <c r="A128" s="61">
        <v>2.4E-2</v>
      </c>
      <c r="B128" s="61">
        <v>3.8899999999999997E-2</v>
      </c>
      <c r="C128" s="61">
        <v>1.55E-2</v>
      </c>
      <c r="D128" s="61">
        <v>3.8699999999999998E-2</v>
      </c>
      <c r="E128" s="61">
        <v>6</v>
      </c>
      <c r="G128" s="61">
        <v>1.6799999999999999E-2</v>
      </c>
      <c r="H128" s="61">
        <v>1.5800000000000002E-2</v>
      </c>
      <c r="I128" s="61">
        <v>1.3899999999999999E-2</v>
      </c>
      <c r="J128" s="61">
        <v>2.9399999999999999E-2</v>
      </c>
      <c r="L128" s="59">
        <v>3.2000000000000001E-2</v>
      </c>
      <c r="M128" s="59">
        <v>4.1300000000000003E-2</v>
      </c>
      <c r="N128" s="59">
        <v>4.2299999999999997E-2</v>
      </c>
      <c r="O128" s="59">
        <v>4.1799999999999997E-2</v>
      </c>
    </row>
    <row r="129" spans="1:15" hidden="1" x14ac:dyDescent="0.25">
      <c r="A129" s="61">
        <v>2.4400000000000002E-2</v>
      </c>
      <c r="B129" s="61">
        <v>4.1599999999999998E-2</v>
      </c>
      <c r="C129" s="61">
        <v>1.12E-2</v>
      </c>
      <c r="D129" s="61">
        <v>1.8200000000000001E-2</v>
      </c>
      <c r="E129" s="61">
        <v>7</v>
      </c>
      <c r="G129" s="61">
        <v>1.2999999999999999E-2</v>
      </c>
      <c r="H129" s="61">
        <v>1.11E-2</v>
      </c>
      <c r="I129" s="61">
        <v>8.8900000000000003E-3</v>
      </c>
      <c r="J129" s="61">
        <v>1.7299999999999999E-2</v>
      </c>
      <c r="L129" s="59">
        <v>6.7199999999999996E-2</v>
      </c>
      <c r="M129" s="59">
        <v>2.5499999999999998E-2</v>
      </c>
      <c r="N129" s="59">
        <v>3.1300000000000001E-2</v>
      </c>
      <c r="O129" s="59">
        <v>2.41E-2</v>
      </c>
    </row>
    <row r="130" spans="1:15" hidden="1" x14ac:dyDescent="0.25">
      <c r="A130" s="59">
        <v>4.8800000000000003E-2</v>
      </c>
      <c r="B130" s="59">
        <v>5.5300000000000002E-2</v>
      </c>
      <c r="C130" s="59">
        <v>2.5000000000000001E-2</v>
      </c>
      <c r="D130" s="59">
        <v>6.4100000000000004E-2</v>
      </c>
      <c r="E130" s="59">
        <v>1</v>
      </c>
      <c r="G130" s="61">
        <v>1.09E-2</v>
      </c>
      <c r="H130" s="61">
        <v>3.2000000000000001E-2</v>
      </c>
      <c r="I130" s="61">
        <v>1.6199999999999999E-2</v>
      </c>
      <c r="J130" s="61">
        <v>1.2800000000000001E-2</v>
      </c>
      <c r="L130" s="59">
        <v>4.1700000000000001E-2</v>
      </c>
      <c r="M130" s="59">
        <v>5.2200000000000003E-2</v>
      </c>
      <c r="N130" s="59">
        <v>5.3900000000000003E-2</v>
      </c>
      <c r="O130" s="59">
        <v>3.2599999999999997E-2</v>
      </c>
    </row>
    <row r="131" spans="1:15" hidden="1" x14ac:dyDescent="0.25">
      <c r="A131" s="59">
        <v>4.87E-2</v>
      </c>
      <c r="B131" s="59">
        <v>4.1300000000000003E-2</v>
      </c>
      <c r="C131" s="59">
        <v>2.1499999999999998E-2</v>
      </c>
      <c r="D131" s="59">
        <v>4.1500000000000002E-2</v>
      </c>
      <c r="E131" s="59">
        <v>2</v>
      </c>
      <c r="G131" s="61">
        <v>1.0200000000000001E-2</v>
      </c>
      <c r="H131" s="61">
        <v>1.0849999999999999E-2</v>
      </c>
      <c r="I131" s="61">
        <v>5.4000000000000003E-3</v>
      </c>
      <c r="J131" s="61">
        <v>1.12E-2</v>
      </c>
      <c r="L131" s="59">
        <v>3.9899999999999998E-2</v>
      </c>
      <c r="M131" s="59">
        <v>3.1600000000000003E-2</v>
      </c>
      <c r="N131" s="59">
        <v>0.03</v>
      </c>
      <c r="O131" s="59">
        <v>3.49E-2</v>
      </c>
    </row>
    <row r="132" spans="1:15" hidden="1" x14ac:dyDescent="0.25">
      <c r="A132" s="59">
        <v>5.28E-2</v>
      </c>
      <c r="B132" s="59">
        <v>5.9700000000000003E-2</v>
      </c>
      <c r="C132" s="59">
        <v>3.6499999999999998E-2</v>
      </c>
      <c r="D132" s="59">
        <v>6.2E-2</v>
      </c>
      <c r="E132" s="59">
        <v>3</v>
      </c>
      <c r="G132" s="61">
        <v>2.06E-2</v>
      </c>
      <c r="H132" s="61">
        <v>1.89E-2</v>
      </c>
      <c r="I132" s="61">
        <v>1.2200000000000001E-2</v>
      </c>
      <c r="J132" s="61">
        <v>2.3199999999999998E-2</v>
      </c>
      <c r="L132" s="59">
        <v>4.7699999999999999E-2</v>
      </c>
      <c r="M132" s="59">
        <v>2.3699999999999999E-2</v>
      </c>
      <c r="N132" s="59">
        <v>2.0799999999999999E-2</v>
      </c>
      <c r="O132" s="59">
        <v>4.0800000000000003E-2</v>
      </c>
    </row>
    <row r="133" spans="1:15" hidden="1" x14ac:dyDescent="0.25">
      <c r="A133" s="59">
        <v>4.0500000000000001E-2</v>
      </c>
      <c r="B133" s="59">
        <v>4.1450000000000001E-2</v>
      </c>
      <c r="C133" s="59">
        <v>1.8599999999999998E-2</v>
      </c>
      <c r="D133" s="59">
        <v>4.58E-2</v>
      </c>
      <c r="E133" s="59">
        <v>5</v>
      </c>
      <c r="G133" s="61">
        <v>1.2E-2</v>
      </c>
      <c r="H133" s="61">
        <v>1.2500000000000001E-2</v>
      </c>
      <c r="I133" s="61">
        <v>9.7900000000000001E-3</v>
      </c>
      <c r="J133" s="61">
        <v>2.3199999999999998E-2</v>
      </c>
      <c r="L133" s="59">
        <v>5.11E-2</v>
      </c>
      <c r="M133" s="59">
        <v>2.3E-2</v>
      </c>
      <c r="N133" s="59">
        <v>2.5600000000000001E-2</v>
      </c>
      <c r="O133" s="59">
        <v>3.6200000000000003E-2</v>
      </c>
    </row>
    <row r="134" spans="1:15" hidden="1" x14ac:dyDescent="0.25">
      <c r="A134" s="59">
        <v>7.6100000000000001E-2</v>
      </c>
      <c r="B134" s="59">
        <v>3.5400000000000001E-2</v>
      </c>
      <c r="C134" s="59">
        <v>1.7399999999999999E-2</v>
      </c>
      <c r="D134" s="59">
        <v>6.6600000000000006E-2</v>
      </c>
      <c r="E134" s="59">
        <v>5</v>
      </c>
      <c r="G134" s="61">
        <v>2.06E-2</v>
      </c>
      <c r="H134" s="61">
        <v>1.0999999999999999E-2</v>
      </c>
      <c r="I134" s="61">
        <v>9.7000000000000003E-3</v>
      </c>
      <c r="J134" s="61">
        <v>2.0500000000000001E-2</v>
      </c>
      <c r="L134" s="59">
        <v>3.8600000000000002E-2</v>
      </c>
      <c r="M134" s="59">
        <v>3.5400000000000001E-2</v>
      </c>
      <c r="N134" s="59">
        <v>3.1300000000000001E-2</v>
      </c>
      <c r="O134" s="59">
        <v>4.1799999999999997E-2</v>
      </c>
    </row>
    <row r="135" spans="1:15" hidden="1" x14ac:dyDescent="0.25">
      <c r="A135" s="61">
        <v>2.64E-2</v>
      </c>
      <c r="B135" s="61">
        <v>2.64E-2</v>
      </c>
      <c r="C135" s="61">
        <v>1.03E-2</v>
      </c>
      <c r="D135" s="61">
        <v>2.1899999999999999E-2</v>
      </c>
      <c r="E135" s="61">
        <v>6</v>
      </c>
      <c r="G135" s="61">
        <v>1.1599999999999999E-2</v>
      </c>
      <c r="H135" s="61">
        <v>1.14E-2</v>
      </c>
      <c r="I135" s="61">
        <v>1.03E-2</v>
      </c>
      <c r="J135" s="61">
        <v>1.3299999999999999E-2</v>
      </c>
      <c r="L135" s="59">
        <v>3.8699999999999998E-2</v>
      </c>
      <c r="M135" s="59">
        <v>2.0799999999999999E-2</v>
      </c>
      <c r="N135" s="59">
        <v>1.7100000000000001E-2</v>
      </c>
      <c r="O135" s="59">
        <v>2.5999999999999999E-2</v>
      </c>
    </row>
    <row r="136" spans="1:15" hidden="1" x14ac:dyDescent="0.25">
      <c r="A136" s="61">
        <v>3.6200000000000003E-2</v>
      </c>
      <c r="B136" s="61">
        <v>2.9899999999999999E-2</v>
      </c>
      <c r="C136" s="61">
        <v>7.9900000000000006E-3</v>
      </c>
      <c r="D136" s="61">
        <v>2.7699999999999999E-2</v>
      </c>
      <c r="E136" s="61">
        <v>7</v>
      </c>
      <c r="G136" s="61">
        <v>2.1000000000000001E-2</v>
      </c>
      <c r="H136" s="61">
        <v>1.7899999999999999E-2</v>
      </c>
      <c r="I136" s="61">
        <v>9.4400000000000005E-3</v>
      </c>
      <c r="J136" s="61">
        <v>2.3300000000000001E-2</v>
      </c>
      <c r="L136" s="59">
        <v>1.84E-2</v>
      </c>
      <c r="M136" s="59">
        <v>2.0899999999999998E-2</v>
      </c>
      <c r="N136" s="59">
        <v>1.29E-2</v>
      </c>
      <c r="O136" s="59">
        <v>2.9700000000000001E-2</v>
      </c>
    </row>
    <row r="137" spans="1:15" hidden="1" x14ac:dyDescent="0.25">
      <c r="A137" s="59">
        <v>4.8300000000000003E-2</v>
      </c>
      <c r="B137" s="59">
        <v>6.0699999999999997E-2</v>
      </c>
      <c r="C137" s="59">
        <v>2.6800000000000001E-2</v>
      </c>
      <c r="D137" s="59">
        <v>3.5099999999999999E-2</v>
      </c>
      <c r="E137" s="59">
        <v>1</v>
      </c>
      <c r="G137" s="61">
        <v>1.6199999999999999E-2</v>
      </c>
      <c r="H137" s="61">
        <v>1.34E-2</v>
      </c>
      <c r="I137" s="61">
        <v>8.7799999999999996E-3</v>
      </c>
      <c r="J137" s="61">
        <v>2.4799999999999999E-2</v>
      </c>
      <c r="L137" s="59">
        <v>3.2899999999999999E-2</v>
      </c>
      <c r="M137" s="59">
        <v>4.2900000000000001E-2</v>
      </c>
      <c r="N137" s="59">
        <v>2.6800000000000001E-2</v>
      </c>
      <c r="O137" s="59">
        <v>2.7199999999999998E-2</v>
      </c>
    </row>
    <row r="138" spans="1:15" hidden="1" x14ac:dyDescent="0.25">
      <c r="A138" s="59">
        <v>5.7299999999999997E-2</v>
      </c>
      <c r="B138" s="59">
        <v>2.9499999999999998E-2</v>
      </c>
      <c r="C138" s="59">
        <v>2.6200000000000001E-2</v>
      </c>
      <c r="D138" s="59">
        <v>3.7699999999999997E-2</v>
      </c>
      <c r="E138" s="59">
        <v>2</v>
      </c>
      <c r="G138" s="61">
        <v>1.2800000000000001E-2</v>
      </c>
      <c r="H138" s="61">
        <v>8.6999999999999994E-3</v>
      </c>
      <c r="I138" s="61">
        <v>4.5500000000000002E-3</v>
      </c>
      <c r="J138" s="61">
        <v>1.29E-2</v>
      </c>
      <c r="L138" s="59">
        <v>5.11E-2</v>
      </c>
      <c r="M138" s="59">
        <v>6.5500000000000003E-2</v>
      </c>
      <c r="N138" s="59">
        <v>3.3700000000000001E-2</v>
      </c>
      <c r="O138" s="59">
        <v>6.4600000000000005E-2</v>
      </c>
    </row>
    <row r="139" spans="1:15" hidden="1" x14ac:dyDescent="0.25">
      <c r="A139" s="59">
        <v>4.36E-2</v>
      </c>
      <c r="B139" s="59">
        <v>2.2200000000000001E-2</v>
      </c>
      <c r="C139" s="59">
        <v>2.23E-2</v>
      </c>
      <c r="D139" s="59">
        <v>3.6900000000000002E-2</v>
      </c>
      <c r="E139" s="59">
        <v>3</v>
      </c>
      <c r="G139" s="61">
        <v>1.1599999999999999E-2</v>
      </c>
      <c r="H139" s="61">
        <v>8.3000000000000001E-3</v>
      </c>
      <c r="I139" s="61">
        <v>6.2599999999999999E-3</v>
      </c>
      <c r="J139" s="61">
        <v>8.3000000000000001E-3</v>
      </c>
      <c r="L139" s="59">
        <v>6.8199999999999997E-2</v>
      </c>
      <c r="M139" s="59">
        <v>3.8800000000000001E-2</v>
      </c>
      <c r="N139" s="59">
        <v>2.63E-2</v>
      </c>
      <c r="O139" s="59">
        <v>3.9399999999999998E-2</v>
      </c>
    </row>
    <row r="140" spans="1:15" hidden="1" x14ac:dyDescent="0.25">
      <c r="A140" s="59">
        <v>5.0900000000000001E-2</v>
      </c>
      <c r="B140" s="59">
        <v>1.5800000000000002E-2</v>
      </c>
      <c r="C140" s="59">
        <v>2.18E-2</v>
      </c>
      <c r="D140" s="59">
        <v>3.5299999999999998E-2</v>
      </c>
      <c r="E140" s="59">
        <v>5</v>
      </c>
      <c r="G140" s="61">
        <v>1.0699999999999999E-2</v>
      </c>
      <c r="H140" s="61">
        <v>1.1599999999999999E-2</v>
      </c>
      <c r="I140" s="61">
        <v>8.8999999999999999E-3</v>
      </c>
      <c r="J140" s="61">
        <v>1.3599999999999999E-2</v>
      </c>
      <c r="L140" s="59">
        <v>4.5600000000000002E-2</v>
      </c>
      <c r="M140" s="59">
        <v>3.2300000000000002E-2</v>
      </c>
      <c r="N140" s="59">
        <v>2.9499999999999998E-2</v>
      </c>
      <c r="O140" s="59">
        <v>4.8300000000000003E-2</v>
      </c>
    </row>
    <row r="141" spans="1:15" hidden="1" x14ac:dyDescent="0.25">
      <c r="A141" s="59">
        <v>5.16E-2</v>
      </c>
      <c r="B141" s="59">
        <v>2.06E-2</v>
      </c>
      <c r="C141" s="59">
        <v>1.9900000000000001E-2</v>
      </c>
      <c r="D141" s="59">
        <v>2.9600000000000001E-2</v>
      </c>
      <c r="E141" s="59">
        <v>5</v>
      </c>
      <c r="G141" s="61">
        <v>9.7000000000000003E-3</v>
      </c>
      <c r="H141" s="61">
        <v>1.1900000000000001E-2</v>
      </c>
      <c r="I141" s="61">
        <v>5.9199999999999999E-3</v>
      </c>
      <c r="J141" s="61">
        <v>1.9E-2</v>
      </c>
      <c r="L141" s="59">
        <v>4.1500000000000002E-2</v>
      </c>
      <c r="M141" s="59">
        <v>3.8800000000000001E-2</v>
      </c>
      <c r="N141" s="59">
        <v>2.6800000000000001E-2</v>
      </c>
      <c r="O141" s="59">
        <v>4.2599999999999999E-2</v>
      </c>
    </row>
    <row r="142" spans="1:15" hidden="1" x14ac:dyDescent="0.25">
      <c r="A142" s="61">
        <v>1.32E-2</v>
      </c>
      <c r="B142" s="61">
        <v>1.1599999999999999E-2</v>
      </c>
      <c r="C142" s="61">
        <v>7.7499999999999999E-3</v>
      </c>
      <c r="D142" s="61">
        <v>3.4200000000000001E-2</v>
      </c>
      <c r="E142" s="61">
        <v>6</v>
      </c>
      <c r="G142" s="61">
        <v>1.7500000000000002E-2</v>
      </c>
      <c r="H142" s="61">
        <v>1.2800000000000001E-2</v>
      </c>
      <c r="I142" s="61">
        <v>9.2999999999999992E-3</v>
      </c>
      <c r="J142" s="61">
        <v>1.5299999999999999E-2</v>
      </c>
      <c r="L142" s="59">
        <v>4.7300000000000002E-2</v>
      </c>
      <c r="M142" s="59">
        <v>3.4700000000000002E-2</v>
      </c>
      <c r="N142" s="59">
        <v>2.8899999999999999E-2</v>
      </c>
      <c r="O142" s="59">
        <v>4.5600000000000002E-2</v>
      </c>
    </row>
    <row r="143" spans="1:15" hidden="1" x14ac:dyDescent="0.25">
      <c r="A143" s="61">
        <v>1.26E-2</v>
      </c>
      <c r="B143" s="61">
        <v>1.8100000000000002E-2</v>
      </c>
      <c r="C143" s="61">
        <v>6.9899999999999997E-3</v>
      </c>
      <c r="D143" s="61">
        <v>1.18E-2</v>
      </c>
      <c r="E143" s="61">
        <v>7</v>
      </c>
      <c r="G143" s="61">
        <v>1.06E-2</v>
      </c>
      <c r="H143" s="61">
        <v>1.1650000000000001E-2</v>
      </c>
      <c r="I143" s="61">
        <v>6.1999999999999998E-3</v>
      </c>
      <c r="J143" s="61">
        <v>1.35E-2</v>
      </c>
      <c r="L143" s="59">
        <v>4.2799999999999998E-2</v>
      </c>
      <c r="M143" s="59">
        <v>5.8900000000000001E-2</v>
      </c>
      <c r="N143" s="59">
        <v>2.8299999999999999E-2</v>
      </c>
      <c r="O143" s="59">
        <v>3.8699999999999998E-2</v>
      </c>
    </row>
    <row r="144" spans="1:15" hidden="1" x14ac:dyDescent="0.25">
      <c r="A144" s="59">
        <v>3.44E-2</v>
      </c>
      <c r="B144" s="59">
        <v>1.3599999999999999E-2</v>
      </c>
      <c r="C144" s="59">
        <v>8.9999999999999993E-3</v>
      </c>
      <c r="D144" s="59">
        <v>3.15E-2</v>
      </c>
      <c r="E144" s="59">
        <v>1</v>
      </c>
      <c r="G144" s="61">
        <v>2.7099999999999999E-2</v>
      </c>
      <c r="H144" s="61">
        <v>2.2449999999999998E-2</v>
      </c>
      <c r="I144" s="61">
        <v>1.5100000000000001E-2</v>
      </c>
      <c r="J144" s="61">
        <v>2.81E-2</v>
      </c>
      <c r="L144" s="59">
        <v>6.3399999999999998E-2</v>
      </c>
      <c r="M144" s="59">
        <v>2.6499999999999999E-2</v>
      </c>
      <c r="N144" s="59">
        <v>1.72E-2</v>
      </c>
      <c r="O144" s="59">
        <v>3.6400000000000002E-2</v>
      </c>
    </row>
    <row r="145" spans="1:15" hidden="1" x14ac:dyDescent="0.25">
      <c r="A145" s="59">
        <v>2.7900000000000001E-2</v>
      </c>
      <c r="B145" s="59">
        <v>2.1999999999999999E-2</v>
      </c>
      <c r="C145" s="59">
        <v>1.6500000000000001E-2</v>
      </c>
      <c r="D145" s="59">
        <v>2.0400000000000001E-2</v>
      </c>
      <c r="E145" s="59">
        <v>2</v>
      </c>
      <c r="G145" s="61">
        <v>1.4E-2</v>
      </c>
      <c r="H145" s="61">
        <v>1.0699999999999999E-2</v>
      </c>
      <c r="I145" s="61">
        <v>5.8500000000000002E-3</v>
      </c>
      <c r="J145" s="61">
        <v>2.0799999999999999E-2</v>
      </c>
      <c r="L145" s="59">
        <v>6.9599999999999995E-2</v>
      </c>
      <c r="M145" s="59">
        <v>3.0200000000000001E-2</v>
      </c>
      <c r="N145" s="59">
        <v>2.7099999999999999E-2</v>
      </c>
      <c r="O145" s="59">
        <v>2.6499999999999999E-2</v>
      </c>
    </row>
    <row r="146" spans="1:15" hidden="1" x14ac:dyDescent="0.25">
      <c r="A146" s="59">
        <v>3.2399999999999998E-2</v>
      </c>
      <c r="B146" s="59">
        <v>2.53E-2</v>
      </c>
      <c r="C146" s="59">
        <v>2.9399999999999999E-2</v>
      </c>
      <c r="D146" s="59">
        <v>3.8699999999999998E-2</v>
      </c>
      <c r="E146" s="59">
        <v>3</v>
      </c>
      <c r="G146" s="61">
        <v>1.03E-2</v>
      </c>
      <c r="H146" s="61">
        <v>8.0999999999999996E-3</v>
      </c>
      <c r="I146" s="61">
        <v>7.5300000000000002E-3</v>
      </c>
      <c r="J146" s="61">
        <v>2.3E-2</v>
      </c>
      <c r="L146" s="59">
        <v>5.0500000000000003E-2</v>
      </c>
      <c r="M146" s="59">
        <v>2.8899999999999999E-2</v>
      </c>
      <c r="N146" s="59">
        <v>2.2499999999999999E-2</v>
      </c>
      <c r="O146" s="59">
        <v>5.16E-2</v>
      </c>
    </row>
    <row r="147" spans="1:15" hidden="1" x14ac:dyDescent="0.25">
      <c r="A147" s="59">
        <v>3.1600000000000003E-2</v>
      </c>
      <c r="B147" s="59">
        <v>2.7400000000000001E-2</v>
      </c>
      <c r="C147" s="59">
        <v>2.4400000000000002E-2</v>
      </c>
      <c r="D147" s="59">
        <v>4.3900000000000002E-2</v>
      </c>
      <c r="E147" s="59">
        <v>5</v>
      </c>
      <c r="G147" s="61">
        <v>1.4200000000000001E-2</v>
      </c>
      <c r="H147" s="61">
        <v>3.0599999999999999E-2</v>
      </c>
      <c r="I147" s="61">
        <v>4.0800000000000003E-3</v>
      </c>
      <c r="J147" s="61">
        <v>1.06E-2</v>
      </c>
      <c r="L147" s="59">
        <v>4.53E-2</v>
      </c>
      <c r="M147" s="59">
        <v>2.98E-2</v>
      </c>
      <c r="N147" s="59">
        <v>2.2700000000000001E-2</v>
      </c>
      <c r="O147" s="59">
        <v>4.19E-2</v>
      </c>
    </row>
    <row r="148" spans="1:15" hidden="1" x14ac:dyDescent="0.25">
      <c r="A148" s="59">
        <v>3.6200000000000003E-2</v>
      </c>
      <c r="B148" s="59">
        <v>3.5799999999999998E-2</v>
      </c>
      <c r="C148" s="59">
        <v>2.7E-2</v>
      </c>
      <c r="D148" s="59">
        <v>5.7200000000000001E-2</v>
      </c>
      <c r="E148" s="59">
        <v>5</v>
      </c>
      <c r="G148" s="61">
        <v>1.47E-2</v>
      </c>
      <c r="H148" s="61">
        <v>7.7000000000000002E-3</v>
      </c>
      <c r="I148" s="61">
        <v>9.2999999999999992E-3</v>
      </c>
      <c r="J148" s="61">
        <v>1.5900000000000001E-2</v>
      </c>
      <c r="L148" s="59">
        <v>5.2299999999999999E-2</v>
      </c>
      <c r="M148" s="59">
        <v>2.4400000000000002E-2</v>
      </c>
      <c r="N148" s="59">
        <v>1.9800000000000002E-2</v>
      </c>
      <c r="O148" s="59">
        <v>5.6099999999999997E-2</v>
      </c>
    </row>
    <row r="149" spans="1:15" hidden="1" x14ac:dyDescent="0.25">
      <c r="A149" s="61">
        <v>2.4799999999999999E-2</v>
      </c>
      <c r="B149" s="61">
        <v>1.0999999999999999E-2</v>
      </c>
      <c r="C149" s="61">
        <v>1.0500000000000001E-2</v>
      </c>
      <c r="D149" s="61">
        <v>1.61E-2</v>
      </c>
      <c r="E149" s="61">
        <v>6</v>
      </c>
      <c r="G149" s="61">
        <v>7.7999999999999996E-3</v>
      </c>
      <c r="H149" s="61">
        <v>4.5999999999999999E-3</v>
      </c>
      <c r="I149" s="61">
        <v>1.9E-3</v>
      </c>
      <c r="J149" s="61">
        <v>1.9800000000000002E-2</v>
      </c>
      <c r="L149" s="59">
        <v>5.4399999999999997E-2</v>
      </c>
      <c r="M149" s="59">
        <v>3.8800000000000001E-2</v>
      </c>
      <c r="N149" s="59">
        <v>4.6699999999999998E-2</v>
      </c>
      <c r="O149" s="59">
        <v>3.4799999999999998E-2</v>
      </c>
    </row>
    <row r="150" spans="1:15" hidden="1" x14ac:dyDescent="0.25">
      <c r="A150" s="61">
        <v>1.29E-2</v>
      </c>
      <c r="B150" s="61">
        <v>1.0699999999999999E-2</v>
      </c>
      <c r="C150" s="61">
        <v>6.9800000000000001E-3</v>
      </c>
      <c r="D150" s="61">
        <v>1.9699999999999999E-2</v>
      </c>
      <c r="E150" s="61">
        <v>7</v>
      </c>
      <c r="L150" s="59">
        <v>5.16E-2</v>
      </c>
      <c r="M150" s="59">
        <v>3.9E-2</v>
      </c>
      <c r="N150" s="59">
        <v>3.0499999999999999E-2</v>
      </c>
      <c r="O150" s="59">
        <v>4.0800000000000003E-2</v>
      </c>
    </row>
    <row r="151" spans="1:15" hidden="1" x14ac:dyDescent="0.25">
      <c r="A151" s="59">
        <v>1.7299999999999999E-2</v>
      </c>
      <c r="B151" s="59">
        <v>1.52E-2</v>
      </c>
      <c r="C151" s="59">
        <v>1.1599999999999999E-2</v>
      </c>
      <c r="D151" s="59">
        <v>1.0800000000000001E-2</v>
      </c>
      <c r="E151" s="59">
        <v>1</v>
      </c>
      <c r="L151" s="59">
        <v>4.1599999999999998E-2</v>
      </c>
      <c r="M151" s="59">
        <v>3.0499999999999999E-2</v>
      </c>
      <c r="N151" s="59">
        <v>2.6499999999999999E-2</v>
      </c>
      <c r="O151" s="59">
        <v>3.1800000000000002E-2</v>
      </c>
    </row>
    <row r="152" spans="1:15" hidden="1" x14ac:dyDescent="0.25">
      <c r="A152" s="59">
        <v>3.8199999999999998E-2</v>
      </c>
      <c r="B152" s="59">
        <v>3.2300000000000002E-2</v>
      </c>
      <c r="C152" s="59">
        <v>2.2700000000000001E-2</v>
      </c>
      <c r="D152" s="59">
        <v>2.5899999999999999E-2</v>
      </c>
      <c r="E152" s="59">
        <v>2</v>
      </c>
      <c r="L152" s="59">
        <v>3.8100000000000002E-2</v>
      </c>
      <c r="M152" s="59">
        <v>2.18E-2</v>
      </c>
      <c r="N152" s="59">
        <v>2.0899999999999998E-2</v>
      </c>
      <c r="O152" s="59">
        <v>3.9199999999999999E-2</v>
      </c>
    </row>
    <row r="153" spans="1:15" hidden="1" x14ac:dyDescent="0.25">
      <c r="A153" s="59">
        <v>5.7000000000000002E-2</v>
      </c>
      <c r="B153" s="59">
        <v>1.7600000000000001E-2</v>
      </c>
      <c r="C153" s="59">
        <v>1.3899999999999999E-2</v>
      </c>
      <c r="D153" s="59">
        <v>2.7E-2</v>
      </c>
      <c r="E153" s="59">
        <v>3</v>
      </c>
      <c r="L153" s="59">
        <v>2.9100000000000001E-2</v>
      </c>
      <c r="M153" s="59">
        <v>4.2349999999999999E-2</v>
      </c>
      <c r="N153" s="59">
        <v>2.3699999999999999E-2</v>
      </c>
      <c r="O153" s="59">
        <v>2.3800000000000002E-2</v>
      </c>
    </row>
    <row r="154" spans="1:15" hidden="1" x14ac:dyDescent="0.25">
      <c r="A154" s="59">
        <v>4.9200000000000001E-2</v>
      </c>
      <c r="B154" s="59">
        <v>2.5100000000000001E-2</v>
      </c>
      <c r="C154" s="59">
        <v>2.4299999999999999E-2</v>
      </c>
      <c r="D154" s="59">
        <v>3.5000000000000003E-2</v>
      </c>
      <c r="E154" s="59">
        <v>5</v>
      </c>
      <c r="L154" s="59">
        <v>3.4500000000000003E-2</v>
      </c>
      <c r="M154" s="59">
        <v>7.2800000000000004E-2</v>
      </c>
      <c r="N154" s="59">
        <v>3.15E-2</v>
      </c>
      <c r="O154" s="59">
        <v>3.49E-2</v>
      </c>
    </row>
    <row r="155" spans="1:15" hidden="1" x14ac:dyDescent="0.25">
      <c r="A155" s="59">
        <v>3.1199999999999999E-2</v>
      </c>
      <c r="B155" s="59">
        <v>4.4200000000000003E-2</v>
      </c>
      <c r="C155" s="59">
        <v>2.8299999999999999E-2</v>
      </c>
      <c r="D155" s="59">
        <v>2.58E-2</v>
      </c>
      <c r="E155" s="59">
        <v>5</v>
      </c>
      <c r="L155" s="59">
        <v>4.9399999999999999E-2</v>
      </c>
      <c r="M155" s="59">
        <v>6.2899999999999998E-2</v>
      </c>
      <c r="N155" s="59">
        <v>3.32E-2</v>
      </c>
      <c r="O155" s="59">
        <v>2.9600000000000001E-2</v>
      </c>
    </row>
    <row r="156" spans="1:15" hidden="1" x14ac:dyDescent="0.25">
      <c r="A156" s="61">
        <v>1.54E-2</v>
      </c>
      <c r="B156" s="61">
        <v>4.3999999999999997E-2</v>
      </c>
      <c r="C156" s="61">
        <v>1.7600000000000001E-2</v>
      </c>
      <c r="D156" s="61">
        <v>3.8199999999999998E-2</v>
      </c>
      <c r="E156" s="61">
        <v>6</v>
      </c>
      <c r="L156" s="59">
        <v>3.4299999999999997E-2</v>
      </c>
      <c r="M156" s="59">
        <v>4.07E-2</v>
      </c>
      <c r="N156" s="59">
        <v>2.1000000000000001E-2</v>
      </c>
      <c r="O156" s="59">
        <v>5.1299999999999998E-2</v>
      </c>
    </row>
    <row r="157" spans="1:15" hidden="1" x14ac:dyDescent="0.25">
      <c r="A157" s="61">
        <v>2.1999999999999999E-2</v>
      </c>
      <c r="B157" s="61">
        <v>2.1149999999999999E-2</v>
      </c>
      <c r="C157" s="61">
        <v>1.7399999999999999E-2</v>
      </c>
      <c r="D157" s="61">
        <v>1.8100000000000002E-2</v>
      </c>
      <c r="E157" s="61">
        <v>7</v>
      </c>
      <c r="L157" s="59">
        <v>3.5400000000000001E-2</v>
      </c>
      <c r="M157" s="59">
        <v>3.9800000000000002E-2</v>
      </c>
      <c r="N157" s="59">
        <v>2.0500000000000001E-2</v>
      </c>
      <c r="O157" s="59">
        <v>2.52E-2</v>
      </c>
    </row>
    <row r="158" spans="1:15" hidden="1" x14ac:dyDescent="0.25">
      <c r="A158" s="59">
        <v>2.6800000000000001E-2</v>
      </c>
      <c r="B158" s="59">
        <v>2.3599999999999999E-2</v>
      </c>
      <c r="C158" s="59">
        <v>2.23E-2</v>
      </c>
      <c r="D158" s="59">
        <v>4.1500000000000002E-2</v>
      </c>
      <c r="E158" s="59">
        <v>1</v>
      </c>
      <c r="L158" s="59">
        <v>4.0899999999999999E-2</v>
      </c>
      <c r="M158" s="59">
        <v>2.9700000000000001E-2</v>
      </c>
      <c r="N158" s="59">
        <v>2.64E-2</v>
      </c>
      <c r="O158" s="59">
        <v>3.3500000000000002E-2</v>
      </c>
    </row>
    <row r="159" spans="1:15" hidden="1" x14ac:dyDescent="0.25">
      <c r="A159" s="59">
        <v>5.6800000000000003E-2</v>
      </c>
      <c r="B159" s="59">
        <v>2.1299999999999999E-2</v>
      </c>
      <c r="C159" s="59">
        <v>1.9199999999999998E-2</v>
      </c>
      <c r="D159" s="59">
        <v>2.5399999999999999E-2</v>
      </c>
      <c r="E159" s="59">
        <v>2</v>
      </c>
      <c r="L159" s="59">
        <v>3.9100000000000003E-2</v>
      </c>
      <c r="M159" s="59">
        <v>4.4600000000000001E-2</v>
      </c>
      <c r="N159" s="59">
        <v>3.1E-2</v>
      </c>
      <c r="O159" s="59">
        <v>2.9899999999999999E-2</v>
      </c>
    </row>
    <row r="160" spans="1:15" hidden="1" x14ac:dyDescent="0.25">
      <c r="A160" s="59">
        <v>4.0399999999999998E-2</v>
      </c>
      <c r="B160" s="59">
        <v>2.7300000000000001E-2</v>
      </c>
      <c r="C160" s="59">
        <v>2.5399999999999999E-2</v>
      </c>
      <c r="D160" s="59">
        <v>4.0500000000000001E-2</v>
      </c>
      <c r="E160" s="59">
        <v>3</v>
      </c>
      <c r="L160" s="59">
        <v>4.5600000000000002E-2</v>
      </c>
      <c r="M160" s="59">
        <v>7.85E-2</v>
      </c>
      <c r="N160" s="59">
        <v>2.6800000000000001E-2</v>
      </c>
      <c r="O160" s="59">
        <v>5.8599999999999999E-2</v>
      </c>
    </row>
    <row r="161" spans="1:15" hidden="1" x14ac:dyDescent="0.25">
      <c r="A161" s="59">
        <v>2.93E-2</v>
      </c>
      <c r="B161" s="59">
        <v>4.1000000000000002E-2</v>
      </c>
      <c r="C161" s="59">
        <v>3.8100000000000002E-2</v>
      </c>
      <c r="D161" s="59">
        <v>3.1E-2</v>
      </c>
      <c r="E161" s="59">
        <v>5</v>
      </c>
      <c r="L161" s="59">
        <v>3.8300000000000001E-2</v>
      </c>
      <c r="M161" s="59">
        <v>2.6099999999999998E-2</v>
      </c>
      <c r="N161" s="59">
        <v>1.43E-2</v>
      </c>
      <c r="O161" s="59">
        <v>4.2200000000000001E-2</v>
      </c>
    </row>
    <row r="162" spans="1:15" hidden="1" x14ac:dyDescent="0.25">
      <c r="A162" s="59">
        <v>3.0599999999999999E-2</v>
      </c>
      <c r="B162" s="59">
        <v>3.6200000000000003E-2</v>
      </c>
      <c r="C162" s="59">
        <v>3.5900000000000001E-2</v>
      </c>
      <c r="D162" s="59">
        <v>5.8599999999999999E-2</v>
      </c>
      <c r="E162" s="59">
        <v>5</v>
      </c>
      <c r="L162" s="59">
        <v>3.4599999999999999E-2</v>
      </c>
      <c r="M162" s="59">
        <v>3.4799999999999998E-2</v>
      </c>
      <c r="N162" s="59">
        <v>2.4199999999999999E-2</v>
      </c>
      <c r="O162" s="59">
        <v>4.58E-2</v>
      </c>
    </row>
    <row r="163" spans="1:15" hidden="1" x14ac:dyDescent="0.25">
      <c r="A163" s="61">
        <v>2.9600000000000001E-2</v>
      </c>
      <c r="B163" s="61">
        <v>2.5899999999999999E-2</v>
      </c>
      <c r="C163" s="61">
        <v>2.06E-2</v>
      </c>
      <c r="D163" s="61">
        <v>2.06E-2</v>
      </c>
      <c r="E163" s="61">
        <v>6</v>
      </c>
      <c r="L163" s="59">
        <v>5.1400000000000001E-2</v>
      </c>
      <c r="M163" s="59">
        <v>3.8600000000000002E-2</v>
      </c>
      <c r="N163" s="59">
        <v>2.0799999999999999E-2</v>
      </c>
      <c r="O163" s="59">
        <v>6.2300000000000001E-2</v>
      </c>
    </row>
    <row r="164" spans="1:15" hidden="1" x14ac:dyDescent="0.25">
      <c r="A164" s="61">
        <v>1.8800000000000001E-2</v>
      </c>
      <c r="B164" s="61">
        <v>1.5900000000000001E-2</v>
      </c>
      <c r="C164" s="61">
        <v>1.7899999999999999E-2</v>
      </c>
      <c r="D164" s="61">
        <v>2.7300000000000001E-2</v>
      </c>
      <c r="E164" s="61">
        <v>7</v>
      </c>
      <c r="L164" s="59">
        <v>3.85E-2</v>
      </c>
      <c r="M164" s="59">
        <v>3.3599999999999998E-2</v>
      </c>
      <c r="N164" s="59">
        <v>2.1899999999999999E-2</v>
      </c>
      <c r="O164" s="59">
        <v>3.8300000000000001E-2</v>
      </c>
    </row>
    <row r="165" spans="1:15" hidden="1" x14ac:dyDescent="0.25">
      <c r="A165" s="59">
        <v>4.4400000000000002E-2</v>
      </c>
      <c r="B165" s="59">
        <v>6.4100000000000004E-2</v>
      </c>
      <c r="C165" s="59">
        <v>4.2599999999999999E-2</v>
      </c>
      <c r="D165" s="59">
        <v>2.4500000000000001E-2</v>
      </c>
      <c r="E165" s="59">
        <v>1</v>
      </c>
      <c r="L165" s="59">
        <v>3.85E-2</v>
      </c>
      <c r="M165" s="59">
        <v>0.04</v>
      </c>
      <c r="N165" s="59">
        <v>2.0400000000000001E-2</v>
      </c>
      <c r="O165" s="59">
        <v>2.5100000000000001E-2</v>
      </c>
    </row>
    <row r="166" spans="1:15" hidden="1" x14ac:dyDescent="0.25">
      <c r="A166" s="59">
        <v>5.0200000000000002E-2</v>
      </c>
      <c r="B166" s="59">
        <v>3.5099999999999999E-2</v>
      </c>
      <c r="C166" s="59">
        <v>3.15E-2</v>
      </c>
      <c r="D166" s="59">
        <v>4.8300000000000003E-2</v>
      </c>
      <c r="E166" s="59">
        <v>2</v>
      </c>
      <c r="L166" s="59">
        <v>4.2099999999999999E-2</v>
      </c>
      <c r="M166" s="59">
        <v>5.1900000000000002E-2</v>
      </c>
      <c r="N166" s="59">
        <v>2.3400000000000001E-2</v>
      </c>
      <c r="O166" s="59">
        <v>4.8500000000000001E-2</v>
      </c>
    </row>
    <row r="167" spans="1:15" hidden="1" x14ac:dyDescent="0.25">
      <c r="A167" s="59">
        <v>3.56E-2</v>
      </c>
      <c r="B167" s="59">
        <v>4.5699999999999998E-2</v>
      </c>
      <c r="C167" s="59">
        <v>3.61E-2</v>
      </c>
      <c r="D167" s="59">
        <v>3.32E-2</v>
      </c>
      <c r="E167" s="59">
        <v>3</v>
      </c>
      <c r="L167" s="59">
        <v>5.7099999999999998E-2</v>
      </c>
      <c r="M167" s="59">
        <v>2.69E-2</v>
      </c>
      <c r="N167" s="59">
        <v>1.89E-2</v>
      </c>
      <c r="O167" s="59">
        <v>3.4799999999999998E-2</v>
      </c>
    </row>
    <row r="168" spans="1:15" hidden="1" x14ac:dyDescent="0.25">
      <c r="A168" s="59">
        <v>3.09E-2</v>
      </c>
      <c r="B168" s="59">
        <v>4.5999999999999999E-2</v>
      </c>
      <c r="C168" s="59">
        <v>4.1000000000000002E-2</v>
      </c>
      <c r="D168" s="59">
        <v>4.8000000000000001E-2</v>
      </c>
      <c r="E168" s="59">
        <v>5</v>
      </c>
      <c r="L168" s="59">
        <v>3.6999999999999998E-2</v>
      </c>
      <c r="M168" s="59">
        <v>2.9899999999999999E-2</v>
      </c>
      <c r="N168" s="59">
        <v>2.3300000000000001E-2</v>
      </c>
      <c r="O168" s="59">
        <v>4.41E-2</v>
      </c>
    </row>
    <row r="169" spans="1:15" hidden="1" x14ac:dyDescent="0.25">
      <c r="A169" s="59">
        <v>4.5699999999999998E-2</v>
      </c>
      <c r="B169" s="59">
        <v>4.4499999999999998E-2</v>
      </c>
      <c r="C169" s="59">
        <v>3.0300000000000001E-2</v>
      </c>
      <c r="D169" s="59">
        <v>3.78E-2</v>
      </c>
      <c r="E169" s="59">
        <v>5</v>
      </c>
      <c r="L169" s="59">
        <v>3.7699999999999997E-2</v>
      </c>
      <c r="M169" s="59">
        <v>1.575E-2</v>
      </c>
      <c r="N169" s="59">
        <v>1.2699999999999999E-2</v>
      </c>
      <c r="O169" s="59">
        <v>2.9100000000000001E-2</v>
      </c>
    </row>
    <row r="170" spans="1:15" hidden="1" x14ac:dyDescent="0.25">
      <c r="A170" s="61">
        <v>2.7199999999999998E-2</v>
      </c>
      <c r="B170" s="61">
        <v>3.3000000000000002E-2</v>
      </c>
      <c r="C170" s="61">
        <v>0.01</v>
      </c>
      <c r="D170" s="61">
        <v>6.25E-2</v>
      </c>
      <c r="E170" s="61">
        <v>6</v>
      </c>
      <c r="L170" s="59">
        <v>4.2599999999999999E-2</v>
      </c>
      <c r="M170" s="59">
        <v>2.18E-2</v>
      </c>
      <c r="N170" s="59">
        <v>1.8599999999999998E-2</v>
      </c>
      <c r="O170" s="59">
        <v>4.0899999999999999E-2</v>
      </c>
    </row>
    <row r="171" spans="1:15" hidden="1" x14ac:dyDescent="0.25">
      <c r="A171" s="61">
        <v>1.83E-2</v>
      </c>
      <c r="B171" s="61">
        <v>2.07E-2</v>
      </c>
      <c r="C171" s="61">
        <v>6.6E-3</v>
      </c>
      <c r="D171" s="61">
        <v>1.43E-2</v>
      </c>
      <c r="E171" s="61">
        <v>7</v>
      </c>
      <c r="L171" s="59">
        <v>3.6299999999999999E-2</v>
      </c>
      <c r="M171" s="59">
        <v>2.3300000000000001E-2</v>
      </c>
      <c r="N171" s="59">
        <v>1.7100000000000001E-2</v>
      </c>
      <c r="O171" s="59">
        <v>2.7300000000000001E-2</v>
      </c>
    </row>
    <row r="172" spans="1:15" hidden="1" x14ac:dyDescent="0.25">
      <c r="A172" s="59">
        <v>3.5900000000000001E-2</v>
      </c>
      <c r="B172" s="59">
        <v>3.4599999999999999E-2</v>
      </c>
      <c r="C172" s="59">
        <v>2.5999999999999999E-2</v>
      </c>
      <c r="D172" s="59">
        <v>4.3900000000000002E-2</v>
      </c>
      <c r="E172" s="59">
        <v>1</v>
      </c>
      <c r="L172" s="59">
        <v>3.04E-2</v>
      </c>
      <c r="M172" s="59">
        <v>3.6200000000000003E-2</v>
      </c>
      <c r="N172" s="59">
        <v>3.4099999999999998E-2</v>
      </c>
      <c r="O172" s="59">
        <v>4.0599999999999997E-2</v>
      </c>
    </row>
    <row r="173" spans="1:15" hidden="1" x14ac:dyDescent="0.25">
      <c r="A173" s="59">
        <v>9.2799999999999994E-2</v>
      </c>
      <c r="B173" s="59">
        <v>5.9499999999999997E-2</v>
      </c>
      <c r="C173" s="59">
        <v>2.6100000000000002E-2</v>
      </c>
      <c r="D173" s="59">
        <v>2.7699999999999999E-2</v>
      </c>
      <c r="E173" s="59">
        <v>2</v>
      </c>
      <c r="L173" s="59">
        <v>3.9199999999999999E-2</v>
      </c>
      <c r="M173" s="59">
        <v>2.7300000000000001E-2</v>
      </c>
      <c r="N173" s="59">
        <v>1.66E-2</v>
      </c>
      <c r="O173" s="59">
        <v>2.4500000000000001E-2</v>
      </c>
    </row>
    <row r="174" spans="1:15" hidden="1" x14ac:dyDescent="0.25">
      <c r="A174" s="59">
        <v>4.99E-2</v>
      </c>
      <c r="B174" s="59">
        <v>2.92E-2</v>
      </c>
      <c r="C174" s="59">
        <v>3.2500000000000001E-2</v>
      </c>
      <c r="D174" s="59">
        <v>3.5499999999999997E-2</v>
      </c>
      <c r="E174" s="59">
        <v>3</v>
      </c>
      <c r="L174" s="59">
        <v>2.4400000000000002E-2</v>
      </c>
      <c r="M174" s="59">
        <v>2.2599999999999999E-2</v>
      </c>
      <c r="N174" s="59">
        <v>2.5100000000000001E-2</v>
      </c>
      <c r="O174" s="59">
        <v>2.6200000000000001E-2</v>
      </c>
    </row>
    <row r="175" spans="1:15" hidden="1" x14ac:dyDescent="0.25">
      <c r="A175" s="59">
        <v>0.05</v>
      </c>
      <c r="B175" s="59">
        <v>3.6900000000000002E-2</v>
      </c>
      <c r="C175" s="59">
        <v>3.0800000000000001E-2</v>
      </c>
      <c r="D175" s="59">
        <v>3.1199999999999999E-2</v>
      </c>
      <c r="E175" s="59">
        <v>5</v>
      </c>
      <c r="L175" s="59">
        <v>3.3000000000000002E-2</v>
      </c>
      <c r="M175" s="59">
        <v>2.63E-2</v>
      </c>
      <c r="N175" s="59">
        <v>2.3800000000000002E-2</v>
      </c>
      <c r="O175" s="59">
        <v>2.1700000000000001E-2</v>
      </c>
    </row>
    <row r="176" spans="1:15" hidden="1" x14ac:dyDescent="0.25">
      <c r="A176" s="59">
        <v>3.2000000000000001E-2</v>
      </c>
      <c r="B176" s="59">
        <v>4.1300000000000003E-2</v>
      </c>
      <c r="C176" s="59">
        <v>4.2299999999999997E-2</v>
      </c>
      <c r="D176" s="59">
        <v>4.1799999999999997E-2</v>
      </c>
      <c r="E176" s="59">
        <v>5</v>
      </c>
      <c r="L176" s="59">
        <v>3.6900000000000002E-2</v>
      </c>
      <c r="M176" s="59">
        <v>5.6800000000000003E-2</v>
      </c>
      <c r="N176" s="59">
        <v>3.1E-2</v>
      </c>
      <c r="O176" s="59">
        <v>3.8399999999999997E-2</v>
      </c>
    </row>
    <row r="177" spans="1:15" hidden="1" x14ac:dyDescent="0.25">
      <c r="A177" s="61">
        <v>1.9800000000000002E-2</v>
      </c>
      <c r="B177" s="61">
        <v>1.32E-2</v>
      </c>
      <c r="C177" s="61">
        <v>7.1399999999999996E-3</v>
      </c>
      <c r="D177" s="61">
        <v>2.4199999999999999E-2</v>
      </c>
      <c r="E177" s="61">
        <v>6</v>
      </c>
      <c r="L177" s="59">
        <v>3.8300000000000001E-2</v>
      </c>
      <c r="M177" s="59">
        <v>2.3900000000000001E-2</v>
      </c>
      <c r="N177" s="59">
        <v>2.2599999999999999E-2</v>
      </c>
      <c r="O177" s="59">
        <v>2.8299999999999999E-2</v>
      </c>
    </row>
    <row r="178" spans="1:15" hidden="1" x14ac:dyDescent="0.25">
      <c r="A178" s="61">
        <v>7.8600000000000003E-2</v>
      </c>
      <c r="B178" s="61">
        <v>8.8400000000000006E-3</v>
      </c>
      <c r="C178" s="61">
        <v>4.3600000000000002E-3</v>
      </c>
      <c r="D178" s="61">
        <v>2.87E-2</v>
      </c>
      <c r="E178" s="61">
        <v>7</v>
      </c>
      <c r="L178" s="59">
        <v>2.63E-2</v>
      </c>
      <c r="M178" s="59">
        <v>2.5999999999999999E-2</v>
      </c>
      <c r="N178" s="59">
        <v>1.7100000000000001E-2</v>
      </c>
      <c r="O178" s="59">
        <v>3.85E-2</v>
      </c>
    </row>
    <row r="179" spans="1:15" hidden="1" x14ac:dyDescent="0.25">
      <c r="A179" s="59">
        <v>6.7199999999999996E-2</v>
      </c>
      <c r="B179" s="59">
        <v>2.5499999999999998E-2</v>
      </c>
      <c r="C179" s="59">
        <v>3.1300000000000001E-2</v>
      </c>
      <c r="D179" s="59">
        <v>2.41E-2</v>
      </c>
      <c r="E179" s="59">
        <v>1</v>
      </c>
      <c r="L179" s="59">
        <v>1.6199999999999999E-2</v>
      </c>
      <c r="M179" s="59">
        <v>1.2200000000000001E-2</v>
      </c>
      <c r="N179" s="59">
        <v>7.6600000000000001E-3</v>
      </c>
      <c r="O179" s="59">
        <v>1.7899999999999999E-2</v>
      </c>
    </row>
    <row r="180" spans="1:15" hidden="1" x14ac:dyDescent="0.25">
      <c r="A180" s="59">
        <v>4.1700000000000001E-2</v>
      </c>
      <c r="B180" s="59">
        <v>5.2200000000000003E-2</v>
      </c>
      <c r="C180" s="59">
        <v>5.3900000000000003E-2</v>
      </c>
      <c r="D180" s="59">
        <v>3.2599999999999997E-2</v>
      </c>
      <c r="E180" s="59">
        <v>2</v>
      </c>
      <c r="L180" s="59">
        <v>3.2099999999999997E-2</v>
      </c>
      <c r="M180" s="59">
        <v>2.5000000000000001E-2</v>
      </c>
      <c r="N180" s="59">
        <v>3.0099999999999998E-2</v>
      </c>
      <c r="O180" s="59">
        <v>3.5799999999999998E-2</v>
      </c>
    </row>
    <row r="181" spans="1:15" hidden="1" x14ac:dyDescent="0.25">
      <c r="A181" s="59">
        <v>3.9899999999999998E-2</v>
      </c>
      <c r="B181" s="59">
        <v>3.1600000000000003E-2</v>
      </c>
      <c r="C181" s="59">
        <v>0.03</v>
      </c>
      <c r="D181" s="59">
        <v>3.49E-2</v>
      </c>
      <c r="E181" s="59">
        <v>3</v>
      </c>
      <c r="L181" s="59">
        <v>1.9800000000000002E-2</v>
      </c>
      <c r="M181" s="59">
        <v>3.3799999999999997E-2</v>
      </c>
      <c r="N181" s="59">
        <v>3.5700000000000003E-2</v>
      </c>
      <c r="O181" s="59">
        <v>2.2499999999999999E-2</v>
      </c>
    </row>
    <row r="182" spans="1:15" hidden="1" x14ac:dyDescent="0.25">
      <c r="A182" s="59">
        <v>4.7699999999999999E-2</v>
      </c>
      <c r="B182" s="59">
        <v>2.3699999999999999E-2</v>
      </c>
      <c r="C182" s="59">
        <v>2.0799999999999999E-2</v>
      </c>
      <c r="D182" s="59">
        <v>4.0800000000000003E-2</v>
      </c>
      <c r="E182" s="59">
        <v>5</v>
      </c>
      <c r="L182" s="59">
        <v>2.23E-2</v>
      </c>
      <c r="M182" s="59">
        <v>4.07E-2</v>
      </c>
      <c r="N182" s="59">
        <v>2.4199999999999999E-2</v>
      </c>
      <c r="O182" s="59">
        <v>3.5499999999999997E-2</v>
      </c>
    </row>
    <row r="183" spans="1:15" hidden="1" x14ac:dyDescent="0.25">
      <c r="A183" s="59">
        <v>5.11E-2</v>
      </c>
      <c r="B183" s="59">
        <v>2.3E-2</v>
      </c>
      <c r="C183" s="59">
        <v>2.5600000000000001E-2</v>
      </c>
      <c r="D183" s="59">
        <v>3.6200000000000003E-2</v>
      </c>
      <c r="E183" s="59">
        <v>5</v>
      </c>
      <c r="L183" s="59">
        <v>2.7900000000000001E-2</v>
      </c>
      <c r="M183" s="59">
        <v>3.925E-2</v>
      </c>
      <c r="N183" s="59">
        <v>2.69E-2</v>
      </c>
      <c r="O183" s="59">
        <v>2.2800000000000001E-2</v>
      </c>
    </row>
    <row r="184" spans="1:15" hidden="1" x14ac:dyDescent="0.25">
      <c r="A184" s="61">
        <v>2.07E-2</v>
      </c>
      <c r="B184" s="61">
        <v>1.8800000000000001E-2</v>
      </c>
      <c r="C184" s="61">
        <v>1.0500000000000001E-2</v>
      </c>
      <c r="D184" s="61">
        <v>2.5999999999999999E-2</v>
      </c>
      <c r="E184" s="61">
        <v>6</v>
      </c>
      <c r="L184" s="59">
        <v>2.64E-2</v>
      </c>
      <c r="M184" s="59">
        <v>1.7399999999999999E-2</v>
      </c>
      <c r="N184" s="59">
        <v>2.41E-2</v>
      </c>
      <c r="O184" s="59">
        <v>3.6700000000000003E-2</v>
      </c>
    </row>
    <row r="185" spans="1:15" hidden="1" x14ac:dyDescent="0.25">
      <c r="A185" s="61">
        <v>2.4799999999999999E-2</v>
      </c>
      <c r="B185" s="61">
        <v>1.8200000000000001E-2</v>
      </c>
      <c r="C185" s="61">
        <v>6.2500000000000003E-3</v>
      </c>
      <c r="D185" s="61">
        <v>1.3299999999999999E-2</v>
      </c>
      <c r="E185" s="61">
        <v>7</v>
      </c>
      <c r="L185" s="59">
        <v>2.53E-2</v>
      </c>
      <c r="M185" s="59">
        <v>2.4899999999999999E-2</v>
      </c>
      <c r="N185" s="59">
        <v>1.77E-2</v>
      </c>
      <c r="O185" s="59">
        <v>3.0499999999999999E-2</v>
      </c>
    </row>
    <row r="186" spans="1:15" hidden="1" x14ac:dyDescent="0.25">
      <c r="A186" s="59">
        <v>3.8600000000000002E-2</v>
      </c>
      <c r="B186" s="59">
        <v>3.5400000000000001E-2</v>
      </c>
      <c r="C186" s="59">
        <v>3.1300000000000001E-2</v>
      </c>
      <c r="D186" s="59">
        <v>4.1799999999999997E-2</v>
      </c>
      <c r="E186" s="59">
        <v>1</v>
      </c>
      <c r="L186" s="59">
        <v>2.5000000000000001E-2</v>
      </c>
      <c r="M186" s="59">
        <v>2.3900000000000001E-2</v>
      </c>
      <c r="N186" s="59">
        <v>2.3800000000000002E-2</v>
      </c>
      <c r="O186" s="59">
        <v>3.3399999999999999E-2</v>
      </c>
    </row>
    <row r="187" spans="1:15" hidden="1" x14ac:dyDescent="0.25">
      <c r="A187" s="59">
        <v>3.8699999999999998E-2</v>
      </c>
      <c r="B187" s="59">
        <v>2.0799999999999999E-2</v>
      </c>
      <c r="C187" s="59">
        <v>1.7100000000000001E-2</v>
      </c>
      <c r="D187" s="59">
        <v>2.5999999999999999E-2</v>
      </c>
      <c r="E187" s="59">
        <v>2</v>
      </c>
      <c r="L187" s="59">
        <v>2.8000000000000001E-2</v>
      </c>
      <c r="M187" s="59">
        <v>2.775E-2</v>
      </c>
      <c r="N187" s="59">
        <v>3.0599999999999999E-2</v>
      </c>
      <c r="O187" s="59">
        <v>2.9700000000000001E-2</v>
      </c>
    </row>
    <row r="188" spans="1:15" hidden="1" x14ac:dyDescent="0.25">
      <c r="A188" s="59">
        <v>1.84E-2</v>
      </c>
      <c r="B188" s="59">
        <v>2.0899999999999998E-2</v>
      </c>
      <c r="C188" s="59">
        <v>1.29E-2</v>
      </c>
      <c r="D188" s="59">
        <v>2.9700000000000001E-2</v>
      </c>
      <c r="E188" s="59">
        <v>3</v>
      </c>
      <c r="L188" s="59">
        <v>2.8799999999999999E-2</v>
      </c>
      <c r="M188" s="59">
        <v>3.7900000000000003E-2</v>
      </c>
      <c r="N188" s="59">
        <v>3.6900000000000002E-2</v>
      </c>
      <c r="O188" s="59">
        <v>6.6799999999999998E-2</v>
      </c>
    </row>
    <row r="189" spans="1:15" hidden="1" x14ac:dyDescent="0.25">
      <c r="A189" s="59">
        <v>3.2899999999999999E-2</v>
      </c>
      <c r="B189" s="59">
        <v>4.2900000000000001E-2</v>
      </c>
      <c r="C189" s="59">
        <v>2.6800000000000001E-2</v>
      </c>
      <c r="D189" s="59">
        <v>2.7199999999999998E-2</v>
      </c>
      <c r="E189" s="59">
        <v>5</v>
      </c>
      <c r="L189" s="59">
        <v>6.3500000000000001E-2</v>
      </c>
      <c r="M189" s="59">
        <v>3.6799999999999999E-2</v>
      </c>
      <c r="N189" s="59">
        <v>4.0500000000000001E-2</v>
      </c>
      <c r="O189" s="59">
        <v>5.2499999999999998E-2</v>
      </c>
    </row>
    <row r="190" spans="1:15" hidden="1" x14ac:dyDescent="0.25">
      <c r="A190" s="59">
        <v>5.11E-2</v>
      </c>
      <c r="B190" s="59">
        <v>6.5500000000000003E-2</v>
      </c>
      <c r="C190" s="59">
        <v>3.3700000000000001E-2</v>
      </c>
      <c r="D190" s="59">
        <v>6.4600000000000005E-2</v>
      </c>
      <c r="E190" s="59">
        <v>5</v>
      </c>
      <c r="L190" s="59">
        <v>4.3700000000000003E-2</v>
      </c>
      <c r="M190" s="59">
        <v>3.6499999999999998E-2</v>
      </c>
      <c r="N190" s="59">
        <v>2.9700000000000001E-2</v>
      </c>
      <c r="O190" s="59">
        <v>5.28E-2</v>
      </c>
    </row>
    <row r="191" spans="1:15" hidden="1" x14ac:dyDescent="0.25">
      <c r="A191" s="61">
        <v>3.78E-2</v>
      </c>
      <c r="B191" s="61">
        <v>3.3599999999999998E-2</v>
      </c>
      <c r="C191" s="61">
        <v>1.72E-2</v>
      </c>
      <c r="D191" s="61">
        <v>3.3700000000000001E-2</v>
      </c>
      <c r="E191" s="61">
        <v>6</v>
      </c>
      <c r="L191" s="59">
        <v>2.8400000000000002E-2</v>
      </c>
      <c r="M191" s="59">
        <v>2.8799999999999999E-2</v>
      </c>
      <c r="N191" s="59">
        <v>3.2300000000000002E-2</v>
      </c>
      <c r="O191" s="59">
        <v>3.6600000000000001E-2</v>
      </c>
    </row>
    <row r="192" spans="1:15" hidden="1" x14ac:dyDescent="0.25">
      <c r="A192" s="61">
        <v>3.2899999999999999E-2</v>
      </c>
      <c r="B192" s="61">
        <v>1.9199999999999998E-2</v>
      </c>
      <c r="C192" s="61">
        <v>8.3899999999999999E-3</v>
      </c>
      <c r="D192" s="61">
        <v>2.9600000000000001E-2</v>
      </c>
      <c r="E192" s="61">
        <v>7</v>
      </c>
      <c r="L192" s="59">
        <v>2.6499999999999999E-2</v>
      </c>
      <c r="M192" s="59">
        <v>3.15E-2</v>
      </c>
      <c r="N192" s="59">
        <v>2.5499999999999998E-2</v>
      </c>
      <c r="O192" s="59">
        <v>4.4499999999999998E-2</v>
      </c>
    </row>
    <row r="193" spans="1:15" hidden="1" x14ac:dyDescent="0.25">
      <c r="A193" s="59">
        <v>6.8199999999999997E-2</v>
      </c>
      <c r="B193" s="59">
        <v>3.8800000000000001E-2</v>
      </c>
      <c r="C193" s="59">
        <v>2.63E-2</v>
      </c>
      <c r="D193" s="59">
        <v>3.9399999999999998E-2</v>
      </c>
      <c r="E193" s="59">
        <v>1</v>
      </c>
      <c r="L193" s="59">
        <v>3.2199999999999999E-2</v>
      </c>
      <c r="M193" s="59">
        <v>2.6100000000000002E-2</v>
      </c>
      <c r="N193" s="59">
        <v>3.1199999999999999E-2</v>
      </c>
      <c r="O193" s="59">
        <v>2.1000000000000001E-2</v>
      </c>
    </row>
    <row r="194" spans="1:15" hidden="1" x14ac:dyDescent="0.25">
      <c r="A194" s="59">
        <v>4.5600000000000002E-2</v>
      </c>
      <c r="B194" s="59">
        <v>3.2300000000000002E-2</v>
      </c>
      <c r="C194" s="59">
        <v>2.9499999999999998E-2</v>
      </c>
      <c r="D194" s="59">
        <v>4.8300000000000003E-2</v>
      </c>
      <c r="E194" s="59">
        <v>2</v>
      </c>
      <c r="L194" s="59">
        <v>4.2999999999999997E-2</v>
      </c>
      <c r="M194" s="59">
        <v>3.1699999999999999E-2</v>
      </c>
      <c r="N194" s="59">
        <v>3.6400000000000002E-2</v>
      </c>
      <c r="O194" s="59">
        <v>3.4700000000000002E-2</v>
      </c>
    </row>
    <row r="195" spans="1:15" hidden="1" x14ac:dyDescent="0.25">
      <c r="A195" s="59">
        <v>4.1500000000000002E-2</v>
      </c>
      <c r="B195" s="59">
        <v>3.8800000000000001E-2</v>
      </c>
      <c r="C195" s="59">
        <v>2.6800000000000001E-2</v>
      </c>
      <c r="D195" s="59">
        <v>4.2599999999999999E-2</v>
      </c>
      <c r="E195" s="59">
        <v>3</v>
      </c>
      <c r="L195" s="59">
        <v>3.8800000000000001E-2</v>
      </c>
      <c r="M195" s="59">
        <v>4.3899999999999995E-2</v>
      </c>
      <c r="N195" s="59">
        <v>3.4099999999999998E-2</v>
      </c>
      <c r="O195" s="59">
        <v>2.63E-2</v>
      </c>
    </row>
    <row r="196" spans="1:15" hidden="1" x14ac:dyDescent="0.25">
      <c r="A196" s="59">
        <v>4.7300000000000002E-2</v>
      </c>
      <c r="B196" s="59">
        <v>3.4700000000000002E-2</v>
      </c>
      <c r="C196" s="59">
        <v>2.8899999999999999E-2</v>
      </c>
      <c r="D196" s="59">
        <v>4.5600000000000002E-2</v>
      </c>
      <c r="E196" s="59">
        <v>5</v>
      </c>
      <c r="L196" s="59">
        <v>2.7E-2</v>
      </c>
      <c r="M196" s="59">
        <v>3.8100000000000002E-2</v>
      </c>
      <c r="N196" s="59">
        <v>3.49E-2</v>
      </c>
      <c r="O196" s="59">
        <v>5.04E-2</v>
      </c>
    </row>
    <row r="197" spans="1:15" hidden="1" x14ac:dyDescent="0.25">
      <c r="A197" s="59">
        <v>4.2799999999999998E-2</v>
      </c>
      <c r="B197" s="59">
        <v>5.8900000000000001E-2</v>
      </c>
      <c r="C197" s="59">
        <v>2.8299999999999999E-2</v>
      </c>
      <c r="D197" s="59">
        <v>3.8699999999999998E-2</v>
      </c>
      <c r="E197" s="59">
        <v>5</v>
      </c>
      <c r="L197" s="59">
        <v>2.0899999999999998E-2</v>
      </c>
      <c r="M197" s="59">
        <v>3.4299999999999997E-2</v>
      </c>
      <c r="N197" s="59">
        <v>3.3799999999999997E-2</v>
      </c>
      <c r="O197" s="59">
        <v>3.3599999999999998E-2</v>
      </c>
    </row>
    <row r="198" spans="1:15" hidden="1" x14ac:dyDescent="0.25">
      <c r="A198" s="61">
        <v>1.77E-2</v>
      </c>
      <c r="B198" s="61">
        <v>1.67E-2</v>
      </c>
      <c r="C198" s="61">
        <v>2.8299999999999999E-2</v>
      </c>
      <c r="D198" s="61">
        <v>3.2800000000000003E-2</v>
      </c>
      <c r="E198" s="61">
        <v>6</v>
      </c>
      <c r="L198" s="59">
        <v>2.52E-2</v>
      </c>
      <c r="M198" s="59">
        <v>2.1000000000000001E-2</v>
      </c>
      <c r="N198" s="59">
        <v>3.15E-2</v>
      </c>
      <c r="O198" s="59">
        <v>5.3600000000000002E-2</v>
      </c>
    </row>
    <row r="199" spans="1:15" hidden="1" x14ac:dyDescent="0.25">
      <c r="A199" s="61">
        <v>1.8800000000000001E-2</v>
      </c>
      <c r="B199" s="61">
        <v>1.0200000000000001E-2</v>
      </c>
      <c r="C199" s="61">
        <v>6.3E-3</v>
      </c>
      <c r="D199" s="61">
        <v>1.7600000000000001E-2</v>
      </c>
      <c r="E199" s="61">
        <v>7</v>
      </c>
      <c r="L199" s="59">
        <v>4.6300000000000001E-2</v>
      </c>
      <c r="M199" s="59">
        <v>2.8549999999999999E-2</v>
      </c>
      <c r="N199" s="59">
        <v>3.2800000000000003E-2</v>
      </c>
      <c r="O199" s="59">
        <v>4.6100000000000002E-2</v>
      </c>
    </row>
    <row r="200" spans="1:15" hidden="1" x14ac:dyDescent="0.25">
      <c r="A200" s="59">
        <v>6.3399999999999998E-2</v>
      </c>
      <c r="B200" s="59">
        <v>2.6499999999999999E-2</v>
      </c>
      <c r="C200" s="59">
        <v>1.72E-2</v>
      </c>
      <c r="D200" s="59">
        <v>3.6400000000000002E-2</v>
      </c>
      <c r="E200" s="59">
        <v>1</v>
      </c>
      <c r="L200" s="59">
        <v>3.95E-2</v>
      </c>
      <c r="M200" s="59">
        <v>3.32E-2</v>
      </c>
      <c r="N200" s="59">
        <v>3.1600000000000003E-2</v>
      </c>
      <c r="O200" s="59">
        <v>7.4099999999999999E-2</v>
      </c>
    </row>
    <row r="201" spans="1:15" hidden="1" x14ac:dyDescent="0.25">
      <c r="A201" s="59">
        <v>6.9599999999999995E-2</v>
      </c>
      <c r="B201" s="59">
        <v>3.0200000000000001E-2</v>
      </c>
      <c r="C201" s="59">
        <v>2.7099999999999999E-2</v>
      </c>
      <c r="D201" s="59">
        <v>2.6499999999999999E-2</v>
      </c>
      <c r="E201" s="59">
        <v>2</v>
      </c>
      <c r="L201" s="59">
        <v>3.61E-2</v>
      </c>
      <c r="M201" s="59">
        <v>1.7299999999999999E-2</v>
      </c>
      <c r="N201" s="59">
        <v>2.23E-2</v>
      </c>
      <c r="O201" s="59">
        <v>3.0300000000000001E-2</v>
      </c>
    </row>
    <row r="202" spans="1:15" hidden="1" x14ac:dyDescent="0.25">
      <c r="A202" s="59">
        <v>5.0500000000000003E-2</v>
      </c>
      <c r="B202" s="59">
        <v>2.8899999999999999E-2</v>
      </c>
      <c r="C202" s="59">
        <v>2.2499999999999999E-2</v>
      </c>
      <c r="D202" s="59">
        <v>5.16E-2</v>
      </c>
      <c r="E202" s="59">
        <v>3</v>
      </c>
      <c r="L202" s="59">
        <v>4.5499999999999999E-2</v>
      </c>
      <c r="M202" s="59">
        <v>3.4200000000000001E-2</v>
      </c>
      <c r="N202" s="59">
        <v>3.0099999999999998E-2</v>
      </c>
      <c r="O202" s="59">
        <v>2.9399999999999999E-2</v>
      </c>
    </row>
    <row r="203" spans="1:15" hidden="1" x14ac:dyDescent="0.25">
      <c r="A203" s="59">
        <v>4.53E-2</v>
      </c>
      <c r="B203" s="59">
        <v>2.98E-2</v>
      </c>
      <c r="C203" s="59">
        <v>2.2700000000000001E-2</v>
      </c>
      <c r="D203" s="59">
        <v>4.19E-2</v>
      </c>
      <c r="E203" s="59">
        <v>5</v>
      </c>
      <c r="L203" s="59">
        <v>4.3400000000000001E-2</v>
      </c>
      <c r="M203" s="59">
        <v>2.87E-2</v>
      </c>
      <c r="N203" s="59">
        <v>3.1899999999999998E-2</v>
      </c>
      <c r="O203" s="59">
        <v>2.4E-2</v>
      </c>
    </row>
    <row r="204" spans="1:15" hidden="1" x14ac:dyDescent="0.25">
      <c r="A204" s="59">
        <v>5.2299999999999999E-2</v>
      </c>
      <c r="B204" s="59">
        <v>2.4400000000000002E-2</v>
      </c>
      <c r="C204" s="59">
        <v>1.9800000000000002E-2</v>
      </c>
      <c r="D204" s="59">
        <v>5.6099999999999997E-2</v>
      </c>
      <c r="E204" s="59">
        <v>5</v>
      </c>
      <c r="L204" s="59">
        <v>3.4799999999999998E-2</v>
      </c>
      <c r="M204" s="59">
        <v>2.52E-2</v>
      </c>
      <c r="N204" s="59">
        <v>3.1699999999999999E-2</v>
      </c>
      <c r="O204" s="59">
        <v>3.56E-2</v>
      </c>
    </row>
    <row r="205" spans="1:15" hidden="1" x14ac:dyDescent="0.25">
      <c r="A205" s="61">
        <v>2.0400000000000001E-2</v>
      </c>
      <c r="B205" s="61">
        <v>2.07E-2</v>
      </c>
      <c r="C205" s="61">
        <v>1.2200000000000001E-2</v>
      </c>
      <c r="D205" s="61">
        <v>2.3900000000000001E-2</v>
      </c>
      <c r="E205" s="61">
        <v>6</v>
      </c>
      <c r="L205" s="59">
        <v>4.5699999999999998E-2</v>
      </c>
      <c r="M205" s="59">
        <v>3.0700000000000002E-2</v>
      </c>
      <c r="N205" s="59">
        <v>3.1800000000000002E-2</v>
      </c>
      <c r="O205" s="59">
        <v>3.9800000000000002E-2</v>
      </c>
    </row>
    <row r="206" spans="1:15" hidden="1" x14ac:dyDescent="0.25">
      <c r="A206" s="61">
        <v>2.18E-2</v>
      </c>
      <c r="B206" s="61">
        <v>1.8700000000000001E-2</v>
      </c>
      <c r="C206" s="61">
        <v>1.32E-2</v>
      </c>
      <c r="D206" s="61">
        <v>3.0499999999999999E-2</v>
      </c>
      <c r="E206" s="61">
        <v>7</v>
      </c>
      <c r="L206" s="59">
        <v>3.7900000000000003E-2</v>
      </c>
      <c r="M206" s="59">
        <v>4.58E-2</v>
      </c>
      <c r="N206" s="59">
        <v>3.7900000000000003E-2</v>
      </c>
      <c r="O206" s="59">
        <v>4.3299999999999998E-2</v>
      </c>
    </row>
    <row r="207" spans="1:15" hidden="1" x14ac:dyDescent="0.25">
      <c r="A207" s="59">
        <v>5.4399999999999997E-2</v>
      </c>
      <c r="B207" s="59">
        <v>3.8800000000000001E-2</v>
      </c>
      <c r="C207" s="59">
        <v>4.6699999999999998E-2</v>
      </c>
      <c r="D207" s="59">
        <v>3.4799999999999998E-2</v>
      </c>
      <c r="E207" s="59">
        <v>1</v>
      </c>
      <c r="L207" s="59">
        <v>3.8800000000000001E-2</v>
      </c>
      <c r="M207" s="59">
        <v>4.7600000000000003E-2</v>
      </c>
      <c r="N207" s="59">
        <v>0.04</v>
      </c>
      <c r="O207" s="59">
        <v>2.6599999999999999E-2</v>
      </c>
    </row>
    <row r="208" spans="1:15" hidden="1" x14ac:dyDescent="0.25">
      <c r="A208" s="59">
        <v>5.16E-2</v>
      </c>
      <c r="B208" s="59">
        <v>3.9E-2</v>
      </c>
      <c r="C208" s="59">
        <v>3.0499999999999999E-2</v>
      </c>
      <c r="D208" s="59">
        <v>4.0800000000000003E-2</v>
      </c>
      <c r="E208" s="59">
        <v>2</v>
      </c>
      <c r="L208" s="59">
        <v>6.6199999999999995E-2</v>
      </c>
      <c r="M208" s="59">
        <v>3.7900000000000003E-2</v>
      </c>
      <c r="N208" s="59">
        <v>3.7499999999999999E-2</v>
      </c>
      <c r="O208" s="59">
        <v>5.1900000000000002E-2</v>
      </c>
    </row>
    <row r="209" spans="1:15" hidden="1" x14ac:dyDescent="0.25">
      <c r="A209" s="59">
        <v>4.1599999999999998E-2</v>
      </c>
      <c r="B209" s="59">
        <v>3.0499999999999999E-2</v>
      </c>
      <c r="C209" s="59">
        <v>2.6499999999999999E-2</v>
      </c>
      <c r="D209" s="59">
        <v>3.1800000000000002E-2</v>
      </c>
      <c r="E209" s="59">
        <v>3</v>
      </c>
      <c r="L209" s="59">
        <v>3.8699999999999998E-2</v>
      </c>
      <c r="M209" s="59">
        <v>6.7599999999999993E-2</v>
      </c>
      <c r="N209" s="59">
        <v>9.0800000000000006E-2</v>
      </c>
      <c r="O209" s="59">
        <v>6.8400000000000002E-2</v>
      </c>
    </row>
    <row r="210" spans="1:15" hidden="1" x14ac:dyDescent="0.25">
      <c r="A210" s="59">
        <v>3.8100000000000002E-2</v>
      </c>
      <c r="B210" s="59">
        <v>2.18E-2</v>
      </c>
      <c r="C210" s="59">
        <v>2.0899999999999998E-2</v>
      </c>
      <c r="D210" s="59">
        <v>3.9199999999999999E-2</v>
      </c>
      <c r="E210" s="59">
        <v>5</v>
      </c>
      <c r="L210" s="59">
        <v>3.3700000000000001E-2</v>
      </c>
      <c r="M210" s="59">
        <v>2.6599999999999999E-2</v>
      </c>
      <c r="N210" s="59">
        <v>3.0300000000000001E-2</v>
      </c>
      <c r="O210" s="59">
        <v>7.9600000000000004E-2</v>
      </c>
    </row>
    <row r="211" spans="1:15" hidden="1" x14ac:dyDescent="0.25">
      <c r="A211" s="59">
        <v>2.9100000000000001E-2</v>
      </c>
      <c r="B211" s="59">
        <v>4.2349999999999999E-2</v>
      </c>
      <c r="C211" s="59">
        <v>2.3699999999999999E-2</v>
      </c>
      <c r="D211" s="59">
        <v>2.3800000000000002E-2</v>
      </c>
      <c r="E211" s="59">
        <v>5</v>
      </c>
      <c r="L211" s="59">
        <v>2.9499999999999998E-2</v>
      </c>
      <c r="M211" s="59">
        <v>3.4299999999999997E-2</v>
      </c>
      <c r="N211" s="59">
        <v>4.07E-2</v>
      </c>
    </row>
    <row r="212" spans="1:15" hidden="1" x14ac:dyDescent="0.25">
      <c r="A212" s="61">
        <v>1.3299999999999999E-2</v>
      </c>
      <c r="B212" s="61">
        <v>1.32E-2</v>
      </c>
      <c r="C212" s="61">
        <v>1.46E-2</v>
      </c>
      <c r="D212" s="61">
        <v>2.3099999999999999E-2</v>
      </c>
      <c r="E212" s="61">
        <v>6</v>
      </c>
      <c r="L212" s="59">
        <v>2.6100000000000002E-2</v>
      </c>
      <c r="M212" s="59">
        <v>3.6700000000000003E-2</v>
      </c>
      <c r="N212" s="59">
        <v>5.0599999999999999E-2</v>
      </c>
      <c r="O212" s="59">
        <v>7.6100000000000001E-2</v>
      </c>
    </row>
    <row r="213" spans="1:15" hidden="1" x14ac:dyDescent="0.25">
      <c r="A213" s="61">
        <v>1.47E-2</v>
      </c>
      <c r="B213" s="61">
        <v>1.2699999999999999E-2</v>
      </c>
      <c r="C213" s="61">
        <v>9.4000000000000004E-3</v>
      </c>
      <c r="D213" s="61">
        <v>1.6899999999999998E-2</v>
      </c>
      <c r="E213" s="61">
        <v>7</v>
      </c>
      <c r="L213" s="59">
        <v>2.5899999999999999E-2</v>
      </c>
      <c r="M213" s="59">
        <v>3.3399999999999999E-2</v>
      </c>
      <c r="N213" s="59">
        <v>6.4500000000000002E-2</v>
      </c>
      <c r="O213" s="59">
        <v>4.0099999999999997E-2</v>
      </c>
    </row>
    <row r="214" spans="1:15" hidden="1" x14ac:dyDescent="0.25">
      <c r="A214" s="59">
        <v>3.4500000000000003E-2</v>
      </c>
      <c r="B214" s="59">
        <v>7.2800000000000004E-2</v>
      </c>
      <c r="C214" s="59">
        <v>3.15E-2</v>
      </c>
      <c r="D214" s="59">
        <v>3.49E-2</v>
      </c>
      <c r="E214" s="59">
        <v>1</v>
      </c>
      <c r="L214" s="59">
        <v>2.2599999999999999E-2</v>
      </c>
      <c r="M214" s="59">
        <v>2.07E-2</v>
      </c>
      <c r="N214" s="59">
        <v>2.93E-2</v>
      </c>
      <c r="O214" s="59">
        <v>3.6499999999999998E-2</v>
      </c>
    </row>
    <row r="215" spans="1:15" hidden="1" x14ac:dyDescent="0.25">
      <c r="A215" s="59">
        <v>4.9399999999999999E-2</v>
      </c>
      <c r="B215" s="59">
        <v>6.2899999999999998E-2</v>
      </c>
      <c r="C215" s="59">
        <v>3.32E-2</v>
      </c>
      <c r="D215" s="59">
        <v>2.9600000000000001E-2</v>
      </c>
      <c r="E215" s="59">
        <v>2</v>
      </c>
      <c r="L215" s="59">
        <v>2.0899999999999998E-2</v>
      </c>
      <c r="M215" s="59">
        <v>3.0200000000000001E-2</v>
      </c>
      <c r="N215" s="59">
        <v>3.0599999999999999E-2</v>
      </c>
      <c r="O215" s="59">
        <v>2.1700000000000001E-2</v>
      </c>
    </row>
    <row r="216" spans="1:15" hidden="1" x14ac:dyDescent="0.25">
      <c r="A216" s="59">
        <v>3.4299999999999997E-2</v>
      </c>
      <c r="B216" s="59">
        <v>4.07E-2</v>
      </c>
      <c r="C216" s="59">
        <v>2.1000000000000001E-2</v>
      </c>
      <c r="D216" s="59">
        <v>5.1299999999999998E-2</v>
      </c>
      <c r="E216" s="59">
        <v>3</v>
      </c>
      <c r="L216" s="59">
        <v>3.9199999999999999E-2</v>
      </c>
      <c r="M216" s="59">
        <v>2.5100000000000001E-2</v>
      </c>
      <c r="N216" s="59">
        <v>2.41E-2</v>
      </c>
      <c r="O216" s="59">
        <v>3.73E-2</v>
      </c>
    </row>
    <row r="217" spans="1:15" hidden="1" x14ac:dyDescent="0.25">
      <c r="A217" s="59">
        <v>3.5400000000000001E-2</v>
      </c>
      <c r="B217" s="59">
        <v>3.9800000000000002E-2</v>
      </c>
      <c r="C217" s="59">
        <v>2.0500000000000001E-2</v>
      </c>
      <c r="D217" s="59">
        <v>2.52E-2</v>
      </c>
      <c r="E217" s="59">
        <v>5</v>
      </c>
      <c r="L217" s="59">
        <v>1.9900000000000001E-2</v>
      </c>
      <c r="M217" s="59">
        <v>2.4050000000000002E-2</v>
      </c>
      <c r="N217" s="59">
        <v>2.1600000000000001E-2</v>
      </c>
      <c r="O217" s="59">
        <v>2.6100000000000002E-2</v>
      </c>
    </row>
    <row r="218" spans="1:15" hidden="1" x14ac:dyDescent="0.25">
      <c r="A218" s="59">
        <v>4.0899999999999999E-2</v>
      </c>
      <c r="B218" s="59">
        <v>2.9700000000000001E-2</v>
      </c>
      <c r="C218" s="59">
        <v>2.64E-2</v>
      </c>
      <c r="D218" s="59">
        <v>3.3500000000000002E-2</v>
      </c>
      <c r="E218" s="59">
        <v>5</v>
      </c>
      <c r="L218" s="59">
        <v>1.84E-2</v>
      </c>
      <c r="M218" s="59">
        <v>2.3E-2</v>
      </c>
      <c r="N218" s="59">
        <v>3.4599999999999999E-2</v>
      </c>
      <c r="O218" s="59">
        <v>4.36E-2</v>
      </c>
    </row>
    <row r="219" spans="1:15" hidden="1" x14ac:dyDescent="0.25">
      <c r="A219" s="61">
        <v>1.95E-2</v>
      </c>
      <c r="B219" s="61">
        <v>1.41E-2</v>
      </c>
      <c r="C219" s="61">
        <v>1.17E-2</v>
      </c>
      <c r="D219" s="61">
        <v>2.1499999999999998E-2</v>
      </c>
      <c r="E219" s="61">
        <v>6</v>
      </c>
      <c r="L219" s="59">
        <v>4.1300000000000003E-2</v>
      </c>
      <c r="M219" s="59">
        <v>3.0300000000000001E-2</v>
      </c>
      <c r="N219" s="59">
        <v>2.3E-2</v>
      </c>
      <c r="O219" s="59">
        <v>2.46E-2</v>
      </c>
    </row>
    <row r="220" spans="1:15" hidden="1" x14ac:dyDescent="0.25">
      <c r="A220" s="61">
        <v>1.1299999999999999E-2</v>
      </c>
      <c r="B220" s="61">
        <v>1.7899999999999999E-2</v>
      </c>
      <c r="C220" s="61">
        <v>2.9399999999999999E-2</v>
      </c>
      <c r="D220" s="61">
        <v>8.8000000000000005E-3</v>
      </c>
      <c r="E220" s="61">
        <v>7</v>
      </c>
      <c r="L220" s="59">
        <v>2.4400000000000002E-2</v>
      </c>
      <c r="M220" s="59">
        <v>3.0599999999999999E-2</v>
      </c>
      <c r="N220" s="59">
        <v>3.39E-2</v>
      </c>
      <c r="O220" s="59">
        <v>4.3999999999999997E-2</v>
      </c>
    </row>
    <row r="221" spans="1:15" hidden="1" x14ac:dyDescent="0.25">
      <c r="A221" s="59">
        <v>3.9100000000000003E-2</v>
      </c>
      <c r="B221" s="59">
        <v>4.4600000000000001E-2</v>
      </c>
      <c r="C221" s="59">
        <v>3.1E-2</v>
      </c>
      <c r="D221" s="59">
        <v>2.9899999999999999E-2</v>
      </c>
      <c r="E221" s="59">
        <v>1</v>
      </c>
      <c r="L221" s="59">
        <v>4.3200000000000002E-2</v>
      </c>
      <c r="M221" s="59">
        <v>4.1349999999999998E-2</v>
      </c>
      <c r="N221" s="59">
        <v>5.5199999999999999E-2</v>
      </c>
      <c r="O221" s="59">
        <v>3.7199999999999997E-2</v>
      </c>
    </row>
    <row r="222" spans="1:15" hidden="1" x14ac:dyDescent="0.25">
      <c r="A222" s="59">
        <v>4.5600000000000002E-2</v>
      </c>
      <c r="B222" s="59">
        <v>7.85E-2</v>
      </c>
      <c r="C222" s="59">
        <v>2.6800000000000001E-2</v>
      </c>
      <c r="D222" s="59">
        <v>5.8599999999999999E-2</v>
      </c>
      <c r="E222" s="59">
        <v>2</v>
      </c>
      <c r="L222" s="59">
        <v>3.6400000000000002E-2</v>
      </c>
      <c r="M222" s="59">
        <v>6.9400000000000003E-2</v>
      </c>
      <c r="N222" s="59">
        <v>4.5699999999999998E-2</v>
      </c>
      <c r="O222" s="59">
        <v>5.9700000000000003E-2</v>
      </c>
    </row>
    <row r="223" spans="1:15" hidden="1" x14ac:dyDescent="0.25">
      <c r="A223" s="59">
        <v>3.8300000000000001E-2</v>
      </c>
      <c r="B223" s="59">
        <v>2.6099999999999998E-2</v>
      </c>
      <c r="C223" s="59">
        <v>1.43E-2</v>
      </c>
      <c r="D223" s="59">
        <v>4.2200000000000001E-2</v>
      </c>
      <c r="E223" s="59">
        <v>3</v>
      </c>
      <c r="L223" s="59">
        <v>3.1600000000000003E-2</v>
      </c>
      <c r="M223" s="59">
        <v>3.95E-2</v>
      </c>
      <c r="N223" s="59">
        <v>3.8199999999999998E-2</v>
      </c>
      <c r="O223" s="59">
        <v>4.6699999999999998E-2</v>
      </c>
    </row>
    <row r="224" spans="1:15" hidden="1" x14ac:dyDescent="0.25">
      <c r="A224" s="59">
        <v>3.4599999999999999E-2</v>
      </c>
      <c r="B224" s="59">
        <v>3.4799999999999998E-2</v>
      </c>
      <c r="C224" s="59">
        <v>2.4199999999999999E-2</v>
      </c>
      <c r="D224" s="59">
        <v>4.58E-2</v>
      </c>
      <c r="E224" s="59">
        <v>5</v>
      </c>
      <c r="L224" s="59">
        <v>3.1899999999999998E-2</v>
      </c>
      <c r="M224" s="59">
        <v>4.3799999999999999E-2</v>
      </c>
      <c r="N224" s="59">
        <v>2.8199999999999999E-2</v>
      </c>
      <c r="O224" s="59">
        <v>5.28E-2</v>
      </c>
    </row>
    <row r="225" spans="1:15" hidden="1" x14ac:dyDescent="0.25">
      <c r="A225" s="59">
        <v>5.1400000000000001E-2</v>
      </c>
      <c r="B225" s="59">
        <v>3.8600000000000002E-2</v>
      </c>
      <c r="C225" s="59">
        <v>2.0799999999999999E-2</v>
      </c>
      <c r="D225" s="59">
        <v>6.2300000000000001E-2</v>
      </c>
      <c r="E225" s="59">
        <v>5</v>
      </c>
      <c r="L225" s="59">
        <v>5.7700000000000001E-2</v>
      </c>
      <c r="M225" s="59">
        <v>5.6249999999999994E-2</v>
      </c>
      <c r="N225" s="59">
        <v>3.6600000000000001E-2</v>
      </c>
      <c r="O225" s="59">
        <v>4.58E-2</v>
      </c>
    </row>
    <row r="226" spans="1:15" hidden="1" x14ac:dyDescent="0.25">
      <c r="A226" s="61">
        <v>2.3300000000000001E-2</v>
      </c>
      <c r="B226" s="61">
        <v>2.23E-2</v>
      </c>
      <c r="C226" s="61">
        <v>1.32E-2</v>
      </c>
      <c r="D226" s="61">
        <v>5.1700000000000003E-2</v>
      </c>
      <c r="E226" s="61">
        <v>6</v>
      </c>
      <c r="L226" s="59">
        <v>3.6999999999999998E-2</v>
      </c>
      <c r="M226" s="59">
        <v>6.7400000000000002E-2</v>
      </c>
      <c r="N226" s="59">
        <v>5.0200000000000002E-2</v>
      </c>
      <c r="O226" s="59">
        <v>5.3699999999999998E-2</v>
      </c>
    </row>
    <row r="227" spans="1:15" hidden="1" x14ac:dyDescent="0.25">
      <c r="A227" s="61">
        <v>1.5699999999999999E-2</v>
      </c>
      <c r="B227" s="61">
        <v>1.6400000000000001E-2</v>
      </c>
      <c r="C227" s="61">
        <v>6.3499999999999997E-3</v>
      </c>
      <c r="D227" s="61">
        <v>1.5599999999999999E-2</v>
      </c>
      <c r="E227" s="61">
        <v>7</v>
      </c>
      <c r="L227" s="59">
        <v>5.9799999999999999E-2</v>
      </c>
      <c r="M227" s="59">
        <v>4.82E-2</v>
      </c>
      <c r="N227" s="59">
        <v>3.6499999999999998E-2</v>
      </c>
      <c r="O227" s="59">
        <v>5.1900000000000002E-2</v>
      </c>
    </row>
    <row r="228" spans="1:15" hidden="1" x14ac:dyDescent="0.25">
      <c r="A228" s="59">
        <v>3.85E-2</v>
      </c>
      <c r="B228" s="59">
        <v>3.3599999999999998E-2</v>
      </c>
      <c r="C228" s="59">
        <v>2.1899999999999999E-2</v>
      </c>
      <c r="D228" s="59">
        <v>3.8300000000000001E-2</v>
      </c>
      <c r="E228" s="59">
        <v>1</v>
      </c>
      <c r="L228" s="59">
        <v>7.0000000000000007E-2</v>
      </c>
      <c r="M228" s="59">
        <v>4.8300000000000003E-2</v>
      </c>
      <c r="N228" s="59">
        <v>4.4200000000000003E-2</v>
      </c>
    </row>
    <row r="229" spans="1:15" hidden="1" x14ac:dyDescent="0.25">
      <c r="A229" s="59">
        <v>3.85E-2</v>
      </c>
      <c r="B229" s="59">
        <v>0.04</v>
      </c>
      <c r="C229" s="59">
        <v>2.0400000000000001E-2</v>
      </c>
      <c r="D229" s="59">
        <v>2.5100000000000001E-2</v>
      </c>
      <c r="E229" s="59">
        <v>2</v>
      </c>
      <c r="L229" s="59">
        <v>2.8799999999999999E-2</v>
      </c>
      <c r="M229" s="59">
        <v>3.245E-2</v>
      </c>
      <c r="N229" s="59">
        <v>4.1399999999999999E-2</v>
      </c>
      <c r="O229" s="59">
        <v>4.53E-2</v>
      </c>
    </row>
    <row r="230" spans="1:15" hidden="1" x14ac:dyDescent="0.25">
      <c r="A230" s="59">
        <v>4.2099999999999999E-2</v>
      </c>
      <c r="B230" s="59">
        <v>5.1900000000000002E-2</v>
      </c>
      <c r="C230" s="59">
        <v>2.3400000000000001E-2</v>
      </c>
      <c r="D230" s="59">
        <v>4.8500000000000001E-2</v>
      </c>
      <c r="E230" s="59">
        <v>3</v>
      </c>
      <c r="L230" s="59">
        <v>2.8899999999999999E-2</v>
      </c>
      <c r="M230" s="59">
        <v>3.4099999999999998E-2</v>
      </c>
      <c r="N230" s="59">
        <v>4.5600000000000002E-2</v>
      </c>
      <c r="O230" s="59">
        <v>6.8699999999999997E-2</v>
      </c>
    </row>
    <row r="231" spans="1:15" hidden="1" x14ac:dyDescent="0.25">
      <c r="A231" s="59">
        <v>5.7099999999999998E-2</v>
      </c>
      <c r="B231" s="59">
        <v>2.69E-2</v>
      </c>
      <c r="C231" s="59">
        <v>1.89E-2</v>
      </c>
      <c r="D231" s="59">
        <v>3.4799999999999998E-2</v>
      </c>
      <c r="E231" s="59">
        <v>5</v>
      </c>
      <c r="L231" s="59">
        <v>2.5399999999999999E-2</v>
      </c>
      <c r="M231" s="59">
        <v>2.98E-2</v>
      </c>
      <c r="N231" s="59">
        <v>7.3800000000000004E-2</v>
      </c>
      <c r="O231" s="59">
        <v>3.8899999999999997E-2</v>
      </c>
    </row>
    <row r="232" spans="1:15" hidden="1" x14ac:dyDescent="0.25">
      <c r="A232" s="59">
        <v>3.6999999999999998E-2</v>
      </c>
      <c r="B232" s="59">
        <v>2.9899999999999999E-2</v>
      </c>
      <c r="C232" s="59">
        <v>2.3300000000000001E-2</v>
      </c>
      <c r="D232" s="59">
        <v>4.41E-2</v>
      </c>
      <c r="E232" s="59">
        <v>5</v>
      </c>
      <c r="L232" s="59">
        <v>3.4000000000000002E-2</v>
      </c>
      <c r="M232" s="59">
        <v>3.9300000000000002E-2</v>
      </c>
      <c r="N232" s="59">
        <v>4.82E-2</v>
      </c>
      <c r="O232" s="59">
        <v>6.4000000000000001E-2</v>
      </c>
    </row>
    <row r="233" spans="1:15" hidden="1" x14ac:dyDescent="0.25">
      <c r="A233" s="61">
        <v>1.66E-2</v>
      </c>
      <c r="B233" s="61">
        <v>9.9000000000000008E-3</v>
      </c>
      <c r="C233" s="61">
        <v>1.03E-2</v>
      </c>
      <c r="D233" s="61">
        <v>2.0199999999999999E-2</v>
      </c>
      <c r="E233" s="61">
        <v>6</v>
      </c>
      <c r="L233" s="59">
        <v>2.4500000000000001E-2</v>
      </c>
      <c r="M233" s="59">
        <v>2.6800000000000001E-2</v>
      </c>
      <c r="N233" s="59">
        <v>4.7899999999999998E-2</v>
      </c>
      <c r="O233" s="59">
        <v>4.2099999999999999E-2</v>
      </c>
    </row>
    <row r="234" spans="1:15" hidden="1" x14ac:dyDescent="0.25">
      <c r="A234" s="61">
        <v>1.18E-2</v>
      </c>
      <c r="B234" s="61">
        <v>8.9999999999999993E-3</v>
      </c>
      <c r="C234" s="61">
        <v>9.1299999999999992E-3</v>
      </c>
      <c r="D234" s="61">
        <v>2.6100000000000002E-2</v>
      </c>
      <c r="E234" s="61">
        <v>7</v>
      </c>
      <c r="L234" s="59">
        <v>3.6200000000000003E-2</v>
      </c>
      <c r="M234" s="59">
        <v>3.6400000000000002E-2</v>
      </c>
      <c r="N234" s="59">
        <v>3.7900000000000003E-2</v>
      </c>
      <c r="O234" s="59">
        <v>4.5699999999999998E-2</v>
      </c>
    </row>
    <row r="235" spans="1:15" hidden="1" x14ac:dyDescent="0.25">
      <c r="A235" s="59">
        <v>3.7699999999999997E-2</v>
      </c>
      <c r="B235" s="59">
        <v>1.575E-2</v>
      </c>
      <c r="C235" s="59">
        <v>1.2699999999999999E-2</v>
      </c>
      <c r="D235" s="59">
        <v>2.9100000000000001E-2</v>
      </c>
      <c r="E235" s="59">
        <v>1</v>
      </c>
      <c r="L235" s="59">
        <v>3.0700000000000002E-2</v>
      </c>
      <c r="M235" s="59">
        <v>4.0800000000000003E-2</v>
      </c>
      <c r="N235" s="59">
        <v>4.2799999999999998E-2</v>
      </c>
      <c r="O235" s="59">
        <v>4.8500000000000001E-2</v>
      </c>
    </row>
    <row r="236" spans="1:15" hidden="1" x14ac:dyDescent="0.25">
      <c r="A236" s="59">
        <v>4.2599999999999999E-2</v>
      </c>
      <c r="B236" s="59">
        <v>2.18E-2</v>
      </c>
      <c r="C236" s="59">
        <v>1.8599999999999998E-2</v>
      </c>
      <c r="D236" s="59">
        <v>4.0899999999999999E-2</v>
      </c>
      <c r="E236" s="59">
        <v>2</v>
      </c>
      <c r="L236" s="59">
        <v>2.93E-2</v>
      </c>
      <c r="M236" s="59">
        <v>2.1399999999999999E-2</v>
      </c>
      <c r="N236" s="59">
        <v>2.64E-2</v>
      </c>
      <c r="O236" s="59">
        <v>3.9399999999999998E-2</v>
      </c>
    </row>
    <row r="237" spans="1:15" hidden="1" x14ac:dyDescent="0.25">
      <c r="A237" s="59">
        <v>3.6299999999999999E-2</v>
      </c>
      <c r="B237" s="59">
        <v>2.3300000000000001E-2</v>
      </c>
      <c r="C237" s="59">
        <v>1.7100000000000001E-2</v>
      </c>
      <c r="D237" s="59">
        <v>2.7300000000000001E-2</v>
      </c>
      <c r="E237" s="59">
        <v>3</v>
      </c>
      <c r="L237" s="59">
        <v>2.2200000000000001E-2</v>
      </c>
      <c r="M237" s="59">
        <v>1.03E-2</v>
      </c>
      <c r="N237" s="59">
        <v>7.4000000000000003E-3</v>
      </c>
      <c r="O237" s="59">
        <v>1.2999999999999999E-2</v>
      </c>
    </row>
    <row r="238" spans="1:15" hidden="1" x14ac:dyDescent="0.25">
      <c r="A238" s="59">
        <v>3.04E-2</v>
      </c>
      <c r="B238" s="59">
        <v>3.6200000000000003E-2</v>
      </c>
      <c r="C238" s="59">
        <v>3.4099999999999998E-2</v>
      </c>
      <c r="D238" s="59">
        <v>4.0599999999999997E-2</v>
      </c>
      <c r="E238" s="59">
        <v>5</v>
      </c>
      <c r="L238" s="59">
        <v>3.73E-2</v>
      </c>
      <c r="M238" s="59">
        <v>7.9000000000000008E-3</v>
      </c>
      <c r="N238" s="59">
        <v>8.5000000000000006E-3</v>
      </c>
      <c r="O238" s="59">
        <v>1.5299999999999999E-2</v>
      </c>
    </row>
    <row r="239" spans="1:15" hidden="1" x14ac:dyDescent="0.25">
      <c r="A239" s="59">
        <v>3.9199999999999999E-2</v>
      </c>
      <c r="B239" s="59">
        <v>2.7300000000000001E-2</v>
      </c>
      <c r="C239" s="59">
        <v>1.66E-2</v>
      </c>
      <c r="D239" s="59">
        <v>2.4500000000000001E-2</v>
      </c>
      <c r="E239" s="59">
        <v>5</v>
      </c>
      <c r="L239" s="59">
        <v>2.6100000000000002E-2</v>
      </c>
      <c r="M239" s="59">
        <v>5.9200000000000003E-2</v>
      </c>
      <c r="N239" s="59">
        <v>4.1300000000000003E-2</v>
      </c>
      <c r="O239" s="59">
        <v>2.93E-2</v>
      </c>
    </row>
    <row r="240" spans="1:15" hidden="1" x14ac:dyDescent="0.25">
      <c r="A240" s="61">
        <v>1.49E-2</v>
      </c>
      <c r="B240" s="61">
        <v>1.4800000000000001E-2</v>
      </c>
      <c r="C240" s="61">
        <v>1.01E-2</v>
      </c>
      <c r="D240" s="61">
        <v>3.7999999999999999E-2</v>
      </c>
      <c r="E240" s="61">
        <v>6</v>
      </c>
      <c r="L240" s="59">
        <v>3.7199999999999997E-2</v>
      </c>
      <c r="M240" s="59">
        <v>2.7699999999999999E-2</v>
      </c>
      <c r="N240" s="59">
        <v>2.6499999999999999E-2</v>
      </c>
      <c r="O240" s="59">
        <v>4.5699999999999998E-2</v>
      </c>
    </row>
    <row r="241" spans="1:15" hidden="1" x14ac:dyDescent="0.25">
      <c r="A241" s="61">
        <v>1.1900000000000001E-2</v>
      </c>
      <c r="B241" s="61">
        <v>1.6399999999999998E-2</v>
      </c>
      <c r="C241" s="61">
        <v>8.3000000000000001E-3</v>
      </c>
      <c r="D241" s="61">
        <v>1.44E-2</v>
      </c>
      <c r="E241" s="61">
        <v>7</v>
      </c>
      <c r="L241" s="59">
        <v>2.5600000000000001E-2</v>
      </c>
      <c r="M241" s="59">
        <v>1.9800000000000002E-2</v>
      </c>
      <c r="N241" s="59">
        <v>8.9599999999999999E-2</v>
      </c>
      <c r="O241" s="59">
        <v>3.4599999999999999E-2</v>
      </c>
    </row>
    <row r="242" spans="1:15" hidden="1" x14ac:dyDescent="0.25">
      <c r="A242" s="59">
        <v>2.4400000000000002E-2</v>
      </c>
      <c r="B242" s="59">
        <v>2.2599999999999999E-2</v>
      </c>
      <c r="C242" s="59">
        <v>2.5100000000000001E-2</v>
      </c>
      <c r="D242" s="59">
        <v>2.6200000000000001E-2</v>
      </c>
      <c r="E242" s="59">
        <v>1</v>
      </c>
      <c r="L242" s="59">
        <v>1.78E-2</v>
      </c>
      <c r="M242" s="59">
        <v>1.6299999999999999E-2</v>
      </c>
      <c r="N242" s="59">
        <v>1.0200000000000001E-2</v>
      </c>
      <c r="O242" s="59">
        <v>2.24E-2</v>
      </c>
    </row>
    <row r="243" spans="1:15" hidden="1" x14ac:dyDescent="0.25">
      <c r="A243" s="59">
        <v>3.3000000000000002E-2</v>
      </c>
      <c r="B243" s="59">
        <v>2.63E-2</v>
      </c>
      <c r="C243" s="59">
        <v>2.3800000000000002E-2</v>
      </c>
      <c r="D243" s="59">
        <v>2.1700000000000001E-2</v>
      </c>
      <c r="E243" s="59">
        <v>2</v>
      </c>
      <c r="L243" s="59">
        <v>4.9099999999999998E-2</v>
      </c>
      <c r="M243" s="59">
        <v>1.67E-2</v>
      </c>
      <c r="N243" s="59">
        <v>4.0399999999999998E-2</v>
      </c>
      <c r="O243" s="59">
        <v>2.8799999999999999E-2</v>
      </c>
    </row>
    <row r="244" spans="1:15" hidden="1" x14ac:dyDescent="0.25">
      <c r="A244" s="59">
        <v>3.6900000000000002E-2</v>
      </c>
      <c r="B244" s="59">
        <v>5.6800000000000003E-2</v>
      </c>
      <c r="C244" s="59">
        <v>3.1E-2</v>
      </c>
      <c r="D244" s="59">
        <v>3.8399999999999997E-2</v>
      </c>
      <c r="E244" s="59">
        <v>3</v>
      </c>
      <c r="L244" s="59">
        <v>2.47E-2</v>
      </c>
      <c r="M244" s="59">
        <v>2.0799999999999999E-2</v>
      </c>
      <c r="N244" s="59">
        <v>0.186</v>
      </c>
      <c r="O244" s="59">
        <v>3.6900000000000002E-2</v>
      </c>
    </row>
    <row r="245" spans="1:15" hidden="1" x14ac:dyDescent="0.25">
      <c r="A245" s="59">
        <v>3.8300000000000001E-2</v>
      </c>
      <c r="B245" s="59">
        <v>2.3900000000000001E-2</v>
      </c>
      <c r="C245" s="59">
        <v>2.2599999999999999E-2</v>
      </c>
      <c r="D245" s="59">
        <v>2.8299999999999999E-2</v>
      </c>
      <c r="E245" s="59">
        <v>5</v>
      </c>
      <c r="L245" s="59">
        <v>2.2700000000000001E-2</v>
      </c>
      <c r="M245" s="59">
        <v>2.7E-2</v>
      </c>
      <c r="N245" s="59">
        <v>5.9299999999999999E-2</v>
      </c>
      <c r="O245" s="59">
        <v>3.56E-2</v>
      </c>
    </row>
    <row r="246" spans="1:15" hidden="1" x14ac:dyDescent="0.25">
      <c r="A246" s="59">
        <v>2.63E-2</v>
      </c>
      <c r="B246" s="59">
        <v>2.5999999999999999E-2</v>
      </c>
      <c r="C246" s="59">
        <v>1.7100000000000001E-2</v>
      </c>
      <c r="D246" s="59">
        <v>3.85E-2</v>
      </c>
      <c r="E246" s="59">
        <v>5</v>
      </c>
      <c r="L246" s="59">
        <v>0.01</v>
      </c>
      <c r="M246" s="59">
        <v>9.7999999999999997E-3</v>
      </c>
      <c r="N246" s="59">
        <v>2.3599999999999999E-2</v>
      </c>
      <c r="O246" s="59">
        <v>3.8100000000000002E-2</v>
      </c>
    </row>
    <row r="247" spans="1:15" hidden="1" x14ac:dyDescent="0.25">
      <c r="A247" s="61">
        <v>1.9900000000000001E-2</v>
      </c>
      <c r="B247" s="61">
        <v>7.7000000000000002E-3</v>
      </c>
      <c r="C247" s="61">
        <v>6.3E-3</v>
      </c>
      <c r="D247" s="61">
        <v>1.9900000000000001E-2</v>
      </c>
      <c r="E247" s="61">
        <v>6</v>
      </c>
      <c r="L247" s="59">
        <v>4.5999999999999999E-3</v>
      </c>
      <c r="M247" s="59">
        <v>3.4000000000000002E-3</v>
      </c>
      <c r="N247" s="59">
        <v>3.5999999999999999E-3</v>
      </c>
      <c r="O247" s="59">
        <v>8.6E-3</v>
      </c>
    </row>
    <row r="248" spans="1:15" hidden="1" x14ac:dyDescent="0.25">
      <c r="A248" s="61">
        <v>8.9999999999999993E-3</v>
      </c>
      <c r="B248" s="61">
        <v>1.0500000000000001E-2</v>
      </c>
      <c r="C248" s="61">
        <v>4.6100000000000004E-3</v>
      </c>
      <c r="D248" s="61">
        <v>1.8200000000000001E-2</v>
      </c>
      <c r="E248" s="61">
        <v>7</v>
      </c>
      <c r="L248" s="59">
        <v>8.8000000000000005E-3</v>
      </c>
      <c r="M248" s="59">
        <v>1.0200000000000001E-2</v>
      </c>
      <c r="N248" s="59">
        <v>4.7100000000000003E-2</v>
      </c>
      <c r="O248" s="59">
        <v>1.83E-2</v>
      </c>
    </row>
    <row r="249" spans="1:15" hidden="1" x14ac:dyDescent="0.25">
      <c r="A249" s="59">
        <v>1.6199999999999999E-2</v>
      </c>
      <c r="B249" s="59">
        <v>1.2200000000000001E-2</v>
      </c>
      <c r="C249" s="59">
        <v>7.6600000000000001E-3</v>
      </c>
      <c r="D249" s="59">
        <v>1.7899999999999999E-2</v>
      </c>
      <c r="E249" s="59">
        <v>1</v>
      </c>
      <c r="L249" s="59">
        <v>0.03</v>
      </c>
      <c r="M249" s="59">
        <v>3.2599999999999997E-2</v>
      </c>
      <c r="N249" s="59">
        <v>6.6400000000000001E-2</v>
      </c>
      <c r="O249" s="59">
        <v>3.5999999999999997E-2</v>
      </c>
    </row>
    <row r="250" spans="1:15" hidden="1" x14ac:dyDescent="0.25">
      <c r="A250" s="59">
        <v>3.2099999999999997E-2</v>
      </c>
      <c r="B250" s="59">
        <v>2.5000000000000001E-2</v>
      </c>
      <c r="C250" s="59">
        <v>3.0099999999999998E-2</v>
      </c>
      <c r="D250" s="59">
        <v>3.5799999999999998E-2</v>
      </c>
      <c r="E250" s="59">
        <v>2</v>
      </c>
      <c r="L250" s="59">
        <v>2.1999999999999999E-2</v>
      </c>
      <c r="M250" s="59">
        <v>2.87E-2</v>
      </c>
      <c r="N250" s="59">
        <v>5.4699999999999999E-2</v>
      </c>
      <c r="O250" s="59">
        <v>3.1699999999999999E-2</v>
      </c>
    </row>
    <row r="251" spans="1:15" hidden="1" x14ac:dyDescent="0.25">
      <c r="A251" s="59">
        <v>1.9800000000000002E-2</v>
      </c>
      <c r="B251" s="59">
        <v>3.3799999999999997E-2</v>
      </c>
      <c r="C251" s="59">
        <v>3.5700000000000003E-2</v>
      </c>
      <c r="D251" s="59">
        <v>2.2499999999999999E-2</v>
      </c>
      <c r="E251" s="59">
        <v>3</v>
      </c>
      <c r="L251" s="59">
        <v>2.07E-2</v>
      </c>
      <c r="M251" s="59">
        <v>2.5850000000000001E-2</v>
      </c>
      <c r="N251" s="59">
        <v>5.8900000000000001E-2</v>
      </c>
      <c r="O251" s="59">
        <v>2.9100000000000001E-2</v>
      </c>
    </row>
    <row r="252" spans="1:15" hidden="1" x14ac:dyDescent="0.25">
      <c r="A252" s="59">
        <v>2.23E-2</v>
      </c>
      <c r="B252" s="59">
        <v>4.07E-2</v>
      </c>
      <c r="C252" s="59">
        <v>2.4199999999999999E-2</v>
      </c>
      <c r="D252" s="59">
        <v>3.5499999999999997E-2</v>
      </c>
      <c r="E252" s="59">
        <v>5</v>
      </c>
      <c r="L252" s="59">
        <v>1.6199999999999999E-2</v>
      </c>
      <c r="M252" s="59">
        <v>3.2099999999999997E-2</v>
      </c>
      <c r="N252" s="59">
        <v>3.6499999999999998E-2</v>
      </c>
      <c r="O252" s="59">
        <v>4.1599999999999998E-2</v>
      </c>
    </row>
    <row r="253" spans="1:15" hidden="1" x14ac:dyDescent="0.25">
      <c r="A253" s="59">
        <v>2.7900000000000001E-2</v>
      </c>
      <c r="B253" s="59">
        <v>3.925E-2</v>
      </c>
      <c r="C253" s="59">
        <v>2.69E-2</v>
      </c>
      <c r="D253" s="59">
        <v>2.2800000000000001E-2</v>
      </c>
      <c r="E253" s="59">
        <v>5</v>
      </c>
      <c r="L253" s="59">
        <v>4.1200000000000001E-2</v>
      </c>
      <c r="M253" s="59">
        <v>2.8400000000000002E-2</v>
      </c>
      <c r="N253" s="59">
        <v>3.7600000000000001E-2</v>
      </c>
      <c r="O253" s="59">
        <v>4.3799999999999999E-2</v>
      </c>
    </row>
    <row r="254" spans="1:15" hidden="1" x14ac:dyDescent="0.25">
      <c r="A254" s="61">
        <v>1.8700000000000001E-2</v>
      </c>
      <c r="B254" s="61">
        <v>2.41E-2</v>
      </c>
      <c r="C254" s="61">
        <v>1.44E-2</v>
      </c>
      <c r="D254" s="61">
        <v>2.9000000000000001E-2</v>
      </c>
      <c r="E254" s="61">
        <v>6</v>
      </c>
      <c r="L254" s="59">
        <v>2.9399999999999999E-2</v>
      </c>
      <c r="M254" s="59">
        <v>2.1100000000000001E-2</v>
      </c>
      <c r="N254" s="59">
        <v>4.19E-2</v>
      </c>
      <c r="O254" s="59">
        <v>2.9700000000000001E-2</v>
      </c>
    </row>
    <row r="255" spans="1:15" hidden="1" x14ac:dyDescent="0.25">
      <c r="A255" s="61">
        <v>9.2999999999999992E-3</v>
      </c>
      <c r="B255" s="61">
        <v>2.3300000000000001E-2</v>
      </c>
      <c r="C255" s="61">
        <v>1.6500000000000001E-2</v>
      </c>
      <c r="D255" s="61">
        <v>1.61E-2</v>
      </c>
      <c r="E255" s="61">
        <v>7</v>
      </c>
      <c r="L255" s="59">
        <v>1.2500000000000001E-2</v>
      </c>
      <c r="M255" s="59">
        <v>2.2700000000000001E-2</v>
      </c>
      <c r="N255" s="59">
        <v>5.45E-2</v>
      </c>
      <c r="O255" s="59">
        <v>2.1600000000000001E-2</v>
      </c>
    </row>
    <row r="256" spans="1:15" hidden="1" x14ac:dyDescent="0.25">
      <c r="A256" s="59">
        <v>2.64E-2</v>
      </c>
      <c r="B256" s="59">
        <v>1.7399999999999999E-2</v>
      </c>
      <c r="C256" s="59">
        <v>2.41E-2</v>
      </c>
      <c r="D256" s="59">
        <v>3.6700000000000003E-2</v>
      </c>
      <c r="E256" s="59">
        <v>1</v>
      </c>
      <c r="L256" s="59">
        <v>2.1600000000000001E-2</v>
      </c>
      <c r="M256" s="59">
        <v>2.6800000000000001E-2</v>
      </c>
      <c r="N256" s="59">
        <v>3.8399999999999997E-2</v>
      </c>
      <c r="O256" s="59">
        <v>3.5999999999999997E-2</v>
      </c>
    </row>
    <row r="257" spans="1:15" hidden="1" x14ac:dyDescent="0.25">
      <c r="A257" s="59">
        <v>2.53E-2</v>
      </c>
      <c r="B257" s="59">
        <v>2.4899999999999999E-2</v>
      </c>
      <c r="C257" s="59">
        <v>1.77E-2</v>
      </c>
      <c r="D257" s="59">
        <v>3.0499999999999999E-2</v>
      </c>
      <c r="E257" s="59">
        <v>2</v>
      </c>
      <c r="L257" s="59">
        <v>1.95E-2</v>
      </c>
      <c r="M257" s="59">
        <v>2.5000000000000001E-2</v>
      </c>
      <c r="N257" s="59">
        <v>4.8800000000000003E-2</v>
      </c>
      <c r="O257" s="59">
        <v>4.1000000000000002E-2</v>
      </c>
    </row>
    <row r="258" spans="1:15" hidden="1" x14ac:dyDescent="0.25">
      <c r="A258" s="59">
        <v>2.5000000000000001E-2</v>
      </c>
      <c r="B258" s="59">
        <v>2.3900000000000001E-2</v>
      </c>
      <c r="C258" s="59">
        <v>2.3800000000000002E-2</v>
      </c>
      <c r="D258" s="59">
        <v>3.3399999999999999E-2</v>
      </c>
      <c r="E258" s="59">
        <v>3</v>
      </c>
      <c r="L258" s="59">
        <v>2.0899999999999998E-2</v>
      </c>
      <c r="M258" s="59">
        <v>2.5499999999999998E-2</v>
      </c>
      <c r="N258" s="59">
        <v>3.4700000000000002E-2</v>
      </c>
      <c r="O258" s="59">
        <v>3.04E-2</v>
      </c>
    </row>
    <row r="259" spans="1:15" hidden="1" x14ac:dyDescent="0.25">
      <c r="A259" s="59">
        <v>2.8000000000000001E-2</v>
      </c>
      <c r="B259" s="59">
        <v>2.775E-2</v>
      </c>
      <c r="C259" s="59">
        <v>3.0599999999999999E-2</v>
      </c>
      <c r="D259" s="59">
        <v>2.9700000000000001E-2</v>
      </c>
      <c r="E259" s="59">
        <v>5</v>
      </c>
      <c r="L259" s="59">
        <v>9.1999999999999998E-3</v>
      </c>
      <c r="M259" s="59">
        <v>1.06E-2</v>
      </c>
      <c r="N259" s="59">
        <v>8.6E-3</v>
      </c>
      <c r="O259" s="59">
        <v>1.26E-2</v>
      </c>
    </row>
    <row r="260" spans="1:15" hidden="1" x14ac:dyDescent="0.25">
      <c r="A260" s="59">
        <v>2.8799999999999999E-2</v>
      </c>
      <c r="B260" s="59">
        <v>3.7900000000000003E-2</v>
      </c>
      <c r="C260" s="59">
        <v>3.6900000000000002E-2</v>
      </c>
      <c r="D260" s="59">
        <v>6.6799999999999998E-2</v>
      </c>
      <c r="E260" s="59">
        <v>5</v>
      </c>
      <c r="L260" s="59">
        <v>3.3999999999999998E-3</v>
      </c>
      <c r="M260" s="59">
        <v>7.9000000000000008E-3</v>
      </c>
      <c r="N260" s="59">
        <v>4.5999999999999999E-3</v>
      </c>
      <c r="O260" s="59">
        <v>7.1999999999999998E-3</v>
      </c>
    </row>
    <row r="261" spans="1:15" hidden="1" x14ac:dyDescent="0.25">
      <c r="A261" s="61">
        <v>1.9699999999999999E-2</v>
      </c>
      <c r="B261" s="61">
        <v>2.9899999999999999E-2</v>
      </c>
      <c r="C261" s="61">
        <v>1.4500000000000001E-2</v>
      </c>
      <c r="D261" s="61">
        <v>2.4199999999999999E-2</v>
      </c>
      <c r="E261" s="61">
        <v>6</v>
      </c>
      <c r="L261" s="59">
        <v>1.6400000000000001E-2</v>
      </c>
      <c r="M261" s="59">
        <v>1.17E-2</v>
      </c>
      <c r="N261" s="59">
        <v>1.6500000000000001E-2</v>
      </c>
      <c r="O261" s="59">
        <v>1.9300000000000001E-2</v>
      </c>
    </row>
    <row r="262" spans="1:15" hidden="1" x14ac:dyDescent="0.25">
      <c r="A262" s="61">
        <v>1.8599999999999998E-2</v>
      </c>
      <c r="B262" s="61">
        <v>1.61E-2</v>
      </c>
      <c r="C262" s="61">
        <v>9.7999999999999997E-3</v>
      </c>
      <c r="D262" s="61">
        <v>2.7900000000000001E-2</v>
      </c>
      <c r="E262" s="61">
        <v>7</v>
      </c>
      <c r="L262" s="59">
        <v>1.2E-2</v>
      </c>
      <c r="M262" s="59">
        <v>2.53E-2</v>
      </c>
      <c r="N262" s="59">
        <v>9.7299999999999998E-2</v>
      </c>
      <c r="O262" s="59">
        <v>1.67E-2</v>
      </c>
    </row>
    <row r="263" spans="1:15" hidden="1" x14ac:dyDescent="0.25">
      <c r="A263" s="59">
        <v>6.3500000000000001E-2</v>
      </c>
      <c r="B263" s="59">
        <v>3.6799999999999999E-2</v>
      </c>
      <c r="C263" s="59">
        <v>4.0500000000000001E-2</v>
      </c>
      <c r="D263" s="59">
        <v>5.2499999999999998E-2</v>
      </c>
      <c r="E263" s="59">
        <v>1</v>
      </c>
      <c r="L263" s="59">
        <v>2.0400000000000001E-2</v>
      </c>
      <c r="M263" s="59">
        <v>2.1600000000000001E-2</v>
      </c>
      <c r="N263" s="59">
        <v>4.9799999999999997E-2</v>
      </c>
      <c r="O263" s="59">
        <v>3.4099999999999998E-2</v>
      </c>
    </row>
    <row r="264" spans="1:15" hidden="1" x14ac:dyDescent="0.25">
      <c r="A264" s="59">
        <v>4.3700000000000003E-2</v>
      </c>
      <c r="B264" s="59">
        <v>3.6499999999999998E-2</v>
      </c>
      <c r="C264" s="59">
        <v>2.9700000000000001E-2</v>
      </c>
      <c r="D264" s="59">
        <v>5.28E-2</v>
      </c>
      <c r="E264" s="59">
        <v>2</v>
      </c>
      <c r="L264" s="59">
        <v>9.7999999999999997E-3</v>
      </c>
      <c r="M264" s="59">
        <v>1.24E-2</v>
      </c>
      <c r="N264" s="59">
        <v>3.6700000000000003E-2</v>
      </c>
      <c r="O264" s="59">
        <v>1.8599999999999998E-2</v>
      </c>
    </row>
    <row r="265" spans="1:15" hidden="1" x14ac:dyDescent="0.25">
      <c r="A265" s="59">
        <v>2.8400000000000002E-2</v>
      </c>
      <c r="B265" s="59">
        <v>2.8799999999999999E-2</v>
      </c>
      <c r="C265" s="59">
        <v>3.2300000000000002E-2</v>
      </c>
      <c r="D265" s="59">
        <v>3.6600000000000001E-2</v>
      </c>
      <c r="E265" s="59">
        <v>3</v>
      </c>
      <c r="L265" s="59">
        <v>1.4200000000000001E-2</v>
      </c>
      <c r="M265" s="59">
        <v>9.4999999999999998E-3</v>
      </c>
      <c r="N265" s="59">
        <v>8.0000000000000002E-3</v>
      </c>
      <c r="O265" s="59">
        <v>3.2199999999999999E-2</v>
      </c>
    </row>
    <row r="266" spans="1:15" hidden="1" x14ac:dyDescent="0.25">
      <c r="A266" s="59">
        <v>2.6499999999999999E-2</v>
      </c>
      <c r="B266" s="59">
        <v>3.15E-2</v>
      </c>
      <c r="C266" s="59">
        <v>2.5499999999999998E-2</v>
      </c>
      <c r="D266" s="59">
        <v>4.4499999999999998E-2</v>
      </c>
      <c r="E266" s="59">
        <v>5</v>
      </c>
      <c r="L266" s="59">
        <v>2.2700000000000001E-2</v>
      </c>
      <c r="M266" s="59">
        <v>2.92E-2</v>
      </c>
      <c r="N266" s="59">
        <v>3.8600000000000002E-2</v>
      </c>
      <c r="O266" s="59">
        <v>3.9199999999999999E-2</v>
      </c>
    </row>
    <row r="267" spans="1:15" hidden="1" x14ac:dyDescent="0.25">
      <c r="A267" s="59">
        <v>3.2199999999999999E-2</v>
      </c>
      <c r="B267" s="59">
        <v>2.6100000000000002E-2</v>
      </c>
      <c r="C267" s="59">
        <v>3.1199999999999999E-2</v>
      </c>
      <c r="D267" s="59">
        <v>2.1000000000000001E-2</v>
      </c>
      <c r="E267" s="59">
        <v>5</v>
      </c>
      <c r="L267" s="59">
        <v>1.9699999999999999E-2</v>
      </c>
      <c r="M267" s="59">
        <v>3.3399999999999999E-2</v>
      </c>
      <c r="N267" s="59">
        <v>4.1099999999999998E-2</v>
      </c>
      <c r="O267" s="59">
        <v>5.5599999999999997E-2</v>
      </c>
    </row>
    <row r="268" spans="1:15" hidden="1" x14ac:dyDescent="0.25">
      <c r="A268" s="61">
        <v>1.6500000000000001E-2</v>
      </c>
      <c r="B268" s="61">
        <v>1.7600000000000001E-2</v>
      </c>
      <c r="C268" s="61">
        <v>1.38E-2</v>
      </c>
      <c r="D268" s="61">
        <v>2.6599999999999999E-2</v>
      </c>
      <c r="E268" s="61">
        <v>6</v>
      </c>
      <c r="L268" s="59">
        <v>2.5700000000000001E-2</v>
      </c>
      <c r="M268" s="59">
        <v>2.3400000000000001E-2</v>
      </c>
      <c r="N268" s="59">
        <v>4.0500000000000001E-2</v>
      </c>
      <c r="O268" s="59">
        <v>5.4800000000000001E-2</v>
      </c>
    </row>
    <row r="269" spans="1:15" hidden="1" x14ac:dyDescent="0.25">
      <c r="A269" s="61">
        <v>1.9699999999999999E-2</v>
      </c>
      <c r="B269" s="61">
        <v>1.67E-2</v>
      </c>
      <c r="C269" s="61">
        <v>8.5299999999999994E-3</v>
      </c>
      <c r="D269" s="61">
        <v>1.23E-2</v>
      </c>
      <c r="E269" s="61">
        <v>7</v>
      </c>
      <c r="L269" s="59">
        <v>2.1299999999999999E-2</v>
      </c>
      <c r="M269" s="59">
        <v>1.18E-2</v>
      </c>
      <c r="N269" s="59">
        <v>3.0300000000000001E-2</v>
      </c>
      <c r="O269" s="59">
        <v>2.07E-2</v>
      </c>
    </row>
    <row r="270" spans="1:15" hidden="1" x14ac:dyDescent="0.25">
      <c r="A270" s="59">
        <v>4.2999999999999997E-2</v>
      </c>
      <c r="B270" s="59">
        <v>3.1699999999999999E-2</v>
      </c>
      <c r="C270" s="59">
        <v>3.6400000000000002E-2</v>
      </c>
      <c r="D270" s="59">
        <v>3.4700000000000002E-2</v>
      </c>
      <c r="E270" s="59">
        <v>1</v>
      </c>
      <c r="L270" s="59">
        <v>3.0800000000000001E-2</v>
      </c>
      <c r="M270" s="59">
        <v>1.7899999999999999E-2</v>
      </c>
      <c r="N270" s="59">
        <v>4.3400000000000001E-2</v>
      </c>
      <c r="O270" s="59">
        <v>3.6299999999999999E-2</v>
      </c>
    </row>
    <row r="271" spans="1:15" hidden="1" x14ac:dyDescent="0.25">
      <c r="A271" s="59">
        <v>3.8800000000000001E-2</v>
      </c>
      <c r="B271" s="59">
        <v>4.3899999999999995E-2</v>
      </c>
      <c r="C271" s="59">
        <v>3.4099999999999998E-2</v>
      </c>
      <c r="D271" s="59">
        <v>2.63E-2</v>
      </c>
      <c r="E271" s="59">
        <v>2</v>
      </c>
      <c r="L271" s="59">
        <v>1.8599999999999998E-2</v>
      </c>
      <c r="M271" s="59">
        <v>2.76E-2</v>
      </c>
      <c r="N271" s="59">
        <v>3.8199999999999998E-2</v>
      </c>
      <c r="O271" s="59">
        <v>4.7500000000000001E-2</v>
      </c>
    </row>
    <row r="272" spans="1:15" hidden="1" x14ac:dyDescent="0.25">
      <c r="A272" s="59">
        <v>2.7E-2</v>
      </c>
      <c r="B272" s="59">
        <v>3.8100000000000002E-2</v>
      </c>
      <c r="C272" s="59">
        <v>3.49E-2</v>
      </c>
      <c r="D272" s="59">
        <v>5.04E-2</v>
      </c>
      <c r="E272" s="59">
        <v>3</v>
      </c>
      <c r="L272" s="59">
        <v>2.7900000000000001E-2</v>
      </c>
      <c r="M272" s="59">
        <v>3.2300000000000002E-2</v>
      </c>
      <c r="N272" s="59">
        <v>4.0599999999999997E-2</v>
      </c>
      <c r="O272" s="59">
        <v>2.47E-2</v>
      </c>
    </row>
    <row r="273" spans="1:15" hidden="1" x14ac:dyDescent="0.25">
      <c r="A273" s="59">
        <v>2.0899999999999998E-2</v>
      </c>
      <c r="B273" s="59">
        <v>3.4299999999999997E-2</v>
      </c>
      <c r="C273" s="59">
        <v>3.3799999999999997E-2</v>
      </c>
      <c r="D273" s="59">
        <v>3.3599999999999998E-2</v>
      </c>
      <c r="E273" s="59">
        <v>5</v>
      </c>
      <c r="L273" s="59">
        <v>1.9599999999999999E-2</v>
      </c>
      <c r="M273" s="59">
        <v>2.7549999999999998E-2</v>
      </c>
      <c r="N273" s="59">
        <v>4.02E-2</v>
      </c>
      <c r="O273" s="59">
        <v>2.41E-2</v>
      </c>
    </row>
    <row r="274" spans="1:15" hidden="1" x14ac:dyDescent="0.25">
      <c r="A274" s="59">
        <v>2.52E-2</v>
      </c>
      <c r="B274" s="59">
        <v>2.1000000000000001E-2</v>
      </c>
      <c r="C274" s="59">
        <v>3.15E-2</v>
      </c>
      <c r="D274" s="59">
        <v>5.3600000000000002E-2</v>
      </c>
      <c r="E274" s="59">
        <v>5</v>
      </c>
      <c r="L274" s="59">
        <v>9.5999999999999992E-3</v>
      </c>
      <c r="M274" s="59">
        <v>1.15E-2</v>
      </c>
      <c r="N274" s="59">
        <v>1.9300000000000001E-2</v>
      </c>
      <c r="O274" s="59">
        <v>2.9499999999999998E-2</v>
      </c>
    </row>
    <row r="275" spans="1:15" hidden="1" x14ac:dyDescent="0.25">
      <c r="A275" s="61">
        <v>1.38E-2</v>
      </c>
      <c r="B275" s="61">
        <v>1.0999999999999999E-2</v>
      </c>
      <c r="C275" s="61">
        <v>7.7000000000000002E-3</v>
      </c>
      <c r="D275" s="61">
        <v>2.2499999999999999E-2</v>
      </c>
      <c r="E275" s="61">
        <v>6</v>
      </c>
      <c r="L275" s="59">
        <v>6.7000000000000002E-3</v>
      </c>
      <c r="M275" s="59">
        <v>2.8999999999999998E-3</v>
      </c>
      <c r="N275" s="59">
        <v>8.3999999999999995E-3</v>
      </c>
      <c r="O275" s="59">
        <v>1.41E-2</v>
      </c>
    </row>
    <row r="276" spans="1:15" hidden="1" x14ac:dyDescent="0.25">
      <c r="A276" s="61">
        <v>2.0199999999999999E-2</v>
      </c>
      <c r="B276" s="61">
        <v>1.7999999999999999E-2</v>
      </c>
      <c r="C276" s="61">
        <v>1.2E-2</v>
      </c>
      <c r="D276" s="61">
        <v>0.03</v>
      </c>
      <c r="E276" s="61">
        <v>7</v>
      </c>
      <c r="L276" s="59">
        <v>6.8999999999999999E-3</v>
      </c>
      <c r="M276" s="59">
        <v>1.5E-3</v>
      </c>
      <c r="N276" s="59">
        <v>1.9E-3</v>
      </c>
      <c r="O276" s="59">
        <v>6.6E-3</v>
      </c>
    </row>
    <row r="277" spans="1:15" hidden="1" x14ac:dyDescent="0.25">
      <c r="A277" s="59">
        <v>4.6300000000000001E-2</v>
      </c>
      <c r="B277" s="59">
        <v>2.8549999999999999E-2</v>
      </c>
      <c r="C277" s="59">
        <v>3.2800000000000003E-2</v>
      </c>
      <c r="D277" s="59">
        <v>4.6100000000000002E-2</v>
      </c>
      <c r="E277" s="59">
        <v>1</v>
      </c>
      <c r="L277" s="59">
        <v>1.2200000000000001E-2</v>
      </c>
      <c r="M277" s="59">
        <v>3.0499999999999998E-3</v>
      </c>
      <c r="N277" s="59">
        <v>2.8999999999999998E-3</v>
      </c>
      <c r="O277" s="59">
        <v>1.15E-2</v>
      </c>
    </row>
    <row r="278" spans="1:15" hidden="1" x14ac:dyDescent="0.25">
      <c r="A278" s="59">
        <v>3.95E-2</v>
      </c>
      <c r="B278" s="59">
        <v>3.32E-2</v>
      </c>
      <c r="C278" s="59">
        <v>3.1600000000000003E-2</v>
      </c>
      <c r="D278" s="59">
        <v>7.4099999999999999E-2</v>
      </c>
      <c r="E278" s="59">
        <v>2</v>
      </c>
      <c r="L278" s="59">
        <v>2.23E-2</v>
      </c>
      <c r="M278" s="59">
        <v>2.0299999999999999E-2</v>
      </c>
      <c r="N278" s="59">
        <v>3.1399999999999997E-2</v>
      </c>
      <c r="O278" s="59">
        <v>2.7199999999999998E-2</v>
      </c>
    </row>
    <row r="279" spans="1:15" x14ac:dyDescent="0.25">
      <c r="A279" s="59">
        <v>3.61E-2</v>
      </c>
      <c r="B279" s="59">
        <v>1.7299999999999999E-2</v>
      </c>
      <c r="C279" s="59">
        <v>2.23E-2</v>
      </c>
      <c r="D279" s="59">
        <v>3.0300000000000001E-2</v>
      </c>
      <c r="E279" s="59">
        <v>3</v>
      </c>
      <c r="L279" s="59">
        <v>4.3499999999999997E-2</v>
      </c>
      <c r="M279" s="59">
        <v>0.115</v>
      </c>
      <c r="N279" s="59">
        <v>6.2899999999999998E-2</v>
      </c>
      <c r="O279" s="59">
        <v>2.3599999999999999E-2</v>
      </c>
    </row>
    <row r="280" spans="1:15" hidden="1" x14ac:dyDescent="0.25">
      <c r="A280" s="59">
        <v>4.5499999999999999E-2</v>
      </c>
      <c r="B280" s="59">
        <v>3.4200000000000001E-2</v>
      </c>
      <c r="C280" s="59">
        <v>3.0099999999999998E-2</v>
      </c>
      <c r="D280" s="59">
        <v>2.9399999999999999E-2</v>
      </c>
      <c r="E280" s="59">
        <v>5</v>
      </c>
      <c r="L280" s="59">
        <v>3.8899999999999997E-2</v>
      </c>
      <c r="M280" s="59">
        <v>4.5499999999999999E-2</v>
      </c>
      <c r="N280" s="59">
        <v>5.5E-2</v>
      </c>
      <c r="O280" s="59">
        <v>5.45E-2</v>
      </c>
    </row>
    <row r="281" spans="1:15" hidden="1" x14ac:dyDescent="0.25">
      <c r="A281" s="59">
        <v>4.3400000000000001E-2</v>
      </c>
      <c r="B281" s="59">
        <v>2.87E-2</v>
      </c>
      <c r="C281" s="59">
        <v>3.1899999999999998E-2</v>
      </c>
      <c r="D281" s="59">
        <v>2.4E-2</v>
      </c>
      <c r="E281" s="59">
        <v>5</v>
      </c>
      <c r="L281" s="59">
        <v>2.3300000000000001E-2</v>
      </c>
      <c r="M281" s="59">
        <v>3.3250000000000002E-2</v>
      </c>
      <c r="N281" s="59">
        <v>3.5700000000000003E-2</v>
      </c>
      <c r="O281" s="59">
        <v>4.2200000000000001E-2</v>
      </c>
    </row>
    <row r="282" spans="1:15" hidden="1" x14ac:dyDescent="0.25">
      <c r="A282" s="61">
        <v>1.52E-2</v>
      </c>
      <c r="B282" s="61">
        <v>2.5100000000000001E-2</v>
      </c>
      <c r="C282" s="61">
        <v>1.4200000000000001E-2</v>
      </c>
      <c r="D282" s="61">
        <v>2.0299999999999999E-2</v>
      </c>
      <c r="E282" s="61">
        <v>6</v>
      </c>
      <c r="L282" s="59">
        <v>2.7699999999999999E-2</v>
      </c>
      <c r="M282" s="59">
        <v>0.04</v>
      </c>
      <c r="N282" s="59">
        <v>4.8800000000000003E-2</v>
      </c>
      <c r="O282" s="59">
        <v>4.4299999999999999E-2</v>
      </c>
    </row>
    <row r="283" spans="1:15" hidden="1" x14ac:dyDescent="0.25">
      <c r="A283" s="61">
        <v>1.8800000000000001E-2</v>
      </c>
      <c r="B283" s="61">
        <v>7.7499999999999999E-3</v>
      </c>
      <c r="C283" s="61">
        <v>5.4000000000000003E-3</v>
      </c>
      <c r="D283" s="61">
        <v>1.5299999999999999E-2</v>
      </c>
      <c r="E283" s="61">
        <v>7</v>
      </c>
      <c r="L283" s="59">
        <v>2.1999999999999999E-2</v>
      </c>
      <c r="M283" s="59">
        <v>2.6800000000000001E-2</v>
      </c>
      <c r="N283" s="59">
        <v>2.9399999999999999E-2</v>
      </c>
      <c r="O283" s="59">
        <v>0.04</v>
      </c>
    </row>
    <row r="284" spans="1:15" hidden="1" x14ac:dyDescent="0.25">
      <c r="A284" s="59">
        <v>3.4799999999999998E-2</v>
      </c>
      <c r="B284" s="59">
        <v>2.52E-2</v>
      </c>
      <c r="C284" s="59">
        <v>3.1699999999999999E-2</v>
      </c>
      <c r="D284" s="59">
        <v>3.56E-2</v>
      </c>
      <c r="E284" s="59">
        <v>1</v>
      </c>
      <c r="L284" s="59">
        <v>3.44E-2</v>
      </c>
      <c r="M284" s="59">
        <v>3.7400000000000003E-2</v>
      </c>
      <c r="N284" s="59">
        <v>3.8800000000000001E-2</v>
      </c>
      <c r="O284" s="59">
        <v>4.7800000000000002E-2</v>
      </c>
    </row>
    <row r="285" spans="1:15" hidden="1" x14ac:dyDescent="0.25">
      <c r="A285" s="59">
        <v>4.5699999999999998E-2</v>
      </c>
      <c r="B285" s="59">
        <v>3.0700000000000002E-2</v>
      </c>
      <c r="C285" s="59">
        <v>3.1800000000000002E-2</v>
      </c>
      <c r="D285" s="59">
        <v>3.9800000000000002E-2</v>
      </c>
      <c r="E285" s="59">
        <v>2</v>
      </c>
      <c r="L285" s="59">
        <v>4.8899999999999999E-2</v>
      </c>
      <c r="M285" s="59">
        <v>4.7500000000000001E-2</v>
      </c>
      <c r="N285" s="59">
        <v>4.7600000000000003E-2</v>
      </c>
      <c r="O285" s="59">
        <v>5.6899999999999999E-2</v>
      </c>
    </row>
    <row r="286" spans="1:15" hidden="1" x14ac:dyDescent="0.25">
      <c r="A286" s="59">
        <v>3.7900000000000003E-2</v>
      </c>
      <c r="B286" s="59">
        <v>4.58E-2</v>
      </c>
      <c r="C286" s="59">
        <v>3.7900000000000003E-2</v>
      </c>
      <c r="D286" s="59">
        <v>4.3299999999999998E-2</v>
      </c>
      <c r="E286" s="59">
        <v>3</v>
      </c>
      <c r="L286" s="59">
        <v>2.5999999999999999E-2</v>
      </c>
      <c r="M286" s="59">
        <v>4.4499999999999998E-2</v>
      </c>
      <c r="N286" s="59">
        <v>4.0599999999999997E-2</v>
      </c>
      <c r="O286" s="59">
        <v>2.9700000000000001E-2</v>
      </c>
    </row>
    <row r="287" spans="1:15" hidden="1" x14ac:dyDescent="0.25">
      <c r="A287" s="59">
        <v>3.8800000000000001E-2</v>
      </c>
      <c r="B287" s="59">
        <v>4.7600000000000003E-2</v>
      </c>
      <c r="C287" s="59">
        <v>0.04</v>
      </c>
      <c r="D287" s="59">
        <v>2.6599999999999999E-2</v>
      </c>
      <c r="E287" s="59">
        <v>5</v>
      </c>
      <c r="L287" s="59">
        <v>9.4999999999999998E-3</v>
      </c>
      <c r="M287" s="59">
        <v>1.29E-2</v>
      </c>
      <c r="N287" s="59">
        <v>1.4999999999999999E-2</v>
      </c>
      <c r="O287" s="59">
        <v>1.8700000000000001E-2</v>
      </c>
    </row>
    <row r="288" spans="1:15" hidden="1" x14ac:dyDescent="0.25">
      <c r="A288" s="59">
        <v>6.6199999999999995E-2</v>
      </c>
      <c r="B288" s="59">
        <v>3.7900000000000003E-2</v>
      </c>
      <c r="C288" s="59">
        <v>3.7499999999999999E-2</v>
      </c>
      <c r="D288" s="59">
        <v>5.1900000000000002E-2</v>
      </c>
      <c r="E288" s="59">
        <v>5</v>
      </c>
      <c r="L288" s="59">
        <v>2.0500000000000001E-2</v>
      </c>
      <c r="M288" s="59">
        <v>1.46E-2</v>
      </c>
      <c r="N288" s="59">
        <v>1.7600000000000001E-2</v>
      </c>
      <c r="O288" s="59">
        <v>2.5899999999999999E-2</v>
      </c>
    </row>
    <row r="289" spans="1:15" hidden="1" x14ac:dyDescent="0.25">
      <c r="A289" s="61">
        <v>1.15E-2</v>
      </c>
      <c r="B289" s="61">
        <v>9.7000000000000003E-3</v>
      </c>
      <c r="C289" s="61">
        <v>5.3E-3</v>
      </c>
      <c r="D289" s="61">
        <v>1.67E-2</v>
      </c>
      <c r="E289" s="61">
        <v>6</v>
      </c>
      <c r="L289" s="59">
        <v>1.0200000000000001E-2</v>
      </c>
      <c r="M289" s="59">
        <v>6.1500000000000001E-3</v>
      </c>
      <c r="N289" s="59">
        <v>3.3E-3</v>
      </c>
      <c r="O289" s="59">
        <v>1.0500000000000001E-2</v>
      </c>
    </row>
    <row r="290" spans="1:15" hidden="1" x14ac:dyDescent="0.25">
      <c r="A290" s="61">
        <v>1.5699999999999999E-2</v>
      </c>
      <c r="B290" s="61">
        <v>1.7100000000000001E-2</v>
      </c>
      <c r="C290" s="61">
        <v>9.3600000000000003E-3</v>
      </c>
      <c r="D290" s="61">
        <v>1.5599999999999999E-2</v>
      </c>
      <c r="E290" s="61">
        <v>7</v>
      </c>
      <c r="M290" s="59">
        <v>3.5900000000000001E-2</v>
      </c>
      <c r="N290" s="59">
        <v>1.03E-2</v>
      </c>
      <c r="O290" s="59">
        <v>1.17E-2</v>
      </c>
    </row>
    <row r="291" spans="1:15" hidden="1" x14ac:dyDescent="0.25">
      <c r="A291" s="59">
        <v>3.8699999999999998E-2</v>
      </c>
      <c r="B291" s="59">
        <v>6.7599999999999993E-2</v>
      </c>
      <c r="C291" s="59">
        <v>9.0800000000000006E-2</v>
      </c>
      <c r="D291" s="59">
        <v>6.8400000000000002E-2</v>
      </c>
      <c r="E291" s="59">
        <v>1</v>
      </c>
      <c r="L291" s="59">
        <v>4.9200000000000001E-2</v>
      </c>
      <c r="M291" s="59">
        <v>5.0599999999999999E-2</v>
      </c>
      <c r="N291" s="59">
        <v>3.4599999999999999E-2</v>
      </c>
      <c r="O291" s="59">
        <v>1.9900000000000001E-2</v>
      </c>
    </row>
    <row r="292" spans="1:15" hidden="1" x14ac:dyDescent="0.25">
      <c r="A292" s="59">
        <v>3.3700000000000001E-2</v>
      </c>
      <c r="B292" s="59">
        <v>2.6599999999999999E-2</v>
      </c>
      <c r="C292" s="59">
        <v>3.0300000000000001E-2</v>
      </c>
      <c r="D292" s="59">
        <v>7.9600000000000004E-2</v>
      </c>
      <c r="E292" s="59">
        <v>2</v>
      </c>
      <c r="L292" s="59">
        <v>2.3900000000000001E-2</v>
      </c>
      <c r="M292" s="59">
        <v>2.41E-2</v>
      </c>
      <c r="N292" s="59">
        <v>3.4599999999999999E-2</v>
      </c>
      <c r="O292" s="59">
        <v>4.2700000000000002E-2</v>
      </c>
    </row>
    <row r="293" spans="1:15" hidden="1" x14ac:dyDescent="0.25">
      <c r="A293" s="59">
        <v>2.9499999999999998E-2</v>
      </c>
      <c r="B293" s="59">
        <v>3.4299999999999997E-2</v>
      </c>
      <c r="C293" s="59">
        <v>4.07E-2</v>
      </c>
      <c r="E293" s="59">
        <v>3</v>
      </c>
      <c r="L293" s="59">
        <v>1.8599999999999998E-2</v>
      </c>
      <c r="M293" s="59">
        <v>1.89E-2</v>
      </c>
      <c r="N293" s="59">
        <v>4.3299999999999998E-2</v>
      </c>
      <c r="O293" s="59">
        <v>4.1500000000000002E-2</v>
      </c>
    </row>
    <row r="294" spans="1:15" hidden="1" x14ac:dyDescent="0.25">
      <c r="A294" s="59">
        <v>2.6100000000000002E-2</v>
      </c>
      <c r="B294" s="59">
        <v>3.6700000000000003E-2</v>
      </c>
      <c r="C294" s="59">
        <v>5.0599999999999999E-2</v>
      </c>
      <c r="D294" s="59">
        <v>7.6100000000000001E-2</v>
      </c>
      <c r="E294" s="59">
        <v>5</v>
      </c>
      <c r="L294" s="59">
        <v>2.3099999999999999E-2</v>
      </c>
      <c r="M294" s="59">
        <v>1.9800000000000002E-2</v>
      </c>
      <c r="N294" s="59">
        <v>2.5100000000000001E-2</v>
      </c>
      <c r="O294" s="59">
        <v>2.1600000000000001E-2</v>
      </c>
    </row>
    <row r="295" spans="1:15" hidden="1" x14ac:dyDescent="0.25">
      <c r="A295" s="59">
        <v>2.5899999999999999E-2</v>
      </c>
      <c r="B295" s="59">
        <v>3.3399999999999999E-2</v>
      </c>
      <c r="C295" s="59">
        <v>6.4500000000000002E-2</v>
      </c>
      <c r="D295" s="59">
        <v>4.0099999999999997E-2</v>
      </c>
      <c r="E295" s="59">
        <v>5</v>
      </c>
      <c r="L295" s="59">
        <v>4.2299999999999997E-2</v>
      </c>
      <c r="M295" s="59">
        <v>3.27E-2</v>
      </c>
      <c r="N295" s="59">
        <v>2.52E-2</v>
      </c>
      <c r="O295" s="59">
        <v>4.6199999999999998E-2</v>
      </c>
    </row>
    <row r="296" spans="1:15" hidden="1" x14ac:dyDescent="0.25">
      <c r="A296" s="61">
        <v>1.83E-2</v>
      </c>
      <c r="B296" s="61">
        <v>1.7000000000000001E-2</v>
      </c>
      <c r="C296" s="61">
        <v>1.66E-2</v>
      </c>
      <c r="D296" s="61">
        <v>4.48E-2</v>
      </c>
      <c r="E296" s="61">
        <v>6</v>
      </c>
      <c r="L296" s="59">
        <v>1.89E-2</v>
      </c>
      <c r="M296" s="59">
        <v>2.5100000000000001E-2</v>
      </c>
      <c r="N296" s="59">
        <v>3.6600000000000001E-2</v>
      </c>
      <c r="O296" s="59">
        <v>3.3099999999999997E-2</v>
      </c>
    </row>
    <row r="297" spans="1:15" hidden="1" x14ac:dyDescent="0.25">
      <c r="A297" s="61">
        <v>1.2500000000000001E-2</v>
      </c>
      <c r="B297" s="61">
        <v>1.0200000000000001E-2</v>
      </c>
      <c r="C297" s="61">
        <v>1.2699999999999999E-2</v>
      </c>
      <c r="D297" s="61">
        <v>2.52E-2</v>
      </c>
      <c r="E297" s="61">
        <v>7</v>
      </c>
      <c r="L297" s="59">
        <v>9.1000000000000004E-3</v>
      </c>
      <c r="M297" s="59">
        <v>6.0000000000000001E-3</v>
      </c>
      <c r="N297" s="59">
        <v>4.1999999999999997E-3</v>
      </c>
      <c r="O297" s="59">
        <v>1.84E-2</v>
      </c>
    </row>
    <row r="298" spans="1:15" hidden="1" x14ac:dyDescent="0.25">
      <c r="A298" s="59">
        <v>2.2599999999999999E-2</v>
      </c>
      <c r="B298" s="59">
        <v>2.07E-2</v>
      </c>
      <c r="C298" s="59">
        <v>2.93E-2</v>
      </c>
      <c r="D298" s="59">
        <v>3.6499999999999998E-2</v>
      </c>
      <c r="E298" s="59">
        <v>1</v>
      </c>
      <c r="L298" s="59">
        <v>1.55E-2</v>
      </c>
      <c r="M298" s="59">
        <v>1.1900000000000001E-2</v>
      </c>
      <c r="N298" s="59">
        <v>1.15E-2</v>
      </c>
      <c r="O298" s="59">
        <v>2.0299999999999999E-2</v>
      </c>
    </row>
    <row r="299" spans="1:15" hidden="1" x14ac:dyDescent="0.25">
      <c r="A299" s="59">
        <v>2.0899999999999998E-2</v>
      </c>
      <c r="B299" s="59">
        <v>3.0200000000000001E-2</v>
      </c>
      <c r="C299" s="59">
        <v>3.0599999999999999E-2</v>
      </c>
      <c r="D299" s="59">
        <v>2.1700000000000001E-2</v>
      </c>
      <c r="E299" s="59">
        <v>2</v>
      </c>
      <c r="L299" s="59">
        <v>2.23E-2</v>
      </c>
      <c r="M299" s="59">
        <v>4.3099999999999999E-2</v>
      </c>
      <c r="N299" s="59">
        <v>3.5400000000000001E-2</v>
      </c>
      <c r="O299" s="59">
        <v>2.46E-2</v>
      </c>
    </row>
    <row r="300" spans="1:15" hidden="1" x14ac:dyDescent="0.25">
      <c r="A300" s="59">
        <v>3.9199999999999999E-2</v>
      </c>
      <c r="B300" s="59">
        <v>2.5100000000000001E-2</v>
      </c>
      <c r="C300" s="59">
        <v>2.41E-2</v>
      </c>
      <c r="D300" s="59">
        <v>3.73E-2</v>
      </c>
      <c r="E300" s="59">
        <v>3</v>
      </c>
      <c r="L300" s="59">
        <v>3.4000000000000002E-2</v>
      </c>
      <c r="M300" s="59">
        <v>2.92E-2</v>
      </c>
      <c r="N300" s="59">
        <v>4.58E-2</v>
      </c>
      <c r="O300" s="59">
        <v>3.6799999999999999E-2</v>
      </c>
    </row>
    <row r="301" spans="1:15" hidden="1" x14ac:dyDescent="0.25">
      <c r="A301" s="59">
        <v>1.9900000000000001E-2</v>
      </c>
      <c r="B301" s="59">
        <v>2.4050000000000002E-2</v>
      </c>
      <c r="C301" s="59">
        <v>2.1600000000000001E-2</v>
      </c>
      <c r="D301" s="59">
        <v>2.6100000000000002E-2</v>
      </c>
      <c r="E301" s="59">
        <v>5</v>
      </c>
      <c r="L301" s="59">
        <v>1.37E-2</v>
      </c>
      <c r="M301" s="59">
        <v>3.2399999999999998E-2</v>
      </c>
      <c r="N301" s="59">
        <v>2.6200000000000001E-2</v>
      </c>
      <c r="O301" s="59">
        <v>2.8199999999999999E-2</v>
      </c>
    </row>
    <row r="302" spans="1:15" hidden="1" x14ac:dyDescent="0.25">
      <c r="A302" s="59">
        <v>1.84E-2</v>
      </c>
      <c r="B302" s="59">
        <v>2.3E-2</v>
      </c>
      <c r="C302" s="59">
        <v>3.4599999999999999E-2</v>
      </c>
      <c r="D302" s="59">
        <v>4.36E-2</v>
      </c>
      <c r="E302" s="59">
        <v>5</v>
      </c>
      <c r="L302" s="59">
        <v>2.1100000000000001E-2</v>
      </c>
      <c r="M302" s="59">
        <v>3.2199999999999999E-2</v>
      </c>
      <c r="N302" s="59">
        <v>3.8899999999999997E-2</v>
      </c>
      <c r="O302" s="59">
        <v>2.1600000000000001E-2</v>
      </c>
    </row>
    <row r="303" spans="1:15" hidden="1" x14ac:dyDescent="0.25">
      <c r="A303" s="61">
        <v>1.4E-2</v>
      </c>
      <c r="B303" s="61">
        <v>2.2200000000000001E-2</v>
      </c>
      <c r="C303" s="61">
        <v>1.9E-2</v>
      </c>
      <c r="D303" s="61">
        <v>2.4E-2</v>
      </c>
      <c r="E303" s="61">
        <v>6</v>
      </c>
      <c r="L303" s="59">
        <v>2.9000000000000001E-2</v>
      </c>
      <c r="M303" s="59">
        <v>5.5E-2</v>
      </c>
      <c r="N303" s="59">
        <v>2.3E-2</v>
      </c>
      <c r="O303" s="59">
        <v>3.3000000000000002E-2</v>
      </c>
    </row>
    <row r="304" spans="1:15" hidden="1" x14ac:dyDescent="0.25">
      <c r="A304" s="61">
        <v>1.54E-2</v>
      </c>
      <c r="B304" s="61">
        <v>1.3299999999999999E-2</v>
      </c>
      <c r="C304" s="61">
        <v>1.6400000000000001E-2</v>
      </c>
      <c r="D304" s="61">
        <v>2.53E-2</v>
      </c>
      <c r="E304" s="61">
        <v>7</v>
      </c>
      <c r="L304" s="59">
        <v>2.2499999999999999E-2</v>
      </c>
      <c r="M304" s="59">
        <v>2.6700000000000002E-2</v>
      </c>
      <c r="N304" s="59">
        <v>3.2399999999999998E-2</v>
      </c>
      <c r="O304" s="59">
        <v>0.04</v>
      </c>
    </row>
    <row r="305" spans="1:15" hidden="1" x14ac:dyDescent="0.25">
      <c r="A305" s="59">
        <v>4.1300000000000003E-2</v>
      </c>
      <c r="B305" s="59">
        <v>3.0300000000000001E-2</v>
      </c>
      <c r="C305" s="59">
        <v>2.3E-2</v>
      </c>
      <c r="D305" s="59">
        <v>2.46E-2</v>
      </c>
      <c r="E305" s="59">
        <v>1</v>
      </c>
      <c r="L305" s="59">
        <v>2.52E-2</v>
      </c>
      <c r="M305" s="59">
        <v>2.7099999999999999E-2</v>
      </c>
      <c r="N305" s="59">
        <v>2.93E-2</v>
      </c>
      <c r="O305" s="59">
        <v>3.6799999999999999E-2</v>
      </c>
    </row>
    <row r="306" spans="1:15" hidden="1" x14ac:dyDescent="0.25">
      <c r="A306" s="59">
        <v>2.4400000000000002E-2</v>
      </c>
      <c r="B306" s="59">
        <v>3.0599999999999999E-2</v>
      </c>
      <c r="C306" s="59">
        <v>3.39E-2</v>
      </c>
      <c r="D306" s="59">
        <v>4.3999999999999997E-2</v>
      </c>
      <c r="E306" s="59">
        <v>2</v>
      </c>
      <c r="L306" s="59">
        <v>2.1100000000000001E-2</v>
      </c>
      <c r="M306" s="59">
        <v>2.5100000000000001E-2</v>
      </c>
      <c r="N306" s="59">
        <v>2.87E-2</v>
      </c>
      <c r="O306" s="59">
        <v>2.5899999999999999E-2</v>
      </c>
    </row>
    <row r="307" spans="1:15" hidden="1" x14ac:dyDescent="0.25">
      <c r="A307" s="59">
        <v>4.3200000000000002E-2</v>
      </c>
      <c r="B307" s="59">
        <v>4.1349999999999998E-2</v>
      </c>
      <c r="C307" s="59">
        <v>5.5199999999999999E-2</v>
      </c>
      <c r="D307" s="59">
        <v>3.7199999999999997E-2</v>
      </c>
      <c r="E307" s="59">
        <v>3</v>
      </c>
      <c r="L307" s="59">
        <v>4.4400000000000002E-2</v>
      </c>
      <c r="M307" s="59">
        <v>3.2149999999999998E-2</v>
      </c>
      <c r="N307" s="59">
        <v>2.1499999999999998E-2</v>
      </c>
      <c r="O307" s="59">
        <v>1.7600000000000001E-2</v>
      </c>
    </row>
    <row r="308" spans="1:15" hidden="1" x14ac:dyDescent="0.25">
      <c r="A308" s="59">
        <v>3.6400000000000002E-2</v>
      </c>
      <c r="B308" s="59">
        <v>6.9400000000000003E-2</v>
      </c>
      <c r="C308" s="59">
        <v>4.5699999999999998E-2</v>
      </c>
      <c r="D308" s="59">
        <v>5.9700000000000003E-2</v>
      </c>
      <c r="E308" s="59">
        <v>5</v>
      </c>
      <c r="L308" s="59">
        <v>2.87E-2</v>
      </c>
      <c r="M308" s="59">
        <v>3.8100000000000002E-2</v>
      </c>
      <c r="N308" s="59">
        <v>2.9700000000000001E-2</v>
      </c>
      <c r="O308" s="59">
        <v>2.47E-2</v>
      </c>
    </row>
    <row r="309" spans="1:15" hidden="1" x14ac:dyDescent="0.25">
      <c r="A309" s="59">
        <v>3.1600000000000003E-2</v>
      </c>
      <c r="B309" s="59">
        <v>3.95E-2</v>
      </c>
      <c r="C309" s="59">
        <v>3.8199999999999998E-2</v>
      </c>
      <c r="D309" s="59">
        <v>4.6699999999999998E-2</v>
      </c>
      <c r="E309" s="59">
        <v>5</v>
      </c>
      <c r="L309" s="59">
        <v>3.6600000000000001E-2</v>
      </c>
      <c r="M309" s="59">
        <v>1.5100000000000001E-2</v>
      </c>
      <c r="N309" s="59">
        <v>3.3099999999999997E-2</v>
      </c>
      <c r="O309" s="59">
        <v>1.9300000000000001E-2</v>
      </c>
    </row>
    <row r="310" spans="1:15" hidden="1" x14ac:dyDescent="0.25">
      <c r="A310" s="61">
        <v>2.0799999999999999E-2</v>
      </c>
      <c r="B310" s="61">
        <v>2.7400000000000001E-2</v>
      </c>
      <c r="C310" s="61">
        <v>1.83E-2</v>
      </c>
      <c r="D310" s="61">
        <v>2.9399999999999999E-2</v>
      </c>
      <c r="E310" s="61">
        <v>6</v>
      </c>
      <c r="L310" s="59">
        <v>1.7899999999999999E-2</v>
      </c>
      <c r="M310" s="59">
        <v>2.6499999999999999E-2</v>
      </c>
      <c r="N310" s="59">
        <v>3.2199999999999999E-2</v>
      </c>
      <c r="O310" s="59">
        <v>3.0700000000000002E-2</v>
      </c>
    </row>
    <row r="311" spans="1:15" hidden="1" x14ac:dyDescent="0.25">
      <c r="A311" s="61">
        <v>4.4499999999999998E-2</v>
      </c>
      <c r="B311" s="61">
        <v>2.92E-2</v>
      </c>
      <c r="C311" s="61">
        <v>1.7999999999999999E-2</v>
      </c>
      <c r="D311" s="61">
        <v>4.6300000000000001E-2</v>
      </c>
      <c r="E311" s="61">
        <v>7</v>
      </c>
      <c r="L311" s="59">
        <v>8.0000000000000002E-3</v>
      </c>
      <c r="M311" s="59">
        <v>7.5000000000000006E-3</v>
      </c>
      <c r="N311" s="59">
        <v>5.7999999999999996E-3</v>
      </c>
      <c r="O311" s="59">
        <v>1.4500000000000001E-2</v>
      </c>
    </row>
    <row r="312" spans="1:15" hidden="1" x14ac:dyDescent="0.25">
      <c r="A312" s="59">
        <v>3.1899999999999998E-2</v>
      </c>
      <c r="B312" s="59">
        <v>4.3799999999999999E-2</v>
      </c>
      <c r="C312" s="59">
        <v>2.8199999999999999E-2</v>
      </c>
      <c r="D312" s="59">
        <v>5.28E-2</v>
      </c>
      <c r="E312" s="59">
        <v>1</v>
      </c>
      <c r="L312" s="59">
        <v>9.7000000000000003E-2</v>
      </c>
      <c r="M312" s="59">
        <v>2.86E-2</v>
      </c>
      <c r="N312" s="59">
        <v>1.9099999999999999E-2</v>
      </c>
      <c r="O312" s="59">
        <v>2.5000000000000001E-2</v>
      </c>
    </row>
    <row r="313" spans="1:15" hidden="1" x14ac:dyDescent="0.25">
      <c r="A313" s="59">
        <v>5.7700000000000001E-2</v>
      </c>
      <c r="B313" s="59">
        <v>5.6249999999999994E-2</v>
      </c>
      <c r="C313" s="59">
        <v>3.6600000000000001E-2</v>
      </c>
      <c r="D313" s="59">
        <v>4.58E-2</v>
      </c>
      <c r="E313" s="59">
        <v>2</v>
      </c>
      <c r="L313" s="59">
        <v>6.3399999999999998E-2</v>
      </c>
      <c r="M313" s="59">
        <v>4.7399999999999998E-2</v>
      </c>
      <c r="N313" s="59">
        <v>3.6799999999999999E-2</v>
      </c>
      <c r="O313" s="59">
        <v>2.5999999999999999E-2</v>
      </c>
    </row>
    <row r="314" spans="1:15" hidden="1" x14ac:dyDescent="0.25">
      <c r="A314" s="59">
        <v>3.6999999999999998E-2</v>
      </c>
      <c r="B314" s="59">
        <v>6.7400000000000002E-2</v>
      </c>
      <c r="C314" s="59">
        <v>5.0200000000000002E-2</v>
      </c>
      <c r="D314" s="59">
        <v>5.3699999999999998E-2</v>
      </c>
      <c r="E314" s="59">
        <v>3</v>
      </c>
      <c r="L314" s="59">
        <v>1.5699999999999999E-2</v>
      </c>
      <c r="M314" s="59">
        <v>3.0099999999999998E-2</v>
      </c>
      <c r="N314" s="59">
        <v>7.1400000000000005E-2</v>
      </c>
      <c r="O314" s="59">
        <v>2.41E-2</v>
      </c>
    </row>
    <row r="315" spans="1:15" hidden="1" x14ac:dyDescent="0.25">
      <c r="A315" s="59">
        <v>5.9799999999999999E-2</v>
      </c>
      <c r="B315" s="59">
        <v>4.82E-2</v>
      </c>
      <c r="C315" s="59">
        <v>3.6499999999999998E-2</v>
      </c>
      <c r="D315" s="59">
        <v>5.1900000000000002E-2</v>
      </c>
      <c r="E315" s="59">
        <v>5</v>
      </c>
      <c r="L315" s="59">
        <v>4.1500000000000002E-2</v>
      </c>
      <c r="M315" s="59">
        <v>2.1950000000000001E-2</v>
      </c>
      <c r="N315" s="59">
        <v>3.27E-2</v>
      </c>
      <c r="O315" s="59">
        <v>3.4700000000000002E-2</v>
      </c>
    </row>
    <row r="316" spans="1:15" hidden="1" x14ac:dyDescent="0.25">
      <c r="A316" s="59">
        <v>7.0000000000000007E-2</v>
      </c>
      <c r="B316" s="59">
        <v>4.8300000000000003E-2</v>
      </c>
      <c r="C316" s="59">
        <v>4.4200000000000003E-2</v>
      </c>
      <c r="E316" s="59">
        <v>5</v>
      </c>
      <c r="L316" s="59">
        <v>3.7400000000000003E-2</v>
      </c>
      <c r="M316" s="59">
        <v>3.2399999999999998E-2</v>
      </c>
      <c r="N316" s="59">
        <v>2.5600000000000001E-2</v>
      </c>
      <c r="O316" s="59">
        <v>4.5400000000000003E-2</v>
      </c>
    </row>
    <row r="317" spans="1:15" hidden="1" x14ac:dyDescent="0.25">
      <c r="A317" s="61">
        <v>4.2700000000000002E-2</v>
      </c>
      <c r="B317" s="61">
        <v>3.2199999999999999E-2</v>
      </c>
      <c r="C317" s="61">
        <v>3.73E-2</v>
      </c>
      <c r="D317" s="61">
        <v>5.57E-2</v>
      </c>
      <c r="E317" s="61">
        <v>6</v>
      </c>
      <c r="L317" s="59">
        <v>3.7999999999999999E-2</v>
      </c>
      <c r="M317" s="59">
        <v>2.9700000000000001E-2</v>
      </c>
      <c r="N317" s="59">
        <v>2.64E-2</v>
      </c>
      <c r="O317" s="59">
        <v>3.6900000000000002E-2</v>
      </c>
    </row>
    <row r="318" spans="1:15" hidden="1" x14ac:dyDescent="0.25">
      <c r="A318" s="61">
        <v>2.9100000000000001E-2</v>
      </c>
      <c r="B318" s="61">
        <v>2.7E-2</v>
      </c>
      <c r="C318" s="61">
        <v>2.6100000000000002E-2</v>
      </c>
      <c r="D318" s="61">
        <v>4.4299999999999999E-2</v>
      </c>
      <c r="E318" s="61">
        <v>7</v>
      </c>
      <c r="L318" s="59">
        <v>2.5999999999999999E-2</v>
      </c>
      <c r="M318" s="59">
        <v>2.7799999999999998E-2</v>
      </c>
      <c r="N318" s="59">
        <v>3.8899999999999997E-2</v>
      </c>
      <c r="O318" s="59">
        <v>3.5499999999999997E-2</v>
      </c>
    </row>
    <row r="319" spans="1:15" hidden="1" x14ac:dyDescent="0.25">
      <c r="A319" s="59">
        <v>2.8799999999999999E-2</v>
      </c>
      <c r="B319" s="59">
        <v>3.245E-2</v>
      </c>
      <c r="C319" s="59">
        <v>4.1399999999999999E-2</v>
      </c>
      <c r="D319" s="59">
        <v>4.53E-2</v>
      </c>
      <c r="E319" s="59">
        <v>1</v>
      </c>
      <c r="L319" s="59">
        <v>4.0399999999999998E-2</v>
      </c>
      <c r="M319" s="59">
        <v>2.7699999999999999E-2</v>
      </c>
      <c r="N319" s="59">
        <v>3.09E-2</v>
      </c>
      <c r="O319" s="59">
        <v>3.3300000000000003E-2</v>
      </c>
    </row>
    <row r="320" spans="1:15" hidden="1" x14ac:dyDescent="0.25">
      <c r="A320" s="59">
        <v>2.8899999999999999E-2</v>
      </c>
      <c r="B320" s="59">
        <v>3.4099999999999998E-2</v>
      </c>
      <c r="C320" s="59">
        <v>4.5600000000000002E-2</v>
      </c>
      <c r="D320" s="59">
        <v>6.8699999999999997E-2</v>
      </c>
      <c r="E320" s="59">
        <v>2</v>
      </c>
      <c r="L320" s="59">
        <v>2.8400000000000002E-2</v>
      </c>
      <c r="M320" s="59">
        <v>4.2000000000000003E-2</v>
      </c>
      <c r="N320" s="59">
        <v>2.1299999999999999E-2</v>
      </c>
      <c r="O320" s="59">
        <v>3.95E-2</v>
      </c>
    </row>
    <row r="321" spans="1:15" hidden="1" x14ac:dyDescent="0.25">
      <c r="A321" s="59">
        <v>2.5399999999999999E-2</v>
      </c>
      <c r="B321" s="59">
        <v>2.98E-2</v>
      </c>
      <c r="C321" s="59">
        <v>7.3800000000000004E-2</v>
      </c>
      <c r="D321" s="59">
        <v>3.8899999999999997E-2</v>
      </c>
      <c r="E321" s="59">
        <v>3</v>
      </c>
      <c r="L321" s="59">
        <v>1.84E-2</v>
      </c>
      <c r="M321" s="59">
        <v>2.63E-2</v>
      </c>
      <c r="N321" s="59">
        <v>2.52E-2</v>
      </c>
      <c r="O321" s="59">
        <v>1.9E-2</v>
      </c>
    </row>
    <row r="322" spans="1:15" hidden="1" x14ac:dyDescent="0.25">
      <c r="A322" s="59">
        <v>3.4000000000000002E-2</v>
      </c>
      <c r="B322" s="59">
        <v>3.9300000000000002E-2</v>
      </c>
      <c r="C322" s="59">
        <v>4.82E-2</v>
      </c>
      <c r="D322" s="59">
        <v>6.4000000000000001E-2</v>
      </c>
      <c r="E322" s="59">
        <v>5</v>
      </c>
      <c r="L322" s="59">
        <v>2.2499999999999999E-2</v>
      </c>
      <c r="M322" s="59">
        <v>2.01E-2</v>
      </c>
      <c r="N322" s="59">
        <v>3.0099999999999998E-2</v>
      </c>
      <c r="O322" s="59">
        <v>2.4400000000000002E-2</v>
      </c>
    </row>
    <row r="323" spans="1:15" hidden="1" x14ac:dyDescent="0.25">
      <c r="A323" s="59">
        <v>2.4500000000000001E-2</v>
      </c>
      <c r="B323" s="59">
        <v>2.6800000000000001E-2</v>
      </c>
      <c r="C323" s="59">
        <v>4.7899999999999998E-2</v>
      </c>
      <c r="D323" s="59">
        <v>4.2099999999999999E-2</v>
      </c>
      <c r="E323" s="59">
        <v>5</v>
      </c>
      <c r="L323" s="59">
        <v>2.6499999999999999E-2</v>
      </c>
      <c r="M323" s="59">
        <v>2.1399999999999999E-2</v>
      </c>
      <c r="N323" s="59">
        <v>3.4799999999999998E-2</v>
      </c>
      <c r="O323" s="59">
        <v>2.2599999999999999E-2</v>
      </c>
    </row>
    <row r="324" spans="1:15" hidden="1" x14ac:dyDescent="0.25">
      <c r="A324" s="61">
        <v>1.8499999999999999E-2</v>
      </c>
      <c r="B324" s="61">
        <v>1.6199999999999999E-2</v>
      </c>
      <c r="C324" s="61">
        <v>1.35E-2</v>
      </c>
      <c r="D324" s="61">
        <v>2.4400000000000002E-2</v>
      </c>
      <c r="E324" s="61">
        <v>6</v>
      </c>
      <c r="L324" s="59">
        <v>4.3299999999999998E-2</v>
      </c>
      <c r="M324" s="59">
        <v>3.85E-2</v>
      </c>
      <c r="N324" s="59">
        <v>3.7600000000000001E-2</v>
      </c>
      <c r="O324" s="59">
        <v>4.2599999999999999E-2</v>
      </c>
    </row>
    <row r="325" spans="1:15" hidden="1" x14ac:dyDescent="0.25">
      <c r="A325" s="61">
        <v>1.6299999999999999E-2</v>
      </c>
      <c r="B325" s="61">
        <v>1.43E-2</v>
      </c>
      <c r="C325" s="61">
        <v>1.37E-2</v>
      </c>
      <c r="D325" s="61">
        <v>2.3599999999999999E-2</v>
      </c>
      <c r="E325" s="61">
        <v>7</v>
      </c>
      <c r="L325" s="59">
        <v>3.2800000000000003E-2</v>
      </c>
      <c r="M325" s="59">
        <v>3.4700000000000002E-2</v>
      </c>
      <c r="N325" s="59">
        <v>4.9700000000000001E-2</v>
      </c>
      <c r="O325" s="59">
        <v>3.0700000000000002E-2</v>
      </c>
    </row>
    <row r="326" spans="1:15" hidden="1" x14ac:dyDescent="0.25">
      <c r="A326" s="59">
        <v>3.6200000000000003E-2</v>
      </c>
      <c r="B326" s="59">
        <v>3.6400000000000002E-2</v>
      </c>
      <c r="C326" s="59">
        <v>3.7900000000000003E-2</v>
      </c>
      <c r="D326" s="59">
        <v>4.5699999999999998E-2</v>
      </c>
      <c r="E326" s="59">
        <v>1</v>
      </c>
      <c r="L326" s="59">
        <v>2.3900000000000001E-2</v>
      </c>
      <c r="M326" s="59">
        <v>3.6900000000000002E-2</v>
      </c>
      <c r="N326" s="59">
        <v>2.9000000000000001E-2</v>
      </c>
      <c r="O326" s="59">
        <v>3.61E-2</v>
      </c>
    </row>
    <row r="327" spans="1:15" hidden="1" x14ac:dyDescent="0.25">
      <c r="A327" s="59">
        <v>3.0700000000000002E-2</v>
      </c>
      <c r="B327" s="59">
        <v>4.0800000000000003E-2</v>
      </c>
      <c r="C327" s="59">
        <v>4.2799999999999998E-2</v>
      </c>
      <c r="D327" s="59">
        <v>4.8500000000000001E-2</v>
      </c>
      <c r="E327" s="59">
        <v>2</v>
      </c>
      <c r="L327" s="59">
        <v>4.1099999999999998E-2</v>
      </c>
      <c r="M327" s="59">
        <v>3.9E-2</v>
      </c>
      <c r="N327" s="59">
        <v>2.5399999999999999E-2</v>
      </c>
      <c r="O327" s="59">
        <v>2.7400000000000001E-2</v>
      </c>
    </row>
    <row r="328" spans="1:15" hidden="1" x14ac:dyDescent="0.25">
      <c r="A328" s="59">
        <v>2.93E-2</v>
      </c>
      <c r="B328" s="59">
        <v>2.1399999999999999E-2</v>
      </c>
      <c r="C328" s="59">
        <v>2.64E-2</v>
      </c>
      <c r="D328" s="59">
        <v>3.9399999999999998E-2</v>
      </c>
      <c r="E328" s="59">
        <v>3</v>
      </c>
      <c r="L328" s="59">
        <v>3.1099999999999999E-2</v>
      </c>
      <c r="M328" s="59">
        <v>2.93E-2</v>
      </c>
      <c r="N328" s="59">
        <v>2.3099999999999999E-2</v>
      </c>
      <c r="O328" s="59">
        <v>3.7699999999999997E-2</v>
      </c>
    </row>
    <row r="329" spans="1:15" hidden="1" x14ac:dyDescent="0.25">
      <c r="A329" s="59">
        <v>2.2200000000000001E-2</v>
      </c>
      <c r="B329" s="59">
        <v>1.03E-2</v>
      </c>
      <c r="C329" s="59">
        <v>7.4000000000000003E-3</v>
      </c>
      <c r="D329" s="59">
        <v>1.2999999999999999E-2</v>
      </c>
      <c r="E329" s="59">
        <v>5</v>
      </c>
      <c r="L329" s="59">
        <v>4.7399999999999998E-2</v>
      </c>
      <c r="M329" s="59">
        <v>3.0599999999999999E-2</v>
      </c>
      <c r="N329" s="59">
        <v>2.01E-2</v>
      </c>
      <c r="O329" s="59">
        <v>4.2099999999999999E-2</v>
      </c>
    </row>
    <row r="330" spans="1:15" hidden="1" x14ac:dyDescent="0.25">
      <c r="A330" s="59">
        <v>3.73E-2</v>
      </c>
      <c r="B330" s="59">
        <v>7.9000000000000008E-3</v>
      </c>
      <c r="C330" s="59">
        <v>8.5000000000000006E-3</v>
      </c>
      <c r="D330" s="59">
        <v>1.5299999999999999E-2</v>
      </c>
      <c r="E330" s="59">
        <v>5</v>
      </c>
      <c r="L330" s="59">
        <v>4.2099999999999999E-2</v>
      </c>
      <c r="M330" s="59">
        <v>3.3799999999999997E-2</v>
      </c>
      <c r="N330" s="59">
        <v>2.4299999999999999E-2</v>
      </c>
      <c r="O330" s="59">
        <v>4.1399999999999999E-2</v>
      </c>
    </row>
    <row r="331" spans="1:15" hidden="1" x14ac:dyDescent="0.25">
      <c r="A331" s="61">
        <v>1.23E-2</v>
      </c>
      <c r="B331" s="61">
        <v>5.3500000000000006E-3</v>
      </c>
      <c r="C331" s="61">
        <v>5.3E-3</v>
      </c>
      <c r="D331" s="61">
        <v>1.6799999999999999E-2</v>
      </c>
      <c r="E331" s="61">
        <v>6</v>
      </c>
      <c r="L331" s="59">
        <v>3.0300000000000001E-2</v>
      </c>
      <c r="M331" s="59">
        <v>1.83E-2</v>
      </c>
      <c r="N331" s="59">
        <v>1.2800000000000001E-2</v>
      </c>
      <c r="O331" s="59">
        <v>2.5600000000000001E-2</v>
      </c>
    </row>
    <row r="332" spans="1:15" hidden="1" x14ac:dyDescent="0.25">
      <c r="A332" s="61">
        <v>1.2200000000000001E-2</v>
      </c>
      <c r="B332" s="61">
        <v>2.5899999999999999E-2</v>
      </c>
      <c r="C332" s="61">
        <v>8.1399999999999997E-3</v>
      </c>
      <c r="D332" s="61">
        <v>1.55E-2</v>
      </c>
      <c r="E332" s="61">
        <v>7</v>
      </c>
      <c r="L332" s="59">
        <v>3.5700000000000003E-2</v>
      </c>
      <c r="M332" s="59">
        <v>2.2200000000000001E-2</v>
      </c>
      <c r="N332" s="59">
        <v>1.5900000000000001E-2</v>
      </c>
      <c r="O332" s="59">
        <v>2.8199999999999999E-2</v>
      </c>
    </row>
    <row r="333" spans="1:15" hidden="1" x14ac:dyDescent="0.25">
      <c r="A333" s="59">
        <v>2.6100000000000002E-2</v>
      </c>
      <c r="B333" s="59">
        <v>5.9200000000000003E-2</v>
      </c>
      <c r="C333" s="59">
        <v>4.1300000000000003E-2</v>
      </c>
      <c r="D333" s="59">
        <v>2.93E-2</v>
      </c>
      <c r="E333" s="59">
        <v>1</v>
      </c>
      <c r="L333" s="59">
        <v>3.4000000000000002E-2</v>
      </c>
      <c r="M333" s="59">
        <v>2.9949999999999997E-2</v>
      </c>
      <c r="N333" s="59">
        <v>2.2100000000000002E-2</v>
      </c>
      <c r="O333" s="59">
        <v>2.5899999999999999E-2</v>
      </c>
    </row>
    <row r="334" spans="1:15" hidden="1" x14ac:dyDescent="0.25">
      <c r="A334" s="59">
        <v>3.7199999999999997E-2</v>
      </c>
      <c r="B334" s="59">
        <v>2.7699999999999999E-2</v>
      </c>
      <c r="C334" s="59">
        <v>2.6499999999999999E-2</v>
      </c>
      <c r="D334" s="59">
        <v>4.5699999999999998E-2</v>
      </c>
      <c r="E334" s="59">
        <v>2</v>
      </c>
      <c r="L334" s="59">
        <v>2.9899999999999999E-2</v>
      </c>
      <c r="M334" s="59">
        <v>2.9700000000000001E-2</v>
      </c>
      <c r="N334" s="59">
        <v>4.1399999999999999E-2</v>
      </c>
      <c r="O334" s="59">
        <v>0.04</v>
      </c>
    </row>
    <row r="335" spans="1:15" hidden="1" x14ac:dyDescent="0.25">
      <c r="A335" s="59">
        <v>2.5600000000000001E-2</v>
      </c>
      <c r="B335" s="59">
        <v>1.9800000000000002E-2</v>
      </c>
      <c r="C335" s="59">
        <v>8.9599999999999999E-2</v>
      </c>
      <c r="D335" s="59">
        <v>3.4599999999999999E-2</v>
      </c>
      <c r="E335" s="59">
        <v>3</v>
      </c>
      <c r="L335" s="59">
        <v>4.8300000000000003E-2</v>
      </c>
      <c r="M335" s="59">
        <v>9.4700000000000006E-2</v>
      </c>
      <c r="N335" s="59">
        <v>4.2299999999999997E-2</v>
      </c>
      <c r="O335" s="59">
        <v>4.6399999999999997E-2</v>
      </c>
    </row>
    <row r="336" spans="1:15" hidden="1" x14ac:dyDescent="0.25">
      <c r="A336" s="59">
        <v>1.78E-2</v>
      </c>
      <c r="B336" s="59">
        <v>1.6299999999999999E-2</v>
      </c>
      <c r="C336" s="59">
        <v>1.0200000000000001E-2</v>
      </c>
      <c r="D336" s="59">
        <v>2.24E-2</v>
      </c>
      <c r="E336" s="59">
        <v>5</v>
      </c>
      <c r="L336" s="59">
        <v>3.9399999999999998E-2</v>
      </c>
      <c r="M336" s="59">
        <v>7.5600000000000001E-2</v>
      </c>
      <c r="N336" s="59">
        <v>2.2499999999999999E-2</v>
      </c>
      <c r="O336" s="59">
        <v>3.39E-2</v>
      </c>
    </row>
    <row r="337" spans="1:15" hidden="1" x14ac:dyDescent="0.25">
      <c r="A337" s="59">
        <v>4.9099999999999998E-2</v>
      </c>
      <c r="B337" s="59">
        <v>1.67E-2</v>
      </c>
      <c r="C337" s="59">
        <v>4.0399999999999998E-2</v>
      </c>
      <c r="D337" s="59">
        <v>2.8799999999999999E-2</v>
      </c>
      <c r="E337" s="59">
        <v>5</v>
      </c>
      <c r="L337" s="59">
        <v>3.2300000000000002E-2</v>
      </c>
      <c r="M337" s="59">
        <v>2.2499999999999999E-2</v>
      </c>
      <c r="N337" s="59">
        <v>1.83E-2</v>
      </c>
      <c r="O337" s="59">
        <v>3.2199999999999999E-2</v>
      </c>
    </row>
    <row r="338" spans="1:15" hidden="1" x14ac:dyDescent="0.25">
      <c r="A338" s="61">
        <v>1.44E-2</v>
      </c>
      <c r="B338" s="61">
        <v>1.4800000000000001E-2</v>
      </c>
      <c r="C338" s="61">
        <v>8.8999999999999999E-3</v>
      </c>
      <c r="D338" s="61">
        <v>1.37E-2</v>
      </c>
      <c r="E338" s="61">
        <v>6</v>
      </c>
      <c r="L338" s="59">
        <v>2.8299999999999999E-2</v>
      </c>
      <c r="M338" s="59">
        <v>2.6700000000000002E-2</v>
      </c>
      <c r="N338" s="59">
        <v>1.38E-2</v>
      </c>
      <c r="O338" s="59">
        <v>3.7100000000000001E-2</v>
      </c>
    </row>
    <row r="339" spans="1:15" hidden="1" x14ac:dyDescent="0.25">
      <c r="A339" s="61">
        <v>9.1000000000000004E-3</v>
      </c>
      <c r="B339" s="61">
        <v>8.6999999999999994E-3</v>
      </c>
      <c r="C339" s="61">
        <v>7.1000000000000004E-3</v>
      </c>
      <c r="D339" s="61">
        <v>1.3599999999999999E-2</v>
      </c>
      <c r="E339" s="61">
        <v>7</v>
      </c>
      <c r="L339" s="59">
        <v>3.3799999999999997E-2</v>
      </c>
      <c r="M339" s="59">
        <v>2.0400000000000001E-2</v>
      </c>
      <c r="O339" s="59">
        <v>3.1E-2</v>
      </c>
    </row>
    <row r="340" spans="1:15" hidden="1" x14ac:dyDescent="0.25">
      <c r="A340" s="59">
        <v>2.47E-2</v>
      </c>
      <c r="B340" s="59">
        <v>2.0799999999999999E-2</v>
      </c>
      <c r="C340" s="59">
        <v>0.186</v>
      </c>
      <c r="D340" s="59">
        <v>3.6900000000000002E-2</v>
      </c>
      <c r="E340" s="59">
        <v>1</v>
      </c>
      <c r="M340" s="59">
        <v>2.7699999999999999E-2</v>
      </c>
      <c r="O340" s="59">
        <v>4.9599999999999998E-2</v>
      </c>
    </row>
    <row r="341" spans="1:15" hidden="1" x14ac:dyDescent="0.25">
      <c r="A341" s="59">
        <v>2.2700000000000001E-2</v>
      </c>
      <c r="B341" s="59">
        <v>2.7E-2</v>
      </c>
      <c r="C341" s="59">
        <v>5.9299999999999999E-2</v>
      </c>
      <c r="D341" s="59">
        <v>3.56E-2</v>
      </c>
      <c r="E341" s="59">
        <v>2</v>
      </c>
      <c r="L341" s="59">
        <v>2.47E-2</v>
      </c>
      <c r="M341" s="59">
        <v>3.1850000000000003E-2</v>
      </c>
      <c r="N341" s="59">
        <v>3.95E-2</v>
      </c>
      <c r="O341" s="59">
        <v>2.7699999999999999E-2</v>
      </c>
    </row>
    <row r="342" spans="1:15" hidden="1" x14ac:dyDescent="0.25">
      <c r="A342" s="59">
        <v>0.01</v>
      </c>
      <c r="B342" s="59">
        <v>9.7999999999999997E-3</v>
      </c>
      <c r="C342" s="59">
        <v>2.3599999999999999E-2</v>
      </c>
      <c r="D342" s="59">
        <v>3.8100000000000002E-2</v>
      </c>
      <c r="E342" s="59">
        <v>3</v>
      </c>
      <c r="L342" s="59">
        <v>3.6900000000000002E-2</v>
      </c>
      <c r="M342" s="59">
        <v>3.3599999999999998E-2</v>
      </c>
      <c r="N342" s="59">
        <v>3.4799999999999998E-2</v>
      </c>
      <c r="O342" s="59">
        <v>0.04</v>
      </c>
    </row>
    <row r="343" spans="1:15" hidden="1" x14ac:dyDescent="0.25">
      <c r="A343" s="59">
        <v>4.5999999999999999E-3</v>
      </c>
      <c r="B343" s="59">
        <v>3.4000000000000002E-3</v>
      </c>
      <c r="C343" s="59">
        <v>3.5999999999999999E-3</v>
      </c>
      <c r="D343" s="59">
        <v>8.6E-3</v>
      </c>
      <c r="E343" s="59">
        <v>5</v>
      </c>
      <c r="L343" s="59">
        <v>2.53E-2</v>
      </c>
      <c r="M343" s="59">
        <v>3.5200000000000002E-2</v>
      </c>
      <c r="N343" s="59">
        <v>3.3799999999999997E-2</v>
      </c>
      <c r="O343" s="59">
        <v>1.8499999999999999E-2</v>
      </c>
    </row>
    <row r="344" spans="1:15" hidden="1" x14ac:dyDescent="0.25">
      <c r="A344" s="59">
        <v>8.8000000000000005E-3</v>
      </c>
      <c r="B344" s="59">
        <v>1.0200000000000001E-2</v>
      </c>
      <c r="C344" s="59">
        <v>4.7100000000000003E-2</v>
      </c>
      <c r="D344" s="59">
        <v>1.83E-2</v>
      </c>
      <c r="E344" s="59">
        <v>5</v>
      </c>
      <c r="L344" s="59">
        <v>0.02</v>
      </c>
      <c r="M344" s="59">
        <v>2.2599999999999999E-2</v>
      </c>
      <c r="N344" s="59">
        <v>1.89E-2</v>
      </c>
      <c r="O344" s="59">
        <v>3.32E-2</v>
      </c>
    </row>
    <row r="345" spans="1:15" hidden="1" x14ac:dyDescent="0.25">
      <c r="A345" s="61">
        <v>1.41E-2</v>
      </c>
      <c r="B345" s="61">
        <v>1.23E-2</v>
      </c>
      <c r="C345" s="61">
        <v>1.15E-2</v>
      </c>
      <c r="D345" s="61">
        <v>1.7899999999999999E-2</v>
      </c>
      <c r="E345" s="61">
        <v>6</v>
      </c>
      <c r="L345" s="59">
        <v>3.0700000000000002E-2</v>
      </c>
      <c r="M345" s="59">
        <v>2.4550000000000002E-2</v>
      </c>
      <c r="N345" s="59">
        <v>2.3E-2</v>
      </c>
      <c r="O345" s="59">
        <v>2.7400000000000001E-2</v>
      </c>
    </row>
    <row r="346" spans="1:15" hidden="1" x14ac:dyDescent="0.25">
      <c r="A346" s="61">
        <v>1.0200000000000001E-2</v>
      </c>
      <c r="B346" s="61">
        <v>1.32E-2</v>
      </c>
      <c r="C346" s="61">
        <v>1.21E-2</v>
      </c>
      <c r="D346" s="61">
        <v>2.0500000000000001E-2</v>
      </c>
      <c r="E346" s="61">
        <v>7</v>
      </c>
      <c r="L346" s="59">
        <v>2.4299999999999999E-2</v>
      </c>
      <c r="M346" s="59">
        <v>2.2100000000000002E-2</v>
      </c>
      <c r="N346" s="59">
        <v>2.0299999999999999E-2</v>
      </c>
      <c r="O346" s="59">
        <v>2.4799999999999999E-2</v>
      </c>
    </row>
    <row r="347" spans="1:15" hidden="1" x14ac:dyDescent="0.25">
      <c r="A347" s="59">
        <v>0.03</v>
      </c>
      <c r="B347" s="59">
        <v>3.2599999999999997E-2</v>
      </c>
      <c r="C347" s="59">
        <v>6.6400000000000001E-2</v>
      </c>
      <c r="D347" s="59">
        <v>3.5999999999999997E-2</v>
      </c>
      <c r="E347" s="59">
        <v>1</v>
      </c>
      <c r="L347" s="59">
        <v>2.9600000000000001E-2</v>
      </c>
      <c r="M347" s="59">
        <v>2.81E-2</v>
      </c>
      <c r="N347" s="59">
        <v>1.9900000000000001E-2</v>
      </c>
      <c r="O347" s="59">
        <v>1.9699999999999999E-2</v>
      </c>
    </row>
    <row r="348" spans="1:15" hidden="1" x14ac:dyDescent="0.25">
      <c r="A348" s="59">
        <v>2.1999999999999999E-2</v>
      </c>
      <c r="B348" s="59">
        <v>2.87E-2</v>
      </c>
      <c r="C348" s="59">
        <v>5.4699999999999999E-2</v>
      </c>
      <c r="D348" s="59">
        <v>3.1699999999999999E-2</v>
      </c>
      <c r="E348" s="59">
        <v>2</v>
      </c>
      <c r="L348" s="59">
        <v>3.6900000000000002E-2</v>
      </c>
      <c r="M348" s="59">
        <v>2.18E-2</v>
      </c>
      <c r="N348" s="59">
        <v>2.07E-2</v>
      </c>
      <c r="O348" s="59">
        <v>2.4199999999999999E-2</v>
      </c>
    </row>
    <row r="349" spans="1:15" hidden="1" x14ac:dyDescent="0.25">
      <c r="A349" s="59">
        <v>2.07E-2</v>
      </c>
      <c r="B349" s="59">
        <v>2.5850000000000001E-2</v>
      </c>
      <c r="C349" s="59">
        <v>5.8900000000000001E-2</v>
      </c>
      <c r="D349" s="59">
        <v>2.9100000000000001E-2</v>
      </c>
      <c r="E349" s="59">
        <v>3</v>
      </c>
      <c r="L349" s="59">
        <v>5.1499999999999997E-2</v>
      </c>
      <c r="M349" s="59">
        <v>1.6750000000000001E-2</v>
      </c>
      <c r="N349" s="59">
        <v>1.8100000000000002E-2</v>
      </c>
      <c r="O349" s="59">
        <v>2.0199999999999999E-2</v>
      </c>
    </row>
    <row r="350" spans="1:15" hidden="1" x14ac:dyDescent="0.25">
      <c r="A350" s="59">
        <v>1.6199999999999999E-2</v>
      </c>
      <c r="B350" s="59">
        <v>3.2099999999999997E-2</v>
      </c>
      <c r="C350" s="59">
        <v>3.6499999999999998E-2</v>
      </c>
      <c r="D350" s="59">
        <v>4.1599999999999998E-2</v>
      </c>
      <c r="E350" s="59">
        <v>5</v>
      </c>
      <c r="L350" s="59">
        <v>3.7999999999999999E-2</v>
      </c>
      <c r="M350" s="59">
        <v>3.0800000000000001E-2</v>
      </c>
      <c r="N350" s="59">
        <v>1.9599999999999999E-2</v>
      </c>
      <c r="O350" s="59">
        <v>2.6200000000000001E-2</v>
      </c>
    </row>
    <row r="351" spans="1:15" hidden="1" x14ac:dyDescent="0.25">
      <c r="A351" s="59">
        <v>4.1200000000000001E-2</v>
      </c>
      <c r="B351" s="59">
        <v>2.8400000000000002E-2</v>
      </c>
      <c r="C351" s="59">
        <v>3.7600000000000001E-2</v>
      </c>
      <c r="D351" s="59">
        <v>4.3799999999999999E-2</v>
      </c>
      <c r="E351" s="59">
        <v>5</v>
      </c>
      <c r="L351" s="59">
        <v>3.6999999999999998E-2</v>
      </c>
      <c r="M351" s="59">
        <v>3.1300000000000001E-2</v>
      </c>
      <c r="N351" s="59">
        <v>2.63E-2</v>
      </c>
      <c r="O351" s="59">
        <v>2.5000000000000001E-2</v>
      </c>
    </row>
    <row r="352" spans="1:15" hidden="1" x14ac:dyDescent="0.25">
      <c r="A352" s="61">
        <v>1.2999999999999999E-2</v>
      </c>
      <c r="B352" s="61">
        <v>1.9800000000000002E-2</v>
      </c>
      <c r="C352" s="61">
        <v>1.9199999999999998E-2</v>
      </c>
      <c r="D352" s="61">
        <v>2.76E-2</v>
      </c>
      <c r="E352" s="61">
        <v>6</v>
      </c>
      <c r="L352" s="59">
        <v>4.1799999999999997E-2</v>
      </c>
      <c r="M352" s="59">
        <v>3.32E-2</v>
      </c>
      <c r="N352" s="59">
        <v>2.4400000000000002E-2</v>
      </c>
      <c r="O352" s="59">
        <v>4.2999999999999997E-2</v>
      </c>
    </row>
    <row r="353" spans="1:15" hidden="1" x14ac:dyDescent="0.25">
      <c r="A353" s="61">
        <v>2.2700000000000001E-2</v>
      </c>
      <c r="B353" s="61">
        <v>1.5599999999999999E-2</v>
      </c>
      <c r="C353" s="61">
        <v>1.2E-2</v>
      </c>
      <c r="D353" s="61">
        <v>2.81E-2</v>
      </c>
      <c r="E353" s="61">
        <v>7</v>
      </c>
      <c r="L353" s="59">
        <v>3.4299999999999997E-2</v>
      </c>
      <c r="M353" s="59">
        <v>2.4799999999999999E-2</v>
      </c>
      <c r="N353" s="59">
        <v>1.7500000000000002E-2</v>
      </c>
      <c r="O353" s="59">
        <v>2.87E-2</v>
      </c>
    </row>
    <row r="354" spans="1:15" hidden="1" x14ac:dyDescent="0.25">
      <c r="A354" s="59">
        <v>2.9399999999999999E-2</v>
      </c>
      <c r="B354" s="59">
        <v>2.1100000000000001E-2</v>
      </c>
      <c r="C354" s="59">
        <v>4.19E-2</v>
      </c>
      <c r="D354" s="59">
        <v>2.9700000000000001E-2</v>
      </c>
      <c r="E354" s="59">
        <v>1</v>
      </c>
      <c r="L354" s="59">
        <v>3.27E-2</v>
      </c>
      <c r="M354" s="59">
        <v>2.5100000000000001E-2</v>
      </c>
      <c r="N354" s="59">
        <v>1.7600000000000001E-2</v>
      </c>
      <c r="O354" s="59">
        <v>3.5200000000000002E-2</v>
      </c>
    </row>
    <row r="355" spans="1:15" hidden="1" x14ac:dyDescent="0.25">
      <c r="A355" s="59">
        <v>1.2500000000000001E-2</v>
      </c>
      <c r="B355" s="59">
        <v>2.2700000000000001E-2</v>
      </c>
      <c r="C355" s="59">
        <v>5.45E-2</v>
      </c>
      <c r="D355" s="59">
        <v>2.1600000000000001E-2</v>
      </c>
      <c r="E355" s="59">
        <v>2</v>
      </c>
      <c r="L355" s="59">
        <v>4.2200000000000001E-2</v>
      </c>
      <c r="M355" s="59">
        <v>1.9699999999999999E-2</v>
      </c>
      <c r="N355" s="59">
        <v>1.9099999999999999E-2</v>
      </c>
    </row>
    <row r="356" spans="1:15" hidden="1" x14ac:dyDescent="0.25">
      <c r="A356" s="59">
        <v>2.1600000000000001E-2</v>
      </c>
      <c r="B356" s="59">
        <v>2.6800000000000001E-2</v>
      </c>
      <c r="C356" s="59">
        <v>3.8399999999999997E-2</v>
      </c>
      <c r="D356" s="59">
        <v>3.5999999999999997E-2</v>
      </c>
      <c r="E356" s="59">
        <v>3</v>
      </c>
      <c r="L356" s="59">
        <v>5.2299999999999999E-2</v>
      </c>
      <c r="M356" s="59">
        <v>3.2899999999999999E-2</v>
      </c>
      <c r="N356" s="59">
        <v>1.9199999999999998E-2</v>
      </c>
      <c r="O356" s="59">
        <v>3.8399999999999997E-2</v>
      </c>
    </row>
    <row r="357" spans="1:15" hidden="1" x14ac:dyDescent="0.25">
      <c r="A357" s="59">
        <v>1.95E-2</v>
      </c>
      <c r="B357" s="59">
        <v>2.5000000000000001E-2</v>
      </c>
      <c r="C357" s="59">
        <v>4.8800000000000003E-2</v>
      </c>
      <c r="D357" s="59">
        <v>4.1000000000000002E-2</v>
      </c>
      <c r="E357" s="59">
        <v>5</v>
      </c>
      <c r="L357" s="59">
        <v>4.3400000000000001E-2</v>
      </c>
      <c r="M357" s="59">
        <v>2.1899999999999999E-2</v>
      </c>
      <c r="N357" s="59">
        <v>1.9400000000000001E-2</v>
      </c>
      <c r="O357" s="59">
        <v>3.6299999999999999E-2</v>
      </c>
    </row>
    <row r="358" spans="1:15" hidden="1" x14ac:dyDescent="0.25">
      <c r="A358" s="59">
        <v>2.0899999999999998E-2</v>
      </c>
      <c r="B358" s="59">
        <v>2.5499999999999998E-2</v>
      </c>
      <c r="C358" s="59">
        <v>3.4700000000000002E-2</v>
      </c>
      <c r="D358" s="59">
        <v>3.04E-2</v>
      </c>
      <c r="E358" s="59">
        <v>5</v>
      </c>
      <c r="L358" s="59">
        <v>4.02E-2</v>
      </c>
      <c r="M358" s="59">
        <v>2.98E-2</v>
      </c>
      <c r="N358" s="59">
        <v>1.38E-2</v>
      </c>
      <c r="O358" s="59">
        <v>3.2300000000000002E-2</v>
      </c>
    </row>
    <row r="359" spans="1:15" hidden="1" x14ac:dyDescent="0.25">
      <c r="A359" s="61">
        <v>1.0800000000000001E-2</v>
      </c>
      <c r="B359" s="61">
        <v>1.2800000000000001E-2</v>
      </c>
      <c r="C359" s="61">
        <v>1.2500000000000001E-2</v>
      </c>
      <c r="D359" s="61">
        <v>2.01E-2</v>
      </c>
      <c r="E359" s="61">
        <v>6</v>
      </c>
      <c r="L359" s="59">
        <v>4.6199999999999998E-2</v>
      </c>
      <c r="M359" s="59">
        <v>1.7999999999999999E-2</v>
      </c>
      <c r="N359" s="59">
        <v>1.9199999999999998E-2</v>
      </c>
      <c r="O359" s="59">
        <v>2.7900000000000001E-2</v>
      </c>
    </row>
    <row r="360" spans="1:15" hidden="1" x14ac:dyDescent="0.25">
      <c r="A360" s="61">
        <v>1.1900000000000001E-2</v>
      </c>
      <c r="B360" s="61">
        <v>1.21E-2</v>
      </c>
      <c r="C360" s="61">
        <v>1.37E-2</v>
      </c>
      <c r="D360" s="61">
        <v>1.6199999999999999E-2</v>
      </c>
      <c r="E360" s="61">
        <v>7</v>
      </c>
      <c r="L360" s="59">
        <v>4.0399999999999998E-2</v>
      </c>
      <c r="M360" s="59">
        <v>4.9000000000000002E-2</v>
      </c>
      <c r="O360" s="59">
        <v>4.6899999999999997E-2</v>
      </c>
    </row>
    <row r="361" spans="1:15" hidden="1" x14ac:dyDescent="0.25">
      <c r="A361" s="59">
        <v>9.1999999999999998E-3</v>
      </c>
      <c r="B361" s="59">
        <v>1.06E-2</v>
      </c>
      <c r="C361" s="59">
        <v>8.6E-3</v>
      </c>
      <c r="D361" s="59">
        <v>1.26E-2</v>
      </c>
      <c r="E361" s="59">
        <v>1</v>
      </c>
      <c r="L361" s="59">
        <v>3.2500000000000001E-2</v>
      </c>
      <c r="M361" s="59">
        <v>2.5700000000000001E-2</v>
      </c>
      <c r="N361" s="59">
        <v>1.7899999999999999E-2</v>
      </c>
      <c r="O361" s="59">
        <v>2.92E-2</v>
      </c>
    </row>
    <row r="362" spans="1:15" hidden="1" x14ac:dyDescent="0.25">
      <c r="A362" s="59">
        <v>3.3999999999999998E-3</v>
      </c>
      <c r="B362" s="59">
        <v>7.9000000000000008E-3</v>
      </c>
      <c r="C362" s="59">
        <v>4.5999999999999999E-3</v>
      </c>
      <c r="D362" s="59">
        <v>7.1999999999999998E-3</v>
      </c>
      <c r="E362" s="59">
        <v>2</v>
      </c>
      <c r="L362" s="59">
        <v>2.24E-2</v>
      </c>
      <c r="M362" s="59">
        <v>2.5600000000000001E-2</v>
      </c>
      <c r="N362" s="59">
        <v>1.15E-2</v>
      </c>
      <c r="O362" s="59">
        <v>2.2800000000000001E-2</v>
      </c>
    </row>
    <row r="363" spans="1:15" hidden="1" x14ac:dyDescent="0.25">
      <c r="A363" s="59">
        <v>1.6400000000000001E-2</v>
      </c>
      <c r="B363" s="59">
        <v>1.17E-2</v>
      </c>
      <c r="C363" s="59">
        <v>1.6500000000000001E-2</v>
      </c>
      <c r="D363" s="59">
        <v>1.9300000000000001E-2</v>
      </c>
      <c r="E363" s="59">
        <v>3</v>
      </c>
      <c r="L363" s="59">
        <v>2.9700000000000001E-2</v>
      </c>
      <c r="M363" s="59">
        <v>2.665E-2</v>
      </c>
      <c r="N363" s="59">
        <v>2.8500000000000001E-2</v>
      </c>
      <c r="O363" s="59">
        <v>2.75E-2</v>
      </c>
    </row>
    <row r="364" spans="1:15" hidden="1" x14ac:dyDescent="0.25">
      <c r="A364" s="59">
        <v>1.2E-2</v>
      </c>
      <c r="B364" s="59">
        <v>2.53E-2</v>
      </c>
      <c r="C364" s="59">
        <v>9.7299999999999998E-2</v>
      </c>
      <c r="D364" s="59">
        <v>1.67E-2</v>
      </c>
      <c r="E364" s="59">
        <v>5</v>
      </c>
      <c r="L364" s="59">
        <v>2.5600000000000001E-2</v>
      </c>
      <c r="M364" s="59">
        <v>2.53E-2</v>
      </c>
      <c r="N364" s="59">
        <v>1.7500000000000002E-2</v>
      </c>
      <c r="O364" s="59">
        <v>1.9599999999999999E-2</v>
      </c>
    </row>
    <row r="365" spans="1:15" hidden="1" x14ac:dyDescent="0.25">
      <c r="A365" s="59">
        <v>2.0400000000000001E-2</v>
      </c>
      <c r="B365" s="59">
        <v>2.1600000000000001E-2</v>
      </c>
      <c r="C365" s="59">
        <v>4.9799999999999997E-2</v>
      </c>
      <c r="D365" s="59">
        <v>3.4099999999999998E-2</v>
      </c>
      <c r="E365" s="59">
        <v>5</v>
      </c>
      <c r="L365" s="59">
        <v>4.5499999999999999E-2</v>
      </c>
      <c r="M365" s="59">
        <v>2.5499999999999998E-2</v>
      </c>
      <c r="N365" s="59">
        <v>1.6299999999999999E-2</v>
      </c>
      <c r="O365" s="59">
        <v>5.0500000000000003E-2</v>
      </c>
    </row>
    <row r="366" spans="1:15" hidden="1" x14ac:dyDescent="0.25">
      <c r="A366" s="61">
        <v>1.11E-2</v>
      </c>
      <c r="B366" s="61">
        <v>0.01</v>
      </c>
      <c r="C366" s="61">
        <v>1.3599999999999999E-2</v>
      </c>
      <c r="D366" s="61">
        <v>2.1499999999999998E-2</v>
      </c>
      <c r="E366" s="61">
        <v>6</v>
      </c>
      <c r="L366" s="59">
        <v>1.89E-2</v>
      </c>
      <c r="M366" s="59">
        <v>1.4999999999999999E-2</v>
      </c>
      <c r="N366" s="59">
        <v>0.02</v>
      </c>
      <c r="O366" s="59">
        <v>2.3599999999999999E-2</v>
      </c>
    </row>
    <row r="367" spans="1:15" hidden="1" x14ac:dyDescent="0.25">
      <c r="A367" s="61">
        <v>1.0500000000000001E-2</v>
      </c>
      <c r="B367" s="61">
        <v>7.45E-3</v>
      </c>
      <c r="C367" s="61">
        <v>9.2999999999999992E-3</v>
      </c>
      <c r="D367" s="61">
        <v>1.6899999999999998E-2</v>
      </c>
      <c r="E367" s="61">
        <v>7</v>
      </c>
      <c r="L367" s="59">
        <v>1.2999999999999999E-2</v>
      </c>
      <c r="M367" s="59">
        <v>5.5499999999999994E-3</v>
      </c>
      <c r="N367" s="59">
        <v>1.9E-2</v>
      </c>
      <c r="O367" s="59">
        <v>3.4599999999999999E-2</v>
      </c>
    </row>
    <row r="368" spans="1:15" hidden="1" x14ac:dyDescent="0.25">
      <c r="A368" s="59">
        <v>9.7999999999999997E-3</v>
      </c>
      <c r="B368" s="59">
        <v>1.24E-2</v>
      </c>
      <c r="C368" s="59">
        <v>3.6700000000000003E-2</v>
      </c>
      <c r="D368" s="59">
        <v>1.8599999999999998E-2</v>
      </c>
      <c r="E368" s="59">
        <v>1</v>
      </c>
      <c r="L368" s="59">
        <v>2.5100000000000001E-2</v>
      </c>
      <c r="M368" s="59">
        <v>2.01E-2</v>
      </c>
      <c r="N368" s="59">
        <v>3.49E-2</v>
      </c>
      <c r="O368" s="59">
        <v>2.6200000000000001E-2</v>
      </c>
    </row>
    <row r="369" spans="1:15" hidden="1" x14ac:dyDescent="0.25">
      <c r="A369" s="59">
        <v>1.4200000000000001E-2</v>
      </c>
      <c r="B369" s="59">
        <v>9.4999999999999998E-3</v>
      </c>
      <c r="C369" s="59">
        <v>8.0000000000000002E-3</v>
      </c>
      <c r="D369" s="59">
        <v>3.2199999999999999E-2</v>
      </c>
      <c r="E369" s="59">
        <v>2</v>
      </c>
      <c r="L369" s="59">
        <v>9.7999999999999997E-3</v>
      </c>
      <c r="M369" s="59">
        <v>5.8999999999999999E-3</v>
      </c>
      <c r="N369" s="59">
        <v>1.4800000000000001E-2</v>
      </c>
      <c r="O369" s="59">
        <v>1.9800000000000002E-2</v>
      </c>
    </row>
    <row r="370" spans="1:15" x14ac:dyDescent="0.25">
      <c r="A370" s="59">
        <v>2.2700000000000001E-2</v>
      </c>
      <c r="B370" s="59">
        <v>2.92E-2</v>
      </c>
      <c r="C370" s="59">
        <v>3.8600000000000002E-2</v>
      </c>
      <c r="D370" s="59">
        <v>3.9199999999999999E-2</v>
      </c>
      <c r="E370" s="59">
        <v>3</v>
      </c>
    </row>
    <row r="371" spans="1:15" x14ac:dyDescent="0.25">
      <c r="A371" s="59">
        <v>1.9699999999999999E-2</v>
      </c>
      <c r="B371" s="59">
        <v>3.3399999999999999E-2</v>
      </c>
      <c r="C371" s="59">
        <v>4.1099999999999998E-2</v>
      </c>
      <c r="D371" s="59">
        <v>5.5599999999999997E-2</v>
      </c>
      <c r="E371" s="59">
        <v>5</v>
      </c>
    </row>
    <row r="372" spans="1:15" x14ac:dyDescent="0.25">
      <c r="A372" s="59">
        <v>2.5700000000000001E-2</v>
      </c>
      <c r="B372" s="59">
        <v>2.3400000000000001E-2</v>
      </c>
      <c r="C372" s="59">
        <v>4.0500000000000001E-2</v>
      </c>
      <c r="D372" s="59">
        <v>5.4800000000000001E-2</v>
      </c>
      <c r="E372" s="59">
        <v>5</v>
      </c>
    </row>
    <row r="373" spans="1:15" x14ac:dyDescent="0.25">
      <c r="A373" s="61">
        <v>1.2200000000000001E-2</v>
      </c>
      <c r="B373" s="61">
        <v>1.145E-2</v>
      </c>
      <c r="C373" s="61">
        <v>1.5599999999999999E-2</v>
      </c>
      <c r="D373" s="61">
        <v>1.9400000000000001E-2</v>
      </c>
      <c r="E373" s="61">
        <v>6</v>
      </c>
    </row>
    <row r="374" spans="1:15" x14ac:dyDescent="0.25">
      <c r="A374" s="61">
        <v>6.6E-3</v>
      </c>
      <c r="B374" s="61">
        <v>7.4999999999999997E-3</v>
      </c>
      <c r="C374" s="61">
        <v>5.4099999999999999E-3</v>
      </c>
      <c r="D374" s="61">
        <v>1.1599999999999999E-2</v>
      </c>
      <c r="E374" s="61">
        <v>7</v>
      </c>
    </row>
    <row r="375" spans="1:15" x14ac:dyDescent="0.25">
      <c r="A375" s="59">
        <v>2.1299999999999999E-2</v>
      </c>
      <c r="B375" s="59">
        <v>1.18E-2</v>
      </c>
      <c r="C375" s="59">
        <v>3.0300000000000001E-2</v>
      </c>
      <c r="D375" s="59">
        <v>2.07E-2</v>
      </c>
      <c r="E375" s="59">
        <v>1</v>
      </c>
    </row>
    <row r="376" spans="1:15" x14ac:dyDescent="0.25">
      <c r="A376" s="59">
        <v>3.0800000000000001E-2</v>
      </c>
      <c r="B376" s="59">
        <v>1.7899999999999999E-2</v>
      </c>
      <c r="C376" s="59">
        <v>4.3400000000000001E-2</v>
      </c>
      <c r="D376" s="59">
        <v>3.6299999999999999E-2</v>
      </c>
      <c r="E376" s="59">
        <v>2</v>
      </c>
    </row>
    <row r="377" spans="1:15" x14ac:dyDescent="0.25">
      <c r="A377" s="59">
        <v>1.8599999999999998E-2</v>
      </c>
      <c r="B377" s="59">
        <v>2.76E-2</v>
      </c>
      <c r="C377" s="59">
        <v>3.8199999999999998E-2</v>
      </c>
      <c r="D377" s="59">
        <v>4.7500000000000001E-2</v>
      </c>
      <c r="E377" s="59">
        <v>3</v>
      </c>
    </row>
    <row r="378" spans="1:15" x14ac:dyDescent="0.25">
      <c r="A378" s="59">
        <v>2.7900000000000001E-2</v>
      </c>
      <c r="B378" s="59">
        <v>3.2300000000000002E-2</v>
      </c>
      <c r="C378" s="59">
        <v>4.0599999999999997E-2</v>
      </c>
      <c r="D378" s="59">
        <v>2.47E-2</v>
      </c>
      <c r="E378" s="59">
        <v>5</v>
      </c>
    </row>
    <row r="379" spans="1:15" x14ac:dyDescent="0.25">
      <c r="A379" s="59">
        <v>1.9599999999999999E-2</v>
      </c>
      <c r="B379" s="59">
        <v>2.7549999999999998E-2</v>
      </c>
      <c r="C379" s="59">
        <v>4.02E-2</v>
      </c>
      <c r="D379" s="59">
        <v>2.41E-2</v>
      </c>
      <c r="E379" s="59">
        <v>5</v>
      </c>
    </row>
    <row r="380" spans="1:15" x14ac:dyDescent="0.25">
      <c r="A380" s="61">
        <v>9.5999999999999992E-3</v>
      </c>
      <c r="B380" s="61">
        <v>9.1999999999999998E-3</v>
      </c>
      <c r="C380" s="61">
        <v>6.4000000000000003E-3</v>
      </c>
      <c r="D380" s="61">
        <v>1.43E-2</v>
      </c>
      <c r="E380" s="61">
        <v>6</v>
      </c>
    </row>
    <row r="381" spans="1:15" x14ac:dyDescent="0.25">
      <c r="A381" s="61">
        <v>8.3999999999999995E-3</v>
      </c>
      <c r="B381" s="61">
        <v>5.8999999999999999E-3</v>
      </c>
      <c r="C381" s="61">
        <v>6.1000000000000004E-3</v>
      </c>
      <c r="D381" s="61">
        <v>9.5999999999999992E-3</v>
      </c>
      <c r="E381" s="61">
        <v>7</v>
      </c>
    </row>
    <row r="382" spans="1:15" x14ac:dyDescent="0.25">
      <c r="A382" s="59">
        <v>9.5999999999999992E-3</v>
      </c>
      <c r="B382" s="59">
        <v>1.15E-2</v>
      </c>
      <c r="C382" s="59">
        <v>1.9300000000000001E-2</v>
      </c>
      <c r="D382" s="59">
        <v>2.9499999999999998E-2</v>
      </c>
      <c r="E382" s="59">
        <v>1</v>
      </c>
    </row>
    <row r="383" spans="1:15" x14ac:dyDescent="0.25">
      <c r="A383" s="59">
        <v>6.7000000000000002E-3</v>
      </c>
      <c r="B383" s="59">
        <v>2.8999999999999998E-3</v>
      </c>
      <c r="C383" s="59">
        <v>8.3999999999999995E-3</v>
      </c>
      <c r="D383" s="59">
        <v>1.41E-2</v>
      </c>
      <c r="E383" s="59">
        <v>2</v>
      </c>
    </row>
    <row r="384" spans="1:15" x14ac:dyDescent="0.25">
      <c r="A384" s="59">
        <v>6.8999999999999999E-3</v>
      </c>
      <c r="B384" s="59">
        <v>1.5E-3</v>
      </c>
      <c r="C384" s="59">
        <v>1.9E-3</v>
      </c>
      <c r="D384" s="59">
        <v>6.6E-3</v>
      </c>
      <c r="E384" s="59">
        <v>3</v>
      </c>
    </row>
    <row r="385" spans="1:5" x14ac:dyDescent="0.25">
      <c r="A385" s="59">
        <v>1.2200000000000001E-2</v>
      </c>
      <c r="B385" s="59">
        <v>3.0499999999999998E-3</v>
      </c>
      <c r="C385" s="59">
        <v>2.8999999999999998E-3</v>
      </c>
      <c r="D385" s="59">
        <v>1.15E-2</v>
      </c>
      <c r="E385" s="59">
        <v>5</v>
      </c>
    </row>
    <row r="386" spans="1:5" x14ac:dyDescent="0.25">
      <c r="A386" s="59">
        <v>2.23E-2</v>
      </c>
      <c r="B386" s="59">
        <v>2.0299999999999999E-2</v>
      </c>
      <c r="C386" s="59">
        <v>3.1399999999999997E-2</v>
      </c>
      <c r="D386" s="59">
        <v>2.7199999999999998E-2</v>
      </c>
      <c r="E386" s="59">
        <v>5</v>
      </c>
    </row>
    <row r="387" spans="1:5" x14ac:dyDescent="0.25">
      <c r="A387" s="61">
        <v>1.35E-2</v>
      </c>
      <c r="B387" s="61">
        <v>8.3999999999999995E-3</v>
      </c>
      <c r="C387" s="61">
        <v>1.32E-2</v>
      </c>
      <c r="D387" s="61">
        <v>4.6899999999999997E-2</v>
      </c>
      <c r="E387" s="61">
        <v>6</v>
      </c>
    </row>
    <row r="388" spans="1:5" x14ac:dyDescent="0.25">
      <c r="A388" s="61">
        <v>1.5800000000000002E-2</v>
      </c>
      <c r="B388" s="61">
        <v>1.61E-2</v>
      </c>
      <c r="C388" s="61">
        <v>7.7499999999999999E-3</v>
      </c>
      <c r="D388" s="61">
        <v>2.0299999999999999E-2</v>
      </c>
      <c r="E388" s="61">
        <v>7</v>
      </c>
    </row>
    <row r="389" spans="1:5" x14ac:dyDescent="0.25">
      <c r="A389" s="59">
        <v>4.3499999999999997E-2</v>
      </c>
      <c r="B389" s="59">
        <v>0.115</v>
      </c>
      <c r="C389" s="59">
        <v>6.2899999999999998E-2</v>
      </c>
      <c r="D389" s="59">
        <v>2.3599999999999999E-2</v>
      </c>
      <c r="E389" s="59">
        <v>1</v>
      </c>
    </row>
    <row r="390" spans="1:5" x14ac:dyDescent="0.25">
      <c r="A390" s="59">
        <v>3.8899999999999997E-2</v>
      </c>
      <c r="B390" s="59">
        <v>4.5499999999999999E-2</v>
      </c>
      <c r="C390" s="59">
        <v>5.5E-2</v>
      </c>
      <c r="D390" s="59">
        <v>5.45E-2</v>
      </c>
      <c r="E390" s="59">
        <v>2</v>
      </c>
    </row>
    <row r="391" spans="1:5" x14ac:dyDescent="0.25">
      <c r="A391" s="59">
        <v>2.3300000000000001E-2</v>
      </c>
      <c r="B391" s="59">
        <v>3.3250000000000002E-2</v>
      </c>
      <c r="C391" s="59">
        <v>3.5700000000000003E-2</v>
      </c>
      <c r="D391" s="59">
        <v>4.2200000000000001E-2</v>
      </c>
      <c r="E391" s="59">
        <v>3</v>
      </c>
    </row>
    <row r="392" spans="1:5" x14ac:dyDescent="0.25">
      <c r="A392" s="59">
        <v>2.7699999999999999E-2</v>
      </c>
      <c r="B392" s="59">
        <v>0.04</v>
      </c>
      <c r="C392" s="59">
        <v>4.8800000000000003E-2</v>
      </c>
      <c r="D392" s="59">
        <v>4.4299999999999999E-2</v>
      </c>
      <c r="E392" s="59">
        <v>5</v>
      </c>
    </row>
    <row r="393" spans="1:5" x14ac:dyDescent="0.25">
      <c r="A393" s="59">
        <v>2.1999999999999999E-2</v>
      </c>
      <c r="B393" s="59">
        <v>2.6800000000000001E-2</v>
      </c>
      <c r="C393" s="59">
        <v>2.9399999999999999E-2</v>
      </c>
      <c r="D393" s="59">
        <v>0.04</v>
      </c>
      <c r="E393" s="59">
        <v>5</v>
      </c>
    </row>
    <row r="394" spans="1:5" x14ac:dyDescent="0.25">
      <c r="A394" s="61">
        <v>1.5100000000000001E-2</v>
      </c>
      <c r="B394" s="61">
        <v>1.6E-2</v>
      </c>
      <c r="C394" s="61">
        <v>2.7E-2</v>
      </c>
      <c r="D394" s="61">
        <v>2.4799999999999999E-2</v>
      </c>
      <c r="E394" s="61">
        <v>6</v>
      </c>
    </row>
    <row r="395" spans="1:5" x14ac:dyDescent="0.25">
      <c r="A395" s="61">
        <v>1.34E-2</v>
      </c>
      <c r="B395" s="61">
        <v>1.03E-2</v>
      </c>
      <c r="C395" s="61">
        <v>7.4700000000000001E-3</v>
      </c>
      <c r="D395" s="61">
        <v>2.47E-2</v>
      </c>
      <c r="E395" s="61">
        <v>7</v>
      </c>
    </row>
    <row r="396" spans="1:5" x14ac:dyDescent="0.25">
      <c r="A396" s="59">
        <v>3.44E-2</v>
      </c>
      <c r="B396" s="59">
        <v>3.7400000000000003E-2</v>
      </c>
      <c r="C396" s="59">
        <v>3.8800000000000001E-2</v>
      </c>
      <c r="D396" s="59">
        <v>4.7800000000000002E-2</v>
      </c>
      <c r="E396" s="59">
        <v>1</v>
      </c>
    </row>
    <row r="397" spans="1:5" x14ac:dyDescent="0.25">
      <c r="A397" s="59">
        <v>4.8899999999999999E-2</v>
      </c>
      <c r="B397" s="59">
        <v>4.7500000000000001E-2</v>
      </c>
      <c r="C397" s="59">
        <v>4.7600000000000003E-2</v>
      </c>
      <c r="D397" s="59">
        <v>5.6899999999999999E-2</v>
      </c>
      <c r="E397" s="59">
        <v>2</v>
      </c>
    </row>
    <row r="398" spans="1:5" x14ac:dyDescent="0.25">
      <c r="A398" s="59">
        <v>2.5999999999999999E-2</v>
      </c>
      <c r="B398" s="59">
        <v>4.4499999999999998E-2</v>
      </c>
      <c r="C398" s="59">
        <v>4.0599999999999997E-2</v>
      </c>
      <c r="D398" s="59">
        <v>2.9700000000000001E-2</v>
      </c>
      <c r="E398" s="59">
        <v>3</v>
      </c>
    </row>
    <row r="399" spans="1:5" x14ac:dyDescent="0.25">
      <c r="A399" s="59">
        <v>9.4999999999999998E-3</v>
      </c>
      <c r="B399" s="59">
        <v>1.29E-2</v>
      </c>
      <c r="C399" s="59">
        <v>1.4999999999999999E-2</v>
      </c>
      <c r="D399" s="59">
        <v>1.8700000000000001E-2</v>
      </c>
      <c r="E399" s="59">
        <v>5</v>
      </c>
    </row>
    <row r="400" spans="1:5" x14ac:dyDescent="0.25">
      <c r="A400" s="59">
        <v>2.0500000000000001E-2</v>
      </c>
      <c r="B400" s="59">
        <v>1.46E-2</v>
      </c>
      <c r="C400" s="59">
        <v>1.7600000000000001E-2</v>
      </c>
      <c r="D400" s="59">
        <v>2.5899999999999999E-2</v>
      </c>
      <c r="E400" s="59">
        <v>5</v>
      </c>
    </row>
    <row r="401" spans="1:5" x14ac:dyDescent="0.25">
      <c r="A401" s="61">
        <v>8.0000000000000002E-3</v>
      </c>
      <c r="B401" s="61">
        <v>4.3E-3</v>
      </c>
      <c r="C401" s="61">
        <v>3.5999999999999999E-3</v>
      </c>
      <c r="D401" s="61">
        <v>8.3999999999999995E-3</v>
      </c>
      <c r="E401" s="61">
        <v>6</v>
      </c>
    </row>
    <row r="402" spans="1:5" x14ac:dyDescent="0.25">
      <c r="A402" s="61">
        <v>3.5000000000000001E-3</v>
      </c>
      <c r="B402" s="61">
        <v>2.8999999999999998E-3</v>
      </c>
      <c r="C402" s="61">
        <v>2.2000000000000001E-3</v>
      </c>
      <c r="D402" s="61">
        <v>5.4000000000000003E-3</v>
      </c>
      <c r="E402" s="61">
        <v>7</v>
      </c>
    </row>
    <row r="403" spans="1:5" x14ac:dyDescent="0.25">
      <c r="A403" s="59">
        <v>1.0200000000000001E-2</v>
      </c>
      <c r="B403" s="59">
        <v>6.1500000000000001E-3</v>
      </c>
      <c r="C403" s="59">
        <v>3.3E-3</v>
      </c>
      <c r="D403" s="59">
        <v>1.0500000000000001E-2</v>
      </c>
      <c r="E403" s="59">
        <v>1</v>
      </c>
    </row>
    <row r="404" spans="1:5" x14ac:dyDescent="0.25">
      <c r="B404" s="59">
        <v>3.5900000000000001E-2</v>
      </c>
      <c r="C404" s="59">
        <v>1.03E-2</v>
      </c>
      <c r="D404" s="59">
        <v>1.17E-2</v>
      </c>
      <c r="E404" s="59">
        <v>2</v>
      </c>
    </row>
    <row r="405" spans="1:5" x14ac:dyDescent="0.25">
      <c r="A405" s="59">
        <v>4.9200000000000001E-2</v>
      </c>
      <c r="B405" s="59">
        <v>5.0599999999999999E-2</v>
      </c>
      <c r="C405" s="59">
        <v>3.4599999999999999E-2</v>
      </c>
      <c r="D405" s="59">
        <v>1.9900000000000001E-2</v>
      </c>
      <c r="E405" s="59">
        <v>3</v>
      </c>
    </row>
    <row r="406" spans="1:5" x14ac:dyDescent="0.25">
      <c r="A406" s="59">
        <v>2.3900000000000001E-2</v>
      </c>
      <c r="B406" s="59">
        <v>2.41E-2</v>
      </c>
      <c r="C406" s="59">
        <v>3.4599999999999999E-2</v>
      </c>
      <c r="D406" s="59">
        <v>4.2700000000000002E-2</v>
      </c>
      <c r="E406" s="59">
        <v>5</v>
      </c>
    </row>
    <row r="407" spans="1:5" x14ac:dyDescent="0.25">
      <c r="A407" s="59">
        <v>1.8599999999999998E-2</v>
      </c>
      <c r="B407" s="59">
        <v>1.89E-2</v>
      </c>
      <c r="C407" s="59">
        <v>4.3299999999999998E-2</v>
      </c>
      <c r="D407" s="59">
        <v>4.1500000000000002E-2</v>
      </c>
      <c r="E407" s="59">
        <v>5</v>
      </c>
    </row>
    <row r="408" spans="1:5" x14ac:dyDescent="0.25">
      <c r="A408" s="61">
        <v>1.21E-2</v>
      </c>
      <c r="B408" s="61">
        <v>1.35E-2</v>
      </c>
      <c r="C408" s="61">
        <v>7.3000000000000001E-3</v>
      </c>
      <c r="D408" s="61">
        <v>1.44E-2</v>
      </c>
      <c r="E408" s="61">
        <v>6</v>
      </c>
    </row>
    <row r="409" spans="1:5" x14ac:dyDescent="0.25">
      <c r="A409" s="61">
        <v>9.7999999999999997E-3</v>
      </c>
      <c r="B409" s="61">
        <v>8.8999999999999999E-3</v>
      </c>
      <c r="C409" s="61">
        <v>3.0999999999999999E-3</v>
      </c>
      <c r="D409" s="61">
        <v>1.41E-2</v>
      </c>
      <c r="E409" s="61">
        <v>7</v>
      </c>
    </row>
    <row r="410" spans="1:5" x14ac:dyDescent="0.25">
      <c r="A410" s="59">
        <v>2.3099999999999999E-2</v>
      </c>
      <c r="B410" s="59">
        <v>1.9800000000000002E-2</v>
      </c>
      <c r="C410" s="59">
        <v>2.5100000000000001E-2</v>
      </c>
      <c r="D410" s="59">
        <v>2.1600000000000001E-2</v>
      </c>
      <c r="E410" s="59">
        <v>1</v>
      </c>
    </row>
    <row r="411" spans="1:5" x14ac:dyDescent="0.25">
      <c r="A411" s="59">
        <v>4.2299999999999997E-2</v>
      </c>
      <c r="B411" s="59">
        <v>3.27E-2</v>
      </c>
      <c r="C411" s="59">
        <v>2.52E-2</v>
      </c>
      <c r="D411" s="59">
        <v>4.6199999999999998E-2</v>
      </c>
      <c r="E411" s="59">
        <v>2</v>
      </c>
    </row>
    <row r="412" spans="1:5" x14ac:dyDescent="0.25">
      <c r="A412" s="59">
        <v>1.89E-2</v>
      </c>
      <c r="B412" s="59">
        <v>2.5100000000000001E-2</v>
      </c>
      <c r="C412" s="59">
        <v>3.6600000000000001E-2</v>
      </c>
      <c r="D412" s="59">
        <v>3.3099999999999997E-2</v>
      </c>
      <c r="E412" s="59">
        <v>3</v>
      </c>
    </row>
    <row r="413" spans="1:5" x14ac:dyDescent="0.25">
      <c r="A413" s="59">
        <v>9.1000000000000004E-3</v>
      </c>
      <c r="B413" s="59">
        <v>6.0000000000000001E-3</v>
      </c>
      <c r="C413" s="59">
        <v>4.1999999999999997E-3</v>
      </c>
      <c r="D413" s="59">
        <v>1.84E-2</v>
      </c>
      <c r="E413" s="59">
        <v>5</v>
      </c>
    </row>
    <row r="414" spans="1:5" x14ac:dyDescent="0.25">
      <c r="A414" s="59">
        <v>1.55E-2</v>
      </c>
      <c r="B414" s="59">
        <v>1.1900000000000001E-2</v>
      </c>
      <c r="C414" s="59">
        <v>1.15E-2</v>
      </c>
      <c r="D414" s="59">
        <v>2.0299999999999999E-2</v>
      </c>
      <c r="E414" s="59">
        <v>5</v>
      </c>
    </row>
    <row r="415" spans="1:5" x14ac:dyDescent="0.25">
      <c r="A415" s="61">
        <v>2.3599999999999999E-2</v>
      </c>
      <c r="B415" s="61">
        <v>1.8950000000000002E-2</v>
      </c>
      <c r="C415" s="61">
        <v>6.6E-3</v>
      </c>
      <c r="D415" s="61">
        <v>1.9099999999999999E-2</v>
      </c>
      <c r="E415" s="61">
        <v>6</v>
      </c>
    </row>
    <row r="416" spans="1:5" x14ac:dyDescent="0.25">
      <c r="A416" s="61">
        <v>1.7899999999999999E-2</v>
      </c>
      <c r="B416" s="61">
        <v>2.63E-2</v>
      </c>
      <c r="C416" s="61">
        <v>8.2000000000000007E-3</v>
      </c>
      <c r="D416" s="61">
        <v>3.61E-2</v>
      </c>
      <c r="E416" s="61">
        <v>7</v>
      </c>
    </row>
    <row r="417" spans="1:5" x14ac:dyDescent="0.25">
      <c r="A417" s="59">
        <v>2.23E-2</v>
      </c>
      <c r="B417" s="59">
        <v>4.3099999999999999E-2</v>
      </c>
      <c r="C417" s="59">
        <v>3.5400000000000001E-2</v>
      </c>
      <c r="D417" s="59">
        <v>2.46E-2</v>
      </c>
      <c r="E417" s="59">
        <v>1</v>
      </c>
    </row>
    <row r="418" spans="1:5" x14ac:dyDescent="0.25">
      <c r="A418" s="59">
        <v>3.4000000000000002E-2</v>
      </c>
      <c r="B418" s="59">
        <v>2.92E-2</v>
      </c>
      <c r="C418" s="59">
        <v>4.58E-2</v>
      </c>
      <c r="D418" s="59">
        <v>3.6799999999999999E-2</v>
      </c>
      <c r="E418" s="59">
        <v>2</v>
      </c>
    </row>
    <row r="419" spans="1:5" x14ac:dyDescent="0.25">
      <c r="A419" s="59">
        <v>1.37E-2</v>
      </c>
      <c r="B419" s="59">
        <v>3.2399999999999998E-2</v>
      </c>
      <c r="C419" s="59">
        <v>2.6200000000000001E-2</v>
      </c>
      <c r="D419" s="59">
        <v>2.8199999999999999E-2</v>
      </c>
      <c r="E419" s="59">
        <v>3</v>
      </c>
    </row>
    <row r="420" spans="1:5" x14ac:dyDescent="0.25">
      <c r="A420" s="59">
        <v>2.1100000000000001E-2</v>
      </c>
      <c r="B420" s="59">
        <v>3.2199999999999999E-2</v>
      </c>
      <c r="C420" s="59">
        <v>3.8899999999999997E-2</v>
      </c>
      <c r="D420" s="59">
        <v>2.1600000000000001E-2</v>
      </c>
      <c r="E420" s="59">
        <v>5</v>
      </c>
    </row>
    <row r="421" spans="1:5" x14ac:dyDescent="0.25">
      <c r="A421" s="59">
        <v>2.9000000000000001E-2</v>
      </c>
      <c r="B421" s="59">
        <v>5.5E-2</v>
      </c>
      <c r="C421" s="59">
        <v>2.3E-2</v>
      </c>
      <c r="D421" s="59">
        <v>3.3000000000000002E-2</v>
      </c>
      <c r="E421" s="59">
        <v>5</v>
      </c>
    </row>
    <row r="422" spans="1:5" x14ac:dyDescent="0.25">
      <c r="A422" s="61">
        <v>1.26E-2</v>
      </c>
      <c r="B422" s="61">
        <v>9.9699999999999997E-3</v>
      </c>
      <c r="C422" s="61">
        <v>7.1000000000000004E-3</v>
      </c>
      <c r="D422" s="61">
        <v>1.6299999999999999E-2</v>
      </c>
      <c r="E422" s="61">
        <v>6</v>
      </c>
    </row>
    <row r="423" spans="1:5" x14ac:dyDescent="0.25">
      <c r="A423" s="61">
        <v>7.6E-3</v>
      </c>
      <c r="B423" s="61">
        <v>1.03E-2</v>
      </c>
      <c r="C423" s="61">
        <v>7.1999999999999998E-3</v>
      </c>
      <c r="D423" s="61">
        <v>1.41E-2</v>
      </c>
      <c r="E423" s="61">
        <v>7</v>
      </c>
    </row>
    <row r="424" spans="1:5" x14ac:dyDescent="0.25">
      <c r="A424" s="59">
        <v>2.2499999999999999E-2</v>
      </c>
      <c r="B424" s="59">
        <v>2.6700000000000002E-2</v>
      </c>
      <c r="C424" s="59">
        <v>3.2399999999999998E-2</v>
      </c>
      <c r="D424" s="59">
        <v>0.04</v>
      </c>
      <c r="E424" s="59">
        <v>1</v>
      </c>
    </row>
    <row r="425" spans="1:5" x14ac:dyDescent="0.25">
      <c r="A425" s="59">
        <v>2.52E-2</v>
      </c>
      <c r="B425" s="59">
        <v>2.7099999999999999E-2</v>
      </c>
      <c r="C425" s="59">
        <v>2.93E-2</v>
      </c>
      <c r="D425" s="59">
        <v>3.6799999999999999E-2</v>
      </c>
      <c r="E425" s="59">
        <v>2</v>
      </c>
    </row>
    <row r="426" spans="1:5" x14ac:dyDescent="0.25">
      <c r="A426" s="59">
        <v>2.1100000000000001E-2</v>
      </c>
      <c r="B426" s="59">
        <v>2.5100000000000001E-2</v>
      </c>
      <c r="C426" s="59">
        <v>2.87E-2</v>
      </c>
      <c r="D426" s="59">
        <v>2.5899999999999999E-2</v>
      </c>
      <c r="E426" s="59">
        <v>3</v>
      </c>
    </row>
    <row r="427" spans="1:5" x14ac:dyDescent="0.25">
      <c r="A427" s="59">
        <v>4.4400000000000002E-2</v>
      </c>
      <c r="B427" s="59">
        <v>3.2149999999999998E-2</v>
      </c>
      <c r="C427" s="59">
        <v>2.1499999999999998E-2</v>
      </c>
      <c r="D427" s="59">
        <v>1.7600000000000001E-2</v>
      </c>
      <c r="E427" s="59">
        <v>5</v>
      </c>
    </row>
    <row r="428" spans="1:5" x14ac:dyDescent="0.25">
      <c r="A428" s="59">
        <v>2.87E-2</v>
      </c>
      <c r="B428" s="59">
        <v>3.8100000000000002E-2</v>
      </c>
      <c r="C428" s="59">
        <v>2.9700000000000001E-2</v>
      </c>
      <c r="D428" s="59">
        <v>2.47E-2</v>
      </c>
      <c r="E428" s="59">
        <v>5</v>
      </c>
    </row>
    <row r="429" spans="1:5" x14ac:dyDescent="0.25">
      <c r="A429" s="61">
        <v>5.4000000000000003E-3</v>
      </c>
      <c r="B429" s="61">
        <v>1.7899999999999999E-2</v>
      </c>
      <c r="C429" s="61">
        <v>2.65E-3</v>
      </c>
      <c r="D429" s="61">
        <v>5.5999999999999999E-3</v>
      </c>
      <c r="E429" s="61">
        <v>6</v>
      </c>
    </row>
    <row r="430" spans="1:5" x14ac:dyDescent="0.25">
      <c r="A430" s="61">
        <v>1.6E-2</v>
      </c>
      <c r="B430" s="61">
        <v>7.3699999999999998E-3</v>
      </c>
      <c r="C430" s="61">
        <v>2.4399999999999999E-3</v>
      </c>
      <c r="D430" s="61">
        <v>7.7999999999999996E-3</v>
      </c>
      <c r="E430" s="61">
        <v>7</v>
      </c>
    </row>
    <row r="431" spans="1:5" x14ac:dyDescent="0.25">
      <c r="A431" s="59">
        <v>3.6600000000000001E-2</v>
      </c>
      <c r="B431" s="59">
        <v>1.5100000000000001E-2</v>
      </c>
      <c r="C431" s="59">
        <v>3.3099999999999997E-2</v>
      </c>
      <c r="D431" s="59">
        <v>1.9300000000000001E-2</v>
      </c>
      <c r="E431" s="59">
        <v>1</v>
      </c>
    </row>
    <row r="432" spans="1:5" x14ac:dyDescent="0.25">
      <c r="A432" s="59">
        <v>1.7899999999999999E-2</v>
      </c>
      <c r="B432" s="59">
        <v>2.6499999999999999E-2</v>
      </c>
      <c r="C432" s="59">
        <v>3.2199999999999999E-2</v>
      </c>
      <c r="D432" s="59">
        <v>3.0700000000000002E-2</v>
      </c>
      <c r="E432" s="59">
        <v>2</v>
      </c>
    </row>
    <row r="433" spans="1:5" x14ac:dyDescent="0.25">
      <c r="A433" s="59">
        <v>8.0000000000000002E-3</v>
      </c>
      <c r="B433" s="59">
        <v>7.5000000000000006E-3</v>
      </c>
      <c r="C433" s="59">
        <v>5.7999999999999996E-3</v>
      </c>
      <c r="D433" s="59">
        <v>1.4500000000000001E-2</v>
      </c>
      <c r="E433" s="59">
        <v>3</v>
      </c>
    </row>
    <row r="434" spans="1:5" x14ac:dyDescent="0.25">
      <c r="A434" s="59">
        <v>9.7000000000000003E-2</v>
      </c>
      <c r="B434" s="59">
        <v>2.86E-2</v>
      </c>
      <c r="C434" s="59">
        <v>1.9099999999999999E-2</v>
      </c>
      <c r="D434" s="59">
        <v>2.5000000000000001E-2</v>
      </c>
      <c r="E434" s="59">
        <v>5</v>
      </c>
    </row>
    <row r="435" spans="1:5" x14ac:dyDescent="0.25">
      <c r="A435" s="59">
        <v>6.3399999999999998E-2</v>
      </c>
      <c r="B435" s="59">
        <v>4.7399999999999998E-2</v>
      </c>
      <c r="C435" s="59">
        <v>3.6799999999999999E-2</v>
      </c>
      <c r="D435" s="59">
        <v>2.5999999999999999E-2</v>
      </c>
      <c r="E435" s="59">
        <v>5</v>
      </c>
    </row>
    <row r="436" spans="1:5" x14ac:dyDescent="0.25">
      <c r="A436" s="61">
        <v>1.11E-2</v>
      </c>
      <c r="B436" s="61">
        <v>1.03E-2</v>
      </c>
      <c r="C436" s="61">
        <v>7.9000000000000008E-3</v>
      </c>
      <c r="D436" s="61">
        <v>1.6299999999999999E-2</v>
      </c>
      <c r="E436" s="61">
        <v>6</v>
      </c>
    </row>
    <row r="437" spans="1:5" x14ac:dyDescent="0.25">
      <c r="A437" s="61">
        <v>1.18E-2</v>
      </c>
      <c r="B437" s="61">
        <v>1.18E-2</v>
      </c>
      <c r="C437" s="61">
        <v>5.0600000000000003E-3</v>
      </c>
      <c r="D437" s="61">
        <v>9.7999999999999997E-3</v>
      </c>
      <c r="E437" s="61">
        <v>7</v>
      </c>
    </row>
    <row r="438" spans="1:5" x14ac:dyDescent="0.25">
      <c r="A438" s="59">
        <v>1.5699999999999999E-2</v>
      </c>
      <c r="B438" s="59">
        <v>3.0099999999999998E-2</v>
      </c>
      <c r="C438" s="59">
        <v>7.1400000000000005E-2</v>
      </c>
      <c r="D438" s="59">
        <v>2.41E-2</v>
      </c>
      <c r="E438" s="59">
        <v>1</v>
      </c>
    </row>
    <row r="439" spans="1:5" x14ac:dyDescent="0.25">
      <c r="A439" s="59">
        <v>4.1500000000000002E-2</v>
      </c>
      <c r="B439" s="59">
        <v>2.1950000000000001E-2</v>
      </c>
      <c r="C439" s="59">
        <v>3.27E-2</v>
      </c>
      <c r="D439" s="59">
        <v>3.4700000000000002E-2</v>
      </c>
      <c r="E439" s="59">
        <v>2</v>
      </c>
    </row>
    <row r="440" spans="1:5" x14ac:dyDescent="0.25">
      <c r="A440" s="59">
        <v>3.7400000000000003E-2</v>
      </c>
      <c r="B440" s="59">
        <v>3.2399999999999998E-2</v>
      </c>
      <c r="C440" s="59">
        <v>2.5600000000000001E-2</v>
      </c>
      <c r="D440" s="59">
        <v>4.5400000000000003E-2</v>
      </c>
      <c r="E440" s="59">
        <v>3</v>
      </c>
    </row>
    <row r="441" spans="1:5" x14ac:dyDescent="0.25">
      <c r="A441" s="59">
        <v>3.7999999999999999E-2</v>
      </c>
      <c r="B441" s="59">
        <v>2.9700000000000001E-2</v>
      </c>
      <c r="C441" s="59">
        <v>2.64E-2</v>
      </c>
      <c r="D441" s="59">
        <v>3.6900000000000002E-2</v>
      </c>
      <c r="E441" s="59">
        <v>5</v>
      </c>
    </row>
    <row r="442" spans="1:5" x14ac:dyDescent="0.25">
      <c r="A442" s="59">
        <v>2.5999999999999999E-2</v>
      </c>
      <c r="B442" s="59">
        <v>2.7799999999999998E-2</v>
      </c>
      <c r="C442" s="59">
        <v>3.8899999999999997E-2</v>
      </c>
      <c r="D442" s="59">
        <v>3.5499999999999997E-2</v>
      </c>
      <c r="E442" s="59">
        <v>5</v>
      </c>
    </row>
    <row r="443" spans="1:5" x14ac:dyDescent="0.25">
      <c r="A443" s="61">
        <v>1.6799999999999999E-2</v>
      </c>
      <c r="B443" s="61">
        <v>1.5800000000000002E-2</v>
      </c>
      <c r="C443" s="61">
        <v>1.3899999999999999E-2</v>
      </c>
      <c r="D443" s="61">
        <v>2.9399999999999999E-2</v>
      </c>
      <c r="E443" s="61">
        <v>6</v>
      </c>
    </row>
    <row r="444" spans="1:5" x14ac:dyDescent="0.25">
      <c r="A444" s="61">
        <v>1.2999999999999999E-2</v>
      </c>
      <c r="B444" s="61">
        <v>1.11E-2</v>
      </c>
      <c r="C444" s="61">
        <v>8.8900000000000003E-3</v>
      </c>
      <c r="D444" s="61">
        <v>1.7299999999999999E-2</v>
      </c>
      <c r="E444" s="61">
        <v>7</v>
      </c>
    </row>
    <row r="445" spans="1:5" x14ac:dyDescent="0.25">
      <c r="A445" s="59">
        <v>4.0399999999999998E-2</v>
      </c>
      <c r="B445" s="59">
        <v>2.7699999999999999E-2</v>
      </c>
      <c r="C445" s="59">
        <v>3.09E-2</v>
      </c>
      <c r="D445" s="59">
        <v>3.3300000000000003E-2</v>
      </c>
      <c r="E445" s="59">
        <v>1</v>
      </c>
    </row>
    <row r="446" spans="1:5" x14ac:dyDescent="0.25">
      <c r="A446" s="59">
        <v>2.8400000000000002E-2</v>
      </c>
      <c r="B446" s="59">
        <v>4.2000000000000003E-2</v>
      </c>
      <c r="C446" s="59">
        <v>2.1299999999999999E-2</v>
      </c>
      <c r="D446" s="59">
        <v>3.95E-2</v>
      </c>
      <c r="E446" s="59">
        <v>2</v>
      </c>
    </row>
    <row r="447" spans="1:5" x14ac:dyDescent="0.25">
      <c r="A447" s="59">
        <v>1.84E-2</v>
      </c>
      <c r="B447" s="59">
        <v>2.63E-2</v>
      </c>
      <c r="C447" s="59">
        <v>2.52E-2</v>
      </c>
      <c r="D447" s="59">
        <v>1.9E-2</v>
      </c>
      <c r="E447" s="59">
        <v>3</v>
      </c>
    </row>
    <row r="448" spans="1:5" x14ac:dyDescent="0.25">
      <c r="A448" s="59">
        <v>2.2499999999999999E-2</v>
      </c>
      <c r="B448" s="59">
        <v>2.01E-2</v>
      </c>
      <c r="C448" s="59">
        <v>3.0099999999999998E-2</v>
      </c>
      <c r="D448" s="59">
        <v>2.4400000000000002E-2</v>
      </c>
      <c r="E448" s="59">
        <v>5</v>
      </c>
    </row>
    <row r="449" spans="1:5" x14ac:dyDescent="0.25">
      <c r="A449" s="59">
        <v>2.6499999999999999E-2</v>
      </c>
      <c r="B449" s="59">
        <v>2.1399999999999999E-2</v>
      </c>
      <c r="C449" s="59">
        <v>3.4799999999999998E-2</v>
      </c>
      <c r="D449" s="59">
        <v>2.2599999999999999E-2</v>
      </c>
      <c r="E449" s="59">
        <v>5</v>
      </c>
    </row>
    <row r="450" spans="1:5" x14ac:dyDescent="0.25">
      <c r="A450" s="61">
        <v>1.09E-2</v>
      </c>
      <c r="B450" s="61">
        <v>3.2000000000000001E-2</v>
      </c>
      <c r="C450" s="61">
        <v>1.6199999999999999E-2</v>
      </c>
      <c r="D450" s="61">
        <v>1.2800000000000001E-2</v>
      </c>
      <c r="E450" s="61">
        <v>6</v>
      </c>
    </row>
    <row r="451" spans="1:5" x14ac:dyDescent="0.25">
      <c r="A451" s="61">
        <v>1.0200000000000001E-2</v>
      </c>
      <c r="B451" s="61">
        <v>1.0849999999999999E-2</v>
      </c>
      <c r="C451" s="61">
        <v>5.4000000000000003E-3</v>
      </c>
      <c r="D451" s="61">
        <v>1.12E-2</v>
      </c>
      <c r="E451" s="61">
        <v>7</v>
      </c>
    </row>
    <row r="452" spans="1:5" x14ac:dyDescent="0.25">
      <c r="A452" s="59">
        <v>4.3299999999999998E-2</v>
      </c>
      <c r="B452" s="59">
        <v>3.85E-2</v>
      </c>
      <c r="C452" s="59">
        <v>3.7600000000000001E-2</v>
      </c>
      <c r="D452" s="59">
        <v>4.2599999999999999E-2</v>
      </c>
      <c r="E452" s="59">
        <v>1</v>
      </c>
    </row>
    <row r="453" spans="1:5" x14ac:dyDescent="0.25">
      <c r="A453" s="59">
        <v>3.2800000000000003E-2</v>
      </c>
      <c r="B453" s="59">
        <v>3.4700000000000002E-2</v>
      </c>
      <c r="C453" s="59">
        <v>4.9700000000000001E-2</v>
      </c>
      <c r="D453" s="59">
        <v>3.0700000000000002E-2</v>
      </c>
      <c r="E453" s="59">
        <v>2</v>
      </c>
    </row>
    <row r="454" spans="1:5" x14ac:dyDescent="0.25">
      <c r="A454" s="59">
        <v>2.3900000000000001E-2</v>
      </c>
      <c r="B454" s="59">
        <v>3.6900000000000002E-2</v>
      </c>
      <c r="C454" s="59">
        <v>2.9000000000000001E-2</v>
      </c>
      <c r="D454" s="59">
        <v>3.61E-2</v>
      </c>
      <c r="E454" s="59">
        <v>3</v>
      </c>
    </row>
    <row r="455" spans="1:5" x14ac:dyDescent="0.25">
      <c r="A455" s="59">
        <v>4.1099999999999998E-2</v>
      </c>
      <c r="B455" s="59">
        <v>3.9E-2</v>
      </c>
      <c r="C455" s="59">
        <v>2.5399999999999999E-2</v>
      </c>
      <c r="D455" s="59">
        <v>2.7400000000000001E-2</v>
      </c>
      <c r="E455" s="59">
        <v>5</v>
      </c>
    </row>
    <row r="456" spans="1:5" x14ac:dyDescent="0.25">
      <c r="A456" s="59">
        <v>3.1099999999999999E-2</v>
      </c>
      <c r="B456" s="59">
        <v>2.93E-2</v>
      </c>
      <c r="C456" s="59">
        <v>2.3099999999999999E-2</v>
      </c>
      <c r="D456" s="59">
        <v>3.7699999999999997E-2</v>
      </c>
      <c r="E456" s="59">
        <v>5</v>
      </c>
    </row>
    <row r="457" spans="1:5" x14ac:dyDescent="0.25">
      <c r="A457" s="61">
        <v>2.06E-2</v>
      </c>
      <c r="B457" s="61">
        <v>1.89E-2</v>
      </c>
      <c r="C457" s="61">
        <v>1.2200000000000001E-2</v>
      </c>
      <c r="D457" s="61">
        <v>2.3199999999999998E-2</v>
      </c>
      <c r="E457" s="61">
        <v>6</v>
      </c>
    </row>
    <row r="458" spans="1:5" x14ac:dyDescent="0.25">
      <c r="A458" s="61">
        <v>1.2E-2</v>
      </c>
      <c r="B458" s="61">
        <v>1.2500000000000001E-2</v>
      </c>
      <c r="C458" s="61">
        <v>9.7900000000000001E-3</v>
      </c>
      <c r="D458" s="61">
        <v>2.3199999999999998E-2</v>
      </c>
      <c r="E458" s="61">
        <v>7</v>
      </c>
    </row>
    <row r="459" spans="1:5" x14ac:dyDescent="0.25">
      <c r="A459" s="59">
        <v>4.7399999999999998E-2</v>
      </c>
      <c r="B459" s="59">
        <v>3.0599999999999999E-2</v>
      </c>
      <c r="C459" s="59">
        <v>2.01E-2</v>
      </c>
      <c r="D459" s="59">
        <v>4.2099999999999999E-2</v>
      </c>
      <c r="E459" s="59">
        <v>1</v>
      </c>
    </row>
    <row r="460" spans="1:5" x14ac:dyDescent="0.25">
      <c r="A460" s="59">
        <v>4.2099999999999999E-2</v>
      </c>
      <c r="B460" s="59">
        <v>3.3799999999999997E-2</v>
      </c>
      <c r="C460" s="59">
        <v>2.4299999999999999E-2</v>
      </c>
      <c r="D460" s="59">
        <v>4.1399999999999999E-2</v>
      </c>
      <c r="E460" s="59">
        <v>2</v>
      </c>
    </row>
    <row r="461" spans="1:5" x14ac:dyDescent="0.25">
      <c r="A461" s="59">
        <v>3.0300000000000001E-2</v>
      </c>
      <c r="B461" s="59">
        <v>1.83E-2</v>
      </c>
      <c r="C461" s="59">
        <v>1.2800000000000001E-2</v>
      </c>
      <c r="D461" s="59">
        <v>2.5600000000000001E-2</v>
      </c>
      <c r="E461" s="59">
        <v>3</v>
      </c>
    </row>
    <row r="462" spans="1:5" x14ac:dyDescent="0.25">
      <c r="A462" s="59">
        <v>3.5700000000000003E-2</v>
      </c>
      <c r="B462" s="59">
        <v>2.2200000000000001E-2</v>
      </c>
      <c r="C462" s="59">
        <v>1.5900000000000001E-2</v>
      </c>
      <c r="D462" s="59">
        <v>2.8199999999999999E-2</v>
      </c>
      <c r="E462" s="59">
        <v>5</v>
      </c>
    </row>
    <row r="463" spans="1:5" x14ac:dyDescent="0.25">
      <c r="A463" s="59">
        <v>3.4000000000000002E-2</v>
      </c>
      <c r="B463" s="59">
        <v>2.9949999999999997E-2</v>
      </c>
      <c r="C463" s="59">
        <v>2.2100000000000002E-2</v>
      </c>
      <c r="D463" s="59">
        <v>2.5899999999999999E-2</v>
      </c>
      <c r="E463" s="59">
        <v>5</v>
      </c>
    </row>
    <row r="464" spans="1:5" x14ac:dyDescent="0.25">
      <c r="A464" s="61">
        <v>2.06E-2</v>
      </c>
      <c r="B464" s="61">
        <v>1.0999999999999999E-2</v>
      </c>
      <c r="C464" s="61">
        <v>9.7000000000000003E-3</v>
      </c>
      <c r="D464" s="61">
        <v>2.0500000000000001E-2</v>
      </c>
      <c r="E464" s="61">
        <v>6</v>
      </c>
    </row>
    <row r="465" spans="1:5" x14ac:dyDescent="0.25">
      <c r="A465" s="61">
        <v>1.1599999999999999E-2</v>
      </c>
      <c r="B465" s="61">
        <v>1.14E-2</v>
      </c>
      <c r="C465" s="61">
        <v>1.03E-2</v>
      </c>
      <c r="D465" s="61">
        <v>1.3299999999999999E-2</v>
      </c>
      <c r="E465" s="61">
        <v>7</v>
      </c>
    </row>
    <row r="466" spans="1:5" x14ac:dyDescent="0.25">
      <c r="A466" s="59">
        <v>2.9899999999999999E-2</v>
      </c>
      <c r="B466" s="59">
        <v>2.9700000000000001E-2</v>
      </c>
      <c r="C466" s="59">
        <v>4.1399999999999999E-2</v>
      </c>
      <c r="D466" s="59">
        <v>0.04</v>
      </c>
      <c r="E466" s="59">
        <v>1</v>
      </c>
    </row>
    <row r="467" spans="1:5" x14ac:dyDescent="0.25">
      <c r="A467" s="59">
        <v>4.8300000000000003E-2</v>
      </c>
      <c r="B467" s="59">
        <v>9.4700000000000006E-2</v>
      </c>
      <c r="C467" s="59">
        <v>4.2299999999999997E-2</v>
      </c>
      <c r="D467" s="59">
        <v>4.6399999999999997E-2</v>
      </c>
      <c r="E467" s="59">
        <v>2</v>
      </c>
    </row>
    <row r="468" spans="1:5" x14ac:dyDescent="0.25">
      <c r="A468" s="59">
        <v>3.9399999999999998E-2</v>
      </c>
      <c r="B468" s="59">
        <v>7.5600000000000001E-2</v>
      </c>
      <c r="C468" s="59">
        <v>2.2499999999999999E-2</v>
      </c>
      <c r="D468" s="59">
        <v>3.39E-2</v>
      </c>
      <c r="E468" s="59">
        <v>3</v>
      </c>
    </row>
    <row r="469" spans="1:5" x14ac:dyDescent="0.25">
      <c r="A469" s="59">
        <v>3.2300000000000002E-2</v>
      </c>
      <c r="B469" s="59">
        <v>2.2499999999999999E-2</v>
      </c>
      <c r="C469" s="59">
        <v>1.83E-2</v>
      </c>
      <c r="D469" s="59">
        <v>3.2199999999999999E-2</v>
      </c>
      <c r="E469" s="59">
        <v>5</v>
      </c>
    </row>
    <row r="470" spans="1:5" x14ac:dyDescent="0.25">
      <c r="A470" s="59">
        <v>2.8299999999999999E-2</v>
      </c>
      <c r="B470" s="59">
        <v>2.6700000000000002E-2</v>
      </c>
      <c r="C470" s="59">
        <v>1.38E-2</v>
      </c>
      <c r="D470" s="59">
        <v>3.7100000000000001E-2</v>
      </c>
      <c r="E470" s="59">
        <v>5</v>
      </c>
    </row>
    <row r="471" spans="1:5" x14ac:dyDescent="0.25">
      <c r="A471" s="61">
        <v>2.1000000000000001E-2</v>
      </c>
      <c r="B471" s="61">
        <v>1.7899999999999999E-2</v>
      </c>
      <c r="C471" s="61">
        <v>9.4400000000000005E-3</v>
      </c>
      <c r="D471" s="61">
        <v>2.3300000000000001E-2</v>
      </c>
      <c r="E471" s="61">
        <v>6</v>
      </c>
    </row>
    <row r="472" spans="1:5" x14ac:dyDescent="0.25">
      <c r="A472" s="61">
        <v>1.6199999999999999E-2</v>
      </c>
      <c r="B472" s="61">
        <v>1.34E-2</v>
      </c>
      <c r="C472" s="61">
        <v>8.7799999999999996E-3</v>
      </c>
      <c r="D472" s="61">
        <v>2.4799999999999999E-2</v>
      </c>
      <c r="E472" s="61">
        <v>7</v>
      </c>
    </row>
    <row r="473" spans="1:5" x14ac:dyDescent="0.25">
      <c r="A473" s="59">
        <v>3.3799999999999997E-2</v>
      </c>
      <c r="B473" s="59">
        <v>2.0400000000000001E-2</v>
      </c>
      <c r="D473" s="59">
        <v>3.1E-2</v>
      </c>
      <c r="E473" s="59">
        <v>1</v>
      </c>
    </row>
    <row r="474" spans="1:5" x14ac:dyDescent="0.25">
      <c r="B474" s="59">
        <v>2.7699999999999999E-2</v>
      </c>
      <c r="D474" s="59">
        <v>4.9599999999999998E-2</v>
      </c>
      <c r="E474" s="59">
        <v>2</v>
      </c>
    </row>
    <row r="475" spans="1:5" x14ac:dyDescent="0.25">
      <c r="A475" s="59">
        <v>2.47E-2</v>
      </c>
      <c r="B475" s="59">
        <v>3.1850000000000003E-2</v>
      </c>
      <c r="C475" s="59">
        <v>3.95E-2</v>
      </c>
      <c r="D475" s="59">
        <v>2.7699999999999999E-2</v>
      </c>
      <c r="E475" s="59">
        <v>3</v>
      </c>
    </row>
    <row r="476" spans="1:5" x14ac:dyDescent="0.25">
      <c r="A476" s="59">
        <v>3.6900000000000002E-2</v>
      </c>
      <c r="B476" s="59">
        <v>3.3599999999999998E-2</v>
      </c>
      <c r="C476" s="59">
        <v>3.4799999999999998E-2</v>
      </c>
      <c r="D476" s="59">
        <v>0.04</v>
      </c>
      <c r="E476" s="59">
        <v>5</v>
      </c>
    </row>
    <row r="477" spans="1:5" x14ac:dyDescent="0.25">
      <c r="A477" s="59">
        <v>2.53E-2</v>
      </c>
      <c r="B477" s="59">
        <v>3.5200000000000002E-2</v>
      </c>
      <c r="C477" s="59">
        <v>3.3799999999999997E-2</v>
      </c>
      <c r="D477" s="59">
        <v>1.8499999999999999E-2</v>
      </c>
      <c r="E477" s="59">
        <v>5</v>
      </c>
    </row>
    <row r="478" spans="1:5" x14ac:dyDescent="0.25">
      <c r="A478" s="61">
        <v>1.2800000000000001E-2</v>
      </c>
      <c r="B478" s="61">
        <v>8.6999999999999994E-3</v>
      </c>
      <c r="C478" s="61">
        <v>4.5500000000000002E-3</v>
      </c>
      <c r="D478" s="61">
        <v>1.29E-2</v>
      </c>
      <c r="E478" s="61">
        <v>6</v>
      </c>
    </row>
    <row r="479" spans="1:5" x14ac:dyDescent="0.25">
      <c r="A479" s="61">
        <v>1.1599999999999999E-2</v>
      </c>
      <c r="B479" s="61">
        <v>8.3000000000000001E-3</v>
      </c>
      <c r="C479" s="61">
        <v>6.2599999999999999E-3</v>
      </c>
      <c r="D479" s="61">
        <v>8.3000000000000001E-3</v>
      </c>
      <c r="E479" s="61">
        <v>7</v>
      </c>
    </row>
    <row r="480" spans="1:5" x14ac:dyDescent="0.25">
      <c r="A480" s="59">
        <v>0.02</v>
      </c>
      <c r="B480" s="59">
        <v>2.2599999999999999E-2</v>
      </c>
      <c r="C480" s="59">
        <v>1.89E-2</v>
      </c>
      <c r="D480" s="59">
        <v>3.32E-2</v>
      </c>
      <c r="E480" s="59">
        <v>1</v>
      </c>
    </row>
    <row r="481" spans="1:5" x14ac:dyDescent="0.25">
      <c r="A481" s="59">
        <v>3.0700000000000002E-2</v>
      </c>
      <c r="B481" s="59">
        <v>2.4550000000000002E-2</v>
      </c>
      <c r="C481" s="59">
        <v>2.3E-2</v>
      </c>
      <c r="D481" s="59">
        <v>2.7400000000000001E-2</v>
      </c>
      <c r="E481" s="59">
        <v>2</v>
      </c>
    </row>
    <row r="482" spans="1:5" x14ac:dyDescent="0.25">
      <c r="A482" s="59">
        <v>2.4299999999999999E-2</v>
      </c>
      <c r="B482" s="59">
        <v>2.2100000000000002E-2</v>
      </c>
      <c r="C482" s="59">
        <v>2.0299999999999999E-2</v>
      </c>
      <c r="D482" s="59">
        <v>2.4799999999999999E-2</v>
      </c>
      <c r="E482" s="59">
        <v>3</v>
      </c>
    </row>
    <row r="483" spans="1:5" x14ac:dyDescent="0.25">
      <c r="A483" s="59">
        <v>2.9600000000000001E-2</v>
      </c>
      <c r="B483" s="59">
        <v>2.81E-2</v>
      </c>
      <c r="C483" s="59">
        <v>1.9900000000000001E-2</v>
      </c>
      <c r="D483" s="59">
        <v>1.9699999999999999E-2</v>
      </c>
      <c r="E483" s="59">
        <v>5</v>
      </c>
    </row>
    <row r="484" spans="1:5" x14ac:dyDescent="0.25">
      <c r="A484" s="59">
        <v>3.6900000000000002E-2</v>
      </c>
      <c r="B484" s="59">
        <v>2.18E-2</v>
      </c>
      <c r="C484" s="59">
        <v>2.07E-2</v>
      </c>
      <c r="D484" s="59">
        <v>2.4199999999999999E-2</v>
      </c>
      <c r="E484" s="59">
        <v>5</v>
      </c>
    </row>
    <row r="485" spans="1:5" x14ac:dyDescent="0.25">
      <c r="A485" s="61">
        <v>1.0699999999999999E-2</v>
      </c>
      <c r="B485" s="61">
        <v>1.1599999999999999E-2</v>
      </c>
      <c r="C485" s="61">
        <v>8.8999999999999999E-3</v>
      </c>
      <c r="D485" s="61">
        <v>1.3599999999999999E-2</v>
      </c>
      <c r="E485" s="61">
        <v>6</v>
      </c>
    </row>
    <row r="486" spans="1:5" x14ac:dyDescent="0.25">
      <c r="A486" s="61">
        <v>9.7000000000000003E-3</v>
      </c>
      <c r="B486" s="61">
        <v>1.1900000000000001E-2</v>
      </c>
      <c r="C486" s="61">
        <v>5.9199999999999999E-3</v>
      </c>
      <c r="D486" s="61">
        <v>1.9E-2</v>
      </c>
      <c r="E486" s="61">
        <v>7</v>
      </c>
    </row>
    <row r="487" spans="1:5" x14ac:dyDescent="0.25">
      <c r="A487" s="59">
        <v>5.1499999999999997E-2</v>
      </c>
      <c r="B487" s="59">
        <v>1.6750000000000001E-2</v>
      </c>
      <c r="C487" s="59">
        <v>1.8100000000000002E-2</v>
      </c>
      <c r="D487" s="59">
        <v>2.0199999999999999E-2</v>
      </c>
      <c r="E487" s="59">
        <v>1</v>
      </c>
    </row>
    <row r="488" spans="1:5" x14ac:dyDescent="0.25">
      <c r="A488" s="59">
        <v>3.7999999999999999E-2</v>
      </c>
      <c r="B488" s="59">
        <v>3.0800000000000001E-2</v>
      </c>
      <c r="C488" s="59">
        <v>1.9599999999999999E-2</v>
      </c>
      <c r="D488" s="59">
        <v>2.6200000000000001E-2</v>
      </c>
      <c r="E488" s="59">
        <v>2</v>
      </c>
    </row>
    <row r="489" spans="1:5" x14ac:dyDescent="0.25">
      <c r="A489" s="59">
        <v>3.6999999999999998E-2</v>
      </c>
      <c r="B489" s="59">
        <v>3.1300000000000001E-2</v>
      </c>
      <c r="C489" s="59">
        <v>2.63E-2</v>
      </c>
      <c r="D489" s="59">
        <v>2.5000000000000001E-2</v>
      </c>
      <c r="E489" s="59">
        <v>3</v>
      </c>
    </row>
    <row r="490" spans="1:5" x14ac:dyDescent="0.25">
      <c r="A490" s="59">
        <v>4.1799999999999997E-2</v>
      </c>
      <c r="B490" s="59">
        <v>3.32E-2</v>
      </c>
      <c r="C490" s="59">
        <v>2.4400000000000002E-2</v>
      </c>
      <c r="D490" s="59">
        <v>4.2999999999999997E-2</v>
      </c>
      <c r="E490" s="59">
        <v>5</v>
      </c>
    </row>
    <row r="491" spans="1:5" x14ac:dyDescent="0.25">
      <c r="A491" s="59">
        <v>3.4299999999999997E-2</v>
      </c>
      <c r="B491" s="59">
        <v>2.4799999999999999E-2</v>
      </c>
      <c r="C491" s="59">
        <v>1.7500000000000002E-2</v>
      </c>
      <c r="D491" s="59">
        <v>2.87E-2</v>
      </c>
      <c r="E491" s="59">
        <v>5</v>
      </c>
    </row>
    <row r="492" spans="1:5" x14ac:dyDescent="0.25">
      <c r="A492" s="61">
        <v>1.7500000000000002E-2</v>
      </c>
      <c r="B492" s="61">
        <v>1.2800000000000001E-2</v>
      </c>
      <c r="C492" s="61">
        <v>9.2999999999999992E-3</v>
      </c>
      <c r="D492" s="61">
        <v>1.5299999999999999E-2</v>
      </c>
      <c r="E492" s="61">
        <v>6</v>
      </c>
    </row>
    <row r="493" spans="1:5" x14ac:dyDescent="0.25">
      <c r="A493" s="61">
        <v>1.06E-2</v>
      </c>
      <c r="B493" s="61">
        <v>1.1650000000000001E-2</v>
      </c>
      <c r="C493" s="61">
        <v>6.1999999999999998E-3</v>
      </c>
      <c r="D493" s="61">
        <v>1.35E-2</v>
      </c>
      <c r="E493" s="61">
        <v>7</v>
      </c>
    </row>
    <row r="494" spans="1:5" x14ac:dyDescent="0.25">
      <c r="A494" s="59">
        <v>3.27E-2</v>
      </c>
      <c r="B494" s="59">
        <v>2.5100000000000001E-2</v>
      </c>
      <c r="C494" s="59">
        <v>1.7600000000000001E-2</v>
      </c>
      <c r="D494" s="59">
        <v>3.5200000000000002E-2</v>
      </c>
      <c r="E494" s="59">
        <v>1</v>
      </c>
    </row>
    <row r="495" spans="1:5" x14ac:dyDescent="0.25">
      <c r="A495" s="59">
        <v>4.2200000000000001E-2</v>
      </c>
      <c r="B495" s="59">
        <v>1.9699999999999999E-2</v>
      </c>
      <c r="C495" s="59">
        <v>1.9099999999999999E-2</v>
      </c>
      <c r="E495" s="59">
        <v>2</v>
      </c>
    </row>
    <row r="496" spans="1:5" x14ac:dyDescent="0.25">
      <c r="A496" s="59">
        <v>5.2299999999999999E-2</v>
      </c>
      <c r="B496" s="59">
        <v>3.2899999999999999E-2</v>
      </c>
      <c r="C496" s="59">
        <v>1.9199999999999998E-2</v>
      </c>
      <c r="D496" s="59">
        <v>3.8399999999999997E-2</v>
      </c>
      <c r="E496" s="59">
        <v>3</v>
      </c>
    </row>
    <row r="497" spans="1:5" x14ac:dyDescent="0.25">
      <c r="A497" s="59">
        <v>4.3400000000000001E-2</v>
      </c>
      <c r="B497" s="59">
        <v>2.1899999999999999E-2</v>
      </c>
      <c r="C497" s="59">
        <v>1.9400000000000001E-2</v>
      </c>
      <c r="D497" s="59">
        <v>3.6299999999999999E-2</v>
      </c>
      <c r="E497" s="59">
        <v>5</v>
      </c>
    </row>
    <row r="498" spans="1:5" x14ac:dyDescent="0.25">
      <c r="A498" s="59">
        <v>4.02E-2</v>
      </c>
      <c r="B498" s="59">
        <v>2.98E-2</v>
      </c>
      <c r="C498" s="59">
        <v>1.38E-2</v>
      </c>
      <c r="D498" s="59">
        <v>3.2300000000000002E-2</v>
      </c>
      <c r="E498" s="59">
        <v>5</v>
      </c>
    </row>
    <row r="499" spans="1:5" x14ac:dyDescent="0.25">
      <c r="A499" s="61">
        <v>2.7099999999999999E-2</v>
      </c>
      <c r="B499" s="61">
        <v>2.2449999999999998E-2</v>
      </c>
      <c r="C499" s="61">
        <v>1.5100000000000001E-2</v>
      </c>
      <c r="D499" s="61">
        <v>2.81E-2</v>
      </c>
      <c r="E499" s="61">
        <v>6</v>
      </c>
    </row>
    <row r="500" spans="1:5" x14ac:dyDescent="0.25">
      <c r="A500" s="61">
        <v>1.4E-2</v>
      </c>
      <c r="B500" s="61">
        <v>1.0699999999999999E-2</v>
      </c>
      <c r="C500" s="61">
        <v>5.8500000000000002E-3</v>
      </c>
      <c r="D500" s="61">
        <v>2.0799999999999999E-2</v>
      </c>
      <c r="E500" s="61">
        <v>7</v>
      </c>
    </row>
    <row r="501" spans="1:5" x14ac:dyDescent="0.25">
      <c r="A501" s="59">
        <v>4.6199999999999998E-2</v>
      </c>
      <c r="B501" s="59">
        <v>1.7999999999999999E-2</v>
      </c>
      <c r="C501" s="59">
        <v>1.9199999999999998E-2</v>
      </c>
      <c r="D501" s="59">
        <v>2.7900000000000001E-2</v>
      </c>
      <c r="E501" s="59">
        <v>1</v>
      </c>
    </row>
    <row r="502" spans="1:5" x14ac:dyDescent="0.25">
      <c r="A502" s="59">
        <v>4.0399999999999998E-2</v>
      </c>
      <c r="B502" s="59">
        <v>4.9000000000000002E-2</v>
      </c>
      <c r="D502" s="59">
        <v>4.6899999999999997E-2</v>
      </c>
      <c r="E502" s="59">
        <v>2</v>
      </c>
    </row>
    <row r="503" spans="1:5" x14ac:dyDescent="0.25">
      <c r="A503" s="59">
        <v>3.2500000000000001E-2</v>
      </c>
      <c r="B503" s="59">
        <v>2.5700000000000001E-2</v>
      </c>
      <c r="C503" s="59">
        <v>1.7899999999999999E-2</v>
      </c>
      <c r="D503" s="59">
        <v>2.92E-2</v>
      </c>
      <c r="E503" s="59">
        <v>3</v>
      </c>
    </row>
    <row r="504" spans="1:5" x14ac:dyDescent="0.25">
      <c r="A504" s="59">
        <v>2.24E-2</v>
      </c>
      <c r="B504" s="59">
        <v>2.5600000000000001E-2</v>
      </c>
      <c r="C504" s="59">
        <v>1.15E-2</v>
      </c>
      <c r="D504" s="59">
        <v>2.2800000000000001E-2</v>
      </c>
      <c r="E504" s="59">
        <v>5</v>
      </c>
    </row>
    <row r="505" spans="1:5" x14ac:dyDescent="0.25">
      <c r="A505" s="59">
        <v>2.9700000000000001E-2</v>
      </c>
      <c r="B505" s="59">
        <v>2.665E-2</v>
      </c>
      <c r="C505" s="59">
        <v>2.8500000000000001E-2</v>
      </c>
      <c r="D505" s="59">
        <v>2.75E-2</v>
      </c>
      <c r="E505" s="59">
        <v>5</v>
      </c>
    </row>
    <row r="506" spans="1:5" x14ac:dyDescent="0.25">
      <c r="A506" s="61">
        <v>1.03E-2</v>
      </c>
      <c r="B506" s="61">
        <v>8.0999999999999996E-3</v>
      </c>
      <c r="C506" s="61">
        <v>7.5300000000000002E-3</v>
      </c>
      <c r="D506" s="61">
        <v>2.3E-2</v>
      </c>
      <c r="E506" s="61">
        <v>6</v>
      </c>
    </row>
    <row r="507" spans="1:5" x14ac:dyDescent="0.25">
      <c r="A507" s="61">
        <v>1.4200000000000001E-2</v>
      </c>
      <c r="B507" s="61">
        <v>3.0599999999999999E-2</v>
      </c>
      <c r="C507" s="61">
        <v>4.0800000000000003E-3</v>
      </c>
      <c r="D507" s="61">
        <v>1.06E-2</v>
      </c>
      <c r="E507" s="61">
        <v>7</v>
      </c>
    </row>
    <row r="508" spans="1:5" x14ac:dyDescent="0.25">
      <c r="A508" s="59">
        <v>2.5600000000000001E-2</v>
      </c>
      <c r="B508" s="59">
        <v>2.53E-2</v>
      </c>
      <c r="C508" s="59">
        <v>1.7500000000000002E-2</v>
      </c>
      <c r="D508" s="59">
        <v>1.9599999999999999E-2</v>
      </c>
      <c r="E508" s="59">
        <v>1</v>
      </c>
    </row>
    <row r="509" spans="1:5" x14ac:dyDescent="0.25">
      <c r="A509" s="59">
        <v>4.5499999999999999E-2</v>
      </c>
      <c r="B509" s="59">
        <v>2.5499999999999998E-2</v>
      </c>
      <c r="C509" s="59">
        <v>1.6299999999999999E-2</v>
      </c>
      <c r="D509" s="59">
        <v>5.0500000000000003E-2</v>
      </c>
      <c r="E509" s="59">
        <v>2</v>
      </c>
    </row>
    <row r="510" spans="1:5" x14ac:dyDescent="0.25">
      <c r="A510" s="59">
        <v>1.89E-2</v>
      </c>
      <c r="B510" s="59">
        <v>1.4999999999999999E-2</v>
      </c>
      <c r="C510" s="59">
        <v>0.02</v>
      </c>
      <c r="D510" s="59">
        <v>2.3599999999999999E-2</v>
      </c>
      <c r="E510" s="59">
        <v>3</v>
      </c>
    </row>
    <row r="511" spans="1:5" x14ac:dyDescent="0.25">
      <c r="A511" s="59">
        <v>1.2999999999999999E-2</v>
      </c>
      <c r="B511" s="59">
        <v>5.5499999999999994E-3</v>
      </c>
      <c r="C511" s="59">
        <v>1.9E-2</v>
      </c>
      <c r="D511" s="59">
        <v>3.4599999999999999E-2</v>
      </c>
      <c r="E511" s="59">
        <v>5</v>
      </c>
    </row>
    <row r="512" spans="1:5" x14ac:dyDescent="0.25">
      <c r="A512" s="59">
        <v>2.5100000000000001E-2</v>
      </c>
      <c r="B512" s="59">
        <v>2.01E-2</v>
      </c>
      <c r="C512" s="59">
        <v>3.49E-2</v>
      </c>
      <c r="D512" s="59">
        <v>2.6200000000000001E-2</v>
      </c>
      <c r="E512" s="59">
        <v>5</v>
      </c>
    </row>
    <row r="513" spans="1:5" x14ac:dyDescent="0.25">
      <c r="A513" s="61">
        <v>1.47E-2</v>
      </c>
      <c r="B513" s="61">
        <v>7.7000000000000002E-3</v>
      </c>
      <c r="C513" s="61">
        <v>9.2999999999999992E-3</v>
      </c>
      <c r="D513" s="61">
        <v>1.5900000000000001E-2</v>
      </c>
      <c r="E513" s="61">
        <v>6</v>
      </c>
    </row>
    <row r="514" spans="1:5" x14ac:dyDescent="0.25">
      <c r="A514" s="61">
        <v>7.7999999999999996E-3</v>
      </c>
      <c r="B514" s="61">
        <v>4.5999999999999999E-3</v>
      </c>
      <c r="C514" s="61">
        <v>1.9E-3</v>
      </c>
      <c r="D514" s="61">
        <v>1.9800000000000002E-2</v>
      </c>
      <c r="E514" s="61">
        <v>7</v>
      </c>
    </row>
    <row r="515" spans="1:5" x14ac:dyDescent="0.25">
      <c r="A515" s="59">
        <v>9.7999999999999997E-3</v>
      </c>
      <c r="B515" s="59">
        <v>5.8999999999999999E-3</v>
      </c>
      <c r="C515" s="59">
        <v>1.4800000000000001E-2</v>
      </c>
      <c r="D515" s="59">
        <v>1.9800000000000002E-2</v>
      </c>
      <c r="E515" s="59">
        <v>1</v>
      </c>
    </row>
  </sheetData>
  <autoFilter ref="L3:O369" xr:uid="{00000000-0009-0000-0000-00000A000000}">
    <filterColumn colId="1">
      <filters>
        <filter val="0.115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5668F039B4DE48AC5D55980BFDD86C" ma:contentTypeVersion="10" ma:contentTypeDescription="Create a new document." ma:contentTypeScope="" ma:versionID="df6765a9e853a6ce3977db2ce61d573b">
  <xsd:schema xmlns:xsd="http://www.w3.org/2001/XMLSchema" xmlns:xs="http://www.w3.org/2001/XMLSchema" xmlns:p="http://schemas.microsoft.com/office/2006/metadata/properties" xmlns:ns2="90d20c8a-17ca-42f5-b086-84523c6b4a19" xmlns:ns3="23fdee1b-1022-4c56-8064-3e438a393695" targetNamespace="http://schemas.microsoft.com/office/2006/metadata/properties" ma:root="true" ma:fieldsID="ae879f6017fd4f2a48bb67450bd3f5f6" ns2:_="" ns3:_="">
    <xsd:import namespace="90d20c8a-17ca-42f5-b086-84523c6b4a19"/>
    <xsd:import namespace="23fdee1b-1022-4c56-8064-3e438a3936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d20c8a-17ca-42f5-b086-84523c6b4a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e35dd32-9252-4331-92f7-4a0daecf4b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fdee1b-1022-4c56-8064-3e438a39369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9623f73-f138-4288-90f1-b5c64a767068}" ma:internalName="TaxCatchAll" ma:showField="CatchAllData" ma:web="23fdee1b-1022-4c56-8064-3e438a3936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d20c8a-17ca-42f5-b086-84523c6b4a19">
      <Terms xmlns="http://schemas.microsoft.com/office/infopath/2007/PartnerControls"/>
    </lcf76f155ced4ddcb4097134ff3c332f>
    <TaxCatchAll xmlns="23fdee1b-1022-4c56-8064-3e438a393695" xsi:nil="true"/>
  </documentManagement>
</p:properties>
</file>

<file path=customXml/itemProps1.xml><?xml version="1.0" encoding="utf-8"?>
<ds:datastoreItem xmlns:ds="http://schemas.openxmlformats.org/officeDocument/2006/customXml" ds:itemID="{C6B73D40-757F-4EE5-B69E-1E6B3DA592C6}"/>
</file>

<file path=customXml/itemProps2.xml><?xml version="1.0" encoding="utf-8"?>
<ds:datastoreItem xmlns:ds="http://schemas.openxmlformats.org/officeDocument/2006/customXml" ds:itemID="{D29A389F-723C-4574-9527-048593212D68}"/>
</file>

<file path=customXml/itemProps3.xml><?xml version="1.0" encoding="utf-8"?>
<ds:datastoreItem xmlns:ds="http://schemas.openxmlformats.org/officeDocument/2006/customXml" ds:itemID="{59E08DB8-E7E4-41E4-9D6E-E68D3FC82F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2018 Summary</vt:lpstr>
      <vt:lpstr>2019 Summary</vt:lpstr>
      <vt:lpstr>2020 Summary</vt:lpstr>
      <vt:lpstr>2021 Summary</vt:lpstr>
      <vt:lpstr>Average Summary</vt:lpstr>
      <vt:lpstr>Maximum Summary</vt:lpstr>
      <vt:lpstr>Lead (30-Day_Avg)</vt:lpstr>
      <vt:lpstr>Arsenic (Daily)</vt:lpstr>
      <vt:lpstr>TSP (6 day)</vt:lpstr>
      <vt:lpstr>Sheet1</vt:lpstr>
      <vt:lpstr>Summary of Monthly Averages</vt:lpstr>
      <vt:lpstr>As Study-2022</vt:lpstr>
      <vt:lpstr>Sheet2</vt:lpstr>
      <vt:lpstr>Table</vt:lpstr>
      <vt:lpstr>Individual Days</vt:lpstr>
      <vt:lpstr>Chart2</vt:lpstr>
      <vt:lpstr>Chart3</vt:lpstr>
      <vt:lpstr>Chart1</vt:lpstr>
      <vt:lpstr>'Lead (30-Day_Avg)'!Print_Titles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Fahrney;BDavis</dc:creator>
  <cp:lastModifiedBy>Michael DiCostanzo</cp:lastModifiedBy>
  <cp:lastPrinted>2025-02-26T15:16:51Z</cp:lastPrinted>
  <dcterms:created xsi:type="dcterms:W3CDTF">2001-07-10T15:52:12Z</dcterms:created>
  <dcterms:modified xsi:type="dcterms:W3CDTF">2026-03-11T18:00:27Z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0x010100B15668F039B4DE48AC5D55980BFDD86C</vt:lpwstr>
  </property>
</Properties>
</file>